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000" yWindow="1800" windowWidth="15360" windowHeight="15180" activeTab="9"/>
  </bookViews>
  <sheets>
    <sheet name="2015년" sheetId="20" r:id="rId1"/>
    <sheet name="2016년" sheetId="16" r:id="rId2"/>
    <sheet name="2017년" sheetId="21" r:id="rId3"/>
    <sheet name="2018년" sheetId="22" r:id="rId4"/>
    <sheet name="2019년" sheetId="13" r:id="rId5"/>
    <sheet name="2020년" sheetId="12" r:id="rId6"/>
    <sheet name="2021년" sheetId="11" r:id="rId7"/>
    <sheet name="2022년" sheetId="23" r:id="rId8"/>
    <sheet name="2023년" sheetId="19" r:id="rId9"/>
    <sheet name="2024년" sheetId="18" r:id="rId10"/>
  </sheets>
  <definedNames>
    <definedName name="_xlnm.Print_Area" localSheetId="0">'2015년'!$A$1:$BM$431</definedName>
    <definedName name="_xlnm.Print_Area" localSheetId="1">'2016년'!$A$1:$BM$431</definedName>
    <definedName name="_xlnm.Print_Area" localSheetId="2">'2017년'!$A$1:$BM$431</definedName>
    <definedName name="_xlnm.Print_Area" localSheetId="3">'2018년'!$A$1:$BM$431</definedName>
    <definedName name="_xlnm.Print_Area" localSheetId="4">'2019년'!$A$1:$BM$431</definedName>
    <definedName name="_xlnm.Print_Area" localSheetId="5">'2020년'!$A$1:$BM$431</definedName>
    <definedName name="_xlnm.Print_Area" localSheetId="6">'2021년'!$A$1:$BM$431</definedName>
    <definedName name="_xlnm.Print_Area" localSheetId="7">'2022년'!$A$1:$BM$431</definedName>
    <definedName name="_xlnm.Print_Area" localSheetId="8">'2023년'!$A$1:$BM$431</definedName>
    <definedName name="_xlnm.Print_Area" localSheetId="9">'2024년'!$A$1:$BM$431</definedName>
    <definedName name="_xlnm.Print_Titles" localSheetId="0">'2015년'!$1:$16</definedName>
    <definedName name="_xlnm.Print_Titles" localSheetId="1">'2016년'!$1:$16</definedName>
    <definedName name="_xlnm.Print_Titles" localSheetId="2">'2017년'!$1:$16</definedName>
    <definedName name="_xlnm.Print_Titles" localSheetId="3">'2018년'!$1:$16</definedName>
    <definedName name="_xlnm.Print_Titles" localSheetId="4">'2019년'!$1:$16</definedName>
    <definedName name="_xlnm.Print_Titles" localSheetId="5">'2020년'!$1:$16</definedName>
    <definedName name="_xlnm.Print_Titles" localSheetId="6">'2021년'!$1:$16</definedName>
    <definedName name="_xlnm.Print_Titles" localSheetId="7">'2022년'!$1:$16</definedName>
    <definedName name="_xlnm.Print_Titles" localSheetId="8">'2023년'!$1:$16</definedName>
    <definedName name="_xlnm.Print_Titles" localSheetId="9">'2024년'!$1:$16</definedName>
  </definedNames>
  <calcPr calcId="145621"/>
</workbook>
</file>

<file path=xl/calcChain.xml><?xml version="1.0" encoding="utf-8"?>
<calcChain xmlns="http://schemas.openxmlformats.org/spreadsheetml/2006/main">
  <c r="BM430" i="23" l="1"/>
  <c r="BL430" i="23"/>
  <c r="BK430" i="23"/>
  <c r="BJ430" i="23"/>
  <c r="BI430" i="23"/>
  <c r="BH430" i="23"/>
  <c r="BG430" i="23"/>
  <c r="BE430" i="23"/>
  <c r="AT430" i="23"/>
  <c r="AO430" i="23"/>
  <c r="C430" i="23"/>
  <c r="BM429" i="23"/>
  <c r="BL429" i="23"/>
  <c r="BK429" i="23"/>
  <c r="BJ429" i="23"/>
  <c r="BI429" i="23"/>
  <c r="BH429" i="23"/>
  <c r="BG429" i="23"/>
  <c r="BE429" i="23"/>
  <c r="BD429" i="23"/>
  <c r="BC429" i="23"/>
  <c r="BB429" i="23"/>
  <c r="BA429" i="23"/>
  <c r="AZ429" i="23"/>
  <c r="AV429" i="23"/>
  <c r="AU429" i="23"/>
  <c r="AT429" i="23"/>
  <c r="AQ429" i="23"/>
  <c r="AP429" i="23"/>
  <c r="AO429" i="23"/>
  <c r="AN429" i="23"/>
  <c r="AM429" i="23"/>
  <c r="AL429" i="23"/>
  <c r="AK429" i="23"/>
  <c r="AJ429" i="23"/>
  <c r="AI429" i="23"/>
  <c r="AH429" i="23"/>
  <c r="AG429" i="23"/>
  <c r="AF429" i="23"/>
  <c r="AD429" i="23"/>
  <c r="AC429" i="23"/>
  <c r="AB429" i="23"/>
  <c r="AA429" i="23"/>
  <c r="Z429" i="23"/>
  <c r="Y429" i="23"/>
  <c r="X429" i="23"/>
  <c r="W429" i="23"/>
  <c r="U429" i="23"/>
  <c r="T429" i="23"/>
  <c r="S429" i="23"/>
  <c r="R429" i="23"/>
  <c r="Q429" i="23"/>
  <c r="P429" i="23"/>
  <c r="O429" i="23"/>
  <c r="N429" i="23"/>
  <c r="L429" i="23"/>
  <c r="K429" i="23"/>
  <c r="J429" i="23"/>
  <c r="I429" i="23"/>
  <c r="H429" i="23"/>
  <c r="G429" i="23"/>
  <c r="F429" i="23"/>
  <c r="E429" i="23"/>
  <c r="C429" i="23"/>
  <c r="BM428" i="23"/>
  <c r="BL428" i="23"/>
  <c r="BK428" i="23"/>
  <c r="BJ428" i="23"/>
  <c r="BI428" i="23"/>
  <c r="BH428" i="23"/>
  <c r="BG428" i="23"/>
  <c r="BE428" i="23"/>
  <c r="BD428" i="23"/>
  <c r="BC428" i="23"/>
  <c r="BB428" i="23"/>
  <c r="BA428" i="23"/>
  <c r="AZ428" i="23"/>
  <c r="AV428" i="23"/>
  <c r="AU428" i="23"/>
  <c r="AT428" i="23"/>
  <c r="AQ428" i="23"/>
  <c r="AP428" i="23"/>
  <c r="AO428" i="23"/>
  <c r="AN428" i="23"/>
  <c r="AM428" i="23"/>
  <c r="AL428" i="23"/>
  <c r="AK428" i="23"/>
  <c r="AJ428" i="23"/>
  <c r="AI428" i="23"/>
  <c r="AH428" i="23"/>
  <c r="AG428" i="23"/>
  <c r="AF428" i="23"/>
  <c r="AD428" i="23"/>
  <c r="AC428" i="23"/>
  <c r="AB428" i="23"/>
  <c r="AA428" i="23"/>
  <c r="Z428" i="23"/>
  <c r="Y428" i="23"/>
  <c r="X428" i="23"/>
  <c r="W428" i="23"/>
  <c r="U428" i="23"/>
  <c r="T428" i="23"/>
  <c r="S428" i="23"/>
  <c r="R428" i="23"/>
  <c r="Q428" i="23"/>
  <c r="P428" i="23"/>
  <c r="O428" i="23"/>
  <c r="N428" i="23"/>
  <c r="L428" i="23"/>
  <c r="K428" i="23"/>
  <c r="J428" i="23"/>
  <c r="I428" i="23"/>
  <c r="H428" i="23"/>
  <c r="G428" i="23"/>
  <c r="F428" i="23"/>
  <c r="E428" i="23"/>
  <c r="C428" i="23"/>
  <c r="BM427" i="23"/>
  <c r="BL427" i="23"/>
  <c r="BK427" i="23"/>
  <c r="BJ427" i="23"/>
  <c r="BI427" i="23"/>
  <c r="BH427" i="23"/>
  <c r="BG427" i="23"/>
  <c r="BE427" i="23"/>
  <c r="BD427" i="23"/>
  <c r="BC427" i="23"/>
  <c r="BB427" i="23"/>
  <c r="BA427" i="23"/>
  <c r="AZ427" i="23"/>
  <c r="AV427" i="23"/>
  <c r="AU427" i="23"/>
  <c r="AT427" i="23"/>
  <c r="AQ427" i="23"/>
  <c r="AP427" i="23"/>
  <c r="AO427" i="23"/>
  <c r="AN427" i="23"/>
  <c r="AM427" i="23"/>
  <c r="AL427" i="23"/>
  <c r="AK427" i="23"/>
  <c r="AJ427" i="23"/>
  <c r="AI427" i="23"/>
  <c r="AH427" i="23"/>
  <c r="AG427" i="23"/>
  <c r="AF427" i="23"/>
  <c r="AD427" i="23"/>
  <c r="AC427" i="23"/>
  <c r="AB427" i="23"/>
  <c r="AA427" i="23"/>
  <c r="Z427" i="23"/>
  <c r="Y427" i="23"/>
  <c r="X427" i="23"/>
  <c r="W427" i="23"/>
  <c r="U427" i="23"/>
  <c r="T427" i="23"/>
  <c r="S427" i="23"/>
  <c r="R427" i="23"/>
  <c r="Q427" i="23"/>
  <c r="P427" i="23"/>
  <c r="O427" i="23"/>
  <c r="N427" i="23"/>
  <c r="L427" i="23"/>
  <c r="K427" i="23"/>
  <c r="J427" i="23"/>
  <c r="I427" i="23"/>
  <c r="H427" i="23"/>
  <c r="G427" i="23"/>
  <c r="F427" i="23"/>
  <c r="E427" i="23"/>
  <c r="C427" i="23"/>
  <c r="BF426" i="23"/>
  <c r="AW426" i="23"/>
  <c r="AS426" i="23"/>
  <c r="AR426" i="23"/>
  <c r="AE426" i="23"/>
  <c r="V426" i="23"/>
  <c r="M426" i="23"/>
  <c r="D426" i="23"/>
  <c r="BF425" i="23"/>
  <c r="AW425" i="23"/>
  <c r="AS425" i="23"/>
  <c r="AR425" i="23"/>
  <c r="AE425" i="23"/>
  <c r="V425" i="23"/>
  <c r="M425" i="23"/>
  <c r="D425" i="23"/>
  <c r="BF424" i="23"/>
  <c r="AW424" i="23"/>
  <c r="AS424" i="23"/>
  <c r="AR424" i="23"/>
  <c r="AE424" i="23"/>
  <c r="V424" i="23"/>
  <c r="M424" i="23"/>
  <c r="D424" i="23"/>
  <c r="BF423" i="23"/>
  <c r="AW423" i="23"/>
  <c r="AS423" i="23"/>
  <c r="AR423" i="23"/>
  <c r="AE423" i="23"/>
  <c r="V423" i="23"/>
  <c r="M423" i="23"/>
  <c r="D423" i="23"/>
  <c r="BF422" i="23"/>
  <c r="AW422" i="23"/>
  <c r="AS422" i="23"/>
  <c r="AR422" i="23"/>
  <c r="AE422" i="23"/>
  <c r="V422" i="23"/>
  <c r="M422" i="23"/>
  <c r="D422" i="23"/>
  <c r="BF421" i="23"/>
  <c r="AW421" i="23"/>
  <c r="AS421" i="23"/>
  <c r="AR421" i="23"/>
  <c r="AE421" i="23"/>
  <c r="V421" i="23"/>
  <c r="M421" i="23"/>
  <c r="D421" i="23"/>
  <c r="BF420" i="23"/>
  <c r="AW420" i="23"/>
  <c r="AS420" i="23"/>
  <c r="AR420" i="23"/>
  <c r="AE420" i="23"/>
  <c r="V420" i="23"/>
  <c r="M420" i="23"/>
  <c r="D420" i="23"/>
  <c r="BF419" i="23"/>
  <c r="AW419" i="23"/>
  <c r="AS419" i="23"/>
  <c r="AR419" i="23"/>
  <c r="AE419" i="23"/>
  <c r="V419" i="23"/>
  <c r="M419" i="23"/>
  <c r="D419" i="23"/>
  <c r="BF418" i="23"/>
  <c r="AW418" i="23"/>
  <c r="AS418" i="23"/>
  <c r="AR418" i="23"/>
  <c r="AE418" i="23"/>
  <c r="V418" i="23"/>
  <c r="M418" i="23"/>
  <c r="D418" i="23"/>
  <c r="BF417" i="23"/>
  <c r="AW417" i="23"/>
  <c r="AS417" i="23"/>
  <c r="AR417" i="23"/>
  <c r="AE417" i="23"/>
  <c r="V417" i="23"/>
  <c r="M417" i="23"/>
  <c r="D417" i="23"/>
  <c r="BF416" i="23"/>
  <c r="AW416" i="23"/>
  <c r="AS416" i="23"/>
  <c r="AR416" i="23"/>
  <c r="AE416" i="23"/>
  <c r="V416" i="23"/>
  <c r="M416" i="23"/>
  <c r="D416" i="23"/>
  <c r="BF415" i="23"/>
  <c r="AW415" i="23"/>
  <c r="AS415" i="23"/>
  <c r="AR415" i="23"/>
  <c r="AE415" i="23"/>
  <c r="V415" i="23"/>
  <c r="M415" i="23"/>
  <c r="D415" i="23"/>
  <c r="BF414" i="23"/>
  <c r="AW414" i="23"/>
  <c r="AS414" i="23"/>
  <c r="AR414" i="23"/>
  <c r="AE414" i="23"/>
  <c r="V414" i="23"/>
  <c r="M414" i="23"/>
  <c r="D414" i="23"/>
  <c r="BF413" i="23"/>
  <c r="AW413" i="23"/>
  <c r="AS413" i="23"/>
  <c r="AR413" i="23"/>
  <c r="AE413" i="23"/>
  <c r="V413" i="23"/>
  <c r="M413" i="23"/>
  <c r="D413" i="23"/>
  <c r="BF412" i="23"/>
  <c r="AW412" i="23"/>
  <c r="AS412" i="23"/>
  <c r="AR412" i="23"/>
  <c r="AE412" i="23"/>
  <c r="V412" i="23"/>
  <c r="M412" i="23"/>
  <c r="D412" i="23"/>
  <c r="BF411" i="23"/>
  <c r="AW411" i="23"/>
  <c r="AS411" i="23"/>
  <c r="AR411" i="23"/>
  <c r="AE411" i="23"/>
  <c r="V411" i="23"/>
  <c r="M411" i="23"/>
  <c r="D411" i="23"/>
  <c r="BF410" i="23"/>
  <c r="AW410" i="23"/>
  <c r="AS410" i="23"/>
  <c r="AR410" i="23"/>
  <c r="AE410" i="23"/>
  <c r="V410" i="23"/>
  <c r="M410" i="23"/>
  <c r="D410" i="23"/>
  <c r="BF409" i="23"/>
  <c r="AW409" i="23"/>
  <c r="AS409" i="23"/>
  <c r="AR409" i="23"/>
  <c r="AE409" i="23"/>
  <c r="V409" i="23"/>
  <c r="M409" i="23"/>
  <c r="D409" i="23"/>
  <c r="BF408" i="23"/>
  <c r="AW408" i="23"/>
  <c r="AS408" i="23"/>
  <c r="AR408" i="23"/>
  <c r="AE408" i="23"/>
  <c r="V408" i="23"/>
  <c r="M408" i="23"/>
  <c r="D408" i="23"/>
  <c r="BF407" i="23"/>
  <c r="AW407" i="23"/>
  <c r="AS407" i="23"/>
  <c r="AR407" i="23"/>
  <c r="AE407" i="23"/>
  <c r="V407" i="23"/>
  <c r="M407" i="23"/>
  <c r="D407" i="23"/>
  <c r="BF406" i="23"/>
  <c r="AW406" i="23"/>
  <c r="AS406" i="23"/>
  <c r="AR406" i="23"/>
  <c r="AE406" i="23"/>
  <c r="V406" i="23"/>
  <c r="M406" i="23"/>
  <c r="D406" i="23"/>
  <c r="BF405" i="23"/>
  <c r="AW405" i="23"/>
  <c r="AS405" i="23"/>
  <c r="AR405" i="23"/>
  <c r="AE405" i="23"/>
  <c r="V405" i="23"/>
  <c r="M405" i="23"/>
  <c r="D405" i="23"/>
  <c r="BF404" i="23"/>
  <c r="AW404" i="23"/>
  <c r="AS404" i="23"/>
  <c r="AR404" i="23"/>
  <c r="AE404" i="23"/>
  <c r="V404" i="23"/>
  <c r="M404" i="23"/>
  <c r="D404" i="23"/>
  <c r="BF403" i="23"/>
  <c r="AW403" i="23"/>
  <c r="AS403" i="23"/>
  <c r="AR403" i="23"/>
  <c r="AE403" i="23"/>
  <c r="V403" i="23"/>
  <c r="M403" i="23"/>
  <c r="D403" i="23"/>
  <c r="BF402" i="23"/>
  <c r="AW402" i="23"/>
  <c r="AS402" i="23"/>
  <c r="AR402" i="23"/>
  <c r="AE402" i="23"/>
  <c r="V402" i="23"/>
  <c r="M402" i="23"/>
  <c r="D402" i="23"/>
  <c r="BF401" i="23"/>
  <c r="AW401" i="23"/>
  <c r="AS401" i="23"/>
  <c r="AR401" i="23"/>
  <c r="AE401" i="23"/>
  <c r="V401" i="23"/>
  <c r="M401" i="23"/>
  <c r="D401" i="23"/>
  <c r="BF400" i="23"/>
  <c r="AW400" i="23"/>
  <c r="AS400" i="23"/>
  <c r="AR400" i="23"/>
  <c r="AE400" i="23"/>
  <c r="V400" i="23"/>
  <c r="M400" i="23"/>
  <c r="D400" i="23"/>
  <c r="BF399" i="23"/>
  <c r="AW399" i="23"/>
  <c r="AS399" i="23"/>
  <c r="AR399" i="23"/>
  <c r="AE399" i="23"/>
  <c r="V399" i="23"/>
  <c r="M399" i="23"/>
  <c r="D399" i="23"/>
  <c r="BF398" i="23"/>
  <c r="AW398" i="23"/>
  <c r="AS398" i="23"/>
  <c r="AR398" i="23"/>
  <c r="AE398" i="23"/>
  <c r="V398" i="23"/>
  <c r="M398" i="23"/>
  <c r="D398" i="23"/>
  <c r="BF397" i="23"/>
  <c r="AW397" i="23"/>
  <c r="AS397" i="23"/>
  <c r="AR397" i="23"/>
  <c r="AE397" i="23"/>
  <c r="V397" i="23"/>
  <c r="M397" i="23"/>
  <c r="D397" i="23"/>
  <c r="BF396" i="23"/>
  <c r="AW396" i="23"/>
  <c r="AW429" i="23" s="1"/>
  <c r="AS396" i="23"/>
  <c r="AR396" i="23"/>
  <c r="AR428" i="23" s="1"/>
  <c r="AE396" i="23"/>
  <c r="AE427" i="23" s="1"/>
  <c r="V396" i="23"/>
  <c r="V427" i="23" s="1"/>
  <c r="M396" i="23"/>
  <c r="D396" i="23"/>
  <c r="D428" i="23" s="1"/>
  <c r="BM395" i="23"/>
  <c r="BL395" i="23"/>
  <c r="BK395" i="23"/>
  <c r="BJ395" i="23"/>
  <c r="BI395" i="23"/>
  <c r="BH395" i="23"/>
  <c r="BG395" i="23"/>
  <c r="BE395" i="23"/>
  <c r="AT395" i="23"/>
  <c r="AO395" i="23"/>
  <c r="C395" i="23"/>
  <c r="BM394" i="23"/>
  <c r="BL394" i="23"/>
  <c r="BK394" i="23"/>
  <c r="BJ394" i="23"/>
  <c r="BI394" i="23"/>
  <c r="BH394" i="23"/>
  <c r="BG394" i="23"/>
  <c r="BE394" i="23"/>
  <c r="BD394" i="23"/>
  <c r="BC394" i="23"/>
  <c r="BB394" i="23"/>
  <c r="BA394" i="23"/>
  <c r="AZ394" i="23"/>
  <c r="AV394" i="23"/>
  <c r="AU394" i="23"/>
  <c r="AT394" i="23"/>
  <c r="AQ394" i="23"/>
  <c r="AP394" i="23"/>
  <c r="AO394" i="23"/>
  <c r="AN394" i="23"/>
  <c r="AM394" i="23"/>
  <c r="AL394" i="23"/>
  <c r="AK394" i="23"/>
  <c r="AJ394" i="23"/>
  <c r="AI394" i="23"/>
  <c r="AH394" i="23"/>
  <c r="AG394" i="23"/>
  <c r="AF394" i="23"/>
  <c r="AD394" i="23"/>
  <c r="AC394" i="23"/>
  <c r="AB394" i="23"/>
  <c r="AA394" i="23"/>
  <c r="Z394" i="23"/>
  <c r="Y394" i="23"/>
  <c r="X394" i="23"/>
  <c r="W394" i="23"/>
  <c r="U394" i="23"/>
  <c r="T394" i="23"/>
  <c r="S394" i="23"/>
  <c r="R394" i="23"/>
  <c r="Q394" i="23"/>
  <c r="P394" i="23"/>
  <c r="O394" i="23"/>
  <c r="N394" i="23"/>
  <c r="L394" i="23"/>
  <c r="K394" i="23"/>
  <c r="J394" i="23"/>
  <c r="I394" i="23"/>
  <c r="H394" i="23"/>
  <c r="G394" i="23"/>
  <c r="F394" i="23"/>
  <c r="E394" i="23"/>
  <c r="C394" i="23"/>
  <c r="BM393" i="23"/>
  <c r="BL393" i="23"/>
  <c r="BK393" i="23"/>
  <c r="BJ393" i="23"/>
  <c r="BI393" i="23"/>
  <c r="BH393" i="23"/>
  <c r="BG393" i="23"/>
  <c r="BE393" i="23"/>
  <c r="BD393" i="23"/>
  <c r="BC393" i="23"/>
  <c r="BB393" i="23"/>
  <c r="BA393" i="23"/>
  <c r="AZ393" i="23"/>
  <c r="AV393" i="23"/>
  <c r="AU393" i="23"/>
  <c r="AT393" i="23"/>
  <c r="AQ393" i="23"/>
  <c r="AP393" i="23"/>
  <c r="AO393" i="23"/>
  <c r="AN393" i="23"/>
  <c r="AM393" i="23"/>
  <c r="AL393" i="23"/>
  <c r="AK393" i="23"/>
  <c r="AJ393" i="23"/>
  <c r="AI393" i="23"/>
  <c r="AH393" i="23"/>
  <c r="AG393" i="23"/>
  <c r="AF393" i="23"/>
  <c r="AD393" i="23"/>
  <c r="AC393" i="23"/>
  <c r="AB393" i="23"/>
  <c r="AA393" i="23"/>
  <c r="Z393" i="23"/>
  <c r="Y393" i="23"/>
  <c r="X393" i="23"/>
  <c r="W393" i="23"/>
  <c r="U393" i="23"/>
  <c r="T393" i="23"/>
  <c r="S393" i="23"/>
  <c r="R393" i="23"/>
  <c r="Q393" i="23"/>
  <c r="P393" i="23"/>
  <c r="O393" i="23"/>
  <c r="N393" i="23"/>
  <c r="L393" i="23"/>
  <c r="K393" i="23"/>
  <c r="J393" i="23"/>
  <c r="I393" i="23"/>
  <c r="H393" i="23"/>
  <c r="G393" i="23"/>
  <c r="F393" i="23"/>
  <c r="E393" i="23"/>
  <c r="C393" i="23"/>
  <c r="BM392" i="23"/>
  <c r="BL392" i="23"/>
  <c r="BK392" i="23"/>
  <c r="BJ392" i="23"/>
  <c r="BI392" i="23"/>
  <c r="BH392" i="23"/>
  <c r="BG392" i="23"/>
  <c r="BE392" i="23"/>
  <c r="BD392" i="23"/>
  <c r="BC392" i="23"/>
  <c r="BB392" i="23"/>
  <c r="BA392" i="23"/>
  <c r="AZ392" i="23"/>
  <c r="AV392" i="23"/>
  <c r="AU392" i="23"/>
  <c r="AT392" i="23"/>
  <c r="AQ392" i="23"/>
  <c r="AP392" i="23"/>
  <c r="AO392" i="23"/>
  <c r="AN392" i="23"/>
  <c r="AM392" i="23"/>
  <c r="AL392" i="23"/>
  <c r="AK392" i="23"/>
  <c r="AJ392" i="23"/>
  <c r="AI392" i="23"/>
  <c r="AH392" i="23"/>
  <c r="AG392" i="23"/>
  <c r="AF392" i="23"/>
  <c r="AD392" i="23"/>
  <c r="AC392" i="23"/>
  <c r="AB392" i="23"/>
  <c r="AA392" i="23"/>
  <c r="Z392" i="23"/>
  <c r="Y392" i="23"/>
  <c r="X392" i="23"/>
  <c r="W392" i="23"/>
  <c r="U392" i="23"/>
  <c r="T392" i="23"/>
  <c r="S392" i="23"/>
  <c r="R392" i="23"/>
  <c r="Q392" i="23"/>
  <c r="P392" i="23"/>
  <c r="O392" i="23"/>
  <c r="N392" i="23"/>
  <c r="L392" i="23"/>
  <c r="K392" i="23"/>
  <c r="J392" i="23"/>
  <c r="I392" i="23"/>
  <c r="H392" i="23"/>
  <c r="G392" i="23"/>
  <c r="F392" i="23"/>
  <c r="E392" i="23"/>
  <c r="C392" i="23"/>
  <c r="BF391" i="23"/>
  <c r="AX391" i="23"/>
  <c r="AW391" i="23"/>
  <c r="AS391" i="23"/>
  <c r="AR391" i="23"/>
  <c r="AE391" i="23"/>
  <c r="V391" i="23"/>
  <c r="M391" i="23"/>
  <c r="D391" i="23"/>
  <c r="BF390" i="23"/>
  <c r="AW390" i="23"/>
  <c r="AS390" i="23"/>
  <c r="AR390" i="23"/>
  <c r="AE390" i="23"/>
  <c r="V390" i="23"/>
  <c r="M390" i="23"/>
  <c r="D390" i="23"/>
  <c r="BF389" i="23"/>
  <c r="AW389" i="23"/>
  <c r="AX389" i="23" s="1"/>
  <c r="AS389" i="23"/>
  <c r="AR389" i="23"/>
  <c r="AE389" i="23"/>
  <c r="V389" i="23"/>
  <c r="M389" i="23"/>
  <c r="D389" i="23"/>
  <c r="BF388" i="23"/>
  <c r="AX388" i="23"/>
  <c r="AW388" i="23"/>
  <c r="AS388" i="23"/>
  <c r="AR388" i="23"/>
  <c r="AE388" i="23"/>
  <c r="V388" i="23"/>
  <c r="M388" i="23"/>
  <c r="D388" i="23"/>
  <c r="BF387" i="23"/>
  <c r="AX387" i="23"/>
  <c r="AW387" i="23"/>
  <c r="AS387" i="23"/>
  <c r="AR387" i="23"/>
  <c r="AE387" i="23"/>
  <c r="V387" i="23"/>
  <c r="M387" i="23"/>
  <c r="D387" i="23"/>
  <c r="BF386" i="23"/>
  <c r="AW386" i="23"/>
  <c r="AR386" i="23"/>
  <c r="AS386" i="23" s="1"/>
  <c r="AE386" i="23"/>
  <c r="V386" i="23"/>
  <c r="M386" i="23"/>
  <c r="D386" i="23"/>
  <c r="BF385" i="23"/>
  <c r="AW385" i="23"/>
  <c r="AX385" i="23" s="1"/>
  <c r="AR385" i="23"/>
  <c r="AS385" i="23" s="1"/>
  <c r="AE385" i="23"/>
  <c r="V385" i="23"/>
  <c r="M385" i="23"/>
  <c r="D385" i="23"/>
  <c r="BF384" i="23"/>
  <c r="AW384" i="23"/>
  <c r="AX384" i="23" s="1"/>
  <c r="AR384" i="23"/>
  <c r="AS384" i="23" s="1"/>
  <c r="AE384" i="23"/>
  <c r="V384" i="23"/>
  <c r="M384" i="23"/>
  <c r="D384" i="23"/>
  <c r="BF383" i="23"/>
  <c r="AW383" i="23"/>
  <c r="AX383" i="23" s="1"/>
  <c r="AR383" i="23"/>
  <c r="AS383" i="23" s="1"/>
  <c r="AE383" i="23"/>
  <c r="V383" i="23"/>
  <c r="M383" i="23"/>
  <c r="D383" i="23"/>
  <c r="BF382" i="23"/>
  <c r="AW382" i="23"/>
  <c r="AX382" i="23" s="1"/>
  <c r="AR382" i="23"/>
  <c r="AS382" i="23" s="1"/>
  <c r="AE382" i="23"/>
  <c r="V382" i="23"/>
  <c r="M382" i="23"/>
  <c r="D382" i="23"/>
  <c r="BF381" i="23"/>
  <c r="AW381" i="23"/>
  <c r="AX381" i="23" s="1"/>
  <c r="AR381" i="23"/>
  <c r="AS381" i="23" s="1"/>
  <c r="AE381" i="23"/>
  <c r="V381" i="23"/>
  <c r="M381" i="23"/>
  <c r="D381" i="23"/>
  <c r="BF380" i="23"/>
  <c r="AW380" i="23"/>
  <c r="AX380" i="23" s="1"/>
  <c r="AR380" i="23"/>
  <c r="AS380" i="23" s="1"/>
  <c r="AE380" i="23"/>
  <c r="V380" i="23"/>
  <c r="M380" i="23"/>
  <c r="D380" i="23"/>
  <c r="BF379" i="23"/>
  <c r="AW379" i="23"/>
  <c r="AX379" i="23" s="1"/>
  <c r="AR379" i="23"/>
  <c r="AS379" i="23" s="1"/>
  <c r="AE379" i="23"/>
  <c r="V379" i="23"/>
  <c r="M379" i="23"/>
  <c r="D379" i="23"/>
  <c r="BF378" i="23"/>
  <c r="AW378" i="23"/>
  <c r="AX378" i="23" s="1"/>
  <c r="AR378" i="23"/>
  <c r="AS378" i="23" s="1"/>
  <c r="AE378" i="23"/>
  <c r="V378" i="23"/>
  <c r="M378" i="23"/>
  <c r="D378" i="23"/>
  <c r="BF377" i="23"/>
  <c r="AW377" i="23"/>
  <c r="AX377" i="23" s="1"/>
  <c r="AR377" i="23"/>
  <c r="AS377" i="23" s="1"/>
  <c r="AE377" i="23"/>
  <c r="V377" i="23"/>
  <c r="M377" i="23"/>
  <c r="D377" i="23"/>
  <c r="BF376" i="23"/>
  <c r="AW376" i="23"/>
  <c r="AX376" i="23" s="1"/>
  <c r="AR376" i="23"/>
  <c r="AS376" i="23" s="1"/>
  <c r="AE376" i="23"/>
  <c r="V376" i="23"/>
  <c r="M376" i="23"/>
  <c r="D376" i="23"/>
  <c r="BF375" i="23"/>
  <c r="AW375" i="23"/>
  <c r="AX375" i="23" s="1"/>
  <c r="AR375" i="23"/>
  <c r="AS375" i="23" s="1"/>
  <c r="AE375" i="23"/>
  <c r="V375" i="23"/>
  <c r="M375" i="23"/>
  <c r="D375" i="23"/>
  <c r="BF374" i="23"/>
  <c r="AW374" i="23"/>
  <c r="AX374" i="23" s="1"/>
  <c r="AR374" i="23"/>
  <c r="AS374" i="23" s="1"/>
  <c r="AE374" i="23"/>
  <c r="V374" i="23"/>
  <c r="M374" i="23"/>
  <c r="D374" i="23"/>
  <c r="BF373" i="23"/>
  <c r="AW373" i="23"/>
  <c r="AX373" i="23" s="1"/>
  <c r="AR373" i="23"/>
  <c r="AS373" i="23" s="1"/>
  <c r="AE373" i="23"/>
  <c r="V373" i="23"/>
  <c r="M373" i="23"/>
  <c r="D373" i="23"/>
  <c r="BF372" i="23"/>
  <c r="AW372" i="23"/>
  <c r="AX372" i="23" s="1"/>
  <c r="AR372" i="23"/>
  <c r="AS372" i="23" s="1"/>
  <c r="AE372" i="23"/>
  <c r="V372" i="23"/>
  <c r="M372" i="23"/>
  <c r="D372" i="23"/>
  <c r="BF371" i="23"/>
  <c r="AW371" i="23"/>
  <c r="AX371" i="23" s="1"/>
  <c r="AR371" i="23"/>
  <c r="AS371" i="23" s="1"/>
  <c r="AE371" i="23"/>
  <c r="V371" i="23"/>
  <c r="M371" i="23"/>
  <c r="D371" i="23"/>
  <c r="BF370" i="23"/>
  <c r="AW370" i="23"/>
  <c r="AX370" i="23" s="1"/>
  <c r="AR370" i="23"/>
  <c r="AS370" i="23" s="1"/>
  <c r="AE370" i="23"/>
  <c r="V370" i="23"/>
  <c r="M370" i="23"/>
  <c r="D370" i="23"/>
  <c r="BF369" i="23"/>
  <c r="AW369" i="23"/>
  <c r="AX369" i="23" s="1"/>
  <c r="AR369" i="23"/>
  <c r="AS369" i="23" s="1"/>
  <c r="AE369" i="23"/>
  <c r="V369" i="23"/>
  <c r="M369" i="23"/>
  <c r="D369" i="23"/>
  <c r="BF368" i="23"/>
  <c r="AW368" i="23"/>
  <c r="AX368" i="23" s="1"/>
  <c r="AR368" i="23"/>
  <c r="AS368" i="23" s="1"/>
  <c r="AE368" i="23"/>
  <c r="V368" i="23"/>
  <c r="M368" i="23"/>
  <c r="D368" i="23"/>
  <c r="BF367" i="23"/>
  <c r="AW367" i="23"/>
  <c r="AX367" i="23" s="1"/>
  <c r="AR367" i="23"/>
  <c r="AS367" i="23" s="1"/>
  <c r="AE367" i="23"/>
  <c r="V367" i="23"/>
  <c r="M367" i="23"/>
  <c r="D367" i="23"/>
  <c r="BF366" i="23"/>
  <c r="AW366" i="23"/>
  <c r="AX366" i="23" s="1"/>
  <c r="AR366" i="23"/>
  <c r="AS366" i="23" s="1"/>
  <c r="AE366" i="23"/>
  <c r="V366" i="23"/>
  <c r="M366" i="23"/>
  <c r="D366" i="23"/>
  <c r="BF365" i="23"/>
  <c r="AW365" i="23"/>
  <c r="AX365" i="23" s="1"/>
  <c r="AR365" i="23"/>
  <c r="AS365" i="23" s="1"/>
  <c r="AE365" i="23"/>
  <c r="V365" i="23"/>
  <c r="M365" i="23"/>
  <c r="D365" i="23"/>
  <c r="BF364" i="23"/>
  <c r="AW364" i="23"/>
  <c r="AX364" i="23" s="1"/>
  <c r="AR364" i="23"/>
  <c r="AS364" i="23" s="1"/>
  <c r="AE364" i="23"/>
  <c r="V364" i="23"/>
  <c r="M364" i="23"/>
  <c r="D364" i="23"/>
  <c r="BF363" i="23"/>
  <c r="AW363" i="23"/>
  <c r="AX363" i="23" s="1"/>
  <c r="AR363" i="23"/>
  <c r="AS363" i="23" s="1"/>
  <c r="AE363" i="23"/>
  <c r="V363" i="23"/>
  <c r="M363" i="23"/>
  <c r="D363" i="23"/>
  <c r="BF362" i="23"/>
  <c r="AW362" i="23"/>
  <c r="AW394" i="23" s="1"/>
  <c r="AR362" i="23"/>
  <c r="AE362" i="23"/>
  <c r="AE392" i="23" s="1"/>
  <c r="V362" i="23"/>
  <c r="M362" i="23"/>
  <c r="M394" i="23" s="1"/>
  <c r="D362" i="23"/>
  <c r="D394" i="23" s="1"/>
  <c r="BM361" i="23"/>
  <c r="BL361" i="23"/>
  <c r="BK361" i="23"/>
  <c r="BJ361" i="23"/>
  <c r="BI361" i="23"/>
  <c r="BH361" i="23"/>
  <c r="BG361" i="23"/>
  <c r="BE361" i="23"/>
  <c r="AT361" i="23"/>
  <c r="AO361" i="23"/>
  <c r="C361" i="23"/>
  <c r="BM360" i="23"/>
  <c r="BL360" i="23"/>
  <c r="BK360" i="23"/>
  <c r="BJ360" i="23"/>
  <c r="BI360" i="23"/>
  <c r="BH360" i="23"/>
  <c r="BG360" i="23"/>
  <c r="BE360" i="23"/>
  <c r="BD360" i="23"/>
  <c r="BC360" i="23"/>
  <c r="BB360" i="23"/>
  <c r="BA360" i="23"/>
  <c r="AZ360" i="23"/>
  <c r="AV360" i="23"/>
  <c r="AU360" i="23"/>
  <c r="AT360" i="23"/>
  <c r="AQ360" i="23"/>
  <c r="AP360" i="23"/>
  <c r="AO360" i="23"/>
  <c r="AN360" i="23"/>
  <c r="AM360" i="23"/>
  <c r="AL360" i="23"/>
  <c r="AK360" i="23"/>
  <c r="AJ360" i="23"/>
  <c r="AI360" i="23"/>
  <c r="AH360" i="23"/>
  <c r="AG360" i="23"/>
  <c r="AF360" i="23"/>
  <c r="AD360" i="23"/>
  <c r="AC360" i="23"/>
  <c r="AB360" i="23"/>
  <c r="AA360" i="23"/>
  <c r="Z360" i="23"/>
  <c r="Y360" i="23"/>
  <c r="X360" i="23"/>
  <c r="W360" i="23"/>
  <c r="U360" i="23"/>
  <c r="T360" i="23"/>
  <c r="S360" i="23"/>
  <c r="R360" i="23"/>
  <c r="Q360" i="23"/>
  <c r="P360" i="23"/>
  <c r="O360" i="23"/>
  <c r="N360" i="23"/>
  <c r="L360" i="23"/>
  <c r="K360" i="23"/>
  <c r="J360" i="23"/>
  <c r="I360" i="23"/>
  <c r="H360" i="23"/>
  <c r="G360" i="23"/>
  <c r="F360" i="23"/>
  <c r="E360" i="23"/>
  <c r="C360" i="23"/>
  <c r="BM359" i="23"/>
  <c r="BL359" i="23"/>
  <c r="BK359" i="23"/>
  <c r="BJ359" i="23"/>
  <c r="BI359" i="23"/>
  <c r="BH359" i="23"/>
  <c r="BG359" i="23"/>
  <c r="BE359" i="23"/>
  <c r="BD359" i="23"/>
  <c r="BC359" i="23"/>
  <c r="BB359" i="23"/>
  <c r="BA359" i="23"/>
  <c r="AZ359" i="23"/>
  <c r="AV359" i="23"/>
  <c r="AU359" i="23"/>
  <c r="AT359" i="23"/>
  <c r="AQ359" i="23"/>
  <c r="AP359" i="23"/>
  <c r="AO359" i="23"/>
  <c r="AN359" i="23"/>
  <c r="AM359" i="23"/>
  <c r="AL359" i="23"/>
  <c r="AK359" i="23"/>
  <c r="AJ359" i="23"/>
  <c r="AI359" i="23"/>
  <c r="AH359" i="23"/>
  <c r="AG359" i="23"/>
  <c r="AF359" i="23"/>
  <c r="AD359" i="23"/>
  <c r="AC359" i="23"/>
  <c r="AB359" i="23"/>
  <c r="AA359" i="23"/>
  <c r="Z359" i="23"/>
  <c r="Y359" i="23"/>
  <c r="X359" i="23"/>
  <c r="W359" i="23"/>
  <c r="U359" i="23"/>
  <c r="T359" i="23"/>
  <c r="S359" i="23"/>
  <c r="R359" i="23"/>
  <c r="Q359" i="23"/>
  <c r="P359" i="23"/>
  <c r="O359" i="23"/>
  <c r="N359" i="23"/>
  <c r="M359" i="23"/>
  <c r="L359" i="23"/>
  <c r="K359" i="23"/>
  <c r="J359" i="23"/>
  <c r="I359" i="23"/>
  <c r="H359" i="23"/>
  <c r="G359" i="23"/>
  <c r="F359" i="23"/>
  <c r="E359" i="23"/>
  <c r="C359" i="23"/>
  <c r="BM358" i="23"/>
  <c r="BL358" i="23"/>
  <c r="BK358" i="23"/>
  <c r="BJ358" i="23"/>
  <c r="BI358" i="23"/>
  <c r="BH358" i="23"/>
  <c r="BG358" i="23"/>
  <c r="BE358" i="23"/>
  <c r="BD358" i="23"/>
  <c r="BC358" i="23"/>
  <c r="BB358" i="23"/>
  <c r="BA358" i="23"/>
  <c r="AZ358" i="23"/>
  <c r="AV358" i="23"/>
  <c r="AU358" i="23"/>
  <c r="AT358" i="23"/>
  <c r="AQ358" i="23"/>
  <c r="AP358" i="23"/>
  <c r="AO358" i="23"/>
  <c r="AN358" i="23"/>
  <c r="AM358" i="23"/>
  <c r="AL358" i="23"/>
  <c r="AK358" i="23"/>
  <c r="AJ358" i="23"/>
  <c r="AI358" i="23"/>
  <c r="AH358" i="23"/>
  <c r="AG358" i="23"/>
  <c r="AF358" i="23"/>
  <c r="AD358" i="23"/>
  <c r="AC358" i="23"/>
  <c r="AB358" i="23"/>
  <c r="AA358" i="23"/>
  <c r="Z358" i="23"/>
  <c r="Y358" i="23"/>
  <c r="X358" i="23"/>
  <c r="W358" i="23"/>
  <c r="U358" i="23"/>
  <c r="T358" i="23"/>
  <c r="S358" i="23"/>
  <c r="R358" i="23"/>
  <c r="Q358" i="23"/>
  <c r="P358" i="23"/>
  <c r="O358" i="23"/>
  <c r="N358" i="23"/>
  <c r="L358" i="23"/>
  <c r="K358" i="23"/>
  <c r="J358" i="23"/>
  <c r="I358" i="23"/>
  <c r="H358" i="23"/>
  <c r="G358" i="23"/>
  <c r="F358" i="23"/>
  <c r="E358" i="23"/>
  <c r="C358" i="23"/>
  <c r="BF357" i="23"/>
  <c r="AX357" i="23"/>
  <c r="AW357" i="23"/>
  <c r="AR357" i="23"/>
  <c r="AS357" i="23" s="1"/>
  <c r="AY357" i="23" s="1"/>
  <c r="AE357" i="23"/>
  <c r="V357" i="23"/>
  <c r="M357" i="23"/>
  <c r="D357" i="23"/>
  <c r="BF356" i="23"/>
  <c r="AX356" i="23"/>
  <c r="AW356" i="23"/>
  <c r="AR356" i="23"/>
  <c r="AS356" i="23" s="1"/>
  <c r="AE356" i="23"/>
  <c r="V356" i="23"/>
  <c r="M356" i="23"/>
  <c r="D356" i="23"/>
  <c r="BF355" i="23"/>
  <c r="AX355" i="23"/>
  <c r="AW355" i="23"/>
  <c r="AR355" i="23"/>
  <c r="AS355" i="23" s="1"/>
  <c r="AE355" i="23"/>
  <c r="V355" i="23"/>
  <c r="M355" i="23"/>
  <c r="D355" i="23"/>
  <c r="BF354" i="23"/>
  <c r="AX354" i="23"/>
  <c r="AW354" i="23"/>
  <c r="AR354" i="23"/>
  <c r="AS354" i="23" s="1"/>
  <c r="AY354" i="23" s="1"/>
  <c r="AE354" i="23"/>
  <c r="V354" i="23"/>
  <c r="M354" i="23"/>
  <c r="D354" i="23"/>
  <c r="BF353" i="23"/>
  <c r="AX353" i="23"/>
  <c r="AW353" i="23"/>
  <c r="AR353" i="23"/>
  <c r="AS353" i="23" s="1"/>
  <c r="AY353" i="23" s="1"/>
  <c r="AE353" i="23"/>
  <c r="V353" i="23"/>
  <c r="M353" i="23"/>
  <c r="D353" i="23"/>
  <c r="BF352" i="23"/>
  <c r="AX352" i="23"/>
  <c r="AW352" i="23"/>
  <c r="AR352" i="23"/>
  <c r="AS352" i="23" s="1"/>
  <c r="AE352" i="23"/>
  <c r="V352" i="23"/>
  <c r="M352" i="23"/>
  <c r="D352" i="23"/>
  <c r="BF351" i="23"/>
  <c r="AX351" i="23"/>
  <c r="AW351" i="23"/>
  <c r="AR351" i="23"/>
  <c r="AS351" i="23" s="1"/>
  <c r="AE351" i="23"/>
  <c r="V351" i="23"/>
  <c r="M351" i="23"/>
  <c r="D351" i="23"/>
  <c r="BF350" i="23"/>
  <c r="AX350" i="23"/>
  <c r="AW350" i="23"/>
  <c r="AR350" i="23"/>
  <c r="AS350" i="23" s="1"/>
  <c r="AY350" i="23" s="1"/>
  <c r="AE350" i="23"/>
  <c r="V350" i="23"/>
  <c r="M350" i="23"/>
  <c r="D350" i="23"/>
  <c r="BF349" i="23"/>
  <c r="AX349" i="23"/>
  <c r="AW349" i="23"/>
  <c r="AR349" i="23"/>
  <c r="AS349" i="23" s="1"/>
  <c r="AY349" i="23" s="1"/>
  <c r="AE349" i="23"/>
  <c r="V349" i="23"/>
  <c r="M349" i="23"/>
  <c r="D349" i="23"/>
  <c r="BF348" i="23"/>
  <c r="AX348" i="23"/>
  <c r="AW348" i="23"/>
  <c r="AR348" i="23"/>
  <c r="AS348" i="23" s="1"/>
  <c r="AE348" i="23"/>
  <c r="V348" i="23"/>
  <c r="M348" i="23"/>
  <c r="D348" i="23"/>
  <c r="BF347" i="23"/>
  <c r="AX347" i="23"/>
  <c r="AW347" i="23"/>
  <c r="AR347" i="23"/>
  <c r="AS347" i="23" s="1"/>
  <c r="AE347" i="23"/>
  <c r="V347" i="23"/>
  <c r="M347" i="23"/>
  <c r="D347" i="23"/>
  <c r="BF346" i="23"/>
  <c r="AX346" i="23"/>
  <c r="AW346" i="23"/>
  <c r="AR346" i="23"/>
  <c r="AS346" i="23" s="1"/>
  <c r="AY346" i="23" s="1"/>
  <c r="AE346" i="23"/>
  <c r="V346" i="23"/>
  <c r="M346" i="23"/>
  <c r="D346" i="23"/>
  <c r="BF345" i="23"/>
  <c r="AX345" i="23"/>
  <c r="AW345" i="23"/>
  <c r="AR345" i="23"/>
  <c r="AS345" i="23" s="1"/>
  <c r="AY345" i="23" s="1"/>
  <c r="AE345" i="23"/>
  <c r="V345" i="23"/>
  <c r="M345" i="23"/>
  <c r="D345" i="23"/>
  <c r="BF344" i="23"/>
  <c r="AX344" i="23"/>
  <c r="AW344" i="23"/>
  <c r="AR344" i="23"/>
  <c r="AS344" i="23" s="1"/>
  <c r="AE344" i="23"/>
  <c r="V344" i="23"/>
  <c r="M344" i="23"/>
  <c r="D344" i="23"/>
  <c r="BF343" i="23"/>
  <c r="AX343" i="23"/>
  <c r="AW343" i="23"/>
  <c r="AR343" i="23"/>
  <c r="AS343" i="23" s="1"/>
  <c r="AE343" i="23"/>
  <c r="V343" i="23"/>
  <c r="M343" i="23"/>
  <c r="D343" i="23"/>
  <c r="BF342" i="23"/>
  <c r="AX342" i="23"/>
  <c r="AW342" i="23"/>
  <c r="AR342" i="23"/>
  <c r="AS342" i="23" s="1"/>
  <c r="AY342" i="23" s="1"/>
  <c r="AE342" i="23"/>
  <c r="V342" i="23"/>
  <c r="M342" i="23"/>
  <c r="D342" i="23"/>
  <c r="BF341" i="23"/>
  <c r="AX341" i="23"/>
  <c r="AW341" i="23"/>
  <c r="AR341" i="23"/>
  <c r="AS341" i="23" s="1"/>
  <c r="AY341" i="23" s="1"/>
  <c r="AE341" i="23"/>
  <c r="V341" i="23"/>
  <c r="M341" i="23"/>
  <c r="D341" i="23"/>
  <c r="BF340" i="23"/>
  <c r="AX340" i="23"/>
  <c r="AW340" i="23"/>
  <c r="AR340" i="23"/>
  <c r="AS340" i="23" s="1"/>
  <c r="AE340" i="23"/>
  <c r="V340" i="23"/>
  <c r="M340" i="23"/>
  <c r="D340" i="23"/>
  <c r="BF339" i="23"/>
  <c r="AX339" i="23"/>
  <c r="AW339" i="23"/>
  <c r="AR339" i="23"/>
  <c r="AS339" i="23" s="1"/>
  <c r="AE339" i="23"/>
  <c r="V339" i="23"/>
  <c r="M339" i="23"/>
  <c r="D339" i="23"/>
  <c r="BF338" i="23"/>
  <c r="AX338" i="23"/>
  <c r="AW338" i="23"/>
  <c r="AR338" i="23"/>
  <c r="AS338" i="23" s="1"/>
  <c r="AY338" i="23" s="1"/>
  <c r="AE338" i="23"/>
  <c r="V338" i="23"/>
  <c r="M338" i="23"/>
  <c r="D338" i="23"/>
  <c r="BF337" i="23"/>
  <c r="AX337" i="23"/>
  <c r="AW337" i="23"/>
  <c r="AR337" i="23"/>
  <c r="AS337" i="23" s="1"/>
  <c r="AY337" i="23" s="1"/>
  <c r="AE337" i="23"/>
  <c r="V337" i="23"/>
  <c r="M337" i="23"/>
  <c r="D337" i="23"/>
  <c r="BF336" i="23"/>
  <c r="AX336" i="23"/>
  <c r="AW336" i="23"/>
  <c r="AR336" i="23"/>
  <c r="AS336" i="23" s="1"/>
  <c r="AE336" i="23"/>
  <c r="V336" i="23"/>
  <c r="M336" i="23"/>
  <c r="D336" i="23"/>
  <c r="BF335" i="23"/>
  <c r="AY335" i="23"/>
  <c r="AX335" i="23"/>
  <c r="AW335" i="23"/>
  <c r="AR335" i="23"/>
  <c r="AS335" i="23" s="1"/>
  <c r="AE335" i="23"/>
  <c r="V335" i="23"/>
  <c r="M335" i="23"/>
  <c r="D335" i="23"/>
  <c r="BF334" i="23"/>
  <c r="AX334" i="23"/>
  <c r="AY334" i="23" s="1"/>
  <c r="AW334" i="23"/>
  <c r="AR334" i="23"/>
  <c r="AS334" i="23" s="1"/>
  <c r="AE334" i="23"/>
  <c r="V334" i="23"/>
  <c r="M334" i="23"/>
  <c r="D334" i="23"/>
  <c r="BF333" i="23"/>
  <c r="AY333" i="23"/>
  <c r="AX333" i="23"/>
  <c r="AW333" i="23"/>
  <c r="AR333" i="23"/>
  <c r="AS333" i="23" s="1"/>
  <c r="AE333" i="23"/>
  <c r="V333" i="23"/>
  <c r="M333" i="23"/>
  <c r="D333" i="23"/>
  <c r="BF332" i="23"/>
  <c r="AX332" i="23"/>
  <c r="AY332" i="23" s="1"/>
  <c r="AW332" i="23"/>
  <c r="AR332" i="23"/>
  <c r="AS332" i="23" s="1"/>
  <c r="AE332" i="23"/>
  <c r="V332" i="23"/>
  <c r="M332" i="23"/>
  <c r="D332" i="23"/>
  <c r="BF331" i="23"/>
  <c r="AY331" i="23"/>
  <c r="AX331" i="23"/>
  <c r="AW331" i="23"/>
  <c r="AR331" i="23"/>
  <c r="AS331" i="23" s="1"/>
  <c r="AE331" i="23"/>
  <c r="V331" i="23"/>
  <c r="M331" i="23"/>
  <c r="D331" i="23"/>
  <c r="BF330" i="23"/>
  <c r="AX330" i="23"/>
  <c r="AY330" i="23" s="1"/>
  <c r="AW330" i="23"/>
  <c r="AR330" i="23"/>
  <c r="AS330" i="23" s="1"/>
  <c r="AE330" i="23"/>
  <c r="V330" i="23"/>
  <c r="M330" i="23"/>
  <c r="D330" i="23"/>
  <c r="BF329" i="23"/>
  <c r="AY329" i="23"/>
  <c r="AX329" i="23"/>
  <c r="AW329" i="23"/>
  <c r="AR329" i="23"/>
  <c r="AS329" i="23" s="1"/>
  <c r="AE329" i="23"/>
  <c r="V329" i="23"/>
  <c r="M329" i="23"/>
  <c r="D329" i="23"/>
  <c r="BF328" i="23"/>
  <c r="AX328" i="23"/>
  <c r="AY328" i="23" s="1"/>
  <c r="AW328" i="23"/>
  <c r="AR328" i="23"/>
  <c r="AS328" i="23" s="1"/>
  <c r="AE328" i="23"/>
  <c r="V328" i="23"/>
  <c r="M328" i="23"/>
  <c r="D328" i="23"/>
  <c r="BF327" i="23"/>
  <c r="BF359" i="23" s="1"/>
  <c r="AX327" i="23"/>
  <c r="AW327" i="23"/>
  <c r="AW358" i="23" s="1"/>
  <c r="AR327" i="23"/>
  <c r="AE327" i="23"/>
  <c r="V327" i="23"/>
  <c r="V359" i="23" s="1"/>
  <c r="M327" i="23"/>
  <c r="M358" i="23" s="1"/>
  <c r="D327" i="23"/>
  <c r="BM326" i="23"/>
  <c r="BL326" i="23"/>
  <c r="BK326" i="23"/>
  <c r="BJ326" i="23"/>
  <c r="BI326" i="23"/>
  <c r="BH326" i="23"/>
  <c r="BG326" i="23"/>
  <c r="BE326" i="23"/>
  <c r="AT326" i="23"/>
  <c r="AO326" i="23"/>
  <c r="C326" i="23"/>
  <c r="BM325" i="23"/>
  <c r="BL325" i="23"/>
  <c r="BK325" i="23"/>
  <c r="BJ325" i="23"/>
  <c r="BI325" i="23"/>
  <c r="BH325" i="23"/>
  <c r="BG325" i="23"/>
  <c r="BE325" i="23"/>
  <c r="BD325" i="23"/>
  <c r="BC325" i="23"/>
  <c r="BB325" i="23"/>
  <c r="BA325" i="23"/>
  <c r="AZ325" i="23"/>
  <c r="AV325" i="23"/>
  <c r="AU325" i="23"/>
  <c r="AT325" i="23"/>
  <c r="AQ325" i="23"/>
  <c r="AP325" i="23"/>
  <c r="AO325" i="23"/>
  <c r="AN325" i="23"/>
  <c r="AM325" i="23"/>
  <c r="AL325" i="23"/>
  <c r="AK325" i="23"/>
  <c r="AJ325" i="23"/>
  <c r="AI325" i="23"/>
  <c r="AH325" i="23"/>
  <c r="AG325" i="23"/>
  <c r="AF325" i="23"/>
  <c r="AD325" i="23"/>
  <c r="AC325" i="23"/>
  <c r="AB325" i="23"/>
  <c r="AA325" i="23"/>
  <c r="Z325" i="23"/>
  <c r="Y325" i="23"/>
  <c r="X325" i="23"/>
  <c r="W325" i="23"/>
  <c r="U325" i="23"/>
  <c r="T325" i="23"/>
  <c r="S325" i="23"/>
  <c r="R325" i="23"/>
  <c r="Q325" i="23"/>
  <c r="P325" i="23"/>
  <c r="O325" i="23"/>
  <c r="N325" i="23"/>
  <c r="L325" i="23"/>
  <c r="K325" i="23"/>
  <c r="J325" i="23"/>
  <c r="I325" i="23"/>
  <c r="H325" i="23"/>
  <c r="G325" i="23"/>
  <c r="F325" i="23"/>
  <c r="E325" i="23"/>
  <c r="D325" i="23"/>
  <c r="C325" i="23"/>
  <c r="BM324" i="23"/>
  <c r="BL324" i="23"/>
  <c r="BK324" i="23"/>
  <c r="BJ324" i="23"/>
  <c r="BI324" i="23"/>
  <c r="BH324" i="23"/>
  <c r="BG324" i="23"/>
  <c r="BE324" i="23"/>
  <c r="BD324" i="23"/>
  <c r="BC324" i="23"/>
  <c r="BB324" i="23"/>
  <c r="BA324" i="23"/>
  <c r="AZ324" i="23"/>
  <c r="AV324" i="23"/>
  <c r="AU324" i="23"/>
  <c r="AT324" i="23"/>
  <c r="AR324" i="23"/>
  <c r="AQ324" i="23"/>
  <c r="AP324" i="23"/>
  <c r="AO324" i="23"/>
  <c r="AN324" i="23"/>
  <c r="AM324" i="23"/>
  <c r="AL324" i="23"/>
  <c r="AK324" i="23"/>
  <c r="AJ324" i="23"/>
  <c r="AI324" i="23"/>
  <c r="AH324" i="23"/>
  <c r="AG324" i="23"/>
  <c r="AF324" i="23"/>
  <c r="AD324" i="23"/>
  <c r="AC324" i="23"/>
  <c r="AB324" i="23"/>
  <c r="AA324" i="23"/>
  <c r="Z324" i="23"/>
  <c r="Y324" i="23"/>
  <c r="X324" i="23"/>
  <c r="W324" i="23"/>
  <c r="U324" i="23"/>
  <c r="T324" i="23"/>
  <c r="S324" i="23"/>
  <c r="R324" i="23"/>
  <c r="Q324" i="23"/>
  <c r="P324" i="23"/>
  <c r="O324" i="23"/>
  <c r="N324" i="23"/>
  <c r="L324" i="23"/>
  <c r="K324" i="23"/>
  <c r="J324" i="23"/>
  <c r="I324" i="23"/>
  <c r="H324" i="23"/>
  <c r="G324" i="23"/>
  <c r="F324" i="23"/>
  <c r="E324" i="23"/>
  <c r="D324" i="23"/>
  <c r="C324" i="23"/>
  <c r="BM323" i="23"/>
  <c r="BL323" i="23"/>
  <c r="BK323" i="23"/>
  <c r="BJ323" i="23"/>
  <c r="BI323" i="23"/>
  <c r="BH323" i="23"/>
  <c r="BG323" i="23"/>
  <c r="BE323" i="23"/>
  <c r="BD323" i="23"/>
  <c r="BC323" i="23"/>
  <c r="BB323" i="23"/>
  <c r="BA323" i="23"/>
  <c r="AZ323" i="23"/>
  <c r="AV323" i="23"/>
  <c r="AU323" i="23"/>
  <c r="AT323" i="23"/>
  <c r="AQ323" i="23"/>
  <c r="AP323" i="23"/>
  <c r="AO323" i="23"/>
  <c r="AN323" i="23"/>
  <c r="AM323" i="23"/>
  <c r="AL323" i="23"/>
  <c r="AK323" i="23"/>
  <c r="AJ323" i="23"/>
  <c r="AI323" i="23"/>
  <c r="AH323" i="23"/>
  <c r="AG323" i="23"/>
  <c r="AF323" i="23"/>
  <c r="AE323" i="23"/>
  <c r="AD323" i="23"/>
  <c r="AC323" i="23"/>
  <c r="AB323" i="23"/>
  <c r="AA323" i="23"/>
  <c r="Z323" i="23"/>
  <c r="Y323" i="23"/>
  <c r="X323" i="23"/>
  <c r="W323" i="23"/>
  <c r="U323" i="23"/>
  <c r="T323" i="23"/>
  <c r="S323" i="23"/>
  <c r="R323" i="23"/>
  <c r="Q323" i="23"/>
  <c r="P323" i="23"/>
  <c r="O323" i="23"/>
  <c r="N323" i="23"/>
  <c r="L323" i="23"/>
  <c r="K323" i="23"/>
  <c r="J323" i="23"/>
  <c r="I323" i="23"/>
  <c r="H323" i="23"/>
  <c r="G323" i="23"/>
  <c r="F323" i="23"/>
  <c r="E323" i="23"/>
  <c r="C323" i="23"/>
  <c r="BF322" i="23"/>
  <c r="AW322" i="23"/>
  <c r="AX322" i="23" s="1"/>
  <c r="AS322" i="23"/>
  <c r="AR322" i="23"/>
  <c r="AE322" i="23"/>
  <c r="V322" i="23"/>
  <c r="M322" i="23"/>
  <c r="D322" i="23"/>
  <c r="BF321" i="23"/>
  <c r="AW321" i="23"/>
  <c r="AX321" i="23" s="1"/>
  <c r="AS321" i="23"/>
  <c r="AR321" i="23"/>
  <c r="AE321" i="23"/>
  <c r="V321" i="23"/>
  <c r="M321" i="23"/>
  <c r="D321" i="23"/>
  <c r="BF320" i="23"/>
  <c r="AW320" i="23"/>
  <c r="AX320" i="23" s="1"/>
  <c r="AS320" i="23"/>
  <c r="AR320" i="23"/>
  <c r="AE320" i="23"/>
  <c r="V320" i="23"/>
  <c r="M320" i="23"/>
  <c r="D320" i="23"/>
  <c r="BF319" i="23"/>
  <c r="AW319" i="23"/>
  <c r="AX319" i="23" s="1"/>
  <c r="AS319" i="23"/>
  <c r="AR319" i="23"/>
  <c r="AE319" i="23"/>
  <c r="V319" i="23"/>
  <c r="M319" i="23"/>
  <c r="D319" i="23"/>
  <c r="BF318" i="23"/>
  <c r="AW318" i="23"/>
  <c r="AX318" i="23" s="1"/>
  <c r="AS318" i="23"/>
  <c r="AR318" i="23"/>
  <c r="AE318" i="23"/>
  <c r="V318" i="23"/>
  <c r="M318" i="23"/>
  <c r="D318" i="23"/>
  <c r="BF317" i="23"/>
  <c r="AW317" i="23"/>
  <c r="AX317" i="23" s="1"/>
  <c r="AS317" i="23"/>
  <c r="AR317" i="23"/>
  <c r="AE317" i="23"/>
  <c r="V317" i="23"/>
  <c r="M317" i="23"/>
  <c r="D317" i="23"/>
  <c r="BF316" i="23"/>
  <c r="AW316" i="23"/>
  <c r="AX316" i="23" s="1"/>
  <c r="AS316" i="23"/>
  <c r="AR316" i="23"/>
  <c r="AE316" i="23"/>
  <c r="V316" i="23"/>
  <c r="M316" i="23"/>
  <c r="D316" i="23"/>
  <c r="BF315" i="23"/>
  <c r="AW315" i="23"/>
  <c r="AX315" i="23" s="1"/>
  <c r="AS315" i="23"/>
  <c r="AR315" i="23"/>
  <c r="AE315" i="23"/>
  <c r="V315" i="23"/>
  <c r="M315" i="23"/>
  <c r="D315" i="23"/>
  <c r="BF314" i="23"/>
  <c r="AW314" i="23"/>
  <c r="AX314" i="23" s="1"/>
  <c r="AS314" i="23"/>
  <c r="AR314" i="23"/>
  <c r="AE314" i="23"/>
  <c r="V314" i="23"/>
  <c r="M314" i="23"/>
  <c r="D314" i="23"/>
  <c r="BF313" i="23"/>
  <c r="AW313" i="23"/>
  <c r="AX313" i="23" s="1"/>
  <c r="AS313" i="23"/>
  <c r="AR313" i="23"/>
  <c r="AE313" i="23"/>
  <c r="V313" i="23"/>
  <c r="M313" i="23"/>
  <c r="D313" i="23"/>
  <c r="BF312" i="23"/>
  <c r="AW312" i="23"/>
  <c r="AX312" i="23" s="1"/>
  <c r="AS312" i="23"/>
  <c r="AR312" i="23"/>
  <c r="AE312" i="23"/>
  <c r="V312" i="23"/>
  <c r="M312" i="23"/>
  <c r="D312" i="23"/>
  <c r="BF311" i="23"/>
  <c r="AW311" i="23"/>
  <c r="AX311" i="23" s="1"/>
  <c r="AS311" i="23"/>
  <c r="AR311" i="23"/>
  <c r="AE311" i="23"/>
  <c r="V311" i="23"/>
  <c r="M311" i="23"/>
  <c r="D311" i="23"/>
  <c r="BF310" i="23"/>
  <c r="AW310" i="23"/>
  <c r="AX310" i="23" s="1"/>
  <c r="AS310" i="23"/>
  <c r="AR310" i="23"/>
  <c r="AE310" i="23"/>
  <c r="V310" i="23"/>
  <c r="M310" i="23"/>
  <c r="D310" i="23"/>
  <c r="BF309" i="23"/>
  <c r="AW309" i="23"/>
  <c r="AX309" i="23" s="1"/>
  <c r="AS309" i="23"/>
  <c r="AR309" i="23"/>
  <c r="AE309" i="23"/>
  <c r="V309" i="23"/>
  <c r="M309" i="23"/>
  <c r="D309" i="23"/>
  <c r="BF308" i="23"/>
  <c r="AW308" i="23"/>
  <c r="AX308" i="23" s="1"/>
  <c r="AS308" i="23"/>
  <c r="AR308" i="23"/>
  <c r="AE308" i="23"/>
  <c r="V308" i="23"/>
  <c r="M308" i="23"/>
  <c r="D308" i="23"/>
  <c r="BF307" i="23"/>
  <c r="AW307" i="23"/>
  <c r="AX307" i="23" s="1"/>
  <c r="AS307" i="23"/>
  <c r="AR307" i="23"/>
  <c r="AE307" i="23"/>
  <c r="V307" i="23"/>
  <c r="M307" i="23"/>
  <c r="D307" i="23"/>
  <c r="BF306" i="23"/>
  <c r="AW306" i="23"/>
  <c r="AX306" i="23" s="1"/>
  <c r="AS306" i="23"/>
  <c r="AR306" i="23"/>
  <c r="AE306" i="23"/>
  <c r="V306" i="23"/>
  <c r="M306" i="23"/>
  <c r="D306" i="23"/>
  <c r="BF305" i="23"/>
  <c r="AW305" i="23"/>
  <c r="AX305" i="23" s="1"/>
  <c r="AS305" i="23"/>
  <c r="AR305" i="23"/>
  <c r="AE305" i="23"/>
  <c r="V305" i="23"/>
  <c r="M305" i="23"/>
  <c r="D305" i="23"/>
  <c r="BF304" i="23"/>
  <c r="AW304" i="23"/>
  <c r="AX304" i="23" s="1"/>
  <c r="AS304" i="23"/>
  <c r="AR304" i="23"/>
  <c r="AE304" i="23"/>
  <c r="V304" i="23"/>
  <c r="M304" i="23"/>
  <c r="D304" i="23"/>
  <c r="BF303" i="23"/>
  <c r="AW303" i="23"/>
  <c r="AX303" i="23" s="1"/>
  <c r="AS303" i="23"/>
  <c r="AR303" i="23"/>
  <c r="AE303" i="23"/>
  <c r="V303" i="23"/>
  <c r="M303" i="23"/>
  <c r="D303" i="23"/>
  <c r="BF302" i="23"/>
  <c r="AW302" i="23"/>
  <c r="AX302" i="23" s="1"/>
  <c r="AS302" i="23"/>
  <c r="AR302" i="23"/>
  <c r="AE302" i="23"/>
  <c r="V302" i="23"/>
  <c r="M302" i="23"/>
  <c r="D302" i="23"/>
  <c r="BF301" i="23"/>
  <c r="AW301" i="23"/>
  <c r="AX301" i="23" s="1"/>
  <c r="AS301" i="23"/>
  <c r="AR301" i="23"/>
  <c r="AE301" i="23"/>
  <c r="V301" i="23"/>
  <c r="M301" i="23"/>
  <c r="D301" i="23"/>
  <c r="BF300" i="23"/>
  <c r="AW300" i="23"/>
  <c r="AX300" i="23" s="1"/>
  <c r="AS300" i="23"/>
  <c r="AR300" i="23"/>
  <c r="AE300" i="23"/>
  <c r="V300" i="23"/>
  <c r="M300" i="23"/>
  <c r="D300" i="23"/>
  <c r="BF299" i="23"/>
  <c r="AW299" i="23"/>
  <c r="AX299" i="23" s="1"/>
  <c r="AS299" i="23"/>
  <c r="AR299" i="23"/>
  <c r="AE299" i="23"/>
  <c r="V299" i="23"/>
  <c r="M299" i="23"/>
  <c r="D299" i="23"/>
  <c r="BF298" i="23"/>
  <c r="AW298" i="23"/>
  <c r="AX298" i="23" s="1"/>
  <c r="AS298" i="23"/>
  <c r="AR298" i="23"/>
  <c r="AE298" i="23"/>
  <c r="V298" i="23"/>
  <c r="M298" i="23"/>
  <c r="D298" i="23"/>
  <c r="BF297" i="23"/>
  <c r="AW297" i="23"/>
  <c r="AX297" i="23" s="1"/>
  <c r="AS297" i="23"/>
  <c r="AR297" i="23"/>
  <c r="AE297" i="23"/>
  <c r="V297" i="23"/>
  <c r="M297" i="23"/>
  <c r="D297" i="23"/>
  <c r="BF296" i="23"/>
  <c r="AW296" i="23"/>
  <c r="AX296" i="23" s="1"/>
  <c r="AS296" i="23"/>
  <c r="AR296" i="23"/>
  <c r="AE296" i="23"/>
  <c r="V296" i="23"/>
  <c r="M296" i="23"/>
  <c r="D296" i="23"/>
  <c r="BF295" i="23"/>
  <c r="AW295" i="23"/>
  <c r="AX295" i="23" s="1"/>
  <c r="AS295" i="23"/>
  <c r="AR295" i="23"/>
  <c r="AE295" i="23"/>
  <c r="V295" i="23"/>
  <c r="M295" i="23"/>
  <c r="D295" i="23"/>
  <c r="BF294" i="23"/>
  <c r="AW294" i="23"/>
  <c r="AX294" i="23" s="1"/>
  <c r="AS294" i="23"/>
  <c r="AR294" i="23"/>
  <c r="AE294" i="23"/>
  <c r="V294" i="23"/>
  <c r="M294" i="23"/>
  <c r="D294" i="23"/>
  <c r="BF293" i="23"/>
  <c r="BF324" i="23" s="1"/>
  <c r="AW293" i="23"/>
  <c r="AW325" i="23" s="1"/>
  <c r="AS293" i="23"/>
  <c r="AS325" i="23" s="1"/>
  <c r="AR293" i="23"/>
  <c r="AR323" i="23" s="1"/>
  <c r="AE293" i="23"/>
  <c r="AE325" i="23" s="1"/>
  <c r="V293" i="23"/>
  <c r="V325" i="23" s="1"/>
  <c r="M293" i="23"/>
  <c r="M324" i="23" s="1"/>
  <c r="D293" i="23"/>
  <c r="D323" i="23" s="1"/>
  <c r="BM292" i="23"/>
  <c r="BL292" i="23"/>
  <c r="BK292" i="23"/>
  <c r="BJ292" i="23"/>
  <c r="BI292" i="23"/>
  <c r="BH292" i="23"/>
  <c r="BG292" i="23"/>
  <c r="BF292" i="23"/>
  <c r="BE292" i="23"/>
  <c r="AT292" i="23"/>
  <c r="AO292" i="23"/>
  <c r="C292" i="23"/>
  <c r="BM291" i="23"/>
  <c r="BL291" i="23"/>
  <c r="BK291" i="23"/>
  <c r="BJ291" i="23"/>
  <c r="BI291" i="23"/>
  <c r="BH291" i="23"/>
  <c r="BG291" i="23"/>
  <c r="BF291" i="23"/>
  <c r="BE291" i="23"/>
  <c r="BD291" i="23"/>
  <c r="BC291" i="23"/>
  <c r="BB291" i="23"/>
  <c r="BA291" i="23"/>
  <c r="AZ291" i="23"/>
  <c r="AV291" i="23"/>
  <c r="AU291" i="23"/>
  <c r="AT291" i="23"/>
  <c r="AQ291" i="23"/>
  <c r="AP291" i="23"/>
  <c r="AO291" i="23"/>
  <c r="AN291" i="23"/>
  <c r="AM291" i="23"/>
  <c r="AL291" i="23"/>
  <c r="AK291" i="23"/>
  <c r="AJ291" i="23"/>
  <c r="AI291" i="23"/>
  <c r="AH291" i="23"/>
  <c r="AG291" i="23"/>
  <c r="AF291" i="23"/>
  <c r="AD291" i="23"/>
  <c r="AC291" i="23"/>
  <c r="AB291" i="23"/>
  <c r="AA291" i="23"/>
  <c r="Z291" i="23"/>
  <c r="Y291" i="23"/>
  <c r="X291" i="23"/>
  <c r="W291" i="23"/>
  <c r="U291" i="23"/>
  <c r="T291" i="23"/>
  <c r="S291" i="23"/>
  <c r="R291" i="23"/>
  <c r="Q291" i="23"/>
  <c r="P291" i="23"/>
  <c r="O291" i="23"/>
  <c r="N291" i="23"/>
  <c r="M291" i="23"/>
  <c r="L291" i="23"/>
  <c r="K291" i="23"/>
  <c r="J291" i="23"/>
  <c r="I291" i="23"/>
  <c r="H291" i="23"/>
  <c r="G291" i="23"/>
  <c r="F291" i="23"/>
  <c r="E291" i="23"/>
  <c r="C291" i="23"/>
  <c r="BM290" i="23"/>
  <c r="BL290" i="23"/>
  <c r="BK290" i="23"/>
  <c r="BJ290" i="23"/>
  <c r="BI290" i="23"/>
  <c r="BH290" i="23"/>
  <c r="BG290" i="23"/>
  <c r="BE290" i="23"/>
  <c r="BD290" i="23"/>
  <c r="BC290" i="23"/>
  <c r="BB290" i="23"/>
  <c r="BA290" i="23"/>
  <c r="AZ290" i="23"/>
  <c r="AV290" i="23"/>
  <c r="AU290" i="23"/>
  <c r="AT290" i="23"/>
  <c r="AR290" i="23"/>
  <c r="AQ290" i="23"/>
  <c r="AP290" i="23"/>
  <c r="AO290" i="23"/>
  <c r="AN290" i="23"/>
  <c r="AM290" i="23"/>
  <c r="AL290" i="23"/>
  <c r="AK290" i="23"/>
  <c r="AJ290" i="23"/>
  <c r="AI290" i="23"/>
  <c r="AH290" i="23"/>
  <c r="AG290" i="23"/>
  <c r="AF290" i="23"/>
  <c r="AD290" i="23"/>
  <c r="AC290" i="23"/>
  <c r="AB290" i="23"/>
  <c r="AA290" i="23"/>
  <c r="Z290" i="23"/>
  <c r="Y290" i="23"/>
  <c r="X290" i="23"/>
  <c r="W290" i="23"/>
  <c r="U290" i="23"/>
  <c r="T290" i="23"/>
  <c r="S290" i="23"/>
  <c r="R290" i="23"/>
  <c r="Q290" i="23"/>
  <c r="P290" i="23"/>
  <c r="O290" i="23"/>
  <c r="N290" i="23"/>
  <c r="M290" i="23"/>
  <c r="L290" i="23"/>
  <c r="K290" i="23"/>
  <c r="J290" i="23"/>
  <c r="I290" i="23"/>
  <c r="H290" i="23"/>
  <c r="G290" i="23"/>
  <c r="F290" i="23"/>
  <c r="E290" i="23"/>
  <c r="D290" i="23"/>
  <c r="C290" i="23"/>
  <c r="BM289" i="23"/>
  <c r="BL289" i="23"/>
  <c r="BK289" i="23"/>
  <c r="BJ289" i="23"/>
  <c r="BI289" i="23"/>
  <c r="BH289" i="23"/>
  <c r="BG289" i="23"/>
  <c r="BE289" i="23"/>
  <c r="BD289" i="23"/>
  <c r="BC289" i="23"/>
  <c r="BB289" i="23"/>
  <c r="BA289" i="23"/>
  <c r="AZ289" i="23"/>
  <c r="AV289" i="23"/>
  <c r="AU289" i="23"/>
  <c r="AT289" i="23"/>
  <c r="AR289" i="23"/>
  <c r="AQ289" i="23"/>
  <c r="AP289" i="23"/>
  <c r="AO289" i="23"/>
  <c r="AN289" i="23"/>
  <c r="AM289" i="23"/>
  <c r="AL289" i="23"/>
  <c r="AK289" i="23"/>
  <c r="AJ289" i="23"/>
  <c r="AI289" i="23"/>
  <c r="AH289" i="23"/>
  <c r="AG289" i="23"/>
  <c r="AF289" i="23"/>
  <c r="AD289" i="23"/>
  <c r="AC289" i="23"/>
  <c r="AB289" i="23"/>
  <c r="AA289" i="23"/>
  <c r="Z289" i="23"/>
  <c r="Y289" i="23"/>
  <c r="X289" i="23"/>
  <c r="W289" i="23"/>
  <c r="U289" i="23"/>
  <c r="T289" i="23"/>
  <c r="S289" i="23"/>
  <c r="R289" i="23"/>
  <c r="Q289" i="23"/>
  <c r="P289" i="23"/>
  <c r="O289" i="23"/>
  <c r="N289" i="23"/>
  <c r="L289" i="23"/>
  <c r="K289" i="23"/>
  <c r="J289" i="23"/>
  <c r="I289" i="23"/>
  <c r="H289" i="23"/>
  <c r="G289" i="23"/>
  <c r="F289" i="23"/>
  <c r="E289" i="23"/>
  <c r="D289" i="23"/>
  <c r="C289" i="23"/>
  <c r="BF288" i="23"/>
  <c r="AW288" i="23"/>
  <c r="AR288" i="23"/>
  <c r="AS288" i="23" s="1"/>
  <c r="AE288" i="23"/>
  <c r="V288" i="23"/>
  <c r="M288" i="23"/>
  <c r="D288" i="23"/>
  <c r="BF287" i="23"/>
  <c r="AW287" i="23"/>
  <c r="AR287" i="23"/>
  <c r="AS287" i="23" s="1"/>
  <c r="AE287" i="23"/>
  <c r="V287" i="23"/>
  <c r="M287" i="23"/>
  <c r="D287" i="23"/>
  <c r="BF286" i="23"/>
  <c r="AW286" i="23"/>
  <c r="AR286" i="23"/>
  <c r="AS286" i="23" s="1"/>
  <c r="AE286" i="23"/>
  <c r="V286" i="23"/>
  <c r="M286" i="23"/>
  <c r="D286" i="23"/>
  <c r="BF285" i="23"/>
  <c r="AW285" i="23"/>
  <c r="AR285" i="23"/>
  <c r="AS285" i="23" s="1"/>
  <c r="AE285" i="23"/>
  <c r="V285" i="23"/>
  <c r="M285" i="23"/>
  <c r="D285" i="23"/>
  <c r="BF284" i="23"/>
  <c r="AW284" i="23"/>
  <c r="AR284" i="23"/>
  <c r="AS284" i="23" s="1"/>
  <c r="AE284" i="23"/>
  <c r="V284" i="23"/>
  <c r="M284" i="23"/>
  <c r="D284" i="23"/>
  <c r="BF283" i="23"/>
  <c r="AW283" i="23"/>
  <c r="AR283" i="23"/>
  <c r="AS283" i="23" s="1"/>
  <c r="AE283" i="23"/>
  <c r="V283" i="23"/>
  <c r="M283" i="23"/>
  <c r="D283" i="23"/>
  <c r="BF282" i="23"/>
  <c r="AW282" i="23"/>
  <c r="AR282" i="23"/>
  <c r="AS282" i="23" s="1"/>
  <c r="AE282" i="23"/>
  <c r="V282" i="23"/>
  <c r="M282" i="23"/>
  <c r="D282" i="23"/>
  <c r="BF281" i="23"/>
  <c r="AW281" i="23"/>
  <c r="AR281" i="23"/>
  <c r="AS281" i="23" s="1"/>
  <c r="AE281" i="23"/>
  <c r="V281" i="23"/>
  <c r="M281" i="23"/>
  <c r="D281" i="23"/>
  <c r="BF280" i="23"/>
  <c r="AW280" i="23"/>
  <c r="AR280" i="23"/>
  <c r="AS280" i="23" s="1"/>
  <c r="AE280" i="23"/>
  <c r="V280" i="23"/>
  <c r="M280" i="23"/>
  <c r="D280" i="23"/>
  <c r="BF279" i="23"/>
  <c r="AW279" i="23"/>
  <c r="AR279" i="23"/>
  <c r="AS279" i="23" s="1"/>
  <c r="AE279" i="23"/>
  <c r="V279" i="23"/>
  <c r="M279" i="23"/>
  <c r="D279" i="23"/>
  <c r="BF278" i="23"/>
  <c r="AW278" i="23"/>
  <c r="AR278" i="23"/>
  <c r="AS278" i="23" s="1"/>
  <c r="AE278" i="23"/>
  <c r="V278" i="23"/>
  <c r="M278" i="23"/>
  <c r="D278" i="23"/>
  <c r="BF277" i="23"/>
  <c r="AW277" i="23"/>
  <c r="AR277" i="23"/>
  <c r="AS277" i="23" s="1"/>
  <c r="AE277" i="23"/>
  <c r="V277" i="23"/>
  <c r="M277" i="23"/>
  <c r="D277" i="23"/>
  <c r="BF276" i="23"/>
  <c r="AW276" i="23"/>
  <c r="AR276" i="23"/>
  <c r="AS276" i="23" s="1"/>
  <c r="AE276" i="23"/>
  <c r="V276" i="23"/>
  <c r="M276" i="23"/>
  <c r="D276" i="23"/>
  <c r="BF275" i="23"/>
  <c r="AW275" i="23"/>
  <c r="AR275" i="23"/>
  <c r="AS275" i="23" s="1"/>
  <c r="AE275" i="23"/>
  <c r="V275" i="23"/>
  <c r="M275" i="23"/>
  <c r="D275" i="23"/>
  <c r="BF274" i="23"/>
  <c r="AW274" i="23"/>
  <c r="AR274" i="23"/>
  <c r="AS274" i="23" s="1"/>
  <c r="AE274" i="23"/>
  <c r="V274" i="23"/>
  <c r="M274" i="23"/>
  <c r="D274" i="23"/>
  <c r="BF273" i="23"/>
  <c r="AW273" i="23"/>
  <c r="AR273" i="23"/>
  <c r="AS273" i="23" s="1"/>
  <c r="AE273" i="23"/>
  <c r="V273" i="23"/>
  <c r="M273" i="23"/>
  <c r="D273" i="23"/>
  <c r="BF272" i="23"/>
  <c r="AW272" i="23"/>
  <c r="AR272" i="23"/>
  <c r="AS272" i="23" s="1"/>
  <c r="AE272" i="23"/>
  <c r="V272" i="23"/>
  <c r="M272" i="23"/>
  <c r="D272" i="23"/>
  <c r="BF271" i="23"/>
  <c r="AW271" i="23"/>
  <c r="AR271" i="23"/>
  <c r="AS271" i="23" s="1"/>
  <c r="AE271" i="23"/>
  <c r="V271" i="23"/>
  <c r="M271" i="23"/>
  <c r="D271" i="23"/>
  <c r="BF270" i="23"/>
  <c r="AW270" i="23"/>
  <c r="AR270" i="23"/>
  <c r="AS270" i="23" s="1"/>
  <c r="AE270" i="23"/>
  <c r="V270" i="23"/>
  <c r="M270" i="23"/>
  <c r="D270" i="23"/>
  <c r="BF269" i="23"/>
  <c r="AW269" i="23"/>
  <c r="AR269" i="23"/>
  <c r="AS269" i="23" s="1"/>
  <c r="AE269" i="23"/>
  <c r="V269" i="23"/>
  <c r="M269" i="23"/>
  <c r="D269" i="23"/>
  <c r="BF268" i="23"/>
  <c r="AW268" i="23"/>
  <c r="AR268" i="23"/>
  <c r="AS268" i="23" s="1"/>
  <c r="AE268" i="23"/>
  <c r="V268" i="23"/>
  <c r="M268" i="23"/>
  <c r="D268" i="23"/>
  <c r="BF267" i="23"/>
  <c r="AX267" i="23"/>
  <c r="AW267" i="23"/>
  <c r="AR267" i="23"/>
  <c r="AS267" i="23" s="1"/>
  <c r="AE267" i="23"/>
  <c r="V267" i="23"/>
  <c r="M267" i="23"/>
  <c r="D267" i="23"/>
  <c r="BF266" i="23"/>
  <c r="AX266" i="23"/>
  <c r="AW266" i="23"/>
  <c r="AR266" i="23"/>
  <c r="AS266" i="23" s="1"/>
  <c r="AE266" i="23"/>
  <c r="V266" i="23"/>
  <c r="M266" i="23"/>
  <c r="D266" i="23"/>
  <c r="BF265" i="23"/>
  <c r="AX265" i="23"/>
  <c r="AW265" i="23"/>
  <c r="AR265" i="23"/>
  <c r="AS265" i="23" s="1"/>
  <c r="AE265" i="23"/>
  <c r="V265" i="23"/>
  <c r="M265" i="23"/>
  <c r="D265" i="23"/>
  <c r="BF264" i="23"/>
  <c r="AX264" i="23"/>
  <c r="AW264" i="23"/>
  <c r="AR264" i="23"/>
  <c r="AS264" i="23" s="1"/>
  <c r="AE264" i="23"/>
  <c r="V264" i="23"/>
  <c r="M264" i="23"/>
  <c r="D264" i="23"/>
  <c r="BF263" i="23"/>
  <c r="AX263" i="23"/>
  <c r="AW263" i="23"/>
  <c r="AR263" i="23"/>
  <c r="AS263" i="23" s="1"/>
  <c r="AE263" i="23"/>
  <c r="V263" i="23"/>
  <c r="M263" i="23"/>
  <c r="D263" i="23"/>
  <c r="BF262" i="23"/>
  <c r="AX262" i="23"/>
  <c r="AW262" i="23"/>
  <c r="AR262" i="23"/>
  <c r="AS262" i="23" s="1"/>
  <c r="AE262" i="23"/>
  <c r="V262" i="23"/>
  <c r="M262" i="23"/>
  <c r="D262" i="23"/>
  <c r="BF261" i="23"/>
  <c r="AX261" i="23"/>
  <c r="AW261" i="23"/>
  <c r="AR261" i="23"/>
  <c r="AS261" i="23" s="1"/>
  <c r="AE261" i="23"/>
  <c r="V261" i="23"/>
  <c r="M261" i="23"/>
  <c r="D261" i="23"/>
  <c r="BF260" i="23"/>
  <c r="AX260" i="23"/>
  <c r="AW260" i="23"/>
  <c r="AR260" i="23"/>
  <c r="AS260" i="23" s="1"/>
  <c r="AE260" i="23"/>
  <c r="V260" i="23"/>
  <c r="M260" i="23"/>
  <c r="D260" i="23"/>
  <c r="BF259" i="23"/>
  <c r="AX259" i="23"/>
  <c r="AW259" i="23"/>
  <c r="AR259" i="23"/>
  <c r="AS259" i="23" s="1"/>
  <c r="AE259" i="23"/>
  <c r="V259" i="23"/>
  <c r="M259" i="23"/>
  <c r="D259" i="23"/>
  <c r="BF258" i="23"/>
  <c r="BF290" i="23" s="1"/>
  <c r="AX258" i="23"/>
  <c r="AW258" i="23"/>
  <c r="AR258" i="23"/>
  <c r="AR291" i="23" s="1"/>
  <c r="AE258" i="23"/>
  <c r="V258" i="23"/>
  <c r="M258" i="23"/>
  <c r="M289" i="23" s="1"/>
  <c r="D258" i="23"/>
  <c r="D291" i="23" s="1"/>
  <c r="BM257" i="23"/>
  <c r="BL257" i="23"/>
  <c r="BK257" i="23"/>
  <c r="BJ257" i="23"/>
  <c r="BI257" i="23"/>
  <c r="BH257" i="23"/>
  <c r="BG257" i="23"/>
  <c r="BE257" i="23"/>
  <c r="AT257" i="23"/>
  <c r="AO257" i="23"/>
  <c r="C257" i="23"/>
  <c r="BM256" i="23"/>
  <c r="BL256" i="23"/>
  <c r="BK256" i="23"/>
  <c r="BJ256" i="23"/>
  <c r="BI256" i="23"/>
  <c r="BH256" i="23"/>
  <c r="BG256" i="23"/>
  <c r="BE256" i="23"/>
  <c r="BD256" i="23"/>
  <c r="BC256" i="23"/>
  <c r="BB256" i="23"/>
  <c r="BA256" i="23"/>
  <c r="AZ256" i="23"/>
  <c r="AV256" i="23"/>
  <c r="AU256" i="23"/>
  <c r="AT256" i="23"/>
  <c r="AQ256" i="23"/>
  <c r="AP256" i="23"/>
  <c r="AO256" i="23"/>
  <c r="AN256" i="23"/>
  <c r="AM256" i="23"/>
  <c r="AL256" i="23"/>
  <c r="AK256" i="23"/>
  <c r="AJ256" i="23"/>
  <c r="AI256" i="23"/>
  <c r="AH256" i="23"/>
  <c r="AG256" i="23"/>
  <c r="AF256" i="23"/>
  <c r="AD256" i="23"/>
  <c r="AC256" i="23"/>
  <c r="AB256" i="23"/>
  <c r="AA256" i="23"/>
  <c r="Z256" i="23"/>
  <c r="Y256" i="23"/>
  <c r="X256" i="23"/>
  <c r="W256" i="23"/>
  <c r="U256" i="23"/>
  <c r="T256" i="23"/>
  <c r="S256" i="23"/>
  <c r="R256" i="23"/>
  <c r="Q256" i="23"/>
  <c r="P256" i="23"/>
  <c r="O256" i="23"/>
  <c r="N256" i="23"/>
  <c r="L256" i="23"/>
  <c r="K256" i="23"/>
  <c r="J256" i="23"/>
  <c r="I256" i="23"/>
  <c r="H256" i="23"/>
  <c r="G256" i="23"/>
  <c r="F256" i="23"/>
  <c r="E256" i="23"/>
  <c r="C256" i="23"/>
  <c r="BM255" i="23"/>
  <c r="BL255" i="23"/>
  <c r="BK255" i="23"/>
  <c r="BJ255" i="23"/>
  <c r="BI255" i="23"/>
  <c r="BH255" i="23"/>
  <c r="BG255" i="23"/>
  <c r="BE255" i="23"/>
  <c r="BD255" i="23"/>
  <c r="BC255" i="23"/>
  <c r="BB255" i="23"/>
  <c r="BA255" i="23"/>
  <c r="AZ255" i="23"/>
  <c r="AV255" i="23"/>
  <c r="AU255" i="23"/>
  <c r="AT255" i="23"/>
  <c r="AQ255" i="23"/>
  <c r="AP255" i="23"/>
  <c r="AO255" i="23"/>
  <c r="AN255" i="23"/>
  <c r="AM255" i="23"/>
  <c r="AL255" i="23"/>
  <c r="AK255" i="23"/>
  <c r="AJ255" i="23"/>
  <c r="AI255" i="23"/>
  <c r="AH255" i="23"/>
  <c r="AG255" i="23"/>
  <c r="AF255" i="23"/>
  <c r="AD255" i="23"/>
  <c r="AC255" i="23"/>
  <c r="AB255" i="23"/>
  <c r="AA255" i="23"/>
  <c r="Z255" i="23"/>
  <c r="Y255" i="23"/>
  <c r="X255" i="23"/>
  <c r="W255" i="23"/>
  <c r="U255" i="23"/>
  <c r="T255" i="23"/>
  <c r="S255" i="23"/>
  <c r="R255" i="23"/>
  <c r="Q255" i="23"/>
  <c r="P255" i="23"/>
  <c r="O255" i="23"/>
  <c r="N255" i="23"/>
  <c r="L255" i="23"/>
  <c r="K255" i="23"/>
  <c r="J255" i="23"/>
  <c r="I255" i="23"/>
  <c r="H255" i="23"/>
  <c r="G255" i="23"/>
  <c r="F255" i="23"/>
  <c r="E255" i="23"/>
  <c r="C255" i="23"/>
  <c r="BM254" i="23"/>
  <c r="BL254" i="23"/>
  <c r="BK254" i="23"/>
  <c r="BJ254" i="23"/>
  <c r="BI254" i="23"/>
  <c r="BH254" i="23"/>
  <c r="BG254" i="23"/>
  <c r="BE254" i="23"/>
  <c r="BD254" i="23"/>
  <c r="BC254" i="23"/>
  <c r="BB254" i="23"/>
  <c r="BA254" i="23"/>
  <c r="AZ254" i="23"/>
  <c r="AV254" i="23"/>
  <c r="AU254" i="23"/>
  <c r="AT254" i="23"/>
  <c r="AQ254" i="23"/>
  <c r="AP254" i="23"/>
  <c r="AO254" i="23"/>
  <c r="AN254" i="23"/>
  <c r="AM254" i="23"/>
  <c r="AL254" i="23"/>
  <c r="AK254" i="23"/>
  <c r="AJ254" i="23"/>
  <c r="AI254" i="23"/>
  <c r="AH254" i="23"/>
  <c r="AG254" i="23"/>
  <c r="AF254" i="23"/>
  <c r="AD254" i="23"/>
  <c r="AC254" i="23"/>
  <c r="AB254" i="23"/>
  <c r="AA254" i="23"/>
  <c r="Z254" i="23"/>
  <c r="Y254" i="23"/>
  <c r="X254" i="23"/>
  <c r="W254" i="23"/>
  <c r="U254" i="23"/>
  <c r="T254" i="23"/>
  <c r="S254" i="23"/>
  <c r="R254" i="23"/>
  <c r="Q254" i="23"/>
  <c r="P254" i="23"/>
  <c r="O254" i="23"/>
  <c r="N254" i="23"/>
  <c r="L254" i="23"/>
  <c r="K254" i="23"/>
  <c r="J254" i="23"/>
  <c r="I254" i="23"/>
  <c r="H254" i="23"/>
  <c r="G254" i="23"/>
  <c r="F254" i="23"/>
  <c r="E254" i="23"/>
  <c r="C254" i="23"/>
  <c r="BF253" i="23"/>
  <c r="AX253" i="23"/>
  <c r="AW253" i="23"/>
  <c r="AR253" i="23"/>
  <c r="AS253" i="23" s="1"/>
  <c r="AY253" i="23" s="1"/>
  <c r="AE253" i="23"/>
  <c r="V253" i="23"/>
  <c r="M253" i="23"/>
  <c r="D253" i="23"/>
  <c r="BF252" i="23"/>
  <c r="AX252" i="23"/>
  <c r="AW252" i="23"/>
  <c r="AR252" i="23"/>
  <c r="AS252" i="23" s="1"/>
  <c r="AY252" i="23" s="1"/>
  <c r="AE252" i="23"/>
  <c r="V252" i="23"/>
  <c r="M252" i="23"/>
  <c r="D252" i="23"/>
  <c r="BF251" i="23"/>
  <c r="AX251" i="23"/>
  <c r="AW251" i="23"/>
  <c r="AR251" i="23"/>
  <c r="AS251" i="23" s="1"/>
  <c r="AY251" i="23" s="1"/>
  <c r="AE251" i="23"/>
  <c r="V251" i="23"/>
  <c r="M251" i="23"/>
  <c r="D251" i="23"/>
  <c r="BF250" i="23"/>
  <c r="AX250" i="23"/>
  <c r="AW250" i="23"/>
  <c r="AR250" i="23"/>
  <c r="AS250" i="23" s="1"/>
  <c r="AY250" i="23" s="1"/>
  <c r="AE250" i="23"/>
  <c r="V250" i="23"/>
  <c r="M250" i="23"/>
  <c r="D250" i="23"/>
  <c r="BF249" i="23"/>
  <c r="AX249" i="23"/>
  <c r="AW249" i="23"/>
  <c r="AR249" i="23"/>
  <c r="AS249" i="23" s="1"/>
  <c r="AY249" i="23" s="1"/>
  <c r="AE249" i="23"/>
  <c r="V249" i="23"/>
  <c r="M249" i="23"/>
  <c r="D249" i="23"/>
  <c r="BF248" i="23"/>
  <c r="AX248" i="23"/>
  <c r="AW248" i="23"/>
  <c r="AR248" i="23"/>
  <c r="AS248" i="23" s="1"/>
  <c r="AY248" i="23" s="1"/>
  <c r="AE248" i="23"/>
  <c r="V248" i="23"/>
  <c r="M248" i="23"/>
  <c r="D248" i="23"/>
  <c r="BF247" i="23"/>
  <c r="AX247" i="23"/>
  <c r="AW247" i="23"/>
  <c r="AR247" i="23"/>
  <c r="AS247" i="23" s="1"/>
  <c r="AY247" i="23" s="1"/>
  <c r="AE247" i="23"/>
  <c r="V247" i="23"/>
  <c r="M247" i="23"/>
  <c r="D247" i="23"/>
  <c r="BF246" i="23"/>
  <c r="AX246" i="23"/>
  <c r="AW246" i="23"/>
  <c r="AR246" i="23"/>
  <c r="AS246" i="23" s="1"/>
  <c r="AY246" i="23" s="1"/>
  <c r="AE246" i="23"/>
  <c r="V246" i="23"/>
  <c r="M246" i="23"/>
  <c r="D246" i="23"/>
  <c r="BF245" i="23"/>
  <c r="AX245" i="23"/>
  <c r="AW245" i="23"/>
  <c r="AR245" i="23"/>
  <c r="AS245" i="23" s="1"/>
  <c r="AY245" i="23" s="1"/>
  <c r="AE245" i="23"/>
  <c r="V245" i="23"/>
  <c r="M245" i="23"/>
  <c r="D245" i="23"/>
  <c r="BF244" i="23"/>
  <c r="AX244" i="23"/>
  <c r="AW244" i="23"/>
  <c r="AR244" i="23"/>
  <c r="AS244" i="23" s="1"/>
  <c r="AY244" i="23" s="1"/>
  <c r="AE244" i="23"/>
  <c r="V244" i="23"/>
  <c r="M244" i="23"/>
  <c r="D244" i="23"/>
  <c r="BF243" i="23"/>
  <c r="AX243" i="23"/>
  <c r="AW243" i="23"/>
  <c r="AR243" i="23"/>
  <c r="AS243" i="23" s="1"/>
  <c r="AY243" i="23" s="1"/>
  <c r="AE243" i="23"/>
  <c r="V243" i="23"/>
  <c r="M243" i="23"/>
  <c r="D243" i="23"/>
  <c r="BF242" i="23"/>
  <c r="AX242" i="23"/>
  <c r="AW242" i="23"/>
  <c r="AR242" i="23"/>
  <c r="AS242" i="23" s="1"/>
  <c r="AY242" i="23" s="1"/>
  <c r="AE242" i="23"/>
  <c r="V242" i="23"/>
  <c r="M242" i="23"/>
  <c r="D242" i="23"/>
  <c r="BF241" i="23"/>
  <c r="AX241" i="23"/>
  <c r="AW241" i="23"/>
  <c r="AR241" i="23"/>
  <c r="AS241" i="23" s="1"/>
  <c r="AY241" i="23" s="1"/>
  <c r="AE241" i="23"/>
  <c r="V241" i="23"/>
  <c r="M241" i="23"/>
  <c r="D241" i="23"/>
  <c r="BF240" i="23"/>
  <c r="AX240" i="23"/>
  <c r="AW240" i="23"/>
  <c r="AR240" i="23"/>
  <c r="AS240" i="23" s="1"/>
  <c r="AY240" i="23" s="1"/>
  <c r="AE240" i="23"/>
  <c r="V240" i="23"/>
  <c r="M240" i="23"/>
  <c r="D240" i="23"/>
  <c r="BF239" i="23"/>
  <c r="AX239" i="23"/>
  <c r="AW239" i="23"/>
  <c r="AR239" i="23"/>
  <c r="AS239" i="23" s="1"/>
  <c r="AY239" i="23" s="1"/>
  <c r="AE239" i="23"/>
  <c r="V239" i="23"/>
  <c r="M239" i="23"/>
  <c r="D239" i="23"/>
  <c r="BF238" i="23"/>
  <c r="AX238" i="23"/>
  <c r="AW238" i="23"/>
  <c r="AR238" i="23"/>
  <c r="AS238" i="23" s="1"/>
  <c r="AY238" i="23" s="1"/>
  <c r="AE238" i="23"/>
  <c r="V238" i="23"/>
  <c r="M238" i="23"/>
  <c r="D238" i="23"/>
  <c r="BF237" i="23"/>
  <c r="AX237" i="23"/>
  <c r="AW237" i="23"/>
  <c r="AS237" i="23"/>
  <c r="AY237" i="23" s="1"/>
  <c r="AR237" i="23"/>
  <c r="AE237" i="23"/>
  <c r="V237" i="23"/>
  <c r="M237" i="23"/>
  <c r="D237" i="23"/>
  <c r="BF236" i="23"/>
  <c r="AX236" i="23"/>
  <c r="AW236" i="23"/>
  <c r="AR236" i="23"/>
  <c r="AS236" i="23" s="1"/>
  <c r="AY236" i="23" s="1"/>
  <c r="AE236" i="23"/>
  <c r="V236" i="23"/>
  <c r="M236" i="23"/>
  <c r="D236" i="23"/>
  <c r="BF235" i="23"/>
  <c r="AX235" i="23"/>
  <c r="AW235" i="23"/>
  <c r="AS235" i="23"/>
  <c r="AY235" i="23" s="1"/>
  <c r="AR235" i="23"/>
  <c r="AE235" i="23"/>
  <c r="V235" i="23"/>
  <c r="M235" i="23"/>
  <c r="D235" i="23"/>
  <c r="BF234" i="23"/>
  <c r="AX234" i="23"/>
  <c r="AW234" i="23"/>
  <c r="AR234" i="23"/>
  <c r="AR254" i="23" s="1"/>
  <c r="AE234" i="23"/>
  <c r="V234" i="23"/>
  <c r="M234" i="23"/>
  <c r="D234" i="23"/>
  <c r="D254" i="23" s="1"/>
  <c r="BF233" i="23"/>
  <c r="AX233" i="23"/>
  <c r="AW233" i="23"/>
  <c r="AS233" i="23"/>
  <c r="AY233" i="23" s="1"/>
  <c r="AR233" i="23"/>
  <c r="AE233" i="23"/>
  <c r="V233" i="23"/>
  <c r="M233" i="23"/>
  <c r="D233" i="23"/>
  <c r="BF232" i="23"/>
  <c r="AX232" i="23"/>
  <c r="AW232" i="23"/>
  <c r="AY232" i="23" s="1"/>
  <c r="AS232" i="23"/>
  <c r="AR232" i="23"/>
  <c r="AE232" i="23"/>
  <c r="V232" i="23"/>
  <c r="M232" i="23"/>
  <c r="D232" i="23"/>
  <c r="BF231" i="23"/>
  <c r="AX231" i="23"/>
  <c r="AW231" i="23"/>
  <c r="AY231" i="23" s="1"/>
  <c r="AS231" i="23"/>
  <c r="AR231" i="23"/>
  <c r="AE231" i="23"/>
  <c r="V231" i="23"/>
  <c r="M231" i="23"/>
  <c r="D231" i="23"/>
  <c r="BF230" i="23"/>
  <c r="AX230" i="23"/>
  <c r="AW230" i="23"/>
  <c r="AY230" i="23" s="1"/>
  <c r="AS230" i="23"/>
  <c r="AR230" i="23"/>
  <c r="AE230" i="23"/>
  <c r="V230" i="23"/>
  <c r="M230" i="23"/>
  <c r="D230" i="23"/>
  <c r="BF229" i="23"/>
  <c r="AX229" i="23"/>
  <c r="AW229" i="23"/>
  <c r="AY229" i="23" s="1"/>
  <c r="AS229" i="23"/>
  <c r="AR229" i="23"/>
  <c r="AE229" i="23"/>
  <c r="V229" i="23"/>
  <c r="M229" i="23"/>
  <c r="D229" i="23"/>
  <c r="BF228" i="23"/>
  <c r="AX228" i="23"/>
  <c r="AW228" i="23"/>
  <c r="AY228" i="23" s="1"/>
  <c r="AS228" i="23"/>
  <c r="AR228" i="23"/>
  <c r="AE228" i="23"/>
  <c r="V228" i="23"/>
  <c r="M228" i="23"/>
  <c r="D228" i="23"/>
  <c r="BF227" i="23"/>
  <c r="AX227" i="23"/>
  <c r="AW227" i="23"/>
  <c r="AY227" i="23" s="1"/>
  <c r="AS227" i="23"/>
  <c r="AR227" i="23"/>
  <c r="AE227" i="23"/>
  <c r="V227" i="23"/>
  <c r="M227" i="23"/>
  <c r="D227" i="23"/>
  <c r="BF226" i="23"/>
  <c r="AX226" i="23"/>
  <c r="AW226" i="23"/>
  <c r="AY226" i="23" s="1"/>
  <c r="AS226" i="23"/>
  <c r="AR226" i="23"/>
  <c r="AE226" i="23"/>
  <c r="V226" i="23"/>
  <c r="M226" i="23"/>
  <c r="D226" i="23"/>
  <c r="BF225" i="23"/>
  <c r="AX225" i="23"/>
  <c r="AW225" i="23"/>
  <c r="AY225" i="23" s="1"/>
  <c r="AS225" i="23"/>
  <c r="AR225" i="23"/>
  <c r="AE225" i="23"/>
  <c r="V225" i="23"/>
  <c r="M225" i="23"/>
  <c r="D225" i="23"/>
  <c r="BF224" i="23"/>
  <c r="AX224" i="23"/>
  <c r="AW224" i="23"/>
  <c r="AY224" i="23" s="1"/>
  <c r="AS224" i="23"/>
  <c r="AR224" i="23"/>
  <c r="AE224" i="23"/>
  <c r="V224" i="23"/>
  <c r="M224" i="23"/>
  <c r="D224" i="23"/>
  <c r="BF223" i="23"/>
  <c r="BF254" i="23" s="1"/>
  <c r="AX223" i="23"/>
  <c r="AX254" i="23" s="1"/>
  <c r="AW223" i="23"/>
  <c r="AW256" i="23" s="1"/>
  <c r="AS223" i="23"/>
  <c r="AR223" i="23"/>
  <c r="AE223" i="23"/>
  <c r="AE256" i="23" s="1"/>
  <c r="V223" i="23"/>
  <c r="V254" i="23" s="1"/>
  <c r="M223" i="23"/>
  <c r="M256" i="23" s="1"/>
  <c r="D223" i="23"/>
  <c r="BM222" i="23"/>
  <c r="BL222" i="23"/>
  <c r="BK222" i="23"/>
  <c r="BJ222" i="23"/>
  <c r="BI222" i="23"/>
  <c r="BH222" i="23"/>
  <c r="BG222" i="23"/>
  <c r="BF222" i="23"/>
  <c r="BE222" i="23"/>
  <c r="AT222" i="23"/>
  <c r="AO222" i="23"/>
  <c r="C222" i="23"/>
  <c r="BM221" i="23"/>
  <c r="BL221" i="23"/>
  <c r="BK221" i="23"/>
  <c r="BJ221" i="23"/>
  <c r="BI221" i="23"/>
  <c r="BH221" i="23"/>
  <c r="BG221" i="23"/>
  <c r="BF221" i="23"/>
  <c r="BE221" i="23"/>
  <c r="BD221" i="23"/>
  <c r="BC221" i="23"/>
  <c r="BB221" i="23"/>
  <c r="BA221" i="23"/>
  <c r="AZ221" i="23"/>
  <c r="AV221" i="23"/>
  <c r="AU221" i="23"/>
  <c r="AT221" i="23"/>
  <c r="AQ221" i="23"/>
  <c r="AP221" i="23"/>
  <c r="AO221" i="23"/>
  <c r="AN221" i="23"/>
  <c r="AM221" i="23"/>
  <c r="AL221" i="23"/>
  <c r="AK221" i="23"/>
  <c r="AJ221" i="23"/>
  <c r="AI221" i="23"/>
  <c r="AH221" i="23"/>
  <c r="AG221" i="23"/>
  <c r="AF221" i="23"/>
  <c r="AD221" i="23"/>
  <c r="AC221" i="23"/>
  <c r="AB221" i="23"/>
  <c r="AA221" i="23"/>
  <c r="Z221" i="23"/>
  <c r="Y221" i="23"/>
  <c r="X221" i="23"/>
  <c r="W221" i="23"/>
  <c r="U221" i="23"/>
  <c r="T221" i="23"/>
  <c r="S221" i="23"/>
  <c r="R221" i="23"/>
  <c r="Q221" i="23"/>
  <c r="P221" i="23"/>
  <c r="O221" i="23"/>
  <c r="N221" i="23"/>
  <c r="M221" i="23"/>
  <c r="L221" i="23"/>
  <c r="K221" i="23"/>
  <c r="J221" i="23"/>
  <c r="I221" i="23"/>
  <c r="H221" i="23"/>
  <c r="G221" i="23"/>
  <c r="F221" i="23"/>
  <c r="E221" i="23"/>
  <c r="C221" i="23"/>
  <c r="BM220" i="23"/>
  <c r="BL220" i="23"/>
  <c r="BK220" i="23"/>
  <c r="BJ220" i="23"/>
  <c r="BI220" i="23"/>
  <c r="BH220" i="23"/>
  <c r="BG220" i="23"/>
  <c r="BF220" i="23"/>
  <c r="BE220" i="23"/>
  <c r="BD220" i="23"/>
  <c r="BC220" i="23"/>
  <c r="BB220" i="23"/>
  <c r="BA220" i="23"/>
  <c r="AZ220" i="23"/>
  <c r="AV220" i="23"/>
  <c r="AU220" i="23"/>
  <c r="AT220" i="23"/>
  <c r="AQ220" i="23"/>
  <c r="AP220" i="23"/>
  <c r="AO220" i="23"/>
  <c r="AN220" i="23"/>
  <c r="AM220" i="23"/>
  <c r="AL220" i="23"/>
  <c r="AK220" i="23"/>
  <c r="AJ220" i="23"/>
  <c r="AI220" i="23"/>
  <c r="AH220" i="23"/>
  <c r="AG220" i="23"/>
  <c r="AF220" i="23"/>
  <c r="AD220" i="23"/>
  <c r="AC220" i="23"/>
  <c r="AB220" i="23"/>
  <c r="AA220" i="23"/>
  <c r="Z220" i="23"/>
  <c r="Y220" i="23"/>
  <c r="X220" i="23"/>
  <c r="W220" i="23"/>
  <c r="U220" i="23"/>
  <c r="T220" i="23"/>
  <c r="S220" i="23"/>
  <c r="R220" i="23"/>
  <c r="Q220" i="23"/>
  <c r="P220" i="23"/>
  <c r="O220" i="23"/>
  <c r="N220" i="23"/>
  <c r="M220" i="23"/>
  <c r="L220" i="23"/>
  <c r="K220" i="23"/>
  <c r="J220" i="23"/>
  <c r="I220" i="23"/>
  <c r="H220" i="23"/>
  <c r="G220" i="23"/>
  <c r="F220" i="23"/>
  <c r="E220" i="23"/>
  <c r="C220" i="23"/>
  <c r="BM219" i="23"/>
  <c r="BL219" i="23"/>
  <c r="BK219" i="23"/>
  <c r="BJ219" i="23"/>
  <c r="BI219" i="23"/>
  <c r="BH219" i="23"/>
  <c r="BG219" i="23"/>
  <c r="BE219" i="23"/>
  <c r="BD219" i="23"/>
  <c r="BC219" i="23"/>
  <c r="BB219" i="23"/>
  <c r="BA219" i="23"/>
  <c r="AZ219" i="23"/>
  <c r="AV219" i="23"/>
  <c r="AU219" i="23"/>
  <c r="AT219" i="23"/>
  <c r="AQ219" i="23"/>
  <c r="AP219" i="23"/>
  <c r="AO219" i="23"/>
  <c r="AN219" i="23"/>
  <c r="AM219" i="23"/>
  <c r="AL219" i="23"/>
  <c r="AK219" i="23"/>
  <c r="AJ219" i="23"/>
  <c r="AI219" i="23"/>
  <c r="AH219" i="23"/>
  <c r="AG219" i="23"/>
  <c r="AF219" i="23"/>
  <c r="AD219" i="23"/>
  <c r="AC219" i="23"/>
  <c r="AB219" i="23"/>
  <c r="AA219" i="23"/>
  <c r="Z219" i="23"/>
  <c r="Y219" i="23"/>
  <c r="X219" i="23"/>
  <c r="W219" i="23"/>
  <c r="U219" i="23"/>
  <c r="T219" i="23"/>
  <c r="S219" i="23"/>
  <c r="R219" i="23"/>
  <c r="Q219" i="23"/>
  <c r="P219" i="23"/>
  <c r="O219" i="23"/>
  <c r="N219" i="23"/>
  <c r="M219" i="23"/>
  <c r="L219" i="23"/>
  <c r="K219" i="23"/>
  <c r="J219" i="23"/>
  <c r="I219" i="23"/>
  <c r="H219" i="23"/>
  <c r="G219" i="23"/>
  <c r="F219" i="23"/>
  <c r="E219" i="23"/>
  <c r="C219" i="23"/>
  <c r="BF218" i="23"/>
  <c r="AW218" i="23"/>
  <c r="AX218" i="23" s="1"/>
  <c r="AR218" i="23"/>
  <c r="AS218" i="23" s="1"/>
  <c r="AY218" i="23" s="1"/>
  <c r="AE218" i="23"/>
  <c r="V218" i="23"/>
  <c r="M218" i="23"/>
  <c r="D218" i="23"/>
  <c r="BF217" i="23"/>
  <c r="AW217" i="23"/>
  <c r="AX217" i="23" s="1"/>
  <c r="AR217" i="23"/>
  <c r="AS217" i="23" s="1"/>
  <c r="AY217" i="23" s="1"/>
  <c r="AE217" i="23"/>
  <c r="V217" i="23"/>
  <c r="M217" i="23"/>
  <c r="D217" i="23"/>
  <c r="BF216" i="23"/>
  <c r="AW216" i="23"/>
  <c r="AX216" i="23" s="1"/>
  <c r="AR216" i="23"/>
  <c r="AS216" i="23" s="1"/>
  <c r="AE216" i="23"/>
  <c r="V216" i="23"/>
  <c r="M216" i="23"/>
  <c r="D216" i="23"/>
  <c r="BF215" i="23"/>
  <c r="AW215" i="23"/>
  <c r="AX215" i="23" s="1"/>
  <c r="AR215" i="23"/>
  <c r="AS215" i="23" s="1"/>
  <c r="AE215" i="23"/>
  <c r="V215" i="23"/>
  <c r="M215" i="23"/>
  <c r="D215" i="23"/>
  <c r="BF214" i="23"/>
  <c r="AW214" i="23"/>
  <c r="AX214" i="23" s="1"/>
  <c r="AR214" i="23"/>
  <c r="AS214" i="23" s="1"/>
  <c r="AY214" i="23" s="1"/>
  <c r="AE214" i="23"/>
  <c r="V214" i="23"/>
  <c r="M214" i="23"/>
  <c r="D214" i="23"/>
  <c r="BF213" i="23"/>
  <c r="AW213" i="23"/>
  <c r="AX213" i="23" s="1"/>
  <c r="AR213" i="23"/>
  <c r="AS213" i="23" s="1"/>
  <c r="AY213" i="23" s="1"/>
  <c r="AE213" i="23"/>
  <c r="V213" i="23"/>
  <c r="M213" i="23"/>
  <c r="D213" i="23"/>
  <c r="BF212" i="23"/>
  <c r="AW212" i="23"/>
  <c r="AX212" i="23" s="1"/>
  <c r="AR212" i="23"/>
  <c r="AS212" i="23" s="1"/>
  <c r="AE212" i="23"/>
  <c r="V212" i="23"/>
  <c r="M212" i="23"/>
  <c r="D212" i="23"/>
  <c r="BF211" i="23"/>
  <c r="AW211" i="23"/>
  <c r="AX211" i="23" s="1"/>
  <c r="AR211" i="23"/>
  <c r="AS211" i="23" s="1"/>
  <c r="AE211" i="23"/>
  <c r="V211" i="23"/>
  <c r="M211" i="23"/>
  <c r="D211" i="23"/>
  <c r="BF210" i="23"/>
  <c r="AW210" i="23"/>
  <c r="AX210" i="23" s="1"/>
  <c r="AR210" i="23"/>
  <c r="AS210" i="23" s="1"/>
  <c r="AY210" i="23" s="1"/>
  <c r="AE210" i="23"/>
  <c r="V210" i="23"/>
  <c r="M210" i="23"/>
  <c r="D210" i="23"/>
  <c r="BF209" i="23"/>
  <c r="AW209" i="23"/>
  <c r="AX209" i="23" s="1"/>
  <c r="AR209" i="23"/>
  <c r="AS209" i="23" s="1"/>
  <c r="AY209" i="23" s="1"/>
  <c r="AE209" i="23"/>
  <c r="V209" i="23"/>
  <c r="M209" i="23"/>
  <c r="D209" i="23"/>
  <c r="BF208" i="23"/>
  <c r="AW208" i="23"/>
  <c r="AX208" i="23" s="1"/>
  <c r="AR208" i="23"/>
  <c r="AS208" i="23" s="1"/>
  <c r="AE208" i="23"/>
  <c r="V208" i="23"/>
  <c r="M208" i="23"/>
  <c r="D208" i="23"/>
  <c r="BF207" i="23"/>
  <c r="AW207" i="23"/>
  <c r="AX207" i="23" s="1"/>
  <c r="AR207" i="23"/>
  <c r="AS207" i="23" s="1"/>
  <c r="AE207" i="23"/>
  <c r="V207" i="23"/>
  <c r="M207" i="23"/>
  <c r="D207" i="23"/>
  <c r="BF206" i="23"/>
  <c r="AW206" i="23"/>
  <c r="AX206" i="23" s="1"/>
  <c r="AR206" i="23"/>
  <c r="AS206" i="23" s="1"/>
  <c r="AY206" i="23" s="1"/>
  <c r="AE206" i="23"/>
  <c r="V206" i="23"/>
  <c r="M206" i="23"/>
  <c r="D206" i="23"/>
  <c r="BF205" i="23"/>
  <c r="AW205" i="23"/>
  <c r="AX205" i="23" s="1"/>
  <c r="AR205" i="23"/>
  <c r="AS205" i="23" s="1"/>
  <c r="AY205" i="23" s="1"/>
  <c r="AE205" i="23"/>
  <c r="V205" i="23"/>
  <c r="M205" i="23"/>
  <c r="D205" i="23"/>
  <c r="BF204" i="23"/>
  <c r="AW204" i="23"/>
  <c r="AX204" i="23" s="1"/>
  <c r="AR204" i="23"/>
  <c r="AS204" i="23" s="1"/>
  <c r="AE204" i="23"/>
  <c r="V204" i="23"/>
  <c r="M204" i="23"/>
  <c r="D204" i="23"/>
  <c r="BF203" i="23"/>
  <c r="AW203" i="23"/>
  <c r="AX203" i="23" s="1"/>
  <c r="AR203" i="23"/>
  <c r="AS203" i="23" s="1"/>
  <c r="AE203" i="23"/>
  <c r="V203" i="23"/>
  <c r="M203" i="23"/>
  <c r="D203" i="23"/>
  <c r="BF202" i="23"/>
  <c r="AW202" i="23"/>
  <c r="AX202" i="23" s="1"/>
  <c r="AR202" i="23"/>
  <c r="AS202" i="23" s="1"/>
  <c r="AY202" i="23" s="1"/>
  <c r="AE202" i="23"/>
  <c r="V202" i="23"/>
  <c r="M202" i="23"/>
  <c r="D202" i="23"/>
  <c r="BF201" i="23"/>
  <c r="AW201" i="23"/>
  <c r="AX201" i="23" s="1"/>
  <c r="AR201" i="23"/>
  <c r="AS201" i="23" s="1"/>
  <c r="AY201" i="23" s="1"/>
  <c r="AE201" i="23"/>
  <c r="V201" i="23"/>
  <c r="M201" i="23"/>
  <c r="D201" i="23"/>
  <c r="BF200" i="23"/>
  <c r="AW200" i="23"/>
  <c r="AX200" i="23" s="1"/>
  <c r="AR200" i="23"/>
  <c r="AS200" i="23" s="1"/>
  <c r="AE200" i="23"/>
  <c r="V200" i="23"/>
  <c r="M200" i="23"/>
  <c r="D200" i="23"/>
  <c r="BF199" i="23"/>
  <c r="AW199" i="23"/>
  <c r="AX199" i="23" s="1"/>
  <c r="AR199" i="23"/>
  <c r="AS199" i="23" s="1"/>
  <c r="AE199" i="23"/>
  <c r="V199" i="23"/>
  <c r="M199" i="23"/>
  <c r="D199" i="23"/>
  <c r="BF198" i="23"/>
  <c r="AW198" i="23"/>
  <c r="AX198" i="23" s="1"/>
  <c r="AR198" i="23"/>
  <c r="AS198" i="23" s="1"/>
  <c r="AY198" i="23" s="1"/>
  <c r="AE198" i="23"/>
  <c r="V198" i="23"/>
  <c r="M198" i="23"/>
  <c r="D198" i="23"/>
  <c r="BF197" i="23"/>
  <c r="AW197" i="23"/>
  <c r="AX197" i="23" s="1"/>
  <c r="AR197" i="23"/>
  <c r="AS197" i="23" s="1"/>
  <c r="AY197" i="23" s="1"/>
  <c r="AE197" i="23"/>
  <c r="V197" i="23"/>
  <c r="M197" i="23"/>
  <c r="D197" i="23"/>
  <c r="BF196" i="23"/>
  <c r="AW196" i="23"/>
  <c r="AX196" i="23" s="1"/>
  <c r="AR196" i="23"/>
  <c r="AS196" i="23" s="1"/>
  <c r="AE196" i="23"/>
  <c r="V196" i="23"/>
  <c r="M196" i="23"/>
  <c r="D196" i="23"/>
  <c r="BF195" i="23"/>
  <c r="AW195" i="23"/>
  <c r="AX195" i="23" s="1"/>
  <c r="AR195" i="23"/>
  <c r="AS195" i="23" s="1"/>
  <c r="AE195" i="23"/>
  <c r="V195" i="23"/>
  <c r="M195" i="23"/>
  <c r="D195" i="23"/>
  <c r="BF194" i="23"/>
  <c r="AW194" i="23"/>
  <c r="AX194" i="23" s="1"/>
  <c r="AR194" i="23"/>
  <c r="AS194" i="23" s="1"/>
  <c r="AY194" i="23" s="1"/>
  <c r="AE194" i="23"/>
  <c r="V194" i="23"/>
  <c r="M194" i="23"/>
  <c r="D194" i="23"/>
  <c r="BF193" i="23"/>
  <c r="AW193" i="23"/>
  <c r="AX193" i="23" s="1"/>
  <c r="AR193" i="23"/>
  <c r="AS193" i="23" s="1"/>
  <c r="AY193" i="23" s="1"/>
  <c r="AE193" i="23"/>
  <c r="V193" i="23"/>
  <c r="M193" i="23"/>
  <c r="D193" i="23"/>
  <c r="BF192" i="23"/>
  <c r="AW192" i="23"/>
  <c r="AX192" i="23" s="1"/>
  <c r="AR192" i="23"/>
  <c r="AS192" i="23" s="1"/>
  <c r="AE192" i="23"/>
  <c r="V192" i="23"/>
  <c r="M192" i="23"/>
  <c r="D192" i="23"/>
  <c r="BF191" i="23"/>
  <c r="AW191" i="23"/>
  <c r="AX191" i="23" s="1"/>
  <c r="AR191" i="23"/>
  <c r="AS191" i="23" s="1"/>
  <c r="AE191" i="23"/>
  <c r="V191" i="23"/>
  <c r="M191" i="23"/>
  <c r="D191" i="23"/>
  <c r="BF190" i="23"/>
  <c r="AW190" i="23"/>
  <c r="AX190" i="23" s="1"/>
  <c r="AR190" i="23"/>
  <c r="AS190" i="23" s="1"/>
  <c r="AY190" i="23" s="1"/>
  <c r="AE190" i="23"/>
  <c r="V190" i="23"/>
  <c r="M190" i="23"/>
  <c r="D190" i="23"/>
  <c r="BF189" i="23"/>
  <c r="BF219" i="23" s="1"/>
  <c r="AW189" i="23"/>
  <c r="AW219" i="23" s="1"/>
  <c r="AR189" i="23"/>
  <c r="AR219" i="23" s="1"/>
  <c r="AE189" i="23"/>
  <c r="AE221" i="23" s="1"/>
  <c r="V189" i="23"/>
  <c r="V220" i="23" s="1"/>
  <c r="M189" i="23"/>
  <c r="D189" i="23"/>
  <c r="D219" i="23" s="1"/>
  <c r="BM188" i="23"/>
  <c r="BL188" i="23"/>
  <c r="BK188" i="23"/>
  <c r="BJ188" i="23"/>
  <c r="BI188" i="23"/>
  <c r="BH188" i="23"/>
  <c r="BG188" i="23"/>
  <c r="BE188" i="23"/>
  <c r="AT188" i="23"/>
  <c r="AO188" i="23"/>
  <c r="C188" i="23"/>
  <c r="BM187" i="23"/>
  <c r="BL187" i="23"/>
  <c r="BK187" i="23"/>
  <c r="BJ187" i="23"/>
  <c r="BI187" i="23"/>
  <c r="BH187" i="23"/>
  <c r="BG187" i="23"/>
  <c r="BE187" i="23"/>
  <c r="BD187" i="23"/>
  <c r="BC187" i="23"/>
  <c r="BB187" i="23"/>
  <c r="BA187" i="23"/>
  <c r="AZ187" i="23"/>
  <c r="AV187" i="23"/>
  <c r="AU187" i="23"/>
  <c r="AT187" i="23"/>
  <c r="AQ187" i="23"/>
  <c r="AP187" i="23"/>
  <c r="AO187" i="23"/>
  <c r="AN187" i="23"/>
  <c r="AM187" i="23"/>
  <c r="AL187" i="23"/>
  <c r="AK187" i="23"/>
  <c r="AJ187" i="23"/>
  <c r="AI187" i="23"/>
  <c r="AH187" i="23"/>
  <c r="AG187" i="23"/>
  <c r="AF187" i="23"/>
  <c r="AD187" i="23"/>
  <c r="AC187" i="23"/>
  <c r="AB187" i="23"/>
  <c r="AA187" i="23"/>
  <c r="Z187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L187" i="23"/>
  <c r="K187" i="23"/>
  <c r="J187" i="23"/>
  <c r="I187" i="23"/>
  <c r="H187" i="23"/>
  <c r="G187" i="23"/>
  <c r="F187" i="23"/>
  <c r="E187" i="23"/>
  <c r="C187" i="23"/>
  <c r="BM186" i="23"/>
  <c r="BL186" i="23"/>
  <c r="BK186" i="23"/>
  <c r="BJ186" i="23"/>
  <c r="BI186" i="23"/>
  <c r="BH186" i="23"/>
  <c r="BG186" i="23"/>
  <c r="BE186" i="23"/>
  <c r="BD186" i="23"/>
  <c r="BC186" i="23"/>
  <c r="BB186" i="23"/>
  <c r="BA186" i="23"/>
  <c r="AZ186" i="23"/>
  <c r="AW186" i="23"/>
  <c r="AV186" i="23"/>
  <c r="AU186" i="23"/>
  <c r="AT186" i="23"/>
  <c r="AQ186" i="23"/>
  <c r="AP186" i="23"/>
  <c r="AO186" i="23"/>
  <c r="AN186" i="23"/>
  <c r="AM186" i="23"/>
  <c r="AL186" i="23"/>
  <c r="AK186" i="23"/>
  <c r="AJ186" i="23"/>
  <c r="AI186" i="23"/>
  <c r="AH186" i="23"/>
  <c r="AG186" i="23"/>
  <c r="AF186" i="23"/>
  <c r="AD186" i="23"/>
  <c r="AC186" i="23"/>
  <c r="AB186" i="23"/>
  <c r="AA186" i="23"/>
  <c r="Z186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L186" i="23"/>
  <c r="K186" i="23"/>
  <c r="J186" i="23"/>
  <c r="I186" i="23"/>
  <c r="H186" i="23"/>
  <c r="G186" i="23"/>
  <c r="F186" i="23"/>
  <c r="E186" i="23"/>
  <c r="C186" i="23"/>
  <c r="BM185" i="23"/>
  <c r="BL185" i="23"/>
  <c r="BK185" i="23"/>
  <c r="BJ185" i="23"/>
  <c r="BI185" i="23"/>
  <c r="BH185" i="23"/>
  <c r="BG185" i="23"/>
  <c r="BE185" i="23"/>
  <c r="BD185" i="23"/>
  <c r="BC185" i="23"/>
  <c r="BB185" i="23"/>
  <c r="BA185" i="23"/>
  <c r="AZ185" i="23"/>
  <c r="AW185" i="23"/>
  <c r="AV185" i="23"/>
  <c r="AU185" i="23"/>
  <c r="AT185" i="23"/>
  <c r="AQ185" i="23"/>
  <c r="AP185" i="23"/>
  <c r="AO185" i="23"/>
  <c r="AN185" i="23"/>
  <c r="AM185" i="23"/>
  <c r="AL185" i="23"/>
  <c r="AK185" i="23"/>
  <c r="AJ185" i="23"/>
  <c r="AI185" i="23"/>
  <c r="AH185" i="23"/>
  <c r="AG185" i="23"/>
  <c r="AF185" i="23"/>
  <c r="AD185" i="23"/>
  <c r="AC185" i="23"/>
  <c r="AB185" i="23"/>
  <c r="AA185" i="23"/>
  <c r="Z185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L185" i="23"/>
  <c r="K185" i="23"/>
  <c r="J185" i="23"/>
  <c r="I185" i="23"/>
  <c r="H185" i="23"/>
  <c r="G185" i="23"/>
  <c r="F185" i="23"/>
  <c r="E185" i="23"/>
  <c r="C185" i="23"/>
  <c r="BF184" i="23"/>
  <c r="AX184" i="23"/>
  <c r="AW184" i="23"/>
  <c r="AS184" i="23"/>
  <c r="AR184" i="23"/>
  <c r="AE184" i="23"/>
  <c r="V184" i="23"/>
  <c r="M184" i="23"/>
  <c r="D184" i="23"/>
  <c r="BF183" i="23"/>
  <c r="AX183" i="23"/>
  <c r="AW183" i="23"/>
  <c r="AS183" i="23"/>
  <c r="AY183" i="23" s="1"/>
  <c r="AR183" i="23"/>
  <c r="AE183" i="23"/>
  <c r="V183" i="23"/>
  <c r="M183" i="23"/>
  <c r="D183" i="23"/>
  <c r="BF182" i="23"/>
  <c r="AX182" i="23"/>
  <c r="AW182" i="23"/>
  <c r="AS182" i="23"/>
  <c r="AR182" i="23"/>
  <c r="AE182" i="23"/>
  <c r="V182" i="23"/>
  <c r="M182" i="23"/>
  <c r="D182" i="23"/>
  <c r="BF181" i="23"/>
  <c r="AX181" i="23"/>
  <c r="AW181" i="23"/>
  <c r="AS181" i="23"/>
  <c r="AY181" i="23" s="1"/>
  <c r="AR181" i="23"/>
  <c r="AE181" i="23"/>
  <c r="V181" i="23"/>
  <c r="M181" i="23"/>
  <c r="D181" i="23"/>
  <c r="BF180" i="23"/>
  <c r="AX180" i="23"/>
  <c r="AW180" i="23"/>
  <c r="AS180" i="23"/>
  <c r="AR180" i="23"/>
  <c r="AE180" i="23"/>
  <c r="V180" i="23"/>
  <c r="M180" i="23"/>
  <c r="D180" i="23"/>
  <c r="BF179" i="23"/>
  <c r="AX179" i="23"/>
  <c r="AW179" i="23"/>
  <c r="AS179" i="23"/>
  <c r="AY179" i="23" s="1"/>
  <c r="AR179" i="23"/>
  <c r="AE179" i="23"/>
  <c r="V179" i="23"/>
  <c r="M179" i="23"/>
  <c r="D179" i="23"/>
  <c r="BF178" i="23"/>
  <c r="AX178" i="23"/>
  <c r="AW178" i="23"/>
  <c r="AS178" i="23"/>
  <c r="AR178" i="23"/>
  <c r="AE178" i="23"/>
  <c r="V178" i="23"/>
  <c r="M178" i="23"/>
  <c r="D178" i="23"/>
  <c r="BF177" i="23"/>
  <c r="AX177" i="23"/>
  <c r="AW177" i="23"/>
  <c r="AS177" i="23"/>
  <c r="AY177" i="23" s="1"/>
  <c r="AR177" i="23"/>
  <c r="AE177" i="23"/>
  <c r="V177" i="23"/>
  <c r="M177" i="23"/>
  <c r="D177" i="23"/>
  <c r="BF176" i="23"/>
  <c r="AX176" i="23"/>
  <c r="AW176" i="23"/>
  <c r="AS176" i="23"/>
  <c r="AR176" i="23"/>
  <c r="AE176" i="23"/>
  <c r="V176" i="23"/>
  <c r="M176" i="23"/>
  <c r="D176" i="23"/>
  <c r="BF175" i="23"/>
  <c r="AX175" i="23"/>
  <c r="AW175" i="23"/>
  <c r="AS175" i="23"/>
  <c r="AY175" i="23" s="1"/>
  <c r="AR175" i="23"/>
  <c r="AE175" i="23"/>
  <c r="V175" i="23"/>
  <c r="M175" i="23"/>
  <c r="D175" i="23"/>
  <c r="BF174" i="23"/>
  <c r="AX174" i="23"/>
  <c r="AW174" i="23"/>
  <c r="AS174" i="23"/>
  <c r="AR174" i="23"/>
  <c r="AE174" i="23"/>
  <c r="V174" i="23"/>
  <c r="M174" i="23"/>
  <c r="D174" i="23"/>
  <c r="BF173" i="23"/>
  <c r="AX173" i="23"/>
  <c r="AW173" i="23"/>
  <c r="AS173" i="23"/>
  <c r="AY173" i="23" s="1"/>
  <c r="AR173" i="23"/>
  <c r="AE173" i="23"/>
  <c r="V173" i="23"/>
  <c r="M173" i="23"/>
  <c r="D173" i="23"/>
  <c r="BF172" i="23"/>
  <c r="AX172" i="23"/>
  <c r="AW172" i="23"/>
  <c r="AS172" i="23"/>
  <c r="AR172" i="23"/>
  <c r="AE172" i="23"/>
  <c r="V172" i="23"/>
  <c r="M172" i="23"/>
  <c r="D172" i="23"/>
  <c r="BF171" i="23"/>
  <c r="AX171" i="23"/>
  <c r="AW171" i="23"/>
  <c r="AS171" i="23"/>
  <c r="AY171" i="23" s="1"/>
  <c r="AR171" i="23"/>
  <c r="AE171" i="23"/>
  <c r="V171" i="23"/>
  <c r="M171" i="23"/>
  <c r="D171" i="23"/>
  <c r="BF170" i="23"/>
  <c r="AX170" i="23"/>
  <c r="AW170" i="23"/>
  <c r="AS170" i="23"/>
  <c r="AR170" i="23"/>
  <c r="AE170" i="23"/>
  <c r="V170" i="23"/>
  <c r="M170" i="23"/>
  <c r="D170" i="23"/>
  <c r="BF169" i="23"/>
  <c r="AX169" i="23"/>
  <c r="AW169" i="23"/>
  <c r="AS169" i="23"/>
  <c r="AY169" i="23" s="1"/>
  <c r="AR169" i="23"/>
  <c r="AE169" i="23"/>
  <c r="V169" i="23"/>
  <c r="M169" i="23"/>
  <c r="D169" i="23"/>
  <c r="BF168" i="23"/>
  <c r="AX168" i="23"/>
  <c r="AW168" i="23"/>
  <c r="AS168" i="23"/>
  <c r="AR168" i="23"/>
  <c r="AE168" i="23"/>
  <c r="V168" i="23"/>
  <c r="M168" i="23"/>
  <c r="D168" i="23"/>
  <c r="BF167" i="23"/>
  <c r="AX167" i="23"/>
  <c r="AW167" i="23"/>
  <c r="AR167" i="23"/>
  <c r="AS167" i="23" s="1"/>
  <c r="AY167" i="23" s="1"/>
  <c r="AE167" i="23"/>
  <c r="V167" i="23"/>
  <c r="M167" i="23"/>
  <c r="D167" i="23"/>
  <c r="BF166" i="23"/>
  <c r="AX166" i="23"/>
  <c r="AW166" i="23"/>
  <c r="AS166" i="23"/>
  <c r="AY166" i="23" s="1"/>
  <c r="AR166" i="23"/>
  <c r="AE166" i="23"/>
  <c r="V166" i="23"/>
  <c r="M166" i="23"/>
  <c r="D166" i="23"/>
  <c r="BF165" i="23"/>
  <c r="AX165" i="23"/>
  <c r="AW165" i="23"/>
  <c r="AR165" i="23"/>
  <c r="AS165" i="23" s="1"/>
  <c r="AY165" i="23" s="1"/>
  <c r="AE165" i="23"/>
  <c r="V165" i="23"/>
  <c r="M165" i="23"/>
  <c r="D165" i="23"/>
  <c r="BF164" i="23"/>
  <c r="AX164" i="23"/>
  <c r="AW164" i="23"/>
  <c r="AR164" i="23"/>
  <c r="AS164" i="23" s="1"/>
  <c r="AY164" i="23" s="1"/>
  <c r="AE164" i="23"/>
  <c r="V164" i="23"/>
  <c r="M164" i="23"/>
  <c r="D164" i="23"/>
  <c r="BF163" i="23"/>
  <c r="AX163" i="23"/>
  <c r="AW163" i="23"/>
  <c r="AR163" i="23"/>
  <c r="AS163" i="23" s="1"/>
  <c r="AY163" i="23" s="1"/>
  <c r="AE163" i="23"/>
  <c r="V163" i="23"/>
  <c r="M163" i="23"/>
  <c r="D163" i="23"/>
  <c r="BF162" i="23"/>
  <c r="AX162" i="23"/>
  <c r="AW162" i="23"/>
  <c r="AS162" i="23"/>
  <c r="AY162" i="23" s="1"/>
  <c r="AR162" i="23"/>
  <c r="AE162" i="23"/>
  <c r="V162" i="23"/>
  <c r="M162" i="23"/>
  <c r="D162" i="23"/>
  <c r="BF161" i="23"/>
  <c r="AX161" i="23"/>
  <c r="AW161" i="23"/>
  <c r="AR161" i="23"/>
  <c r="AS161" i="23" s="1"/>
  <c r="AY161" i="23" s="1"/>
  <c r="AE161" i="23"/>
  <c r="V161" i="23"/>
  <c r="M161" i="23"/>
  <c r="D161" i="23"/>
  <c r="BF160" i="23"/>
  <c r="AX160" i="23"/>
  <c r="AW160" i="23"/>
  <c r="AR160" i="23"/>
  <c r="AS160" i="23" s="1"/>
  <c r="AY160" i="23" s="1"/>
  <c r="AE160" i="23"/>
  <c r="V160" i="23"/>
  <c r="M160" i="23"/>
  <c r="D160" i="23"/>
  <c r="BF159" i="23"/>
  <c r="AX159" i="23"/>
  <c r="AW159" i="23"/>
  <c r="AR159" i="23"/>
  <c r="AS159" i="23" s="1"/>
  <c r="AY159" i="23" s="1"/>
  <c r="AE159" i="23"/>
  <c r="V159" i="23"/>
  <c r="M159" i="23"/>
  <c r="D159" i="23"/>
  <c r="BF158" i="23"/>
  <c r="AX158" i="23"/>
  <c r="AW158" i="23"/>
  <c r="AS158" i="23"/>
  <c r="AY158" i="23" s="1"/>
  <c r="AR158" i="23"/>
  <c r="AE158" i="23"/>
  <c r="V158" i="23"/>
  <c r="M158" i="23"/>
  <c r="D158" i="23"/>
  <c r="BF157" i="23"/>
  <c r="AX157" i="23"/>
  <c r="AW157" i="23"/>
  <c r="AR157" i="23"/>
  <c r="AS157" i="23" s="1"/>
  <c r="AY157" i="23" s="1"/>
  <c r="AE157" i="23"/>
  <c r="V157" i="23"/>
  <c r="M157" i="23"/>
  <c r="D157" i="23"/>
  <c r="D187" i="23" s="1"/>
  <c r="BF156" i="23"/>
  <c r="AX156" i="23"/>
  <c r="AW156" i="23"/>
  <c r="AR156" i="23"/>
  <c r="AR185" i="23" s="1"/>
  <c r="AE156" i="23"/>
  <c r="AE186" i="23" s="1"/>
  <c r="V156" i="23"/>
  <c r="M156" i="23"/>
  <c r="D156" i="23"/>
  <c r="BF155" i="23"/>
  <c r="AX155" i="23"/>
  <c r="AW155" i="23"/>
  <c r="AR155" i="23"/>
  <c r="AS155" i="23" s="1"/>
  <c r="AY155" i="23" s="1"/>
  <c r="AE155" i="23"/>
  <c r="V155" i="23"/>
  <c r="M155" i="23"/>
  <c r="D155" i="23"/>
  <c r="BF154" i="23"/>
  <c r="AX154" i="23"/>
  <c r="AW154" i="23"/>
  <c r="AW187" i="23" s="1"/>
  <c r="AS154" i="23"/>
  <c r="AY154" i="23" s="1"/>
  <c r="AR154" i="23"/>
  <c r="AE154" i="23"/>
  <c r="V154" i="23"/>
  <c r="M154" i="23"/>
  <c r="M186" i="23" s="1"/>
  <c r="D154" i="23"/>
  <c r="BM153" i="23"/>
  <c r="BL153" i="23"/>
  <c r="BK153" i="23"/>
  <c r="BJ153" i="23"/>
  <c r="BI153" i="23"/>
  <c r="BH153" i="23"/>
  <c r="BG153" i="23"/>
  <c r="BE153" i="23"/>
  <c r="AT153" i="23"/>
  <c r="AO153" i="23"/>
  <c r="C153" i="23"/>
  <c r="BM152" i="23"/>
  <c r="BL152" i="23"/>
  <c r="BK152" i="23"/>
  <c r="BJ152" i="23"/>
  <c r="BI152" i="23"/>
  <c r="BH152" i="23"/>
  <c r="BG152" i="23"/>
  <c r="BE152" i="23"/>
  <c r="BD152" i="23"/>
  <c r="BC152" i="23"/>
  <c r="BB152" i="23"/>
  <c r="BA152" i="23"/>
  <c r="AZ152" i="23"/>
  <c r="AV152" i="23"/>
  <c r="AU152" i="23"/>
  <c r="AT152" i="23"/>
  <c r="AQ152" i="23"/>
  <c r="AP152" i="23"/>
  <c r="AO152" i="23"/>
  <c r="AN152" i="23"/>
  <c r="AM152" i="23"/>
  <c r="AL152" i="23"/>
  <c r="AK152" i="23"/>
  <c r="AJ152" i="23"/>
  <c r="AI152" i="23"/>
  <c r="AH152" i="23"/>
  <c r="AG152" i="23"/>
  <c r="AF152" i="23"/>
  <c r="AD152" i="23"/>
  <c r="AC152" i="23"/>
  <c r="AB152" i="23"/>
  <c r="AA152" i="23"/>
  <c r="Z152" i="23"/>
  <c r="Y152" i="23"/>
  <c r="X152" i="23"/>
  <c r="W152" i="23"/>
  <c r="U152" i="23"/>
  <c r="T152" i="23"/>
  <c r="S152" i="23"/>
  <c r="R152" i="23"/>
  <c r="Q152" i="23"/>
  <c r="P152" i="23"/>
  <c r="O152" i="23"/>
  <c r="N152" i="23"/>
  <c r="L152" i="23"/>
  <c r="K152" i="23"/>
  <c r="J152" i="23"/>
  <c r="I152" i="23"/>
  <c r="H152" i="23"/>
  <c r="G152" i="23"/>
  <c r="F152" i="23"/>
  <c r="E152" i="23"/>
  <c r="D152" i="23"/>
  <c r="C152" i="23"/>
  <c r="BM151" i="23"/>
  <c r="BL151" i="23"/>
  <c r="BK151" i="23"/>
  <c r="BJ151" i="23"/>
  <c r="BI151" i="23"/>
  <c r="BH151" i="23"/>
  <c r="BG151" i="23"/>
  <c r="BE151" i="23"/>
  <c r="BD151" i="23"/>
  <c r="BC151" i="23"/>
  <c r="BB151" i="23"/>
  <c r="BA151" i="23"/>
  <c r="AZ151" i="23"/>
  <c r="AV151" i="23"/>
  <c r="AU151" i="23"/>
  <c r="AT151" i="23"/>
  <c r="AQ151" i="23"/>
  <c r="AP151" i="23"/>
  <c r="AO151" i="23"/>
  <c r="AN151" i="23"/>
  <c r="AM151" i="23"/>
  <c r="AL151" i="23"/>
  <c r="AK151" i="23"/>
  <c r="AJ151" i="23"/>
  <c r="AI151" i="23"/>
  <c r="AH151" i="23"/>
  <c r="AG151" i="23"/>
  <c r="AF151" i="23"/>
  <c r="AD151" i="23"/>
  <c r="AC151" i="23"/>
  <c r="AB151" i="23"/>
  <c r="AA151" i="23"/>
  <c r="Z151" i="23"/>
  <c r="Y151" i="23"/>
  <c r="X151" i="23"/>
  <c r="W151" i="23"/>
  <c r="U151" i="23"/>
  <c r="T151" i="23"/>
  <c r="S151" i="23"/>
  <c r="R151" i="23"/>
  <c r="Q151" i="23"/>
  <c r="P151" i="23"/>
  <c r="O151" i="23"/>
  <c r="N151" i="23"/>
  <c r="L151" i="23"/>
  <c r="K151" i="23"/>
  <c r="J151" i="23"/>
  <c r="I151" i="23"/>
  <c r="H151" i="23"/>
  <c r="G151" i="23"/>
  <c r="F151" i="23"/>
  <c r="E151" i="23"/>
  <c r="D151" i="23"/>
  <c r="C151" i="23"/>
  <c r="BM150" i="23"/>
  <c r="BL150" i="23"/>
  <c r="BK150" i="23"/>
  <c r="BJ150" i="23"/>
  <c r="BI150" i="23"/>
  <c r="BH150" i="23"/>
  <c r="BG150" i="23"/>
  <c r="BE150" i="23"/>
  <c r="BD150" i="23"/>
  <c r="BC150" i="23"/>
  <c r="BB150" i="23"/>
  <c r="BA150" i="23"/>
  <c r="AZ150" i="23"/>
  <c r="AV150" i="23"/>
  <c r="AU150" i="23"/>
  <c r="AT150" i="23"/>
  <c r="AQ150" i="23"/>
  <c r="AP150" i="23"/>
  <c r="AO150" i="23"/>
  <c r="AN150" i="23"/>
  <c r="AM150" i="23"/>
  <c r="AL150" i="23"/>
  <c r="AK150" i="23"/>
  <c r="AJ150" i="23"/>
  <c r="AI150" i="23"/>
  <c r="AH150" i="23"/>
  <c r="AG150" i="23"/>
  <c r="AF150" i="23"/>
  <c r="AD150" i="23"/>
  <c r="AC150" i="23"/>
  <c r="AB150" i="23"/>
  <c r="AA150" i="23"/>
  <c r="Z150" i="23"/>
  <c r="Y150" i="23"/>
  <c r="X150" i="23"/>
  <c r="W150" i="23"/>
  <c r="U150" i="23"/>
  <c r="T150" i="23"/>
  <c r="S150" i="23"/>
  <c r="R150" i="23"/>
  <c r="Q150" i="23"/>
  <c r="P150" i="23"/>
  <c r="O150" i="23"/>
  <c r="N150" i="23"/>
  <c r="L150" i="23"/>
  <c r="K150" i="23"/>
  <c r="J150" i="23"/>
  <c r="I150" i="23"/>
  <c r="H150" i="23"/>
  <c r="G150" i="23"/>
  <c r="F150" i="23"/>
  <c r="E150" i="23"/>
  <c r="C150" i="23"/>
  <c r="BF149" i="23"/>
  <c r="AW149" i="23"/>
  <c r="AX149" i="23" s="1"/>
  <c r="AR149" i="23"/>
  <c r="AS149" i="23" s="1"/>
  <c r="AY149" i="23" s="1"/>
  <c r="AE149" i="23"/>
  <c r="V149" i="23"/>
  <c r="M149" i="23"/>
  <c r="D149" i="23"/>
  <c r="BF148" i="23"/>
  <c r="AW148" i="23"/>
  <c r="AX148" i="23" s="1"/>
  <c r="AS148" i="23"/>
  <c r="AR148" i="23"/>
  <c r="AE148" i="23"/>
  <c r="V148" i="23"/>
  <c r="M148" i="23"/>
  <c r="D148" i="23"/>
  <c r="BF147" i="23"/>
  <c r="AW147" i="23"/>
  <c r="AX147" i="23" s="1"/>
  <c r="AR147" i="23"/>
  <c r="AS147" i="23" s="1"/>
  <c r="AY147" i="23" s="1"/>
  <c r="AE147" i="23"/>
  <c r="V147" i="23"/>
  <c r="M147" i="23"/>
  <c r="D147" i="23"/>
  <c r="BF146" i="23"/>
  <c r="AW146" i="23"/>
  <c r="AX146" i="23" s="1"/>
  <c r="AS146" i="23"/>
  <c r="AR146" i="23"/>
  <c r="AE146" i="23"/>
  <c r="V146" i="23"/>
  <c r="M146" i="23"/>
  <c r="D146" i="23"/>
  <c r="BF145" i="23"/>
  <c r="AW145" i="23"/>
  <c r="AX145" i="23" s="1"/>
  <c r="AR145" i="23"/>
  <c r="AS145" i="23" s="1"/>
  <c r="AY145" i="23" s="1"/>
  <c r="AE145" i="23"/>
  <c r="V145" i="23"/>
  <c r="M145" i="23"/>
  <c r="D145" i="23"/>
  <c r="BF144" i="23"/>
  <c r="AW144" i="23"/>
  <c r="AX144" i="23" s="1"/>
  <c r="AS144" i="23"/>
  <c r="AR144" i="23"/>
  <c r="AE144" i="23"/>
  <c r="V144" i="23"/>
  <c r="M144" i="23"/>
  <c r="D144" i="23"/>
  <c r="BF143" i="23"/>
  <c r="AW143" i="23"/>
  <c r="AX143" i="23" s="1"/>
  <c r="AR143" i="23"/>
  <c r="AS143" i="23" s="1"/>
  <c r="AY143" i="23" s="1"/>
  <c r="AE143" i="23"/>
  <c r="V143" i="23"/>
  <c r="M143" i="23"/>
  <c r="D143" i="23"/>
  <c r="BF142" i="23"/>
  <c r="AW142" i="23"/>
  <c r="AX142" i="23" s="1"/>
  <c r="AS142" i="23"/>
  <c r="AR142" i="23"/>
  <c r="AE142" i="23"/>
  <c r="V142" i="23"/>
  <c r="M142" i="23"/>
  <c r="D142" i="23"/>
  <c r="BF141" i="23"/>
  <c r="AW141" i="23"/>
  <c r="AX141" i="23" s="1"/>
  <c r="AR141" i="23"/>
  <c r="AS141" i="23" s="1"/>
  <c r="AY141" i="23" s="1"/>
  <c r="AE141" i="23"/>
  <c r="V141" i="23"/>
  <c r="M141" i="23"/>
  <c r="D141" i="23"/>
  <c r="BF140" i="23"/>
  <c r="AW140" i="23"/>
  <c r="AX140" i="23" s="1"/>
  <c r="AS140" i="23"/>
  <c r="AR140" i="23"/>
  <c r="AE140" i="23"/>
  <c r="V140" i="23"/>
  <c r="M140" i="23"/>
  <c r="D140" i="23"/>
  <c r="BF139" i="23"/>
  <c r="AW139" i="23"/>
  <c r="AX139" i="23" s="1"/>
  <c r="AR139" i="23"/>
  <c r="AS139" i="23" s="1"/>
  <c r="AY139" i="23" s="1"/>
  <c r="AE139" i="23"/>
  <c r="V139" i="23"/>
  <c r="M139" i="23"/>
  <c r="D139" i="23"/>
  <c r="BF138" i="23"/>
  <c r="AW138" i="23"/>
  <c r="AX138" i="23" s="1"/>
  <c r="AS138" i="23"/>
  <c r="AR138" i="23"/>
  <c r="AE138" i="23"/>
  <c r="V138" i="23"/>
  <c r="M138" i="23"/>
  <c r="D138" i="23"/>
  <c r="BF137" i="23"/>
  <c r="AW137" i="23"/>
  <c r="AX137" i="23" s="1"/>
  <c r="AR137" i="23"/>
  <c r="AS137" i="23" s="1"/>
  <c r="AY137" i="23" s="1"/>
  <c r="AE137" i="23"/>
  <c r="V137" i="23"/>
  <c r="M137" i="23"/>
  <c r="D137" i="23"/>
  <c r="BF136" i="23"/>
  <c r="AW136" i="23"/>
  <c r="AX136" i="23" s="1"/>
  <c r="AS136" i="23"/>
  <c r="AR136" i="23"/>
  <c r="AE136" i="23"/>
  <c r="V136" i="23"/>
  <c r="M136" i="23"/>
  <c r="D136" i="23"/>
  <c r="BF135" i="23"/>
  <c r="AW135" i="23"/>
  <c r="AX135" i="23" s="1"/>
  <c r="AR135" i="23"/>
  <c r="AS135" i="23" s="1"/>
  <c r="AY135" i="23" s="1"/>
  <c r="AE135" i="23"/>
  <c r="V135" i="23"/>
  <c r="M135" i="23"/>
  <c r="D135" i="23"/>
  <c r="BF134" i="23"/>
  <c r="AW134" i="23"/>
  <c r="AX134" i="23" s="1"/>
  <c r="AS134" i="23"/>
  <c r="AR134" i="23"/>
  <c r="AE134" i="23"/>
  <c r="V134" i="23"/>
  <c r="M134" i="23"/>
  <c r="D134" i="23"/>
  <c r="BF133" i="23"/>
  <c r="AW133" i="23"/>
  <c r="AX133" i="23" s="1"/>
  <c r="AR133" i="23"/>
  <c r="AS133" i="23" s="1"/>
  <c r="AY133" i="23" s="1"/>
  <c r="AE133" i="23"/>
  <c r="V133" i="23"/>
  <c r="M133" i="23"/>
  <c r="D133" i="23"/>
  <c r="BF132" i="23"/>
  <c r="AW132" i="23"/>
  <c r="AX132" i="23" s="1"/>
  <c r="AS132" i="23"/>
  <c r="AR132" i="23"/>
  <c r="AE132" i="23"/>
  <c r="V132" i="23"/>
  <c r="M132" i="23"/>
  <c r="D132" i="23"/>
  <c r="BF131" i="23"/>
  <c r="AW131" i="23"/>
  <c r="AX131" i="23" s="1"/>
  <c r="AR131" i="23"/>
  <c r="AS131" i="23" s="1"/>
  <c r="AY131" i="23" s="1"/>
  <c r="AE131" i="23"/>
  <c r="V131" i="23"/>
  <c r="M131" i="23"/>
  <c r="D131" i="23"/>
  <c r="BF130" i="23"/>
  <c r="AW130" i="23"/>
  <c r="AX130" i="23" s="1"/>
  <c r="AS130" i="23"/>
  <c r="AR130" i="23"/>
  <c r="AE130" i="23"/>
  <c r="V130" i="23"/>
  <c r="M130" i="23"/>
  <c r="D130" i="23"/>
  <c r="BF129" i="23"/>
  <c r="AW129" i="23"/>
  <c r="AX129" i="23" s="1"/>
  <c r="AR129" i="23"/>
  <c r="AS129" i="23" s="1"/>
  <c r="AE129" i="23"/>
  <c r="V129" i="23"/>
  <c r="M129" i="23"/>
  <c r="D129" i="23"/>
  <c r="BF128" i="23"/>
  <c r="AW128" i="23"/>
  <c r="AX128" i="23" s="1"/>
  <c r="AS128" i="23"/>
  <c r="AR128" i="23"/>
  <c r="AE128" i="23"/>
  <c r="V128" i="23"/>
  <c r="M128" i="23"/>
  <c r="D128" i="23"/>
  <c r="BF127" i="23"/>
  <c r="AW127" i="23"/>
  <c r="AX127" i="23" s="1"/>
  <c r="AS127" i="23"/>
  <c r="AR127" i="23"/>
  <c r="AE127" i="23"/>
  <c r="V127" i="23"/>
  <c r="M127" i="23"/>
  <c r="D127" i="23"/>
  <c r="BF126" i="23"/>
  <c r="AW126" i="23"/>
  <c r="AX126" i="23" s="1"/>
  <c r="AS126" i="23"/>
  <c r="AR126" i="23"/>
  <c r="AE126" i="23"/>
  <c r="V126" i="23"/>
  <c r="M126" i="23"/>
  <c r="D126" i="23"/>
  <c r="BF125" i="23"/>
  <c r="AW125" i="23"/>
  <c r="AX125" i="23" s="1"/>
  <c r="AS125" i="23"/>
  <c r="AR125" i="23"/>
  <c r="AE125" i="23"/>
  <c r="V125" i="23"/>
  <c r="M125" i="23"/>
  <c r="D125" i="23"/>
  <c r="BF124" i="23"/>
  <c r="AW124" i="23"/>
  <c r="AX124" i="23" s="1"/>
  <c r="AS124" i="23"/>
  <c r="AR124" i="23"/>
  <c r="AE124" i="23"/>
  <c r="V124" i="23"/>
  <c r="M124" i="23"/>
  <c r="D124" i="23"/>
  <c r="BF123" i="23"/>
  <c r="AW123" i="23"/>
  <c r="AX123" i="23" s="1"/>
  <c r="AS123" i="23"/>
  <c r="AR123" i="23"/>
  <c r="AE123" i="23"/>
  <c r="V123" i="23"/>
  <c r="M123" i="23"/>
  <c r="D123" i="23"/>
  <c r="BF122" i="23"/>
  <c r="AW122" i="23"/>
  <c r="AX122" i="23" s="1"/>
  <c r="AS122" i="23"/>
  <c r="AR122" i="23"/>
  <c r="AE122" i="23"/>
  <c r="V122" i="23"/>
  <c r="M122" i="23"/>
  <c r="D122" i="23"/>
  <c r="BF121" i="23"/>
  <c r="AW121" i="23"/>
  <c r="AX121" i="23" s="1"/>
  <c r="AS121" i="23"/>
  <c r="AR121" i="23"/>
  <c r="AE121" i="23"/>
  <c r="V121" i="23"/>
  <c r="M121" i="23"/>
  <c r="D121" i="23"/>
  <c r="BF120" i="23"/>
  <c r="AW120" i="23"/>
  <c r="AW151" i="23" s="1"/>
  <c r="AS120" i="23"/>
  <c r="AS150" i="23" s="1"/>
  <c r="AR120" i="23"/>
  <c r="AE120" i="23"/>
  <c r="AE150" i="23" s="1"/>
  <c r="V120" i="23"/>
  <c r="V152" i="23" s="1"/>
  <c r="M120" i="23"/>
  <c r="D120" i="23"/>
  <c r="BM119" i="23"/>
  <c r="BL119" i="23"/>
  <c r="BK119" i="23"/>
  <c r="BJ119" i="23"/>
  <c r="BI119" i="23"/>
  <c r="BH119" i="23"/>
  <c r="BG119" i="23"/>
  <c r="BF119" i="23"/>
  <c r="BE119" i="23"/>
  <c r="AT119" i="23"/>
  <c r="AO119" i="23"/>
  <c r="C119" i="23"/>
  <c r="BM118" i="23"/>
  <c r="BL118" i="23"/>
  <c r="BK118" i="23"/>
  <c r="BJ118" i="23"/>
  <c r="BI118" i="23"/>
  <c r="BH118" i="23"/>
  <c r="BG118" i="23"/>
  <c r="BF118" i="23"/>
  <c r="BE118" i="23"/>
  <c r="BD118" i="23"/>
  <c r="BC118" i="23"/>
  <c r="BB118" i="23"/>
  <c r="BA118" i="23"/>
  <c r="AZ118" i="23"/>
  <c r="AV118" i="23"/>
  <c r="AU118" i="23"/>
  <c r="AT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L118" i="23"/>
  <c r="K118" i="23"/>
  <c r="J118" i="23"/>
  <c r="I118" i="23"/>
  <c r="H118" i="23"/>
  <c r="G118" i="23"/>
  <c r="F118" i="23"/>
  <c r="E118" i="23"/>
  <c r="C118" i="23"/>
  <c r="BM117" i="23"/>
  <c r="BL117" i="23"/>
  <c r="BK117" i="23"/>
  <c r="BJ117" i="23"/>
  <c r="BI117" i="23"/>
  <c r="BH117" i="23"/>
  <c r="BG117" i="23"/>
  <c r="BE117" i="23"/>
  <c r="BD117" i="23"/>
  <c r="BC117" i="23"/>
  <c r="BB117" i="23"/>
  <c r="BA117" i="23"/>
  <c r="AZ117" i="23"/>
  <c r="AW117" i="23"/>
  <c r="AV117" i="23"/>
  <c r="AU117" i="23"/>
  <c r="AT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D117" i="23"/>
  <c r="AC117" i="23"/>
  <c r="AB117" i="23"/>
  <c r="AA117" i="23"/>
  <c r="Z117" i="23"/>
  <c r="Y117" i="23"/>
  <c r="X117" i="23"/>
  <c r="W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C117" i="23"/>
  <c r="BM116" i="23"/>
  <c r="BL116" i="23"/>
  <c r="BK116" i="23"/>
  <c r="BJ116" i="23"/>
  <c r="BI116" i="23"/>
  <c r="BH116" i="23"/>
  <c r="BG116" i="23"/>
  <c r="BE116" i="23"/>
  <c r="BD116" i="23"/>
  <c r="BC116" i="23"/>
  <c r="BB116" i="23"/>
  <c r="BA116" i="23"/>
  <c r="AZ116" i="23"/>
  <c r="AV116" i="23"/>
  <c r="AU116" i="23"/>
  <c r="AT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D116" i="23"/>
  <c r="AC116" i="23"/>
  <c r="AB116" i="23"/>
  <c r="AA116" i="23"/>
  <c r="Z116" i="23"/>
  <c r="Y116" i="23"/>
  <c r="X116" i="23"/>
  <c r="W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F115" i="23"/>
  <c r="AX115" i="23"/>
  <c r="AW115" i="23"/>
  <c r="AR115" i="23"/>
  <c r="AS115" i="23" s="1"/>
  <c r="AY115" i="23" s="1"/>
  <c r="AE115" i="23"/>
  <c r="V115" i="23"/>
  <c r="M115" i="23"/>
  <c r="D115" i="23"/>
  <c r="BF114" i="23"/>
  <c r="AX114" i="23"/>
  <c r="AW114" i="23"/>
  <c r="AR114" i="23"/>
  <c r="AS114" i="23" s="1"/>
  <c r="AY114" i="23" s="1"/>
  <c r="AE114" i="23"/>
  <c r="V114" i="23"/>
  <c r="M114" i="23"/>
  <c r="D114" i="23"/>
  <c r="BF113" i="23"/>
  <c r="AX113" i="23"/>
  <c r="AW113" i="23"/>
  <c r="AR113" i="23"/>
  <c r="AS113" i="23" s="1"/>
  <c r="AY113" i="23" s="1"/>
  <c r="AE113" i="23"/>
  <c r="V113" i="23"/>
  <c r="M113" i="23"/>
  <c r="D113" i="23"/>
  <c r="BF112" i="23"/>
  <c r="AX112" i="23"/>
  <c r="AW112" i="23"/>
  <c r="AR112" i="23"/>
  <c r="AS112" i="23" s="1"/>
  <c r="AE112" i="23"/>
  <c r="V112" i="23"/>
  <c r="M112" i="23"/>
  <c r="D112" i="23"/>
  <c r="BF111" i="23"/>
  <c r="AX111" i="23"/>
  <c r="AW111" i="23"/>
  <c r="AR111" i="23"/>
  <c r="AS111" i="23" s="1"/>
  <c r="AE111" i="23"/>
  <c r="V111" i="23"/>
  <c r="M111" i="23"/>
  <c r="D111" i="23"/>
  <c r="BF110" i="23"/>
  <c r="AX110" i="23"/>
  <c r="AW110" i="23"/>
  <c r="AR110" i="23"/>
  <c r="AS110" i="23" s="1"/>
  <c r="AY110" i="23" s="1"/>
  <c r="AE110" i="23"/>
  <c r="V110" i="23"/>
  <c r="M110" i="23"/>
  <c r="D110" i="23"/>
  <c r="BF109" i="23"/>
  <c r="AX109" i="23"/>
  <c r="AW109" i="23"/>
  <c r="AR109" i="23"/>
  <c r="AS109" i="23" s="1"/>
  <c r="AY109" i="23" s="1"/>
  <c r="AE109" i="23"/>
  <c r="V109" i="23"/>
  <c r="M109" i="23"/>
  <c r="D109" i="23"/>
  <c r="BF108" i="23"/>
  <c r="AX108" i="23"/>
  <c r="AW108" i="23"/>
  <c r="AR108" i="23"/>
  <c r="AS108" i="23" s="1"/>
  <c r="AE108" i="23"/>
  <c r="V108" i="23"/>
  <c r="M108" i="23"/>
  <c r="D108" i="23"/>
  <c r="BF107" i="23"/>
  <c r="AX107" i="23"/>
  <c r="AW107" i="23"/>
  <c r="AR107" i="23"/>
  <c r="AS107" i="23" s="1"/>
  <c r="AE107" i="23"/>
  <c r="V107" i="23"/>
  <c r="M107" i="23"/>
  <c r="D107" i="23"/>
  <c r="BF106" i="23"/>
  <c r="AX106" i="23"/>
  <c r="AW106" i="23"/>
  <c r="AR106" i="23"/>
  <c r="AS106" i="23" s="1"/>
  <c r="AY106" i="23" s="1"/>
  <c r="AE106" i="23"/>
  <c r="V106" i="23"/>
  <c r="M106" i="23"/>
  <c r="D106" i="23"/>
  <c r="BF105" i="23"/>
  <c r="AX105" i="23"/>
  <c r="AW105" i="23"/>
  <c r="AR105" i="23"/>
  <c r="AS105" i="23" s="1"/>
  <c r="AY105" i="23" s="1"/>
  <c r="AE105" i="23"/>
  <c r="V105" i="23"/>
  <c r="M105" i="23"/>
  <c r="D105" i="23"/>
  <c r="BF104" i="23"/>
  <c r="AX104" i="23"/>
  <c r="AW104" i="23"/>
  <c r="AR104" i="23"/>
  <c r="AS104" i="23" s="1"/>
  <c r="AE104" i="23"/>
  <c r="V104" i="23"/>
  <c r="M104" i="23"/>
  <c r="D104" i="23"/>
  <c r="BF103" i="23"/>
  <c r="AX103" i="23"/>
  <c r="AW103" i="23"/>
  <c r="AR103" i="23"/>
  <c r="AS103" i="23" s="1"/>
  <c r="AE103" i="23"/>
  <c r="V103" i="23"/>
  <c r="M103" i="23"/>
  <c r="D103" i="23"/>
  <c r="BF102" i="23"/>
  <c r="AX102" i="23"/>
  <c r="AW102" i="23"/>
  <c r="AR102" i="23"/>
  <c r="AS102" i="23" s="1"/>
  <c r="AY102" i="23" s="1"/>
  <c r="AE102" i="23"/>
  <c r="V102" i="23"/>
  <c r="M102" i="23"/>
  <c r="D102" i="23"/>
  <c r="BF101" i="23"/>
  <c r="AX101" i="23"/>
  <c r="AW101" i="23"/>
  <c r="AR101" i="23"/>
  <c r="AS101" i="23" s="1"/>
  <c r="AY101" i="23" s="1"/>
  <c r="AE101" i="23"/>
  <c r="V101" i="23"/>
  <c r="M101" i="23"/>
  <c r="D101" i="23"/>
  <c r="BF100" i="23"/>
  <c r="AX100" i="23"/>
  <c r="AW100" i="23"/>
  <c r="AR100" i="23"/>
  <c r="AS100" i="23" s="1"/>
  <c r="AE100" i="23"/>
  <c r="V100" i="23"/>
  <c r="M100" i="23"/>
  <c r="D100" i="23"/>
  <c r="BF99" i="23"/>
  <c r="AX99" i="23"/>
  <c r="AW99" i="23"/>
  <c r="AR99" i="23"/>
  <c r="AS99" i="23" s="1"/>
  <c r="AE99" i="23"/>
  <c r="V99" i="23"/>
  <c r="M99" i="23"/>
  <c r="D99" i="23"/>
  <c r="BF98" i="23"/>
  <c r="AX98" i="23"/>
  <c r="AW98" i="23"/>
  <c r="AR98" i="23"/>
  <c r="AS98" i="23" s="1"/>
  <c r="AY98" i="23" s="1"/>
  <c r="AE98" i="23"/>
  <c r="V98" i="23"/>
  <c r="M98" i="23"/>
  <c r="D98" i="23"/>
  <c r="BF97" i="23"/>
  <c r="AX97" i="23"/>
  <c r="AW97" i="23"/>
  <c r="AR97" i="23"/>
  <c r="AS97" i="23" s="1"/>
  <c r="AY97" i="23" s="1"/>
  <c r="AE97" i="23"/>
  <c r="V97" i="23"/>
  <c r="M97" i="23"/>
  <c r="D97" i="23"/>
  <c r="BF96" i="23"/>
  <c r="AX96" i="23"/>
  <c r="AW96" i="23"/>
  <c r="AR96" i="23"/>
  <c r="AS96" i="23" s="1"/>
  <c r="AE96" i="23"/>
  <c r="V96" i="23"/>
  <c r="M96" i="23"/>
  <c r="D96" i="23"/>
  <c r="BF95" i="23"/>
  <c r="AX95" i="23"/>
  <c r="AW95" i="23"/>
  <c r="AR95" i="23"/>
  <c r="AS95" i="23" s="1"/>
  <c r="AE95" i="23"/>
  <c r="V95" i="23"/>
  <c r="M95" i="23"/>
  <c r="D95" i="23"/>
  <c r="BF94" i="23"/>
  <c r="AX94" i="23"/>
  <c r="AW94" i="23"/>
  <c r="AR94" i="23"/>
  <c r="AS94" i="23" s="1"/>
  <c r="AY94" i="23" s="1"/>
  <c r="AE94" i="23"/>
  <c r="V94" i="23"/>
  <c r="M94" i="23"/>
  <c r="D94" i="23"/>
  <c r="BF93" i="23"/>
  <c r="AX93" i="23"/>
  <c r="AW93" i="23"/>
  <c r="AR93" i="23"/>
  <c r="AS93" i="23" s="1"/>
  <c r="AY93" i="23" s="1"/>
  <c r="AE93" i="23"/>
  <c r="V93" i="23"/>
  <c r="M93" i="23"/>
  <c r="D93" i="23"/>
  <c r="BF92" i="23"/>
  <c r="AX92" i="23"/>
  <c r="AW92" i="23"/>
  <c r="AR92" i="23"/>
  <c r="AS92" i="23" s="1"/>
  <c r="AE92" i="23"/>
  <c r="V92" i="23"/>
  <c r="M92" i="23"/>
  <c r="D92" i="23"/>
  <c r="BF91" i="23"/>
  <c r="AX91" i="23"/>
  <c r="AW91" i="23"/>
  <c r="AR91" i="23"/>
  <c r="AS91" i="23" s="1"/>
  <c r="AE91" i="23"/>
  <c r="V91" i="23"/>
  <c r="M91" i="23"/>
  <c r="D91" i="23"/>
  <c r="BF90" i="23"/>
  <c r="AX90" i="23"/>
  <c r="AW90" i="23"/>
  <c r="AR90" i="23"/>
  <c r="AS90" i="23" s="1"/>
  <c r="AY90" i="23" s="1"/>
  <c r="AE90" i="23"/>
  <c r="V90" i="23"/>
  <c r="M90" i="23"/>
  <c r="D90" i="23"/>
  <c r="BF89" i="23"/>
  <c r="AX89" i="23"/>
  <c r="AW89" i="23"/>
  <c r="AR89" i="23"/>
  <c r="AS89" i="23" s="1"/>
  <c r="AY89" i="23" s="1"/>
  <c r="AE89" i="23"/>
  <c r="V89" i="23"/>
  <c r="M89" i="23"/>
  <c r="D89" i="23"/>
  <c r="BF88" i="23"/>
  <c r="AX88" i="23"/>
  <c r="AW88" i="23"/>
  <c r="AR88" i="23"/>
  <c r="AS88" i="23" s="1"/>
  <c r="AE88" i="23"/>
  <c r="V88" i="23"/>
  <c r="M88" i="23"/>
  <c r="D88" i="23"/>
  <c r="BF87" i="23"/>
  <c r="AX87" i="23"/>
  <c r="AW87" i="23"/>
  <c r="AR87" i="23"/>
  <c r="AS87" i="23" s="1"/>
  <c r="AE87" i="23"/>
  <c r="V87" i="23"/>
  <c r="M87" i="23"/>
  <c r="D87" i="23"/>
  <c r="BF86" i="23"/>
  <c r="AX86" i="23"/>
  <c r="AW86" i="23"/>
  <c r="AR86" i="23"/>
  <c r="AS86" i="23" s="1"/>
  <c r="AY86" i="23" s="1"/>
  <c r="AE86" i="23"/>
  <c r="V86" i="23"/>
  <c r="M86" i="23"/>
  <c r="D86" i="23"/>
  <c r="BF85" i="23"/>
  <c r="BF117" i="23" s="1"/>
  <c r="AX85" i="23"/>
  <c r="AW85" i="23"/>
  <c r="AW116" i="23" s="1"/>
  <c r="AR85" i="23"/>
  <c r="AR117" i="23" s="1"/>
  <c r="AE85" i="23"/>
  <c r="V85" i="23"/>
  <c r="V117" i="23" s="1"/>
  <c r="M85" i="23"/>
  <c r="M118" i="23" s="1"/>
  <c r="D85" i="23"/>
  <c r="D117" i="23" s="1"/>
  <c r="BM84" i="23"/>
  <c r="BL84" i="23"/>
  <c r="BK84" i="23"/>
  <c r="BJ84" i="23"/>
  <c r="BI84" i="23"/>
  <c r="BH84" i="23"/>
  <c r="BG84" i="23"/>
  <c r="BE84" i="23"/>
  <c r="AT84" i="23"/>
  <c r="AO84" i="23"/>
  <c r="C84" i="23"/>
  <c r="BM83" i="23"/>
  <c r="BL83" i="23"/>
  <c r="BK83" i="23"/>
  <c r="BJ83" i="23"/>
  <c r="BI83" i="23"/>
  <c r="BH83" i="23"/>
  <c r="BG83" i="23"/>
  <c r="BE83" i="23"/>
  <c r="BD83" i="23"/>
  <c r="BC83" i="23"/>
  <c r="BB83" i="23"/>
  <c r="BA83" i="23"/>
  <c r="AZ83" i="23"/>
  <c r="AV83" i="23"/>
  <c r="AU83" i="23"/>
  <c r="AT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D83" i="23"/>
  <c r="AC83" i="23"/>
  <c r="AB83" i="23"/>
  <c r="AA83" i="23"/>
  <c r="Z83" i="23"/>
  <c r="Y83" i="23"/>
  <c r="X83" i="23"/>
  <c r="W83" i="23"/>
  <c r="U83" i="23"/>
  <c r="T83" i="23"/>
  <c r="S83" i="23"/>
  <c r="R83" i="23"/>
  <c r="Q83" i="23"/>
  <c r="P83" i="23"/>
  <c r="O83" i="23"/>
  <c r="N83" i="23"/>
  <c r="L83" i="23"/>
  <c r="K83" i="23"/>
  <c r="J83" i="23"/>
  <c r="I83" i="23"/>
  <c r="H83" i="23"/>
  <c r="G83" i="23"/>
  <c r="F83" i="23"/>
  <c r="E83" i="23"/>
  <c r="C83" i="23"/>
  <c r="BM82" i="23"/>
  <c r="BL82" i="23"/>
  <c r="BK82" i="23"/>
  <c r="BJ82" i="23"/>
  <c r="BI82" i="23"/>
  <c r="BH82" i="23"/>
  <c r="BG82" i="23"/>
  <c r="BF82" i="23"/>
  <c r="BE82" i="23"/>
  <c r="BD82" i="23"/>
  <c r="BC82" i="23"/>
  <c r="BB82" i="23"/>
  <c r="BA82" i="23"/>
  <c r="AZ82" i="23"/>
  <c r="AV82" i="23"/>
  <c r="AU82" i="23"/>
  <c r="AT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D82" i="23"/>
  <c r="AC82" i="23"/>
  <c r="AB82" i="23"/>
  <c r="AA82" i="23"/>
  <c r="Z82" i="23"/>
  <c r="Y82" i="23"/>
  <c r="X82" i="23"/>
  <c r="W82" i="23"/>
  <c r="U82" i="23"/>
  <c r="T82" i="23"/>
  <c r="S82" i="23"/>
  <c r="R82" i="23"/>
  <c r="Q82" i="23"/>
  <c r="P82" i="23"/>
  <c r="O82" i="23"/>
  <c r="N82" i="23"/>
  <c r="L82" i="23"/>
  <c r="K82" i="23"/>
  <c r="J82" i="23"/>
  <c r="I82" i="23"/>
  <c r="H82" i="23"/>
  <c r="G82" i="23"/>
  <c r="F82" i="23"/>
  <c r="E82" i="23"/>
  <c r="C82" i="23"/>
  <c r="BM81" i="23"/>
  <c r="BL81" i="23"/>
  <c r="BK81" i="23"/>
  <c r="BJ81" i="23"/>
  <c r="BI81" i="23"/>
  <c r="BH81" i="23"/>
  <c r="BG81" i="23"/>
  <c r="BE81" i="23"/>
  <c r="BD81" i="23"/>
  <c r="BC81" i="23"/>
  <c r="BB81" i="23"/>
  <c r="BA81" i="23"/>
  <c r="AZ81" i="23"/>
  <c r="AV81" i="23"/>
  <c r="AU81" i="23"/>
  <c r="AT81" i="23"/>
  <c r="AQ81" i="23"/>
  <c r="AP81" i="23"/>
  <c r="AO81" i="23"/>
  <c r="AN81" i="23"/>
  <c r="AM81" i="23"/>
  <c r="AL81" i="23"/>
  <c r="AK81" i="23"/>
  <c r="AJ81" i="23"/>
  <c r="AI81" i="23"/>
  <c r="AH81" i="23"/>
  <c r="AG81" i="23"/>
  <c r="AF81" i="23"/>
  <c r="AD81" i="23"/>
  <c r="AC81" i="23"/>
  <c r="AB81" i="23"/>
  <c r="AA81" i="23"/>
  <c r="Z81" i="23"/>
  <c r="Y81" i="23"/>
  <c r="X81" i="23"/>
  <c r="W81" i="23"/>
  <c r="U81" i="23"/>
  <c r="T81" i="23"/>
  <c r="S81" i="23"/>
  <c r="R81" i="23"/>
  <c r="Q81" i="23"/>
  <c r="P81" i="23"/>
  <c r="O81" i="23"/>
  <c r="N81" i="23"/>
  <c r="M81" i="23"/>
  <c r="L81" i="23"/>
  <c r="K81" i="23"/>
  <c r="J81" i="23"/>
  <c r="I81" i="23"/>
  <c r="H81" i="23"/>
  <c r="G81" i="23"/>
  <c r="F81" i="23"/>
  <c r="E81" i="23"/>
  <c r="C81" i="23"/>
  <c r="BF80" i="23"/>
  <c r="BF81" i="23" s="1"/>
  <c r="AX80" i="23"/>
  <c r="AW80" i="23"/>
  <c r="AR80" i="23"/>
  <c r="AS80" i="23" s="1"/>
  <c r="AY80" i="23" s="1"/>
  <c r="AE80" i="23"/>
  <c r="V80" i="23"/>
  <c r="M80" i="23"/>
  <c r="M82" i="23" s="1"/>
  <c r="D80" i="23"/>
  <c r="A80" i="23"/>
  <c r="BF79" i="23"/>
  <c r="AX79" i="23"/>
  <c r="AW79" i="23"/>
  <c r="AR79" i="23"/>
  <c r="AS79" i="23" s="1"/>
  <c r="AE79" i="23"/>
  <c r="V79" i="23"/>
  <c r="M79" i="23"/>
  <c r="D79" i="23"/>
  <c r="BF78" i="23"/>
  <c r="AX78" i="23"/>
  <c r="AW78" i="23"/>
  <c r="AR78" i="23"/>
  <c r="AS78" i="23" s="1"/>
  <c r="AE78" i="23"/>
  <c r="V78" i="23"/>
  <c r="M78" i="23"/>
  <c r="D78" i="23"/>
  <c r="BF77" i="23"/>
  <c r="AX77" i="23"/>
  <c r="AW77" i="23"/>
  <c r="AR77" i="23"/>
  <c r="AS77" i="23" s="1"/>
  <c r="AY77" i="23" s="1"/>
  <c r="AE77" i="23"/>
  <c r="V77" i="23"/>
  <c r="M77" i="23"/>
  <c r="D77" i="23"/>
  <c r="BF76" i="23"/>
  <c r="AX76" i="23"/>
  <c r="AW76" i="23"/>
  <c r="AR76" i="23"/>
  <c r="AS76" i="23" s="1"/>
  <c r="AY76" i="23" s="1"/>
  <c r="AE76" i="23"/>
  <c r="V76" i="23"/>
  <c r="M76" i="23"/>
  <c r="D76" i="23"/>
  <c r="BF75" i="23"/>
  <c r="AX75" i="23"/>
  <c r="AW75" i="23"/>
  <c r="AR75" i="23"/>
  <c r="AS75" i="23" s="1"/>
  <c r="AE75" i="23"/>
  <c r="V75" i="23"/>
  <c r="M75" i="23"/>
  <c r="D75" i="23"/>
  <c r="BF74" i="23"/>
  <c r="AX74" i="23"/>
  <c r="AW74" i="23"/>
  <c r="AR74" i="23"/>
  <c r="AS74" i="23" s="1"/>
  <c r="AE74" i="23"/>
  <c r="V74" i="23"/>
  <c r="M74" i="23"/>
  <c r="D74" i="23"/>
  <c r="BF73" i="23"/>
  <c r="AX73" i="23"/>
  <c r="AW73" i="23"/>
  <c r="AR73" i="23"/>
  <c r="AS73" i="23" s="1"/>
  <c r="AY73" i="23" s="1"/>
  <c r="AE73" i="23"/>
  <c r="V73" i="23"/>
  <c r="M73" i="23"/>
  <c r="D73" i="23"/>
  <c r="BF72" i="23"/>
  <c r="AX72" i="23"/>
  <c r="AW72" i="23"/>
  <c r="AR72" i="23"/>
  <c r="AS72" i="23" s="1"/>
  <c r="AY72" i="23" s="1"/>
  <c r="AE72" i="23"/>
  <c r="V72" i="23"/>
  <c r="M72" i="23"/>
  <c r="D72" i="23"/>
  <c r="BF71" i="23"/>
  <c r="AY71" i="23"/>
  <c r="AX71" i="23"/>
  <c r="AW71" i="23"/>
  <c r="AR71" i="23"/>
  <c r="AS71" i="23" s="1"/>
  <c r="AE71" i="23"/>
  <c r="V71" i="23"/>
  <c r="M71" i="23"/>
  <c r="D71" i="23"/>
  <c r="BF70" i="23"/>
  <c r="AX70" i="23"/>
  <c r="AW70" i="23"/>
  <c r="AY70" i="23" s="1"/>
  <c r="AR70" i="23"/>
  <c r="AS70" i="23" s="1"/>
  <c r="AE70" i="23"/>
  <c r="V70" i="23"/>
  <c r="M70" i="23"/>
  <c r="D70" i="23"/>
  <c r="BF69" i="23"/>
  <c r="AW69" i="23"/>
  <c r="AX69" i="23" s="1"/>
  <c r="AR69" i="23"/>
  <c r="AS69" i="23" s="1"/>
  <c r="AE69" i="23"/>
  <c r="V69" i="23"/>
  <c r="M69" i="23"/>
  <c r="D69" i="23"/>
  <c r="BF68" i="23"/>
  <c r="AW68" i="23"/>
  <c r="AX68" i="23" s="1"/>
  <c r="AR68" i="23"/>
  <c r="AS68" i="23" s="1"/>
  <c r="AY68" i="23" s="1"/>
  <c r="AE68" i="23"/>
  <c r="V68" i="23"/>
  <c r="M68" i="23"/>
  <c r="D68" i="23"/>
  <c r="BF67" i="23"/>
  <c r="AY67" i="23"/>
  <c r="AX67" i="23"/>
  <c r="AW67" i="23"/>
  <c r="AR67" i="23"/>
  <c r="AS67" i="23" s="1"/>
  <c r="AE67" i="23"/>
  <c r="V67" i="23"/>
  <c r="M67" i="23"/>
  <c r="D67" i="23"/>
  <c r="BF66" i="23"/>
  <c r="AX66" i="23"/>
  <c r="AW66" i="23"/>
  <c r="AY66" i="23" s="1"/>
  <c r="AR66" i="23"/>
  <c r="AS66" i="23" s="1"/>
  <c r="AE66" i="23"/>
  <c r="V66" i="23"/>
  <c r="M66" i="23"/>
  <c r="D66" i="23"/>
  <c r="BF65" i="23"/>
  <c r="AW65" i="23"/>
  <c r="AX65" i="23" s="1"/>
  <c r="AR65" i="23"/>
  <c r="AS65" i="23" s="1"/>
  <c r="AE65" i="23"/>
  <c r="V65" i="23"/>
  <c r="M65" i="23"/>
  <c r="D65" i="23"/>
  <c r="BF64" i="23"/>
  <c r="AW64" i="23"/>
  <c r="AX64" i="23" s="1"/>
  <c r="AR64" i="23"/>
  <c r="AS64" i="23" s="1"/>
  <c r="AE64" i="23"/>
  <c r="V64" i="23"/>
  <c r="M64" i="23"/>
  <c r="D64" i="23"/>
  <c r="BF63" i="23"/>
  <c r="AY63" i="23"/>
  <c r="AX63" i="23"/>
  <c r="AW63" i="23"/>
  <c r="AR63" i="23"/>
  <c r="AS63" i="23" s="1"/>
  <c r="AE63" i="23"/>
  <c r="V63" i="23"/>
  <c r="M63" i="23"/>
  <c r="D63" i="23"/>
  <c r="BF62" i="23"/>
  <c r="AX62" i="23"/>
  <c r="AW62" i="23"/>
  <c r="AY62" i="23" s="1"/>
  <c r="AR62" i="23"/>
  <c r="AS62" i="23" s="1"/>
  <c r="AE62" i="23"/>
  <c r="V62" i="23"/>
  <c r="M62" i="23"/>
  <c r="D62" i="23"/>
  <c r="BF61" i="23"/>
  <c r="AW61" i="23"/>
  <c r="AX61" i="23" s="1"/>
  <c r="AR61" i="23"/>
  <c r="AS61" i="23" s="1"/>
  <c r="AE61" i="23"/>
  <c r="V61" i="23"/>
  <c r="M61" i="23"/>
  <c r="D61" i="23"/>
  <c r="BF60" i="23"/>
  <c r="AW60" i="23"/>
  <c r="AX60" i="23" s="1"/>
  <c r="AR60" i="23"/>
  <c r="AS60" i="23" s="1"/>
  <c r="AE60" i="23"/>
  <c r="V60" i="23"/>
  <c r="M60" i="23"/>
  <c r="D60" i="23"/>
  <c r="BF59" i="23"/>
  <c r="AY59" i="23"/>
  <c r="AX59" i="23"/>
  <c r="AW59" i="23"/>
  <c r="AR59" i="23"/>
  <c r="AS59" i="23" s="1"/>
  <c r="AE59" i="23"/>
  <c r="V59" i="23"/>
  <c r="M59" i="23"/>
  <c r="D59" i="23"/>
  <c r="BF58" i="23"/>
  <c r="AX58" i="23"/>
  <c r="AW58" i="23"/>
  <c r="AY58" i="23" s="1"/>
  <c r="AR58" i="23"/>
  <c r="AS58" i="23" s="1"/>
  <c r="AE58" i="23"/>
  <c r="V58" i="23"/>
  <c r="M58" i="23"/>
  <c r="D58" i="23"/>
  <c r="BF57" i="23"/>
  <c r="AW57" i="23"/>
  <c r="AX57" i="23" s="1"/>
  <c r="AR57" i="23"/>
  <c r="AS57" i="23" s="1"/>
  <c r="AE57" i="23"/>
  <c r="V57" i="23"/>
  <c r="M57" i="23"/>
  <c r="D57" i="23"/>
  <c r="BF56" i="23"/>
  <c r="AW56" i="23"/>
  <c r="AX56" i="23" s="1"/>
  <c r="AR56" i="23"/>
  <c r="AS56" i="23" s="1"/>
  <c r="AY56" i="23" s="1"/>
  <c r="AE56" i="23"/>
  <c r="V56" i="23"/>
  <c r="M56" i="23"/>
  <c r="D56" i="23"/>
  <c r="BF55" i="23"/>
  <c r="AY55" i="23"/>
  <c r="AX55" i="23"/>
  <c r="AW55" i="23"/>
  <c r="AR55" i="23"/>
  <c r="AS55" i="23" s="1"/>
  <c r="AE55" i="23"/>
  <c r="V55" i="23"/>
  <c r="M55" i="23"/>
  <c r="D55" i="23"/>
  <c r="BF54" i="23"/>
  <c r="AX54" i="23"/>
  <c r="AW54" i="23"/>
  <c r="AY54" i="23" s="1"/>
  <c r="AR54" i="23"/>
  <c r="AS54" i="23" s="1"/>
  <c r="AE54" i="23"/>
  <c r="V54" i="23"/>
  <c r="M54" i="23"/>
  <c r="D54" i="23"/>
  <c r="BF53" i="23"/>
  <c r="AW53" i="23"/>
  <c r="AX53" i="23" s="1"/>
  <c r="AR53" i="23"/>
  <c r="AS53" i="23" s="1"/>
  <c r="AE53" i="23"/>
  <c r="V53" i="23"/>
  <c r="M53" i="23"/>
  <c r="D53" i="23"/>
  <c r="BF52" i="23"/>
  <c r="BF84" i="23" s="1"/>
  <c r="AW52" i="23"/>
  <c r="AW81" i="23" s="1"/>
  <c r="AR52" i="23"/>
  <c r="AE52" i="23"/>
  <c r="V52" i="23"/>
  <c r="M52" i="23"/>
  <c r="M83" i="23" s="1"/>
  <c r="D52" i="23"/>
  <c r="BM51" i="23"/>
  <c r="BL51" i="23"/>
  <c r="BK51" i="23"/>
  <c r="BJ51" i="23"/>
  <c r="BI51" i="23"/>
  <c r="BH51" i="23"/>
  <c r="BG51" i="23"/>
  <c r="BE51" i="23"/>
  <c r="AT51" i="23"/>
  <c r="AO51" i="23"/>
  <c r="C51" i="23"/>
  <c r="BM50" i="23"/>
  <c r="BL50" i="23"/>
  <c r="BK50" i="23"/>
  <c r="BJ50" i="23"/>
  <c r="BI50" i="23"/>
  <c r="BH50" i="23"/>
  <c r="BG50" i="23"/>
  <c r="BE50" i="23"/>
  <c r="BD50" i="23"/>
  <c r="BC50" i="23"/>
  <c r="BB50" i="23"/>
  <c r="BA50" i="23"/>
  <c r="AZ50" i="23"/>
  <c r="AV50" i="23"/>
  <c r="AU50" i="23"/>
  <c r="AT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D50" i="23"/>
  <c r="AC50" i="23"/>
  <c r="AB50" i="23"/>
  <c r="AA50" i="23"/>
  <c r="Z50" i="23"/>
  <c r="Y50" i="23"/>
  <c r="X50" i="23"/>
  <c r="W50" i="23"/>
  <c r="U50" i="23"/>
  <c r="T50" i="23"/>
  <c r="S50" i="23"/>
  <c r="R50" i="23"/>
  <c r="Q50" i="23"/>
  <c r="P50" i="23"/>
  <c r="O50" i="23"/>
  <c r="N50" i="23"/>
  <c r="L50" i="23"/>
  <c r="K50" i="23"/>
  <c r="J50" i="23"/>
  <c r="I50" i="23"/>
  <c r="H50" i="23"/>
  <c r="G50" i="23"/>
  <c r="F50" i="23"/>
  <c r="E50" i="23"/>
  <c r="C50" i="23"/>
  <c r="BM49" i="23"/>
  <c r="BL49" i="23"/>
  <c r="BK49" i="23"/>
  <c r="BJ49" i="23"/>
  <c r="BI49" i="23"/>
  <c r="BH49" i="23"/>
  <c r="BG49" i="23"/>
  <c r="BE49" i="23"/>
  <c r="BD49" i="23"/>
  <c r="BC49" i="23"/>
  <c r="BB49" i="23"/>
  <c r="BA49" i="23"/>
  <c r="AZ49" i="23"/>
  <c r="AV49" i="23"/>
  <c r="AU49" i="23"/>
  <c r="AT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U49" i="23"/>
  <c r="T49" i="23"/>
  <c r="S49" i="23"/>
  <c r="R49" i="23"/>
  <c r="Q49" i="23"/>
  <c r="P49" i="23"/>
  <c r="O49" i="23"/>
  <c r="N49" i="23"/>
  <c r="L49" i="23"/>
  <c r="K49" i="23"/>
  <c r="J49" i="23"/>
  <c r="I49" i="23"/>
  <c r="H49" i="23"/>
  <c r="G49" i="23"/>
  <c r="F49" i="23"/>
  <c r="E49" i="23"/>
  <c r="C49" i="23"/>
  <c r="BM48" i="23"/>
  <c r="BL48" i="23"/>
  <c r="BK48" i="23"/>
  <c r="BJ48" i="23"/>
  <c r="BI48" i="23"/>
  <c r="BH48" i="23"/>
  <c r="BG48" i="23"/>
  <c r="BE48" i="23"/>
  <c r="BD48" i="23"/>
  <c r="BC48" i="23"/>
  <c r="BB48" i="23"/>
  <c r="BA48" i="23"/>
  <c r="AZ48" i="23"/>
  <c r="AV48" i="23"/>
  <c r="AU48" i="23"/>
  <c r="AT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D48" i="23"/>
  <c r="AC48" i="23"/>
  <c r="AB48" i="23"/>
  <c r="AA48" i="23"/>
  <c r="Z48" i="23"/>
  <c r="Y48" i="23"/>
  <c r="X48" i="23"/>
  <c r="W48" i="23"/>
  <c r="U48" i="23"/>
  <c r="T48" i="23"/>
  <c r="S48" i="23"/>
  <c r="R48" i="23"/>
  <c r="Q48" i="23"/>
  <c r="P48" i="23"/>
  <c r="O48" i="23"/>
  <c r="N48" i="23"/>
  <c r="L48" i="23"/>
  <c r="K48" i="23"/>
  <c r="J48" i="23"/>
  <c r="I48" i="23"/>
  <c r="H48" i="23"/>
  <c r="G48" i="23"/>
  <c r="F48" i="23"/>
  <c r="E48" i="23"/>
  <c r="C48" i="23"/>
  <c r="C12" i="23" s="1"/>
  <c r="BF47" i="23"/>
  <c r="AW47" i="23"/>
  <c r="AX47" i="23" s="1"/>
  <c r="AS47" i="23"/>
  <c r="AR47" i="23"/>
  <c r="AE47" i="23"/>
  <c r="V47" i="23"/>
  <c r="M47" i="23"/>
  <c r="D47" i="23"/>
  <c r="BF46" i="23"/>
  <c r="AW46" i="23"/>
  <c r="AX46" i="23" s="1"/>
  <c r="AS46" i="23"/>
  <c r="AR46" i="23"/>
  <c r="AE46" i="23"/>
  <c r="V46" i="23"/>
  <c r="M46" i="23"/>
  <c r="D46" i="23"/>
  <c r="BF45" i="23"/>
  <c r="AW45" i="23"/>
  <c r="AX45" i="23" s="1"/>
  <c r="AS45" i="23"/>
  <c r="AR45" i="23"/>
  <c r="AE45" i="23"/>
  <c r="V45" i="23"/>
  <c r="M45" i="23"/>
  <c r="D45" i="23"/>
  <c r="BF44" i="23"/>
  <c r="AW44" i="23"/>
  <c r="AX44" i="23" s="1"/>
  <c r="AS44" i="23"/>
  <c r="AR44" i="23"/>
  <c r="AE44" i="23"/>
  <c r="V44" i="23"/>
  <c r="M44" i="23"/>
  <c r="D44" i="23"/>
  <c r="BF43" i="23"/>
  <c r="AW43" i="23"/>
  <c r="AX43" i="23" s="1"/>
  <c r="AS43" i="23"/>
  <c r="AR43" i="23"/>
  <c r="AE43" i="23"/>
  <c r="V43" i="23"/>
  <c r="M43" i="23"/>
  <c r="D43" i="23"/>
  <c r="BF42" i="23"/>
  <c r="AW42" i="23"/>
  <c r="AX42" i="23" s="1"/>
  <c r="AS42" i="23"/>
  <c r="AR42" i="23"/>
  <c r="AE42" i="23"/>
  <c r="V42" i="23"/>
  <c r="M42" i="23"/>
  <c r="D42" i="23"/>
  <c r="BF41" i="23"/>
  <c r="AW41" i="23"/>
  <c r="AX41" i="23" s="1"/>
  <c r="AS41" i="23"/>
  <c r="AR41" i="23"/>
  <c r="AE41" i="23"/>
  <c r="V41" i="23"/>
  <c r="M41" i="23"/>
  <c r="D41" i="23"/>
  <c r="BF40" i="23"/>
  <c r="AW40" i="23"/>
  <c r="AX40" i="23" s="1"/>
  <c r="AS40" i="23"/>
  <c r="AR40" i="23"/>
  <c r="AE40" i="23"/>
  <c r="V40" i="23"/>
  <c r="M40" i="23"/>
  <c r="D40" i="23"/>
  <c r="BF39" i="23"/>
  <c r="AW39" i="23"/>
  <c r="AX39" i="23" s="1"/>
  <c r="AS39" i="23"/>
  <c r="AR39" i="23"/>
  <c r="AE39" i="23"/>
  <c r="V39" i="23"/>
  <c r="M39" i="23"/>
  <c r="D39" i="23"/>
  <c r="BF38" i="23"/>
  <c r="AW38" i="23"/>
  <c r="AX38" i="23" s="1"/>
  <c r="AS38" i="23"/>
  <c r="AR38" i="23"/>
  <c r="AE38" i="23"/>
  <c r="V38" i="23"/>
  <c r="M38" i="23"/>
  <c r="D38" i="23"/>
  <c r="BF37" i="23"/>
  <c r="AW37" i="23"/>
  <c r="AX37" i="23" s="1"/>
  <c r="AS37" i="23"/>
  <c r="AR37" i="23"/>
  <c r="AE37" i="23"/>
  <c r="V37" i="23"/>
  <c r="M37" i="23"/>
  <c r="D37" i="23"/>
  <c r="BF36" i="23"/>
  <c r="AW36" i="23"/>
  <c r="AX36" i="23" s="1"/>
  <c r="AS36" i="23"/>
  <c r="AR36" i="23"/>
  <c r="AE36" i="23"/>
  <c r="V36" i="23"/>
  <c r="M36" i="23"/>
  <c r="D36" i="23"/>
  <c r="BF35" i="23"/>
  <c r="AW35" i="23"/>
  <c r="AX35" i="23" s="1"/>
  <c r="AS35" i="23"/>
  <c r="AR35" i="23"/>
  <c r="AE35" i="23"/>
  <c r="V35" i="23"/>
  <c r="M35" i="23"/>
  <c r="D35" i="23"/>
  <c r="BF34" i="23"/>
  <c r="AW34" i="23"/>
  <c r="AX34" i="23" s="1"/>
  <c r="AS34" i="23"/>
  <c r="AR34" i="23"/>
  <c r="AE34" i="23"/>
  <c r="V34" i="23"/>
  <c r="M34" i="23"/>
  <c r="D34" i="23"/>
  <c r="BF33" i="23"/>
  <c r="AW33" i="23"/>
  <c r="AX33" i="23" s="1"/>
  <c r="AS33" i="23"/>
  <c r="AR33" i="23"/>
  <c r="AE33" i="23"/>
  <c r="V33" i="23"/>
  <c r="M33" i="23"/>
  <c r="D33" i="23"/>
  <c r="BF32" i="23"/>
  <c r="AW32" i="23"/>
  <c r="AX32" i="23" s="1"/>
  <c r="AS32" i="23"/>
  <c r="AR32" i="23"/>
  <c r="AE32" i="23"/>
  <c r="V32" i="23"/>
  <c r="M32" i="23"/>
  <c r="D32" i="23"/>
  <c r="BF31" i="23"/>
  <c r="AW31" i="23"/>
  <c r="AX31" i="23" s="1"/>
  <c r="AS31" i="23"/>
  <c r="AR31" i="23"/>
  <c r="AE31" i="23"/>
  <c r="V31" i="23"/>
  <c r="M31" i="23"/>
  <c r="D31" i="23"/>
  <c r="BF30" i="23"/>
  <c r="AW30" i="23"/>
  <c r="AX30" i="23" s="1"/>
  <c r="AS30" i="23"/>
  <c r="AR30" i="23"/>
  <c r="AE30" i="23"/>
  <c r="V30" i="23"/>
  <c r="M30" i="23"/>
  <c r="D30" i="23"/>
  <c r="BF29" i="23"/>
  <c r="AW29" i="23"/>
  <c r="AX29" i="23" s="1"/>
  <c r="AS29" i="23"/>
  <c r="AR29" i="23"/>
  <c r="AE29" i="23"/>
  <c r="V29" i="23"/>
  <c r="M29" i="23"/>
  <c r="D29" i="23"/>
  <c r="BF28" i="23"/>
  <c r="AW28" i="23"/>
  <c r="AX28" i="23" s="1"/>
  <c r="AS28" i="23"/>
  <c r="AR28" i="23"/>
  <c r="AE28" i="23"/>
  <c r="V28" i="23"/>
  <c r="M28" i="23"/>
  <c r="D28" i="23"/>
  <c r="BF27" i="23"/>
  <c r="AW27" i="23"/>
  <c r="AX27" i="23" s="1"/>
  <c r="AS27" i="23"/>
  <c r="AR27" i="23"/>
  <c r="AE27" i="23"/>
  <c r="V27" i="23"/>
  <c r="M27" i="23"/>
  <c r="D27" i="23"/>
  <c r="BF26" i="23"/>
  <c r="AW26" i="23"/>
  <c r="AX26" i="23" s="1"/>
  <c r="AS26" i="23"/>
  <c r="AR26" i="23"/>
  <c r="AE26" i="23"/>
  <c r="V26" i="23"/>
  <c r="M26" i="23"/>
  <c r="D26" i="23"/>
  <c r="BF25" i="23"/>
  <c r="AW25" i="23"/>
  <c r="AX25" i="23" s="1"/>
  <c r="AS25" i="23"/>
  <c r="AR25" i="23"/>
  <c r="AE25" i="23"/>
  <c r="V25" i="23"/>
  <c r="M25" i="23"/>
  <c r="D25" i="23"/>
  <c r="BF24" i="23"/>
  <c r="AW24" i="23"/>
  <c r="AX24" i="23" s="1"/>
  <c r="AS24" i="23"/>
  <c r="AR24" i="23"/>
  <c r="AE24" i="23"/>
  <c r="V24" i="23"/>
  <c r="M24" i="23"/>
  <c r="D24" i="23"/>
  <c r="BF23" i="23"/>
  <c r="AW23" i="23"/>
  <c r="AX23" i="23" s="1"/>
  <c r="AS23" i="23"/>
  <c r="AR23" i="23"/>
  <c r="AE23" i="23"/>
  <c r="V23" i="23"/>
  <c r="M23" i="23"/>
  <c r="D23" i="23"/>
  <c r="BF22" i="23"/>
  <c r="AW22" i="23"/>
  <c r="AX22" i="23" s="1"/>
  <c r="AS22" i="23"/>
  <c r="AR22" i="23"/>
  <c r="AE22" i="23"/>
  <c r="V22" i="23"/>
  <c r="M22" i="23"/>
  <c r="D22" i="23"/>
  <c r="BF21" i="23"/>
  <c r="AW21" i="23"/>
  <c r="AX21" i="23" s="1"/>
  <c r="AS21" i="23"/>
  <c r="AR21" i="23"/>
  <c r="AE21" i="23"/>
  <c r="V21" i="23"/>
  <c r="M21" i="23"/>
  <c r="D21" i="23"/>
  <c r="BF20" i="23"/>
  <c r="AW20" i="23"/>
  <c r="AX20" i="23" s="1"/>
  <c r="AS20" i="23"/>
  <c r="AR20" i="23"/>
  <c r="AE20" i="23"/>
  <c r="V20" i="23"/>
  <c r="M20" i="23"/>
  <c r="D20" i="23"/>
  <c r="BF19" i="23"/>
  <c r="AW19" i="23"/>
  <c r="AX19" i="23" s="1"/>
  <c r="AS19" i="23"/>
  <c r="AR19" i="23"/>
  <c r="AE19" i="23"/>
  <c r="V19" i="23"/>
  <c r="M19" i="23"/>
  <c r="D19" i="23"/>
  <c r="BF18" i="23"/>
  <c r="AW18" i="23"/>
  <c r="AX18" i="23" s="1"/>
  <c r="AS18" i="23"/>
  <c r="AR18" i="23"/>
  <c r="AE18" i="23"/>
  <c r="V18" i="23"/>
  <c r="M18" i="23"/>
  <c r="D18" i="23"/>
  <c r="B18" i="23"/>
  <c r="B19" i="23" s="1"/>
  <c r="A18" i="23"/>
  <c r="BF17" i="23"/>
  <c r="BF48" i="23" s="1"/>
  <c r="AW17" i="23"/>
  <c r="AW50" i="23" s="1"/>
  <c r="AS17" i="23"/>
  <c r="AS50" i="23" s="1"/>
  <c r="AR17" i="23"/>
  <c r="AR49" i="23" s="1"/>
  <c r="AE17" i="23"/>
  <c r="AE48" i="23" s="1"/>
  <c r="V17" i="23"/>
  <c r="M17" i="23"/>
  <c r="M50" i="23" s="1"/>
  <c r="D17" i="23"/>
  <c r="D49" i="23" s="1"/>
  <c r="A17" i="23"/>
  <c r="BM12" i="23"/>
  <c r="BL12" i="23"/>
  <c r="BK12" i="23"/>
  <c r="BJ12" i="23"/>
  <c r="BI12" i="23"/>
  <c r="BH12" i="23"/>
  <c r="BG12" i="23"/>
  <c r="BE12" i="23"/>
  <c r="AT12" i="23"/>
  <c r="AO12" i="23"/>
  <c r="BM11" i="23"/>
  <c r="BL11" i="23"/>
  <c r="BK11" i="23"/>
  <c r="BJ11" i="23"/>
  <c r="BI11" i="23"/>
  <c r="BH11" i="23"/>
  <c r="BG11" i="23"/>
  <c r="BE11" i="23"/>
  <c r="AT11" i="23"/>
  <c r="AO11" i="23"/>
  <c r="BM10" i="23"/>
  <c r="BL10" i="23"/>
  <c r="BK10" i="23"/>
  <c r="BJ10" i="23"/>
  <c r="BI10" i="23"/>
  <c r="BH10" i="23"/>
  <c r="BG10" i="23"/>
  <c r="BE10" i="23"/>
  <c r="BD10" i="23"/>
  <c r="BC10" i="23"/>
  <c r="BB10" i="23"/>
  <c r="BA10" i="23"/>
  <c r="AZ10" i="23"/>
  <c r="AV10" i="23"/>
  <c r="AU10" i="23"/>
  <c r="AT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D10" i="23"/>
  <c r="AC10" i="23"/>
  <c r="AB10" i="23"/>
  <c r="AA10" i="23"/>
  <c r="Z10" i="23"/>
  <c r="Y10" i="23"/>
  <c r="X10" i="23"/>
  <c r="W10" i="23"/>
  <c r="U10" i="23"/>
  <c r="T10" i="23"/>
  <c r="S10" i="23"/>
  <c r="R10" i="23"/>
  <c r="Q10" i="23"/>
  <c r="P10" i="23"/>
  <c r="O10" i="23"/>
  <c r="N10" i="23"/>
  <c r="L10" i="23"/>
  <c r="K10" i="23"/>
  <c r="J10" i="23"/>
  <c r="I10" i="23"/>
  <c r="H10" i="23"/>
  <c r="G10" i="23"/>
  <c r="F10" i="23"/>
  <c r="E10" i="23"/>
  <c r="C10" i="23"/>
  <c r="BM9" i="23"/>
  <c r="BL9" i="23"/>
  <c r="BK9" i="23"/>
  <c r="BJ9" i="23"/>
  <c r="BI9" i="23"/>
  <c r="BH9" i="23"/>
  <c r="BG9" i="23"/>
  <c r="BE9" i="23"/>
  <c r="BD9" i="23"/>
  <c r="BC9" i="23"/>
  <c r="BB9" i="23"/>
  <c r="BA9" i="23"/>
  <c r="AZ9" i="23"/>
  <c r="AV9" i="23"/>
  <c r="AU9" i="23"/>
  <c r="AT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D9" i="23"/>
  <c r="AC9" i="23"/>
  <c r="AB9" i="23"/>
  <c r="AA9" i="23"/>
  <c r="Z9" i="23"/>
  <c r="Y9" i="23"/>
  <c r="X9" i="23"/>
  <c r="W9" i="23"/>
  <c r="U9" i="23"/>
  <c r="T9" i="23"/>
  <c r="S9" i="23"/>
  <c r="R9" i="23"/>
  <c r="Q9" i="23"/>
  <c r="P9" i="23"/>
  <c r="O9" i="23"/>
  <c r="N9" i="23"/>
  <c r="L9" i="23"/>
  <c r="K9" i="23"/>
  <c r="J9" i="23"/>
  <c r="I9" i="23"/>
  <c r="H9" i="23"/>
  <c r="G9" i="23"/>
  <c r="F9" i="23"/>
  <c r="E9" i="23"/>
  <c r="C9" i="23"/>
  <c r="BM8" i="23"/>
  <c r="BL8" i="23"/>
  <c r="BK8" i="23"/>
  <c r="BJ8" i="23"/>
  <c r="BI8" i="23"/>
  <c r="BH8" i="23"/>
  <c r="BG8" i="23"/>
  <c r="BE8" i="23"/>
  <c r="BD8" i="23"/>
  <c r="BC8" i="23"/>
  <c r="BB8" i="23"/>
  <c r="BA8" i="23"/>
  <c r="AZ8" i="23"/>
  <c r="AV8" i="23"/>
  <c r="AU8" i="23"/>
  <c r="AT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D8" i="23"/>
  <c r="AC8" i="23"/>
  <c r="AB8" i="23"/>
  <c r="AA8" i="23"/>
  <c r="Z8" i="23"/>
  <c r="Y8" i="23"/>
  <c r="X8" i="23"/>
  <c r="W8" i="23"/>
  <c r="U8" i="23"/>
  <c r="T8" i="23"/>
  <c r="S8" i="23"/>
  <c r="R8" i="23"/>
  <c r="Q8" i="23"/>
  <c r="P8" i="23"/>
  <c r="O8" i="23"/>
  <c r="N8" i="23"/>
  <c r="L8" i="23"/>
  <c r="K8" i="23"/>
  <c r="J8" i="23"/>
  <c r="I8" i="23"/>
  <c r="H8" i="23"/>
  <c r="G8" i="23"/>
  <c r="F8" i="23"/>
  <c r="E8" i="23"/>
  <c r="C8" i="23"/>
  <c r="BM430" i="22"/>
  <c r="BL430" i="22"/>
  <c r="BK430" i="22"/>
  <c r="BJ430" i="22"/>
  <c r="BI430" i="22"/>
  <c r="BH430" i="22"/>
  <c r="BG430" i="22"/>
  <c r="BE430" i="22"/>
  <c r="AT430" i="22"/>
  <c r="AO430" i="22"/>
  <c r="C430" i="22"/>
  <c r="BM429" i="22"/>
  <c r="BL429" i="22"/>
  <c r="BK429" i="22"/>
  <c r="BJ429" i="22"/>
  <c r="BI429" i="22"/>
  <c r="BH429" i="22"/>
  <c r="BG429" i="22"/>
  <c r="BE429" i="22"/>
  <c r="BD429" i="22"/>
  <c r="BC429" i="22"/>
  <c r="BB429" i="22"/>
  <c r="BA429" i="22"/>
  <c r="AZ429" i="22"/>
  <c r="AV429" i="22"/>
  <c r="AU429" i="22"/>
  <c r="AT429" i="22"/>
  <c r="AR429" i="22"/>
  <c r="AQ429" i="22"/>
  <c r="AP429" i="22"/>
  <c r="AO429" i="22"/>
  <c r="AN429" i="22"/>
  <c r="AM429" i="22"/>
  <c r="AL429" i="22"/>
  <c r="AK429" i="22"/>
  <c r="AJ429" i="22"/>
  <c r="AI429" i="22"/>
  <c r="AH429" i="22"/>
  <c r="AG429" i="22"/>
  <c r="AF429" i="22"/>
  <c r="AD429" i="22"/>
  <c r="AC429" i="22"/>
  <c r="AB429" i="22"/>
  <c r="AA429" i="22"/>
  <c r="Z429" i="22"/>
  <c r="Y429" i="22"/>
  <c r="X429" i="22"/>
  <c r="W429" i="22"/>
  <c r="U429" i="22"/>
  <c r="T429" i="22"/>
  <c r="S429" i="22"/>
  <c r="R429" i="22"/>
  <c r="Q429" i="22"/>
  <c r="P429" i="22"/>
  <c r="O429" i="22"/>
  <c r="N429" i="22"/>
  <c r="L429" i="22"/>
  <c r="K429" i="22"/>
  <c r="J429" i="22"/>
  <c r="I429" i="22"/>
  <c r="H429" i="22"/>
  <c r="G429" i="22"/>
  <c r="F429" i="22"/>
  <c r="E429" i="22"/>
  <c r="D429" i="22"/>
  <c r="C429" i="22"/>
  <c r="BM428" i="22"/>
  <c r="BL428" i="22"/>
  <c r="BK428" i="22"/>
  <c r="BJ428" i="22"/>
  <c r="BI428" i="22"/>
  <c r="BH428" i="22"/>
  <c r="BG428" i="22"/>
  <c r="BE428" i="22"/>
  <c r="BD428" i="22"/>
  <c r="BC428" i="22"/>
  <c r="BB428" i="22"/>
  <c r="BA428" i="22"/>
  <c r="AZ428" i="22"/>
  <c r="AV428" i="22"/>
  <c r="AU428" i="22"/>
  <c r="AT428" i="22"/>
  <c r="AQ428" i="22"/>
  <c r="AP428" i="22"/>
  <c r="AO428" i="22"/>
  <c r="AN428" i="22"/>
  <c r="AM428" i="22"/>
  <c r="AL428" i="22"/>
  <c r="AK428" i="22"/>
  <c r="AJ428" i="22"/>
  <c r="AI428" i="22"/>
  <c r="AH428" i="22"/>
  <c r="AG428" i="22"/>
  <c r="AF428" i="22"/>
  <c r="AD428" i="22"/>
  <c r="AC428" i="22"/>
  <c r="AB428" i="22"/>
  <c r="AA428" i="22"/>
  <c r="Z428" i="22"/>
  <c r="Y428" i="22"/>
  <c r="X428" i="22"/>
  <c r="W428" i="22"/>
  <c r="U428" i="22"/>
  <c r="T428" i="22"/>
  <c r="S428" i="22"/>
  <c r="R428" i="22"/>
  <c r="Q428" i="22"/>
  <c r="P428" i="22"/>
  <c r="O428" i="22"/>
  <c r="N428" i="22"/>
  <c r="L428" i="22"/>
  <c r="K428" i="22"/>
  <c r="J428" i="22"/>
  <c r="I428" i="22"/>
  <c r="H428" i="22"/>
  <c r="G428" i="22"/>
  <c r="F428" i="22"/>
  <c r="E428" i="22"/>
  <c r="C428" i="22"/>
  <c r="BM427" i="22"/>
  <c r="BL427" i="22"/>
  <c r="BK427" i="22"/>
  <c r="BJ427" i="22"/>
  <c r="BI427" i="22"/>
  <c r="BH427" i="22"/>
  <c r="BG427" i="22"/>
  <c r="BE427" i="22"/>
  <c r="BD427" i="22"/>
  <c r="BC427" i="22"/>
  <c r="BB427" i="22"/>
  <c r="BA427" i="22"/>
  <c r="AZ427" i="22"/>
  <c r="AV427" i="22"/>
  <c r="AU427" i="22"/>
  <c r="AT427" i="22"/>
  <c r="AQ427" i="22"/>
  <c r="AP427" i="22"/>
  <c r="AO427" i="22"/>
  <c r="AN427" i="22"/>
  <c r="AM427" i="22"/>
  <c r="AL427" i="22"/>
  <c r="AK427" i="22"/>
  <c r="AJ427" i="22"/>
  <c r="AI427" i="22"/>
  <c r="AH427" i="22"/>
  <c r="AG427" i="22"/>
  <c r="AF427" i="22"/>
  <c r="AD427" i="22"/>
  <c r="AC427" i="22"/>
  <c r="AB427" i="22"/>
  <c r="AA427" i="22"/>
  <c r="Z427" i="22"/>
  <c r="Y427" i="22"/>
  <c r="X427" i="22"/>
  <c r="W427" i="22"/>
  <c r="V427" i="22"/>
  <c r="U427" i="22"/>
  <c r="T427" i="22"/>
  <c r="S427" i="22"/>
  <c r="R427" i="22"/>
  <c r="Q427" i="22"/>
  <c r="P427" i="22"/>
  <c r="O427" i="22"/>
  <c r="N427" i="22"/>
  <c r="L427" i="22"/>
  <c r="K427" i="22"/>
  <c r="J427" i="22"/>
  <c r="I427" i="22"/>
  <c r="H427" i="22"/>
  <c r="G427" i="22"/>
  <c r="F427" i="22"/>
  <c r="E427" i="22"/>
  <c r="C427" i="22"/>
  <c r="BF426" i="22"/>
  <c r="AX426" i="22"/>
  <c r="AW426" i="22"/>
  <c r="AS426" i="22"/>
  <c r="AY426" i="22" s="1"/>
  <c r="AR426" i="22"/>
  <c r="AE426" i="22"/>
  <c r="V426" i="22"/>
  <c r="M426" i="22"/>
  <c r="D426" i="22"/>
  <c r="BF425" i="22"/>
  <c r="AX425" i="22"/>
  <c r="AW425" i="22"/>
  <c r="AS425" i="22"/>
  <c r="AY425" i="22" s="1"/>
  <c r="AR425" i="22"/>
  <c r="AE425" i="22"/>
  <c r="V425" i="22"/>
  <c r="M425" i="22"/>
  <c r="D425" i="22"/>
  <c r="BF424" i="22"/>
  <c r="AX424" i="22"/>
  <c r="AW424" i="22"/>
  <c r="AS424" i="22"/>
  <c r="AY424" i="22" s="1"/>
  <c r="AR424" i="22"/>
  <c r="AE424" i="22"/>
  <c r="V424" i="22"/>
  <c r="M424" i="22"/>
  <c r="D424" i="22"/>
  <c r="BF423" i="22"/>
  <c r="AX423" i="22"/>
  <c r="AW423" i="22"/>
  <c r="AS423" i="22"/>
  <c r="AY423" i="22" s="1"/>
  <c r="AR423" i="22"/>
  <c r="AE423" i="22"/>
  <c r="V423" i="22"/>
  <c r="M423" i="22"/>
  <c r="D423" i="22"/>
  <c r="BF422" i="22"/>
  <c r="AX422" i="22"/>
  <c r="AW422" i="22"/>
  <c r="AS422" i="22"/>
  <c r="AY422" i="22" s="1"/>
  <c r="AR422" i="22"/>
  <c r="AE422" i="22"/>
  <c r="V422" i="22"/>
  <c r="M422" i="22"/>
  <c r="D422" i="22"/>
  <c r="BF421" i="22"/>
  <c r="AX421" i="22"/>
  <c r="AW421" i="22"/>
  <c r="AS421" i="22"/>
  <c r="AY421" i="22" s="1"/>
  <c r="AR421" i="22"/>
  <c r="AE421" i="22"/>
  <c r="V421" i="22"/>
  <c r="M421" i="22"/>
  <c r="D421" i="22"/>
  <c r="BF420" i="22"/>
  <c r="AX420" i="22"/>
  <c r="AW420" i="22"/>
  <c r="AS420" i="22"/>
  <c r="AY420" i="22" s="1"/>
  <c r="AR420" i="22"/>
  <c r="AE420" i="22"/>
  <c r="V420" i="22"/>
  <c r="M420" i="22"/>
  <c r="D420" i="22"/>
  <c r="BF419" i="22"/>
  <c r="AX419" i="22"/>
  <c r="AW419" i="22"/>
  <c r="AS419" i="22"/>
  <c r="AY419" i="22" s="1"/>
  <c r="AR419" i="22"/>
  <c r="AE419" i="22"/>
  <c r="V419" i="22"/>
  <c r="M419" i="22"/>
  <c r="D419" i="22"/>
  <c r="BF418" i="22"/>
  <c r="AX418" i="22"/>
  <c r="AW418" i="22"/>
  <c r="AS418" i="22"/>
  <c r="AY418" i="22" s="1"/>
  <c r="AR418" i="22"/>
  <c r="AE418" i="22"/>
  <c r="V418" i="22"/>
  <c r="M418" i="22"/>
  <c r="D418" i="22"/>
  <c r="BF417" i="22"/>
  <c r="AX417" i="22"/>
  <c r="AW417" i="22"/>
  <c r="AS417" i="22"/>
  <c r="AY417" i="22" s="1"/>
  <c r="AR417" i="22"/>
  <c r="AE417" i="22"/>
  <c r="V417" i="22"/>
  <c r="M417" i="22"/>
  <c r="D417" i="22"/>
  <c r="BF416" i="22"/>
  <c r="AX416" i="22"/>
  <c r="AW416" i="22"/>
  <c r="AS416" i="22"/>
  <c r="AY416" i="22" s="1"/>
  <c r="AR416" i="22"/>
  <c r="AE416" i="22"/>
  <c r="V416" i="22"/>
  <c r="M416" i="22"/>
  <c r="D416" i="22"/>
  <c r="BF415" i="22"/>
  <c r="AX415" i="22"/>
  <c r="AW415" i="22"/>
  <c r="AS415" i="22"/>
  <c r="AY415" i="22" s="1"/>
  <c r="AR415" i="22"/>
  <c r="AE415" i="22"/>
  <c r="V415" i="22"/>
  <c r="M415" i="22"/>
  <c r="D415" i="22"/>
  <c r="BF414" i="22"/>
  <c r="AX414" i="22"/>
  <c r="AW414" i="22"/>
  <c r="AS414" i="22"/>
  <c r="AY414" i="22" s="1"/>
  <c r="AR414" i="22"/>
  <c r="AE414" i="22"/>
  <c r="V414" i="22"/>
  <c r="M414" i="22"/>
  <c r="D414" i="22"/>
  <c r="BF413" i="22"/>
  <c r="AX413" i="22"/>
  <c r="AW413" i="22"/>
  <c r="AS413" i="22"/>
  <c r="AY413" i="22" s="1"/>
  <c r="AR413" i="22"/>
  <c r="AE413" i="22"/>
  <c r="V413" i="22"/>
  <c r="M413" i="22"/>
  <c r="D413" i="22"/>
  <c r="BF412" i="22"/>
  <c r="AX412" i="22"/>
  <c r="AW412" i="22"/>
  <c r="AS412" i="22"/>
  <c r="AY412" i="22" s="1"/>
  <c r="AR412" i="22"/>
  <c r="AE412" i="22"/>
  <c r="V412" i="22"/>
  <c r="M412" i="22"/>
  <c r="D412" i="22"/>
  <c r="BF411" i="22"/>
  <c r="AX411" i="22"/>
  <c r="AW411" i="22"/>
  <c r="AS411" i="22"/>
  <c r="AY411" i="22" s="1"/>
  <c r="AR411" i="22"/>
  <c r="AE411" i="22"/>
  <c r="V411" i="22"/>
  <c r="M411" i="22"/>
  <c r="D411" i="22"/>
  <c r="BF410" i="22"/>
  <c r="AX410" i="22"/>
  <c r="AW410" i="22"/>
  <c r="AS410" i="22"/>
  <c r="AY410" i="22" s="1"/>
  <c r="AR410" i="22"/>
  <c r="AE410" i="22"/>
  <c r="V410" i="22"/>
  <c r="M410" i="22"/>
  <c r="D410" i="22"/>
  <c r="BF409" i="22"/>
  <c r="AX409" i="22"/>
  <c r="AW409" i="22"/>
  <c r="AS409" i="22"/>
  <c r="AY409" i="22" s="1"/>
  <c r="AR409" i="22"/>
  <c r="AE409" i="22"/>
  <c r="V409" i="22"/>
  <c r="M409" i="22"/>
  <c r="D409" i="22"/>
  <c r="BF408" i="22"/>
  <c r="AX408" i="22"/>
  <c r="AW408" i="22"/>
  <c r="AS408" i="22"/>
  <c r="AY408" i="22" s="1"/>
  <c r="AR408" i="22"/>
  <c r="AE408" i="22"/>
  <c r="V408" i="22"/>
  <c r="M408" i="22"/>
  <c r="D408" i="22"/>
  <c r="BF407" i="22"/>
  <c r="AX407" i="22"/>
  <c r="AW407" i="22"/>
  <c r="AS407" i="22"/>
  <c r="AY407" i="22" s="1"/>
  <c r="AR407" i="22"/>
  <c r="AE407" i="22"/>
  <c r="V407" i="22"/>
  <c r="M407" i="22"/>
  <c r="D407" i="22"/>
  <c r="BF406" i="22"/>
  <c r="AX406" i="22"/>
  <c r="AW406" i="22"/>
  <c r="AS406" i="22"/>
  <c r="AY406" i="22" s="1"/>
  <c r="AR406" i="22"/>
  <c r="AE406" i="22"/>
  <c r="V406" i="22"/>
  <c r="M406" i="22"/>
  <c r="D406" i="22"/>
  <c r="BF405" i="22"/>
  <c r="AX405" i="22"/>
  <c r="AW405" i="22"/>
  <c r="AS405" i="22"/>
  <c r="AY405" i="22" s="1"/>
  <c r="AR405" i="22"/>
  <c r="AE405" i="22"/>
  <c r="V405" i="22"/>
  <c r="M405" i="22"/>
  <c r="D405" i="22"/>
  <c r="BF404" i="22"/>
  <c r="AX404" i="22"/>
  <c r="AW404" i="22"/>
  <c r="AS404" i="22"/>
  <c r="AY404" i="22" s="1"/>
  <c r="AR404" i="22"/>
  <c r="AE404" i="22"/>
  <c r="V404" i="22"/>
  <c r="M404" i="22"/>
  <c r="D404" i="22"/>
  <c r="BF403" i="22"/>
  <c r="AX403" i="22"/>
  <c r="AW403" i="22"/>
  <c r="AS403" i="22"/>
  <c r="AY403" i="22" s="1"/>
  <c r="AR403" i="22"/>
  <c r="AE403" i="22"/>
  <c r="V403" i="22"/>
  <c r="M403" i="22"/>
  <c r="D403" i="22"/>
  <c r="BF402" i="22"/>
  <c r="AX402" i="22"/>
  <c r="AW402" i="22"/>
  <c r="AS402" i="22"/>
  <c r="AY402" i="22" s="1"/>
  <c r="AR402" i="22"/>
  <c r="AE402" i="22"/>
  <c r="V402" i="22"/>
  <c r="M402" i="22"/>
  <c r="D402" i="22"/>
  <c r="BF401" i="22"/>
  <c r="AX401" i="22"/>
  <c r="AW401" i="22"/>
  <c r="AS401" i="22"/>
  <c r="AY401" i="22" s="1"/>
  <c r="AR401" i="22"/>
  <c r="AE401" i="22"/>
  <c r="V401" i="22"/>
  <c r="M401" i="22"/>
  <c r="D401" i="22"/>
  <c r="BF400" i="22"/>
  <c r="AX400" i="22"/>
  <c r="AW400" i="22"/>
  <c r="AS400" i="22"/>
  <c r="AY400" i="22" s="1"/>
  <c r="AR400" i="22"/>
  <c r="AE400" i="22"/>
  <c r="V400" i="22"/>
  <c r="M400" i="22"/>
  <c r="D400" i="22"/>
  <c r="BF399" i="22"/>
  <c r="AX399" i="22"/>
  <c r="AW399" i="22"/>
  <c r="AS399" i="22"/>
  <c r="AY399" i="22" s="1"/>
  <c r="AR399" i="22"/>
  <c r="AE399" i="22"/>
  <c r="V399" i="22"/>
  <c r="M399" i="22"/>
  <c r="D399" i="22"/>
  <c r="BF398" i="22"/>
  <c r="AX398" i="22"/>
  <c r="AW398" i="22"/>
  <c r="AS398" i="22"/>
  <c r="AY398" i="22" s="1"/>
  <c r="AR398" i="22"/>
  <c r="AE398" i="22"/>
  <c r="V398" i="22"/>
  <c r="M398" i="22"/>
  <c r="D398" i="22"/>
  <c r="BF397" i="22"/>
  <c r="AX397" i="22"/>
  <c r="AW397" i="22"/>
  <c r="AS397" i="22"/>
  <c r="AY397" i="22" s="1"/>
  <c r="AR397" i="22"/>
  <c r="AE397" i="22"/>
  <c r="V397" i="22"/>
  <c r="M397" i="22"/>
  <c r="D397" i="22"/>
  <c r="BF396" i="22"/>
  <c r="AX396" i="22"/>
  <c r="AX427" i="22" s="1"/>
  <c r="AW396" i="22"/>
  <c r="AW429" i="22" s="1"/>
  <c r="AS396" i="22"/>
  <c r="AR396" i="22"/>
  <c r="AR428" i="22" s="1"/>
  <c r="AE396" i="22"/>
  <c r="AE427" i="22" s="1"/>
  <c r="V396" i="22"/>
  <c r="V428" i="22" s="1"/>
  <c r="M396" i="22"/>
  <c r="D396" i="22"/>
  <c r="D428" i="22" s="1"/>
  <c r="BM395" i="22"/>
  <c r="BL395" i="22"/>
  <c r="BK395" i="22"/>
  <c r="BJ395" i="22"/>
  <c r="BI395" i="22"/>
  <c r="BH395" i="22"/>
  <c r="BG395" i="22"/>
  <c r="BE395" i="22"/>
  <c r="AT395" i="22"/>
  <c r="AO395" i="22"/>
  <c r="C395" i="22"/>
  <c r="BM394" i="22"/>
  <c r="BL394" i="22"/>
  <c r="BK394" i="22"/>
  <c r="BJ394" i="22"/>
  <c r="BI394" i="22"/>
  <c r="BH394" i="22"/>
  <c r="BG394" i="22"/>
  <c r="BE394" i="22"/>
  <c r="BD394" i="22"/>
  <c r="BC394" i="22"/>
  <c r="BB394" i="22"/>
  <c r="BA394" i="22"/>
  <c r="AZ394" i="22"/>
  <c r="AV394" i="22"/>
  <c r="AU394" i="22"/>
  <c r="AT394" i="22"/>
  <c r="AQ394" i="22"/>
  <c r="AP394" i="22"/>
  <c r="AO394" i="22"/>
  <c r="AN394" i="22"/>
  <c r="AM394" i="22"/>
  <c r="AL394" i="22"/>
  <c r="AK394" i="22"/>
  <c r="AJ394" i="22"/>
  <c r="AI394" i="22"/>
  <c r="AH394" i="22"/>
  <c r="AG394" i="22"/>
  <c r="AF394" i="22"/>
  <c r="AD394" i="22"/>
  <c r="AC394" i="22"/>
  <c r="AB394" i="22"/>
  <c r="AA394" i="22"/>
  <c r="Z394" i="22"/>
  <c r="Y394" i="22"/>
  <c r="X394" i="22"/>
  <c r="W394" i="22"/>
  <c r="U394" i="22"/>
  <c r="T394" i="22"/>
  <c r="S394" i="22"/>
  <c r="R394" i="22"/>
  <c r="Q394" i="22"/>
  <c r="P394" i="22"/>
  <c r="O394" i="22"/>
  <c r="N394" i="22"/>
  <c r="M394" i="22"/>
  <c r="L394" i="22"/>
  <c r="K394" i="22"/>
  <c r="J394" i="22"/>
  <c r="I394" i="22"/>
  <c r="H394" i="22"/>
  <c r="G394" i="22"/>
  <c r="F394" i="22"/>
  <c r="E394" i="22"/>
  <c r="C394" i="22"/>
  <c r="BM393" i="22"/>
  <c r="BL393" i="22"/>
  <c r="BK393" i="22"/>
  <c r="BJ393" i="22"/>
  <c r="BI393" i="22"/>
  <c r="BH393" i="22"/>
  <c r="BG393" i="22"/>
  <c r="BF393" i="22"/>
  <c r="BE393" i="22"/>
  <c r="BD393" i="22"/>
  <c r="BC393" i="22"/>
  <c r="BB393" i="22"/>
  <c r="BA393" i="22"/>
  <c r="AZ393" i="22"/>
  <c r="AW393" i="22"/>
  <c r="AV393" i="22"/>
  <c r="AU393" i="22"/>
  <c r="AT393" i="22"/>
  <c r="AQ393" i="22"/>
  <c r="AP393" i="22"/>
  <c r="AO393" i="22"/>
  <c r="AN393" i="22"/>
  <c r="AM393" i="22"/>
  <c r="AL393" i="22"/>
  <c r="AK393" i="22"/>
  <c r="AJ393" i="22"/>
  <c r="AI393" i="22"/>
  <c r="AH393" i="22"/>
  <c r="AG393" i="22"/>
  <c r="AF393" i="22"/>
  <c r="AD393" i="22"/>
  <c r="AC393" i="22"/>
  <c r="AB393" i="22"/>
  <c r="AA393" i="22"/>
  <c r="Z393" i="22"/>
  <c r="Y393" i="22"/>
  <c r="X393" i="22"/>
  <c r="W393" i="22"/>
  <c r="U393" i="22"/>
  <c r="T393" i="22"/>
  <c r="S393" i="22"/>
  <c r="R393" i="22"/>
  <c r="Q393" i="22"/>
  <c r="P393" i="22"/>
  <c r="O393" i="22"/>
  <c r="N393" i="22"/>
  <c r="M393" i="22"/>
  <c r="L393" i="22"/>
  <c r="K393" i="22"/>
  <c r="J393" i="22"/>
  <c r="I393" i="22"/>
  <c r="H393" i="22"/>
  <c r="G393" i="22"/>
  <c r="F393" i="22"/>
  <c r="E393" i="22"/>
  <c r="C393" i="22"/>
  <c r="BM392" i="22"/>
  <c r="BL392" i="22"/>
  <c r="BK392" i="22"/>
  <c r="BJ392" i="22"/>
  <c r="BI392" i="22"/>
  <c r="BH392" i="22"/>
  <c r="BG392" i="22"/>
  <c r="BE392" i="22"/>
  <c r="BD392" i="22"/>
  <c r="BC392" i="22"/>
  <c r="BB392" i="22"/>
  <c r="BA392" i="22"/>
  <c r="AZ392" i="22"/>
  <c r="AV392" i="22"/>
  <c r="AU392" i="22"/>
  <c r="AT392" i="22"/>
  <c r="AQ392" i="22"/>
  <c r="AP392" i="22"/>
  <c r="AO392" i="22"/>
  <c r="AN392" i="22"/>
  <c r="AM392" i="22"/>
  <c r="AL392" i="22"/>
  <c r="AK392" i="22"/>
  <c r="AJ392" i="22"/>
  <c r="AI392" i="22"/>
  <c r="AH392" i="22"/>
  <c r="AG392" i="22"/>
  <c r="AF392" i="22"/>
  <c r="AD392" i="22"/>
  <c r="AC392" i="22"/>
  <c r="AB392" i="22"/>
  <c r="AA392" i="22"/>
  <c r="Z392" i="22"/>
  <c r="Y392" i="22"/>
  <c r="X392" i="22"/>
  <c r="W392" i="22"/>
  <c r="U392" i="22"/>
  <c r="T392" i="22"/>
  <c r="S392" i="22"/>
  <c r="R392" i="22"/>
  <c r="Q392" i="22"/>
  <c r="P392" i="22"/>
  <c r="O392" i="22"/>
  <c r="N392" i="22"/>
  <c r="M392" i="22"/>
  <c r="L392" i="22"/>
  <c r="K392" i="22"/>
  <c r="J392" i="22"/>
  <c r="I392" i="22"/>
  <c r="H392" i="22"/>
  <c r="G392" i="22"/>
  <c r="F392" i="22"/>
  <c r="E392" i="22"/>
  <c r="C392" i="22"/>
  <c r="BF391" i="22"/>
  <c r="AX391" i="22"/>
  <c r="AW391" i="22"/>
  <c r="AR391" i="22"/>
  <c r="AS391" i="22" s="1"/>
  <c r="AE391" i="22"/>
  <c r="V391" i="22"/>
  <c r="M391" i="22"/>
  <c r="D391" i="22"/>
  <c r="BF390" i="22"/>
  <c r="AW390" i="22"/>
  <c r="AR390" i="22"/>
  <c r="AS390" i="22" s="1"/>
  <c r="AE390" i="22"/>
  <c r="V390" i="22"/>
  <c r="M390" i="22"/>
  <c r="D390" i="22"/>
  <c r="BF389" i="22"/>
  <c r="AX389" i="22"/>
  <c r="AW389" i="22"/>
  <c r="AR389" i="22"/>
  <c r="AS389" i="22" s="1"/>
  <c r="AY389" i="22" s="1"/>
  <c r="AE389" i="22"/>
  <c r="V389" i="22"/>
  <c r="M389" i="22"/>
  <c r="D389" i="22"/>
  <c r="BF388" i="22"/>
  <c r="AY388" i="22"/>
  <c r="AX388" i="22"/>
  <c r="AW388" i="22"/>
  <c r="AR388" i="22"/>
  <c r="AS388" i="22" s="1"/>
  <c r="AE388" i="22"/>
  <c r="V388" i="22"/>
  <c r="M388" i="22"/>
  <c r="D388" i="22"/>
  <c r="BF387" i="22"/>
  <c r="AX387" i="22"/>
  <c r="AW387" i="22"/>
  <c r="AR387" i="22"/>
  <c r="AS387" i="22" s="1"/>
  <c r="AE387" i="22"/>
  <c r="V387" i="22"/>
  <c r="M387" i="22"/>
  <c r="D387" i="22"/>
  <c r="BF386" i="22"/>
  <c r="AW386" i="22"/>
  <c r="AR386" i="22"/>
  <c r="AS386" i="22" s="1"/>
  <c r="AE386" i="22"/>
  <c r="V386" i="22"/>
  <c r="M386" i="22"/>
  <c r="D386" i="22"/>
  <c r="BF385" i="22"/>
  <c r="AX385" i="22"/>
  <c r="AW385" i="22"/>
  <c r="AR385" i="22"/>
  <c r="AS385" i="22" s="1"/>
  <c r="AY385" i="22" s="1"/>
  <c r="AE385" i="22"/>
  <c r="V385" i="22"/>
  <c r="M385" i="22"/>
  <c r="D385" i="22"/>
  <c r="BF384" i="22"/>
  <c r="AY384" i="22"/>
  <c r="AX384" i="22"/>
  <c r="AW384" i="22"/>
  <c r="AR384" i="22"/>
  <c r="AS384" i="22" s="1"/>
  <c r="AE384" i="22"/>
  <c r="V384" i="22"/>
  <c r="M384" i="22"/>
  <c r="D384" i="22"/>
  <c r="BF383" i="22"/>
  <c r="AX383" i="22"/>
  <c r="AW383" i="22"/>
  <c r="AR383" i="22"/>
  <c r="AS383" i="22" s="1"/>
  <c r="AE383" i="22"/>
  <c r="V383" i="22"/>
  <c r="M383" i="22"/>
  <c r="D383" i="22"/>
  <c r="BF382" i="22"/>
  <c r="AW382" i="22"/>
  <c r="AR382" i="22"/>
  <c r="AS382" i="22" s="1"/>
  <c r="AE382" i="22"/>
  <c r="V382" i="22"/>
  <c r="M382" i="22"/>
  <c r="D382" i="22"/>
  <c r="BF381" i="22"/>
  <c r="AX381" i="22"/>
  <c r="AW381" i="22"/>
  <c r="AR381" i="22"/>
  <c r="AS381" i="22" s="1"/>
  <c r="AY381" i="22" s="1"/>
  <c r="AE381" i="22"/>
  <c r="V381" i="22"/>
  <c r="M381" i="22"/>
  <c r="D381" i="22"/>
  <c r="BF380" i="22"/>
  <c r="AY380" i="22"/>
  <c r="AX380" i="22"/>
  <c r="AW380" i="22"/>
  <c r="AR380" i="22"/>
  <c r="AS380" i="22" s="1"/>
  <c r="AE380" i="22"/>
  <c r="V380" i="22"/>
  <c r="M380" i="22"/>
  <c r="D380" i="22"/>
  <c r="BF379" i="22"/>
  <c r="AX379" i="22"/>
  <c r="AW379" i="22"/>
  <c r="AR379" i="22"/>
  <c r="AS379" i="22" s="1"/>
  <c r="AE379" i="22"/>
  <c r="V379" i="22"/>
  <c r="M379" i="22"/>
  <c r="D379" i="22"/>
  <c r="BF378" i="22"/>
  <c r="AW378" i="22"/>
  <c r="AR378" i="22"/>
  <c r="AS378" i="22" s="1"/>
  <c r="AE378" i="22"/>
  <c r="V378" i="22"/>
  <c r="M378" i="22"/>
  <c r="D378" i="22"/>
  <c r="BF377" i="22"/>
  <c r="AX377" i="22"/>
  <c r="AW377" i="22"/>
  <c r="AR377" i="22"/>
  <c r="AS377" i="22" s="1"/>
  <c r="AY377" i="22" s="1"/>
  <c r="AE377" i="22"/>
  <c r="V377" i="22"/>
  <c r="M377" i="22"/>
  <c r="D377" i="22"/>
  <c r="BF376" i="22"/>
  <c r="AY376" i="22"/>
  <c r="AX376" i="22"/>
  <c r="AW376" i="22"/>
  <c r="AR376" i="22"/>
  <c r="AS376" i="22" s="1"/>
  <c r="AE376" i="22"/>
  <c r="V376" i="22"/>
  <c r="M376" i="22"/>
  <c r="D376" i="22"/>
  <c r="BF375" i="22"/>
  <c r="AX375" i="22"/>
  <c r="AW375" i="22"/>
  <c r="AR375" i="22"/>
  <c r="AS375" i="22" s="1"/>
  <c r="AE375" i="22"/>
  <c r="V375" i="22"/>
  <c r="M375" i="22"/>
  <c r="D375" i="22"/>
  <c r="BF374" i="22"/>
  <c r="AW374" i="22"/>
  <c r="AR374" i="22"/>
  <c r="AS374" i="22" s="1"/>
  <c r="AE374" i="22"/>
  <c r="V374" i="22"/>
  <c r="M374" i="22"/>
  <c r="D374" i="22"/>
  <c r="BF373" i="22"/>
  <c r="AX373" i="22"/>
  <c r="AW373" i="22"/>
  <c r="AR373" i="22"/>
  <c r="AS373" i="22" s="1"/>
  <c r="AY373" i="22" s="1"/>
  <c r="AE373" i="22"/>
  <c r="V373" i="22"/>
  <c r="M373" i="22"/>
  <c r="D373" i="22"/>
  <c r="BF372" i="22"/>
  <c r="AY372" i="22"/>
  <c r="AX372" i="22"/>
  <c r="AW372" i="22"/>
  <c r="AR372" i="22"/>
  <c r="AS372" i="22" s="1"/>
  <c r="AE372" i="22"/>
  <c r="V372" i="22"/>
  <c r="M372" i="22"/>
  <c r="D372" i="22"/>
  <c r="BF371" i="22"/>
  <c r="AX371" i="22"/>
  <c r="AW371" i="22"/>
  <c r="AR371" i="22"/>
  <c r="AS371" i="22" s="1"/>
  <c r="AE371" i="22"/>
  <c r="V371" i="22"/>
  <c r="M371" i="22"/>
  <c r="D371" i="22"/>
  <c r="BF370" i="22"/>
  <c r="AW370" i="22"/>
  <c r="AR370" i="22"/>
  <c r="AS370" i="22" s="1"/>
  <c r="AE370" i="22"/>
  <c r="V370" i="22"/>
  <c r="M370" i="22"/>
  <c r="D370" i="22"/>
  <c r="BF369" i="22"/>
  <c r="AX369" i="22"/>
  <c r="AW369" i="22"/>
  <c r="AR369" i="22"/>
  <c r="AS369" i="22" s="1"/>
  <c r="AY369" i="22" s="1"/>
  <c r="AE369" i="22"/>
  <c r="V369" i="22"/>
  <c r="M369" i="22"/>
  <c r="D369" i="22"/>
  <c r="BF368" i="22"/>
  <c r="AY368" i="22"/>
  <c r="AX368" i="22"/>
  <c r="AW368" i="22"/>
  <c r="AR368" i="22"/>
  <c r="AS368" i="22" s="1"/>
  <c r="AE368" i="22"/>
  <c r="V368" i="22"/>
  <c r="M368" i="22"/>
  <c r="D368" i="22"/>
  <c r="BF367" i="22"/>
  <c r="AX367" i="22"/>
  <c r="AW367" i="22"/>
  <c r="AR367" i="22"/>
  <c r="AS367" i="22" s="1"/>
  <c r="AE367" i="22"/>
  <c r="V367" i="22"/>
  <c r="M367" i="22"/>
  <c r="D367" i="22"/>
  <c r="BF366" i="22"/>
  <c r="AW366" i="22"/>
  <c r="AR366" i="22"/>
  <c r="AS366" i="22" s="1"/>
  <c r="AE366" i="22"/>
  <c r="V366" i="22"/>
  <c r="M366" i="22"/>
  <c r="D366" i="22"/>
  <c r="BF365" i="22"/>
  <c r="AX365" i="22"/>
  <c r="AW365" i="22"/>
  <c r="AR365" i="22"/>
  <c r="AS365" i="22" s="1"/>
  <c r="AY365" i="22" s="1"/>
  <c r="AE365" i="22"/>
  <c r="V365" i="22"/>
  <c r="M365" i="22"/>
  <c r="D365" i="22"/>
  <c r="BF364" i="22"/>
  <c r="AY364" i="22"/>
  <c r="AX364" i="22"/>
  <c r="AW364" i="22"/>
  <c r="AR364" i="22"/>
  <c r="AS364" i="22" s="1"/>
  <c r="AE364" i="22"/>
  <c r="V364" i="22"/>
  <c r="M364" i="22"/>
  <c r="D364" i="22"/>
  <c r="BF363" i="22"/>
  <c r="AY363" i="22"/>
  <c r="AX363" i="22"/>
  <c r="AW363" i="22"/>
  <c r="AR363" i="22"/>
  <c r="AS363" i="22" s="1"/>
  <c r="AE363" i="22"/>
  <c r="V363" i="22"/>
  <c r="M363" i="22"/>
  <c r="D363" i="22"/>
  <c r="BF362" i="22"/>
  <c r="BF395" i="22" s="1"/>
  <c r="AW362" i="22"/>
  <c r="AR362" i="22"/>
  <c r="AE362" i="22"/>
  <c r="V362" i="22"/>
  <c r="M362" i="22"/>
  <c r="D362" i="22"/>
  <c r="BM361" i="22"/>
  <c r="BL361" i="22"/>
  <c r="BK361" i="22"/>
  <c r="BJ361" i="22"/>
  <c r="BI361" i="22"/>
  <c r="BH361" i="22"/>
  <c r="BG361" i="22"/>
  <c r="BE361" i="22"/>
  <c r="AT361" i="22"/>
  <c r="AO361" i="22"/>
  <c r="C361" i="22"/>
  <c r="BM360" i="22"/>
  <c r="BL360" i="22"/>
  <c r="BK360" i="22"/>
  <c r="BJ360" i="22"/>
  <c r="BI360" i="22"/>
  <c r="BH360" i="22"/>
  <c r="BG360" i="22"/>
  <c r="BE360" i="22"/>
  <c r="BD360" i="22"/>
  <c r="BC360" i="22"/>
  <c r="BB360" i="22"/>
  <c r="BA360" i="22"/>
  <c r="AZ360" i="22"/>
  <c r="AV360" i="22"/>
  <c r="AU360" i="22"/>
  <c r="AT360" i="22"/>
  <c r="AQ360" i="22"/>
  <c r="AP360" i="22"/>
  <c r="AO360" i="22"/>
  <c r="AN360" i="22"/>
  <c r="AM360" i="22"/>
  <c r="AL360" i="22"/>
  <c r="AK360" i="22"/>
  <c r="AJ360" i="22"/>
  <c r="AI360" i="22"/>
  <c r="AH360" i="22"/>
  <c r="AG360" i="22"/>
  <c r="AF360" i="22"/>
  <c r="AD360" i="22"/>
  <c r="AC360" i="22"/>
  <c r="AB360" i="22"/>
  <c r="AA360" i="22"/>
  <c r="Z360" i="22"/>
  <c r="Y360" i="22"/>
  <c r="X360" i="22"/>
  <c r="W360" i="22"/>
  <c r="U360" i="22"/>
  <c r="T360" i="22"/>
  <c r="S360" i="22"/>
  <c r="R360" i="22"/>
  <c r="Q360" i="22"/>
  <c r="P360" i="22"/>
  <c r="O360" i="22"/>
  <c r="N360" i="22"/>
  <c r="L360" i="22"/>
  <c r="K360" i="22"/>
  <c r="J360" i="22"/>
  <c r="I360" i="22"/>
  <c r="H360" i="22"/>
  <c r="G360" i="22"/>
  <c r="F360" i="22"/>
  <c r="E360" i="22"/>
  <c r="C360" i="22"/>
  <c r="BM359" i="22"/>
  <c r="BL359" i="22"/>
  <c r="BK359" i="22"/>
  <c r="BJ359" i="22"/>
  <c r="BI359" i="22"/>
  <c r="BH359" i="22"/>
  <c r="BG359" i="22"/>
  <c r="BE359" i="22"/>
  <c r="BD359" i="22"/>
  <c r="BC359" i="22"/>
  <c r="BB359" i="22"/>
  <c r="BA359" i="22"/>
  <c r="AZ359" i="22"/>
  <c r="AV359" i="22"/>
  <c r="AU359" i="22"/>
  <c r="AT359" i="22"/>
  <c r="AQ359" i="22"/>
  <c r="AP359" i="22"/>
  <c r="AO359" i="22"/>
  <c r="AN359" i="22"/>
  <c r="AM359" i="22"/>
  <c r="AL359" i="22"/>
  <c r="AK359" i="22"/>
  <c r="AJ359" i="22"/>
  <c r="AI359" i="22"/>
  <c r="AH359" i="22"/>
  <c r="AG359" i="22"/>
  <c r="AF359" i="22"/>
  <c r="AD359" i="22"/>
  <c r="AC359" i="22"/>
  <c r="AB359" i="22"/>
  <c r="AA359" i="22"/>
  <c r="Z359" i="22"/>
  <c r="Y359" i="22"/>
  <c r="X359" i="22"/>
  <c r="W359" i="22"/>
  <c r="U359" i="22"/>
  <c r="T359" i="22"/>
  <c r="S359" i="22"/>
  <c r="R359" i="22"/>
  <c r="Q359" i="22"/>
  <c r="P359" i="22"/>
  <c r="O359" i="22"/>
  <c r="N359" i="22"/>
  <c r="L359" i="22"/>
  <c r="K359" i="22"/>
  <c r="J359" i="22"/>
  <c r="I359" i="22"/>
  <c r="H359" i="22"/>
  <c r="G359" i="22"/>
  <c r="F359" i="22"/>
  <c r="E359" i="22"/>
  <c r="C359" i="22"/>
  <c r="BM358" i="22"/>
  <c r="BL358" i="22"/>
  <c r="BK358" i="22"/>
  <c r="BJ358" i="22"/>
  <c r="BI358" i="22"/>
  <c r="BH358" i="22"/>
  <c r="BG358" i="22"/>
  <c r="BE358" i="22"/>
  <c r="BD358" i="22"/>
  <c r="BC358" i="22"/>
  <c r="BB358" i="22"/>
  <c r="BA358" i="22"/>
  <c r="AZ358" i="22"/>
  <c r="AV358" i="22"/>
  <c r="AU358" i="22"/>
  <c r="AT358" i="22"/>
  <c r="AQ358" i="22"/>
  <c r="AP358" i="22"/>
  <c r="AO358" i="22"/>
  <c r="AN358" i="22"/>
  <c r="AM358" i="22"/>
  <c r="AL358" i="22"/>
  <c r="AK358" i="22"/>
  <c r="AJ358" i="22"/>
  <c r="AI358" i="22"/>
  <c r="AH358" i="22"/>
  <c r="AG358" i="22"/>
  <c r="AF358" i="22"/>
  <c r="AD358" i="22"/>
  <c r="AC358" i="22"/>
  <c r="AB358" i="22"/>
  <c r="AA358" i="22"/>
  <c r="Z358" i="22"/>
  <c r="Y358" i="22"/>
  <c r="X358" i="22"/>
  <c r="W358" i="22"/>
  <c r="U358" i="22"/>
  <c r="T358" i="22"/>
  <c r="S358" i="22"/>
  <c r="R358" i="22"/>
  <c r="Q358" i="22"/>
  <c r="P358" i="22"/>
  <c r="O358" i="22"/>
  <c r="N358" i="22"/>
  <c r="L358" i="22"/>
  <c r="K358" i="22"/>
  <c r="J358" i="22"/>
  <c r="I358" i="22"/>
  <c r="H358" i="22"/>
  <c r="G358" i="22"/>
  <c r="F358" i="22"/>
  <c r="E358" i="22"/>
  <c r="C358" i="22"/>
  <c r="BF357" i="22"/>
  <c r="AY357" i="22"/>
  <c r="AX357" i="22"/>
  <c r="AW357" i="22"/>
  <c r="AR357" i="22"/>
  <c r="AS357" i="22" s="1"/>
  <c r="AE357" i="22"/>
  <c r="V357" i="22"/>
  <c r="M357" i="22"/>
  <c r="D357" i="22"/>
  <c r="BF356" i="22"/>
  <c r="AX356" i="22"/>
  <c r="AW356" i="22"/>
  <c r="AS356" i="22"/>
  <c r="AR356" i="22"/>
  <c r="AE356" i="22"/>
  <c r="V356" i="22"/>
  <c r="M356" i="22"/>
  <c r="D356" i="22"/>
  <c r="BF355" i="22"/>
  <c r="AW355" i="22"/>
  <c r="AS355" i="22"/>
  <c r="AR355" i="22"/>
  <c r="AE355" i="22"/>
  <c r="V355" i="22"/>
  <c r="M355" i="22"/>
  <c r="D355" i="22"/>
  <c r="BF354" i="22"/>
  <c r="AW354" i="22"/>
  <c r="AS354" i="22"/>
  <c r="AR354" i="22"/>
  <c r="AE354" i="22"/>
  <c r="V354" i="22"/>
  <c r="M354" i="22"/>
  <c r="D354" i="22"/>
  <c r="BF353" i="22"/>
  <c r="AW353" i="22"/>
  <c r="AS353" i="22"/>
  <c r="AR353" i="22"/>
  <c r="AE353" i="22"/>
  <c r="V353" i="22"/>
  <c r="M353" i="22"/>
  <c r="D353" i="22"/>
  <c r="BF352" i="22"/>
  <c r="AW352" i="22"/>
  <c r="AS352" i="22"/>
  <c r="AR352" i="22"/>
  <c r="AE352" i="22"/>
  <c r="V352" i="22"/>
  <c r="M352" i="22"/>
  <c r="D352" i="22"/>
  <c r="BF351" i="22"/>
  <c r="AW351" i="22"/>
  <c r="AS351" i="22"/>
  <c r="AR351" i="22"/>
  <c r="AE351" i="22"/>
  <c r="V351" i="22"/>
  <c r="M351" i="22"/>
  <c r="D351" i="22"/>
  <c r="BF350" i="22"/>
  <c r="AW350" i="22"/>
  <c r="AS350" i="22"/>
  <c r="AR350" i="22"/>
  <c r="AE350" i="22"/>
  <c r="V350" i="22"/>
  <c r="M350" i="22"/>
  <c r="D350" i="22"/>
  <c r="BF349" i="22"/>
  <c r="AW349" i="22"/>
  <c r="AS349" i="22"/>
  <c r="AR349" i="22"/>
  <c r="AE349" i="22"/>
  <c r="V349" i="22"/>
  <c r="M349" i="22"/>
  <c r="D349" i="22"/>
  <c r="BF348" i="22"/>
  <c r="AW348" i="22"/>
  <c r="AS348" i="22"/>
  <c r="AR348" i="22"/>
  <c r="AE348" i="22"/>
  <c r="V348" i="22"/>
  <c r="M348" i="22"/>
  <c r="D348" i="22"/>
  <c r="BF347" i="22"/>
  <c r="AW347" i="22"/>
  <c r="AS347" i="22"/>
  <c r="AR347" i="22"/>
  <c r="AE347" i="22"/>
  <c r="V347" i="22"/>
  <c r="M347" i="22"/>
  <c r="D347" i="22"/>
  <c r="BF346" i="22"/>
  <c r="AW346" i="22"/>
  <c r="AS346" i="22"/>
  <c r="AR346" i="22"/>
  <c r="AE346" i="22"/>
  <c r="V346" i="22"/>
  <c r="M346" i="22"/>
  <c r="D346" i="22"/>
  <c r="BF345" i="22"/>
  <c r="AW345" i="22"/>
  <c r="AS345" i="22"/>
  <c r="AR345" i="22"/>
  <c r="AE345" i="22"/>
  <c r="V345" i="22"/>
  <c r="M345" i="22"/>
  <c r="D345" i="22"/>
  <c r="BF344" i="22"/>
  <c r="AW344" i="22"/>
  <c r="AS344" i="22"/>
  <c r="AR344" i="22"/>
  <c r="AE344" i="22"/>
  <c r="V344" i="22"/>
  <c r="M344" i="22"/>
  <c r="D344" i="22"/>
  <c r="BF343" i="22"/>
  <c r="AW343" i="22"/>
  <c r="AS343" i="22"/>
  <c r="AR343" i="22"/>
  <c r="AE343" i="22"/>
  <c r="V343" i="22"/>
  <c r="M343" i="22"/>
  <c r="D343" i="22"/>
  <c r="BF342" i="22"/>
  <c r="AW342" i="22"/>
  <c r="AS342" i="22"/>
  <c r="AR342" i="22"/>
  <c r="AE342" i="22"/>
  <c r="V342" i="22"/>
  <c r="M342" i="22"/>
  <c r="D342" i="22"/>
  <c r="BF341" i="22"/>
  <c r="AW341" i="22"/>
  <c r="AS341" i="22"/>
  <c r="AR341" i="22"/>
  <c r="AE341" i="22"/>
  <c r="V341" i="22"/>
  <c r="M341" i="22"/>
  <c r="D341" i="22"/>
  <c r="BF340" i="22"/>
  <c r="AW340" i="22"/>
  <c r="AS340" i="22"/>
  <c r="AR340" i="22"/>
  <c r="AE340" i="22"/>
  <c r="V340" i="22"/>
  <c r="M340" i="22"/>
  <c r="D340" i="22"/>
  <c r="BF339" i="22"/>
  <c r="AW339" i="22"/>
  <c r="AS339" i="22"/>
  <c r="AR339" i="22"/>
  <c r="AE339" i="22"/>
  <c r="V339" i="22"/>
  <c r="M339" i="22"/>
  <c r="D339" i="22"/>
  <c r="BF338" i="22"/>
  <c r="AW338" i="22"/>
  <c r="AS338" i="22"/>
  <c r="AR338" i="22"/>
  <c r="AE338" i="22"/>
  <c r="V338" i="22"/>
  <c r="M338" i="22"/>
  <c r="D338" i="22"/>
  <c r="BF337" i="22"/>
  <c r="AY337" i="22"/>
  <c r="AW337" i="22"/>
  <c r="AX337" i="22" s="1"/>
  <c r="AS337" i="22"/>
  <c r="AR337" i="22"/>
  <c r="AE337" i="22"/>
  <c r="V337" i="22"/>
  <c r="M337" i="22"/>
  <c r="D337" i="22"/>
  <c r="BF336" i="22"/>
  <c r="AW336" i="22"/>
  <c r="AX336" i="22" s="1"/>
  <c r="AS336" i="22"/>
  <c r="AY336" i="22" s="1"/>
  <c r="AR336" i="22"/>
  <c r="AE336" i="22"/>
  <c r="V336" i="22"/>
  <c r="M336" i="22"/>
  <c r="D336" i="22"/>
  <c r="BF335" i="22"/>
  <c r="AY335" i="22"/>
  <c r="AW335" i="22"/>
  <c r="AX335" i="22" s="1"/>
  <c r="AS335" i="22"/>
  <c r="AR335" i="22"/>
  <c r="AE335" i="22"/>
  <c r="V335" i="22"/>
  <c r="M335" i="22"/>
  <c r="D335" i="22"/>
  <c r="BF334" i="22"/>
  <c r="AW334" i="22"/>
  <c r="AX334" i="22" s="1"/>
  <c r="AS334" i="22"/>
  <c r="AY334" i="22" s="1"/>
  <c r="AR334" i="22"/>
  <c r="AE334" i="22"/>
  <c r="V334" i="22"/>
  <c r="M334" i="22"/>
  <c r="D334" i="22"/>
  <c r="BF333" i="22"/>
  <c r="AY333" i="22"/>
  <c r="AW333" i="22"/>
  <c r="AX333" i="22" s="1"/>
  <c r="AS333" i="22"/>
  <c r="AR333" i="22"/>
  <c r="AE333" i="22"/>
  <c r="V333" i="22"/>
  <c r="M333" i="22"/>
  <c r="D333" i="22"/>
  <c r="BF332" i="22"/>
  <c r="AW332" i="22"/>
  <c r="AX332" i="22" s="1"/>
  <c r="AS332" i="22"/>
  <c r="AY332" i="22" s="1"/>
  <c r="AR332" i="22"/>
  <c r="AE332" i="22"/>
  <c r="V332" i="22"/>
  <c r="M332" i="22"/>
  <c r="M359" i="22" s="1"/>
  <c r="D332" i="22"/>
  <c r="BF331" i="22"/>
  <c r="AY331" i="22"/>
  <c r="AW331" i="22"/>
  <c r="AX331" i="22" s="1"/>
  <c r="AS331" i="22"/>
  <c r="AR331" i="22"/>
  <c r="AE331" i="22"/>
  <c r="V331" i="22"/>
  <c r="M331" i="22"/>
  <c r="D331" i="22"/>
  <c r="BF330" i="22"/>
  <c r="AW330" i="22"/>
  <c r="AX330" i="22" s="1"/>
  <c r="AS330" i="22"/>
  <c r="AY330" i="22" s="1"/>
  <c r="AR330" i="22"/>
  <c r="AE330" i="22"/>
  <c r="V330" i="22"/>
  <c r="M330" i="22"/>
  <c r="D330" i="22"/>
  <c r="BF329" i="22"/>
  <c r="AY329" i="22"/>
  <c r="AW329" i="22"/>
  <c r="AX329" i="22" s="1"/>
  <c r="AR329" i="22"/>
  <c r="AS329" i="22" s="1"/>
  <c r="AE329" i="22"/>
  <c r="V329" i="22"/>
  <c r="M329" i="22"/>
  <c r="D329" i="22"/>
  <c r="BF328" i="22"/>
  <c r="AY328" i="22"/>
  <c r="AW328" i="22"/>
  <c r="AX328" i="22" s="1"/>
  <c r="AR328" i="22"/>
  <c r="AS328" i="22" s="1"/>
  <c r="AE328" i="22"/>
  <c r="V328" i="22"/>
  <c r="M328" i="22"/>
  <c r="D328" i="22"/>
  <c r="BF327" i="22"/>
  <c r="BF358" i="22" s="1"/>
  <c r="AW327" i="22"/>
  <c r="AR327" i="22"/>
  <c r="AE327" i="22"/>
  <c r="AE360" i="22" s="1"/>
  <c r="V327" i="22"/>
  <c r="M327" i="22"/>
  <c r="D327" i="22"/>
  <c r="BM326" i="22"/>
  <c r="BL326" i="22"/>
  <c r="BK326" i="22"/>
  <c r="BJ326" i="22"/>
  <c r="BI326" i="22"/>
  <c r="BH326" i="22"/>
  <c r="BG326" i="22"/>
  <c r="BE326" i="22"/>
  <c r="AT326" i="22"/>
  <c r="AO326" i="22"/>
  <c r="C326" i="22"/>
  <c r="BM325" i="22"/>
  <c r="BL325" i="22"/>
  <c r="BK325" i="22"/>
  <c r="BJ325" i="22"/>
  <c r="BI325" i="22"/>
  <c r="BH325" i="22"/>
  <c r="BG325" i="22"/>
  <c r="BE325" i="22"/>
  <c r="BD325" i="22"/>
  <c r="BC325" i="22"/>
  <c r="BB325" i="22"/>
  <c r="BA325" i="22"/>
  <c r="AZ325" i="22"/>
  <c r="AV325" i="22"/>
  <c r="AU325" i="22"/>
  <c r="AT325" i="22"/>
  <c r="AR325" i="22"/>
  <c r="AQ325" i="22"/>
  <c r="AP325" i="22"/>
  <c r="AO325" i="22"/>
  <c r="AN325" i="22"/>
  <c r="AM325" i="22"/>
  <c r="AL325" i="22"/>
  <c r="AK325" i="22"/>
  <c r="AJ325" i="22"/>
  <c r="AI325" i="22"/>
  <c r="AH325" i="22"/>
  <c r="AG325" i="22"/>
  <c r="AF325" i="22"/>
  <c r="AD325" i="22"/>
  <c r="AC325" i="22"/>
  <c r="AB325" i="22"/>
  <c r="AA325" i="22"/>
  <c r="Z325" i="22"/>
  <c r="Y325" i="22"/>
  <c r="X325" i="22"/>
  <c r="W325" i="22"/>
  <c r="U325" i="22"/>
  <c r="T325" i="22"/>
  <c r="S325" i="22"/>
  <c r="R325" i="22"/>
  <c r="Q325" i="22"/>
  <c r="P325" i="22"/>
  <c r="O325" i="22"/>
  <c r="N325" i="22"/>
  <c r="L325" i="22"/>
  <c r="K325" i="22"/>
  <c r="J325" i="22"/>
  <c r="I325" i="22"/>
  <c r="H325" i="22"/>
  <c r="G325" i="22"/>
  <c r="F325" i="22"/>
  <c r="E325" i="22"/>
  <c r="D325" i="22"/>
  <c r="C325" i="22"/>
  <c r="BM324" i="22"/>
  <c r="BL324" i="22"/>
  <c r="BK324" i="22"/>
  <c r="BJ324" i="22"/>
  <c r="BI324" i="22"/>
  <c r="BH324" i="22"/>
  <c r="BG324" i="22"/>
  <c r="BE324" i="22"/>
  <c r="BD324" i="22"/>
  <c r="BC324" i="22"/>
  <c r="BB324" i="22"/>
  <c r="BA324" i="22"/>
  <c r="AZ324" i="22"/>
  <c r="AV324" i="22"/>
  <c r="AU324" i="22"/>
  <c r="AT324" i="22"/>
  <c r="AQ324" i="22"/>
  <c r="AP324" i="22"/>
  <c r="AO324" i="22"/>
  <c r="AN324" i="22"/>
  <c r="AM324" i="22"/>
  <c r="AL324" i="22"/>
  <c r="AK324" i="22"/>
  <c r="AJ324" i="22"/>
  <c r="AI324" i="22"/>
  <c r="AH324" i="22"/>
  <c r="AG324" i="22"/>
  <c r="AF324" i="22"/>
  <c r="AD324" i="22"/>
  <c r="AC324" i="22"/>
  <c r="AB324" i="22"/>
  <c r="AA324" i="22"/>
  <c r="Z324" i="22"/>
  <c r="Y324" i="22"/>
  <c r="X324" i="22"/>
  <c r="W324" i="22"/>
  <c r="U324" i="22"/>
  <c r="T324" i="22"/>
  <c r="S324" i="22"/>
  <c r="R324" i="22"/>
  <c r="Q324" i="22"/>
  <c r="P324" i="22"/>
  <c r="O324" i="22"/>
  <c r="N324" i="22"/>
  <c r="L324" i="22"/>
  <c r="K324" i="22"/>
  <c r="J324" i="22"/>
  <c r="I324" i="22"/>
  <c r="H324" i="22"/>
  <c r="G324" i="22"/>
  <c r="F324" i="22"/>
  <c r="E324" i="22"/>
  <c r="C324" i="22"/>
  <c r="BM323" i="22"/>
  <c r="BL323" i="22"/>
  <c r="BK323" i="22"/>
  <c r="BJ323" i="22"/>
  <c r="BI323" i="22"/>
  <c r="BH323" i="22"/>
  <c r="BG323" i="22"/>
  <c r="BF323" i="22"/>
  <c r="BE323" i="22"/>
  <c r="BD323" i="22"/>
  <c r="BC323" i="22"/>
  <c r="BB323" i="22"/>
  <c r="BA323" i="22"/>
  <c r="AZ323" i="22"/>
  <c r="AV323" i="22"/>
  <c r="AU323" i="22"/>
  <c r="AT323" i="22"/>
  <c r="AQ323" i="22"/>
  <c r="AP323" i="22"/>
  <c r="AO323" i="22"/>
  <c r="AN323" i="22"/>
  <c r="AM323" i="22"/>
  <c r="AL323" i="22"/>
  <c r="AK323" i="22"/>
  <c r="AJ323" i="22"/>
  <c r="AI323" i="22"/>
  <c r="AH323" i="22"/>
  <c r="AG323" i="22"/>
  <c r="AF323" i="22"/>
  <c r="AD323" i="22"/>
  <c r="AC323" i="22"/>
  <c r="AB323" i="22"/>
  <c r="AA323" i="22"/>
  <c r="Z323" i="22"/>
  <c r="Y323" i="22"/>
  <c r="X323" i="22"/>
  <c r="W323" i="22"/>
  <c r="V323" i="22"/>
  <c r="U323" i="22"/>
  <c r="T323" i="22"/>
  <c r="S323" i="22"/>
  <c r="R323" i="22"/>
  <c r="Q323" i="22"/>
  <c r="P323" i="22"/>
  <c r="O323" i="22"/>
  <c r="N323" i="22"/>
  <c r="L323" i="22"/>
  <c r="K323" i="22"/>
  <c r="J323" i="22"/>
  <c r="I323" i="22"/>
  <c r="H323" i="22"/>
  <c r="G323" i="22"/>
  <c r="F323" i="22"/>
  <c r="E323" i="22"/>
  <c r="D323" i="22"/>
  <c r="C323" i="22"/>
  <c r="BF322" i="22"/>
  <c r="AX322" i="22"/>
  <c r="AW322" i="22"/>
  <c r="AY322" i="22" s="1"/>
  <c r="AS322" i="22"/>
  <c r="AR322" i="22"/>
  <c r="AE322" i="22"/>
  <c r="V322" i="22"/>
  <c r="M322" i="22"/>
  <c r="D322" i="22"/>
  <c r="BF321" i="22"/>
  <c r="AX321" i="22"/>
  <c r="AW321" i="22"/>
  <c r="AY321" i="22" s="1"/>
  <c r="AS321" i="22"/>
  <c r="AR321" i="22"/>
  <c r="AE321" i="22"/>
  <c r="V321" i="22"/>
  <c r="M321" i="22"/>
  <c r="D321" i="22"/>
  <c r="BF320" i="22"/>
  <c r="AX320" i="22"/>
  <c r="AW320" i="22"/>
  <c r="AS320" i="22"/>
  <c r="AR320" i="22"/>
  <c r="AE320" i="22"/>
  <c r="V320" i="22"/>
  <c r="M320" i="22"/>
  <c r="D320" i="22"/>
  <c r="BF319" i="22"/>
  <c r="AX319" i="22"/>
  <c r="AW319" i="22"/>
  <c r="AS319" i="22"/>
  <c r="AR319" i="22"/>
  <c r="AE319" i="22"/>
  <c r="V319" i="22"/>
  <c r="M319" i="22"/>
  <c r="D319" i="22"/>
  <c r="BF318" i="22"/>
  <c r="AX318" i="22"/>
  <c r="AW318" i="22"/>
  <c r="AY318" i="22" s="1"/>
  <c r="AS318" i="22"/>
  <c r="AR318" i="22"/>
  <c r="AE318" i="22"/>
  <c r="V318" i="22"/>
  <c r="M318" i="22"/>
  <c r="D318" i="22"/>
  <c r="BF317" i="22"/>
  <c r="AX317" i="22"/>
  <c r="AW317" i="22"/>
  <c r="AY317" i="22" s="1"/>
  <c r="AS317" i="22"/>
  <c r="AR317" i="22"/>
  <c r="AE317" i="22"/>
  <c r="V317" i="22"/>
  <c r="M317" i="22"/>
  <c r="D317" i="22"/>
  <c r="BF316" i="22"/>
  <c r="AX316" i="22"/>
  <c r="AW316" i="22"/>
  <c r="AS316" i="22"/>
  <c r="AR316" i="22"/>
  <c r="AE316" i="22"/>
  <c r="V316" i="22"/>
  <c r="M316" i="22"/>
  <c r="D316" i="22"/>
  <c r="BF315" i="22"/>
  <c r="AX315" i="22"/>
  <c r="AW315" i="22"/>
  <c r="AS315" i="22"/>
  <c r="AR315" i="22"/>
  <c r="AE315" i="22"/>
  <c r="V315" i="22"/>
  <c r="M315" i="22"/>
  <c r="D315" i="22"/>
  <c r="BF314" i="22"/>
  <c r="AX314" i="22"/>
  <c r="AW314" i="22"/>
  <c r="AY314" i="22" s="1"/>
  <c r="AS314" i="22"/>
  <c r="AR314" i="22"/>
  <c r="AE314" i="22"/>
  <c r="V314" i="22"/>
  <c r="M314" i="22"/>
  <c r="D314" i="22"/>
  <c r="BF313" i="22"/>
  <c r="AX313" i="22"/>
  <c r="AW313" i="22"/>
  <c r="AY313" i="22" s="1"/>
  <c r="AS313" i="22"/>
  <c r="AR313" i="22"/>
  <c r="AE313" i="22"/>
  <c r="V313" i="22"/>
  <c r="M313" i="22"/>
  <c r="D313" i="22"/>
  <c r="BF312" i="22"/>
  <c r="AX312" i="22"/>
  <c r="AW312" i="22"/>
  <c r="AS312" i="22"/>
  <c r="AR312" i="22"/>
  <c r="AE312" i="22"/>
  <c r="V312" i="22"/>
  <c r="M312" i="22"/>
  <c r="D312" i="22"/>
  <c r="BF311" i="22"/>
  <c r="AX311" i="22"/>
  <c r="AW311" i="22"/>
  <c r="AS311" i="22"/>
  <c r="AR311" i="22"/>
  <c r="AE311" i="22"/>
  <c r="V311" i="22"/>
  <c r="M311" i="22"/>
  <c r="D311" i="22"/>
  <c r="BF310" i="22"/>
  <c r="AX310" i="22"/>
  <c r="AW310" i="22"/>
  <c r="AY310" i="22" s="1"/>
  <c r="AS310" i="22"/>
  <c r="AR310" i="22"/>
  <c r="AE310" i="22"/>
  <c r="V310" i="22"/>
  <c r="M310" i="22"/>
  <c r="D310" i="22"/>
  <c r="BF309" i="22"/>
  <c r="AX309" i="22"/>
  <c r="AW309" i="22"/>
  <c r="AY309" i="22" s="1"/>
  <c r="AS309" i="22"/>
  <c r="AR309" i="22"/>
  <c r="AE309" i="22"/>
  <c r="V309" i="22"/>
  <c r="M309" i="22"/>
  <c r="D309" i="22"/>
  <c r="BF308" i="22"/>
  <c r="AX308" i="22"/>
  <c r="AW308" i="22"/>
  <c r="AS308" i="22"/>
  <c r="AR308" i="22"/>
  <c r="AE308" i="22"/>
  <c r="V308" i="22"/>
  <c r="M308" i="22"/>
  <c r="D308" i="22"/>
  <c r="BF307" i="22"/>
  <c r="AX307" i="22"/>
  <c r="AW307" i="22"/>
  <c r="AS307" i="22"/>
  <c r="AR307" i="22"/>
  <c r="AE307" i="22"/>
  <c r="V307" i="22"/>
  <c r="M307" i="22"/>
  <c r="D307" i="22"/>
  <c r="BF306" i="22"/>
  <c r="AX306" i="22"/>
  <c r="AW306" i="22"/>
  <c r="AY306" i="22" s="1"/>
  <c r="AS306" i="22"/>
  <c r="AR306" i="22"/>
  <c r="AE306" i="22"/>
  <c r="V306" i="22"/>
  <c r="M306" i="22"/>
  <c r="D306" i="22"/>
  <c r="BF305" i="22"/>
  <c r="AX305" i="22"/>
  <c r="AW305" i="22"/>
  <c r="AY305" i="22" s="1"/>
  <c r="AS305" i="22"/>
  <c r="AR305" i="22"/>
  <c r="AE305" i="22"/>
  <c r="V305" i="22"/>
  <c r="M305" i="22"/>
  <c r="D305" i="22"/>
  <c r="BF304" i="22"/>
  <c r="AX304" i="22"/>
  <c r="AW304" i="22"/>
  <c r="AS304" i="22"/>
  <c r="AR304" i="22"/>
  <c r="AE304" i="22"/>
  <c r="V304" i="22"/>
  <c r="M304" i="22"/>
  <c r="D304" i="22"/>
  <c r="BF303" i="22"/>
  <c r="AX303" i="22"/>
  <c r="AW303" i="22"/>
  <c r="AY303" i="22" s="1"/>
  <c r="AS303" i="22"/>
  <c r="AR303" i="22"/>
  <c r="AE303" i="22"/>
  <c r="V303" i="22"/>
  <c r="M303" i="22"/>
  <c r="D303" i="22"/>
  <c r="BF302" i="22"/>
  <c r="AX302" i="22"/>
  <c r="AW302" i="22"/>
  <c r="AS302" i="22"/>
  <c r="AR302" i="22"/>
  <c r="AE302" i="22"/>
  <c r="V302" i="22"/>
  <c r="M302" i="22"/>
  <c r="D302" i="22"/>
  <c r="BF301" i="22"/>
  <c r="AX301" i="22"/>
  <c r="AW301" i="22"/>
  <c r="AY301" i="22" s="1"/>
  <c r="AS301" i="22"/>
  <c r="AR301" i="22"/>
  <c r="AE301" i="22"/>
  <c r="V301" i="22"/>
  <c r="M301" i="22"/>
  <c r="D301" i="22"/>
  <c r="BF300" i="22"/>
  <c r="AX300" i="22"/>
  <c r="AW300" i="22"/>
  <c r="AS300" i="22"/>
  <c r="AR300" i="22"/>
  <c r="AE300" i="22"/>
  <c r="V300" i="22"/>
  <c r="M300" i="22"/>
  <c r="D300" i="22"/>
  <c r="BF299" i="22"/>
  <c r="AX299" i="22"/>
  <c r="AW299" i="22"/>
  <c r="AY299" i="22" s="1"/>
  <c r="AS299" i="22"/>
  <c r="AR299" i="22"/>
  <c r="AE299" i="22"/>
  <c r="V299" i="22"/>
  <c r="M299" i="22"/>
  <c r="D299" i="22"/>
  <c r="BF298" i="22"/>
  <c r="AX298" i="22"/>
  <c r="AW298" i="22"/>
  <c r="AS298" i="22"/>
  <c r="AR298" i="22"/>
  <c r="AE298" i="22"/>
  <c r="V298" i="22"/>
  <c r="M298" i="22"/>
  <c r="D298" i="22"/>
  <c r="BF297" i="22"/>
  <c r="AX297" i="22"/>
  <c r="AW297" i="22"/>
  <c r="AY297" i="22" s="1"/>
  <c r="AS297" i="22"/>
  <c r="AR297" i="22"/>
  <c r="AE297" i="22"/>
  <c r="V297" i="22"/>
  <c r="M297" i="22"/>
  <c r="D297" i="22"/>
  <c r="BF296" i="22"/>
  <c r="AX296" i="22"/>
  <c r="AW296" i="22"/>
  <c r="AS296" i="22"/>
  <c r="AR296" i="22"/>
  <c r="AE296" i="22"/>
  <c r="V296" i="22"/>
  <c r="M296" i="22"/>
  <c r="D296" i="22"/>
  <c r="BF295" i="22"/>
  <c r="AX295" i="22"/>
  <c r="AW295" i="22"/>
  <c r="AY295" i="22" s="1"/>
  <c r="AS295" i="22"/>
  <c r="AR295" i="22"/>
  <c r="AE295" i="22"/>
  <c r="V295" i="22"/>
  <c r="M295" i="22"/>
  <c r="D295" i="22"/>
  <c r="BF294" i="22"/>
  <c r="AX294" i="22"/>
  <c r="AW294" i="22"/>
  <c r="AS294" i="22"/>
  <c r="AR294" i="22"/>
  <c r="AE294" i="22"/>
  <c r="V294" i="22"/>
  <c r="M294" i="22"/>
  <c r="D294" i="22"/>
  <c r="BF293" i="22"/>
  <c r="AX293" i="22"/>
  <c r="AW293" i="22"/>
  <c r="AW323" i="22" s="1"/>
  <c r="AS293" i="22"/>
  <c r="AR293" i="22"/>
  <c r="AR323" i="22" s="1"/>
  <c r="AE293" i="22"/>
  <c r="V293" i="22"/>
  <c r="V324" i="22" s="1"/>
  <c r="M293" i="22"/>
  <c r="D293" i="22"/>
  <c r="D324" i="22" s="1"/>
  <c r="BM292" i="22"/>
  <c r="BL292" i="22"/>
  <c r="BK292" i="22"/>
  <c r="BJ292" i="22"/>
  <c r="BI292" i="22"/>
  <c r="BH292" i="22"/>
  <c r="BG292" i="22"/>
  <c r="BE292" i="22"/>
  <c r="AT292" i="22"/>
  <c r="AO292" i="22"/>
  <c r="C292" i="22"/>
  <c r="BM291" i="22"/>
  <c r="BL291" i="22"/>
  <c r="BK291" i="22"/>
  <c r="BJ291" i="22"/>
  <c r="BI291" i="22"/>
  <c r="BH291" i="22"/>
  <c r="BG291" i="22"/>
  <c r="BE291" i="22"/>
  <c r="BD291" i="22"/>
  <c r="BC291" i="22"/>
  <c r="BB291" i="22"/>
  <c r="BA291" i="22"/>
  <c r="AZ291" i="22"/>
  <c r="AV291" i="22"/>
  <c r="AU291" i="22"/>
  <c r="AT291" i="22"/>
  <c r="AQ291" i="22"/>
  <c r="AP291" i="22"/>
  <c r="AO291" i="22"/>
  <c r="AN291" i="22"/>
  <c r="AM291" i="22"/>
  <c r="AL291" i="22"/>
  <c r="AK291" i="22"/>
  <c r="AJ291" i="22"/>
  <c r="AI291" i="22"/>
  <c r="AH291" i="22"/>
  <c r="AG291" i="22"/>
  <c r="AF291" i="22"/>
  <c r="AD291" i="22"/>
  <c r="AC291" i="22"/>
  <c r="AB291" i="22"/>
  <c r="AA291" i="22"/>
  <c r="Z291" i="22"/>
  <c r="Y291" i="22"/>
  <c r="X291" i="22"/>
  <c r="W291" i="22"/>
  <c r="U291" i="22"/>
  <c r="T291" i="22"/>
  <c r="S291" i="22"/>
  <c r="R291" i="22"/>
  <c r="Q291" i="22"/>
  <c r="P291" i="22"/>
  <c r="O291" i="22"/>
  <c r="N291" i="22"/>
  <c r="L291" i="22"/>
  <c r="K291" i="22"/>
  <c r="J291" i="22"/>
  <c r="I291" i="22"/>
  <c r="H291" i="22"/>
  <c r="G291" i="22"/>
  <c r="F291" i="22"/>
  <c r="E291" i="22"/>
  <c r="C291" i="22"/>
  <c r="BM290" i="22"/>
  <c r="BL290" i="22"/>
  <c r="BK290" i="22"/>
  <c r="BJ290" i="22"/>
  <c r="BI290" i="22"/>
  <c r="BH290" i="22"/>
  <c r="BG290" i="22"/>
  <c r="BF290" i="22"/>
  <c r="BE290" i="22"/>
  <c r="BD290" i="22"/>
  <c r="BC290" i="22"/>
  <c r="BB290" i="22"/>
  <c r="BA290" i="22"/>
  <c r="AZ290" i="22"/>
  <c r="AV290" i="22"/>
  <c r="AU290" i="22"/>
  <c r="AT290" i="22"/>
  <c r="AQ290" i="22"/>
  <c r="AP290" i="22"/>
  <c r="AO290" i="22"/>
  <c r="AN290" i="22"/>
  <c r="AM290" i="22"/>
  <c r="AL290" i="22"/>
  <c r="AK290" i="22"/>
  <c r="AJ290" i="22"/>
  <c r="AI290" i="22"/>
  <c r="AH290" i="22"/>
  <c r="AG290" i="22"/>
  <c r="AF290" i="22"/>
  <c r="AD290" i="22"/>
  <c r="AC290" i="22"/>
  <c r="AB290" i="22"/>
  <c r="AA290" i="22"/>
  <c r="Z290" i="22"/>
  <c r="Y290" i="22"/>
  <c r="X290" i="22"/>
  <c r="W290" i="22"/>
  <c r="U290" i="22"/>
  <c r="T290" i="22"/>
  <c r="S290" i="22"/>
  <c r="R290" i="22"/>
  <c r="Q290" i="22"/>
  <c r="P290" i="22"/>
  <c r="O290" i="22"/>
  <c r="N290" i="22"/>
  <c r="L290" i="22"/>
  <c r="K290" i="22"/>
  <c r="J290" i="22"/>
  <c r="I290" i="22"/>
  <c r="H290" i="22"/>
  <c r="G290" i="22"/>
  <c r="F290" i="22"/>
  <c r="E290" i="22"/>
  <c r="C290" i="22"/>
  <c r="BM289" i="22"/>
  <c r="BL289" i="22"/>
  <c r="BK289" i="22"/>
  <c r="BJ289" i="22"/>
  <c r="BI289" i="22"/>
  <c r="BH289" i="22"/>
  <c r="BG289" i="22"/>
  <c r="BE289" i="22"/>
  <c r="BD289" i="22"/>
  <c r="BC289" i="22"/>
  <c r="BB289" i="22"/>
  <c r="BA289" i="22"/>
  <c r="AZ289" i="22"/>
  <c r="AV289" i="22"/>
  <c r="AU289" i="22"/>
  <c r="AT289" i="22"/>
  <c r="AQ289" i="22"/>
  <c r="AP289" i="22"/>
  <c r="AO289" i="22"/>
  <c r="AN289" i="22"/>
  <c r="AM289" i="22"/>
  <c r="AL289" i="22"/>
  <c r="AK289" i="22"/>
  <c r="AJ289" i="22"/>
  <c r="AI289" i="22"/>
  <c r="AH289" i="22"/>
  <c r="AG289" i="22"/>
  <c r="AF289" i="22"/>
  <c r="AD289" i="22"/>
  <c r="AC289" i="22"/>
  <c r="AB289" i="22"/>
  <c r="AA289" i="22"/>
  <c r="Z289" i="22"/>
  <c r="Y289" i="22"/>
  <c r="X289" i="22"/>
  <c r="W289" i="22"/>
  <c r="U289" i="22"/>
  <c r="T289" i="22"/>
  <c r="S289" i="22"/>
  <c r="R289" i="22"/>
  <c r="Q289" i="22"/>
  <c r="P289" i="22"/>
  <c r="O289" i="22"/>
  <c r="N289" i="22"/>
  <c r="L289" i="22"/>
  <c r="K289" i="22"/>
  <c r="J289" i="22"/>
  <c r="I289" i="22"/>
  <c r="H289" i="22"/>
  <c r="G289" i="22"/>
  <c r="F289" i="22"/>
  <c r="E289" i="22"/>
  <c r="C289" i="22"/>
  <c r="BF288" i="22"/>
  <c r="AW288" i="22"/>
  <c r="AX288" i="22" s="1"/>
  <c r="AR288" i="22"/>
  <c r="AS288" i="22" s="1"/>
  <c r="AE288" i="22"/>
  <c r="V288" i="22"/>
  <c r="M288" i="22"/>
  <c r="D288" i="22"/>
  <c r="BF287" i="22"/>
  <c r="AW287" i="22"/>
  <c r="AR287" i="22"/>
  <c r="AS287" i="22" s="1"/>
  <c r="AE287" i="22"/>
  <c r="V287" i="22"/>
  <c r="M287" i="22"/>
  <c r="D287" i="22"/>
  <c r="BF286" i="22"/>
  <c r="AY286" i="22"/>
  <c r="AW286" i="22"/>
  <c r="AX286" i="22" s="1"/>
  <c r="AR286" i="22"/>
  <c r="AS286" i="22" s="1"/>
  <c r="AE286" i="22"/>
  <c r="V286" i="22"/>
  <c r="M286" i="22"/>
  <c r="D286" i="22"/>
  <c r="BF285" i="22"/>
  <c r="AY285" i="22"/>
  <c r="AW285" i="22"/>
  <c r="AX285" i="22" s="1"/>
  <c r="AR285" i="22"/>
  <c r="AS285" i="22" s="1"/>
  <c r="AE285" i="22"/>
  <c r="V285" i="22"/>
  <c r="M285" i="22"/>
  <c r="D285" i="22"/>
  <c r="BF284" i="22"/>
  <c r="AW284" i="22"/>
  <c r="AX284" i="22" s="1"/>
  <c r="AR284" i="22"/>
  <c r="AS284" i="22" s="1"/>
  <c r="AE284" i="22"/>
  <c r="V284" i="22"/>
  <c r="M284" i="22"/>
  <c r="D284" i="22"/>
  <c r="BF283" i="22"/>
  <c r="AW283" i="22"/>
  <c r="AR283" i="22"/>
  <c r="AS283" i="22" s="1"/>
  <c r="AE283" i="22"/>
  <c r="V283" i="22"/>
  <c r="M283" i="22"/>
  <c r="D283" i="22"/>
  <c r="BF282" i="22"/>
  <c r="AY282" i="22"/>
  <c r="AW282" i="22"/>
  <c r="AX282" i="22" s="1"/>
  <c r="AR282" i="22"/>
  <c r="AS282" i="22" s="1"/>
  <c r="AE282" i="22"/>
  <c r="V282" i="22"/>
  <c r="M282" i="22"/>
  <c r="D282" i="22"/>
  <c r="BF281" i="22"/>
  <c r="AY281" i="22"/>
  <c r="AW281" i="22"/>
  <c r="AX281" i="22" s="1"/>
  <c r="AR281" i="22"/>
  <c r="AS281" i="22" s="1"/>
  <c r="AE281" i="22"/>
  <c r="V281" i="22"/>
  <c r="M281" i="22"/>
  <c r="D281" i="22"/>
  <c r="BF280" i="22"/>
  <c r="AX280" i="22"/>
  <c r="AW280" i="22"/>
  <c r="AR280" i="22"/>
  <c r="AS280" i="22" s="1"/>
  <c r="AE280" i="22"/>
  <c r="V280" i="22"/>
  <c r="M280" i="22"/>
  <c r="D280" i="22"/>
  <c r="BF279" i="22"/>
  <c r="AW279" i="22"/>
  <c r="AR279" i="22"/>
  <c r="AS279" i="22" s="1"/>
  <c r="AE279" i="22"/>
  <c r="V279" i="22"/>
  <c r="M279" i="22"/>
  <c r="D279" i="22"/>
  <c r="BF278" i="22"/>
  <c r="AW278" i="22"/>
  <c r="AX278" i="22" s="1"/>
  <c r="AR278" i="22"/>
  <c r="AS278" i="22" s="1"/>
  <c r="AE278" i="22"/>
  <c r="V278" i="22"/>
  <c r="M278" i="22"/>
  <c r="D278" i="22"/>
  <c r="BF277" i="22"/>
  <c r="AY277" i="22"/>
  <c r="AX277" i="22"/>
  <c r="AW277" i="22"/>
  <c r="AR277" i="22"/>
  <c r="AS277" i="22" s="1"/>
  <c r="AE277" i="22"/>
  <c r="V277" i="22"/>
  <c r="M277" i="22"/>
  <c r="D277" i="22"/>
  <c r="BF276" i="22"/>
  <c r="AY276" i="22"/>
  <c r="AX276" i="22"/>
  <c r="AW276" i="22"/>
  <c r="AR276" i="22"/>
  <c r="AS276" i="22" s="1"/>
  <c r="AE276" i="22"/>
  <c r="V276" i="22"/>
  <c r="M276" i="22"/>
  <c r="D276" i="22"/>
  <c r="BF275" i="22"/>
  <c r="AX275" i="22"/>
  <c r="AW275" i="22"/>
  <c r="AR275" i="22"/>
  <c r="AS275" i="22" s="1"/>
  <c r="AY275" i="22" s="1"/>
  <c r="AE275" i="22"/>
  <c r="V275" i="22"/>
  <c r="M275" i="22"/>
  <c r="D275" i="22"/>
  <c r="BF274" i="22"/>
  <c r="AX274" i="22"/>
  <c r="AW274" i="22"/>
  <c r="AR274" i="22"/>
  <c r="AS274" i="22" s="1"/>
  <c r="AY274" i="22" s="1"/>
  <c r="AE274" i="22"/>
  <c r="V274" i="22"/>
  <c r="M274" i="22"/>
  <c r="D274" i="22"/>
  <c r="BF273" i="22"/>
  <c r="AY273" i="22"/>
  <c r="AX273" i="22"/>
  <c r="AW273" i="22"/>
  <c r="AR273" i="22"/>
  <c r="AS273" i="22" s="1"/>
  <c r="AE273" i="22"/>
  <c r="V273" i="22"/>
  <c r="M273" i="22"/>
  <c r="D273" i="22"/>
  <c r="BF272" i="22"/>
  <c r="AY272" i="22"/>
  <c r="AX272" i="22"/>
  <c r="AW272" i="22"/>
  <c r="AR272" i="22"/>
  <c r="AS272" i="22" s="1"/>
  <c r="AE272" i="22"/>
  <c r="V272" i="22"/>
  <c r="M272" i="22"/>
  <c r="D272" i="22"/>
  <c r="BF271" i="22"/>
  <c r="AX271" i="22"/>
  <c r="AW271" i="22"/>
  <c r="AR271" i="22"/>
  <c r="AS271" i="22" s="1"/>
  <c r="AY271" i="22" s="1"/>
  <c r="AE271" i="22"/>
  <c r="V271" i="22"/>
  <c r="M271" i="22"/>
  <c r="D271" i="22"/>
  <c r="BF270" i="22"/>
  <c r="AX270" i="22"/>
  <c r="AW270" i="22"/>
  <c r="AR270" i="22"/>
  <c r="AS270" i="22" s="1"/>
  <c r="AY270" i="22" s="1"/>
  <c r="AE270" i="22"/>
  <c r="V270" i="22"/>
  <c r="M270" i="22"/>
  <c r="D270" i="22"/>
  <c r="BF269" i="22"/>
  <c r="AY269" i="22"/>
  <c r="AX269" i="22"/>
  <c r="AW269" i="22"/>
  <c r="AR269" i="22"/>
  <c r="AS269" i="22" s="1"/>
  <c r="AE269" i="22"/>
  <c r="V269" i="22"/>
  <c r="M269" i="22"/>
  <c r="D269" i="22"/>
  <c r="BF268" i="22"/>
  <c r="AY268" i="22"/>
  <c r="AX268" i="22"/>
  <c r="AW268" i="22"/>
  <c r="AR268" i="22"/>
  <c r="AS268" i="22" s="1"/>
  <c r="AE268" i="22"/>
  <c r="V268" i="22"/>
  <c r="M268" i="22"/>
  <c r="D268" i="22"/>
  <c r="BF267" i="22"/>
  <c r="AX267" i="22"/>
  <c r="AW267" i="22"/>
  <c r="AR267" i="22"/>
  <c r="AS267" i="22" s="1"/>
  <c r="AY267" i="22" s="1"/>
  <c r="AE267" i="22"/>
  <c r="V267" i="22"/>
  <c r="M267" i="22"/>
  <c r="D267" i="22"/>
  <c r="BF266" i="22"/>
  <c r="AX266" i="22"/>
  <c r="AW266" i="22"/>
  <c r="AR266" i="22"/>
  <c r="AS266" i="22" s="1"/>
  <c r="AY266" i="22" s="1"/>
  <c r="AE266" i="22"/>
  <c r="V266" i="22"/>
  <c r="M266" i="22"/>
  <c r="D266" i="22"/>
  <c r="BF265" i="22"/>
  <c r="AY265" i="22"/>
  <c r="AX265" i="22"/>
  <c r="AW265" i="22"/>
  <c r="AR265" i="22"/>
  <c r="AS265" i="22" s="1"/>
  <c r="AE265" i="22"/>
  <c r="V265" i="22"/>
  <c r="M265" i="22"/>
  <c r="D265" i="22"/>
  <c r="BF264" i="22"/>
  <c r="AY264" i="22"/>
  <c r="AX264" i="22"/>
  <c r="AW264" i="22"/>
  <c r="AR264" i="22"/>
  <c r="AS264" i="22" s="1"/>
  <c r="AE264" i="22"/>
  <c r="V264" i="22"/>
  <c r="M264" i="22"/>
  <c r="D264" i="22"/>
  <c r="BF263" i="22"/>
  <c r="AX263" i="22"/>
  <c r="AW263" i="22"/>
  <c r="AR263" i="22"/>
  <c r="AS263" i="22" s="1"/>
  <c r="AY263" i="22" s="1"/>
  <c r="AE263" i="22"/>
  <c r="V263" i="22"/>
  <c r="M263" i="22"/>
  <c r="D263" i="22"/>
  <c r="BF262" i="22"/>
  <c r="AX262" i="22"/>
  <c r="AW262" i="22"/>
  <c r="AR262" i="22"/>
  <c r="AS262" i="22" s="1"/>
  <c r="AY262" i="22" s="1"/>
  <c r="AE262" i="22"/>
  <c r="V262" i="22"/>
  <c r="M262" i="22"/>
  <c r="D262" i="22"/>
  <c r="BF261" i="22"/>
  <c r="AY261" i="22"/>
  <c r="AX261" i="22"/>
  <c r="AW261" i="22"/>
  <c r="AR261" i="22"/>
  <c r="AS261" i="22" s="1"/>
  <c r="AE261" i="22"/>
  <c r="V261" i="22"/>
  <c r="M261" i="22"/>
  <c r="D261" i="22"/>
  <c r="BF260" i="22"/>
  <c r="AY260" i="22"/>
  <c r="AX260" i="22"/>
  <c r="AW260" i="22"/>
  <c r="AR260" i="22"/>
  <c r="AS260" i="22" s="1"/>
  <c r="AE260" i="22"/>
  <c r="V260" i="22"/>
  <c r="M260" i="22"/>
  <c r="D260" i="22"/>
  <c r="BF259" i="22"/>
  <c r="AX259" i="22"/>
  <c r="AW259" i="22"/>
  <c r="AR259" i="22"/>
  <c r="AS259" i="22" s="1"/>
  <c r="AY259" i="22" s="1"/>
  <c r="AE259" i="22"/>
  <c r="V259" i="22"/>
  <c r="M259" i="22"/>
  <c r="D259" i="22"/>
  <c r="BF258" i="22"/>
  <c r="AX258" i="22"/>
  <c r="AW258" i="22"/>
  <c r="AR258" i="22"/>
  <c r="AE258" i="22"/>
  <c r="AE290" i="22" s="1"/>
  <c r="V258" i="22"/>
  <c r="M258" i="22"/>
  <c r="M290" i="22" s="1"/>
  <c r="D258" i="22"/>
  <c r="BM257" i="22"/>
  <c r="BL257" i="22"/>
  <c r="BK257" i="22"/>
  <c r="BJ257" i="22"/>
  <c r="BI257" i="22"/>
  <c r="BH257" i="22"/>
  <c r="BG257" i="22"/>
  <c r="BE257" i="22"/>
  <c r="AT257" i="22"/>
  <c r="AO257" i="22"/>
  <c r="C257" i="22"/>
  <c r="BM256" i="22"/>
  <c r="BL256" i="22"/>
  <c r="BK256" i="22"/>
  <c r="BJ256" i="22"/>
  <c r="BI256" i="22"/>
  <c r="BH256" i="22"/>
  <c r="BG256" i="22"/>
  <c r="BE256" i="22"/>
  <c r="BD256" i="22"/>
  <c r="BC256" i="22"/>
  <c r="BB256" i="22"/>
  <c r="BA256" i="22"/>
  <c r="AZ256" i="22"/>
  <c r="AV256" i="22"/>
  <c r="AU256" i="22"/>
  <c r="AT256" i="22"/>
  <c r="AR256" i="22"/>
  <c r="AQ256" i="22"/>
  <c r="AP256" i="22"/>
  <c r="AO256" i="22"/>
  <c r="AN256" i="22"/>
  <c r="AM256" i="22"/>
  <c r="AL256" i="22"/>
  <c r="AK256" i="22"/>
  <c r="AJ256" i="22"/>
  <c r="AI256" i="22"/>
  <c r="AH256" i="22"/>
  <c r="AG256" i="22"/>
  <c r="AF256" i="22"/>
  <c r="AE256" i="22"/>
  <c r="AD256" i="22"/>
  <c r="AC256" i="22"/>
  <c r="AB256" i="22"/>
  <c r="AA256" i="22"/>
  <c r="Z256" i="22"/>
  <c r="Y256" i="22"/>
  <c r="X256" i="22"/>
  <c r="W256" i="22"/>
  <c r="U256" i="22"/>
  <c r="T256" i="22"/>
  <c r="S256" i="22"/>
  <c r="R256" i="22"/>
  <c r="Q256" i="22"/>
  <c r="P256" i="22"/>
  <c r="O256" i="22"/>
  <c r="N256" i="22"/>
  <c r="L256" i="22"/>
  <c r="K256" i="22"/>
  <c r="J256" i="22"/>
  <c r="I256" i="22"/>
  <c r="H256" i="22"/>
  <c r="G256" i="22"/>
  <c r="F256" i="22"/>
  <c r="E256" i="22"/>
  <c r="D256" i="22"/>
  <c r="C256" i="22"/>
  <c r="BM255" i="22"/>
  <c r="BL255" i="22"/>
  <c r="BK255" i="22"/>
  <c r="BJ255" i="22"/>
  <c r="BI255" i="22"/>
  <c r="BH255" i="22"/>
  <c r="BG255" i="22"/>
  <c r="BE255" i="22"/>
  <c r="BD255" i="22"/>
  <c r="BC255" i="22"/>
  <c r="BB255" i="22"/>
  <c r="BA255" i="22"/>
  <c r="AZ255" i="22"/>
  <c r="AV255" i="22"/>
  <c r="AU255" i="22"/>
  <c r="AT255" i="22"/>
  <c r="AQ255" i="22"/>
  <c r="AP255" i="22"/>
  <c r="AO255" i="22"/>
  <c r="AN255" i="22"/>
  <c r="AM255" i="22"/>
  <c r="AL255" i="22"/>
  <c r="AK255" i="22"/>
  <c r="AJ255" i="22"/>
  <c r="AI255" i="22"/>
  <c r="AH255" i="22"/>
  <c r="AG255" i="22"/>
  <c r="AF255" i="22"/>
  <c r="AE255" i="22"/>
  <c r="AD255" i="22"/>
  <c r="AC255" i="22"/>
  <c r="AB255" i="22"/>
  <c r="AA255" i="22"/>
  <c r="Z255" i="22"/>
  <c r="Y255" i="22"/>
  <c r="X255" i="22"/>
  <c r="W255" i="22"/>
  <c r="V255" i="22"/>
  <c r="U255" i="22"/>
  <c r="T255" i="22"/>
  <c r="S255" i="22"/>
  <c r="R255" i="22"/>
  <c r="Q255" i="22"/>
  <c r="P255" i="22"/>
  <c r="O255" i="22"/>
  <c r="N255" i="22"/>
  <c r="L255" i="22"/>
  <c r="K255" i="22"/>
  <c r="J255" i="22"/>
  <c r="I255" i="22"/>
  <c r="H255" i="22"/>
  <c r="G255" i="22"/>
  <c r="F255" i="22"/>
  <c r="E255" i="22"/>
  <c r="C255" i="22"/>
  <c r="BM254" i="22"/>
  <c r="BL254" i="22"/>
  <c r="BK254" i="22"/>
  <c r="BJ254" i="22"/>
  <c r="BI254" i="22"/>
  <c r="BH254" i="22"/>
  <c r="BG254" i="22"/>
  <c r="BF254" i="22"/>
  <c r="BE254" i="22"/>
  <c r="BD254" i="22"/>
  <c r="BC254" i="22"/>
  <c r="BB254" i="22"/>
  <c r="BA254" i="22"/>
  <c r="AZ254" i="22"/>
  <c r="AW254" i="22"/>
  <c r="AV254" i="22"/>
  <c r="AU254" i="22"/>
  <c r="AT254" i="22"/>
  <c r="AQ254" i="22"/>
  <c r="AP254" i="22"/>
  <c r="AO254" i="22"/>
  <c r="AN254" i="22"/>
  <c r="AM254" i="22"/>
  <c r="AL254" i="22"/>
  <c r="AK254" i="22"/>
  <c r="AJ254" i="22"/>
  <c r="AI254" i="22"/>
  <c r="AH254" i="22"/>
  <c r="AG254" i="22"/>
  <c r="AF254" i="22"/>
  <c r="AD254" i="22"/>
  <c r="AC254" i="22"/>
  <c r="AB254" i="22"/>
  <c r="AA254" i="22"/>
  <c r="Z254" i="22"/>
  <c r="Y254" i="22"/>
  <c r="X254" i="22"/>
  <c r="W254" i="22"/>
  <c r="V254" i="22"/>
  <c r="U254" i="22"/>
  <c r="T254" i="22"/>
  <c r="S254" i="22"/>
  <c r="R254" i="22"/>
  <c r="Q254" i="22"/>
  <c r="P254" i="22"/>
  <c r="O254" i="22"/>
  <c r="N254" i="22"/>
  <c r="L254" i="22"/>
  <c r="K254" i="22"/>
  <c r="J254" i="22"/>
  <c r="I254" i="22"/>
  <c r="H254" i="22"/>
  <c r="G254" i="22"/>
  <c r="F254" i="22"/>
  <c r="E254" i="22"/>
  <c r="C254" i="22"/>
  <c r="BF253" i="22"/>
  <c r="AW253" i="22"/>
  <c r="AX253" i="22" s="1"/>
  <c r="AS253" i="22"/>
  <c r="AY253" i="22" s="1"/>
  <c r="AR253" i="22"/>
  <c r="AE253" i="22"/>
  <c r="V253" i="22"/>
  <c r="M253" i="22"/>
  <c r="D253" i="22"/>
  <c r="BF252" i="22"/>
  <c r="AW252" i="22"/>
  <c r="AX252" i="22" s="1"/>
  <c r="AS252" i="22"/>
  <c r="AY252" i="22" s="1"/>
  <c r="AR252" i="22"/>
  <c r="AE252" i="22"/>
  <c r="V252" i="22"/>
  <c r="M252" i="22"/>
  <c r="D252" i="22"/>
  <c r="BF251" i="22"/>
  <c r="AW251" i="22"/>
  <c r="AX251" i="22" s="1"/>
  <c r="AS251" i="22"/>
  <c r="AY251" i="22" s="1"/>
  <c r="AR251" i="22"/>
  <c r="AE251" i="22"/>
  <c r="V251" i="22"/>
  <c r="M251" i="22"/>
  <c r="D251" i="22"/>
  <c r="BF250" i="22"/>
  <c r="AW250" i="22"/>
  <c r="AX250" i="22" s="1"/>
  <c r="AS250" i="22"/>
  <c r="AY250" i="22" s="1"/>
  <c r="AR250" i="22"/>
  <c r="AE250" i="22"/>
  <c r="V250" i="22"/>
  <c r="M250" i="22"/>
  <c r="D250" i="22"/>
  <c r="BF249" i="22"/>
  <c r="AW249" i="22"/>
  <c r="AX249" i="22" s="1"/>
  <c r="AS249" i="22"/>
  <c r="AY249" i="22" s="1"/>
  <c r="AR249" i="22"/>
  <c r="AE249" i="22"/>
  <c r="V249" i="22"/>
  <c r="M249" i="22"/>
  <c r="D249" i="22"/>
  <c r="BF248" i="22"/>
  <c r="AW248" i="22"/>
  <c r="AX248" i="22" s="1"/>
  <c r="AS248" i="22"/>
  <c r="AY248" i="22" s="1"/>
  <c r="AR248" i="22"/>
  <c r="AE248" i="22"/>
  <c r="V248" i="22"/>
  <c r="M248" i="22"/>
  <c r="D248" i="22"/>
  <c r="BF247" i="22"/>
  <c r="AW247" i="22"/>
  <c r="AX247" i="22" s="1"/>
  <c r="AS247" i="22"/>
  <c r="AY247" i="22" s="1"/>
  <c r="AR247" i="22"/>
  <c r="AE247" i="22"/>
  <c r="V247" i="22"/>
  <c r="M247" i="22"/>
  <c r="D247" i="22"/>
  <c r="BF246" i="22"/>
  <c r="AW246" i="22"/>
  <c r="AX246" i="22" s="1"/>
  <c r="AS246" i="22"/>
  <c r="AY246" i="22" s="1"/>
  <c r="AR246" i="22"/>
  <c r="AE246" i="22"/>
  <c r="V246" i="22"/>
  <c r="M246" i="22"/>
  <c r="D246" i="22"/>
  <c r="BF245" i="22"/>
  <c r="AW245" i="22"/>
  <c r="AX245" i="22" s="1"/>
  <c r="AS245" i="22"/>
  <c r="AY245" i="22" s="1"/>
  <c r="AR245" i="22"/>
  <c r="AE245" i="22"/>
  <c r="V245" i="22"/>
  <c r="M245" i="22"/>
  <c r="D245" i="22"/>
  <c r="BF244" i="22"/>
  <c r="AW244" i="22"/>
  <c r="AX244" i="22" s="1"/>
  <c r="AS244" i="22"/>
  <c r="AY244" i="22" s="1"/>
  <c r="AR244" i="22"/>
  <c r="AE244" i="22"/>
  <c r="V244" i="22"/>
  <c r="M244" i="22"/>
  <c r="D244" i="22"/>
  <c r="BF243" i="22"/>
  <c r="AW243" i="22"/>
  <c r="AX243" i="22" s="1"/>
  <c r="AS243" i="22"/>
  <c r="AY243" i="22" s="1"/>
  <c r="AR243" i="22"/>
  <c r="AE243" i="22"/>
  <c r="V243" i="22"/>
  <c r="M243" i="22"/>
  <c r="D243" i="22"/>
  <c r="BF242" i="22"/>
  <c r="AW242" i="22"/>
  <c r="AX242" i="22" s="1"/>
  <c r="AS242" i="22"/>
  <c r="AY242" i="22" s="1"/>
  <c r="AR242" i="22"/>
  <c r="AE242" i="22"/>
  <c r="V242" i="22"/>
  <c r="M242" i="22"/>
  <c r="D242" i="22"/>
  <c r="BF241" i="22"/>
  <c r="AW241" i="22"/>
  <c r="AX241" i="22" s="1"/>
  <c r="AS241" i="22"/>
  <c r="AY241" i="22" s="1"/>
  <c r="AR241" i="22"/>
  <c r="AE241" i="22"/>
  <c r="V241" i="22"/>
  <c r="M241" i="22"/>
  <c r="D241" i="22"/>
  <c r="BF240" i="22"/>
  <c r="AW240" i="22"/>
  <c r="AX240" i="22" s="1"/>
  <c r="AS240" i="22"/>
  <c r="AY240" i="22" s="1"/>
  <c r="AR240" i="22"/>
  <c r="AE240" i="22"/>
  <c r="V240" i="22"/>
  <c r="M240" i="22"/>
  <c r="D240" i="22"/>
  <c r="BF239" i="22"/>
  <c r="AW239" i="22"/>
  <c r="AX239" i="22" s="1"/>
  <c r="AS239" i="22"/>
  <c r="AY239" i="22" s="1"/>
  <c r="AR239" i="22"/>
  <c r="AE239" i="22"/>
  <c r="V239" i="22"/>
  <c r="M239" i="22"/>
  <c r="D239" i="22"/>
  <c r="BF238" i="22"/>
  <c r="AW238" i="22"/>
  <c r="AX238" i="22" s="1"/>
  <c r="AS238" i="22"/>
  <c r="AY238" i="22" s="1"/>
  <c r="AR238" i="22"/>
  <c r="AE238" i="22"/>
  <c r="V238" i="22"/>
  <c r="M238" i="22"/>
  <c r="D238" i="22"/>
  <c r="BF237" i="22"/>
  <c r="AW237" i="22"/>
  <c r="AX237" i="22" s="1"/>
  <c r="AS237" i="22"/>
  <c r="AY237" i="22" s="1"/>
  <c r="AR237" i="22"/>
  <c r="AE237" i="22"/>
  <c r="V237" i="22"/>
  <c r="M237" i="22"/>
  <c r="D237" i="22"/>
  <c r="BF236" i="22"/>
  <c r="AW236" i="22"/>
  <c r="AX236" i="22" s="1"/>
  <c r="AS236" i="22"/>
  <c r="AY236" i="22" s="1"/>
  <c r="AR236" i="22"/>
  <c r="AE236" i="22"/>
  <c r="V236" i="22"/>
  <c r="M236" i="22"/>
  <c r="D236" i="22"/>
  <c r="BF235" i="22"/>
  <c r="AW235" i="22"/>
  <c r="AX235" i="22" s="1"/>
  <c r="AS235" i="22"/>
  <c r="AY235" i="22" s="1"/>
  <c r="AR235" i="22"/>
  <c r="AE235" i="22"/>
  <c r="V235" i="22"/>
  <c r="M235" i="22"/>
  <c r="D235" i="22"/>
  <c r="BF234" i="22"/>
  <c r="AW234" i="22"/>
  <c r="AX234" i="22" s="1"/>
  <c r="AS234" i="22"/>
  <c r="AY234" i="22" s="1"/>
  <c r="AR234" i="22"/>
  <c r="AE234" i="22"/>
  <c r="V234" i="22"/>
  <c r="M234" i="22"/>
  <c r="D234" i="22"/>
  <c r="BF233" i="22"/>
  <c r="AW233" i="22"/>
  <c r="AX233" i="22" s="1"/>
  <c r="AS233" i="22"/>
  <c r="AY233" i="22" s="1"/>
  <c r="AR233" i="22"/>
  <c r="AE233" i="22"/>
  <c r="V233" i="22"/>
  <c r="M233" i="22"/>
  <c r="D233" i="22"/>
  <c r="BF232" i="22"/>
  <c r="AW232" i="22"/>
  <c r="AX232" i="22" s="1"/>
  <c r="AS232" i="22"/>
  <c r="AY232" i="22" s="1"/>
  <c r="AR232" i="22"/>
  <c r="AE232" i="22"/>
  <c r="V232" i="22"/>
  <c r="M232" i="22"/>
  <c r="D232" i="22"/>
  <c r="BF231" i="22"/>
  <c r="AW231" i="22"/>
  <c r="AX231" i="22" s="1"/>
  <c r="AS231" i="22"/>
  <c r="AY231" i="22" s="1"/>
  <c r="AR231" i="22"/>
  <c r="AE231" i="22"/>
  <c r="V231" i="22"/>
  <c r="M231" i="22"/>
  <c r="D231" i="22"/>
  <c r="BF230" i="22"/>
  <c r="AW230" i="22"/>
  <c r="AX230" i="22" s="1"/>
  <c r="AS230" i="22"/>
  <c r="AY230" i="22" s="1"/>
  <c r="AR230" i="22"/>
  <c r="AE230" i="22"/>
  <c r="V230" i="22"/>
  <c r="M230" i="22"/>
  <c r="D230" i="22"/>
  <c r="BF229" i="22"/>
  <c r="AW229" i="22"/>
  <c r="AX229" i="22" s="1"/>
  <c r="AS229" i="22"/>
  <c r="AY229" i="22" s="1"/>
  <c r="AR229" i="22"/>
  <c r="AE229" i="22"/>
  <c r="V229" i="22"/>
  <c r="M229" i="22"/>
  <c r="D229" i="22"/>
  <c r="BF228" i="22"/>
  <c r="AW228" i="22"/>
  <c r="AX228" i="22" s="1"/>
  <c r="AS228" i="22"/>
  <c r="AY228" i="22" s="1"/>
  <c r="AR228" i="22"/>
  <c r="AE228" i="22"/>
  <c r="V228" i="22"/>
  <c r="M228" i="22"/>
  <c r="D228" i="22"/>
  <c r="BF227" i="22"/>
  <c r="AW227" i="22"/>
  <c r="AX227" i="22" s="1"/>
  <c r="AS227" i="22"/>
  <c r="AY227" i="22" s="1"/>
  <c r="AR227" i="22"/>
  <c r="AE227" i="22"/>
  <c r="V227" i="22"/>
  <c r="M227" i="22"/>
  <c r="D227" i="22"/>
  <c r="BF226" i="22"/>
  <c r="AW226" i="22"/>
  <c r="AX226" i="22" s="1"/>
  <c r="AS226" i="22"/>
  <c r="AY226" i="22" s="1"/>
  <c r="AR226" i="22"/>
  <c r="AE226" i="22"/>
  <c r="V226" i="22"/>
  <c r="M226" i="22"/>
  <c r="D226" i="22"/>
  <c r="BF225" i="22"/>
  <c r="AW225" i="22"/>
  <c r="AX225" i="22" s="1"/>
  <c r="AS225" i="22"/>
  <c r="AY225" i="22" s="1"/>
  <c r="AR225" i="22"/>
  <c r="AE225" i="22"/>
  <c r="V225" i="22"/>
  <c r="M225" i="22"/>
  <c r="D225" i="22"/>
  <c r="BF224" i="22"/>
  <c r="AW224" i="22"/>
  <c r="AX224" i="22" s="1"/>
  <c r="AS224" i="22"/>
  <c r="AY224" i="22" s="1"/>
  <c r="AR224" i="22"/>
  <c r="AE224" i="22"/>
  <c r="V224" i="22"/>
  <c r="M224" i="22"/>
  <c r="D224" i="22"/>
  <c r="BF223" i="22"/>
  <c r="AW223" i="22"/>
  <c r="AW255" i="22" s="1"/>
  <c r="AS223" i="22"/>
  <c r="AR223" i="22"/>
  <c r="AR254" i="22" s="1"/>
  <c r="AE223" i="22"/>
  <c r="AE254" i="22" s="1"/>
  <c r="V223" i="22"/>
  <c r="V256" i="22" s="1"/>
  <c r="M223" i="22"/>
  <c r="D223" i="22"/>
  <c r="D254" i="22" s="1"/>
  <c r="BM222" i="22"/>
  <c r="BL222" i="22"/>
  <c r="BK222" i="22"/>
  <c r="BJ222" i="22"/>
  <c r="BI222" i="22"/>
  <c r="BH222" i="22"/>
  <c r="BG222" i="22"/>
  <c r="BE222" i="22"/>
  <c r="AT222" i="22"/>
  <c r="AO222" i="22"/>
  <c r="C222" i="22"/>
  <c r="BM221" i="22"/>
  <c r="BL221" i="22"/>
  <c r="BK221" i="22"/>
  <c r="BJ221" i="22"/>
  <c r="BI221" i="22"/>
  <c r="BH221" i="22"/>
  <c r="BG221" i="22"/>
  <c r="BE221" i="22"/>
  <c r="BD221" i="22"/>
  <c r="BC221" i="22"/>
  <c r="BB221" i="22"/>
  <c r="BA221" i="22"/>
  <c r="AZ221" i="22"/>
  <c r="AV221" i="22"/>
  <c r="AU221" i="22"/>
  <c r="AT221" i="22"/>
  <c r="AR221" i="22"/>
  <c r="AQ221" i="22"/>
  <c r="AP221" i="22"/>
  <c r="AO221" i="22"/>
  <c r="AN221" i="22"/>
  <c r="AM221" i="22"/>
  <c r="AL221" i="22"/>
  <c r="AK221" i="22"/>
  <c r="AJ221" i="22"/>
  <c r="AI221" i="22"/>
  <c r="AH221" i="22"/>
  <c r="AG221" i="22"/>
  <c r="AF221" i="22"/>
  <c r="AD221" i="22"/>
  <c r="AC221" i="22"/>
  <c r="AB221" i="22"/>
  <c r="AA221" i="22"/>
  <c r="Z221" i="22"/>
  <c r="Y221" i="22"/>
  <c r="X221" i="22"/>
  <c r="W221" i="22"/>
  <c r="U221" i="22"/>
  <c r="T221" i="22"/>
  <c r="S221" i="22"/>
  <c r="R221" i="22"/>
  <c r="Q221" i="22"/>
  <c r="P221" i="22"/>
  <c r="O221" i="22"/>
  <c r="N221" i="22"/>
  <c r="L221" i="22"/>
  <c r="K221" i="22"/>
  <c r="J221" i="22"/>
  <c r="I221" i="22"/>
  <c r="H221" i="22"/>
  <c r="G221" i="22"/>
  <c r="F221" i="22"/>
  <c r="E221" i="22"/>
  <c r="D221" i="22"/>
  <c r="C221" i="22"/>
  <c r="BM220" i="22"/>
  <c r="BL220" i="22"/>
  <c r="BK220" i="22"/>
  <c r="BJ220" i="22"/>
  <c r="BI220" i="22"/>
  <c r="BH220" i="22"/>
  <c r="BG220" i="22"/>
  <c r="BE220" i="22"/>
  <c r="BD220" i="22"/>
  <c r="BC220" i="22"/>
  <c r="BB220" i="22"/>
  <c r="BA220" i="22"/>
  <c r="AZ220" i="22"/>
  <c r="AV220" i="22"/>
  <c r="AU220" i="22"/>
  <c r="AT220" i="22"/>
  <c r="AR220" i="22"/>
  <c r="AQ220" i="22"/>
  <c r="AP220" i="22"/>
  <c r="AO220" i="22"/>
  <c r="AN220" i="22"/>
  <c r="AM220" i="22"/>
  <c r="AL220" i="22"/>
  <c r="AK220" i="22"/>
  <c r="AJ220" i="22"/>
  <c r="AI220" i="22"/>
  <c r="AH220" i="22"/>
  <c r="AG220" i="22"/>
  <c r="AF220" i="22"/>
  <c r="AE220" i="22"/>
  <c r="AD220" i="22"/>
  <c r="AC220" i="22"/>
  <c r="AB220" i="22"/>
  <c r="AA220" i="22"/>
  <c r="Z220" i="22"/>
  <c r="Y220" i="22"/>
  <c r="X220" i="22"/>
  <c r="W220" i="22"/>
  <c r="U220" i="22"/>
  <c r="T220" i="22"/>
  <c r="S220" i="22"/>
  <c r="R220" i="22"/>
  <c r="Q220" i="22"/>
  <c r="P220" i="22"/>
  <c r="O220" i="22"/>
  <c r="N220" i="22"/>
  <c r="L220" i="22"/>
  <c r="K220" i="22"/>
  <c r="J220" i="22"/>
  <c r="I220" i="22"/>
  <c r="H220" i="22"/>
  <c r="G220" i="22"/>
  <c r="F220" i="22"/>
  <c r="E220" i="22"/>
  <c r="D220" i="22"/>
  <c r="C220" i="22"/>
  <c r="BM219" i="22"/>
  <c r="BL219" i="22"/>
  <c r="BK219" i="22"/>
  <c r="BJ219" i="22"/>
  <c r="BI219" i="22"/>
  <c r="BH219" i="22"/>
  <c r="BG219" i="22"/>
  <c r="BE219" i="22"/>
  <c r="BD219" i="22"/>
  <c r="BC219" i="22"/>
  <c r="BB219" i="22"/>
  <c r="BA219" i="22"/>
  <c r="AZ219" i="22"/>
  <c r="AV219" i="22"/>
  <c r="AU219" i="22"/>
  <c r="AT219" i="22"/>
  <c r="AQ219" i="22"/>
  <c r="AP219" i="22"/>
  <c r="AO219" i="22"/>
  <c r="AN219" i="22"/>
  <c r="AM219" i="22"/>
  <c r="AL219" i="22"/>
  <c r="AK219" i="22"/>
  <c r="AJ219" i="22"/>
  <c r="AI219" i="22"/>
  <c r="AH219" i="22"/>
  <c r="AG219" i="22"/>
  <c r="AF219" i="22"/>
  <c r="AE219" i="22"/>
  <c r="AD219" i="22"/>
  <c r="AC219" i="22"/>
  <c r="AB219" i="22"/>
  <c r="AA219" i="22"/>
  <c r="Z219" i="22"/>
  <c r="Y219" i="22"/>
  <c r="X219" i="22"/>
  <c r="W219" i="22"/>
  <c r="U219" i="22"/>
  <c r="T219" i="22"/>
  <c r="S219" i="22"/>
  <c r="R219" i="22"/>
  <c r="Q219" i="22"/>
  <c r="P219" i="22"/>
  <c r="O219" i="22"/>
  <c r="N219" i="22"/>
  <c r="L219" i="22"/>
  <c r="K219" i="22"/>
  <c r="J219" i="22"/>
  <c r="I219" i="22"/>
  <c r="H219" i="22"/>
  <c r="G219" i="22"/>
  <c r="F219" i="22"/>
  <c r="E219" i="22"/>
  <c r="C219" i="22"/>
  <c r="BF218" i="22"/>
  <c r="AW218" i="22"/>
  <c r="AS218" i="22"/>
  <c r="AR218" i="22"/>
  <c r="AE218" i="22"/>
  <c r="V218" i="22"/>
  <c r="M218" i="22"/>
  <c r="D218" i="22"/>
  <c r="BF217" i="22"/>
  <c r="AW217" i="22"/>
  <c r="AS217" i="22"/>
  <c r="AR217" i="22"/>
  <c r="AE217" i="22"/>
  <c r="V217" i="22"/>
  <c r="M217" i="22"/>
  <c r="D217" i="22"/>
  <c r="BF216" i="22"/>
  <c r="AW216" i="22"/>
  <c r="AS216" i="22"/>
  <c r="AR216" i="22"/>
  <c r="AE216" i="22"/>
  <c r="V216" i="22"/>
  <c r="M216" i="22"/>
  <c r="D216" i="22"/>
  <c r="BF215" i="22"/>
  <c r="AW215" i="22"/>
  <c r="AS215" i="22"/>
  <c r="AR215" i="22"/>
  <c r="AE215" i="22"/>
  <c r="V215" i="22"/>
  <c r="M215" i="22"/>
  <c r="D215" i="22"/>
  <c r="BF214" i="22"/>
  <c r="AW214" i="22"/>
  <c r="AS214" i="22"/>
  <c r="AR214" i="22"/>
  <c r="AE214" i="22"/>
  <c r="V214" i="22"/>
  <c r="M214" i="22"/>
  <c r="D214" i="22"/>
  <c r="BF213" i="22"/>
  <c r="AW213" i="22"/>
  <c r="AS213" i="22"/>
  <c r="AR213" i="22"/>
  <c r="AE213" i="22"/>
  <c r="V213" i="22"/>
  <c r="M213" i="22"/>
  <c r="D213" i="22"/>
  <c r="BF212" i="22"/>
  <c r="AW212" i="22"/>
  <c r="AS212" i="22"/>
  <c r="AR212" i="22"/>
  <c r="AE212" i="22"/>
  <c r="V212" i="22"/>
  <c r="M212" i="22"/>
  <c r="D212" i="22"/>
  <c r="BF211" i="22"/>
  <c r="AW211" i="22"/>
  <c r="AS211" i="22"/>
  <c r="AR211" i="22"/>
  <c r="AE211" i="22"/>
  <c r="V211" i="22"/>
  <c r="M211" i="22"/>
  <c r="D211" i="22"/>
  <c r="BF210" i="22"/>
  <c r="AW210" i="22"/>
  <c r="AS210" i="22"/>
  <c r="AR210" i="22"/>
  <c r="AE210" i="22"/>
  <c r="V210" i="22"/>
  <c r="M210" i="22"/>
  <c r="D210" i="22"/>
  <c r="BF209" i="22"/>
  <c r="AW209" i="22"/>
  <c r="AS209" i="22"/>
  <c r="AR209" i="22"/>
  <c r="AE209" i="22"/>
  <c r="V209" i="22"/>
  <c r="M209" i="22"/>
  <c r="D209" i="22"/>
  <c r="BF208" i="22"/>
  <c r="AW208" i="22"/>
  <c r="AS208" i="22"/>
  <c r="AR208" i="22"/>
  <c r="AE208" i="22"/>
  <c r="V208" i="22"/>
  <c r="M208" i="22"/>
  <c r="D208" i="22"/>
  <c r="BF207" i="22"/>
  <c r="AW207" i="22"/>
  <c r="AS207" i="22"/>
  <c r="AR207" i="22"/>
  <c r="AE207" i="22"/>
  <c r="V207" i="22"/>
  <c r="M207" i="22"/>
  <c r="D207" i="22"/>
  <c r="BF206" i="22"/>
  <c r="AW206" i="22"/>
  <c r="AS206" i="22"/>
  <c r="AR206" i="22"/>
  <c r="AE206" i="22"/>
  <c r="V206" i="22"/>
  <c r="M206" i="22"/>
  <c r="D206" i="22"/>
  <c r="BF205" i="22"/>
  <c r="AW205" i="22"/>
  <c r="AS205" i="22"/>
  <c r="AR205" i="22"/>
  <c r="AE205" i="22"/>
  <c r="V205" i="22"/>
  <c r="M205" i="22"/>
  <c r="D205" i="22"/>
  <c r="BF204" i="22"/>
  <c r="AW204" i="22"/>
  <c r="AS204" i="22"/>
  <c r="AR204" i="22"/>
  <c r="AE204" i="22"/>
  <c r="V204" i="22"/>
  <c r="M204" i="22"/>
  <c r="D204" i="22"/>
  <c r="BF203" i="22"/>
  <c r="AW203" i="22"/>
  <c r="AS203" i="22"/>
  <c r="AR203" i="22"/>
  <c r="AE203" i="22"/>
  <c r="V203" i="22"/>
  <c r="M203" i="22"/>
  <c r="D203" i="22"/>
  <c r="BF202" i="22"/>
  <c r="AW202" i="22"/>
  <c r="AS202" i="22"/>
  <c r="AR202" i="22"/>
  <c r="AE202" i="22"/>
  <c r="V202" i="22"/>
  <c r="M202" i="22"/>
  <c r="D202" i="22"/>
  <c r="BF201" i="22"/>
  <c r="AW201" i="22"/>
  <c r="AS201" i="22"/>
  <c r="AR201" i="22"/>
  <c r="AE201" i="22"/>
  <c r="V201" i="22"/>
  <c r="M201" i="22"/>
  <c r="D201" i="22"/>
  <c r="BF200" i="22"/>
  <c r="AW200" i="22"/>
  <c r="AS200" i="22"/>
  <c r="AR200" i="22"/>
  <c r="AE200" i="22"/>
  <c r="V200" i="22"/>
  <c r="M200" i="22"/>
  <c r="D200" i="22"/>
  <c r="BF199" i="22"/>
  <c r="AW199" i="22"/>
  <c r="AS199" i="22"/>
  <c r="AR199" i="22"/>
  <c r="AE199" i="22"/>
  <c r="V199" i="22"/>
  <c r="M199" i="22"/>
  <c r="D199" i="22"/>
  <c r="BF198" i="22"/>
  <c r="AW198" i="22"/>
  <c r="AS198" i="22"/>
  <c r="AR198" i="22"/>
  <c r="AE198" i="22"/>
  <c r="V198" i="22"/>
  <c r="M198" i="22"/>
  <c r="D198" i="22"/>
  <c r="BF197" i="22"/>
  <c r="AW197" i="22"/>
  <c r="AS197" i="22"/>
  <c r="AR197" i="22"/>
  <c r="AE197" i="22"/>
  <c r="V197" i="22"/>
  <c r="V219" i="22" s="1"/>
  <c r="M197" i="22"/>
  <c r="D197" i="22"/>
  <c r="BF196" i="22"/>
  <c r="AW196" i="22"/>
  <c r="AS196" i="22"/>
  <c r="AR196" i="22"/>
  <c r="AE196" i="22"/>
  <c r="V196" i="22"/>
  <c r="M196" i="22"/>
  <c r="D196" i="22"/>
  <c r="BF195" i="22"/>
  <c r="AW195" i="22"/>
  <c r="AS195" i="22"/>
  <c r="AR195" i="22"/>
  <c r="AE195" i="22"/>
  <c r="V195" i="22"/>
  <c r="M195" i="22"/>
  <c r="D195" i="22"/>
  <c r="BF194" i="22"/>
  <c r="AW194" i="22"/>
  <c r="AS194" i="22"/>
  <c r="AR194" i="22"/>
  <c r="AE194" i="22"/>
  <c r="V194" i="22"/>
  <c r="M194" i="22"/>
  <c r="D194" i="22"/>
  <c r="BF193" i="22"/>
  <c r="AW193" i="22"/>
  <c r="AS193" i="22"/>
  <c r="AR193" i="22"/>
  <c r="AE193" i="22"/>
  <c r="V193" i="22"/>
  <c r="M193" i="22"/>
  <c r="D193" i="22"/>
  <c r="BF192" i="22"/>
  <c r="AW192" i="22"/>
  <c r="AS192" i="22"/>
  <c r="AR192" i="22"/>
  <c r="AE192" i="22"/>
  <c r="V192" i="22"/>
  <c r="M192" i="22"/>
  <c r="D192" i="22"/>
  <c r="BF191" i="22"/>
  <c r="AW191" i="22"/>
  <c r="AS191" i="22"/>
  <c r="AR191" i="22"/>
  <c r="AE191" i="22"/>
  <c r="V191" i="22"/>
  <c r="M191" i="22"/>
  <c r="D191" i="22"/>
  <c r="BF190" i="22"/>
  <c r="AW190" i="22"/>
  <c r="AS190" i="22"/>
  <c r="AR190" i="22"/>
  <c r="AE190" i="22"/>
  <c r="V190" i="22"/>
  <c r="M190" i="22"/>
  <c r="M221" i="22" s="1"/>
  <c r="D190" i="22"/>
  <c r="BF189" i="22"/>
  <c r="AW189" i="22"/>
  <c r="AS189" i="22"/>
  <c r="AR189" i="22"/>
  <c r="AR219" i="22" s="1"/>
  <c r="AE189" i="22"/>
  <c r="AE221" i="22" s="1"/>
  <c r="V189" i="22"/>
  <c r="M189" i="22"/>
  <c r="D189" i="22"/>
  <c r="D219" i="22" s="1"/>
  <c r="BM188" i="22"/>
  <c r="BL188" i="22"/>
  <c r="BK188" i="22"/>
  <c r="BJ188" i="22"/>
  <c r="BI188" i="22"/>
  <c r="BH188" i="22"/>
  <c r="BG188" i="22"/>
  <c r="BE188" i="22"/>
  <c r="AT188" i="22"/>
  <c r="AO188" i="22"/>
  <c r="C188" i="22"/>
  <c r="BM187" i="22"/>
  <c r="BL187" i="22"/>
  <c r="BK187" i="22"/>
  <c r="BJ187" i="22"/>
  <c r="BI187" i="22"/>
  <c r="BH187" i="22"/>
  <c r="BG187" i="22"/>
  <c r="BE187" i="22"/>
  <c r="BD187" i="22"/>
  <c r="BC187" i="22"/>
  <c r="BB187" i="22"/>
  <c r="BA187" i="22"/>
  <c r="AZ187" i="22"/>
  <c r="AV187" i="22"/>
  <c r="AU187" i="22"/>
  <c r="AT187" i="22"/>
  <c r="AQ187" i="22"/>
  <c r="AP187" i="22"/>
  <c r="AO187" i="22"/>
  <c r="AN187" i="22"/>
  <c r="AM187" i="22"/>
  <c r="AL187" i="22"/>
  <c r="AK187" i="22"/>
  <c r="AJ187" i="22"/>
  <c r="AI187" i="22"/>
  <c r="AH187" i="22"/>
  <c r="AG187" i="22"/>
  <c r="AF187" i="22"/>
  <c r="AD187" i="22"/>
  <c r="AC187" i="22"/>
  <c r="AB187" i="22"/>
  <c r="AA187" i="22"/>
  <c r="Z187" i="22"/>
  <c r="Y187" i="22"/>
  <c r="X187" i="22"/>
  <c r="W187" i="22"/>
  <c r="U187" i="22"/>
  <c r="T187" i="22"/>
  <c r="S187" i="22"/>
  <c r="R187" i="22"/>
  <c r="Q187" i="22"/>
  <c r="P187" i="22"/>
  <c r="O187" i="22"/>
  <c r="N187" i="22"/>
  <c r="L187" i="22"/>
  <c r="K187" i="22"/>
  <c r="J187" i="22"/>
  <c r="I187" i="22"/>
  <c r="H187" i="22"/>
  <c r="G187" i="22"/>
  <c r="F187" i="22"/>
  <c r="E187" i="22"/>
  <c r="C187" i="22"/>
  <c r="BM186" i="22"/>
  <c r="BL186" i="22"/>
  <c r="BK186" i="22"/>
  <c r="BJ186" i="22"/>
  <c r="BI186" i="22"/>
  <c r="BH186" i="22"/>
  <c r="BG186" i="22"/>
  <c r="BE186" i="22"/>
  <c r="BD186" i="22"/>
  <c r="BC186" i="22"/>
  <c r="BB186" i="22"/>
  <c r="BA186" i="22"/>
  <c r="AZ186" i="22"/>
  <c r="AV186" i="22"/>
  <c r="AU186" i="22"/>
  <c r="AT186" i="22"/>
  <c r="AQ186" i="22"/>
  <c r="AP186" i="22"/>
  <c r="AO186" i="22"/>
  <c r="AN186" i="22"/>
  <c r="AM186" i="22"/>
  <c r="AL186" i="22"/>
  <c r="AK186" i="22"/>
  <c r="AJ186" i="22"/>
  <c r="AI186" i="22"/>
  <c r="AH186" i="22"/>
  <c r="AG186" i="22"/>
  <c r="AF186" i="22"/>
  <c r="AD186" i="22"/>
  <c r="AC186" i="22"/>
  <c r="AB186" i="22"/>
  <c r="AA186" i="22"/>
  <c r="Z186" i="22"/>
  <c r="Y186" i="22"/>
  <c r="X186" i="22"/>
  <c r="W186" i="22"/>
  <c r="U186" i="22"/>
  <c r="T186" i="22"/>
  <c r="S186" i="22"/>
  <c r="R186" i="22"/>
  <c r="Q186" i="22"/>
  <c r="P186" i="22"/>
  <c r="O186" i="22"/>
  <c r="N186" i="22"/>
  <c r="L186" i="22"/>
  <c r="K186" i="22"/>
  <c r="J186" i="22"/>
  <c r="I186" i="22"/>
  <c r="H186" i="22"/>
  <c r="G186" i="22"/>
  <c r="F186" i="22"/>
  <c r="E186" i="22"/>
  <c r="C186" i="22"/>
  <c r="BM185" i="22"/>
  <c r="BL185" i="22"/>
  <c r="BK185" i="22"/>
  <c r="BJ185" i="22"/>
  <c r="BI185" i="22"/>
  <c r="BH185" i="22"/>
  <c r="BG185" i="22"/>
  <c r="BE185" i="22"/>
  <c r="BD185" i="22"/>
  <c r="BC185" i="22"/>
  <c r="BB185" i="22"/>
  <c r="BA185" i="22"/>
  <c r="AZ185" i="22"/>
  <c r="AV185" i="22"/>
  <c r="AU185" i="22"/>
  <c r="AT185" i="22"/>
  <c r="AQ185" i="22"/>
  <c r="AP185" i="22"/>
  <c r="AO185" i="22"/>
  <c r="AN185" i="22"/>
  <c r="AM185" i="22"/>
  <c r="AL185" i="22"/>
  <c r="AK185" i="22"/>
  <c r="AJ185" i="22"/>
  <c r="AI185" i="22"/>
  <c r="AH185" i="22"/>
  <c r="AG185" i="22"/>
  <c r="AF185" i="22"/>
  <c r="AD185" i="22"/>
  <c r="AC185" i="22"/>
  <c r="AB185" i="22"/>
  <c r="AA185" i="22"/>
  <c r="Z185" i="22"/>
  <c r="Y185" i="22"/>
  <c r="X185" i="22"/>
  <c r="W185" i="22"/>
  <c r="U185" i="22"/>
  <c r="T185" i="22"/>
  <c r="S185" i="22"/>
  <c r="R185" i="22"/>
  <c r="Q185" i="22"/>
  <c r="P185" i="22"/>
  <c r="O185" i="22"/>
  <c r="N185" i="22"/>
  <c r="L185" i="22"/>
  <c r="K185" i="22"/>
  <c r="J185" i="22"/>
  <c r="I185" i="22"/>
  <c r="H185" i="22"/>
  <c r="G185" i="22"/>
  <c r="F185" i="22"/>
  <c r="E185" i="22"/>
  <c r="C185" i="22"/>
  <c r="BF184" i="22"/>
  <c r="AW184" i="22"/>
  <c r="AR184" i="22"/>
  <c r="AS184" i="22" s="1"/>
  <c r="AE184" i="22"/>
  <c r="V184" i="22"/>
  <c r="M184" i="22"/>
  <c r="D184" i="22"/>
  <c r="BF183" i="22"/>
  <c r="AW183" i="22"/>
  <c r="AR183" i="22"/>
  <c r="AS183" i="22" s="1"/>
  <c r="AE183" i="22"/>
  <c r="V183" i="22"/>
  <c r="M183" i="22"/>
  <c r="D183" i="22"/>
  <c r="BF182" i="22"/>
  <c r="AY182" i="22"/>
  <c r="AX182" i="22"/>
  <c r="AW182" i="22"/>
  <c r="AR182" i="22"/>
  <c r="AS182" i="22" s="1"/>
  <c r="AE182" i="22"/>
  <c r="V182" i="22"/>
  <c r="M182" i="22"/>
  <c r="D182" i="22"/>
  <c r="BF181" i="22"/>
  <c r="AX181" i="22"/>
  <c r="AY181" i="22" s="1"/>
  <c r="AW181" i="22"/>
  <c r="AR181" i="22"/>
  <c r="AS181" i="22" s="1"/>
  <c r="AE181" i="22"/>
  <c r="V181" i="22"/>
  <c r="V187" i="22" s="1"/>
  <c r="M181" i="22"/>
  <c r="D181" i="22"/>
  <c r="BF180" i="22"/>
  <c r="AW180" i="22"/>
  <c r="AR180" i="22"/>
  <c r="AS180" i="22" s="1"/>
  <c r="AE180" i="22"/>
  <c r="V180" i="22"/>
  <c r="M180" i="22"/>
  <c r="D180" i="22"/>
  <c r="BF179" i="22"/>
  <c r="AW179" i="22"/>
  <c r="AR179" i="22"/>
  <c r="AS179" i="22" s="1"/>
  <c r="AE179" i="22"/>
  <c r="V179" i="22"/>
  <c r="M179" i="22"/>
  <c r="D179" i="22"/>
  <c r="D185" i="22" s="1"/>
  <c r="BF178" i="22"/>
  <c r="AY178" i="22"/>
  <c r="AX178" i="22"/>
  <c r="AW178" i="22"/>
  <c r="AR178" i="22"/>
  <c r="AS178" i="22" s="1"/>
  <c r="AE178" i="22"/>
  <c r="V178" i="22"/>
  <c r="M178" i="22"/>
  <c r="D178" i="22"/>
  <c r="BF177" i="22"/>
  <c r="AX177" i="22"/>
  <c r="AY177" i="22" s="1"/>
  <c r="AW177" i="22"/>
  <c r="AR177" i="22"/>
  <c r="AS177" i="22" s="1"/>
  <c r="AE177" i="22"/>
  <c r="AE185" i="22" s="1"/>
  <c r="V177" i="22"/>
  <c r="M177" i="22"/>
  <c r="D177" i="22"/>
  <c r="BF176" i="22"/>
  <c r="AW176" i="22"/>
  <c r="AW186" i="22" s="1"/>
  <c r="AR176" i="22"/>
  <c r="AS176" i="22" s="1"/>
  <c r="AE176" i="22"/>
  <c r="V176" i="22"/>
  <c r="M176" i="22"/>
  <c r="D176" i="22"/>
  <c r="BF175" i="22"/>
  <c r="AW175" i="22"/>
  <c r="AS175" i="22"/>
  <c r="AR175" i="22"/>
  <c r="AE175" i="22"/>
  <c r="V175" i="22"/>
  <c r="M175" i="22"/>
  <c r="D175" i="22"/>
  <c r="BF174" i="22"/>
  <c r="AW174" i="22"/>
  <c r="AS174" i="22"/>
  <c r="AR174" i="22"/>
  <c r="AE174" i="22"/>
  <c r="V174" i="22"/>
  <c r="M174" i="22"/>
  <c r="D174" i="22"/>
  <c r="BF173" i="22"/>
  <c r="AW173" i="22"/>
  <c r="AS173" i="22"/>
  <c r="AR173" i="22"/>
  <c r="AE173" i="22"/>
  <c r="V173" i="22"/>
  <c r="M173" i="22"/>
  <c r="D173" i="22"/>
  <c r="BF172" i="22"/>
  <c r="AW172" i="22"/>
  <c r="AS172" i="22"/>
  <c r="AR172" i="22"/>
  <c r="AE172" i="22"/>
  <c r="V172" i="22"/>
  <c r="M172" i="22"/>
  <c r="D172" i="22"/>
  <c r="BF171" i="22"/>
  <c r="AW171" i="22"/>
  <c r="AS171" i="22"/>
  <c r="AR171" i="22"/>
  <c r="AE171" i="22"/>
  <c r="V171" i="22"/>
  <c r="M171" i="22"/>
  <c r="D171" i="22"/>
  <c r="BF170" i="22"/>
  <c r="AW170" i="22"/>
  <c r="AS170" i="22"/>
  <c r="AR170" i="22"/>
  <c r="AE170" i="22"/>
  <c r="V170" i="22"/>
  <c r="M170" i="22"/>
  <c r="D170" i="22"/>
  <c r="BF169" i="22"/>
  <c r="AW169" i="22"/>
  <c r="AS169" i="22"/>
  <c r="AR169" i="22"/>
  <c r="AE169" i="22"/>
  <c r="V169" i="22"/>
  <c r="M169" i="22"/>
  <c r="D169" i="22"/>
  <c r="BF168" i="22"/>
  <c r="AW168" i="22"/>
  <c r="AS168" i="22"/>
  <c r="AR168" i="22"/>
  <c r="AE168" i="22"/>
  <c r="V168" i="22"/>
  <c r="M168" i="22"/>
  <c r="D168" i="22"/>
  <c r="BF167" i="22"/>
  <c r="AW167" i="22"/>
  <c r="AS167" i="22"/>
  <c r="AR167" i="22"/>
  <c r="AE167" i="22"/>
  <c r="V167" i="22"/>
  <c r="M167" i="22"/>
  <c r="D167" i="22"/>
  <c r="BF166" i="22"/>
  <c r="AW166" i="22"/>
  <c r="AS166" i="22"/>
  <c r="AR166" i="22"/>
  <c r="AE166" i="22"/>
  <c r="V166" i="22"/>
  <c r="M166" i="22"/>
  <c r="D166" i="22"/>
  <c r="BF165" i="22"/>
  <c r="AW165" i="22"/>
  <c r="AS165" i="22"/>
  <c r="AR165" i="22"/>
  <c r="AE165" i="22"/>
  <c r="V165" i="22"/>
  <c r="M165" i="22"/>
  <c r="D165" i="22"/>
  <c r="BF164" i="22"/>
  <c r="AW164" i="22"/>
  <c r="AS164" i="22"/>
  <c r="AR164" i="22"/>
  <c r="AE164" i="22"/>
  <c r="V164" i="22"/>
  <c r="M164" i="22"/>
  <c r="D164" i="22"/>
  <c r="BF163" i="22"/>
  <c r="AW163" i="22"/>
  <c r="AS163" i="22"/>
  <c r="AR163" i="22"/>
  <c r="AE163" i="22"/>
  <c r="V163" i="22"/>
  <c r="M163" i="22"/>
  <c r="D163" i="22"/>
  <c r="BF162" i="22"/>
  <c r="AW162" i="22"/>
  <c r="AS162" i="22"/>
  <c r="AR162" i="22"/>
  <c r="AE162" i="22"/>
  <c r="V162" i="22"/>
  <c r="M162" i="22"/>
  <c r="D162" i="22"/>
  <c r="BF161" i="22"/>
  <c r="AW161" i="22"/>
  <c r="AS161" i="22"/>
  <c r="AR161" i="22"/>
  <c r="AE161" i="22"/>
  <c r="V161" i="22"/>
  <c r="M161" i="22"/>
  <c r="D161" i="22"/>
  <c r="BF160" i="22"/>
  <c r="AW160" i="22"/>
  <c r="AS160" i="22"/>
  <c r="AR160" i="22"/>
  <c r="AE160" i="22"/>
  <c r="V160" i="22"/>
  <c r="M160" i="22"/>
  <c r="D160" i="22"/>
  <c r="BF159" i="22"/>
  <c r="AW159" i="22"/>
  <c r="AS159" i="22"/>
  <c r="AR159" i="22"/>
  <c r="AE159" i="22"/>
  <c r="V159" i="22"/>
  <c r="M159" i="22"/>
  <c r="D159" i="22"/>
  <c r="BF158" i="22"/>
  <c r="AW158" i="22"/>
  <c r="AS158" i="22"/>
  <c r="AR158" i="22"/>
  <c r="AE158" i="22"/>
  <c r="V158" i="22"/>
  <c r="M158" i="22"/>
  <c r="D158" i="22"/>
  <c r="BF157" i="22"/>
  <c r="AW157" i="22"/>
  <c r="AS157" i="22"/>
  <c r="AR157" i="22"/>
  <c r="AE157" i="22"/>
  <c r="V157" i="22"/>
  <c r="M157" i="22"/>
  <c r="D157" i="22"/>
  <c r="BF156" i="22"/>
  <c r="AW156" i="22"/>
  <c r="AS156" i="22"/>
  <c r="AR156" i="22"/>
  <c r="AE156" i="22"/>
  <c r="V156" i="22"/>
  <c r="M156" i="22"/>
  <c r="D156" i="22"/>
  <c r="BF155" i="22"/>
  <c r="AW155" i="22"/>
  <c r="AS155" i="22"/>
  <c r="AR155" i="22"/>
  <c r="AE155" i="22"/>
  <c r="V155" i="22"/>
  <c r="M155" i="22"/>
  <c r="D155" i="22"/>
  <c r="BF154" i="22"/>
  <c r="AW154" i="22"/>
  <c r="AS154" i="22"/>
  <c r="AS186" i="22" s="1"/>
  <c r="AR154" i="22"/>
  <c r="AE154" i="22"/>
  <c r="V154" i="22"/>
  <c r="M154" i="22"/>
  <c r="D154" i="22"/>
  <c r="BM153" i="22"/>
  <c r="BL153" i="22"/>
  <c r="BK153" i="22"/>
  <c r="BJ153" i="22"/>
  <c r="BI153" i="22"/>
  <c r="BH153" i="22"/>
  <c r="BG153" i="22"/>
  <c r="BE153" i="22"/>
  <c r="AT153" i="22"/>
  <c r="AO153" i="22"/>
  <c r="C153" i="22"/>
  <c r="BM152" i="22"/>
  <c r="BL152" i="22"/>
  <c r="BK152" i="22"/>
  <c r="BJ152" i="22"/>
  <c r="BI152" i="22"/>
  <c r="BH152" i="22"/>
  <c r="BG152" i="22"/>
  <c r="BE152" i="22"/>
  <c r="BD152" i="22"/>
  <c r="BC152" i="22"/>
  <c r="BB152" i="22"/>
  <c r="BA152" i="22"/>
  <c r="AZ152" i="22"/>
  <c r="AV152" i="22"/>
  <c r="AU152" i="22"/>
  <c r="AT152" i="22"/>
  <c r="AS152" i="22"/>
  <c r="AQ152" i="22"/>
  <c r="AP152" i="22"/>
  <c r="AO152" i="22"/>
  <c r="AN152" i="22"/>
  <c r="AM152" i="22"/>
  <c r="AL152" i="22"/>
  <c r="AK152" i="22"/>
  <c r="AJ152" i="22"/>
  <c r="AI152" i="22"/>
  <c r="AH152" i="22"/>
  <c r="AG152" i="22"/>
  <c r="AF152" i="22"/>
  <c r="AD152" i="22"/>
  <c r="AC152" i="22"/>
  <c r="AB152" i="22"/>
  <c r="AA152" i="22"/>
  <c r="Z152" i="22"/>
  <c r="Y152" i="22"/>
  <c r="X152" i="22"/>
  <c r="W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C152" i="22"/>
  <c r="BM151" i="22"/>
  <c r="BL151" i="22"/>
  <c r="BK151" i="22"/>
  <c r="BJ151" i="22"/>
  <c r="BI151" i="22"/>
  <c r="BH151" i="22"/>
  <c r="BG151" i="22"/>
  <c r="BE151" i="22"/>
  <c r="BD151" i="22"/>
  <c r="BC151" i="22"/>
  <c r="BB151" i="22"/>
  <c r="BA151" i="22"/>
  <c r="AZ151" i="22"/>
  <c r="AV151" i="22"/>
  <c r="AU151" i="22"/>
  <c r="AT151" i="22"/>
  <c r="AR151" i="22"/>
  <c r="AQ151" i="22"/>
  <c r="AP151" i="22"/>
  <c r="AO151" i="22"/>
  <c r="AN151" i="22"/>
  <c r="AM151" i="22"/>
  <c r="AL151" i="22"/>
  <c r="AK151" i="22"/>
  <c r="AJ151" i="22"/>
  <c r="AI151" i="22"/>
  <c r="AH151" i="22"/>
  <c r="AG151" i="22"/>
  <c r="AF151" i="22"/>
  <c r="AD151" i="22"/>
  <c r="AC151" i="22"/>
  <c r="AB151" i="22"/>
  <c r="AA151" i="22"/>
  <c r="Z151" i="22"/>
  <c r="Y151" i="22"/>
  <c r="X151" i="22"/>
  <c r="W151" i="22"/>
  <c r="U151" i="22"/>
  <c r="T151" i="22"/>
  <c r="S151" i="22"/>
  <c r="R151" i="22"/>
  <c r="Q151" i="22"/>
  <c r="P151" i="22"/>
  <c r="O151" i="22"/>
  <c r="N151" i="22"/>
  <c r="L151" i="22"/>
  <c r="K151" i="22"/>
  <c r="J151" i="22"/>
  <c r="I151" i="22"/>
  <c r="H151" i="22"/>
  <c r="G151" i="22"/>
  <c r="F151" i="22"/>
  <c r="E151" i="22"/>
  <c r="D151" i="22"/>
  <c r="C151" i="22"/>
  <c r="BM150" i="22"/>
  <c r="BL150" i="22"/>
  <c r="BK150" i="22"/>
  <c r="BJ150" i="22"/>
  <c r="BI150" i="22"/>
  <c r="BH150" i="22"/>
  <c r="BG150" i="22"/>
  <c r="BE150" i="22"/>
  <c r="BD150" i="22"/>
  <c r="BC150" i="22"/>
  <c r="BB150" i="22"/>
  <c r="BA150" i="22"/>
  <c r="AZ150" i="22"/>
  <c r="AV150" i="22"/>
  <c r="AU150" i="22"/>
  <c r="AT150" i="22"/>
  <c r="AR150" i="22"/>
  <c r="AQ150" i="22"/>
  <c r="AP150" i="22"/>
  <c r="AO150" i="22"/>
  <c r="AN150" i="22"/>
  <c r="AM150" i="22"/>
  <c r="AL150" i="22"/>
  <c r="AK150" i="22"/>
  <c r="AJ150" i="22"/>
  <c r="AI150" i="22"/>
  <c r="AH150" i="22"/>
  <c r="AG150" i="22"/>
  <c r="AF150" i="22"/>
  <c r="AE150" i="22"/>
  <c r="AD150" i="22"/>
  <c r="AC150" i="22"/>
  <c r="AB150" i="22"/>
  <c r="AA150" i="22"/>
  <c r="Z150" i="22"/>
  <c r="Y150" i="22"/>
  <c r="X150" i="22"/>
  <c r="W150" i="22"/>
  <c r="U150" i="22"/>
  <c r="T150" i="22"/>
  <c r="S150" i="22"/>
  <c r="R150" i="22"/>
  <c r="Q150" i="22"/>
  <c r="P150" i="22"/>
  <c r="O150" i="22"/>
  <c r="N150" i="22"/>
  <c r="L150" i="22"/>
  <c r="K150" i="22"/>
  <c r="J150" i="22"/>
  <c r="I150" i="22"/>
  <c r="H150" i="22"/>
  <c r="G150" i="22"/>
  <c r="F150" i="22"/>
  <c r="E150" i="22"/>
  <c r="D150" i="22"/>
  <c r="C150" i="22"/>
  <c r="BF149" i="22"/>
  <c r="AW149" i="22"/>
  <c r="AS149" i="22"/>
  <c r="AR149" i="22"/>
  <c r="AE149" i="22"/>
  <c r="V149" i="22"/>
  <c r="M149" i="22"/>
  <c r="D149" i="22"/>
  <c r="BF148" i="22"/>
  <c r="AW148" i="22"/>
  <c r="AS148" i="22"/>
  <c r="AR148" i="22"/>
  <c r="AE148" i="22"/>
  <c r="V148" i="22"/>
  <c r="M148" i="22"/>
  <c r="D148" i="22"/>
  <c r="BF147" i="22"/>
  <c r="AW147" i="22"/>
  <c r="AS147" i="22"/>
  <c r="AR147" i="22"/>
  <c r="AE147" i="22"/>
  <c r="V147" i="22"/>
  <c r="M147" i="22"/>
  <c r="D147" i="22"/>
  <c r="BF146" i="22"/>
  <c r="AW146" i="22"/>
  <c r="AS146" i="22"/>
  <c r="AR146" i="22"/>
  <c r="AE146" i="22"/>
  <c r="V146" i="22"/>
  <c r="M146" i="22"/>
  <c r="D146" i="22"/>
  <c r="BF145" i="22"/>
  <c r="AW145" i="22"/>
  <c r="AS145" i="22"/>
  <c r="AR145" i="22"/>
  <c r="AE145" i="22"/>
  <c r="V145" i="22"/>
  <c r="M145" i="22"/>
  <c r="D145" i="22"/>
  <c r="BF144" i="22"/>
  <c r="AW144" i="22"/>
  <c r="AS144" i="22"/>
  <c r="AR144" i="22"/>
  <c r="AE144" i="22"/>
  <c r="V144" i="22"/>
  <c r="M144" i="22"/>
  <c r="D144" i="22"/>
  <c r="BF143" i="22"/>
  <c r="AW143" i="22"/>
  <c r="AS143" i="22"/>
  <c r="AR143" i="22"/>
  <c r="AE143" i="22"/>
  <c r="V143" i="22"/>
  <c r="M143" i="22"/>
  <c r="D143" i="22"/>
  <c r="BF142" i="22"/>
  <c r="AW142" i="22"/>
  <c r="AS142" i="22"/>
  <c r="AR142" i="22"/>
  <c r="AE142" i="22"/>
  <c r="V142" i="22"/>
  <c r="M142" i="22"/>
  <c r="D142" i="22"/>
  <c r="BF141" i="22"/>
  <c r="AW141" i="22"/>
  <c r="AS141" i="22"/>
  <c r="AR141" i="22"/>
  <c r="AE141" i="22"/>
  <c r="V141" i="22"/>
  <c r="M141" i="22"/>
  <c r="D141" i="22"/>
  <c r="BF140" i="22"/>
  <c r="AW140" i="22"/>
  <c r="AS140" i="22"/>
  <c r="AR140" i="22"/>
  <c r="AE140" i="22"/>
  <c r="V140" i="22"/>
  <c r="M140" i="22"/>
  <c r="D140" i="22"/>
  <c r="BF139" i="22"/>
  <c r="AW139" i="22"/>
  <c r="AS139" i="22"/>
  <c r="AR139" i="22"/>
  <c r="AE139" i="22"/>
  <c r="V139" i="22"/>
  <c r="M139" i="22"/>
  <c r="D139" i="22"/>
  <c r="BF138" i="22"/>
  <c r="AW138" i="22"/>
  <c r="AS138" i="22"/>
  <c r="AR138" i="22"/>
  <c r="AE138" i="22"/>
  <c r="V138" i="22"/>
  <c r="M138" i="22"/>
  <c r="D138" i="22"/>
  <c r="BF137" i="22"/>
  <c r="AW137" i="22"/>
  <c r="AS137" i="22"/>
  <c r="AR137" i="22"/>
  <c r="AE137" i="22"/>
  <c r="V137" i="22"/>
  <c r="M137" i="22"/>
  <c r="D137" i="22"/>
  <c r="BF136" i="22"/>
  <c r="AW136" i="22"/>
  <c r="AS136" i="22"/>
  <c r="AR136" i="22"/>
  <c r="AE136" i="22"/>
  <c r="V136" i="22"/>
  <c r="M136" i="22"/>
  <c r="D136" i="22"/>
  <c r="BF135" i="22"/>
  <c r="AW135" i="22"/>
  <c r="AS135" i="22"/>
  <c r="AR135" i="22"/>
  <c r="AE135" i="22"/>
  <c r="V135" i="22"/>
  <c r="M135" i="22"/>
  <c r="D135" i="22"/>
  <c r="BF134" i="22"/>
  <c r="AW134" i="22"/>
  <c r="AS134" i="22"/>
  <c r="AR134" i="22"/>
  <c r="AE134" i="22"/>
  <c r="V134" i="22"/>
  <c r="M134" i="22"/>
  <c r="D134" i="22"/>
  <c r="BF133" i="22"/>
  <c r="AW133" i="22"/>
  <c r="AS133" i="22"/>
  <c r="AR133" i="22"/>
  <c r="AE133" i="22"/>
  <c r="V133" i="22"/>
  <c r="M133" i="22"/>
  <c r="D133" i="22"/>
  <c r="BF132" i="22"/>
  <c r="AW132" i="22"/>
  <c r="AS132" i="22"/>
  <c r="AR132" i="22"/>
  <c r="AE132" i="22"/>
  <c r="V132" i="22"/>
  <c r="M132" i="22"/>
  <c r="D132" i="22"/>
  <c r="BF131" i="22"/>
  <c r="AW131" i="22"/>
  <c r="AS131" i="22"/>
  <c r="AR131" i="22"/>
  <c r="AE131" i="22"/>
  <c r="V131" i="22"/>
  <c r="M131" i="22"/>
  <c r="D131" i="22"/>
  <c r="BF130" i="22"/>
  <c r="AW130" i="22"/>
  <c r="AS130" i="22"/>
  <c r="AR130" i="22"/>
  <c r="AE130" i="22"/>
  <c r="V130" i="22"/>
  <c r="M130" i="22"/>
  <c r="D130" i="22"/>
  <c r="BF129" i="22"/>
  <c r="AW129" i="22"/>
  <c r="AS129" i="22"/>
  <c r="AR129" i="22"/>
  <c r="AE129" i="22"/>
  <c r="V129" i="22"/>
  <c r="M129" i="22"/>
  <c r="D129" i="22"/>
  <c r="BF128" i="22"/>
  <c r="AW128" i="22"/>
  <c r="AS128" i="22"/>
  <c r="AR128" i="22"/>
  <c r="AE128" i="22"/>
  <c r="V128" i="22"/>
  <c r="M128" i="22"/>
  <c r="D128" i="22"/>
  <c r="BF127" i="22"/>
  <c r="AW127" i="22"/>
  <c r="AS127" i="22"/>
  <c r="AR127" i="22"/>
  <c r="AE127" i="22"/>
  <c r="V127" i="22"/>
  <c r="M127" i="22"/>
  <c r="D127" i="22"/>
  <c r="BF126" i="22"/>
  <c r="AW126" i="22"/>
  <c r="AS126" i="22"/>
  <c r="AR126" i="22"/>
  <c r="AE126" i="22"/>
  <c r="V126" i="22"/>
  <c r="M126" i="22"/>
  <c r="D126" i="22"/>
  <c r="BF125" i="22"/>
  <c r="AW125" i="22"/>
  <c r="AS125" i="22"/>
  <c r="AR125" i="22"/>
  <c r="AE125" i="22"/>
  <c r="V125" i="22"/>
  <c r="M125" i="22"/>
  <c r="D125" i="22"/>
  <c r="BF124" i="22"/>
  <c r="AW124" i="22"/>
  <c r="AS124" i="22"/>
  <c r="AR124" i="22"/>
  <c r="AE124" i="22"/>
  <c r="V124" i="22"/>
  <c r="M124" i="22"/>
  <c r="D124" i="22"/>
  <c r="BF123" i="22"/>
  <c r="AW123" i="22"/>
  <c r="AS123" i="22"/>
  <c r="AR123" i="22"/>
  <c r="AE123" i="22"/>
  <c r="V123" i="22"/>
  <c r="M123" i="22"/>
  <c r="D123" i="22"/>
  <c r="BF122" i="22"/>
  <c r="AW122" i="22"/>
  <c r="AS122" i="22"/>
  <c r="AR122" i="22"/>
  <c r="AE122" i="22"/>
  <c r="V122" i="22"/>
  <c r="M122" i="22"/>
  <c r="D122" i="22"/>
  <c r="BF121" i="22"/>
  <c r="AW121" i="22"/>
  <c r="AS121" i="22"/>
  <c r="AR121" i="22"/>
  <c r="AE121" i="22"/>
  <c r="V121" i="22"/>
  <c r="M121" i="22"/>
  <c r="D121" i="22"/>
  <c r="BF120" i="22"/>
  <c r="BF150" i="22" s="1"/>
  <c r="AW120" i="22"/>
  <c r="AS120" i="22"/>
  <c r="AS150" i="22" s="1"/>
  <c r="AR120" i="22"/>
  <c r="AR152" i="22" s="1"/>
  <c r="AE120" i="22"/>
  <c r="AE151" i="22" s="1"/>
  <c r="V120" i="22"/>
  <c r="M120" i="22"/>
  <c r="M150" i="22" s="1"/>
  <c r="D120" i="22"/>
  <c r="D152" i="22" s="1"/>
  <c r="BM119" i="22"/>
  <c r="BL119" i="22"/>
  <c r="BK119" i="22"/>
  <c r="BJ119" i="22"/>
  <c r="BI119" i="22"/>
  <c r="BH119" i="22"/>
  <c r="BG119" i="22"/>
  <c r="BE119" i="22"/>
  <c r="AT119" i="22"/>
  <c r="AO119" i="22"/>
  <c r="C119" i="22"/>
  <c r="BM118" i="22"/>
  <c r="BL118" i="22"/>
  <c r="BK118" i="22"/>
  <c r="BJ118" i="22"/>
  <c r="BI118" i="22"/>
  <c r="BH118" i="22"/>
  <c r="BG118" i="22"/>
  <c r="BE118" i="22"/>
  <c r="BD118" i="22"/>
  <c r="BC118" i="22"/>
  <c r="BB118" i="22"/>
  <c r="BA118" i="22"/>
  <c r="AZ118" i="22"/>
  <c r="AV118" i="22"/>
  <c r="AU118" i="22"/>
  <c r="AT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D118" i="22"/>
  <c r="AC118" i="22"/>
  <c r="AB118" i="22"/>
  <c r="AA118" i="22"/>
  <c r="Z118" i="22"/>
  <c r="Y118" i="22"/>
  <c r="X118" i="22"/>
  <c r="W118" i="22"/>
  <c r="U118" i="22"/>
  <c r="T118" i="22"/>
  <c r="S118" i="22"/>
  <c r="R118" i="22"/>
  <c r="Q118" i="22"/>
  <c r="P118" i="22"/>
  <c r="O118" i="22"/>
  <c r="N118" i="22"/>
  <c r="L118" i="22"/>
  <c r="K118" i="22"/>
  <c r="J118" i="22"/>
  <c r="I118" i="22"/>
  <c r="H118" i="22"/>
  <c r="G118" i="22"/>
  <c r="F118" i="22"/>
  <c r="E118" i="22"/>
  <c r="D118" i="22"/>
  <c r="C118" i="22"/>
  <c r="BM117" i="22"/>
  <c r="BL117" i="22"/>
  <c r="BK117" i="22"/>
  <c r="BJ117" i="22"/>
  <c r="BI117" i="22"/>
  <c r="BH117" i="22"/>
  <c r="BG117" i="22"/>
  <c r="BE117" i="22"/>
  <c r="BD117" i="22"/>
  <c r="BC117" i="22"/>
  <c r="BB117" i="22"/>
  <c r="BA117" i="22"/>
  <c r="AZ117" i="22"/>
  <c r="AV117" i="22"/>
  <c r="AU117" i="22"/>
  <c r="AT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D117" i="22"/>
  <c r="AC117" i="22"/>
  <c r="AB117" i="22"/>
  <c r="AA117" i="22"/>
  <c r="Z117" i="22"/>
  <c r="Y117" i="22"/>
  <c r="X117" i="22"/>
  <c r="W117" i="22"/>
  <c r="U117" i="22"/>
  <c r="T117" i="22"/>
  <c r="S117" i="22"/>
  <c r="R117" i="22"/>
  <c r="Q117" i="22"/>
  <c r="P117" i="22"/>
  <c r="O117" i="22"/>
  <c r="N117" i="22"/>
  <c r="L117" i="22"/>
  <c r="K117" i="22"/>
  <c r="J117" i="22"/>
  <c r="I117" i="22"/>
  <c r="H117" i="22"/>
  <c r="G117" i="22"/>
  <c r="F117" i="22"/>
  <c r="E117" i="22"/>
  <c r="D117" i="22"/>
  <c r="C117" i="22"/>
  <c r="BM116" i="22"/>
  <c r="BL116" i="22"/>
  <c r="BK116" i="22"/>
  <c r="BJ116" i="22"/>
  <c r="BI116" i="22"/>
  <c r="BH116" i="22"/>
  <c r="BG116" i="22"/>
  <c r="BE116" i="22"/>
  <c r="BD116" i="22"/>
  <c r="BC116" i="22"/>
  <c r="BB116" i="22"/>
  <c r="BA116" i="22"/>
  <c r="AZ116" i="22"/>
  <c r="AV116" i="22"/>
  <c r="AV8" i="22" s="1"/>
  <c r="AU116" i="22"/>
  <c r="AT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D116" i="22"/>
  <c r="AC116" i="22"/>
  <c r="AB116" i="22"/>
  <c r="AA116" i="22"/>
  <c r="Z116" i="22"/>
  <c r="Y116" i="22"/>
  <c r="X116" i="22"/>
  <c r="W116" i="22"/>
  <c r="U116" i="22"/>
  <c r="T116" i="22"/>
  <c r="S116" i="22"/>
  <c r="R116" i="22"/>
  <c r="Q116" i="22"/>
  <c r="P116" i="22"/>
  <c r="O116" i="22"/>
  <c r="N116" i="22"/>
  <c r="L116" i="22"/>
  <c r="L8" i="22" s="1"/>
  <c r="K116" i="22"/>
  <c r="J116" i="22"/>
  <c r="I116" i="22"/>
  <c r="H116" i="22"/>
  <c r="H8" i="22" s="1"/>
  <c r="G116" i="22"/>
  <c r="F116" i="22"/>
  <c r="E116" i="22"/>
  <c r="D116" i="22"/>
  <c r="C116" i="22"/>
  <c r="BF115" i="22"/>
  <c r="AX115" i="22"/>
  <c r="AW115" i="22"/>
  <c r="AR115" i="22"/>
  <c r="AS115" i="22" s="1"/>
  <c r="AY115" i="22" s="1"/>
  <c r="AE115" i="22"/>
  <c r="V115" i="22"/>
  <c r="M115" i="22"/>
  <c r="BF114" i="22"/>
  <c r="AW114" i="22"/>
  <c r="AS114" i="22"/>
  <c r="AR114" i="22"/>
  <c r="AE114" i="22"/>
  <c r="V114" i="22"/>
  <c r="M114" i="22"/>
  <c r="BF113" i="22"/>
  <c r="AW113" i="22"/>
  <c r="AS113" i="22"/>
  <c r="AR113" i="22"/>
  <c r="AE113" i="22"/>
  <c r="V113" i="22"/>
  <c r="M113" i="22"/>
  <c r="BF112" i="22"/>
  <c r="AX112" i="22"/>
  <c r="AW112" i="22"/>
  <c r="AR112" i="22"/>
  <c r="AS112" i="22" s="1"/>
  <c r="AY112" i="22" s="1"/>
  <c r="AE112" i="22"/>
  <c r="V112" i="22"/>
  <c r="M112" i="22"/>
  <c r="BF111" i="22"/>
  <c r="AX111" i="22"/>
  <c r="AW111" i="22"/>
  <c r="AR111" i="22"/>
  <c r="AS111" i="22" s="1"/>
  <c r="AY111" i="22" s="1"/>
  <c r="AE111" i="22"/>
  <c r="V111" i="22"/>
  <c r="M111" i="22"/>
  <c r="BF110" i="22"/>
  <c r="AW110" i="22"/>
  <c r="AS110" i="22"/>
  <c r="AR110" i="22"/>
  <c r="AE110" i="22"/>
  <c r="V110" i="22"/>
  <c r="M110" i="22"/>
  <c r="BF109" i="22"/>
  <c r="AW109" i="22"/>
  <c r="AS109" i="22"/>
  <c r="AR109" i="22"/>
  <c r="AE109" i="22"/>
  <c r="V109" i="22"/>
  <c r="M109" i="22"/>
  <c r="BF108" i="22"/>
  <c r="AY108" i="22"/>
  <c r="AX108" i="22"/>
  <c r="AW108" i="22"/>
  <c r="AR108" i="22"/>
  <c r="AS108" i="22" s="1"/>
  <c r="AE108" i="22"/>
  <c r="V108" i="22"/>
  <c r="M108" i="22"/>
  <c r="BF107" i="22"/>
  <c r="AX107" i="22"/>
  <c r="AW107" i="22"/>
  <c r="AR107" i="22"/>
  <c r="AS107" i="22" s="1"/>
  <c r="AE107" i="22"/>
  <c r="V107" i="22"/>
  <c r="M107" i="22"/>
  <c r="BF106" i="22"/>
  <c r="AW106" i="22"/>
  <c r="AS106" i="22"/>
  <c r="AR106" i="22"/>
  <c r="AE106" i="22"/>
  <c r="V106" i="22"/>
  <c r="M106" i="22"/>
  <c r="BF105" i="22"/>
  <c r="AW105" i="22"/>
  <c r="AS105" i="22"/>
  <c r="AR105" i="22"/>
  <c r="AE105" i="22"/>
  <c r="V105" i="22"/>
  <c r="M105" i="22"/>
  <c r="BF104" i="22"/>
  <c r="AX104" i="22"/>
  <c r="AW104" i="22"/>
  <c r="AR104" i="22"/>
  <c r="AS104" i="22" s="1"/>
  <c r="AY104" i="22" s="1"/>
  <c r="AE104" i="22"/>
  <c r="V104" i="22"/>
  <c r="M104" i="22"/>
  <c r="BF103" i="22"/>
  <c r="AX103" i="22"/>
  <c r="AW103" i="22"/>
  <c r="AR103" i="22"/>
  <c r="AS103" i="22" s="1"/>
  <c r="AE103" i="22"/>
  <c r="V103" i="22"/>
  <c r="M103" i="22"/>
  <c r="BF102" i="22"/>
  <c r="AW102" i="22"/>
  <c r="AS102" i="22"/>
  <c r="AR102" i="22"/>
  <c r="AE102" i="22"/>
  <c r="V102" i="22"/>
  <c r="M102" i="22"/>
  <c r="BF101" i="22"/>
  <c r="AW101" i="22"/>
  <c r="AX101" i="22" s="1"/>
  <c r="AS101" i="22"/>
  <c r="AY101" i="22" s="1"/>
  <c r="AR101" i="22"/>
  <c r="AE101" i="22"/>
  <c r="V101" i="22"/>
  <c r="M101" i="22"/>
  <c r="M117" i="22" s="1"/>
  <c r="BF100" i="22"/>
  <c r="AX100" i="22"/>
  <c r="AW100" i="22"/>
  <c r="AR100" i="22"/>
  <c r="AS100" i="22" s="1"/>
  <c r="AY100" i="22" s="1"/>
  <c r="AE100" i="22"/>
  <c r="V100" i="22"/>
  <c r="M100" i="22"/>
  <c r="BF99" i="22"/>
  <c r="AX99" i="22"/>
  <c r="AW99" i="22"/>
  <c r="AY99" i="22" s="1"/>
  <c r="AR99" i="22"/>
  <c r="AS99" i="22" s="1"/>
  <c r="AE99" i="22"/>
  <c r="V99" i="22"/>
  <c r="M99" i="22"/>
  <c r="BF98" i="22"/>
  <c r="AW98" i="22"/>
  <c r="AS98" i="22"/>
  <c r="AR98" i="22"/>
  <c r="AE98" i="22"/>
  <c r="V98" i="22"/>
  <c r="M98" i="22"/>
  <c r="BF97" i="22"/>
  <c r="AW97" i="22"/>
  <c r="AX97" i="22" s="1"/>
  <c r="AS97" i="22"/>
  <c r="AR97" i="22"/>
  <c r="AE97" i="22"/>
  <c r="V97" i="22"/>
  <c r="M97" i="22"/>
  <c r="BF96" i="22"/>
  <c r="AX96" i="22"/>
  <c r="AW96" i="22"/>
  <c r="AR96" i="22"/>
  <c r="AS96" i="22" s="1"/>
  <c r="AY96" i="22" s="1"/>
  <c r="AE96" i="22"/>
  <c r="V96" i="22"/>
  <c r="M96" i="22"/>
  <c r="BF95" i="22"/>
  <c r="AX95" i="22"/>
  <c r="AW95" i="22"/>
  <c r="AR95" i="22"/>
  <c r="AS95" i="22" s="1"/>
  <c r="AE95" i="22"/>
  <c r="V95" i="22"/>
  <c r="M95" i="22"/>
  <c r="BF94" i="22"/>
  <c r="AW94" i="22"/>
  <c r="AS94" i="22"/>
  <c r="AR94" i="22"/>
  <c r="AE94" i="22"/>
  <c r="V94" i="22"/>
  <c r="M94" i="22"/>
  <c r="BF93" i="22"/>
  <c r="AW93" i="22"/>
  <c r="AX93" i="22" s="1"/>
  <c r="AS93" i="22"/>
  <c r="AR93" i="22"/>
  <c r="AE93" i="22"/>
  <c r="V93" i="22"/>
  <c r="M93" i="22"/>
  <c r="BF92" i="22"/>
  <c r="AY92" i="22"/>
  <c r="AX92" i="22"/>
  <c r="AW92" i="22"/>
  <c r="AR92" i="22"/>
  <c r="AS92" i="22" s="1"/>
  <c r="AE92" i="22"/>
  <c r="V92" i="22"/>
  <c r="M92" i="22"/>
  <c r="BF91" i="22"/>
  <c r="AX91" i="22"/>
  <c r="AW91" i="22"/>
  <c r="AR91" i="22"/>
  <c r="AS91" i="22" s="1"/>
  <c r="AE91" i="22"/>
  <c r="V91" i="22"/>
  <c r="M91" i="22"/>
  <c r="BF90" i="22"/>
  <c r="BF119" i="22" s="1"/>
  <c r="AW90" i="22"/>
  <c r="AS90" i="22"/>
  <c r="AR90" i="22"/>
  <c r="AE90" i="22"/>
  <c r="V90" i="22"/>
  <c r="M90" i="22"/>
  <c r="BF89" i="22"/>
  <c r="AY89" i="22"/>
  <c r="AW89" i="22"/>
  <c r="AX89" i="22" s="1"/>
  <c r="AS89" i="22"/>
  <c r="AR89" i="22"/>
  <c r="AE89" i="22"/>
  <c r="V89" i="22"/>
  <c r="M89" i="22"/>
  <c r="BF88" i="22"/>
  <c r="AX88" i="22"/>
  <c r="AW88" i="22"/>
  <c r="AR88" i="22"/>
  <c r="AS88" i="22" s="1"/>
  <c r="AY88" i="22" s="1"/>
  <c r="AE88" i="22"/>
  <c r="V88" i="22"/>
  <c r="M88" i="22"/>
  <c r="BF87" i="22"/>
  <c r="AW87" i="22"/>
  <c r="AX87" i="22" s="1"/>
  <c r="AR87" i="22"/>
  <c r="AS87" i="22" s="1"/>
  <c r="AE87" i="22"/>
  <c r="V87" i="22"/>
  <c r="M87" i="22"/>
  <c r="BF86" i="22"/>
  <c r="AW86" i="22"/>
  <c r="AX86" i="22" s="1"/>
  <c r="AS86" i="22"/>
  <c r="AR86" i="22"/>
  <c r="AE86" i="22"/>
  <c r="V86" i="22"/>
  <c r="M86" i="22"/>
  <c r="BF85" i="22"/>
  <c r="AW85" i="22"/>
  <c r="AW117" i="22" s="1"/>
  <c r="AS85" i="22"/>
  <c r="AS117" i="22" s="1"/>
  <c r="AR85" i="22"/>
  <c r="AE85" i="22"/>
  <c r="AE117" i="22" s="1"/>
  <c r="V85" i="22"/>
  <c r="V118" i="22" s="1"/>
  <c r="M85" i="22"/>
  <c r="BM84" i="22"/>
  <c r="BL84" i="22"/>
  <c r="BK84" i="22"/>
  <c r="BJ84" i="22"/>
  <c r="BI84" i="22"/>
  <c r="BH84" i="22"/>
  <c r="BG84" i="22"/>
  <c r="BE84" i="22"/>
  <c r="AT84" i="22"/>
  <c r="AO84" i="22"/>
  <c r="C84" i="22"/>
  <c r="BM83" i="22"/>
  <c r="BL83" i="22"/>
  <c r="BK83" i="22"/>
  <c r="BJ83" i="22"/>
  <c r="BI83" i="22"/>
  <c r="BH83" i="22"/>
  <c r="BG83" i="22"/>
  <c r="BE83" i="22"/>
  <c r="BD83" i="22"/>
  <c r="BC83" i="22"/>
  <c r="BB83" i="22"/>
  <c r="BA83" i="22"/>
  <c r="AZ83" i="22"/>
  <c r="AV83" i="22"/>
  <c r="AU83" i="22"/>
  <c r="AT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D83" i="22"/>
  <c r="AC83" i="22"/>
  <c r="AB83" i="22"/>
  <c r="AA83" i="22"/>
  <c r="Z83" i="22"/>
  <c r="Y83" i="22"/>
  <c r="X83" i="22"/>
  <c r="W83" i="22"/>
  <c r="U83" i="22"/>
  <c r="T83" i="22"/>
  <c r="S83" i="22"/>
  <c r="R83" i="22"/>
  <c r="Q83" i="22"/>
  <c r="P83" i="22"/>
  <c r="O83" i="22"/>
  <c r="N83" i="22"/>
  <c r="L83" i="22"/>
  <c r="K83" i="22"/>
  <c r="J83" i="22"/>
  <c r="I83" i="22"/>
  <c r="H83" i="22"/>
  <c r="G83" i="22"/>
  <c r="F83" i="22"/>
  <c r="E83" i="22"/>
  <c r="C83" i="22"/>
  <c r="BM82" i="22"/>
  <c r="BL82" i="22"/>
  <c r="BL8" i="22" s="1"/>
  <c r="BK82" i="22"/>
  <c r="BJ82" i="22"/>
  <c r="BI82" i="22"/>
  <c r="BH82" i="22"/>
  <c r="BH8" i="22" s="1"/>
  <c r="BG82" i="22"/>
  <c r="BE82" i="22"/>
  <c r="BD82" i="22"/>
  <c r="BD8" i="22" s="1"/>
  <c r="BC82" i="22"/>
  <c r="BB82" i="22"/>
  <c r="BA82" i="22"/>
  <c r="AZ82" i="22"/>
  <c r="AZ8" i="22" s="1"/>
  <c r="AV82" i="22"/>
  <c r="AU82" i="22"/>
  <c r="AT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L82" i="22"/>
  <c r="K82" i="22"/>
  <c r="J82" i="22"/>
  <c r="I82" i="22"/>
  <c r="H82" i="22"/>
  <c r="G82" i="22"/>
  <c r="F82" i="22"/>
  <c r="E82" i="22"/>
  <c r="C82" i="22"/>
  <c r="BM81" i="22"/>
  <c r="BL81" i="22"/>
  <c r="BK81" i="22"/>
  <c r="BJ81" i="22"/>
  <c r="BI81" i="22"/>
  <c r="BH81" i="22"/>
  <c r="BG81" i="22"/>
  <c r="BE81" i="22"/>
  <c r="BD81" i="22"/>
  <c r="BC81" i="22"/>
  <c r="BB81" i="22"/>
  <c r="BA81" i="22"/>
  <c r="AZ81" i="22"/>
  <c r="AV81" i="22"/>
  <c r="AU81" i="22"/>
  <c r="AT81" i="22"/>
  <c r="AQ81" i="22"/>
  <c r="AP81" i="22"/>
  <c r="AO81" i="22"/>
  <c r="AN81" i="22"/>
  <c r="AM81" i="22"/>
  <c r="AL81" i="22"/>
  <c r="AK81" i="22"/>
  <c r="AJ81" i="22"/>
  <c r="AI81" i="22"/>
  <c r="AH81" i="22"/>
  <c r="AG81" i="22"/>
  <c r="AF81" i="22"/>
  <c r="AD81" i="22"/>
  <c r="AC81" i="22"/>
  <c r="AB81" i="22"/>
  <c r="AA81" i="22"/>
  <c r="Z81" i="22"/>
  <c r="Y81" i="22"/>
  <c r="X81" i="22"/>
  <c r="W81" i="22"/>
  <c r="U81" i="22"/>
  <c r="T81" i="22"/>
  <c r="S81" i="22"/>
  <c r="R81" i="22"/>
  <c r="Q81" i="22"/>
  <c r="P81" i="22"/>
  <c r="O81" i="22"/>
  <c r="N81" i="22"/>
  <c r="L81" i="22"/>
  <c r="K81" i="22"/>
  <c r="J81" i="22"/>
  <c r="I81" i="22"/>
  <c r="H81" i="22"/>
  <c r="G81" i="22"/>
  <c r="F81" i="22"/>
  <c r="E81" i="22"/>
  <c r="C81" i="22"/>
  <c r="BF80" i="22"/>
  <c r="AW80" i="22"/>
  <c r="AX80" i="22" s="1"/>
  <c r="AR80" i="22"/>
  <c r="AS80" i="22" s="1"/>
  <c r="AY80" i="22" s="1"/>
  <c r="AE80" i="22"/>
  <c r="V80" i="22"/>
  <c r="M80" i="22"/>
  <c r="D80" i="22"/>
  <c r="A80" i="22"/>
  <c r="BF79" i="22"/>
  <c r="AX79" i="22"/>
  <c r="AW79" i="22"/>
  <c r="AS79" i="22"/>
  <c r="AY79" i="22" s="1"/>
  <c r="AR79" i="22"/>
  <c r="AE79" i="22"/>
  <c r="V79" i="22"/>
  <c r="M79" i="22"/>
  <c r="D79" i="22"/>
  <c r="BF78" i="22"/>
  <c r="AX78" i="22"/>
  <c r="AW78" i="22"/>
  <c r="AS78" i="22"/>
  <c r="AY78" i="22" s="1"/>
  <c r="AR78" i="22"/>
  <c r="AE78" i="22"/>
  <c r="V78" i="22"/>
  <c r="M78" i="22"/>
  <c r="D78" i="22"/>
  <c r="BF77" i="22"/>
  <c r="AX77" i="22"/>
  <c r="AW77" i="22"/>
  <c r="AS77" i="22"/>
  <c r="AY77" i="22" s="1"/>
  <c r="AR77" i="22"/>
  <c r="AE77" i="22"/>
  <c r="V77" i="22"/>
  <c r="M77" i="22"/>
  <c r="D77" i="22"/>
  <c r="BF76" i="22"/>
  <c r="AX76" i="22"/>
  <c r="AW76" i="22"/>
  <c r="AR76" i="22"/>
  <c r="AS76" i="22" s="1"/>
  <c r="AY76" i="22" s="1"/>
  <c r="AE76" i="22"/>
  <c r="V76" i="22"/>
  <c r="M76" i="22"/>
  <c r="D76" i="22"/>
  <c r="BF75" i="22"/>
  <c r="AX75" i="22"/>
  <c r="AW75" i="22"/>
  <c r="AS75" i="22"/>
  <c r="AY75" i="22" s="1"/>
  <c r="AR75" i="22"/>
  <c r="AE75" i="22"/>
  <c r="V75" i="22"/>
  <c r="M75" i="22"/>
  <c r="D75" i="22"/>
  <c r="BF74" i="22"/>
  <c r="AX74" i="22"/>
  <c r="AW74" i="22"/>
  <c r="AS74" i="22"/>
  <c r="AY74" i="22" s="1"/>
  <c r="AR74" i="22"/>
  <c r="AE74" i="22"/>
  <c r="V74" i="22"/>
  <c r="M74" i="22"/>
  <c r="D74" i="22"/>
  <c r="BF73" i="22"/>
  <c r="AX73" i="22"/>
  <c r="AW73" i="22"/>
  <c r="AS73" i="22"/>
  <c r="AY73" i="22" s="1"/>
  <c r="AR73" i="22"/>
  <c r="AE73" i="22"/>
  <c r="V73" i="22"/>
  <c r="M73" i="22"/>
  <c r="D73" i="22"/>
  <c r="BF72" i="22"/>
  <c r="AX72" i="22"/>
  <c r="AW72" i="22"/>
  <c r="AR72" i="22"/>
  <c r="AS72" i="22" s="1"/>
  <c r="AY72" i="22" s="1"/>
  <c r="AE72" i="22"/>
  <c r="V72" i="22"/>
  <c r="M72" i="22"/>
  <c r="D72" i="22"/>
  <c r="BF71" i="22"/>
  <c r="AX71" i="22"/>
  <c r="AW71" i="22"/>
  <c r="AS71" i="22"/>
  <c r="AY71" i="22" s="1"/>
  <c r="AR71" i="22"/>
  <c r="AE71" i="22"/>
  <c r="V71" i="22"/>
  <c r="M71" i="22"/>
  <c r="D71" i="22"/>
  <c r="BF70" i="22"/>
  <c r="AX70" i="22"/>
  <c r="AW70" i="22"/>
  <c r="AS70" i="22"/>
  <c r="AY70" i="22" s="1"/>
  <c r="AR70" i="22"/>
  <c r="AE70" i="22"/>
  <c r="V70" i="22"/>
  <c r="M70" i="22"/>
  <c r="D70" i="22"/>
  <c r="BF69" i="22"/>
  <c r="AX69" i="22"/>
  <c r="AW69" i="22"/>
  <c r="AS69" i="22"/>
  <c r="AY69" i="22" s="1"/>
  <c r="AR69" i="22"/>
  <c r="AE69" i="22"/>
  <c r="V69" i="22"/>
  <c r="M69" i="22"/>
  <c r="D69" i="22"/>
  <c r="BF68" i="22"/>
  <c r="AX68" i="22"/>
  <c r="AW68" i="22"/>
  <c r="AR68" i="22"/>
  <c r="AS68" i="22" s="1"/>
  <c r="AY68" i="22" s="1"/>
  <c r="AE68" i="22"/>
  <c r="V68" i="22"/>
  <c r="M68" i="22"/>
  <c r="D68" i="22"/>
  <c r="BF67" i="22"/>
  <c r="AX67" i="22"/>
  <c r="AW67" i="22"/>
  <c r="AS67" i="22"/>
  <c r="AY67" i="22" s="1"/>
  <c r="AR67" i="22"/>
  <c r="AE67" i="22"/>
  <c r="V67" i="22"/>
  <c r="M67" i="22"/>
  <c r="D67" i="22"/>
  <c r="BF66" i="22"/>
  <c r="AX66" i="22"/>
  <c r="AW66" i="22"/>
  <c r="AS66" i="22"/>
  <c r="AY66" i="22" s="1"/>
  <c r="AR66" i="22"/>
  <c r="AE66" i="22"/>
  <c r="V66" i="22"/>
  <c r="M66" i="22"/>
  <c r="D66" i="22"/>
  <c r="BF65" i="22"/>
  <c r="AX65" i="22"/>
  <c r="AW65" i="22"/>
  <c r="AS65" i="22"/>
  <c r="AY65" i="22" s="1"/>
  <c r="AR65" i="22"/>
  <c r="AE65" i="22"/>
  <c r="V65" i="22"/>
  <c r="M65" i="22"/>
  <c r="M83" i="22" s="1"/>
  <c r="D65" i="22"/>
  <c r="BF64" i="22"/>
  <c r="AX64" i="22"/>
  <c r="AW64" i="22"/>
  <c r="AR64" i="22"/>
  <c r="AR83" i="22" s="1"/>
  <c r="AE64" i="22"/>
  <c r="V64" i="22"/>
  <c r="M64" i="22"/>
  <c r="D64" i="22"/>
  <c r="D83" i="22" s="1"/>
  <c r="BF63" i="22"/>
  <c r="AX63" i="22"/>
  <c r="AW63" i="22"/>
  <c r="AS63" i="22"/>
  <c r="AY63" i="22" s="1"/>
  <c r="AR63" i="22"/>
  <c r="AE63" i="22"/>
  <c r="V63" i="22"/>
  <c r="M63" i="22"/>
  <c r="D63" i="22"/>
  <c r="BF62" i="22"/>
  <c r="AX62" i="22"/>
  <c r="AW62" i="22"/>
  <c r="AY62" i="22" s="1"/>
  <c r="AS62" i="22"/>
  <c r="AR62" i="22"/>
  <c r="AE62" i="22"/>
  <c r="V62" i="22"/>
  <c r="M62" i="22"/>
  <c r="D62" i="22"/>
  <c r="BF61" i="22"/>
  <c r="AX61" i="22"/>
  <c r="AW61" i="22"/>
  <c r="AY61" i="22" s="1"/>
  <c r="AS61" i="22"/>
  <c r="AR61" i="22"/>
  <c r="AE61" i="22"/>
  <c r="V61" i="22"/>
  <c r="M61" i="22"/>
  <c r="D61" i="22"/>
  <c r="BF60" i="22"/>
  <c r="AX60" i="22"/>
  <c r="AW60" i="22"/>
  <c r="AY60" i="22" s="1"/>
  <c r="AS60" i="22"/>
  <c r="AR60" i="22"/>
  <c r="AE60" i="22"/>
  <c r="V60" i="22"/>
  <c r="M60" i="22"/>
  <c r="D60" i="22"/>
  <c r="BF59" i="22"/>
  <c r="AX59" i="22"/>
  <c r="AW59" i="22"/>
  <c r="AY59" i="22" s="1"/>
  <c r="AS59" i="22"/>
  <c r="AR59" i="22"/>
  <c r="AE59" i="22"/>
  <c r="V59" i="22"/>
  <c r="M59" i="22"/>
  <c r="D59" i="22"/>
  <c r="BF58" i="22"/>
  <c r="AX58" i="22"/>
  <c r="AW58" i="22"/>
  <c r="AY58" i="22" s="1"/>
  <c r="AS58" i="22"/>
  <c r="AR58" i="22"/>
  <c r="AE58" i="22"/>
  <c r="V58" i="22"/>
  <c r="M58" i="22"/>
  <c r="D58" i="22"/>
  <c r="BF57" i="22"/>
  <c r="AX57" i="22"/>
  <c r="AW57" i="22"/>
  <c r="AY57" i="22" s="1"/>
  <c r="AS57" i="22"/>
  <c r="AR57" i="22"/>
  <c r="AE57" i="22"/>
  <c r="V57" i="22"/>
  <c r="M57" i="22"/>
  <c r="D57" i="22"/>
  <c r="BF56" i="22"/>
  <c r="AX56" i="22"/>
  <c r="AW56" i="22"/>
  <c r="AY56" i="22" s="1"/>
  <c r="AS56" i="22"/>
  <c r="AR56" i="22"/>
  <c r="AE56" i="22"/>
  <c r="V56" i="22"/>
  <c r="M56" i="22"/>
  <c r="D56" i="22"/>
  <c r="BF55" i="22"/>
  <c r="AX55" i="22"/>
  <c r="AW55" i="22"/>
  <c r="AY55" i="22" s="1"/>
  <c r="AS55" i="22"/>
  <c r="AR55" i="22"/>
  <c r="AE55" i="22"/>
  <c r="V55" i="22"/>
  <c r="M55" i="22"/>
  <c r="D55" i="22"/>
  <c r="BF54" i="22"/>
  <c r="AX54" i="22"/>
  <c r="AW54" i="22"/>
  <c r="AY54" i="22" s="1"/>
  <c r="AS54" i="22"/>
  <c r="AR54" i="22"/>
  <c r="AE54" i="22"/>
  <c r="V54" i="22"/>
  <c r="M54" i="22"/>
  <c r="D54" i="22"/>
  <c r="BF53" i="22"/>
  <c r="AX53" i="22"/>
  <c r="AW53" i="22"/>
  <c r="AY53" i="22" s="1"/>
  <c r="AS53" i="22"/>
  <c r="AR53" i="22"/>
  <c r="AE53" i="22"/>
  <c r="V53" i="22"/>
  <c r="M53" i="22"/>
  <c r="D53" i="22"/>
  <c r="BF52" i="22"/>
  <c r="AX52" i="22"/>
  <c r="AX83" i="22" s="1"/>
  <c r="AW52" i="22"/>
  <c r="AW82" i="22" s="1"/>
  <c r="AS52" i="22"/>
  <c r="AR52" i="22"/>
  <c r="AE52" i="22"/>
  <c r="AE83" i="22" s="1"/>
  <c r="V52" i="22"/>
  <c r="V83" i="22" s="1"/>
  <c r="M52" i="22"/>
  <c r="D52" i="22"/>
  <c r="BM51" i="22"/>
  <c r="BL51" i="22"/>
  <c r="BK51" i="22"/>
  <c r="BJ51" i="22"/>
  <c r="BI51" i="22"/>
  <c r="BH51" i="22"/>
  <c r="BG51" i="22"/>
  <c r="BF51" i="22"/>
  <c r="BE51" i="22"/>
  <c r="AT51" i="22"/>
  <c r="AO51" i="22"/>
  <c r="C51" i="22"/>
  <c r="BM50" i="22"/>
  <c r="BL50" i="22"/>
  <c r="BK50" i="22"/>
  <c r="BK8" i="22" s="1"/>
  <c r="BJ50" i="22"/>
  <c r="BI50" i="22"/>
  <c r="BH50" i="22"/>
  <c r="BG50" i="22"/>
  <c r="BG8" i="22" s="1"/>
  <c r="BF50" i="22"/>
  <c r="BE50" i="22"/>
  <c r="BD50" i="22"/>
  <c r="BC50" i="22"/>
  <c r="BC8" i="22" s="1"/>
  <c r="BB50" i="22"/>
  <c r="BA50" i="22"/>
  <c r="AZ50" i="22"/>
  <c r="AV50" i="22"/>
  <c r="AU50" i="22"/>
  <c r="AU8" i="22" s="1"/>
  <c r="AT50" i="22"/>
  <c r="AQ50" i="22"/>
  <c r="AQ8" i="22" s="1"/>
  <c r="AP50" i="22"/>
  <c r="AO50" i="22"/>
  <c r="AN50" i="22"/>
  <c r="AM50" i="22"/>
  <c r="AM8" i="22" s="1"/>
  <c r="AL50" i="22"/>
  <c r="AK50" i="22"/>
  <c r="AJ50" i="22"/>
  <c r="AI50" i="22"/>
  <c r="AI8" i="22" s="1"/>
  <c r="AH50" i="22"/>
  <c r="AG50" i="22"/>
  <c r="AF50" i="22"/>
  <c r="AE50" i="22"/>
  <c r="AD50" i="22"/>
  <c r="AC50" i="22"/>
  <c r="AB50" i="22"/>
  <c r="AA50" i="22"/>
  <c r="AA8" i="22" s="1"/>
  <c r="Z50" i="22"/>
  <c r="Y50" i="22"/>
  <c r="X50" i="22"/>
  <c r="W50" i="22"/>
  <c r="W8" i="22" s="1"/>
  <c r="V50" i="22"/>
  <c r="U50" i="22"/>
  <c r="T50" i="22"/>
  <c r="S50" i="22"/>
  <c r="S8" i="22" s="1"/>
  <c r="R50" i="22"/>
  <c r="Q50" i="22"/>
  <c r="P50" i="22"/>
  <c r="O50" i="22"/>
  <c r="O8" i="22" s="1"/>
  <c r="N50" i="22"/>
  <c r="M50" i="22"/>
  <c r="L50" i="22"/>
  <c r="K50" i="22"/>
  <c r="K8" i="22" s="1"/>
  <c r="J50" i="22"/>
  <c r="I50" i="22"/>
  <c r="H50" i="22"/>
  <c r="G50" i="22"/>
  <c r="G8" i="22" s="1"/>
  <c r="F50" i="22"/>
  <c r="E50" i="22"/>
  <c r="C50" i="22"/>
  <c r="C12" i="22" s="1"/>
  <c r="BM49" i="22"/>
  <c r="BL49" i="22"/>
  <c r="BK49" i="22"/>
  <c r="BJ49" i="22"/>
  <c r="BJ12" i="22" s="1"/>
  <c r="BI49" i="22"/>
  <c r="BH49" i="22"/>
  <c r="BG49" i="22"/>
  <c r="BF49" i="22"/>
  <c r="BE49" i="22"/>
  <c r="BD49" i="22"/>
  <c r="BC49" i="22"/>
  <c r="BB49" i="22"/>
  <c r="BB10" i="22" s="1"/>
  <c r="BA49" i="22"/>
  <c r="AZ49" i="22"/>
  <c r="AX49" i="22"/>
  <c r="AW49" i="22"/>
  <c r="AV49" i="22"/>
  <c r="AU49" i="22"/>
  <c r="AT49" i="22"/>
  <c r="AT10" i="22" s="1"/>
  <c r="AQ49" i="22"/>
  <c r="AP49" i="22"/>
  <c r="AP10" i="22" s="1"/>
  <c r="AO49" i="22"/>
  <c r="AN49" i="22"/>
  <c r="AM49" i="22"/>
  <c r="AL49" i="22"/>
  <c r="AL10" i="22" s="1"/>
  <c r="AK49" i="22"/>
  <c r="AJ49" i="22"/>
  <c r="AI49" i="22"/>
  <c r="AH49" i="22"/>
  <c r="AH10" i="22" s="1"/>
  <c r="AG49" i="22"/>
  <c r="AF49" i="22"/>
  <c r="AD49" i="22"/>
  <c r="AD10" i="22" s="1"/>
  <c r="AC49" i="22"/>
  <c r="AB49" i="22"/>
  <c r="AA49" i="22"/>
  <c r="Z49" i="22"/>
  <c r="Z10" i="22" s="1"/>
  <c r="Y49" i="22"/>
  <c r="X49" i="22"/>
  <c r="W49" i="22"/>
  <c r="V49" i="22"/>
  <c r="U49" i="22"/>
  <c r="T49" i="22"/>
  <c r="S49" i="22"/>
  <c r="R49" i="22"/>
  <c r="R10" i="22" s="1"/>
  <c r="Q49" i="22"/>
  <c r="P49" i="22"/>
  <c r="O49" i="22"/>
  <c r="N49" i="22"/>
  <c r="N10" i="22" s="1"/>
  <c r="M49" i="22"/>
  <c r="L49" i="22"/>
  <c r="K49" i="22"/>
  <c r="J49" i="22"/>
  <c r="J10" i="22" s="1"/>
  <c r="I49" i="22"/>
  <c r="H49" i="22"/>
  <c r="G49" i="22"/>
  <c r="F49" i="22"/>
  <c r="F10" i="22" s="1"/>
  <c r="E49" i="22"/>
  <c r="C49" i="22"/>
  <c r="BM48" i="22"/>
  <c r="BM9" i="22" s="1"/>
  <c r="BL48" i="22"/>
  <c r="BL9" i="22" s="1"/>
  <c r="BK48" i="22"/>
  <c r="BK9" i="22" s="1"/>
  <c r="BJ48" i="22"/>
  <c r="BI48" i="22"/>
  <c r="BI9" i="22" s="1"/>
  <c r="BH48" i="22"/>
  <c r="BH9" i="22" s="1"/>
  <c r="BG48" i="22"/>
  <c r="BG9" i="22" s="1"/>
  <c r="BE48" i="22"/>
  <c r="BE9" i="22" s="1"/>
  <c r="BD48" i="22"/>
  <c r="BD9" i="22" s="1"/>
  <c r="BC48" i="22"/>
  <c r="BC9" i="22" s="1"/>
  <c r="BB48" i="22"/>
  <c r="BA48" i="22"/>
  <c r="BA9" i="22" s="1"/>
  <c r="AZ48" i="22"/>
  <c r="AZ9" i="22" s="1"/>
  <c r="AW48" i="22"/>
  <c r="AV48" i="22"/>
  <c r="AV9" i="22" s="1"/>
  <c r="AU48" i="22"/>
  <c r="AU9" i="22" s="1"/>
  <c r="AT48" i="22"/>
  <c r="AQ48" i="22"/>
  <c r="AQ9" i="22" s="1"/>
  <c r="AP48" i="22"/>
  <c r="AO48" i="22"/>
  <c r="AO9" i="22" s="1"/>
  <c r="AN48" i="22"/>
  <c r="AN9" i="22" s="1"/>
  <c r="AM48" i="22"/>
  <c r="AM9" i="22" s="1"/>
  <c r="AL48" i="22"/>
  <c r="AK48" i="22"/>
  <c r="AK9" i="22" s="1"/>
  <c r="AJ48" i="22"/>
  <c r="AJ9" i="22" s="1"/>
  <c r="AI48" i="22"/>
  <c r="AI9" i="22" s="1"/>
  <c r="AH48" i="22"/>
  <c r="AG48" i="22"/>
  <c r="AG9" i="22" s="1"/>
  <c r="AF48" i="22"/>
  <c r="AF9" i="22" s="1"/>
  <c r="AD48" i="22"/>
  <c r="AC48" i="22"/>
  <c r="AC9" i="22" s="1"/>
  <c r="AB48" i="22"/>
  <c r="AB9" i="22" s="1"/>
  <c r="AA48" i="22"/>
  <c r="AA9" i="22" s="1"/>
  <c r="Z48" i="22"/>
  <c r="Y48" i="22"/>
  <c r="Y9" i="22" s="1"/>
  <c r="X48" i="22"/>
  <c r="X9" i="22" s="1"/>
  <c r="W48" i="22"/>
  <c r="W9" i="22" s="1"/>
  <c r="U48" i="22"/>
  <c r="U9" i="22" s="1"/>
  <c r="T48" i="22"/>
  <c r="T9" i="22" s="1"/>
  <c r="S48" i="22"/>
  <c r="S9" i="22" s="1"/>
  <c r="R48" i="22"/>
  <c r="Q48" i="22"/>
  <c r="Q9" i="22" s="1"/>
  <c r="P48" i="22"/>
  <c r="P9" i="22" s="1"/>
  <c r="O48" i="22"/>
  <c r="O9" i="22" s="1"/>
  <c r="N48" i="22"/>
  <c r="M48" i="22"/>
  <c r="L48" i="22"/>
  <c r="L9" i="22" s="1"/>
  <c r="K48" i="22"/>
  <c r="K9" i="22" s="1"/>
  <c r="J48" i="22"/>
  <c r="I48" i="22"/>
  <c r="I9" i="22" s="1"/>
  <c r="H48" i="22"/>
  <c r="H9" i="22" s="1"/>
  <c r="G48" i="22"/>
  <c r="G9" i="22" s="1"/>
  <c r="F48" i="22"/>
  <c r="E48" i="22"/>
  <c r="E9" i="22" s="1"/>
  <c r="C48" i="22"/>
  <c r="C9" i="22" s="1"/>
  <c r="BF47" i="22"/>
  <c r="AX47" i="22"/>
  <c r="AW47" i="22"/>
  <c r="AR47" i="22"/>
  <c r="AS47" i="22" s="1"/>
  <c r="AY47" i="22" s="1"/>
  <c r="AE47" i="22"/>
  <c r="V47" i="22"/>
  <c r="M47" i="22"/>
  <c r="D47" i="22"/>
  <c r="BF46" i="22"/>
  <c r="AX46" i="22"/>
  <c r="AW46" i="22"/>
  <c r="AR46" i="22"/>
  <c r="AS46" i="22" s="1"/>
  <c r="AY46" i="22" s="1"/>
  <c r="AE46" i="22"/>
  <c r="V46" i="22"/>
  <c r="M46" i="22"/>
  <c r="D46" i="22"/>
  <c r="BF45" i="22"/>
  <c r="AX45" i="22"/>
  <c r="AW45" i="22"/>
  <c r="AR45" i="22"/>
  <c r="AS45" i="22" s="1"/>
  <c r="AY45" i="22" s="1"/>
  <c r="AE45" i="22"/>
  <c r="V45" i="22"/>
  <c r="M45" i="22"/>
  <c r="D45" i="22"/>
  <c r="BF44" i="22"/>
  <c r="AX44" i="22"/>
  <c r="AW44" i="22"/>
  <c r="AR44" i="22"/>
  <c r="AS44" i="22" s="1"/>
  <c r="AY44" i="22" s="1"/>
  <c r="AE44" i="22"/>
  <c r="V44" i="22"/>
  <c r="M44" i="22"/>
  <c r="D44" i="22"/>
  <c r="BF43" i="22"/>
  <c r="AX43" i="22"/>
  <c r="AW43" i="22"/>
  <c r="AR43" i="22"/>
  <c r="AS43" i="22" s="1"/>
  <c r="AY43" i="22" s="1"/>
  <c r="AE43" i="22"/>
  <c r="V43" i="22"/>
  <c r="M43" i="22"/>
  <c r="D43" i="22"/>
  <c r="BF42" i="22"/>
  <c r="AX42" i="22"/>
  <c r="AW42" i="22"/>
  <c r="AR42" i="22"/>
  <c r="AS42" i="22" s="1"/>
  <c r="AY42" i="22" s="1"/>
  <c r="AE42" i="22"/>
  <c r="V42" i="22"/>
  <c r="M42" i="22"/>
  <c r="D42" i="22"/>
  <c r="BF41" i="22"/>
  <c r="AX41" i="22"/>
  <c r="AW41" i="22"/>
  <c r="AR41" i="22"/>
  <c r="AS41" i="22" s="1"/>
  <c r="AY41" i="22" s="1"/>
  <c r="AE41" i="22"/>
  <c r="V41" i="22"/>
  <c r="M41" i="22"/>
  <c r="D41" i="22"/>
  <c r="BF40" i="22"/>
  <c r="AX40" i="22"/>
  <c r="AW40" i="22"/>
  <c r="AR40" i="22"/>
  <c r="AS40" i="22" s="1"/>
  <c r="AY40" i="22" s="1"/>
  <c r="AE40" i="22"/>
  <c r="V40" i="22"/>
  <c r="M40" i="22"/>
  <c r="D40" i="22"/>
  <c r="BF39" i="22"/>
  <c r="AX39" i="22"/>
  <c r="AW39" i="22"/>
  <c r="AR39" i="22"/>
  <c r="AS39" i="22" s="1"/>
  <c r="AY39" i="22" s="1"/>
  <c r="AE39" i="22"/>
  <c r="V39" i="22"/>
  <c r="M39" i="22"/>
  <c r="D39" i="22"/>
  <c r="BF38" i="22"/>
  <c r="AX38" i="22"/>
  <c r="AW38" i="22"/>
  <c r="AR38" i="22"/>
  <c r="AS38" i="22" s="1"/>
  <c r="AY38" i="22" s="1"/>
  <c r="AE38" i="22"/>
  <c r="V38" i="22"/>
  <c r="M38" i="22"/>
  <c r="D38" i="22"/>
  <c r="BF37" i="22"/>
  <c r="AX37" i="22"/>
  <c r="AW37" i="22"/>
  <c r="AR37" i="22"/>
  <c r="AS37" i="22" s="1"/>
  <c r="AY37" i="22" s="1"/>
  <c r="AE37" i="22"/>
  <c r="V37" i="22"/>
  <c r="M37" i="22"/>
  <c r="D37" i="22"/>
  <c r="BF36" i="22"/>
  <c r="AX36" i="22"/>
  <c r="AW36" i="22"/>
  <c r="AR36" i="22"/>
  <c r="AS36" i="22" s="1"/>
  <c r="AY36" i="22" s="1"/>
  <c r="AE36" i="22"/>
  <c r="V36" i="22"/>
  <c r="M36" i="22"/>
  <c r="D36" i="22"/>
  <c r="BF35" i="22"/>
  <c r="AX35" i="22"/>
  <c r="AW35" i="22"/>
  <c r="AR35" i="22"/>
  <c r="AS35" i="22" s="1"/>
  <c r="AY35" i="22" s="1"/>
  <c r="AE35" i="22"/>
  <c r="V35" i="22"/>
  <c r="M35" i="22"/>
  <c r="D35" i="22"/>
  <c r="BF34" i="22"/>
  <c r="AX34" i="22"/>
  <c r="AW34" i="22"/>
  <c r="AR34" i="22"/>
  <c r="AS34" i="22" s="1"/>
  <c r="AY34" i="22" s="1"/>
  <c r="AE34" i="22"/>
  <c r="V34" i="22"/>
  <c r="M34" i="22"/>
  <c r="D34" i="22"/>
  <c r="BF33" i="22"/>
  <c r="AX33" i="22"/>
  <c r="AW33" i="22"/>
  <c r="AR33" i="22"/>
  <c r="AS33" i="22" s="1"/>
  <c r="AY33" i="22" s="1"/>
  <c r="AE33" i="22"/>
  <c r="V33" i="22"/>
  <c r="M33" i="22"/>
  <c r="D33" i="22"/>
  <c r="BF32" i="22"/>
  <c r="AX32" i="22"/>
  <c r="AW32" i="22"/>
  <c r="AR32" i="22"/>
  <c r="AS32" i="22" s="1"/>
  <c r="AY32" i="22" s="1"/>
  <c r="AE32" i="22"/>
  <c r="V32" i="22"/>
  <c r="M32" i="22"/>
  <c r="D32" i="22"/>
  <c r="BF31" i="22"/>
  <c r="AX31" i="22"/>
  <c r="AW31" i="22"/>
  <c r="AR31" i="22"/>
  <c r="AS31" i="22" s="1"/>
  <c r="AY31" i="22" s="1"/>
  <c r="AE31" i="22"/>
  <c r="V31" i="22"/>
  <c r="M31" i="22"/>
  <c r="D31" i="22"/>
  <c r="BF30" i="22"/>
  <c r="AX30" i="22"/>
  <c r="AW30" i="22"/>
  <c r="AR30" i="22"/>
  <c r="AS30" i="22" s="1"/>
  <c r="AY30" i="22" s="1"/>
  <c r="AE30" i="22"/>
  <c r="V30" i="22"/>
  <c r="M30" i="22"/>
  <c r="D30" i="22"/>
  <c r="BF29" i="22"/>
  <c r="AX29" i="22"/>
  <c r="AW29" i="22"/>
  <c r="AR29" i="22"/>
  <c r="AS29" i="22" s="1"/>
  <c r="AY29" i="22" s="1"/>
  <c r="AE29" i="22"/>
  <c r="V29" i="22"/>
  <c r="M29" i="22"/>
  <c r="D29" i="22"/>
  <c r="BF28" i="22"/>
  <c r="AX28" i="22"/>
  <c r="AW28" i="22"/>
  <c r="AR28" i="22"/>
  <c r="AS28" i="22" s="1"/>
  <c r="AY28" i="22" s="1"/>
  <c r="AE28" i="22"/>
  <c r="V28" i="22"/>
  <c r="M28" i="22"/>
  <c r="D28" i="22"/>
  <c r="BF27" i="22"/>
  <c r="AX27" i="22"/>
  <c r="AW27" i="22"/>
  <c r="AR27" i="22"/>
  <c r="AS27" i="22" s="1"/>
  <c r="AY27" i="22" s="1"/>
  <c r="AE27" i="22"/>
  <c r="V27" i="22"/>
  <c r="M27" i="22"/>
  <c r="D27" i="22"/>
  <c r="BF26" i="22"/>
  <c r="AX26" i="22"/>
  <c r="AW26" i="22"/>
  <c r="AR26" i="22"/>
  <c r="AS26" i="22" s="1"/>
  <c r="AY26" i="22" s="1"/>
  <c r="AE26" i="22"/>
  <c r="V26" i="22"/>
  <c r="M26" i="22"/>
  <c r="D26" i="22"/>
  <c r="BF25" i="22"/>
  <c r="AX25" i="22"/>
  <c r="AW25" i="22"/>
  <c r="AR25" i="22"/>
  <c r="AS25" i="22" s="1"/>
  <c r="AY25" i="22" s="1"/>
  <c r="AE25" i="22"/>
  <c r="V25" i="22"/>
  <c r="M25" i="22"/>
  <c r="D25" i="22"/>
  <c r="BF24" i="22"/>
  <c r="AX24" i="22"/>
  <c r="AW24" i="22"/>
  <c r="AR24" i="22"/>
  <c r="AS24" i="22" s="1"/>
  <c r="AY24" i="22" s="1"/>
  <c r="AE24" i="22"/>
  <c r="V24" i="22"/>
  <c r="M24" i="22"/>
  <c r="D24" i="22"/>
  <c r="BF23" i="22"/>
  <c r="AX23" i="22"/>
  <c r="AW23" i="22"/>
  <c r="AR23" i="22"/>
  <c r="AS23" i="22" s="1"/>
  <c r="AY23" i="22" s="1"/>
  <c r="AE23" i="22"/>
  <c r="V23" i="22"/>
  <c r="M23" i="22"/>
  <c r="D23" i="22"/>
  <c r="BF22" i="22"/>
  <c r="AX22" i="22"/>
  <c r="AW22" i="22"/>
  <c r="AR22" i="22"/>
  <c r="AS22" i="22" s="1"/>
  <c r="AY22" i="22" s="1"/>
  <c r="AE22" i="22"/>
  <c r="V22" i="22"/>
  <c r="M22" i="22"/>
  <c r="D22" i="22"/>
  <c r="BF21" i="22"/>
  <c r="AX21" i="22"/>
  <c r="AW21" i="22"/>
  <c r="AR21" i="22"/>
  <c r="AS21" i="22" s="1"/>
  <c r="AY21" i="22" s="1"/>
  <c r="AE21" i="22"/>
  <c r="V21" i="22"/>
  <c r="M21" i="22"/>
  <c r="D21" i="22"/>
  <c r="BF20" i="22"/>
  <c r="AX20" i="22"/>
  <c r="AW20" i="22"/>
  <c r="AR20" i="22"/>
  <c r="AS20" i="22" s="1"/>
  <c r="AY20" i="22" s="1"/>
  <c r="AE20" i="22"/>
  <c r="V20" i="22"/>
  <c r="M20" i="22"/>
  <c r="D20" i="22"/>
  <c r="BF19" i="22"/>
  <c r="AX19" i="22"/>
  <c r="AW19" i="22"/>
  <c r="AR19" i="22"/>
  <c r="AS19" i="22" s="1"/>
  <c r="AY19" i="22" s="1"/>
  <c r="AE19" i="22"/>
  <c r="V19" i="22"/>
  <c r="M19" i="22"/>
  <c r="D19" i="22"/>
  <c r="BF18" i="22"/>
  <c r="AX18" i="22"/>
  <c r="AW18" i="22"/>
  <c r="AR18" i="22"/>
  <c r="AS18" i="22" s="1"/>
  <c r="AY18" i="22" s="1"/>
  <c r="AE18" i="22"/>
  <c r="V18" i="22"/>
  <c r="M18" i="22"/>
  <c r="D18" i="22"/>
  <c r="B18" i="22"/>
  <c r="B19" i="22" s="1"/>
  <c r="BF17" i="22"/>
  <c r="BF48" i="22" s="1"/>
  <c r="AX17" i="22"/>
  <c r="AX50" i="22" s="1"/>
  <c r="AW17" i="22"/>
  <c r="AW50" i="22" s="1"/>
  <c r="AR17" i="22"/>
  <c r="AR48" i="22" s="1"/>
  <c r="AE17" i="22"/>
  <c r="AE48" i="22" s="1"/>
  <c r="V17" i="22"/>
  <c r="V48" i="22" s="1"/>
  <c r="M17" i="22"/>
  <c r="D17" i="22"/>
  <c r="D48" i="22" s="1"/>
  <c r="A17" i="22"/>
  <c r="BK12" i="22"/>
  <c r="BG12" i="22"/>
  <c r="AO12" i="22"/>
  <c r="BK11" i="22"/>
  <c r="BG11" i="22"/>
  <c r="AO11" i="22"/>
  <c r="BK10" i="22"/>
  <c r="BG10" i="22"/>
  <c r="BC10" i="22"/>
  <c r="AU10" i="22"/>
  <c r="AQ10" i="22"/>
  <c r="AM10" i="22"/>
  <c r="AI10" i="22"/>
  <c r="AA10" i="22"/>
  <c r="W10" i="22"/>
  <c r="S10" i="22"/>
  <c r="O10" i="22"/>
  <c r="K10" i="22"/>
  <c r="G10" i="22"/>
  <c r="C10" i="22"/>
  <c r="BJ9" i="22"/>
  <c r="BB9" i="22"/>
  <c r="AT9" i="22"/>
  <c r="AP9" i="22"/>
  <c r="AL9" i="22"/>
  <c r="AH9" i="22"/>
  <c r="AD9" i="22"/>
  <c r="Z9" i="22"/>
  <c r="R9" i="22"/>
  <c r="N9" i="22"/>
  <c r="J9" i="22"/>
  <c r="F9" i="22"/>
  <c r="BM8" i="22"/>
  <c r="BI8" i="22"/>
  <c r="BE8" i="22"/>
  <c r="BA8" i="22"/>
  <c r="AO8" i="22"/>
  <c r="AN8" i="22"/>
  <c r="AK8" i="22"/>
  <c r="AJ8" i="22"/>
  <c r="AG8" i="22"/>
  <c r="AF8" i="22"/>
  <c r="AC8" i="22"/>
  <c r="AB8" i="22"/>
  <c r="Y8" i="22"/>
  <c r="X8" i="22"/>
  <c r="U8" i="22"/>
  <c r="T8" i="22"/>
  <c r="Q8" i="22"/>
  <c r="P8" i="22"/>
  <c r="I8" i="22"/>
  <c r="E8" i="22"/>
  <c r="BM430" i="21"/>
  <c r="BL430" i="21"/>
  <c r="BK430" i="21"/>
  <c r="BJ430" i="21"/>
  <c r="BI430" i="21"/>
  <c r="BH430" i="21"/>
  <c r="BG430" i="21"/>
  <c r="BE430" i="21"/>
  <c r="AT430" i="21"/>
  <c r="AO430" i="21"/>
  <c r="C430" i="21"/>
  <c r="BM429" i="21"/>
  <c r="BL429" i="21"/>
  <c r="BK429" i="21"/>
  <c r="BJ429" i="21"/>
  <c r="BI429" i="21"/>
  <c r="BH429" i="21"/>
  <c r="BG429" i="21"/>
  <c r="BE429" i="21"/>
  <c r="BD429" i="21"/>
  <c r="BC429" i="21"/>
  <c r="BB429" i="21"/>
  <c r="BA429" i="21"/>
  <c r="AZ429" i="21"/>
  <c r="AV429" i="21"/>
  <c r="AU429" i="21"/>
  <c r="AT429" i="21"/>
  <c r="AQ429" i="21"/>
  <c r="AP429" i="21"/>
  <c r="AO429" i="21"/>
  <c r="AN429" i="21"/>
  <c r="AM429" i="21"/>
  <c r="AL429" i="21"/>
  <c r="AK429" i="21"/>
  <c r="AJ429" i="21"/>
  <c r="AI429" i="21"/>
  <c r="AH429" i="21"/>
  <c r="AG429" i="21"/>
  <c r="AF429" i="21"/>
  <c r="AD429" i="21"/>
  <c r="AC429" i="21"/>
  <c r="AB429" i="21"/>
  <c r="AA429" i="21"/>
  <c r="Z429" i="21"/>
  <c r="Y429" i="21"/>
  <c r="X429" i="21"/>
  <c r="W429" i="21"/>
  <c r="U429" i="21"/>
  <c r="T429" i="21"/>
  <c r="S429" i="21"/>
  <c r="R429" i="21"/>
  <c r="Q429" i="21"/>
  <c r="P429" i="21"/>
  <c r="O429" i="21"/>
  <c r="N429" i="21"/>
  <c r="L429" i="21"/>
  <c r="K429" i="21"/>
  <c r="J429" i="21"/>
  <c r="I429" i="21"/>
  <c r="H429" i="21"/>
  <c r="G429" i="21"/>
  <c r="F429" i="21"/>
  <c r="E429" i="21"/>
  <c r="C429" i="21"/>
  <c r="BM428" i="21"/>
  <c r="BL428" i="21"/>
  <c r="BK428" i="21"/>
  <c r="BJ428" i="21"/>
  <c r="BI428" i="21"/>
  <c r="BH428" i="21"/>
  <c r="BG428" i="21"/>
  <c r="BE428" i="21"/>
  <c r="BD428" i="21"/>
  <c r="BC428" i="21"/>
  <c r="BB428" i="21"/>
  <c r="BA428" i="21"/>
  <c r="AZ428" i="21"/>
  <c r="AV428" i="21"/>
  <c r="AU428" i="21"/>
  <c r="AT428" i="21"/>
  <c r="AQ428" i="21"/>
  <c r="AP428" i="21"/>
  <c r="AO428" i="21"/>
  <c r="AN428" i="21"/>
  <c r="AM428" i="21"/>
  <c r="AL428" i="21"/>
  <c r="AK428" i="21"/>
  <c r="AJ428" i="21"/>
  <c r="AI428" i="21"/>
  <c r="AH428" i="21"/>
  <c r="AG428" i="21"/>
  <c r="AF428" i="21"/>
  <c r="AD428" i="21"/>
  <c r="AC428" i="21"/>
  <c r="AB428" i="21"/>
  <c r="AA428" i="21"/>
  <c r="Z428" i="21"/>
  <c r="Y428" i="21"/>
  <c r="X428" i="21"/>
  <c r="W428" i="21"/>
  <c r="U428" i="21"/>
  <c r="T428" i="21"/>
  <c r="S428" i="21"/>
  <c r="R428" i="21"/>
  <c r="Q428" i="21"/>
  <c r="P428" i="21"/>
  <c r="O428" i="21"/>
  <c r="N428" i="21"/>
  <c r="L428" i="21"/>
  <c r="K428" i="21"/>
  <c r="J428" i="21"/>
  <c r="I428" i="21"/>
  <c r="H428" i="21"/>
  <c r="G428" i="21"/>
  <c r="F428" i="21"/>
  <c r="E428" i="21"/>
  <c r="C428" i="21"/>
  <c r="BM427" i="21"/>
  <c r="BL427" i="21"/>
  <c r="BK427" i="21"/>
  <c r="BJ427" i="21"/>
  <c r="BI427" i="21"/>
  <c r="BH427" i="21"/>
  <c r="BG427" i="21"/>
  <c r="BE427" i="21"/>
  <c r="BD427" i="21"/>
  <c r="BC427" i="21"/>
  <c r="BB427" i="21"/>
  <c r="BA427" i="21"/>
  <c r="AZ427" i="21"/>
  <c r="AV427" i="21"/>
  <c r="AU427" i="21"/>
  <c r="AT427" i="21"/>
  <c r="AQ427" i="21"/>
  <c r="AP427" i="21"/>
  <c r="AO427" i="21"/>
  <c r="AN427" i="21"/>
  <c r="AM427" i="21"/>
  <c r="AL427" i="21"/>
  <c r="AK427" i="21"/>
  <c r="AJ427" i="21"/>
  <c r="AI427" i="21"/>
  <c r="AH427" i="21"/>
  <c r="AG427" i="21"/>
  <c r="AF427" i="21"/>
  <c r="AD427" i="21"/>
  <c r="AC427" i="21"/>
  <c r="AB427" i="21"/>
  <c r="AA427" i="21"/>
  <c r="Z427" i="21"/>
  <c r="Y427" i="21"/>
  <c r="X427" i="21"/>
  <c r="W427" i="21"/>
  <c r="U427" i="21"/>
  <c r="T427" i="21"/>
  <c r="S427" i="21"/>
  <c r="R427" i="21"/>
  <c r="Q427" i="21"/>
  <c r="P427" i="21"/>
  <c r="O427" i="21"/>
  <c r="N427" i="21"/>
  <c r="L427" i="21"/>
  <c r="K427" i="21"/>
  <c r="J427" i="21"/>
  <c r="I427" i="21"/>
  <c r="H427" i="21"/>
  <c r="G427" i="21"/>
  <c r="F427" i="21"/>
  <c r="E427" i="21"/>
  <c r="C427" i="21"/>
  <c r="BF426" i="21"/>
  <c r="AW426" i="21"/>
  <c r="AS426" i="21"/>
  <c r="AR426" i="21"/>
  <c r="AE426" i="21"/>
  <c r="V426" i="21"/>
  <c r="M426" i="21"/>
  <c r="D426" i="21"/>
  <c r="BF425" i="21"/>
  <c r="AW425" i="21"/>
  <c r="AS425" i="21"/>
  <c r="AR425" i="21"/>
  <c r="AE425" i="21"/>
  <c r="V425" i="21"/>
  <c r="M425" i="21"/>
  <c r="D425" i="21"/>
  <c r="BF424" i="21"/>
  <c r="AW424" i="21"/>
  <c r="AS424" i="21"/>
  <c r="AR424" i="21"/>
  <c r="AE424" i="21"/>
  <c r="V424" i="21"/>
  <c r="M424" i="21"/>
  <c r="D424" i="21"/>
  <c r="BF423" i="21"/>
  <c r="AW423" i="21"/>
  <c r="AS423" i="21"/>
  <c r="AR423" i="21"/>
  <c r="AE423" i="21"/>
  <c r="V423" i="21"/>
  <c r="M423" i="21"/>
  <c r="D423" i="21"/>
  <c r="BF422" i="21"/>
  <c r="AW422" i="21"/>
  <c r="AS422" i="21"/>
  <c r="AR422" i="21"/>
  <c r="AE422" i="21"/>
  <c r="V422" i="21"/>
  <c r="M422" i="21"/>
  <c r="D422" i="21"/>
  <c r="BF421" i="21"/>
  <c r="AW421" i="21"/>
  <c r="AS421" i="21"/>
  <c r="AR421" i="21"/>
  <c r="AE421" i="21"/>
  <c r="V421" i="21"/>
  <c r="M421" i="21"/>
  <c r="D421" i="21"/>
  <c r="BF420" i="21"/>
  <c r="AW420" i="21"/>
  <c r="AS420" i="21"/>
  <c r="AR420" i="21"/>
  <c r="AE420" i="21"/>
  <c r="V420" i="21"/>
  <c r="M420" i="21"/>
  <c r="D420" i="21"/>
  <c r="BF419" i="21"/>
  <c r="AW419" i="21"/>
  <c r="AS419" i="21"/>
  <c r="AR419" i="21"/>
  <c r="AE419" i="21"/>
  <c r="V419" i="21"/>
  <c r="M419" i="21"/>
  <c r="D419" i="21"/>
  <c r="BF418" i="21"/>
  <c r="AW418" i="21"/>
  <c r="AS418" i="21"/>
  <c r="AR418" i="21"/>
  <c r="AE418" i="21"/>
  <c r="V418" i="21"/>
  <c r="M418" i="21"/>
  <c r="D418" i="21"/>
  <c r="BF417" i="21"/>
  <c r="AW417" i="21"/>
  <c r="AS417" i="21"/>
  <c r="AR417" i="21"/>
  <c r="AE417" i="21"/>
  <c r="V417" i="21"/>
  <c r="M417" i="21"/>
  <c r="D417" i="21"/>
  <c r="BF416" i="21"/>
  <c r="AW416" i="21"/>
  <c r="AS416" i="21"/>
  <c r="AR416" i="21"/>
  <c r="AE416" i="21"/>
  <c r="V416" i="21"/>
  <c r="M416" i="21"/>
  <c r="D416" i="21"/>
  <c r="BF415" i="21"/>
  <c r="AW415" i="21"/>
  <c r="AS415" i="21"/>
  <c r="AR415" i="21"/>
  <c r="AE415" i="21"/>
  <c r="V415" i="21"/>
  <c r="M415" i="21"/>
  <c r="D415" i="21"/>
  <c r="BF414" i="21"/>
  <c r="AW414" i="21"/>
  <c r="AS414" i="21"/>
  <c r="AR414" i="21"/>
  <c r="AE414" i="21"/>
  <c r="V414" i="21"/>
  <c r="M414" i="21"/>
  <c r="D414" i="21"/>
  <c r="BF413" i="21"/>
  <c r="AW413" i="21"/>
  <c r="AS413" i="21"/>
  <c r="AR413" i="21"/>
  <c r="AE413" i="21"/>
  <c r="V413" i="21"/>
  <c r="M413" i="21"/>
  <c r="D413" i="21"/>
  <c r="BF412" i="21"/>
  <c r="AW412" i="21"/>
  <c r="AS412" i="21"/>
  <c r="AR412" i="21"/>
  <c r="AE412" i="21"/>
  <c r="V412" i="21"/>
  <c r="M412" i="21"/>
  <c r="D412" i="21"/>
  <c r="BF411" i="21"/>
  <c r="AW411" i="21"/>
  <c r="AS411" i="21"/>
  <c r="AR411" i="21"/>
  <c r="AE411" i="21"/>
  <c r="V411" i="21"/>
  <c r="M411" i="21"/>
  <c r="D411" i="21"/>
  <c r="BF410" i="21"/>
  <c r="AW410" i="21"/>
  <c r="AS410" i="21"/>
  <c r="AR410" i="21"/>
  <c r="AE410" i="21"/>
  <c r="V410" i="21"/>
  <c r="M410" i="21"/>
  <c r="D410" i="21"/>
  <c r="BF409" i="21"/>
  <c r="AW409" i="21"/>
  <c r="AS409" i="21"/>
  <c r="AR409" i="21"/>
  <c r="AE409" i="21"/>
  <c r="V409" i="21"/>
  <c r="M409" i="21"/>
  <c r="D409" i="21"/>
  <c r="BF408" i="21"/>
  <c r="AW408" i="21"/>
  <c r="AS408" i="21"/>
  <c r="AR408" i="21"/>
  <c r="AE408" i="21"/>
  <c r="V408" i="21"/>
  <c r="M408" i="21"/>
  <c r="D408" i="21"/>
  <c r="BF407" i="21"/>
  <c r="AW407" i="21"/>
  <c r="AS407" i="21"/>
  <c r="AR407" i="21"/>
  <c r="AE407" i="21"/>
  <c r="V407" i="21"/>
  <c r="M407" i="21"/>
  <c r="D407" i="21"/>
  <c r="BF406" i="21"/>
  <c r="AW406" i="21"/>
  <c r="AS406" i="21"/>
  <c r="AR406" i="21"/>
  <c r="AE406" i="21"/>
  <c r="V406" i="21"/>
  <c r="M406" i="21"/>
  <c r="D406" i="21"/>
  <c r="BF405" i="21"/>
  <c r="AW405" i="21"/>
  <c r="AS405" i="21"/>
  <c r="AR405" i="21"/>
  <c r="AE405" i="21"/>
  <c r="V405" i="21"/>
  <c r="M405" i="21"/>
  <c r="D405" i="21"/>
  <c r="BF404" i="21"/>
  <c r="AW404" i="21"/>
  <c r="AS404" i="21"/>
  <c r="AR404" i="21"/>
  <c r="AE404" i="21"/>
  <c r="V404" i="21"/>
  <c r="M404" i="21"/>
  <c r="D404" i="21"/>
  <c r="BF403" i="21"/>
  <c r="AW403" i="21"/>
  <c r="AS403" i="21"/>
  <c r="AR403" i="21"/>
  <c r="AE403" i="21"/>
  <c r="V403" i="21"/>
  <c r="M403" i="21"/>
  <c r="D403" i="21"/>
  <c r="BF402" i="21"/>
  <c r="AW402" i="21"/>
  <c r="AS402" i="21"/>
  <c r="AR402" i="21"/>
  <c r="AE402" i="21"/>
  <c r="V402" i="21"/>
  <c r="M402" i="21"/>
  <c r="D402" i="21"/>
  <c r="BF401" i="21"/>
  <c r="AW401" i="21"/>
  <c r="AS401" i="21"/>
  <c r="AR401" i="21"/>
  <c r="AE401" i="21"/>
  <c r="V401" i="21"/>
  <c r="M401" i="21"/>
  <c r="D401" i="21"/>
  <c r="BF400" i="21"/>
  <c r="AW400" i="21"/>
  <c r="AS400" i="21"/>
  <c r="AR400" i="21"/>
  <c r="AE400" i="21"/>
  <c r="V400" i="21"/>
  <c r="M400" i="21"/>
  <c r="D400" i="21"/>
  <c r="BF399" i="21"/>
  <c r="AW399" i="21"/>
  <c r="AS399" i="21"/>
  <c r="AR399" i="21"/>
  <c r="AE399" i="21"/>
  <c r="V399" i="21"/>
  <c r="M399" i="21"/>
  <c r="D399" i="21"/>
  <c r="BF398" i="21"/>
  <c r="AW398" i="21"/>
  <c r="AS398" i="21"/>
  <c r="AR398" i="21"/>
  <c r="AE398" i="21"/>
  <c r="V398" i="21"/>
  <c r="M398" i="21"/>
  <c r="D398" i="21"/>
  <c r="BF397" i="21"/>
  <c r="AW397" i="21"/>
  <c r="AS397" i="21"/>
  <c r="AR397" i="21"/>
  <c r="AE397" i="21"/>
  <c r="V397" i="21"/>
  <c r="M397" i="21"/>
  <c r="D397" i="21"/>
  <c r="BF396" i="21"/>
  <c r="AW396" i="21"/>
  <c r="AW429" i="21" s="1"/>
  <c r="AS396" i="21"/>
  <c r="AR396" i="21"/>
  <c r="AR428" i="21" s="1"/>
  <c r="AE396" i="21"/>
  <c r="AE427" i="21" s="1"/>
  <c r="V396" i="21"/>
  <c r="V427" i="21" s="1"/>
  <c r="M396" i="21"/>
  <c r="D396" i="21"/>
  <c r="D428" i="21" s="1"/>
  <c r="BM395" i="21"/>
  <c r="BL395" i="21"/>
  <c r="BK395" i="21"/>
  <c r="BJ395" i="21"/>
  <c r="BI395" i="21"/>
  <c r="BH395" i="21"/>
  <c r="BG395" i="21"/>
  <c r="BE395" i="21"/>
  <c r="AT395" i="21"/>
  <c r="AO395" i="21"/>
  <c r="C395" i="21"/>
  <c r="BM394" i="21"/>
  <c r="BL394" i="21"/>
  <c r="BK394" i="21"/>
  <c r="BJ394" i="21"/>
  <c r="BI394" i="21"/>
  <c r="BH394" i="21"/>
  <c r="BG394" i="21"/>
  <c r="BE394" i="21"/>
  <c r="BD394" i="21"/>
  <c r="BC394" i="21"/>
  <c r="BB394" i="21"/>
  <c r="BA394" i="21"/>
  <c r="AZ394" i="21"/>
  <c r="AV394" i="21"/>
  <c r="AU394" i="21"/>
  <c r="AT394" i="21"/>
  <c r="AQ394" i="21"/>
  <c r="AP394" i="21"/>
  <c r="AO394" i="21"/>
  <c r="AN394" i="21"/>
  <c r="AM394" i="21"/>
  <c r="AL394" i="21"/>
  <c r="AK394" i="21"/>
  <c r="AJ394" i="21"/>
  <c r="AI394" i="21"/>
  <c r="AH394" i="21"/>
  <c r="AG394" i="21"/>
  <c r="AF394" i="21"/>
  <c r="AD394" i="21"/>
  <c r="AC394" i="21"/>
  <c r="AB394" i="21"/>
  <c r="AA394" i="21"/>
  <c r="Z394" i="21"/>
  <c r="Y394" i="21"/>
  <c r="X394" i="21"/>
  <c r="W394" i="21"/>
  <c r="U394" i="21"/>
  <c r="T394" i="21"/>
  <c r="S394" i="21"/>
  <c r="R394" i="21"/>
  <c r="Q394" i="21"/>
  <c r="P394" i="21"/>
  <c r="O394" i="21"/>
  <c r="N394" i="21"/>
  <c r="L394" i="21"/>
  <c r="K394" i="21"/>
  <c r="J394" i="21"/>
  <c r="I394" i="21"/>
  <c r="H394" i="21"/>
  <c r="G394" i="21"/>
  <c r="F394" i="21"/>
  <c r="E394" i="21"/>
  <c r="C394" i="21"/>
  <c r="BM393" i="21"/>
  <c r="BL393" i="21"/>
  <c r="BK393" i="21"/>
  <c r="BJ393" i="21"/>
  <c r="BI393" i="21"/>
  <c r="BH393" i="21"/>
  <c r="BG393" i="21"/>
  <c r="BE393" i="21"/>
  <c r="BD393" i="21"/>
  <c r="BC393" i="21"/>
  <c r="BB393" i="21"/>
  <c r="BA393" i="21"/>
  <c r="AZ393" i="21"/>
  <c r="AV393" i="21"/>
  <c r="AU393" i="21"/>
  <c r="AT393" i="21"/>
  <c r="AQ393" i="21"/>
  <c r="AP393" i="21"/>
  <c r="AO393" i="21"/>
  <c r="AN393" i="21"/>
  <c r="AM393" i="21"/>
  <c r="AL393" i="21"/>
  <c r="AK393" i="21"/>
  <c r="AJ393" i="21"/>
  <c r="AI393" i="21"/>
  <c r="AH393" i="21"/>
  <c r="AG393" i="21"/>
  <c r="AF393" i="21"/>
  <c r="AD393" i="21"/>
  <c r="AC393" i="21"/>
  <c r="AB393" i="21"/>
  <c r="AA393" i="21"/>
  <c r="Z393" i="21"/>
  <c r="Y393" i="21"/>
  <c r="X393" i="21"/>
  <c r="W393" i="21"/>
  <c r="U393" i="21"/>
  <c r="T393" i="21"/>
  <c r="S393" i="21"/>
  <c r="R393" i="21"/>
  <c r="Q393" i="21"/>
  <c r="P393" i="21"/>
  <c r="O393" i="21"/>
  <c r="N393" i="21"/>
  <c r="L393" i="21"/>
  <c r="K393" i="21"/>
  <c r="J393" i="21"/>
  <c r="I393" i="21"/>
  <c r="H393" i="21"/>
  <c r="G393" i="21"/>
  <c r="F393" i="21"/>
  <c r="E393" i="21"/>
  <c r="C393" i="21"/>
  <c r="BM392" i="21"/>
  <c r="BL392" i="21"/>
  <c r="BK392" i="21"/>
  <c r="BJ392" i="21"/>
  <c r="BI392" i="21"/>
  <c r="BH392" i="21"/>
  <c r="BG392" i="21"/>
  <c r="BE392" i="21"/>
  <c r="BD392" i="21"/>
  <c r="BC392" i="21"/>
  <c r="BB392" i="21"/>
  <c r="BA392" i="21"/>
  <c r="AZ392" i="21"/>
  <c r="AV392" i="21"/>
  <c r="AU392" i="21"/>
  <c r="AT392" i="21"/>
  <c r="AR392" i="21"/>
  <c r="AQ392" i="21"/>
  <c r="AP392" i="21"/>
  <c r="AO392" i="21"/>
  <c r="AN392" i="21"/>
  <c r="AM392" i="21"/>
  <c r="AL392" i="21"/>
  <c r="AK392" i="21"/>
  <c r="AJ392" i="21"/>
  <c r="AI392" i="21"/>
  <c r="AH392" i="21"/>
  <c r="AG392" i="21"/>
  <c r="AF392" i="21"/>
  <c r="AD392" i="21"/>
  <c r="AC392" i="21"/>
  <c r="AB392" i="21"/>
  <c r="AA392" i="21"/>
  <c r="Z392" i="21"/>
  <c r="Y392" i="21"/>
  <c r="X392" i="21"/>
  <c r="W392" i="21"/>
  <c r="U392" i="21"/>
  <c r="T392" i="21"/>
  <c r="S392" i="21"/>
  <c r="R392" i="21"/>
  <c r="Q392" i="21"/>
  <c r="P392" i="21"/>
  <c r="O392" i="21"/>
  <c r="N392" i="21"/>
  <c r="L392" i="21"/>
  <c r="K392" i="21"/>
  <c r="J392" i="21"/>
  <c r="I392" i="21"/>
  <c r="H392" i="21"/>
  <c r="G392" i="21"/>
  <c r="F392" i="21"/>
  <c r="E392" i="21"/>
  <c r="C392" i="21"/>
  <c r="BF391" i="21"/>
  <c r="AX391" i="21"/>
  <c r="AW391" i="21"/>
  <c r="AS391" i="21"/>
  <c r="AR391" i="21"/>
  <c r="AE391" i="21"/>
  <c r="V391" i="21"/>
  <c r="M391" i="21"/>
  <c r="D391" i="21"/>
  <c r="BF390" i="21"/>
  <c r="AX390" i="21"/>
  <c r="AW390" i="21"/>
  <c r="AS390" i="21"/>
  <c r="AR390" i="21"/>
  <c r="AE390" i="21"/>
  <c r="V390" i="21"/>
  <c r="M390" i="21"/>
  <c r="D390" i="21"/>
  <c r="BF389" i="21"/>
  <c r="AW389" i="21"/>
  <c r="AX389" i="21" s="1"/>
  <c r="AS389" i="21"/>
  <c r="AR389" i="21"/>
  <c r="AE389" i="21"/>
  <c r="V389" i="21"/>
  <c r="M389" i="21"/>
  <c r="D389" i="21"/>
  <c r="BF388" i="21"/>
  <c r="AW388" i="21"/>
  <c r="AS388" i="21"/>
  <c r="AR388" i="21"/>
  <c r="AE388" i="21"/>
  <c r="V388" i="21"/>
  <c r="M388" i="21"/>
  <c r="M393" i="21" s="1"/>
  <c r="D388" i="21"/>
  <c r="BF387" i="21"/>
  <c r="AX387" i="21"/>
  <c r="AW387" i="21"/>
  <c r="AS387" i="21"/>
  <c r="AR387" i="21"/>
  <c r="AE387" i="21"/>
  <c r="V387" i="21"/>
  <c r="M387" i="21"/>
  <c r="D387" i="21"/>
  <c r="BF386" i="21"/>
  <c r="AX386" i="21"/>
  <c r="AW386" i="21"/>
  <c r="AR386" i="21"/>
  <c r="AS386" i="21" s="1"/>
  <c r="AE386" i="21"/>
  <c r="V386" i="21"/>
  <c r="M386" i="21"/>
  <c r="D386" i="21"/>
  <c r="BF385" i="21"/>
  <c r="AX385" i="21"/>
  <c r="AW385" i="21"/>
  <c r="AR385" i="21"/>
  <c r="AS385" i="21" s="1"/>
  <c r="AE385" i="21"/>
  <c r="V385" i="21"/>
  <c r="M385" i="21"/>
  <c r="D385" i="21"/>
  <c r="BF384" i="21"/>
  <c r="AX384" i="21"/>
  <c r="AW384" i="21"/>
  <c r="AR384" i="21"/>
  <c r="AS384" i="21" s="1"/>
  <c r="AE384" i="21"/>
  <c r="V384" i="21"/>
  <c r="M384" i="21"/>
  <c r="D384" i="21"/>
  <c r="BF383" i="21"/>
  <c r="AX383" i="21"/>
  <c r="AW383" i="21"/>
  <c r="AR383" i="21"/>
  <c r="AS383" i="21" s="1"/>
  <c r="AE383" i="21"/>
  <c r="V383" i="21"/>
  <c r="M383" i="21"/>
  <c r="D383" i="21"/>
  <c r="BF382" i="21"/>
  <c r="AX382" i="21"/>
  <c r="AW382" i="21"/>
  <c r="AR382" i="21"/>
  <c r="AS382" i="21" s="1"/>
  <c r="AE382" i="21"/>
  <c r="V382" i="21"/>
  <c r="M382" i="21"/>
  <c r="D382" i="21"/>
  <c r="BF381" i="21"/>
  <c r="AX381" i="21"/>
  <c r="AW381" i="21"/>
  <c r="AR381" i="21"/>
  <c r="AS381" i="21" s="1"/>
  <c r="AE381" i="21"/>
  <c r="V381" i="21"/>
  <c r="M381" i="21"/>
  <c r="D381" i="21"/>
  <c r="BF380" i="21"/>
  <c r="AX380" i="21"/>
  <c r="AW380" i="21"/>
  <c r="AR380" i="21"/>
  <c r="AS380" i="21" s="1"/>
  <c r="AE380" i="21"/>
  <c r="V380" i="21"/>
  <c r="M380" i="21"/>
  <c r="D380" i="21"/>
  <c r="BF379" i="21"/>
  <c r="AX379" i="21"/>
  <c r="AW379" i="21"/>
  <c r="AR379" i="21"/>
  <c r="AS379" i="21" s="1"/>
  <c r="AE379" i="21"/>
  <c r="V379" i="21"/>
  <c r="M379" i="21"/>
  <c r="D379" i="21"/>
  <c r="BF378" i="21"/>
  <c r="AX378" i="21"/>
  <c r="AW378" i="21"/>
  <c r="AR378" i="21"/>
  <c r="AS378" i="21" s="1"/>
  <c r="AE378" i="21"/>
  <c r="V378" i="21"/>
  <c r="M378" i="21"/>
  <c r="D378" i="21"/>
  <c r="BF377" i="21"/>
  <c r="AX377" i="21"/>
  <c r="AW377" i="21"/>
  <c r="AR377" i="21"/>
  <c r="AS377" i="21" s="1"/>
  <c r="AE377" i="21"/>
  <c r="V377" i="21"/>
  <c r="M377" i="21"/>
  <c r="D377" i="21"/>
  <c r="BF376" i="21"/>
  <c r="AX376" i="21"/>
  <c r="AW376" i="21"/>
  <c r="AR376" i="21"/>
  <c r="AS376" i="21" s="1"/>
  <c r="AE376" i="21"/>
  <c r="V376" i="21"/>
  <c r="M376" i="21"/>
  <c r="D376" i="21"/>
  <c r="BF375" i="21"/>
  <c r="AX375" i="21"/>
  <c r="AW375" i="21"/>
  <c r="AR375" i="21"/>
  <c r="AS375" i="21" s="1"/>
  <c r="AE375" i="21"/>
  <c r="V375" i="21"/>
  <c r="M375" i="21"/>
  <c r="D375" i="21"/>
  <c r="BF374" i="21"/>
  <c r="AX374" i="21"/>
  <c r="AW374" i="21"/>
  <c r="AR374" i="21"/>
  <c r="AS374" i="21" s="1"/>
  <c r="AE374" i="21"/>
  <c r="V374" i="21"/>
  <c r="M374" i="21"/>
  <c r="D374" i="21"/>
  <c r="BF373" i="21"/>
  <c r="AX373" i="21"/>
  <c r="AW373" i="21"/>
  <c r="AR373" i="21"/>
  <c r="AS373" i="21" s="1"/>
  <c r="AE373" i="21"/>
  <c r="V373" i="21"/>
  <c r="M373" i="21"/>
  <c r="D373" i="21"/>
  <c r="BF372" i="21"/>
  <c r="AX372" i="21"/>
  <c r="AW372" i="21"/>
  <c r="AR372" i="21"/>
  <c r="AS372" i="21" s="1"/>
  <c r="AE372" i="21"/>
  <c r="V372" i="21"/>
  <c r="M372" i="21"/>
  <c r="D372" i="21"/>
  <c r="BF371" i="21"/>
  <c r="AX371" i="21"/>
  <c r="AW371" i="21"/>
  <c r="AR371" i="21"/>
  <c r="AS371" i="21" s="1"/>
  <c r="AE371" i="21"/>
  <c r="V371" i="21"/>
  <c r="M371" i="21"/>
  <c r="D371" i="21"/>
  <c r="BF370" i="21"/>
  <c r="AX370" i="21"/>
  <c r="AW370" i="21"/>
  <c r="AR370" i="21"/>
  <c r="AS370" i="21" s="1"/>
  <c r="AE370" i="21"/>
  <c r="V370" i="21"/>
  <c r="M370" i="21"/>
  <c r="D370" i="21"/>
  <c r="BF369" i="21"/>
  <c r="AX369" i="21"/>
  <c r="AW369" i="21"/>
  <c r="AR369" i="21"/>
  <c r="AS369" i="21" s="1"/>
  <c r="AE369" i="21"/>
  <c r="V369" i="21"/>
  <c r="M369" i="21"/>
  <c r="D369" i="21"/>
  <c r="BF368" i="21"/>
  <c r="AX368" i="21"/>
  <c r="AW368" i="21"/>
  <c r="AR368" i="21"/>
  <c r="AS368" i="21" s="1"/>
  <c r="AE368" i="21"/>
  <c r="V368" i="21"/>
  <c r="M368" i="21"/>
  <c r="D368" i="21"/>
  <c r="BF367" i="21"/>
  <c r="AX367" i="21"/>
  <c r="AW367" i="21"/>
  <c r="AR367" i="21"/>
  <c r="AS367" i="21" s="1"/>
  <c r="AE367" i="21"/>
  <c r="V367" i="21"/>
  <c r="M367" i="21"/>
  <c r="D367" i="21"/>
  <c r="BF366" i="21"/>
  <c r="AX366" i="21"/>
  <c r="AW366" i="21"/>
  <c r="AR366" i="21"/>
  <c r="AS366" i="21" s="1"/>
  <c r="AE366" i="21"/>
  <c r="V366" i="21"/>
  <c r="M366" i="21"/>
  <c r="D366" i="21"/>
  <c r="BF365" i="21"/>
  <c r="AX365" i="21"/>
  <c r="AW365" i="21"/>
  <c r="AR365" i="21"/>
  <c r="AS365" i="21" s="1"/>
  <c r="AE365" i="21"/>
  <c r="V365" i="21"/>
  <c r="M365" i="21"/>
  <c r="D365" i="21"/>
  <c r="BF364" i="21"/>
  <c r="AX364" i="21"/>
  <c r="AW364" i="21"/>
  <c r="AR364" i="21"/>
  <c r="AS364" i="21" s="1"/>
  <c r="AE364" i="21"/>
  <c r="V364" i="21"/>
  <c r="M364" i="21"/>
  <c r="D364" i="21"/>
  <c r="BF363" i="21"/>
  <c r="AX363" i="21"/>
  <c r="AW363" i="21"/>
  <c r="AR363" i="21"/>
  <c r="AS363" i="21" s="1"/>
  <c r="AE363" i="21"/>
  <c r="V363" i="21"/>
  <c r="M363" i="21"/>
  <c r="D363" i="21"/>
  <c r="BF362" i="21"/>
  <c r="AX362" i="21"/>
  <c r="AW362" i="21"/>
  <c r="AW392" i="21" s="1"/>
  <c r="AR362" i="21"/>
  <c r="AR394" i="21" s="1"/>
  <c r="AE362" i="21"/>
  <c r="AE392" i="21" s="1"/>
  <c r="V362" i="21"/>
  <c r="M362" i="21"/>
  <c r="M394" i="21" s="1"/>
  <c r="D362" i="21"/>
  <c r="D394" i="21" s="1"/>
  <c r="BM361" i="21"/>
  <c r="BL361" i="21"/>
  <c r="BK361" i="21"/>
  <c r="BJ361" i="21"/>
  <c r="BI361" i="21"/>
  <c r="BH361" i="21"/>
  <c r="BG361" i="21"/>
  <c r="BE361" i="21"/>
  <c r="AT361" i="21"/>
  <c r="AO361" i="21"/>
  <c r="C361" i="21"/>
  <c r="BM360" i="21"/>
  <c r="BL360" i="21"/>
  <c r="BK360" i="21"/>
  <c r="BJ360" i="21"/>
  <c r="BI360" i="21"/>
  <c r="BH360" i="21"/>
  <c r="BG360" i="21"/>
  <c r="BE360" i="21"/>
  <c r="BD360" i="21"/>
  <c r="BC360" i="21"/>
  <c r="BB360" i="21"/>
  <c r="BA360" i="21"/>
  <c r="AZ360" i="21"/>
  <c r="AV360" i="21"/>
  <c r="AU360" i="21"/>
  <c r="AT360" i="21"/>
  <c r="AQ360" i="21"/>
  <c r="AP360" i="21"/>
  <c r="AO360" i="21"/>
  <c r="AN360" i="21"/>
  <c r="AM360" i="21"/>
  <c r="AL360" i="21"/>
  <c r="AK360" i="21"/>
  <c r="AJ360" i="21"/>
  <c r="AI360" i="21"/>
  <c r="AH360" i="21"/>
  <c r="AG360" i="21"/>
  <c r="AF360" i="21"/>
  <c r="AD360" i="21"/>
  <c r="AC360" i="21"/>
  <c r="AB360" i="21"/>
  <c r="AA360" i="21"/>
  <c r="Z360" i="21"/>
  <c r="Y360" i="21"/>
  <c r="X360" i="21"/>
  <c r="W360" i="21"/>
  <c r="U360" i="21"/>
  <c r="T360" i="21"/>
  <c r="S360" i="21"/>
  <c r="R360" i="21"/>
  <c r="Q360" i="21"/>
  <c r="P360" i="21"/>
  <c r="O360" i="21"/>
  <c r="N360" i="21"/>
  <c r="L360" i="21"/>
  <c r="K360" i="21"/>
  <c r="J360" i="21"/>
  <c r="I360" i="21"/>
  <c r="H360" i="21"/>
  <c r="G360" i="21"/>
  <c r="F360" i="21"/>
  <c r="E360" i="21"/>
  <c r="C360" i="21"/>
  <c r="BM359" i="21"/>
  <c r="BL359" i="21"/>
  <c r="BK359" i="21"/>
  <c r="BJ359" i="21"/>
  <c r="BI359" i="21"/>
  <c r="BH359" i="21"/>
  <c r="BG359" i="21"/>
  <c r="BF359" i="21"/>
  <c r="BE359" i="21"/>
  <c r="BD359" i="21"/>
  <c r="BC359" i="21"/>
  <c r="BB359" i="21"/>
  <c r="BA359" i="21"/>
  <c r="AZ359" i="21"/>
  <c r="AV359" i="21"/>
  <c r="AU359" i="21"/>
  <c r="AT359" i="21"/>
  <c r="AQ359" i="21"/>
  <c r="AP359" i="21"/>
  <c r="AO359" i="21"/>
  <c r="AN359" i="21"/>
  <c r="AM359" i="21"/>
  <c r="AL359" i="21"/>
  <c r="AK359" i="21"/>
  <c r="AJ359" i="21"/>
  <c r="AI359" i="21"/>
  <c r="AH359" i="21"/>
  <c r="AG359" i="21"/>
  <c r="AF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L359" i="21"/>
  <c r="K359" i="21"/>
  <c r="J359" i="21"/>
  <c r="I359" i="21"/>
  <c r="H359" i="21"/>
  <c r="G359" i="21"/>
  <c r="F359" i="21"/>
  <c r="E359" i="21"/>
  <c r="C359" i="21"/>
  <c r="BM358" i="21"/>
  <c r="BL358" i="21"/>
  <c r="BK358" i="21"/>
  <c r="BJ358" i="21"/>
  <c r="BI358" i="21"/>
  <c r="BH358" i="21"/>
  <c r="BG358" i="21"/>
  <c r="BE358" i="21"/>
  <c r="BD358" i="21"/>
  <c r="BC358" i="21"/>
  <c r="BB358" i="21"/>
  <c r="BA358" i="21"/>
  <c r="AZ358" i="21"/>
  <c r="AW358" i="21"/>
  <c r="AV358" i="21"/>
  <c r="AU358" i="21"/>
  <c r="AT358" i="21"/>
  <c r="AQ358" i="21"/>
  <c r="AP358" i="21"/>
  <c r="AO358" i="21"/>
  <c r="AN358" i="21"/>
  <c r="AM358" i="21"/>
  <c r="AL358" i="21"/>
  <c r="AK358" i="21"/>
  <c r="AJ358" i="21"/>
  <c r="AI358" i="21"/>
  <c r="AH358" i="21"/>
  <c r="AG358" i="21"/>
  <c r="AF358" i="21"/>
  <c r="AD358" i="21"/>
  <c r="AC358" i="21"/>
  <c r="AB358" i="21"/>
  <c r="AA358" i="21"/>
  <c r="Z358" i="21"/>
  <c r="Y358" i="21"/>
  <c r="X358" i="21"/>
  <c r="W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C358" i="21"/>
  <c r="BF357" i="21"/>
  <c r="AY357" i="21"/>
  <c r="AX357" i="21"/>
  <c r="AW357" i="21"/>
  <c r="AR357" i="21"/>
  <c r="AS357" i="21" s="1"/>
  <c r="AE357" i="21"/>
  <c r="V357" i="21"/>
  <c r="M357" i="21"/>
  <c r="D357" i="21"/>
  <c r="BF356" i="21"/>
  <c r="AX356" i="21"/>
  <c r="AW356" i="21"/>
  <c r="AR356" i="21"/>
  <c r="AS356" i="21" s="1"/>
  <c r="AY356" i="21" s="1"/>
  <c r="AE356" i="21"/>
  <c r="V356" i="21"/>
  <c r="M356" i="21"/>
  <c r="D356" i="21"/>
  <c r="BF355" i="21"/>
  <c r="AY355" i="21"/>
  <c r="AX355" i="21"/>
  <c r="AW355" i="21"/>
  <c r="AR355" i="21"/>
  <c r="AS355" i="21" s="1"/>
  <c r="AE355" i="21"/>
  <c r="V355" i="21"/>
  <c r="M355" i="21"/>
  <c r="D355" i="21"/>
  <c r="BF354" i="21"/>
  <c r="AX354" i="21"/>
  <c r="AW354" i="21"/>
  <c r="AR354" i="21"/>
  <c r="AS354" i="21" s="1"/>
  <c r="AY354" i="21" s="1"/>
  <c r="AE354" i="21"/>
  <c r="V354" i="21"/>
  <c r="M354" i="21"/>
  <c r="D354" i="21"/>
  <c r="BF353" i="21"/>
  <c r="AY353" i="21"/>
  <c r="AX353" i="21"/>
  <c r="AW353" i="21"/>
  <c r="AR353" i="21"/>
  <c r="AS353" i="21" s="1"/>
  <c r="AE353" i="21"/>
  <c r="V353" i="21"/>
  <c r="M353" i="21"/>
  <c r="D353" i="21"/>
  <c r="BF352" i="21"/>
  <c r="AX352" i="21"/>
  <c r="AW352" i="21"/>
  <c r="AR352" i="21"/>
  <c r="AS352" i="21" s="1"/>
  <c r="AY352" i="21" s="1"/>
  <c r="AE352" i="21"/>
  <c r="V352" i="21"/>
  <c r="M352" i="21"/>
  <c r="D352" i="21"/>
  <c r="BF351" i="21"/>
  <c r="AY351" i="21"/>
  <c r="AX351" i="21"/>
  <c r="AW351" i="21"/>
  <c r="AR351" i="21"/>
  <c r="AS351" i="21" s="1"/>
  <c r="AE351" i="21"/>
  <c r="V351" i="21"/>
  <c r="M351" i="21"/>
  <c r="D351" i="21"/>
  <c r="BF350" i="21"/>
  <c r="AX350" i="21"/>
  <c r="AW350" i="21"/>
  <c r="AR350" i="21"/>
  <c r="AS350" i="21" s="1"/>
  <c r="AY350" i="21" s="1"/>
  <c r="AE350" i="21"/>
  <c r="V350" i="21"/>
  <c r="M350" i="21"/>
  <c r="D350" i="21"/>
  <c r="BF349" i="21"/>
  <c r="AY349" i="21"/>
  <c r="AX349" i="21"/>
  <c r="AW349" i="21"/>
  <c r="AR349" i="21"/>
  <c r="AS349" i="21" s="1"/>
  <c r="AE349" i="21"/>
  <c r="V349" i="21"/>
  <c r="M349" i="21"/>
  <c r="D349" i="21"/>
  <c r="BF348" i="21"/>
  <c r="AX348" i="21"/>
  <c r="AW348" i="21"/>
  <c r="AR348" i="21"/>
  <c r="AS348" i="21" s="1"/>
  <c r="AY348" i="21" s="1"/>
  <c r="AE348" i="21"/>
  <c r="V348" i="21"/>
  <c r="M348" i="21"/>
  <c r="D348" i="21"/>
  <c r="BF347" i="21"/>
  <c r="AY347" i="21"/>
  <c r="AX347" i="21"/>
  <c r="AW347" i="21"/>
  <c r="AR347" i="21"/>
  <c r="AS347" i="21" s="1"/>
  <c r="AE347" i="21"/>
  <c r="V347" i="21"/>
  <c r="M347" i="21"/>
  <c r="D347" i="21"/>
  <c r="BF346" i="21"/>
  <c r="AY346" i="21"/>
  <c r="AX346" i="21"/>
  <c r="AW346" i="21"/>
  <c r="AR346" i="21"/>
  <c r="AS346" i="21" s="1"/>
  <c r="AE346" i="21"/>
  <c r="V346" i="21"/>
  <c r="M346" i="21"/>
  <c r="D346" i="21"/>
  <c r="BF345" i="21"/>
  <c r="AY345" i="21"/>
  <c r="AX345" i="21"/>
  <c r="AW345" i="21"/>
  <c r="AR345" i="21"/>
  <c r="AS345" i="21" s="1"/>
  <c r="AE345" i="21"/>
  <c r="V345" i="21"/>
  <c r="M345" i="21"/>
  <c r="D345" i="21"/>
  <c r="BF344" i="21"/>
  <c r="AY344" i="21"/>
  <c r="AX344" i="21"/>
  <c r="AW344" i="21"/>
  <c r="AR344" i="21"/>
  <c r="AS344" i="21" s="1"/>
  <c r="AE344" i="21"/>
  <c r="V344" i="21"/>
  <c r="M344" i="21"/>
  <c r="D344" i="21"/>
  <c r="BF343" i="21"/>
  <c r="AY343" i="21"/>
  <c r="AX343" i="21"/>
  <c r="AW343" i="21"/>
  <c r="AR343" i="21"/>
  <c r="AS343" i="21" s="1"/>
  <c r="AE343" i="21"/>
  <c r="V343" i="21"/>
  <c r="M343" i="21"/>
  <c r="D343" i="21"/>
  <c r="BF342" i="21"/>
  <c r="AY342" i="21"/>
  <c r="AX342" i="21"/>
  <c r="AW342" i="21"/>
  <c r="AR342" i="21"/>
  <c r="AS342" i="21" s="1"/>
  <c r="AE342" i="21"/>
  <c r="V342" i="21"/>
  <c r="M342" i="21"/>
  <c r="D342" i="21"/>
  <c r="BF341" i="21"/>
  <c r="AY341" i="21"/>
  <c r="AX341" i="21"/>
  <c r="AW341" i="21"/>
  <c r="AR341" i="21"/>
  <c r="AS341" i="21" s="1"/>
  <c r="AE341" i="21"/>
  <c r="V341" i="21"/>
  <c r="M341" i="21"/>
  <c r="D341" i="21"/>
  <c r="BF340" i="21"/>
  <c r="AY340" i="21"/>
  <c r="AX340" i="21"/>
  <c r="AW340" i="21"/>
  <c r="AR340" i="21"/>
  <c r="AS340" i="21" s="1"/>
  <c r="AE340" i="21"/>
  <c r="V340" i="21"/>
  <c r="M340" i="21"/>
  <c r="D340" i="21"/>
  <c r="BF339" i="21"/>
  <c r="AY339" i="21"/>
  <c r="AX339" i="21"/>
  <c r="AW339" i="21"/>
  <c r="AR339" i="21"/>
  <c r="AS339" i="21" s="1"/>
  <c r="AE339" i="21"/>
  <c r="V339" i="21"/>
  <c r="M339" i="21"/>
  <c r="D339" i="21"/>
  <c r="BF338" i="21"/>
  <c r="AY338" i="21"/>
  <c r="AX338" i="21"/>
  <c r="AW338" i="21"/>
  <c r="AR338" i="21"/>
  <c r="AS338" i="21" s="1"/>
  <c r="AE338" i="21"/>
  <c r="V338" i="21"/>
  <c r="M338" i="21"/>
  <c r="D338" i="21"/>
  <c r="BF337" i="21"/>
  <c r="AY337" i="21"/>
  <c r="AX337" i="21"/>
  <c r="AW337" i="21"/>
  <c r="AR337" i="21"/>
  <c r="AS337" i="21" s="1"/>
  <c r="AE337" i="21"/>
  <c r="V337" i="21"/>
  <c r="M337" i="21"/>
  <c r="D337" i="21"/>
  <c r="BF336" i="21"/>
  <c r="AY336" i="21"/>
  <c r="AX336" i="21"/>
  <c r="AW336" i="21"/>
  <c r="AR336" i="21"/>
  <c r="AS336" i="21" s="1"/>
  <c r="AE336" i="21"/>
  <c r="V336" i="21"/>
  <c r="M336" i="21"/>
  <c r="D336" i="21"/>
  <c r="BF335" i="21"/>
  <c r="AY335" i="21"/>
  <c r="AX335" i="21"/>
  <c r="AW335" i="21"/>
  <c r="AR335" i="21"/>
  <c r="AS335" i="21" s="1"/>
  <c r="AE335" i="21"/>
  <c r="V335" i="21"/>
  <c r="M335" i="21"/>
  <c r="D335" i="21"/>
  <c r="BF334" i="21"/>
  <c r="AY334" i="21"/>
  <c r="AX334" i="21"/>
  <c r="AW334" i="21"/>
  <c r="AR334" i="21"/>
  <c r="AS334" i="21" s="1"/>
  <c r="AE334" i="21"/>
  <c r="V334" i="21"/>
  <c r="M334" i="21"/>
  <c r="D334" i="21"/>
  <c r="BF333" i="21"/>
  <c r="AY333" i="21"/>
  <c r="AX333" i="21"/>
  <c r="AW333" i="21"/>
  <c r="AR333" i="21"/>
  <c r="AS333" i="21" s="1"/>
  <c r="AE333" i="21"/>
  <c r="V333" i="21"/>
  <c r="M333" i="21"/>
  <c r="D333" i="21"/>
  <c r="BF332" i="21"/>
  <c r="AY332" i="21"/>
  <c r="AX332" i="21"/>
  <c r="AW332" i="21"/>
  <c r="AR332" i="21"/>
  <c r="AS332" i="21" s="1"/>
  <c r="AE332" i="21"/>
  <c r="V332" i="21"/>
  <c r="M332" i="21"/>
  <c r="D332" i="21"/>
  <c r="BF331" i="21"/>
  <c r="AY331" i="21"/>
  <c r="AX331" i="21"/>
  <c r="AW331" i="21"/>
  <c r="AR331" i="21"/>
  <c r="AS331" i="21" s="1"/>
  <c r="AE331" i="21"/>
  <c r="V331" i="21"/>
  <c r="M331" i="21"/>
  <c r="D331" i="21"/>
  <c r="BF330" i="21"/>
  <c r="AY330" i="21"/>
  <c r="AX330" i="21"/>
  <c r="AW330" i="21"/>
  <c r="AR330" i="21"/>
  <c r="AS330" i="21" s="1"/>
  <c r="AE330" i="21"/>
  <c r="V330" i="21"/>
  <c r="M330" i="21"/>
  <c r="D330" i="21"/>
  <c r="BF329" i="21"/>
  <c r="AY329" i="21"/>
  <c r="AX329" i="21"/>
  <c r="AW329" i="21"/>
  <c r="AR329" i="21"/>
  <c r="AS329" i="21" s="1"/>
  <c r="AE329" i="21"/>
  <c r="V329" i="21"/>
  <c r="M329" i="21"/>
  <c r="D329" i="21"/>
  <c r="BF328" i="21"/>
  <c r="AY328" i="21"/>
  <c r="AX328" i="21"/>
  <c r="AW328" i="21"/>
  <c r="AR328" i="21"/>
  <c r="AS328" i="21" s="1"/>
  <c r="AE328" i="21"/>
  <c r="V328" i="21"/>
  <c r="M328" i="21"/>
  <c r="D328" i="21"/>
  <c r="BF327" i="21"/>
  <c r="BF361" i="21" s="1"/>
  <c r="AX327" i="21"/>
  <c r="AX359" i="21" s="1"/>
  <c r="AW327" i="21"/>
  <c r="AW359" i="21" s="1"/>
  <c r="AR327" i="21"/>
  <c r="AE327" i="21"/>
  <c r="V327" i="21"/>
  <c r="V360" i="21" s="1"/>
  <c r="M327" i="21"/>
  <c r="M359" i="21" s="1"/>
  <c r="D327" i="21"/>
  <c r="BM326" i="21"/>
  <c r="BL326" i="21"/>
  <c r="BK326" i="21"/>
  <c r="BJ326" i="21"/>
  <c r="BI326" i="21"/>
  <c r="BH326" i="21"/>
  <c r="BG326" i="21"/>
  <c r="BE326" i="21"/>
  <c r="AT326" i="21"/>
  <c r="AO326" i="21"/>
  <c r="C326" i="21"/>
  <c r="BM325" i="21"/>
  <c r="BL325" i="21"/>
  <c r="BK325" i="21"/>
  <c r="BJ325" i="21"/>
  <c r="BI325" i="21"/>
  <c r="BH325" i="21"/>
  <c r="BG325" i="21"/>
  <c r="BE325" i="21"/>
  <c r="BD325" i="21"/>
  <c r="BC325" i="21"/>
  <c r="BB325" i="21"/>
  <c r="BA325" i="21"/>
  <c r="AZ325" i="21"/>
  <c r="AV325" i="21"/>
  <c r="AU325" i="21"/>
  <c r="AT325" i="21"/>
  <c r="AQ325" i="21"/>
  <c r="AP325" i="21"/>
  <c r="AO325" i="21"/>
  <c r="AN325" i="21"/>
  <c r="AM325" i="21"/>
  <c r="AL325" i="21"/>
  <c r="AK325" i="21"/>
  <c r="AJ325" i="21"/>
  <c r="AI325" i="21"/>
  <c r="AH325" i="21"/>
  <c r="AG325" i="21"/>
  <c r="AF325" i="21"/>
  <c r="AD325" i="21"/>
  <c r="AC325" i="21"/>
  <c r="AB325" i="21"/>
  <c r="AA325" i="21"/>
  <c r="Z325" i="21"/>
  <c r="Y325" i="21"/>
  <c r="X325" i="21"/>
  <c r="W325" i="21"/>
  <c r="U325" i="21"/>
  <c r="T325" i="21"/>
  <c r="S325" i="21"/>
  <c r="R325" i="21"/>
  <c r="Q325" i="21"/>
  <c r="P325" i="21"/>
  <c r="O325" i="21"/>
  <c r="N325" i="21"/>
  <c r="L325" i="21"/>
  <c r="K325" i="21"/>
  <c r="J325" i="21"/>
  <c r="I325" i="21"/>
  <c r="H325" i="21"/>
  <c r="G325" i="21"/>
  <c r="F325" i="21"/>
  <c r="E325" i="21"/>
  <c r="C325" i="21"/>
  <c r="BM324" i="21"/>
  <c r="BL324" i="21"/>
  <c r="BK324" i="21"/>
  <c r="BJ324" i="21"/>
  <c r="BI324" i="21"/>
  <c r="BH324" i="21"/>
  <c r="BG324" i="21"/>
  <c r="BE324" i="21"/>
  <c r="BD324" i="21"/>
  <c r="BC324" i="21"/>
  <c r="BB324" i="21"/>
  <c r="BA324" i="21"/>
  <c r="AZ324" i="21"/>
  <c r="AV324" i="21"/>
  <c r="AU324" i="21"/>
  <c r="AT324" i="21"/>
  <c r="AQ324" i="21"/>
  <c r="AP324" i="21"/>
  <c r="AO324" i="21"/>
  <c r="AN324" i="21"/>
  <c r="AM324" i="21"/>
  <c r="AL324" i="21"/>
  <c r="AK324" i="21"/>
  <c r="AJ324" i="21"/>
  <c r="AI324" i="21"/>
  <c r="AH324" i="21"/>
  <c r="AG324" i="21"/>
  <c r="AF324" i="21"/>
  <c r="AD324" i="21"/>
  <c r="AC324" i="21"/>
  <c r="AB324" i="21"/>
  <c r="AA324" i="21"/>
  <c r="Z324" i="21"/>
  <c r="Y324" i="21"/>
  <c r="X324" i="21"/>
  <c r="W324" i="21"/>
  <c r="U324" i="21"/>
  <c r="T324" i="21"/>
  <c r="S324" i="21"/>
  <c r="R324" i="21"/>
  <c r="Q324" i="21"/>
  <c r="P324" i="21"/>
  <c r="O324" i="21"/>
  <c r="N324" i="21"/>
  <c r="L324" i="21"/>
  <c r="K324" i="21"/>
  <c r="J324" i="21"/>
  <c r="I324" i="21"/>
  <c r="H324" i="21"/>
  <c r="G324" i="21"/>
  <c r="F324" i="21"/>
  <c r="E324" i="21"/>
  <c r="C324" i="21"/>
  <c r="BM323" i="21"/>
  <c r="BL323" i="21"/>
  <c r="BK323" i="21"/>
  <c r="BJ323" i="21"/>
  <c r="BI323" i="21"/>
  <c r="BH323" i="21"/>
  <c r="BG323" i="21"/>
  <c r="BE323" i="21"/>
  <c r="BD323" i="21"/>
  <c r="BC323" i="21"/>
  <c r="BB323" i="21"/>
  <c r="BA323" i="21"/>
  <c r="AZ323" i="21"/>
  <c r="AW323" i="21"/>
  <c r="AV323" i="21"/>
  <c r="AU323" i="21"/>
  <c r="AT323" i="21"/>
  <c r="AQ323" i="21"/>
  <c r="AP323" i="21"/>
  <c r="AO323" i="21"/>
  <c r="AN323" i="21"/>
  <c r="AM323" i="21"/>
  <c r="AL323" i="21"/>
  <c r="AK323" i="21"/>
  <c r="AJ323" i="21"/>
  <c r="AI323" i="21"/>
  <c r="AH323" i="21"/>
  <c r="AG323" i="21"/>
  <c r="AF323" i="21"/>
  <c r="AD323" i="21"/>
  <c r="AC323" i="21"/>
  <c r="AB323" i="21"/>
  <c r="AA323" i="21"/>
  <c r="Z323" i="21"/>
  <c r="Y323" i="21"/>
  <c r="X323" i="21"/>
  <c r="W323" i="21"/>
  <c r="U323" i="21"/>
  <c r="T323" i="21"/>
  <c r="S323" i="21"/>
  <c r="R323" i="21"/>
  <c r="Q323" i="21"/>
  <c r="P323" i="21"/>
  <c r="O323" i="21"/>
  <c r="N323" i="21"/>
  <c r="L323" i="21"/>
  <c r="K323" i="21"/>
  <c r="J323" i="21"/>
  <c r="I323" i="21"/>
  <c r="H323" i="21"/>
  <c r="G323" i="21"/>
  <c r="F323" i="21"/>
  <c r="E323" i="21"/>
  <c r="C323" i="21"/>
  <c r="BF322" i="21"/>
  <c r="AX322" i="21"/>
  <c r="AW322" i="21"/>
  <c r="AS322" i="21"/>
  <c r="AY322" i="21" s="1"/>
  <c r="AR322" i="21"/>
  <c r="AE322" i="21"/>
  <c r="V322" i="21"/>
  <c r="M322" i="21"/>
  <c r="D322" i="21"/>
  <c r="BF321" i="21"/>
  <c r="AX321" i="21"/>
  <c r="AW321" i="21"/>
  <c r="AS321" i="21"/>
  <c r="AY321" i="21" s="1"/>
  <c r="AR321" i="21"/>
  <c r="AE321" i="21"/>
  <c r="V321" i="21"/>
  <c r="M321" i="21"/>
  <c r="D321" i="21"/>
  <c r="BF320" i="21"/>
  <c r="AX320" i="21"/>
  <c r="AW320" i="21"/>
  <c r="AS320" i="21"/>
  <c r="AY320" i="21" s="1"/>
  <c r="AR320" i="21"/>
  <c r="AE320" i="21"/>
  <c r="V320" i="21"/>
  <c r="M320" i="21"/>
  <c r="D320" i="21"/>
  <c r="BF319" i="21"/>
  <c r="AX319" i="21"/>
  <c r="AW319" i="21"/>
  <c r="AS319" i="21"/>
  <c r="AY319" i="21" s="1"/>
  <c r="AR319" i="21"/>
  <c r="AE319" i="21"/>
  <c r="V319" i="21"/>
  <c r="M319" i="21"/>
  <c r="D319" i="21"/>
  <c r="BF318" i="21"/>
  <c r="AX318" i="21"/>
  <c r="AW318" i="21"/>
  <c r="AS318" i="21"/>
  <c r="AY318" i="21" s="1"/>
  <c r="AR318" i="21"/>
  <c r="AE318" i="21"/>
  <c r="V318" i="21"/>
  <c r="M318" i="21"/>
  <c r="D318" i="21"/>
  <c r="BF317" i="21"/>
  <c r="AX317" i="21"/>
  <c r="AW317" i="21"/>
  <c r="AS317" i="21"/>
  <c r="AY317" i="21" s="1"/>
  <c r="AR317" i="21"/>
  <c r="AE317" i="21"/>
  <c r="V317" i="21"/>
  <c r="M317" i="21"/>
  <c r="D317" i="21"/>
  <c r="BF316" i="21"/>
  <c r="AX316" i="21"/>
  <c r="AW316" i="21"/>
  <c r="AS316" i="21"/>
  <c r="AY316" i="21" s="1"/>
  <c r="AR316" i="21"/>
  <c r="AE316" i="21"/>
  <c r="V316" i="21"/>
  <c r="M316" i="21"/>
  <c r="D316" i="21"/>
  <c r="BF315" i="21"/>
  <c r="AX315" i="21"/>
  <c r="AW315" i="21"/>
  <c r="AS315" i="21"/>
  <c r="AY315" i="21" s="1"/>
  <c r="AR315" i="21"/>
  <c r="AE315" i="21"/>
  <c r="V315" i="21"/>
  <c r="M315" i="21"/>
  <c r="D315" i="21"/>
  <c r="BF314" i="21"/>
  <c r="AX314" i="21"/>
  <c r="AW314" i="21"/>
  <c r="AS314" i="21"/>
  <c r="AY314" i="21" s="1"/>
  <c r="AR314" i="21"/>
  <c r="AE314" i="21"/>
  <c r="V314" i="21"/>
  <c r="M314" i="21"/>
  <c r="D314" i="21"/>
  <c r="BF313" i="21"/>
  <c r="AX313" i="21"/>
  <c r="AW313" i="21"/>
  <c r="AS313" i="21"/>
  <c r="AY313" i="21" s="1"/>
  <c r="AR313" i="21"/>
  <c r="AE313" i="21"/>
  <c r="V313" i="21"/>
  <c r="M313" i="21"/>
  <c r="D313" i="21"/>
  <c r="BF312" i="21"/>
  <c r="AX312" i="21"/>
  <c r="AW312" i="21"/>
  <c r="AS312" i="21"/>
  <c r="AY312" i="21" s="1"/>
  <c r="AR312" i="21"/>
  <c r="AE312" i="21"/>
  <c r="V312" i="21"/>
  <c r="M312" i="21"/>
  <c r="D312" i="21"/>
  <c r="BF311" i="21"/>
  <c r="AX311" i="21"/>
  <c r="AW311" i="21"/>
  <c r="AS311" i="21"/>
  <c r="AY311" i="21" s="1"/>
  <c r="AR311" i="21"/>
  <c r="AE311" i="21"/>
  <c r="V311" i="21"/>
  <c r="M311" i="21"/>
  <c r="D311" i="21"/>
  <c r="BF310" i="21"/>
  <c r="AX310" i="21"/>
  <c r="AW310" i="21"/>
  <c r="AS310" i="21"/>
  <c r="AY310" i="21" s="1"/>
  <c r="AR310" i="21"/>
  <c r="AE310" i="21"/>
  <c r="V310" i="21"/>
  <c r="M310" i="21"/>
  <c r="D310" i="21"/>
  <c r="BF309" i="21"/>
  <c r="AX309" i="21"/>
  <c r="AW309" i="21"/>
  <c r="AS309" i="21"/>
  <c r="AY309" i="21" s="1"/>
  <c r="AR309" i="21"/>
  <c r="AE309" i="21"/>
  <c r="V309" i="21"/>
  <c r="M309" i="21"/>
  <c r="D309" i="21"/>
  <c r="BF308" i="21"/>
  <c r="AX308" i="21"/>
  <c r="AW308" i="21"/>
  <c r="AS308" i="21"/>
  <c r="AY308" i="21" s="1"/>
  <c r="AR308" i="21"/>
  <c r="AE308" i="21"/>
  <c r="V308" i="21"/>
  <c r="M308" i="21"/>
  <c r="D308" i="21"/>
  <c r="BF307" i="21"/>
  <c r="AX307" i="21"/>
  <c r="AW307" i="21"/>
  <c r="AS307" i="21"/>
  <c r="AY307" i="21" s="1"/>
  <c r="AR307" i="21"/>
  <c r="AE307" i="21"/>
  <c r="V307" i="21"/>
  <c r="M307" i="21"/>
  <c r="D307" i="21"/>
  <c r="BF306" i="21"/>
  <c r="AX306" i="21"/>
  <c r="AW306" i="21"/>
  <c r="AS306" i="21"/>
  <c r="AY306" i="21" s="1"/>
  <c r="AR306" i="21"/>
  <c r="AE306" i="21"/>
  <c r="V306" i="21"/>
  <c r="M306" i="21"/>
  <c r="D306" i="21"/>
  <c r="BF305" i="21"/>
  <c r="AX305" i="21"/>
  <c r="AW305" i="21"/>
  <c r="AS305" i="21"/>
  <c r="AY305" i="21" s="1"/>
  <c r="AR305" i="21"/>
  <c r="AE305" i="21"/>
  <c r="V305" i="21"/>
  <c r="M305" i="21"/>
  <c r="D305" i="21"/>
  <c r="BF304" i="21"/>
  <c r="AX304" i="21"/>
  <c r="AW304" i="21"/>
  <c r="AS304" i="21"/>
  <c r="AY304" i="21" s="1"/>
  <c r="AR304" i="21"/>
  <c r="AE304" i="21"/>
  <c r="V304" i="21"/>
  <c r="M304" i="21"/>
  <c r="D304" i="21"/>
  <c r="BF303" i="21"/>
  <c r="AX303" i="21"/>
  <c r="AW303" i="21"/>
  <c r="AS303" i="21"/>
  <c r="AY303" i="21" s="1"/>
  <c r="AR303" i="21"/>
  <c r="AE303" i="21"/>
  <c r="V303" i="21"/>
  <c r="M303" i="21"/>
  <c r="D303" i="21"/>
  <c r="BF302" i="21"/>
  <c r="AX302" i="21"/>
  <c r="AW302" i="21"/>
  <c r="AS302" i="21"/>
  <c r="AY302" i="21" s="1"/>
  <c r="AR302" i="21"/>
  <c r="AE302" i="21"/>
  <c r="V302" i="21"/>
  <c r="M302" i="21"/>
  <c r="D302" i="21"/>
  <c r="BF301" i="21"/>
  <c r="AX301" i="21"/>
  <c r="AW301" i="21"/>
  <c r="AS301" i="21"/>
  <c r="AY301" i="21" s="1"/>
  <c r="AR301" i="21"/>
  <c r="AE301" i="21"/>
  <c r="V301" i="21"/>
  <c r="M301" i="21"/>
  <c r="D301" i="21"/>
  <c r="BF300" i="21"/>
  <c r="AX300" i="21"/>
  <c r="AW300" i="21"/>
  <c r="AS300" i="21"/>
  <c r="AY300" i="21" s="1"/>
  <c r="AR300" i="21"/>
  <c r="AE300" i="21"/>
  <c r="V300" i="21"/>
  <c r="M300" i="21"/>
  <c r="D300" i="21"/>
  <c r="BF299" i="21"/>
  <c r="AX299" i="21"/>
  <c r="AW299" i="21"/>
  <c r="AS299" i="21"/>
  <c r="AY299" i="21" s="1"/>
  <c r="AR299" i="21"/>
  <c r="AE299" i="21"/>
  <c r="V299" i="21"/>
  <c r="M299" i="21"/>
  <c r="D299" i="21"/>
  <c r="BF298" i="21"/>
  <c r="AX298" i="21"/>
  <c r="AW298" i="21"/>
  <c r="AS298" i="21"/>
  <c r="AY298" i="21" s="1"/>
  <c r="AR298" i="21"/>
  <c r="AE298" i="21"/>
  <c r="V298" i="21"/>
  <c r="M298" i="21"/>
  <c r="D298" i="21"/>
  <c r="BF297" i="21"/>
  <c r="AX297" i="21"/>
  <c r="AW297" i="21"/>
  <c r="AS297" i="21"/>
  <c r="AY297" i="21" s="1"/>
  <c r="AR297" i="21"/>
  <c r="AE297" i="21"/>
  <c r="V297" i="21"/>
  <c r="M297" i="21"/>
  <c r="D297" i="21"/>
  <c r="BF296" i="21"/>
  <c r="AX296" i="21"/>
  <c r="AW296" i="21"/>
  <c r="AS296" i="21"/>
  <c r="AY296" i="21" s="1"/>
  <c r="AR296" i="21"/>
  <c r="AE296" i="21"/>
  <c r="V296" i="21"/>
  <c r="M296" i="21"/>
  <c r="D296" i="21"/>
  <c r="BF295" i="21"/>
  <c r="AX295" i="21"/>
  <c r="AW295" i="21"/>
  <c r="AS295" i="21"/>
  <c r="AY295" i="21" s="1"/>
  <c r="AR295" i="21"/>
  <c r="AE295" i="21"/>
  <c r="V295" i="21"/>
  <c r="M295" i="21"/>
  <c r="D295" i="21"/>
  <c r="BF294" i="21"/>
  <c r="AX294" i="21"/>
  <c r="AW294" i="21"/>
  <c r="AS294" i="21"/>
  <c r="AY294" i="21" s="1"/>
  <c r="AR294" i="21"/>
  <c r="AE294" i="21"/>
  <c r="V294" i="21"/>
  <c r="M294" i="21"/>
  <c r="D294" i="21"/>
  <c r="BF293" i="21"/>
  <c r="AX293" i="21"/>
  <c r="AX325" i="21" s="1"/>
  <c r="AW293" i="21"/>
  <c r="AS293" i="21"/>
  <c r="AR293" i="21"/>
  <c r="AE293" i="21"/>
  <c r="AE323" i="21" s="1"/>
  <c r="V293" i="21"/>
  <c r="V325" i="21" s="1"/>
  <c r="M293" i="21"/>
  <c r="D293" i="21"/>
  <c r="BM292" i="21"/>
  <c r="BL292" i="21"/>
  <c r="BK292" i="21"/>
  <c r="BJ292" i="21"/>
  <c r="BI292" i="21"/>
  <c r="BH292" i="21"/>
  <c r="BG292" i="21"/>
  <c r="BE292" i="21"/>
  <c r="AT292" i="21"/>
  <c r="AO292" i="21"/>
  <c r="C292" i="21"/>
  <c r="BM291" i="21"/>
  <c r="BL291" i="21"/>
  <c r="BK291" i="21"/>
  <c r="BJ291" i="21"/>
  <c r="BI291" i="21"/>
  <c r="BH291" i="21"/>
  <c r="BG291" i="21"/>
  <c r="BE291" i="21"/>
  <c r="BD291" i="21"/>
  <c r="BC291" i="21"/>
  <c r="BB291" i="21"/>
  <c r="BA291" i="21"/>
  <c r="AZ291" i="21"/>
  <c r="AV291" i="21"/>
  <c r="AU291" i="21"/>
  <c r="AT291" i="21"/>
  <c r="AQ291" i="21"/>
  <c r="AP291" i="21"/>
  <c r="AO291" i="21"/>
  <c r="AN291" i="21"/>
  <c r="AM291" i="21"/>
  <c r="AL291" i="21"/>
  <c r="AK291" i="21"/>
  <c r="AJ291" i="21"/>
  <c r="AI291" i="21"/>
  <c r="AH291" i="21"/>
  <c r="AG291" i="21"/>
  <c r="AF291" i="21"/>
  <c r="AD291" i="21"/>
  <c r="AC291" i="21"/>
  <c r="AB291" i="21"/>
  <c r="AA291" i="21"/>
  <c r="Z291" i="21"/>
  <c r="Y291" i="21"/>
  <c r="X291" i="21"/>
  <c r="W291" i="21"/>
  <c r="U291" i="21"/>
  <c r="T291" i="21"/>
  <c r="S291" i="21"/>
  <c r="R291" i="21"/>
  <c r="Q291" i="21"/>
  <c r="P291" i="21"/>
  <c r="O291" i="21"/>
  <c r="N291" i="21"/>
  <c r="L291" i="21"/>
  <c r="K291" i="21"/>
  <c r="J291" i="21"/>
  <c r="I291" i="21"/>
  <c r="H291" i="21"/>
  <c r="G291" i="21"/>
  <c r="F291" i="21"/>
  <c r="E291" i="21"/>
  <c r="C291" i="21"/>
  <c r="BM290" i="21"/>
  <c r="BL290" i="21"/>
  <c r="BK290" i="21"/>
  <c r="BJ290" i="21"/>
  <c r="BI290" i="21"/>
  <c r="BH290" i="21"/>
  <c r="BG290" i="21"/>
  <c r="BE290" i="21"/>
  <c r="BD290" i="21"/>
  <c r="BC290" i="21"/>
  <c r="BB290" i="21"/>
  <c r="BA290" i="21"/>
  <c r="AZ290" i="21"/>
  <c r="AV290" i="21"/>
  <c r="AU290" i="21"/>
  <c r="AT290" i="21"/>
  <c r="AQ290" i="21"/>
  <c r="AP290" i="21"/>
  <c r="AO290" i="21"/>
  <c r="AN290" i="21"/>
  <c r="AM290" i="21"/>
  <c r="AL290" i="21"/>
  <c r="AK290" i="21"/>
  <c r="AJ290" i="21"/>
  <c r="AI290" i="21"/>
  <c r="AH290" i="21"/>
  <c r="AG290" i="21"/>
  <c r="AF290" i="21"/>
  <c r="AD290" i="21"/>
  <c r="AC290" i="21"/>
  <c r="AB290" i="21"/>
  <c r="AA290" i="21"/>
  <c r="Z290" i="21"/>
  <c r="Y290" i="21"/>
  <c r="X290" i="21"/>
  <c r="W290" i="21"/>
  <c r="U290" i="21"/>
  <c r="T290" i="21"/>
  <c r="S290" i="21"/>
  <c r="R290" i="21"/>
  <c r="Q290" i="21"/>
  <c r="P290" i="21"/>
  <c r="O290" i="21"/>
  <c r="N290" i="21"/>
  <c r="L290" i="21"/>
  <c r="K290" i="21"/>
  <c r="J290" i="21"/>
  <c r="I290" i="21"/>
  <c r="H290" i="21"/>
  <c r="G290" i="21"/>
  <c r="F290" i="21"/>
  <c r="E290" i="21"/>
  <c r="C290" i="21"/>
  <c r="BM289" i="21"/>
  <c r="BL289" i="21"/>
  <c r="BK289" i="21"/>
  <c r="BJ289" i="21"/>
  <c r="BI289" i="21"/>
  <c r="BH289" i="21"/>
  <c r="BG289" i="21"/>
  <c r="BE289" i="21"/>
  <c r="BD289" i="21"/>
  <c r="BC289" i="21"/>
  <c r="BB289" i="21"/>
  <c r="BA289" i="21"/>
  <c r="AZ289" i="21"/>
  <c r="AV289" i="21"/>
  <c r="AU289" i="21"/>
  <c r="AT289" i="21"/>
  <c r="AQ289" i="21"/>
  <c r="AP289" i="21"/>
  <c r="AO289" i="21"/>
  <c r="AN289" i="21"/>
  <c r="AM289" i="21"/>
  <c r="AL289" i="21"/>
  <c r="AK289" i="21"/>
  <c r="AJ289" i="21"/>
  <c r="AI289" i="21"/>
  <c r="AH289" i="21"/>
  <c r="AG289" i="21"/>
  <c r="AF289" i="21"/>
  <c r="AD289" i="21"/>
  <c r="AC289" i="21"/>
  <c r="AB289" i="21"/>
  <c r="AA289" i="21"/>
  <c r="Z289" i="21"/>
  <c r="Y289" i="21"/>
  <c r="X289" i="21"/>
  <c r="W289" i="21"/>
  <c r="U289" i="21"/>
  <c r="T289" i="21"/>
  <c r="S289" i="21"/>
  <c r="R289" i="21"/>
  <c r="Q289" i="21"/>
  <c r="P289" i="21"/>
  <c r="O289" i="21"/>
  <c r="N289" i="21"/>
  <c r="L289" i="21"/>
  <c r="K289" i="21"/>
  <c r="J289" i="21"/>
  <c r="I289" i="21"/>
  <c r="H289" i="21"/>
  <c r="G289" i="21"/>
  <c r="F289" i="21"/>
  <c r="E289" i="21"/>
  <c r="C289" i="21"/>
  <c r="BF288" i="21"/>
  <c r="AW288" i="21"/>
  <c r="AX288" i="21" s="1"/>
  <c r="AR288" i="21"/>
  <c r="AS288" i="21" s="1"/>
  <c r="AE288" i="21"/>
  <c r="V288" i="21"/>
  <c r="M288" i="21"/>
  <c r="D288" i="21"/>
  <c r="BF287" i="21"/>
  <c r="AW287" i="21"/>
  <c r="AX287" i="21" s="1"/>
  <c r="AR287" i="21"/>
  <c r="AS287" i="21" s="1"/>
  <c r="AE287" i="21"/>
  <c r="V287" i="21"/>
  <c r="M287" i="21"/>
  <c r="D287" i="21"/>
  <c r="BF286" i="21"/>
  <c r="AY286" i="21"/>
  <c r="AW286" i="21"/>
  <c r="AX286" i="21" s="1"/>
  <c r="AR286" i="21"/>
  <c r="AS286" i="21" s="1"/>
  <c r="AE286" i="21"/>
  <c r="V286" i="21"/>
  <c r="M286" i="21"/>
  <c r="D286" i="21"/>
  <c r="BF285" i="21"/>
  <c r="AW285" i="21"/>
  <c r="AX285" i="21" s="1"/>
  <c r="AR285" i="21"/>
  <c r="AS285" i="21" s="1"/>
  <c r="AY285" i="21" s="1"/>
  <c r="AE285" i="21"/>
  <c r="V285" i="21"/>
  <c r="M285" i="21"/>
  <c r="D285" i="21"/>
  <c r="BF284" i="21"/>
  <c r="AW284" i="21"/>
  <c r="AX284" i="21" s="1"/>
  <c r="AR284" i="21"/>
  <c r="AS284" i="21" s="1"/>
  <c r="AE284" i="21"/>
  <c r="V284" i="21"/>
  <c r="M284" i="21"/>
  <c r="D284" i="21"/>
  <c r="BF283" i="21"/>
  <c r="AW283" i="21"/>
  <c r="AX283" i="21" s="1"/>
  <c r="AR283" i="21"/>
  <c r="AS283" i="21" s="1"/>
  <c r="AE283" i="21"/>
  <c r="V283" i="21"/>
  <c r="M283" i="21"/>
  <c r="D283" i="21"/>
  <c r="BF282" i="21"/>
  <c r="AY282" i="21"/>
  <c r="AW282" i="21"/>
  <c r="AX282" i="21" s="1"/>
  <c r="AR282" i="21"/>
  <c r="AS282" i="21" s="1"/>
  <c r="AE282" i="21"/>
  <c r="V282" i="21"/>
  <c r="M282" i="21"/>
  <c r="D282" i="21"/>
  <c r="BF281" i="21"/>
  <c r="AW281" i="21"/>
  <c r="AX281" i="21" s="1"/>
  <c r="AR281" i="21"/>
  <c r="AS281" i="21" s="1"/>
  <c r="AY281" i="21" s="1"/>
  <c r="AE281" i="21"/>
  <c r="V281" i="21"/>
  <c r="M281" i="21"/>
  <c r="D281" i="21"/>
  <c r="BF280" i="21"/>
  <c r="AW280" i="21"/>
  <c r="AX280" i="21" s="1"/>
  <c r="AR280" i="21"/>
  <c r="AS280" i="21" s="1"/>
  <c r="AE280" i="21"/>
  <c r="V280" i="21"/>
  <c r="M280" i="21"/>
  <c r="D280" i="21"/>
  <c r="BF279" i="21"/>
  <c r="AW279" i="21"/>
  <c r="AX279" i="21" s="1"/>
  <c r="AR279" i="21"/>
  <c r="AS279" i="21" s="1"/>
  <c r="AE279" i="21"/>
  <c r="V279" i="21"/>
  <c r="M279" i="21"/>
  <c r="D279" i="21"/>
  <c r="BF278" i="21"/>
  <c r="AY278" i="21"/>
  <c r="AW278" i="21"/>
  <c r="AX278" i="21" s="1"/>
  <c r="AR278" i="21"/>
  <c r="AS278" i="21" s="1"/>
  <c r="AE278" i="21"/>
  <c r="V278" i="21"/>
  <c r="M278" i="21"/>
  <c r="D278" i="21"/>
  <c r="BF277" i="21"/>
  <c r="AW277" i="21"/>
  <c r="AX277" i="21" s="1"/>
  <c r="AR277" i="21"/>
  <c r="AS277" i="21" s="1"/>
  <c r="AY277" i="21" s="1"/>
  <c r="AE277" i="21"/>
  <c r="V277" i="21"/>
  <c r="M277" i="21"/>
  <c r="D277" i="21"/>
  <c r="BF276" i="21"/>
  <c r="AW276" i="21"/>
  <c r="AX276" i="21" s="1"/>
  <c r="AS276" i="21"/>
  <c r="AR276" i="21"/>
  <c r="AE276" i="21"/>
  <c r="V276" i="21"/>
  <c r="M276" i="21"/>
  <c r="D276" i="21"/>
  <c r="BF275" i="21"/>
  <c r="AW275" i="21"/>
  <c r="AX275" i="21" s="1"/>
  <c r="AR275" i="21"/>
  <c r="AS275" i="21" s="1"/>
  <c r="AY275" i="21" s="1"/>
  <c r="AE275" i="21"/>
  <c r="V275" i="21"/>
  <c r="M275" i="21"/>
  <c r="D275" i="21"/>
  <c r="BF274" i="21"/>
  <c r="AW274" i="21"/>
  <c r="AX274" i="21" s="1"/>
  <c r="AS274" i="21"/>
  <c r="AR274" i="21"/>
  <c r="AE274" i="21"/>
  <c r="V274" i="21"/>
  <c r="M274" i="21"/>
  <c r="D274" i="21"/>
  <c r="BF273" i="21"/>
  <c r="AW273" i="21"/>
  <c r="AX273" i="21" s="1"/>
  <c r="AR273" i="21"/>
  <c r="AS273" i="21" s="1"/>
  <c r="AY273" i="21" s="1"/>
  <c r="AE273" i="21"/>
  <c r="V273" i="21"/>
  <c r="M273" i="21"/>
  <c r="D273" i="21"/>
  <c r="BF272" i="21"/>
  <c r="AW272" i="21"/>
  <c r="AX272" i="21" s="1"/>
  <c r="AS272" i="21"/>
  <c r="AR272" i="21"/>
  <c r="AE272" i="21"/>
  <c r="V272" i="21"/>
  <c r="M272" i="21"/>
  <c r="D272" i="21"/>
  <c r="BF271" i="21"/>
  <c r="AW271" i="21"/>
  <c r="AX271" i="21" s="1"/>
  <c r="AR271" i="21"/>
  <c r="AS271" i="21" s="1"/>
  <c r="AY271" i="21" s="1"/>
  <c r="AE271" i="21"/>
  <c r="V271" i="21"/>
  <c r="M271" i="21"/>
  <c r="D271" i="21"/>
  <c r="BF270" i="21"/>
  <c r="AW270" i="21"/>
  <c r="AX270" i="21" s="1"/>
  <c r="AS270" i="21"/>
  <c r="AR270" i="21"/>
  <c r="AE270" i="21"/>
  <c r="V270" i="21"/>
  <c r="V290" i="21" s="1"/>
  <c r="M270" i="21"/>
  <c r="M289" i="21" s="1"/>
  <c r="D270" i="21"/>
  <c r="BF269" i="21"/>
  <c r="BF290" i="21" s="1"/>
  <c r="AW269" i="21"/>
  <c r="AX269" i="21" s="1"/>
  <c r="AR269" i="21"/>
  <c r="AS269" i="21" s="1"/>
  <c r="AY269" i="21" s="1"/>
  <c r="AE269" i="21"/>
  <c r="V269" i="21"/>
  <c r="M269" i="21"/>
  <c r="D269" i="21"/>
  <c r="BF268" i="21"/>
  <c r="AX268" i="21"/>
  <c r="AW268" i="21"/>
  <c r="AR268" i="21"/>
  <c r="AS268" i="21" s="1"/>
  <c r="AY268" i="21" s="1"/>
  <c r="AE268" i="21"/>
  <c r="V268" i="21"/>
  <c r="M268" i="21"/>
  <c r="D268" i="21"/>
  <c r="BF267" i="21"/>
  <c r="AX267" i="21"/>
  <c r="AW267" i="21"/>
  <c r="AR267" i="21"/>
  <c r="AS267" i="21" s="1"/>
  <c r="AY267" i="21" s="1"/>
  <c r="AE267" i="21"/>
  <c r="V267" i="21"/>
  <c r="M267" i="21"/>
  <c r="D267" i="21"/>
  <c r="BF266" i="21"/>
  <c r="AX266" i="21"/>
  <c r="AW266" i="21"/>
  <c r="AR266" i="21"/>
  <c r="AS266" i="21" s="1"/>
  <c r="AY266" i="21" s="1"/>
  <c r="AE266" i="21"/>
  <c r="V266" i="21"/>
  <c r="M266" i="21"/>
  <c r="D266" i="21"/>
  <c r="BF265" i="21"/>
  <c r="AX265" i="21"/>
  <c r="AW265" i="21"/>
  <c r="AR265" i="21"/>
  <c r="AS265" i="21" s="1"/>
  <c r="AY265" i="21" s="1"/>
  <c r="AE265" i="21"/>
  <c r="V265" i="21"/>
  <c r="M265" i="21"/>
  <c r="D265" i="21"/>
  <c r="BF264" i="21"/>
  <c r="AX264" i="21"/>
  <c r="AW264" i="21"/>
  <c r="AR264" i="21"/>
  <c r="AS264" i="21" s="1"/>
  <c r="AY264" i="21" s="1"/>
  <c r="AE264" i="21"/>
  <c r="V264" i="21"/>
  <c r="M264" i="21"/>
  <c r="D264" i="21"/>
  <c r="BF263" i="21"/>
  <c r="AX263" i="21"/>
  <c r="AW263" i="21"/>
  <c r="AR263" i="21"/>
  <c r="AS263" i="21" s="1"/>
  <c r="AY263" i="21" s="1"/>
  <c r="AE263" i="21"/>
  <c r="V263" i="21"/>
  <c r="M263" i="21"/>
  <c r="D263" i="21"/>
  <c r="BF262" i="21"/>
  <c r="AX262" i="21"/>
  <c r="AW262" i="21"/>
  <c r="AR262" i="21"/>
  <c r="AS262" i="21" s="1"/>
  <c r="AY262" i="21" s="1"/>
  <c r="AE262" i="21"/>
  <c r="V262" i="21"/>
  <c r="M262" i="21"/>
  <c r="D262" i="21"/>
  <c r="BF261" i="21"/>
  <c r="AX261" i="21"/>
  <c r="AW261" i="21"/>
  <c r="AR261" i="21"/>
  <c r="AS261" i="21" s="1"/>
  <c r="AY261" i="21" s="1"/>
  <c r="AE261" i="21"/>
  <c r="V261" i="21"/>
  <c r="M261" i="21"/>
  <c r="D261" i="21"/>
  <c r="BF260" i="21"/>
  <c r="AX260" i="21"/>
  <c r="AW260" i="21"/>
  <c r="AR260" i="21"/>
  <c r="AS260" i="21" s="1"/>
  <c r="AY260" i="21" s="1"/>
  <c r="AE260" i="21"/>
  <c r="V260" i="21"/>
  <c r="M260" i="21"/>
  <c r="D260" i="21"/>
  <c r="BF259" i="21"/>
  <c r="AX259" i="21"/>
  <c r="AW259" i="21"/>
  <c r="AR259" i="21"/>
  <c r="AS259" i="21" s="1"/>
  <c r="AY259" i="21" s="1"/>
  <c r="AE259" i="21"/>
  <c r="V259" i="21"/>
  <c r="M259" i="21"/>
  <c r="D259" i="21"/>
  <c r="BF258" i="21"/>
  <c r="AX258" i="21"/>
  <c r="AW258" i="21"/>
  <c r="AR258" i="21"/>
  <c r="AS258" i="21" s="1"/>
  <c r="AE258" i="21"/>
  <c r="AE290" i="21" s="1"/>
  <c r="V258" i="21"/>
  <c r="M258" i="21"/>
  <c r="D258" i="21"/>
  <c r="D290" i="21" s="1"/>
  <c r="BM257" i="21"/>
  <c r="BL257" i="21"/>
  <c r="BK257" i="21"/>
  <c r="BJ257" i="21"/>
  <c r="BI257" i="21"/>
  <c r="BH257" i="21"/>
  <c r="BG257" i="21"/>
  <c r="BE257" i="21"/>
  <c r="AT257" i="21"/>
  <c r="AO257" i="21"/>
  <c r="C257" i="21"/>
  <c r="BM256" i="21"/>
  <c r="BL256" i="21"/>
  <c r="BK256" i="21"/>
  <c r="BJ256" i="21"/>
  <c r="BI256" i="21"/>
  <c r="BH256" i="21"/>
  <c r="BG256" i="21"/>
  <c r="BE256" i="21"/>
  <c r="BD256" i="21"/>
  <c r="BC256" i="21"/>
  <c r="BB256" i="21"/>
  <c r="BA256" i="21"/>
  <c r="AZ256" i="21"/>
  <c r="AV256" i="21"/>
  <c r="AU256" i="21"/>
  <c r="AT256" i="21"/>
  <c r="AQ256" i="21"/>
  <c r="AP256" i="21"/>
  <c r="AO256" i="21"/>
  <c r="AN256" i="21"/>
  <c r="AM256" i="21"/>
  <c r="AL256" i="21"/>
  <c r="AK256" i="21"/>
  <c r="AJ256" i="21"/>
  <c r="AI256" i="21"/>
  <c r="AH256" i="21"/>
  <c r="AG256" i="21"/>
  <c r="AF256" i="21"/>
  <c r="AD256" i="21"/>
  <c r="AC256" i="21"/>
  <c r="AB256" i="21"/>
  <c r="AA256" i="21"/>
  <c r="Z256" i="21"/>
  <c r="Y256" i="21"/>
  <c r="X256" i="21"/>
  <c r="W256" i="21"/>
  <c r="U256" i="21"/>
  <c r="T256" i="21"/>
  <c r="S256" i="21"/>
  <c r="R256" i="21"/>
  <c r="Q256" i="21"/>
  <c r="P256" i="21"/>
  <c r="O256" i="21"/>
  <c r="N256" i="21"/>
  <c r="L256" i="21"/>
  <c r="K256" i="21"/>
  <c r="J256" i="21"/>
  <c r="I256" i="21"/>
  <c r="H256" i="21"/>
  <c r="G256" i="21"/>
  <c r="F256" i="21"/>
  <c r="E256" i="21"/>
  <c r="C256" i="21"/>
  <c r="BM255" i="21"/>
  <c r="BL255" i="21"/>
  <c r="BK255" i="21"/>
  <c r="BJ255" i="21"/>
  <c r="BI255" i="21"/>
  <c r="BH255" i="21"/>
  <c r="BG255" i="21"/>
  <c r="BE255" i="21"/>
  <c r="BD255" i="21"/>
  <c r="BC255" i="21"/>
  <c r="BB255" i="21"/>
  <c r="BA255" i="21"/>
  <c r="AZ255" i="21"/>
  <c r="AV255" i="21"/>
  <c r="AU255" i="21"/>
  <c r="AT255" i="21"/>
  <c r="AQ255" i="21"/>
  <c r="AP255" i="21"/>
  <c r="AO255" i="21"/>
  <c r="AN255" i="21"/>
  <c r="AM255" i="21"/>
  <c r="AL255" i="21"/>
  <c r="AK255" i="21"/>
  <c r="AJ255" i="21"/>
  <c r="AI255" i="21"/>
  <c r="AH255" i="21"/>
  <c r="AG255" i="21"/>
  <c r="AF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L255" i="21"/>
  <c r="K255" i="21"/>
  <c r="J255" i="21"/>
  <c r="I255" i="21"/>
  <c r="H255" i="21"/>
  <c r="G255" i="21"/>
  <c r="F255" i="21"/>
  <c r="E255" i="21"/>
  <c r="C255" i="21"/>
  <c r="BM254" i="21"/>
  <c r="BL254" i="21"/>
  <c r="BK254" i="21"/>
  <c r="BJ254" i="21"/>
  <c r="BI254" i="21"/>
  <c r="BH254" i="21"/>
  <c r="BG254" i="21"/>
  <c r="BE254" i="21"/>
  <c r="BD254" i="21"/>
  <c r="BC254" i="21"/>
  <c r="BB254" i="21"/>
  <c r="BA254" i="21"/>
  <c r="AZ254" i="21"/>
  <c r="AW254" i="21"/>
  <c r="AV254" i="21"/>
  <c r="AU254" i="21"/>
  <c r="AT254" i="21"/>
  <c r="AQ254" i="21"/>
  <c r="AP254" i="21"/>
  <c r="AO254" i="21"/>
  <c r="AN254" i="21"/>
  <c r="AM254" i="21"/>
  <c r="AL254" i="21"/>
  <c r="AK254" i="21"/>
  <c r="AJ254" i="21"/>
  <c r="AI254" i="21"/>
  <c r="AH254" i="21"/>
  <c r="AG254" i="21"/>
  <c r="AF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C254" i="21"/>
  <c r="BF253" i="21"/>
  <c r="AX253" i="21"/>
  <c r="AW253" i="21"/>
  <c r="AR253" i="21"/>
  <c r="AS253" i="21" s="1"/>
  <c r="AY253" i="21" s="1"/>
  <c r="AE253" i="21"/>
  <c r="V253" i="21"/>
  <c r="M253" i="21"/>
  <c r="D253" i="21"/>
  <c r="BF252" i="21"/>
  <c r="AX252" i="21"/>
  <c r="AW252" i="21"/>
  <c r="AR252" i="21"/>
  <c r="AS252" i="21" s="1"/>
  <c r="AY252" i="21" s="1"/>
  <c r="AE252" i="21"/>
  <c r="V252" i="21"/>
  <c r="M252" i="21"/>
  <c r="D252" i="21"/>
  <c r="BF251" i="21"/>
  <c r="AX251" i="21"/>
  <c r="AW251" i="21"/>
  <c r="AR251" i="21"/>
  <c r="AS251" i="21" s="1"/>
  <c r="AY251" i="21" s="1"/>
  <c r="AE251" i="21"/>
  <c r="V251" i="21"/>
  <c r="M251" i="21"/>
  <c r="D251" i="21"/>
  <c r="BF250" i="21"/>
  <c r="AX250" i="21"/>
  <c r="AW250" i="21"/>
  <c r="AR250" i="21"/>
  <c r="AS250" i="21" s="1"/>
  <c r="AY250" i="21" s="1"/>
  <c r="AE250" i="21"/>
  <c r="V250" i="21"/>
  <c r="M250" i="21"/>
  <c r="D250" i="21"/>
  <c r="BF249" i="21"/>
  <c r="AX249" i="21"/>
  <c r="AW249" i="21"/>
  <c r="AR249" i="21"/>
  <c r="AS249" i="21" s="1"/>
  <c r="AY249" i="21" s="1"/>
  <c r="AE249" i="21"/>
  <c r="V249" i="21"/>
  <c r="M249" i="21"/>
  <c r="D249" i="21"/>
  <c r="BF248" i="21"/>
  <c r="AX248" i="21"/>
  <c r="AW248" i="21"/>
  <c r="AR248" i="21"/>
  <c r="AS248" i="21" s="1"/>
  <c r="AY248" i="21" s="1"/>
  <c r="AE248" i="21"/>
  <c r="V248" i="21"/>
  <c r="M248" i="21"/>
  <c r="D248" i="21"/>
  <c r="BF247" i="21"/>
  <c r="AX247" i="21"/>
  <c r="AW247" i="21"/>
  <c r="AR247" i="21"/>
  <c r="AS247" i="21" s="1"/>
  <c r="AY247" i="21" s="1"/>
  <c r="AE247" i="21"/>
  <c r="V247" i="21"/>
  <c r="M247" i="21"/>
  <c r="D247" i="21"/>
  <c r="BF246" i="21"/>
  <c r="AX246" i="21"/>
  <c r="AW246" i="21"/>
  <c r="AR246" i="21"/>
  <c r="AS246" i="21" s="1"/>
  <c r="AY246" i="21" s="1"/>
  <c r="AE246" i="21"/>
  <c r="V246" i="21"/>
  <c r="M246" i="21"/>
  <c r="D246" i="21"/>
  <c r="BF245" i="21"/>
  <c r="AX245" i="21"/>
  <c r="AW245" i="21"/>
  <c r="AR245" i="21"/>
  <c r="AS245" i="21" s="1"/>
  <c r="AY245" i="21" s="1"/>
  <c r="AE245" i="21"/>
  <c r="V245" i="21"/>
  <c r="M245" i="21"/>
  <c r="D245" i="21"/>
  <c r="BF244" i="21"/>
  <c r="AX244" i="21"/>
  <c r="AW244" i="21"/>
  <c r="AR244" i="21"/>
  <c r="AS244" i="21" s="1"/>
  <c r="AY244" i="21" s="1"/>
  <c r="AE244" i="21"/>
  <c r="V244" i="21"/>
  <c r="M244" i="21"/>
  <c r="D244" i="21"/>
  <c r="BF243" i="21"/>
  <c r="AX243" i="21"/>
  <c r="AW243" i="21"/>
  <c r="AR243" i="21"/>
  <c r="AS243" i="21" s="1"/>
  <c r="AY243" i="21" s="1"/>
  <c r="AE243" i="21"/>
  <c r="V243" i="21"/>
  <c r="M243" i="21"/>
  <c r="D243" i="21"/>
  <c r="BF242" i="21"/>
  <c r="AX242" i="21"/>
  <c r="AW242" i="21"/>
  <c r="AR242" i="21"/>
  <c r="AS242" i="21" s="1"/>
  <c r="AY242" i="21" s="1"/>
  <c r="AE242" i="21"/>
  <c r="V242" i="21"/>
  <c r="M242" i="21"/>
  <c r="D242" i="21"/>
  <c r="BF241" i="21"/>
  <c r="AX241" i="21"/>
  <c r="AW241" i="21"/>
  <c r="AR241" i="21"/>
  <c r="AS241" i="21" s="1"/>
  <c r="AY241" i="21" s="1"/>
  <c r="AE241" i="21"/>
  <c r="V241" i="21"/>
  <c r="M241" i="21"/>
  <c r="D241" i="21"/>
  <c r="BF240" i="21"/>
  <c r="AX240" i="21"/>
  <c r="AW240" i="21"/>
  <c r="AR240" i="21"/>
  <c r="AS240" i="21" s="1"/>
  <c r="AY240" i="21" s="1"/>
  <c r="AE240" i="21"/>
  <c r="V240" i="21"/>
  <c r="M240" i="21"/>
  <c r="D240" i="21"/>
  <c r="BF239" i="21"/>
  <c r="AX239" i="21"/>
  <c r="AW239" i="21"/>
  <c r="AR239" i="21"/>
  <c r="AS239" i="21" s="1"/>
  <c r="AY239" i="21" s="1"/>
  <c r="AE239" i="21"/>
  <c r="V239" i="21"/>
  <c r="M239" i="21"/>
  <c r="D239" i="21"/>
  <c r="BF238" i="21"/>
  <c r="AX238" i="21"/>
  <c r="AW238" i="21"/>
  <c r="AR238" i="21"/>
  <c r="AS238" i="21" s="1"/>
  <c r="AY238" i="21" s="1"/>
  <c r="AE238" i="21"/>
  <c r="V238" i="21"/>
  <c r="M238" i="21"/>
  <c r="D238" i="21"/>
  <c r="BF237" i="21"/>
  <c r="AX237" i="21"/>
  <c r="AW237" i="21"/>
  <c r="AR237" i="21"/>
  <c r="AS237" i="21" s="1"/>
  <c r="AY237" i="21" s="1"/>
  <c r="AE237" i="21"/>
  <c r="V237" i="21"/>
  <c r="M237" i="21"/>
  <c r="D237" i="21"/>
  <c r="BF236" i="21"/>
  <c r="AX236" i="21"/>
  <c r="AW236" i="21"/>
  <c r="AR236" i="21"/>
  <c r="AS236" i="21" s="1"/>
  <c r="AY236" i="21" s="1"/>
  <c r="AE236" i="21"/>
  <c r="V236" i="21"/>
  <c r="M236" i="21"/>
  <c r="D236" i="21"/>
  <c r="BF235" i="21"/>
  <c r="AX235" i="21"/>
  <c r="AW235" i="21"/>
  <c r="AR235" i="21"/>
  <c r="AS235" i="21" s="1"/>
  <c r="AY235" i="21" s="1"/>
  <c r="AE235" i="21"/>
  <c r="V235" i="21"/>
  <c r="M235" i="21"/>
  <c r="D235" i="21"/>
  <c r="BF234" i="21"/>
  <c r="AX234" i="21"/>
  <c r="AW234" i="21"/>
  <c r="AR234" i="21"/>
  <c r="AS234" i="21" s="1"/>
  <c r="AY234" i="21" s="1"/>
  <c r="AE234" i="21"/>
  <c r="V234" i="21"/>
  <c r="M234" i="21"/>
  <c r="D234" i="21"/>
  <c r="BF233" i="21"/>
  <c r="AX233" i="21"/>
  <c r="AW233" i="21"/>
  <c r="AR233" i="21"/>
  <c r="AS233" i="21" s="1"/>
  <c r="AY233" i="21" s="1"/>
  <c r="AE233" i="21"/>
  <c r="V233" i="21"/>
  <c r="M233" i="21"/>
  <c r="D233" i="21"/>
  <c r="BF232" i="21"/>
  <c r="AX232" i="21"/>
  <c r="AW232" i="21"/>
  <c r="AR232" i="21"/>
  <c r="AS232" i="21" s="1"/>
  <c r="AY232" i="21" s="1"/>
  <c r="AE232" i="21"/>
  <c r="V232" i="21"/>
  <c r="M232" i="21"/>
  <c r="D232" i="21"/>
  <c r="BF231" i="21"/>
  <c r="AX231" i="21"/>
  <c r="AW231" i="21"/>
  <c r="AR231" i="21"/>
  <c r="AS231" i="21" s="1"/>
  <c r="AY231" i="21" s="1"/>
  <c r="AE231" i="21"/>
  <c r="V231" i="21"/>
  <c r="M231" i="21"/>
  <c r="D231" i="21"/>
  <c r="BF230" i="21"/>
  <c r="AX230" i="21"/>
  <c r="AW230" i="21"/>
  <c r="AR230" i="21"/>
  <c r="AS230" i="21" s="1"/>
  <c r="AY230" i="21" s="1"/>
  <c r="AE230" i="21"/>
  <c r="V230" i="21"/>
  <c r="M230" i="21"/>
  <c r="D230" i="21"/>
  <c r="BF229" i="21"/>
  <c r="AX229" i="21"/>
  <c r="AW229" i="21"/>
  <c r="AR229" i="21"/>
  <c r="AS229" i="21" s="1"/>
  <c r="AY229" i="21" s="1"/>
  <c r="AE229" i="21"/>
  <c r="V229" i="21"/>
  <c r="M229" i="21"/>
  <c r="D229" i="21"/>
  <c r="BF228" i="21"/>
  <c r="AX228" i="21"/>
  <c r="AW228" i="21"/>
  <c r="AR228" i="21"/>
  <c r="AS228" i="21" s="1"/>
  <c r="AY228" i="21" s="1"/>
  <c r="AE228" i="21"/>
  <c r="V228" i="21"/>
  <c r="M228" i="21"/>
  <c r="D228" i="21"/>
  <c r="BF227" i="21"/>
  <c r="AX227" i="21"/>
  <c r="AW227" i="21"/>
  <c r="AR227" i="21"/>
  <c r="AS227" i="21" s="1"/>
  <c r="AY227" i="21" s="1"/>
  <c r="AE227" i="21"/>
  <c r="V227" i="21"/>
  <c r="M227" i="21"/>
  <c r="D227" i="21"/>
  <c r="BF226" i="21"/>
  <c r="AX226" i="21"/>
  <c r="AW226" i="21"/>
  <c r="AR226" i="21"/>
  <c r="AS226" i="21" s="1"/>
  <c r="AY226" i="21" s="1"/>
  <c r="AE226" i="21"/>
  <c r="V226" i="21"/>
  <c r="M226" i="21"/>
  <c r="D226" i="21"/>
  <c r="BF225" i="21"/>
  <c r="AX225" i="21"/>
  <c r="AW225" i="21"/>
  <c r="AR225" i="21"/>
  <c r="AS225" i="21" s="1"/>
  <c r="AY225" i="21" s="1"/>
  <c r="AE225" i="21"/>
  <c r="V225" i="21"/>
  <c r="M225" i="21"/>
  <c r="D225" i="21"/>
  <c r="BF224" i="21"/>
  <c r="AX224" i="21"/>
  <c r="AW224" i="21"/>
  <c r="AR224" i="21"/>
  <c r="AS224" i="21" s="1"/>
  <c r="AY224" i="21" s="1"/>
  <c r="AE224" i="21"/>
  <c r="V224" i="21"/>
  <c r="M224" i="21"/>
  <c r="D224" i="21"/>
  <c r="BF223" i="21"/>
  <c r="BF254" i="21" s="1"/>
  <c r="AX223" i="21"/>
  <c r="AX254" i="21" s="1"/>
  <c r="AW223" i="21"/>
  <c r="AW255" i="21" s="1"/>
  <c r="AR223" i="21"/>
  <c r="AR256" i="21" s="1"/>
  <c r="AE223" i="21"/>
  <c r="AE255" i="21" s="1"/>
  <c r="V223" i="21"/>
  <c r="V256" i="21" s="1"/>
  <c r="M223" i="21"/>
  <c r="M255" i="21" s="1"/>
  <c r="D223" i="21"/>
  <c r="D256" i="21" s="1"/>
  <c r="BM222" i="21"/>
  <c r="BL222" i="21"/>
  <c r="BK222" i="21"/>
  <c r="BJ222" i="21"/>
  <c r="BI222" i="21"/>
  <c r="BH222" i="21"/>
  <c r="BG222" i="21"/>
  <c r="BE222" i="21"/>
  <c r="AT222" i="21"/>
  <c r="AO222" i="21"/>
  <c r="C222" i="21"/>
  <c r="BM221" i="21"/>
  <c r="BL221" i="21"/>
  <c r="BK221" i="21"/>
  <c r="BJ221" i="21"/>
  <c r="BI221" i="21"/>
  <c r="BH221" i="21"/>
  <c r="BG221" i="21"/>
  <c r="BE221" i="21"/>
  <c r="BD221" i="21"/>
  <c r="BC221" i="21"/>
  <c r="BB221" i="21"/>
  <c r="BA221" i="21"/>
  <c r="AZ221" i="21"/>
  <c r="AV221" i="21"/>
  <c r="AU221" i="21"/>
  <c r="AT221" i="21"/>
  <c r="AQ221" i="21"/>
  <c r="AP221" i="21"/>
  <c r="AO221" i="21"/>
  <c r="AN221" i="21"/>
  <c r="AM221" i="21"/>
  <c r="AL221" i="21"/>
  <c r="AK221" i="21"/>
  <c r="AJ221" i="21"/>
  <c r="AI221" i="21"/>
  <c r="AH221" i="21"/>
  <c r="AG221" i="21"/>
  <c r="AF221" i="21"/>
  <c r="AD221" i="21"/>
  <c r="AC221" i="21"/>
  <c r="AB221" i="21"/>
  <c r="AA221" i="21"/>
  <c r="Z221" i="21"/>
  <c r="Y221" i="21"/>
  <c r="X221" i="21"/>
  <c r="W221" i="21"/>
  <c r="U221" i="21"/>
  <c r="T221" i="21"/>
  <c r="S221" i="21"/>
  <c r="R221" i="21"/>
  <c r="Q221" i="21"/>
  <c r="P221" i="21"/>
  <c r="O221" i="21"/>
  <c r="N221" i="21"/>
  <c r="L221" i="21"/>
  <c r="K221" i="21"/>
  <c r="J221" i="21"/>
  <c r="I221" i="21"/>
  <c r="H221" i="21"/>
  <c r="G221" i="21"/>
  <c r="F221" i="21"/>
  <c r="E221" i="21"/>
  <c r="C221" i="21"/>
  <c r="BM220" i="21"/>
  <c r="BL220" i="21"/>
  <c r="BK220" i="21"/>
  <c r="BJ220" i="21"/>
  <c r="BI220" i="21"/>
  <c r="BH220" i="21"/>
  <c r="BG220" i="21"/>
  <c r="BE220" i="21"/>
  <c r="BD220" i="21"/>
  <c r="BC220" i="21"/>
  <c r="BB220" i="21"/>
  <c r="BA220" i="21"/>
  <c r="AZ220" i="21"/>
  <c r="AV220" i="21"/>
  <c r="AU220" i="21"/>
  <c r="AT220" i="21"/>
  <c r="AQ220" i="21"/>
  <c r="AP220" i="21"/>
  <c r="AO220" i="21"/>
  <c r="AN220" i="21"/>
  <c r="AM220" i="21"/>
  <c r="AL220" i="21"/>
  <c r="AK220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U220" i="21"/>
  <c r="T220" i="21"/>
  <c r="S220" i="21"/>
  <c r="R220" i="21"/>
  <c r="Q220" i="21"/>
  <c r="P220" i="21"/>
  <c r="O220" i="21"/>
  <c r="N220" i="21"/>
  <c r="L220" i="21"/>
  <c r="K220" i="21"/>
  <c r="J220" i="21"/>
  <c r="I220" i="21"/>
  <c r="H220" i="21"/>
  <c r="G220" i="21"/>
  <c r="F220" i="21"/>
  <c r="E220" i="21"/>
  <c r="C220" i="21"/>
  <c r="BM219" i="21"/>
  <c r="BL219" i="21"/>
  <c r="BK219" i="21"/>
  <c r="BJ219" i="21"/>
  <c r="BI219" i="21"/>
  <c r="BH219" i="21"/>
  <c r="BG219" i="21"/>
  <c r="BE219" i="21"/>
  <c r="BD219" i="21"/>
  <c r="BC219" i="21"/>
  <c r="BB219" i="21"/>
  <c r="BA219" i="21"/>
  <c r="AZ219" i="21"/>
  <c r="AV219" i="21"/>
  <c r="AU219" i="21"/>
  <c r="AT219" i="21"/>
  <c r="AQ219" i="21"/>
  <c r="AP219" i="21"/>
  <c r="AO219" i="21"/>
  <c r="AN219" i="21"/>
  <c r="AM219" i="21"/>
  <c r="AL219" i="21"/>
  <c r="AK219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L219" i="21"/>
  <c r="K219" i="21"/>
  <c r="J219" i="21"/>
  <c r="I219" i="21"/>
  <c r="H219" i="21"/>
  <c r="G219" i="21"/>
  <c r="F219" i="21"/>
  <c r="E219" i="21"/>
  <c r="C219" i="21"/>
  <c r="BF218" i="21"/>
  <c r="AW218" i="21"/>
  <c r="AS218" i="21"/>
  <c r="AR218" i="21"/>
  <c r="AE218" i="21"/>
  <c r="V218" i="21"/>
  <c r="M218" i="21"/>
  <c r="D218" i="21"/>
  <c r="BF217" i="21"/>
  <c r="AW217" i="21"/>
  <c r="AS217" i="21"/>
  <c r="AR217" i="21"/>
  <c r="AE217" i="21"/>
  <c r="V217" i="21"/>
  <c r="M217" i="21"/>
  <c r="D217" i="21"/>
  <c r="BF216" i="21"/>
  <c r="AW216" i="21"/>
  <c r="AS216" i="21"/>
  <c r="AR216" i="21"/>
  <c r="AE216" i="21"/>
  <c r="V216" i="21"/>
  <c r="M216" i="21"/>
  <c r="D216" i="21"/>
  <c r="BF215" i="21"/>
  <c r="AW215" i="21"/>
  <c r="AS215" i="21"/>
  <c r="AR215" i="21"/>
  <c r="AE215" i="21"/>
  <c r="V215" i="21"/>
  <c r="M215" i="21"/>
  <c r="D215" i="21"/>
  <c r="BF214" i="21"/>
  <c r="AW214" i="21"/>
  <c r="AS214" i="21"/>
  <c r="AR214" i="21"/>
  <c r="AE214" i="21"/>
  <c r="V214" i="21"/>
  <c r="M214" i="21"/>
  <c r="D214" i="21"/>
  <c r="BF213" i="21"/>
  <c r="AW213" i="21"/>
  <c r="AS213" i="21"/>
  <c r="AR213" i="21"/>
  <c r="AE213" i="21"/>
  <c r="V213" i="21"/>
  <c r="M213" i="21"/>
  <c r="D213" i="21"/>
  <c r="BF212" i="21"/>
  <c r="AW212" i="21"/>
  <c r="AS212" i="21"/>
  <c r="AR212" i="21"/>
  <c r="AE212" i="21"/>
  <c r="V212" i="21"/>
  <c r="M212" i="21"/>
  <c r="D212" i="21"/>
  <c r="BF211" i="21"/>
  <c r="AW211" i="21"/>
  <c r="AS211" i="21"/>
  <c r="AR211" i="21"/>
  <c r="AE211" i="21"/>
  <c r="V211" i="21"/>
  <c r="M211" i="21"/>
  <c r="D211" i="21"/>
  <c r="BF210" i="21"/>
  <c r="AW210" i="21"/>
  <c r="AS210" i="21"/>
  <c r="AR210" i="21"/>
  <c r="AE210" i="21"/>
  <c r="V210" i="21"/>
  <c r="M210" i="21"/>
  <c r="D210" i="21"/>
  <c r="BF209" i="21"/>
  <c r="AW209" i="21"/>
  <c r="AS209" i="21"/>
  <c r="AR209" i="21"/>
  <c r="AE209" i="21"/>
  <c r="V209" i="21"/>
  <c r="M209" i="21"/>
  <c r="D209" i="21"/>
  <c r="BF208" i="21"/>
  <c r="AW208" i="21"/>
  <c r="AS208" i="21"/>
  <c r="AR208" i="21"/>
  <c r="AE208" i="21"/>
  <c r="V208" i="21"/>
  <c r="M208" i="21"/>
  <c r="D208" i="21"/>
  <c r="BF207" i="21"/>
  <c r="AW207" i="21"/>
  <c r="AS207" i="21"/>
  <c r="AR207" i="21"/>
  <c r="AE207" i="21"/>
  <c r="V207" i="21"/>
  <c r="M207" i="21"/>
  <c r="D207" i="21"/>
  <c r="BF206" i="21"/>
  <c r="AW206" i="21"/>
  <c r="AS206" i="21"/>
  <c r="AR206" i="21"/>
  <c r="AE206" i="21"/>
  <c r="V206" i="21"/>
  <c r="M206" i="21"/>
  <c r="D206" i="21"/>
  <c r="BF205" i="21"/>
  <c r="AW205" i="21"/>
  <c r="AS205" i="21"/>
  <c r="AR205" i="21"/>
  <c r="AE205" i="21"/>
  <c r="V205" i="21"/>
  <c r="M205" i="21"/>
  <c r="D205" i="21"/>
  <c r="BF204" i="21"/>
  <c r="AW204" i="21"/>
  <c r="AS204" i="21"/>
  <c r="AR204" i="21"/>
  <c r="AE204" i="21"/>
  <c r="V204" i="21"/>
  <c r="M204" i="21"/>
  <c r="D204" i="21"/>
  <c r="BF203" i="21"/>
  <c r="AW203" i="21"/>
  <c r="AS203" i="21"/>
  <c r="AR203" i="21"/>
  <c r="AE203" i="21"/>
  <c r="V203" i="21"/>
  <c r="M203" i="21"/>
  <c r="D203" i="21"/>
  <c r="BF202" i="21"/>
  <c r="AW202" i="21"/>
  <c r="AS202" i="21"/>
  <c r="AR202" i="21"/>
  <c r="AE202" i="21"/>
  <c r="V202" i="21"/>
  <c r="M202" i="21"/>
  <c r="D202" i="21"/>
  <c r="BF201" i="21"/>
  <c r="AW201" i="21"/>
  <c r="AS201" i="21"/>
  <c r="AR201" i="21"/>
  <c r="AE201" i="21"/>
  <c r="V201" i="21"/>
  <c r="M201" i="21"/>
  <c r="D201" i="21"/>
  <c r="BF200" i="21"/>
  <c r="AW200" i="21"/>
  <c r="AS200" i="21"/>
  <c r="AR200" i="21"/>
  <c r="AE200" i="21"/>
  <c r="V200" i="21"/>
  <c r="M200" i="21"/>
  <c r="D200" i="21"/>
  <c r="BF199" i="21"/>
  <c r="AW199" i="21"/>
  <c r="AS199" i="21"/>
  <c r="AR199" i="21"/>
  <c r="AE199" i="21"/>
  <c r="V199" i="21"/>
  <c r="M199" i="21"/>
  <c r="D199" i="21"/>
  <c r="BF198" i="21"/>
  <c r="AW198" i="21"/>
  <c r="AS198" i="21"/>
  <c r="AR198" i="21"/>
  <c r="AE198" i="21"/>
  <c r="V198" i="21"/>
  <c r="M198" i="21"/>
  <c r="D198" i="21"/>
  <c r="BF197" i="21"/>
  <c r="AW197" i="21"/>
  <c r="AS197" i="21"/>
  <c r="AR197" i="21"/>
  <c r="AE197" i="21"/>
  <c r="V197" i="21"/>
  <c r="M197" i="21"/>
  <c r="D197" i="21"/>
  <c r="BF196" i="21"/>
  <c r="AW196" i="21"/>
  <c r="AS196" i="21"/>
  <c r="AR196" i="21"/>
  <c r="AE196" i="21"/>
  <c r="V196" i="21"/>
  <c r="M196" i="21"/>
  <c r="D196" i="21"/>
  <c r="BF195" i="21"/>
  <c r="AW195" i="21"/>
  <c r="AS195" i="21"/>
  <c r="AR195" i="21"/>
  <c r="AE195" i="21"/>
  <c r="V195" i="21"/>
  <c r="M195" i="21"/>
  <c r="D195" i="21"/>
  <c r="BF194" i="21"/>
  <c r="AW194" i="21"/>
  <c r="AS194" i="21"/>
  <c r="AR194" i="21"/>
  <c r="AE194" i="21"/>
  <c r="V194" i="21"/>
  <c r="M194" i="21"/>
  <c r="D194" i="21"/>
  <c r="BF193" i="21"/>
  <c r="AW193" i="21"/>
  <c r="AS193" i="21"/>
  <c r="AR193" i="21"/>
  <c r="AE193" i="21"/>
  <c r="V193" i="21"/>
  <c r="M193" i="21"/>
  <c r="D193" i="21"/>
  <c r="BF192" i="21"/>
  <c r="AW192" i="21"/>
  <c r="AS192" i="21"/>
  <c r="AR192" i="21"/>
  <c r="AE192" i="21"/>
  <c r="V192" i="21"/>
  <c r="M192" i="21"/>
  <c r="D192" i="21"/>
  <c r="BF191" i="21"/>
  <c r="AW191" i="21"/>
  <c r="AS191" i="21"/>
  <c r="AR191" i="21"/>
  <c r="AE191" i="21"/>
  <c r="V191" i="21"/>
  <c r="M191" i="21"/>
  <c r="D191" i="21"/>
  <c r="BF190" i="21"/>
  <c r="AW190" i="21"/>
  <c r="AS190" i="21"/>
  <c r="AR190" i="21"/>
  <c r="AE190" i="21"/>
  <c r="V190" i="21"/>
  <c r="M190" i="21"/>
  <c r="D190" i="21"/>
  <c r="BF189" i="21"/>
  <c r="AW189" i="21"/>
  <c r="AW221" i="21" s="1"/>
  <c r="AS189" i="21"/>
  <c r="AR189" i="21"/>
  <c r="AR220" i="21" s="1"/>
  <c r="AE189" i="21"/>
  <c r="AE221" i="21" s="1"/>
  <c r="V189" i="21"/>
  <c r="V220" i="21" s="1"/>
  <c r="M189" i="21"/>
  <c r="D189" i="21"/>
  <c r="D220" i="21" s="1"/>
  <c r="BM188" i="21"/>
  <c r="BL188" i="21"/>
  <c r="BK188" i="21"/>
  <c r="BJ188" i="21"/>
  <c r="BI188" i="21"/>
  <c r="BH188" i="21"/>
  <c r="BG188" i="21"/>
  <c r="BE188" i="21"/>
  <c r="AT188" i="21"/>
  <c r="AO188" i="21"/>
  <c r="C188" i="21"/>
  <c r="BM187" i="21"/>
  <c r="BL187" i="21"/>
  <c r="BK187" i="21"/>
  <c r="BJ187" i="21"/>
  <c r="BI187" i="21"/>
  <c r="BH187" i="21"/>
  <c r="BG187" i="21"/>
  <c r="BE187" i="21"/>
  <c r="BD187" i="21"/>
  <c r="BC187" i="21"/>
  <c r="BB187" i="21"/>
  <c r="BA187" i="21"/>
  <c r="AZ187" i="21"/>
  <c r="AV187" i="21"/>
  <c r="AU187" i="21"/>
  <c r="AT187" i="21"/>
  <c r="AQ187" i="21"/>
  <c r="AP187" i="21"/>
  <c r="AO187" i="21"/>
  <c r="AN187" i="21"/>
  <c r="AM187" i="21"/>
  <c r="AL187" i="21"/>
  <c r="AK187" i="21"/>
  <c r="AJ187" i="21"/>
  <c r="AI187" i="21"/>
  <c r="AH187" i="21"/>
  <c r="AG187" i="21"/>
  <c r="AF187" i="21"/>
  <c r="AD187" i="21"/>
  <c r="AC187" i="21"/>
  <c r="AB187" i="21"/>
  <c r="AA187" i="21"/>
  <c r="Z187" i="21"/>
  <c r="Y187" i="21"/>
  <c r="X187" i="21"/>
  <c r="W187" i="21"/>
  <c r="U187" i="21"/>
  <c r="T187" i="21"/>
  <c r="S187" i="21"/>
  <c r="R187" i="21"/>
  <c r="Q187" i="21"/>
  <c r="P187" i="21"/>
  <c r="O187" i="21"/>
  <c r="N187" i="21"/>
  <c r="L187" i="21"/>
  <c r="K187" i="21"/>
  <c r="J187" i="21"/>
  <c r="I187" i="21"/>
  <c r="H187" i="21"/>
  <c r="G187" i="21"/>
  <c r="F187" i="21"/>
  <c r="E187" i="21"/>
  <c r="C187" i="21"/>
  <c r="BM186" i="21"/>
  <c r="BL186" i="21"/>
  <c r="BK186" i="21"/>
  <c r="BJ186" i="21"/>
  <c r="BI186" i="21"/>
  <c r="BH186" i="21"/>
  <c r="BG186" i="21"/>
  <c r="BE186" i="21"/>
  <c r="BD186" i="21"/>
  <c r="BC186" i="21"/>
  <c r="BB186" i="21"/>
  <c r="BA186" i="21"/>
  <c r="AZ186" i="21"/>
  <c r="AV186" i="21"/>
  <c r="AU186" i="21"/>
  <c r="AT186" i="21"/>
  <c r="AR186" i="21"/>
  <c r="AQ186" i="21"/>
  <c r="AP186" i="21"/>
  <c r="AO186" i="21"/>
  <c r="AN186" i="21"/>
  <c r="AM186" i="21"/>
  <c r="AL186" i="21"/>
  <c r="AK186" i="21"/>
  <c r="AJ186" i="21"/>
  <c r="AI186" i="21"/>
  <c r="AH186" i="21"/>
  <c r="AG186" i="21"/>
  <c r="AF186" i="21"/>
  <c r="AD186" i="21"/>
  <c r="AC186" i="21"/>
  <c r="AB186" i="21"/>
  <c r="AA186" i="21"/>
  <c r="Z186" i="21"/>
  <c r="Y186" i="21"/>
  <c r="X186" i="21"/>
  <c r="W186" i="21"/>
  <c r="U186" i="21"/>
  <c r="T186" i="21"/>
  <c r="S186" i="21"/>
  <c r="R186" i="21"/>
  <c r="Q186" i="21"/>
  <c r="P186" i="21"/>
  <c r="O186" i="21"/>
  <c r="N186" i="21"/>
  <c r="L186" i="21"/>
  <c r="K186" i="21"/>
  <c r="J186" i="21"/>
  <c r="I186" i="21"/>
  <c r="H186" i="21"/>
  <c r="G186" i="21"/>
  <c r="F186" i="21"/>
  <c r="E186" i="21"/>
  <c r="C186" i="21"/>
  <c r="BM185" i="21"/>
  <c r="BL185" i="21"/>
  <c r="BK185" i="21"/>
  <c r="BJ185" i="21"/>
  <c r="BI185" i="21"/>
  <c r="BH185" i="21"/>
  <c r="BG185" i="21"/>
  <c r="BE185" i="21"/>
  <c r="BD185" i="21"/>
  <c r="BC185" i="21"/>
  <c r="BB185" i="21"/>
  <c r="BA185" i="21"/>
  <c r="AZ185" i="21"/>
  <c r="AV185" i="21"/>
  <c r="AU185" i="21"/>
  <c r="AT185" i="21"/>
  <c r="AR185" i="21"/>
  <c r="AQ185" i="21"/>
  <c r="AP185" i="21"/>
  <c r="AO185" i="21"/>
  <c r="AN185" i="21"/>
  <c r="AM185" i="21"/>
  <c r="AL185" i="21"/>
  <c r="AK185" i="21"/>
  <c r="AJ185" i="21"/>
  <c r="AI185" i="21"/>
  <c r="AH185" i="21"/>
  <c r="AG185" i="21"/>
  <c r="AF185" i="21"/>
  <c r="AD185" i="21"/>
  <c r="AC185" i="21"/>
  <c r="AB185" i="21"/>
  <c r="AA185" i="21"/>
  <c r="Z185" i="21"/>
  <c r="Y185" i="21"/>
  <c r="X185" i="21"/>
  <c r="W185" i="21"/>
  <c r="U185" i="21"/>
  <c r="T185" i="21"/>
  <c r="S185" i="21"/>
  <c r="R185" i="21"/>
  <c r="Q185" i="21"/>
  <c r="P185" i="21"/>
  <c r="O185" i="21"/>
  <c r="N185" i="21"/>
  <c r="L185" i="21"/>
  <c r="K185" i="21"/>
  <c r="J185" i="21"/>
  <c r="I185" i="21"/>
  <c r="H185" i="21"/>
  <c r="G185" i="21"/>
  <c r="F185" i="21"/>
  <c r="E185" i="21"/>
  <c r="C185" i="21"/>
  <c r="BF184" i="21"/>
  <c r="AX184" i="21"/>
  <c r="AW184" i="21"/>
  <c r="AS184" i="21"/>
  <c r="AR184" i="21"/>
  <c r="AE184" i="21"/>
  <c r="V184" i="21"/>
  <c r="M184" i="21"/>
  <c r="D184" i="21"/>
  <c r="BF183" i="21"/>
  <c r="AW183" i="21"/>
  <c r="AS183" i="21"/>
  <c r="AR183" i="21"/>
  <c r="AE183" i="21"/>
  <c r="V183" i="21"/>
  <c r="M183" i="21"/>
  <c r="D183" i="21"/>
  <c r="BF182" i="21"/>
  <c r="AX182" i="21"/>
  <c r="AW182" i="21"/>
  <c r="AS182" i="21"/>
  <c r="AR182" i="21"/>
  <c r="AE182" i="21"/>
  <c r="V182" i="21"/>
  <c r="M182" i="21"/>
  <c r="D182" i="21"/>
  <c r="BF181" i="21"/>
  <c r="AW181" i="21"/>
  <c r="AX181" i="21" s="1"/>
  <c r="AS181" i="21"/>
  <c r="AR181" i="21"/>
  <c r="AE181" i="21"/>
  <c r="V181" i="21"/>
  <c r="M181" i="21"/>
  <c r="D181" i="21"/>
  <c r="BF180" i="21"/>
  <c r="AX180" i="21"/>
  <c r="AW180" i="21"/>
  <c r="AS180" i="21"/>
  <c r="AR180" i="21"/>
  <c r="AE180" i="21"/>
  <c r="V180" i="21"/>
  <c r="M180" i="21"/>
  <c r="D180" i="21"/>
  <c r="BF179" i="21"/>
  <c r="AW179" i="21"/>
  <c r="AS179" i="21"/>
  <c r="AR179" i="21"/>
  <c r="AE179" i="21"/>
  <c r="V179" i="21"/>
  <c r="M179" i="21"/>
  <c r="D179" i="21"/>
  <c r="BF178" i="21"/>
  <c r="AX178" i="21"/>
  <c r="AW178" i="21"/>
  <c r="AS178" i="21"/>
  <c r="AR178" i="21"/>
  <c r="AE178" i="21"/>
  <c r="V178" i="21"/>
  <c r="M178" i="21"/>
  <c r="D178" i="21"/>
  <c r="BF177" i="21"/>
  <c r="AW177" i="21"/>
  <c r="AX177" i="21" s="1"/>
  <c r="AS177" i="21"/>
  <c r="AR177" i="21"/>
  <c r="AE177" i="21"/>
  <c r="V177" i="21"/>
  <c r="M177" i="21"/>
  <c r="D177" i="21"/>
  <c r="BF176" i="21"/>
  <c r="AX176" i="21"/>
  <c r="AW176" i="21"/>
  <c r="AS176" i="21"/>
  <c r="AR176" i="21"/>
  <c r="AE176" i="21"/>
  <c r="V176" i="21"/>
  <c r="M176" i="21"/>
  <c r="D176" i="21"/>
  <c r="BF175" i="21"/>
  <c r="AW175" i="21"/>
  <c r="AS175" i="21"/>
  <c r="AR175" i="21"/>
  <c r="AE175" i="21"/>
  <c r="V175" i="21"/>
  <c r="M175" i="21"/>
  <c r="D175" i="21"/>
  <c r="BF174" i="21"/>
  <c r="AX174" i="21"/>
  <c r="AW174" i="21"/>
  <c r="AS174" i="21"/>
  <c r="AR174" i="21"/>
  <c r="AE174" i="21"/>
  <c r="V174" i="21"/>
  <c r="M174" i="21"/>
  <c r="D174" i="21"/>
  <c r="BF173" i="21"/>
  <c r="AW173" i="21"/>
  <c r="AS173" i="21"/>
  <c r="AR173" i="21"/>
  <c r="AE173" i="21"/>
  <c r="V173" i="21"/>
  <c r="M173" i="21"/>
  <c r="D173" i="21"/>
  <c r="BF172" i="21"/>
  <c r="AX172" i="21"/>
  <c r="AW172" i="21"/>
  <c r="AS172" i="21"/>
  <c r="AR172" i="21"/>
  <c r="AE172" i="21"/>
  <c r="V172" i="21"/>
  <c r="M172" i="21"/>
  <c r="D172" i="21"/>
  <c r="BF171" i="21"/>
  <c r="AW171" i="21"/>
  <c r="AS171" i="21"/>
  <c r="AR171" i="21"/>
  <c r="AE171" i="21"/>
  <c r="V171" i="21"/>
  <c r="M171" i="21"/>
  <c r="D171" i="21"/>
  <c r="BF170" i="21"/>
  <c r="AX170" i="21"/>
  <c r="AW170" i="21"/>
  <c r="AS170" i="21"/>
  <c r="AR170" i="21"/>
  <c r="AE170" i="21"/>
  <c r="V170" i="21"/>
  <c r="M170" i="21"/>
  <c r="D170" i="21"/>
  <c r="BF169" i="21"/>
  <c r="AW169" i="21"/>
  <c r="AS169" i="21"/>
  <c r="AR169" i="21"/>
  <c r="AE169" i="21"/>
  <c r="V169" i="21"/>
  <c r="M169" i="21"/>
  <c r="D169" i="21"/>
  <c r="BF168" i="21"/>
  <c r="AX168" i="21"/>
  <c r="AW168" i="21"/>
  <c r="AS168" i="21"/>
  <c r="AR168" i="21"/>
  <c r="AE168" i="21"/>
  <c r="V168" i="21"/>
  <c r="M168" i="21"/>
  <c r="D168" i="21"/>
  <c r="BF167" i="21"/>
  <c r="AW167" i="21"/>
  <c r="AS167" i="21"/>
  <c r="AR167" i="21"/>
  <c r="AE167" i="21"/>
  <c r="V167" i="21"/>
  <c r="M167" i="21"/>
  <c r="D167" i="21"/>
  <c r="BF166" i="21"/>
  <c r="AX166" i="21"/>
  <c r="AW166" i="21"/>
  <c r="AS166" i="21"/>
  <c r="AR166" i="21"/>
  <c r="AE166" i="21"/>
  <c r="V166" i="21"/>
  <c r="M166" i="21"/>
  <c r="D166" i="21"/>
  <c r="BF165" i="21"/>
  <c r="AW165" i="21"/>
  <c r="AS165" i="21"/>
  <c r="AR165" i="21"/>
  <c r="AE165" i="21"/>
  <c r="V165" i="21"/>
  <c r="V185" i="21" s="1"/>
  <c r="M165" i="21"/>
  <c r="D165" i="21"/>
  <c r="BF164" i="21"/>
  <c r="AX164" i="21"/>
  <c r="AW164" i="21"/>
  <c r="AS164" i="21"/>
  <c r="AR164" i="21"/>
  <c r="AE164" i="21"/>
  <c r="V164" i="21"/>
  <c r="M164" i="21"/>
  <c r="D164" i="21"/>
  <c r="BF163" i="21"/>
  <c r="AW163" i="21"/>
  <c r="AS163" i="21"/>
  <c r="AR163" i="21"/>
  <c r="AE163" i="21"/>
  <c r="V163" i="21"/>
  <c r="M163" i="21"/>
  <c r="D163" i="21"/>
  <c r="BF162" i="21"/>
  <c r="AX162" i="21"/>
  <c r="AW162" i="21"/>
  <c r="AS162" i="21"/>
  <c r="AR162" i="21"/>
  <c r="AE162" i="21"/>
  <c r="V162" i="21"/>
  <c r="M162" i="21"/>
  <c r="D162" i="21"/>
  <c r="BF161" i="21"/>
  <c r="AX161" i="21"/>
  <c r="AW161" i="21"/>
  <c r="AS161" i="21"/>
  <c r="AR161" i="21"/>
  <c r="AE161" i="21"/>
  <c r="V161" i="21"/>
  <c r="M161" i="21"/>
  <c r="D161" i="21"/>
  <c r="BF160" i="21"/>
  <c r="AX160" i="21"/>
  <c r="AW160" i="21"/>
  <c r="AY160" i="21" s="1"/>
  <c r="AS160" i="21"/>
  <c r="AR160" i="21"/>
  <c r="AE160" i="21"/>
  <c r="V160" i="21"/>
  <c r="M160" i="21"/>
  <c r="D160" i="21"/>
  <c r="BF159" i="21"/>
  <c r="AX159" i="21"/>
  <c r="AW159" i="21"/>
  <c r="AS159" i="21"/>
  <c r="AR159" i="21"/>
  <c r="AE159" i="21"/>
  <c r="V159" i="21"/>
  <c r="M159" i="21"/>
  <c r="D159" i="21"/>
  <c r="BF158" i="21"/>
  <c r="AX158" i="21"/>
  <c r="AW158" i="21"/>
  <c r="AY158" i="21" s="1"/>
  <c r="AS158" i="21"/>
  <c r="AR158" i="21"/>
  <c r="AE158" i="21"/>
  <c r="V158" i="21"/>
  <c r="M158" i="21"/>
  <c r="D158" i="21"/>
  <c r="BF157" i="21"/>
  <c r="AX157" i="21"/>
  <c r="AW157" i="21"/>
  <c r="AS157" i="21"/>
  <c r="AR157" i="21"/>
  <c r="AE157" i="21"/>
  <c r="V157" i="21"/>
  <c r="M157" i="21"/>
  <c r="D157" i="21"/>
  <c r="BF156" i="21"/>
  <c r="AX156" i="21"/>
  <c r="AW156" i="21"/>
  <c r="AY156" i="21" s="1"/>
  <c r="AS156" i="21"/>
  <c r="AR156" i="21"/>
  <c r="AE156" i="21"/>
  <c r="V156" i="21"/>
  <c r="M156" i="21"/>
  <c r="D156" i="21"/>
  <c r="BF155" i="21"/>
  <c r="AX155" i="21"/>
  <c r="AW155" i="21"/>
  <c r="AS155" i="21"/>
  <c r="AR155" i="21"/>
  <c r="AE155" i="21"/>
  <c r="V155" i="21"/>
  <c r="M155" i="21"/>
  <c r="D155" i="21"/>
  <c r="BF154" i="21"/>
  <c r="AX154" i="21"/>
  <c r="AW154" i="21"/>
  <c r="AW186" i="21" s="1"/>
  <c r="AS154" i="21"/>
  <c r="AR154" i="21"/>
  <c r="AR187" i="21" s="1"/>
  <c r="AE154" i="21"/>
  <c r="V154" i="21"/>
  <c r="M154" i="21"/>
  <c r="M187" i="21" s="1"/>
  <c r="D154" i="21"/>
  <c r="D187" i="21" s="1"/>
  <c r="BM153" i="21"/>
  <c r="BL153" i="21"/>
  <c r="BK153" i="21"/>
  <c r="BJ153" i="21"/>
  <c r="BI153" i="21"/>
  <c r="BH153" i="21"/>
  <c r="BG153" i="21"/>
  <c r="BE153" i="21"/>
  <c r="AT153" i="21"/>
  <c r="AO153" i="21"/>
  <c r="C153" i="21"/>
  <c r="BM152" i="21"/>
  <c r="BL152" i="21"/>
  <c r="BK152" i="21"/>
  <c r="BJ152" i="21"/>
  <c r="BI152" i="21"/>
  <c r="BH152" i="21"/>
  <c r="BG152" i="21"/>
  <c r="BE152" i="21"/>
  <c r="BD152" i="21"/>
  <c r="BC152" i="21"/>
  <c r="BB152" i="21"/>
  <c r="BA152" i="21"/>
  <c r="AZ152" i="21"/>
  <c r="AV152" i="21"/>
  <c r="AU152" i="21"/>
  <c r="AT152" i="21"/>
  <c r="AQ152" i="21"/>
  <c r="AP152" i="21"/>
  <c r="AO152" i="21"/>
  <c r="AN152" i="21"/>
  <c r="AM152" i="21"/>
  <c r="AL152" i="21"/>
  <c r="AK152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U152" i="21"/>
  <c r="T152" i="21"/>
  <c r="S152" i="21"/>
  <c r="R152" i="21"/>
  <c r="Q152" i="21"/>
  <c r="P152" i="21"/>
  <c r="O152" i="21"/>
  <c r="N152" i="21"/>
  <c r="L152" i="21"/>
  <c r="K152" i="21"/>
  <c r="J152" i="21"/>
  <c r="I152" i="21"/>
  <c r="H152" i="21"/>
  <c r="G152" i="21"/>
  <c r="F152" i="21"/>
  <c r="E152" i="21"/>
  <c r="C152" i="21"/>
  <c r="BM151" i="21"/>
  <c r="BL151" i="21"/>
  <c r="BK151" i="21"/>
  <c r="BJ151" i="21"/>
  <c r="BI151" i="21"/>
  <c r="BH151" i="21"/>
  <c r="BG151" i="21"/>
  <c r="BF151" i="21"/>
  <c r="BE151" i="21"/>
  <c r="BD151" i="21"/>
  <c r="BC151" i="21"/>
  <c r="BB151" i="21"/>
  <c r="BA151" i="21"/>
  <c r="AZ151" i="21"/>
  <c r="AV151" i="21"/>
  <c r="AU151" i="21"/>
  <c r="AT151" i="21"/>
  <c r="AQ151" i="21"/>
  <c r="AP151" i="21"/>
  <c r="AO151" i="21"/>
  <c r="AN151" i="21"/>
  <c r="AM151" i="21"/>
  <c r="AL151" i="21"/>
  <c r="AK151" i="21"/>
  <c r="AJ151" i="21"/>
  <c r="AI151" i="21"/>
  <c r="AH151" i="21"/>
  <c r="AG151" i="21"/>
  <c r="AF151" i="21"/>
  <c r="AD151" i="21"/>
  <c r="AC151" i="21"/>
  <c r="AB151" i="21"/>
  <c r="AA151" i="21"/>
  <c r="Z151" i="21"/>
  <c r="Y151" i="21"/>
  <c r="X151" i="21"/>
  <c r="W151" i="21"/>
  <c r="U151" i="21"/>
  <c r="T151" i="21"/>
  <c r="S151" i="21"/>
  <c r="R151" i="21"/>
  <c r="Q151" i="21"/>
  <c r="P151" i="21"/>
  <c r="O151" i="21"/>
  <c r="N151" i="21"/>
  <c r="L151" i="21"/>
  <c r="K151" i="21"/>
  <c r="J151" i="21"/>
  <c r="I151" i="21"/>
  <c r="H151" i="21"/>
  <c r="G151" i="21"/>
  <c r="F151" i="21"/>
  <c r="E151" i="21"/>
  <c r="C151" i="21"/>
  <c r="BM150" i="21"/>
  <c r="BL150" i="21"/>
  <c r="BK150" i="21"/>
  <c r="BJ150" i="21"/>
  <c r="BI150" i="21"/>
  <c r="BH150" i="21"/>
  <c r="BG150" i="21"/>
  <c r="BE150" i="21"/>
  <c r="BD150" i="21"/>
  <c r="BC150" i="21"/>
  <c r="BB150" i="21"/>
  <c r="BA150" i="21"/>
  <c r="AZ150" i="21"/>
  <c r="AV150" i="21"/>
  <c r="AU150" i="21"/>
  <c r="AT150" i="21"/>
  <c r="AO150" i="21"/>
  <c r="AN150" i="21"/>
  <c r="AM150" i="21"/>
  <c r="AL150" i="21"/>
  <c r="AK150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U150" i="21"/>
  <c r="T150" i="21"/>
  <c r="S150" i="21"/>
  <c r="R150" i="21"/>
  <c r="Q150" i="21"/>
  <c r="P150" i="21"/>
  <c r="O150" i="21"/>
  <c r="N150" i="21"/>
  <c r="L150" i="21"/>
  <c r="K150" i="21"/>
  <c r="J150" i="21"/>
  <c r="I150" i="21"/>
  <c r="H150" i="21"/>
  <c r="G150" i="21"/>
  <c r="F150" i="21"/>
  <c r="E150" i="21"/>
  <c r="C150" i="21"/>
  <c r="BF149" i="21"/>
  <c r="AY149" i="21"/>
  <c r="AW149" i="21"/>
  <c r="AX149" i="21" s="1"/>
  <c r="AR149" i="21"/>
  <c r="AS149" i="21" s="1"/>
  <c r="AE149" i="21"/>
  <c r="V149" i="21"/>
  <c r="M149" i="21"/>
  <c r="D149" i="21"/>
  <c r="BF148" i="21"/>
  <c r="AY148" i="21"/>
  <c r="AW148" i="21"/>
  <c r="AX148" i="21" s="1"/>
  <c r="AR148" i="21"/>
  <c r="AS148" i="21" s="1"/>
  <c r="AE148" i="21"/>
  <c r="V148" i="21"/>
  <c r="M148" i="21"/>
  <c r="D148" i="21"/>
  <c r="BF147" i="21"/>
  <c r="AW147" i="21"/>
  <c r="AX147" i="21" s="1"/>
  <c r="AR147" i="21"/>
  <c r="AS147" i="21" s="1"/>
  <c r="AE147" i="21"/>
  <c r="V147" i="21"/>
  <c r="M147" i="21"/>
  <c r="D147" i="21"/>
  <c r="BF146" i="21"/>
  <c r="AW146" i="21"/>
  <c r="AX146" i="21" s="1"/>
  <c r="AR146" i="21"/>
  <c r="AS146" i="21" s="1"/>
  <c r="AE146" i="21"/>
  <c r="V146" i="21"/>
  <c r="M146" i="21"/>
  <c r="D146" i="21"/>
  <c r="BF145" i="21"/>
  <c r="AW145" i="21"/>
  <c r="AX145" i="21" s="1"/>
  <c r="AR145" i="21"/>
  <c r="AS145" i="21" s="1"/>
  <c r="AY145" i="21" s="1"/>
  <c r="AE145" i="21"/>
  <c r="V145" i="21"/>
  <c r="M145" i="21"/>
  <c r="D145" i="21"/>
  <c r="BF144" i="21"/>
  <c r="AW144" i="21"/>
  <c r="AR144" i="21"/>
  <c r="AS144" i="21" s="1"/>
  <c r="AE144" i="21"/>
  <c r="V144" i="21"/>
  <c r="M144" i="21"/>
  <c r="D144" i="21"/>
  <c r="BF143" i="21"/>
  <c r="AY143" i="21"/>
  <c r="AW143" i="21"/>
  <c r="AX143" i="21" s="1"/>
  <c r="AR143" i="21"/>
  <c r="AS143" i="21" s="1"/>
  <c r="AE143" i="21"/>
  <c r="V143" i="21"/>
  <c r="M143" i="21"/>
  <c r="D143" i="21"/>
  <c r="BF142" i="21"/>
  <c r="AW142" i="21"/>
  <c r="AX142" i="21" s="1"/>
  <c r="AR142" i="21"/>
  <c r="AS142" i="21" s="1"/>
  <c r="AE142" i="21"/>
  <c r="V142" i="21"/>
  <c r="M142" i="21"/>
  <c r="D142" i="21"/>
  <c r="BF141" i="21"/>
  <c r="AW141" i="21"/>
  <c r="AX141" i="21" s="1"/>
  <c r="AR141" i="21"/>
  <c r="AS141" i="21" s="1"/>
  <c r="AY141" i="21" s="1"/>
  <c r="AE141" i="21"/>
  <c r="V141" i="21"/>
  <c r="V151" i="21" s="1"/>
  <c r="M141" i="21"/>
  <c r="D141" i="21"/>
  <c r="BF140" i="21"/>
  <c r="AW140" i="21"/>
  <c r="AR140" i="21"/>
  <c r="AS140" i="21" s="1"/>
  <c r="AE140" i="21"/>
  <c r="V140" i="21"/>
  <c r="M140" i="21"/>
  <c r="D140" i="21"/>
  <c r="BF139" i="21"/>
  <c r="AY139" i="21"/>
  <c r="AW139" i="21"/>
  <c r="AX139" i="21" s="1"/>
  <c r="AS139" i="21"/>
  <c r="AR139" i="21"/>
  <c r="AE139" i="21"/>
  <c r="V139" i="21"/>
  <c r="M139" i="21"/>
  <c r="D139" i="21"/>
  <c r="BF138" i="21"/>
  <c r="AW138" i="21"/>
  <c r="AX138" i="21" s="1"/>
  <c r="AS138" i="21"/>
  <c r="AY138" i="21" s="1"/>
  <c r="AR138" i="21"/>
  <c r="AE138" i="21"/>
  <c r="V138" i="21"/>
  <c r="M138" i="21"/>
  <c r="D138" i="21"/>
  <c r="BF137" i="21"/>
  <c r="AY137" i="21"/>
  <c r="AW137" i="21"/>
  <c r="AX137" i="21" s="1"/>
  <c r="AS137" i="21"/>
  <c r="AR137" i="21"/>
  <c r="AE137" i="21"/>
  <c r="V137" i="21"/>
  <c r="M137" i="21"/>
  <c r="D137" i="21"/>
  <c r="BF136" i="21"/>
  <c r="AW136" i="21"/>
  <c r="AX136" i="21" s="1"/>
  <c r="AS136" i="21"/>
  <c r="AY136" i="21" s="1"/>
  <c r="AR136" i="21"/>
  <c r="AE136" i="21"/>
  <c r="V136" i="21"/>
  <c r="M136" i="21"/>
  <c r="D136" i="21"/>
  <c r="BF135" i="21"/>
  <c r="AY135" i="21"/>
  <c r="AW135" i="21"/>
  <c r="AX135" i="21" s="1"/>
  <c r="AS135" i="21"/>
  <c r="AR135" i="21"/>
  <c r="AE135" i="21"/>
  <c r="V135" i="21"/>
  <c r="M135" i="21"/>
  <c r="D135" i="21"/>
  <c r="BF134" i="21"/>
  <c r="AW134" i="21"/>
  <c r="AX134" i="21" s="1"/>
  <c r="AS134" i="21"/>
  <c r="AY134" i="21" s="1"/>
  <c r="AR134" i="21"/>
  <c r="AE134" i="21"/>
  <c r="V134" i="21"/>
  <c r="M134" i="21"/>
  <c r="D134" i="21"/>
  <c r="BF133" i="21"/>
  <c r="AY133" i="21"/>
  <c r="AW133" i="21"/>
  <c r="AX133" i="21" s="1"/>
  <c r="AS133" i="21"/>
  <c r="AR133" i="21"/>
  <c r="AE133" i="21"/>
  <c r="V133" i="21"/>
  <c r="M133" i="21"/>
  <c r="D133" i="21"/>
  <c r="BF132" i="21"/>
  <c r="AW132" i="21"/>
  <c r="AX132" i="21" s="1"/>
  <c r="AS132" i="21"/>
  <c r="AY132" i="21" s="1"/>
  <c r="AR132" i="21"/>
  <c r="AE132" i="21"/>
  <c r="V132" i="21"/>
  <c r="M132" i="21"/>
  <c r="D132" i="21"/>
  <c r="BF131" i="21"/>
  <c r="AY131" i="21"/>
  <c r="AW131" i="21"/>
  <c r="AX131" i="21" s="1"/>
  <c r="AS131" i="21"/>
  <c r="AR131" i="21"/>
  <c r="AE131" i="21"/>
  <c r="V131" i="21"/>
  <c r="M131" i="21"/>
  <c r="D131" i="21"/>
  <c r="BF130" i="21"/>
  <c r="AW130" i="21"/>
  <c r="AX130" i="21" s="1"/>
  <c r="AS130" i="21"/>
  <c r="AY130" i="21" s="1"/>
  <c r="AR130" i="21"/>
  <c r="AE130" i="21"/>
  <c r="V130" i="21"/>
  <c r="M130" i="21"/>
  <c r="D130" i="21"/>
  <c r="BF129" i="21"/>
  <c r="AY129" i="21"/>
  <c r="AW129" i="21"/>
  <c r="AX129" i="21" s="1"/>
  <c r="AS129" i="21"/>
  <c r="AR129" i="21"/>
  <c r="AE129" i="21"/>
  <c r="V129" i="21"/>
  <c r="M129" i="21"/>
  <c r="D129" i="21"/>
  <c r="BF128" i="21"/>
  <c r="AW128" i="21"/>
  <c r="AX128" i="21" s="1"/>
  <c r="AS128" i="21"/>
  <c r="AY128" i="21" s="1"/>
  <c r="AR128" i="21"/>
  <c r="AE128" i="21"/>
  <c r="V128" i="21"/>
  <c r="M128" i="21"/>
  <c r="D128" i="21"/>
  <c r="BF127" i="21"/>
  <c r="AY127" i="21"/>
  <c r="AW127" i="21"/>
  <c r="AX127" i="21" s="1"/>
  <c r="AS127" i="21"/>
  <c r="AR127" i="21"/>
  <c r="AE127" i="21"/>
  <c r="V127" i="21"/>
  <c r="M127" i="21"/>
  <c r="D127" i="21"/>
  <c r="BF126" i="21"/>
  <c r="AW126" i="21"/>
  <c r="AX126" i="21" s="1"/>
  <c r="AS126" i="21"/>
  <c r="AY126" i="21" s="1"/>
  <c r="AR126" i="21"/>
  <c r="AE126" i="21"/>
  <c r="V126" i="21"/>
  <c r="M126" i="21"/>
  <c r="D126" i="21"/>
  <c r="BF125" i="21"/>
  <c r="AY125" i="21"/>
  <c r="AW125" i="21"/>
  <c r="AX125" i="21" s="1"/>
  <c r="AS125" i="21"/>
  <c r="AR125" i="21"/>
  <c r="AE125" i="21"/>
  <c r="V125" i="21"/>
  <c r="M125" i="21"/>
  <c r="D125" i="21"/>
  <c r="BF124" i="21"/>
  <c r="AW124" i="21"/>
  <c r="AX124" i="21" s="1"/>
  <c r="AS124" i="21"/>
  <c r="AY124" i="21" s="1"/>
  <c r="AR124" i="21"/>
  <c r="AE124" i="21"/>
  <c r="V124" i="21"/>
  <c r="M124" i="21"/>
  <c r="D124" i="21"/>
  <c r="BF123" i="21"/>
  <c r="AY123" i="21"/>
  <c r="AW123" i="21"/>
  <c r="AX123" i="21" s="1"/>
  <c r="AS123" i="21"/>
  <c r="AR123" i="21"/>
  <c r="AE123" i="21"/>
  <c r="V123" i="21"/>
  <c r="M123" i="21"/>
  <c r="D123" i="21"/>
  <c r="BF122" i="21"/>
  <c r="AW122" i="21"/>
  <c r="AX122" i="21" s="1"/>
  <c r="AS122" i="21"/>
  <c r="AY122" i="21" s="1"/>
  <c r="AR122" i="21"/>
  <c r="AE122" i="21"/>
  <c r="V122" i="21"/>
  <c r="M122" i="21"/>
  <c r="D122" i="21"/>
  <c r="BF121" i="21"/>
  <c r="AY121" i="21"/>
  <c r="AW121" i="21"/>
  <c r="AX121" i="21" s="1"/>
  <c r="AS121" i="21"/>
  <c r="AR121" i="21"/>
  <c r="AE121" i="21"/>
  <c r="V121" i="21"/>
  <c r="M121" i="21"/>
  <c r="D121" i="21"/>
  <c r="BF120" i="21"/>
  <c r="AW120" i="21"/>
  <c r="AS120" i="21"/>
  <c r="AR120" i="21"/>
  <c r="AE120" i="21"/>
  <c r="AE151" i="21" s="1"/>
  <c r="V120" i="21"/>
  <c r="M120" i="21"/>
  <c r="D120" i="21"/>
  <c r="BM119" i="21"/>
  <c r="BL119" i="21"/>
  <c r="BK119" i="21"/>
  <c r="BJ119" i="21"/>
  <c r="BI119" i="21"/>
  <c r="BH119" i="21"/>
  <c r="BG119" i="21"/>
  <c r="BF119" i="21"/>
  <c r="BE119" i="21"/>
  <c r="AT119" i="21"/>
  <c r="AO119" i="21"/>
  <c r="C119" i="21"/>
  <c r="BM118" i="21"/>
  <c r="BL118" i="21"/>
  <c r="BK118" i="21"/>
  <c r="BJ118" i="21"/>
  <c r="BI118" i="21"/>
  <c r="BH118" i="21"/>
  <c r="BG118" i="21"/>
  <c r="BF118" i="21"/>
  <c r="BE118" i="21"/>
  <c r="BD118" i="21"/>
  <c r="BC118" i="21"/>
  <c r="BB118" i="21"/>
  <c r="BA118" i="21"/>
  <c r="AZ118" i="21"/>
  <c r="AV118" i="21"/>
  <c r="AU118" i="21"/>
  <c r="AT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D118" i="21"/>
  <c r="AC118" i="21"/>
  <c r="AB118" i="21"/>
  <c r="AA118" i="21"/>
  <c r="Z118" i="21"/>
  <c r="Y118" i="21"/>
  <c r="X118" i="21"/>
  <c r="W118" i="21"/>
  <c r="U118" i="21"/>
  <c r="T118" i="21"/>
  <c r="S118" i="21"/>
  <c r="R118" i="21"/>
  <c r="Q118" i="21"/>
  <c r="P118" i="21"/>
  <c r="O118" i="21"/>
  <c r="N118" i="21"/>
  <c r="L118" i="21"/>
  <c r="K118" i="21"/>
  <c r="J118" i="21"/>
  <c r="I118" i="21"/>
  <c r="H118" i="21"/>
  <c r="G118" i="21"/>
  <c r="F118" i="21"/>
  <c r="E118" i="21"/>
  <c r="C118" i="21"/>
  <c r="BM117" i="21"/>
  <c r="BL117" i="21"/>
  <c r="BK117" i="21"/>
  <c r="BJ117" i="21"/>
  <c r="BI117" i="21"/>
  <c r="BH117" i="21"/>
  <c r="BG117" i="21"/>
  <c r="BE117" i="21"/>
  <c r="BD117" i="21"/>
  <c r="BC117" i="21"/>
  <c r="BB117" i="21"/>
  <c r="BA117" i="21"/>
  <c r="AZ117" i="21"/>
  <c r="AV117" i="21"/>
  <c r="AU117" i="21"/>
  <c r="AT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U117" i="21"/>
  <c r="T117" i="21"/>
  <c r="S117" i="21"/>
  <c r="R117" i="21"/>
  <c r="Q117" i="21"/>
  <c r="P117" i="21"/>
  <c r="O117" i="21"/>
  <c r="N117" i="21"/>
  <c r="L117" i="21"/>
  <c r="K117" i="21"/>
  <c r="J117" i="21"/>
  <c r="I117" i="21"/>
  <c r="H117" i="21"/>
  <c r="G117" i="21"/>
  <c r="F117" i="21"/>
  <c r="E117" i="21"/>
  <c r="C117" i="21"/>
  <c r="BM116" i="21"/>
  <c r="BL116" i="21"/>
  <c r="BK116" i="21"/>
  <c r="BJ116" i="21"/>
  <c r="BI116" i="21"/>
  <c r="BH116" i="21"/>
  <c r="BG116" i="21"/>
  <c r="BE116" i="21"/>
  <c r="BD116" i="21"/>
  <c r="BC116" i="21"/>
  <c r="BB116" i="21"/>
  <c r="BA116" i="21"/>
  <c r="AZ116" i="21"/>
  <c r="AV116" i="21"/>
  <c r="AU116" i="21"/>
  <c r="AT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C116" i="21"/>
  <c r="BF115" i="21"/>
  <c r="AW115" i="21"/>
  <c r="AX115" i="21" s="1"/>
  <c r="AR115" i="21"/>
  <c r="AS115" i="21" s="1"/>
  <c r="AY115" i="21" s="1"/>
  <c r="AE115" i="21"/>
  <c r="V115" i="21"/>
  <c r="M115" i="21"/>
  <c r="D115" i="21"/>
  <c r="BF114" i="21"/>
  <c r="AW114" i="21"/>
  <c r="AX114" i="21" s="1"/>
  <c r="AR114" i="21"/>
  <c r="AS114" i="21" s="1"/>
  <c r="AY114" i="21" s="1"/>
  <c r="AE114" i="21"/>
  <c r="V114" i="21"/>
  <c r="M114" i="21"/>
  <c r="D114" i="21"/>
  <c r="BF113" i="21"/>
  <c r="AW113" i="21"/>
  <c r="AX113" i="21" s="1"/>
  <c r="AR113" i="21"/>
  <c r="AS113" i="21" s="1"/>
  <c r="AY113" i="21" s="1"/>
  <c r="AE113" i="21"/>
  <c r="V113" i="21"/>
  <c r="M113" i="21"/>
  <c r="D113" i="21"/>
  <c r="BF112" i="21"/>
  <c r="AW112" i="21"/>
  <c r="AX112" i="21" s="1"/>
  <c r="AR112" i="21"/>
  <c r="AS112" i="21" s="1"/>
  <c r="AY112" i="21" s="1"/>
  <c r="AE112" i="21"/>
  <c r="V112" i="21"/>
  <c r="M112" i="21"/>
  <c r="D112" i="21"/>
  <c r="BF111" i="21"/>
  <c r="AW111" i="21"/>
  <c r="AX111" i="21" s="1"/>
  <c r="AR111" i="21"/>
  <c r="AS111" i="21" s="1"/>
  <c r="AY111" i="21" s="1"/>
  <c r="AE111" i="21"/>
  <c r="V111" i="21"/>
  <c r="M111" i="21"/>
  <c r="D111" i="21"/>
  <c r="BF110" i="21"/>
  <c r="AW110" i="21"/>
  <c r="AX110" i="21" s="1"/>
  <c r="AR110" i="21"/>
  <c r="AS110" i="21" s="1"/>
  <c r="AY110" i="21" s="1"/>
  <c r="AE110" i="21"/>
  <c r="V110" i="21"/>
  <c r="M110" i="21"/>
  <c r="D110" i="21"/>
  <c r="BF109" i="21"/>
  <c r="AW109" i="21"/>
  <c r="AX109" i="21" s="1"/>
  <c r="AR109" i="21"/>
  <c r="AS109" i="21" s="1"/>
  <c r="AY109" i="21" s="1"/>
  <c r="AE109" i="21"/>
  <c r="V109" i="21"/>
  <c r="M109" i="21"/>
  <c r="D109" i="21"/>
  <c r="BF108" i="21"/>
  <c r="AW108" i="21"/>
  <c r="AX108" i="21" s="1"/>
  <c r="AR108" i="21"/>
  <c r="AS108" i="21" s="1"/>
  <c r="AY108" i="21" s="1"/>
  <c r="AE108" i="21"/>
  <c r="V108" i="21"/>
  <c r="M108" i="21"/>
  <c r="D108" i="21"/>
  <c r="BF107" i="21"/>
  <c r="AW107" i="21"/>
  <c r="AX107" i="21" s="1"/>
  <c r="AR107" i="21"/>
  <c r="AS107" i="21" s="1"/>
  <c r="AY107" i="21" s="1"/>
  <c r="AE107" i="21"/>
  <c r="V107" i="21"/>
  <c r="M107" i="21"/>
  <c r="D107" i="21"/>
  <c r="BF106" i="21"/>
  <c r="AW106" i="21"/>
  <c r="AX106" i="21" s="1"/>
  <c r="AR106" i="21"/>
  <c r="AS106" i="21" s="1"/>
  <c r="AY106" i="21" s="1"/>
  <c r="AE106" i="21"/>
  <c r="V106" i="21"/>
  <c r="M106" i="21"/>
  <c r="D106" i="21"/>
  <c r="BF105" i="21"/>
  <c r="AW105" i="21"/>
  <c r="AX105" i="21" s="1"/>
  <c r="AR105" i="21"/>
  <c r="AS105" i="21" s="1"/>
  <c r="AY105" i="21" s="1"/>
  <c r="AE105" i="21"/>
  <c r="V105" i="21"/>
  <c r="M105" i="21"/>
  <c r="D105" i="21"/>
  <c r="BF104" i="21"/>
  <c r="AW104" i="21"/>
  <c r="AX104" i="21" s="1"/>
  <c r="AR104" i="21"/>
  <c r="AS104" i="21" s="1"/>
  <c r="AY104" i="21" s="1"/>
  <c r="AE104" i="21"/>
  <c r="V104" i="21"/>
  <c r="M104" i="21"/>
  <c r="D104" i="21"/>
  <c r="BF103" i="21"/>
  <c r="AW103" i="21"/>
  <c r="AX103" i="21" s="1"/>
  <c r="AR103" i="21"/>
  <c r="AS103" i="21" s="1"/>
  <c r="AY103" i="21" s="1"/>
  <c r="AE103" i="21"/>
  <c r="V103" i="21"/>
  <c r="M103" i="21"/>
  <c r="D103" i="21"/>
  <c r="BF102" i="21"/>
  <c r="AW102" i="21"/>
  <c r="AX102" i="21" s="1"/>
  <c r="AR102" i="21"/>
  <c r="AS102" i="21" s="1"/>
  <c r="AY102" i="21" s="1"/>
  <c r="AE102" i="21"/>
  <c r="V102" i="21"/>
  <c r="M102" i="21"/>
  <c r="D102" i="21"/>
  <c r="BF101" i="21"/>
  <c r="AW101" i="21"/>
  <c r="AX101" i="21" s="1"/>
  <c r="AR101" i="21"/>
  <c r="AS101" i="21" s="1"/>
  <c r="AY101" i="21" s="1"/>
  <c r="AE101" i="21"/>
  <c r="V101" i="21"/>
  <c r="M101" i="21"/>
  <c r="D101" i="21"/>
  <c r="BF100" i="21"/>
  <c r="AW100" i="21"/>
  <c r="AX100" i="21" s="1"/>
  <c r="AR100" i="21"/>
  <c r="AS100" i="21" s="1"/>
  <c r="AY100" i="21" s="1"/>
  <c r="AE100" i="21"/>
  <c r="V100" i="21"/>
  <c r="M100" i="21"/>
  <c r="D100" i="21"/>
  <c r="BF99" i="21"/>
  <c r="AW99" i="21"/>
  <c r="AX99" i="21" s="1"/>
  <c r="AR99" i="21"/>
  <c r="AS99" i="21" s="1"/>
  <c r="AY99" i="21" s="1"/>
  <c r="AE99" i="21"/>
  <c r="V99" i="21"/>
  <c r="M99" i="21"/>
  <c r="D99" i="21"/>
  <c r="BF98" i="21"/>
  <c r="AW98" i="21"/>
  <c r="AX98" i="21" s="1"/>
  <c r="AR98" i="21"/>
  <c r="AS98" i="21" s="1"/>
  <c r="AY98" i="21" s="1"/>
  <c r="AE98" i="21"/>
  <c r="V98" i="21"/>
  <c r="M98" i="21"/>
  <c r="D98" i="21"/>
  <c r="BF97" i="21"/>
  <c r="AW97" i="21"/>
  <c r="AX97" i="21" s="1"/>
  <c r="AR97" i="21"/>
  <c r="AS97" i="21" s="1"/>
  <c r="AY97" i="21" s="1"/>
  <c r="AE97" i="21"/>
  <c r="V97" i="21"/>
  <c r="M97" i="21"/>
  <c r="D97" i="21"/>
  <c r="BF96" i="21"/>
  <c r="AW96" i="21"/>
  <c r="AX96" i="21" s="1"/>
  <c r="AR96" i="21"/>
  <c r="AS96" i="21" s="1"/>
  <c r="AY96" i="21" s="1"/>
  <c r="AE96" i="21"/>
  <c r="V96" i="21"/>
  <c r="M96" i="21"/>
  <c r="D96" i="21"/>
  <c r="BF95" i="21"/>
  <c r="AW95" i="21"/>
  <c r="AX95" i="21" s="1"/>
  <c r="AR95" i="21"/>
  <c r="AS95" i="21" s="1"/>
  <c r="AY95" i="21" s="1"/>
  <c r="AE95" i="21"/>
  <c r="V95" i="21"/>
  <c r="M95" i="21"/>
  <c r="D95" i="21"/>
  <c r="BF94" i="21"/>
  <c r="AW94" i="21"/>
  <c r="AX94" i="21" s="1"/>
  <c r="AR94" i="21"/>
  <c r="AS94" i="21" s="1"/>
  <c r="AY94" i="21" s="1"/>
  <c r="AE94" i="21"/>
  <c r="V94" i="21"/>
  <c r="M94" i="21"/>
  <c r="D94" i="21"/>
  <c r="BF93" i="21"/>
  <c r="AW93" i="21"/>
  <c r="AX93" i="21" s="1"/>
  <c r="AR93" i="21"/>
  <c r="AS93" i="21" s="1"/>
  <c r="AY93" i="21" s="1"/>
  <c r="AE93" i="21"/>
  <c r="V93" i="21"/>
  <c r="M93" i="21"/>
  <c r="D93" i="21"/>
  <c r="BF92" i="21"/>
  <c r="AW92" i="21"/>
  <c r="AX92" i="21" s="1"/>
  <c r="AR92" i="21"/>
  <c r="AS92" i="21" s="1"/>
  <c r="AY92" i="21" s="1"/>
  <c r="AE92" i="21"/>
  <c r="V92" i="21"/>
  <c r="M92" i="21"/>
  <c r="D92" i="21"/>
  <c r="BF91" i="21"/>
  <c r="AW91" i="21"/>
  <c r="AX91" i="21" s="1"/>
  <c r="AR91" i="21"/>
  <c r="AS91" i="21" s="1"/>
  <c r="AY91" i="21" s="1"/>
  <c r="AE91" i="21"/>
  <c r="V91" i="21"/>
  <c r="M91" i="21"/>
  <c r="D91" i="21"/>
  <c r="BF90" i="21"/>
  <c r="AW90" i="21"/>
  <c r="AX90" i="21" s="1"/>
  <c r="AR90" i="21"/>
  <c r="AS90" i="21" s="1"/>
  <c r="AY90" i="21" s="1"/>
  <c r="AE90" i="21"/>
  <c r="V90" i="21"/>
  <c r="M90" i="21"/>
  <c r="D90" i="21"/>
  <c r="BF89" i="21"/>
  <c r="AW89" i="21"/>
  <c r="AX89" i="21" s="1"/>
  <c r="AR89" i="21"/>
  <c r="AS89" i="21" s="1"/>
  <c r="AY89" i="21" s="1"/>
  <c r="AE89" i="21"/>
  <c r="V89" i="21"/>
  <c r="M89" i="21"/>
  <c r="D89" i="21"/>
  <c r="BF88" i="21"/>
  <c r="AW88" i="21"/>
  <c r="AX88" i="21" s="1"/>
  <c r="AR88" i="21"/>
  <c r="AS88" i="21" s="1"/>
  <c r="AE88" i="21"/>
  <c r="V88" i="21"/>
  <c r="M88" i="21"/>
  <c r="D88" i="21"/>
  <c r="BF87" i="21"/>
  <c r="AY87" i="21"/>
  <c r="AW87" i="21"/>
  <c r="AX87" i="21" s="1"/>
  <c r="AR87" i="21"/>
  <c r="AS87" i="21" s="1"/>
  <c r="AE87" i="21"/>
  <c r="V87" i="21"/>
  <c r="M87" i="21"/>
  <c r="D87" i="21"/>
  <c r="BF86" i="21"/>
  <c r="AW86" i="21"/>
  <c r="AX86" i="21" s="1"/>
  <c r="AR86" i="21"/>
  <c r="AS86" i="21" s="1"/>
  <c r="AE86" i="21"/>
  <c r="V86" i="21"/>
  <c r="M86" i="21"/>
  <c r="D86" i="21"/>
  <c r="BF85" i="21"/>
  <c r="BF117" i="21" s="1"/>
  <c r="AW85" i="21"/>
  <c r="AR85" i="21"/>
  <c r="AE85" i="21"/>
  <c r="AE118" i="21" s="1"/>
  <c r="V85" i="21"/>
  <c r="V118" i="21" s="1"/>
  <c r="M85" i="21"/>
  <c r="M118" i="21" s="1"/>
  <c r="D85" i="21"/>
  <c r="BM84" i="21"/>
  <c r="BL84" i="21"/>
  <c r="BK84" i="21"/>
  <c r="BJ84" i="21"/>
  <c r="BI84" i="21"/>
  <c r="BH84" i="21"/>
  <c r="BG84" i="21"/>
  <c r="BE84" i="21"/>
  <c r="AT84" i="21"/>
  <c r="AO84" i="21"/>
  <c r="C84" i="21"/>
  <c r="BM83" i="21"/>
  <c r="BL83" i="21"/>
  <c r="BK83" i="21"/>
  <c r="BJ83" i="21"/>
  <c r="BI83" i="21"/>
  <c r="BH83" i="21"/>
  <c r="BG83" i="21"/>
  <c r="BE83" i="21"/>
  <c r="BD83" i="21"/>
  <c r="BC83" i="21"/>
  <c r="BB83" i="21"/>
  <c r="BA83" i="21"/>
  <c r="AZ83" i="21"/>
  <c r="AV83" i="21"/>
  <c r="AU83" i="21"/>
  <c r="AT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D83" i="21"/>
  <c r="AC83" i="21"/>
  <c r="AB83" i="21"/>
  <c r="AA83" i="21"/>
  <c r="Z83" i="21"/>
  <c r="Y83" i="21"/>
  <c r="X83" i="21"/>
  <c r="W83" i="21"/>
  <c r="U83" i="21"/>
  <c r="T83" i="21"/>
  <c r="S83" i="21"/>
  <c r="R83" i="21"/>
  <c r="Q83" i="21"/>
  <c r="P83" i="21"/>
  <c r="O83" i="21"/>
  <c r="N83" i="21"/>
  <c r="L83" i="21"/>
  <c r="K83" i="21"/>
  <c r="J83" i="21"/>
  <c r="I83" i="21"/>
  <c r="H83" i="21"/>
  <c r="G83" i="21"/>
  <c r="F83" i="21"/>
  <c r="E83" i="21"/>
  <c r="C83" i="21"/>
  <c r="BM82" i="21"/>
  <c r="BL82" i="21"/>
  <c r="BK82" i="21"/>
  <c r="BJ82" i="21"/>
  <c r="BI82" i="21"/>
  <c r="BH82" i="21"/>
  <c r="BG82" i="21"/>
  <c r="BE82" i="21"/>
  <c r="BD82" i="21"/>
  <c r="BC82" i="21"/>
  <c r="BB82" i="21"/>
  <c r="BA82" i="21"/>
  <c r="AZ82" i="21"/>
  <c r="AV82" i="21"/>
  <c r="AU82" i="21"/>
  <c r="AT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C82" i="21"/>
  <c r="BM81" i="21"/>
  <c r="BL81" i="21"/>
  <c r="BK81" i="21"/>
  <c r="BJ81" i="21"/>
  <c r="BI81" i="21"/>
  <c r="BH81" i="21"/>
  <c r="BG81" i="21"/>
  <c r="BE81" i="21"/>
  <c r="BD81" i="21"/>
  <c r="BC81" i="21"/>
  <c r="BB81" i="21"/>
  <c r="BA81" i="21"/>
  <c r="AZ81" i="21"/>
  <c r="AV81" i="21"/>
  <c r="AU81" i="21"/>
  <c r="AT81" i="21"/>
  <c r="AQ81" i="21"/>
  <c r="AP81" i="21"/>
  <c r="AO81" i="21"/>
  <c r="AN81" i="21"/>
  <c r="AM81" i="21"/>
  <c r="AL81" i="21"/>
  <c r="AK81" i="21"/>
  <c r="AJ81" i="21"/>
  <c r="AI81" i="21"/>
  <c r="AH81" i="21"/>
  <c r="AG81" i="21"/>
  <c r="AF81" i="21"/>
  <c r="AD81" i="21"/>
  <c r="AC81" i="21"/>
  <c r="AB81" i="21"/>
  <c r="AA81" i="21"/>
  <c r="Z81" i="21"/>
  <c r="Y81" i="21"/>
  <c r="X81" i="21"/>
  <c r="W81" i="21"/>
  <c r="U81" i="21"/>
  <c r="T81" i="21"/>
  <c r="S81" i="21"/>
  <c r="R81" i="21"/>
  <c r="Q81" i="21"/>
  <c r="P81" i="21"/>
  <c r="O81" i="21"/>
  <c r="N81" i="21"/>
  <c r="L81" i="21"/>
  <c r="K81" i="21"/>
  <c r="J81" i="21"/>
  <c r="I81" i="21"/>
  <c r="H81" i="21"/>
  <c r="G81" i="21"/>
  <c r="F81" i="21"/>
  <c r="E81" i="21"/>
  <c r="C81" i="21"/>
  <c r="BF80" i="21"/>
  <c r="BF84" i="21" s="1"/>
  <c r="AX80" i="21"/>
  <c r="AW80" i="21"/>
  <c r="AS80" i="21"/>
  <c r="AY80" i="21" s="1"/>
  <c r="AR80" i="21"/>
  <c r="AE80" i="21"/>
  <c r="V80" i="21"/>
  <c r="M80" i="21"/>
  <c r="M81" i="21" s="1"/>
  <c r="D80" i="21"/>
  <c r="A80" i="21"/>
  <c r="BF79" i="21"/>
  <c r="AW79" i="21"/>
  <c r="AX79" i="21" s="1"/>
  <c r="AR79" i="21"/>
  <c r="AS79" i="21" s="1"/>
  <c r="AE79" i="21"/>
  <c r="V79" i="21"/>
  <c r="M79" i="21"/>
  <c r="D79" i="21"/>
  <c r="BF78" i="21"/>
  <c r="AY78" i="21"/>
  <c r="AW78" i="21"/>
  <c r="AX78" i="21" s="1"/>
  <c r="AR78" i="21"/>
  <c r="AS78" i="21" s="1"/>
  <c r="AE78" i="21"/>
  <c r="V78" i="21"/>
  <c r="M78" i="21"/>
  <c r="D78" i="21"/>
  <c r="BF77" i="21"/>
  <c r="AW77" i="21"/>
  <c r="AX77" i="21" s="1"/>
  <c r="AR77" i="21"/>
  <c r="AS77" i="21" s="1"/>
  <c r="AE77" i="21"/>
  <c r="V77" i="21"/>
  <c r="M77" i="21"/>
  <c r="D77" i="21"/>
  <c r="BF76" i="21"/>
  <c r="AW76" i="21"/>
  <c r="AX76" i="21" s="1"/>
  <c r="AR76" i="21"/>
  <c r="AS76" i="21" s="1"/>
  <c r="AY76" i="21" s="1"/>
  <c r="AE76" i="21"/>
  <c r="V76" i="21"/>
  <c r="M76" i="21"/>
  <c r="D76" i="21"/>
  <c r="BF75" i="21"/>
  <c r="AW75" i="21"/>
  <c r="AX75" i="21" s="1"/>
  <c r="AR75" i="21"/>
  <c r="AS75" i="21" s="1"/>
  <c r="AE75" i="21"/>
  <c r="V75" i="21"/>
  <c r="M75" i="21"/>
  <c r="D75" i="21"/>
  <c r="BF74" i="21"/>
  <c r="AY74" i="21"/>
  <c r="AW74" i="21"/>
  <c r="AX74" i="21" s="1"/>
  <c r="AR74" i="21"/>
  <c r="AS74" i="21" s="1"/>
  <c r="AE74" i="21"/>
  <c r="V74" i="21"/>
  <c r="M74" i="21"/>
  <c r="D74" i="21"/>
  <c r="BF73" i="21"/>
  <c r="AW73" i="21"/>
  <c r="AX73" i="21" s="1"/>
  <c r="AR73" i="21"/>
  <c r="AS73" i="21" s="1"/>
  <c r="AE73" i="21"/>
  <c r="V73" i="21"/>
  <c r="M73" i="21"/>
  <c r="D73" i="21"/>
  <c r="BF72" i="21"/>
  <c r="AW72" i="21"/>
  <c r="AX72" i="21" s="1"/>
  <c r="AR72" i="21"/>
  <c r="AS72" i="21" s="1"/>
  <c r="AY72" i="21" s="1"/>
  <c r="AE72" i="21"/>
  <c r="V72" i="21"/>
  <c r="M72" i="21"/>
  <c r="D72" i="21"/>
  <c r="BF71" i="21"/>
  <c r="AW71" i="21"/>
  <c r="AX71" i="21" s="1"/>
  <c r="AR71" i="21"/>
  <c r="AS71" i="21" s="1"/>
  <c r="AE71" i="21"/>
  <c r="V71" i="21"/>
  <c r="M71" i="21"/>
  <c r="D71" i="21"/>
  <c r="BF70" i="21"/>
  <c r="AY70" i="21"/>
  <c r="AW70" i="21"/>
  <c r="AX70" i="21" s="1"/>
  <c r="AR70" i="21"/>
  <c r="AS70" i="21" s="1"/>
  <c r="AE70" i="21"/>
  <c r="V70" i="21"/>
  <c r="M70" i="21"/>
  <c r="D70" i="21"/>
  <c r="BF69" i="21"/>
  <c r="AW69" i="21"/>
  <c r="AX69" i="21" s="1"/>
  <c r="AR69" i="21"/>
  <c r="AS69" i="21" s="1"/>
  <c r="AE69" i="21"/>
  <c r="V69" i="21"/>
  <c r="M69" i="21"/>
  <c r="D69" i="21"/>
  <c r="BF68" i="21"/>
  <c r="AW68" i="21"/>
  <c r="AX68" i="21" s="1"/>
  <c r="AR68" i="21"/>
  <c r="AS68" i="21" s="1"/>
  <c r="AY68" i="21" s="1"/>
  <c r="AE68" i="21"/>
  <c r="V68" i="21"/>
  <c r="M68" i="21"/>
  <c r="D68" i="21"/>
  <c r="BF67" i="21"/>
  <c r="AW67" i="21"/>
  <c r="AX67" i="21" s="1"/>
  <c r="AR67" i="21"/>
  <c r="AS67" i="21" s="1"/>
  <c r="AE67" i="21"/>
  <c r="V67" i="21"/>
  <c r="M67" i="21"/>
  <c r="D67" i="21"/>
  <c r="BF66" i="21"/>
  <c r="AY66" i="21"/>
  <c r="AW66" i="21"/>
  <c r="AX66" i="21" s="1"/>
  <c r="AR66" i="21"/>
  <c r="AS66" i="21" s="1"/>
  <c r="AE66" i="21"/>
  <c r="V66" i="21"/>
  <c r="M66" i="21"/>
  <c r="D66" i="21"/>
  <c r="BF65" i="21"/>
  <c r="AW65" i="21"/>
  <c r="AX65" i="21" s="1"/>
  <c r="AR65" i="21"/>
  <c r="AS65" i="21" s="1"/>
  <c r="AE65" i="21"/>
  <c r="V65" i="21"/>
  <c r="M65" i="21"/>
  <c r="D65" i="21"/>
  <c r="BF64" i="21"/>
  <c r="AW64" i="21"/>
  <c r="AX64" i="21" s="1"/>
  <c r="AR64" i="21"/>
  <c r="AS64" i="21" s="1"/>
  <c r="AY64" i="21" s="1"/>
  <c r="AE64" i="21"/>
  <c r="V64" i="21"/>
  <c r="M64" i="21"/>
  <c r="D64" i="21"/>
  <c r="BF63" i="21"/>
  <c r="AW63" i="21"/>
  <c r="AX63" i="21" s="1"/>
  <c r="AR63" i="21"/>
  <c r="AS63" i="21" s="1"/>
  <c r="AE63" i="21"/>
  <c r="V63" i="21"/>
  <c r="M63" i="21"/>
  <c r="D63" i="21"/>
  <c r="BF62" i="21"/>
  <c r="AY62" i="21"/>
  <c r="AW62" i="21"/>
  <c r="AX62" i="21" s="1"/>
  <c r="AR62" i="21"/>
  <c r="AS62" i="21" s="1"/>
  <c r="AE62" i="21"/>
  <c r="V62" i="21"/>
  <c r="M62" i="21"/>
  <c r="D62" i="21"/>
  <c r="BF61" i="21"/>
  <c r="AW61" i="21"/>
  <c r="AX61" i="21" s="1"/>
  <c r="AR61" i="21"/>
  <c r="AS61" i="21" s="1"/>
  <c r="AE61" i="21"/>
  <c r="V61" i="21"/>
  <c r="M61" i="21"/>
  <c r="D61" i="21"/>
  <c r="BF60" i="21"/>
  <c r="AW60" i="21"/>
  <c r="AX60" i="21" s="1"/>
  <c r="AR60" i="21"/>
  <c r="AS60" i="21" s="1"/>
  <c r="AY60" i="21" s="1"/>
  <c r="AE60" i="21"/>
  <c r="V60" i="21"/>
  <c r="M60" i="21"/>
  <c r="D60" i="21"/>
  <c r="BF59" i="21"/>
  <c r="AW59" i="21"/>
  <c r="AX59" i="21" s="1"/>
  <c r="AR59" i="21"/>
  <c r="AS59" i="21" s="1"/>
  <c r="AE59" i="21"/>
  <c r="V59" i="21"/>
  <c r="M59" i="21"/>
  <c r="D59" i="21"/>
  <c r="BF58" i="21"/>
  <c r="AY58" i="21"/>
  <c r="AW58" i="21"/>
  <c r="AX58" i="21" s="1"/>
  <c r="AR58" i="21"/>
  <c r="AS58" i="21" s="1"/>
  <c r="AE58" i="21"/>
  <c r="V58" i="21"/>
  <c r="M58" i="21"/>
  <c r="D58" i="21"/>
  <c r="BF57" i="21"/>
  <c r="AW57" i="21"/>
  <c r="AX57" i="21" s="1"/>
  <c r="AR57" i="21"/>
  <c r="AS57" i="21" s="1"/>
  <c r="AE57" i="21"/>
  <c r="V57" i="21"/>
  <c r="M57" i="21"/>
  <c r="D57" i="21"/>
  <c r="BF56" i="21"/>
  <c r="AW56" i="21"/>
  <c r="AX56" i="21" s="1"/>
  <c r="AR56" i="21"/>
  <c r="AS56" i="21" s="1"/>
  <c r="AY56" i="21" s="1"/>
  <c r="AE56" i="21"/>
  <c r="V56" i="21"/>
  <c r="M56" i="21"/>
  <c r="D56" i="21"/>
  <c r="BF55" i="21"/>
  <c r="AW55" i="21"/>
  <c r="AX55" i="21" s="1"/>
  <c r="AR55" i="21"/>
  <c r="AS55" i="21" s="1"/>
  <c r="AE55" i="21"/>
  <c r="V55" i="21"/>
  <c r="M55" i="21"/>
  <c r="D55" i="21"/>
  <c r="BF54" i="21"/>
  <c r="AY54" i="21"/>
  <c r="AW54" i="21"/>
  <c r="AX54" i="21" s="1"/>
  <c r="AR54" i="21"/>
  <c r="AS54" i="21" s="1"/>
  <c r="AE54" i="21"/>
  <c r="V54" i="21"/>
  <c r="M54" i="21"/>
  <c r="D54" i="21"/>
  <c r="BF53" i="21"/>
  <c r="AW53" i="21"/>
  <c r="AX53" i="21" s="1"/>
  <c r="AR53" i="21"/>
  <c r="AS53" i="21" s="1"/>
  <c r="AE53" i="21"/>
  <c r="V53" i="21"/>
  <c r="M53" i="21"/>
  <c r="D53" i="21"/>
  <c r="BF52" i="21"/>
  <c r="AW52" i="21"/>
  <c r="AR52" i="21"/>
  <c r="AR83" i="21" s="1"/>
  <c r="AE52" i="21"/>
  <c r="AE81" i="21" s="1"/>
  <c r="V52" i="21"/>
  <c r="M52" i="21"/>
  <c r="M83" i="21" s="1"/>
  <c r="D52" i="21"/>
  <c r="D82" i="21" s="1"/>
  <c r="BM51" i="21"/>
  <c r="BL51" i="21"/>
  <c r="BK51" i="21"/>
  <c r="BJ51" i="21"/>
  <c r="BI51" i="21"/>
  <c r="BH51" i="21"/>
  <c r="BG51" i="21"/>
  <c r="BE51" i="21"/>
  <c r="AT51" i="21"/>
  <c r="AO51" i="21"/>
  <c r="C51" i="21"/>
  <c r="BM50" i="21"/>
  <c r="BL50" i="21"/>
  <c r="BK50" i="21"/>
  <c r="BJ50" i="21"/>
  <c r="BI50" i="21"/>
  <c r="BH50" i="21"/>
  <c r="BG50" i="21"/>
  <c r="BE50" i="21"/>
  <c r="BD50" i="21"/>
  <c r="BC50" i="21"/>
  <c r="BB50" i="21"/>
  <c r="BA50" i="21"/>
  <c r="AZ50" i="21"/>
  <c r="AV50" i="21"/>
  <c r="AU50" i="21"/>
  <c r="AT50" i="21"/>
  <c r="AQ50" i="21"/>
  <c r="AP50" i="21"/>
  <c r="AO50" i="21"/>
  <c r="AN50" i="21"/>
  <c r="AN8" i="21" s="1"/>
  <c r="AM50" i="21"/>
  <c r="AL50" i="21"/>
  <c r="AK50" i="21"/>
  <c r="AJ50" i="21"/>
  <c r="AJ8" i="21" s="1"/>
  <c r="AI50" i="21"/>
  <c r="AH50" i="21"/>
  <c r="AG50" i="21"/>
  <c r="AF50" i="21"/>
  <c r="AF8" i="21" s="1"/>
  <c r="AD50" i="21"/>
  <c r="AC50" i="21"/>
  <c r="AB50" i="21"/>
  <c r="AA50" i="21"/>
  <c r="Z50" i="21"/>
  <c r="Y50" i="21"/>
  <c r="X50" i="21"/>
  <c r="W50" i="21"/>
  <c r="U50" i="21"/>
  <c r="T50" i="21"/>
  <c r="S50" i="21"/>
  <c r="R50" i="21"/>
  <c r="Q50" i="21"/>
  <c r="P50" i="21"/>
  <c r="O50" i="21"/>
  <c r="N50" i="21"/>
  <c r="L50" i="21"/>
  <c r="K50" i="21"/>
  <c r="J50" i="21"/>
  <c r="J10" i="21" s="1"/>
  <c r="I50" i="21"/>
  <c r="H50" i="21"/>
  <c r="G50" i="21"/>
  <c r="F50" i="21"/>
  <c r="F10" i="21" s="1"/>
  <c r="E50" i="21"/>
  <c r="D50" i="21"/>
  <c r="C50" i="21"/>
  <c r="BM49" i="21"/>
  <c r="BM9" i="21" s="1"/>
  <c r="BL49" i="21"/>
  <c r="BK49" i="21"/>
  <c r="BK11" i="21" s="1"/>
  <c r="BJ49" i="21"/>
  <c r="BI49" i="21"/>
  <c r="BI12" i="21" s="1"/>
  <c r="BH49" i="21"/>
  <c r="BG49" i="21"/>
  <c r="BG10" i="21" s="1"/>
  <c r="BE49" i="21"/>
  <c r="BE11" i="21" s="1"/>
  <c r="BD49" i="21"/>
  <c r="BC49" i="21"/>
  <c r="BB49" i="21"/>
  <c r="BA49" i="21"/>
  <c r="BA9" i="21" s="1"/>
  <c r="AZ49" i="21"/>
  <c r="AV49" i="21"/>
  <c r="AU49" i="21"/>
  <c r="AU8" i="21" s="1"/>
  <c r="AT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D49" i="21"/>
  <c r="AC49" i="21"/>
  <c r="AB49" i="21"/>
  <c r="AA49" i="21"/>
  <c r="Z49" i="21"/>
  <c r="Y49" i="21"/>
  <c r="X49" i="21"/>
  <c r="W49" i="21"/>
  <c r="U49" i="21"/>
  <c r="U9" i="21" s="1"/>
  <c r="T49" i="21"/>
  <c r="S49" i="21"/>
  <c r="R49" i="21"/>
  <c r="Q49" i="21"/>
  <c r="Q9" i="21" s="1"/>
  <c r="P49" i="21"/>
  <c r="O49" i="21"/>
  <c r="N49" i="21"/>
  <c r="L49" i="21"/>
  <c r="K49" i="21"/>
  <c r="J49" i="21"/>
  <c r="I49" i="21"/>
  <c r="I9" i="21" s="1"/>
  <c r="H49" i="21"/>
  <c r="G49" i="21"/>
  <c r="F49" i="21"/>
  <c r="E49" i="21"/>
  <c r="E9" i="21" s="1"/>
  <c r="D49" i="21"/>
  <c r="C49" i="21"/>
  <c r="BM48" i="21"/>
  <c r="BL48" i="21"/>
  <c r="BL10" i="21" s="1"/>
  <c r="BK48" i="21"/>
  <c r="BJ48" i="21"/>
  <c r="BI48" i="21"/>
  <c r="BH48" i="21"/>
  <c r="BH8" i="21" s="1"/>
  <c r="BG48" i="21"/>
  <c r="BE48" i="21"/>
  <c r="BD48" i="21"/>
  <c r="BD8" i="21" s="1"/>
  <c r="BC48" i="21"/>
  <c r="BB48" i="21"/>
  <c r="BB10" i="21" s="1"/>
  <c r="BA48" i="21"/>
  <c r="AZ48" i="21"/>
  <c r="AZ8" i="21" s="1"/>
  <c r="AV48" i="21"/>
  <c r="AV8" i="21" s="1"/>
  <c r="AU48" i="21"/>
  <c r="AT48" i="21"/>
  <c r="AT12" i="21" s="1"/>
  <c r="AQ48" i="21"/>
  <c r="AP48" i="21"/>
  <c r="AP10" i="21" s="1"/>
  <c r="AO48" i="21"/>
  <c r="AN48" i="21"/>
  <c r="AM48" i="21"/>
  <c r="AL48" i="21"/>
  <c r="AL10" i="21" s="1"/>
  <c r="AK48" i="21"/>
  <c r="AJ48" i="21"/>
  <c r="AI48" i="21"/>
  <c r="AH48" i="21"/>
  <c r="AH10" i="21" s="1"/>
  <c r="AG48" i="21"/>
  <c r="AF48" i="21"/>
  <c r="AD48" i="21"/>
  <c r="AD10" i="21" s="1"/>
  <c r="AC48" i="21"/>
  <c r="AB48" i="21"/>
  <c r="AB8" i="21" s="1"/>
  <c r="AA48" i="21"/>
  <c r="Z48" i="21"/>
  <c r="Z10" i="21" s="1"/>
  <c r="Y48" i="21"/>
  <c r="X48" i="21"/>
  <c r="X8" i="21" s="1"/>
  <c r="W48" i="21"/>
  <c r="U48" i="21"/>
  <c r="T48" i="21"/>
  <c r="T8" i="21" s="1"/>
  <c r="S48" i="21"/>
  <c r="R48" i="21"/>
  <c r="R10" i="21" s="1"/>
  <c r="Q48" i="21"/>
  <c r="P48" i="21"/>
  <c r="P8" i="21" s="1"/>
  <c r="O48" i="21"/>
  <c r="N48" i="21"/>
  <c r="N10" i="21" s="1"/>
  <c r="L48" i="21"/>
  <c r="K48" i="21"/>
  <c r="J48" i="21"/>
  <c r="I48" i="21"/>
  <c r="H48" i="21"/>
  <c r="G48" i="21"/>
  <c r="F48" i="21"/>
  <c r="E48" i="21"/>
  <c r="D48" i="21"/>
  <c r="C48" i="21"/>
  <c r="BF47" i="21"/>
  <c r="AX47" i="21"/>
  <c r="AW47" i="21"/>
  <c r="AS47" i="21"/>
  <c r="AY47" i="21" s="1"/>
  <c r="AR47" i="21"/>
  <c r="AE47" i="21"/>
  <c r="V47" i="21"/>
  <c r="M47" i="21"/>
  <c r="BF46" i="21"/>
  <c r="AW46" i="21"/>
  <c r="AX46" i="21" s="1"/>
  <c r="AR46" i="21"/>
  <c r="AS46" i="21" s="1"/>
  <c r="AE46" i="21"/>
  <c r="V46" i="21"/>
  <c r="M46" i="21"/>
  <c r="BF45" i="21"/>
  <c r="AX45" i="21"/>
  <c r="AW45" i="21"/>
  <c r="AY45" i="21" s="1"/>
  <c r="AS45" i="21"/>
  <c r="AR45" i="21"/>
  <c r="AE45" i="21"/>
  <c r="V45" i="21"/>
  <c r="M45" i="21"/>
  <c r="BF44" i="21"/>
  <c r="AY44" i="21"/>
  <c r="AW44" i="21"/>
  <c r="AX44" i="21" s="1"/>
  <c r="AR44" i="21"/>
  <c r="AS44" i="21" s="1"/>
  <c r="AE44" i="21"/>
  <c r="V44" i="21"/>
  <c r="M44" i="21"/>
  <c r="BF43" i="21"/>
  <c r="AX43" i="21"/>
  <c r="AW43" i="21"/>
  <c r="AS43" i="21"/>
  <c r="AR43" i="21"/>
  <c r="AE43" i="21"/>
  <c r="V43" i="21"/>
  <c r="M43" i="21"/>
  <c r="BF42" i="21"/>
  <c r="AW42" i="21"/>
  <c r="AR42" i="21"/>
  <c r="AS42" i="21" s="1"/>
  <c r="AE42" i="21"/>
  <c r="V42" i="21"/>
  <c r="M42" i="21"/>
  <c r="BF41" i="21"/>
  <c r="AX41" i="21"/>
  <c r="AW41" i="21"/>
  <c r="AS41" i="21"/>
  <c r="AR41" i="21"/>
  <c r="AE41" i="21"/>
  <c r="V41" i="21"/>
  <c r="M41" i="21"/>
  <c r="BF40" i="21"/>
  <c r="AW40" i="21"/>
  <c r="AX40" i="21" s="1"/>
  <c r="AR40" i="21"/>
  <c r="AS40" i="21" s="1"/>
  <c r="AE40" i="21"/>
  <c r="V40" i="21"/>
  <c r="M40" i="21"/>
  <c r="BF39" i="21"/>
  <c r="AX39" i="21"/>
  <c r="AW39" i="21"/>
  <c r="AR39" i="21"/>
  <c r="AS39" i="21" s="1"/>
  <c r="AY39" i="21" s="1"/>
  <c r="AE39" i="21"/>
  <c r="V39" i="21"/>
  <c r="M39" i="21"/>
  <c r="BF38" i="21"/>
  <c r="AX38" i="21"/>
  <c r="AW38" i="21"/>
  <c r="AY38" i="21" s="1"/>
  <c r="AR38" i="21"/>
  <c r="AS38" i="21" s="1"/>
  <c r="AE38" i="21"/>
  <c r="V38" i="21"/>
  <c r="M38" i="21"/>
  <c r="BF37" i="21"/>
  <c r="AW37" i="21"/>
  <c r="AX37" i="21" s="1"/>
  <c r="AS37" i="21"/>
  <c r="AR37" i="21"/>
  <c r="AE37" i="21"/>
  <c r="V37" i="21"/>
  <c r="M37" i="21"/>
  <c r="BF36" i="21"/>
  <c r="AY36" i="21"/>
  <c r="AW36" i="21"/>
  <c r="AX36" i="21" s="1"/>
  <c r="AS36" i="21"/>
  <c r="AR36" i="21"/>
  <c r="AE36" i="21"/>
  <c r="V36" i="21"/>
  <c r="M36" i="21"/>
  <c r="BF35" i="21"/>
  <c r="AX35" i="21"/>
  <c r="AW35" i="21"/>
  <c r="AS35" i="21"/>
  <c r="AY35" i="21" s="1"/>
  <c r="AR35" i="21"/>
  <c r="AE35" i="21"/>
  <c r="V35" i="21"/>
  <c r="M35" i="21"/>
  <c r="BF34" i="21"/>
  <c r="AW34" i="21"/>
  <c r="AX34" i="21" s="1"/>
  <c r="AY34" i="21" s="1"/>
  <c r="AR34" i="21"/>
  <c r="AS34" i="21" s="1"/>
  <c r="AE34" i="21"/>
  <c r="V34" i="21"/>
  <c r="M34" i="21"/>
  <c r="BF33" i="21"/>
  <c r="AX33" i="21"/>
  <c r="AW33" i="21"/>
  <c r="AS33" i="21"/>
  <c r="AR33" i="21"/>
  <c r="AE33" i="21"/>
  <c r="V33" i="21"/>
  <c r="M33" i="21"/>
  <c r="BF32" i="21"/>
  <c r="AW32" i="21"/>
  <c r="AX32" i="21" s="1"/>
  <c r="AR32" i="21"/>
  <c r="AS32" i="21" s="1"/>
  <c r="AE32" i="21"/>
  <c r="V32" i="21"/>
  <c r="M32" i="21"/>
  <c r="BF31" i="21"/>
  <c r="AX31" i="21"/>
  <c r="AW31" i="21"/>
  <c r="AR31" i="21"/>
  <c r="AS31" i="21" s="1"/>
  <c r="AY31" i="21" s="1"/>
  <c r="AE31" i="21"/>
  <c r="V31" i="21"/>
  <c r="M31" i="21"/>
  <c r="BF30" i="21"/>
  <c r="AX30" i="21"/>
  <c r="AW30" i="21"/>
  <c r="AR30" i="21"/>
  <c r="AS30" i="21" s="1"/>
  <c r="AY30" i="21" s="1"/>
  <c r="AE30" i="21"/>
  <c r="V30" i="21"/>
  <c r="M30" i="21"/>
  <c r="BF29" i="21"/>
  <c r="AW29" i="21"/>
  <c r="AS29" i="21"/>
  <c r="AR29" i="21"/>
  <c r="AE29" i="21"/>
  <c r="V29" i="21"/>
  <c r="M29" i="21"/>
  <c r="BF28" i="21"/>
  <c r="AW28" i="21"/>
  <c r="AX28" i="21" s="1"/>
  <c r="AS28" i="21"/>
  <c r="AY28" i="21" s="1"/>
  <c r="AR28" i="21"/>
  <c r="AE28" i="21"/>
  <c r="V28" i="21"/>
  <c r="M28" i="21"/>
  <c r="BF27" i="21"/>
  <c r="AX27" i="21"/>
  <c r="AW27" i="21"/>
  <c r="AS27" i="21"/>
  <c r="AY27" i="21" s="1"/>
  <c r="AR27" i="21"/>
  <c r="AE27" i="21"/>
  <c r="V27" i="21"/>
  <c r="M27" i="21"/>
  <c r="BF26" i="21"/>
  <c r="AW26" i="21"/>
  <c r="AR26" i="21"/>
  <c r="AS26" i="21" s="1"/>
  <c r="AE26" i="21"/>
  <c r="V26" i="21"/>
  <c r="M26" i="21"/>
  <c r="BF25" i="21"/>
  <c r="AX25" i="21"/>
  <c r="AW25" i="21"/>
  <c r="AS25" i="21"/>
  <c r="AR25" i="21"/>
  <c r="AE25" i="21"/>
  <c r="V25" i="21"/>
  <c r="M25" i="21"/>
  <c r="BF24" i="21"/>
  <c r="AW24" i="21"/>
  <c r="AX24" i="21" s="1"/>
  <c r="AR24" i="21"/>
  <c r="AS24" i="21" s="1"/>
  <c r="AE24" i="21"/>
  <c r="V24" i="21"/>
  <c r="M24" i="21"/>
  <c r="BF23" i="21"/>
  <c r="AX23" i="21"/>
  <c r="AW23" i="21"/>
  <c r="AR23" i="21"/>
  <c r="AS23" i="21" s="1"/>
  <c r="AE23" i="21"/>
  <c r="V23" i="21"/>
  <c r="M23" i="21"/>
  <c r="BF22" i="21"/>
  <c r="AX22" i="21"/>
  <c r="AW22" i="21"/>
  <c r="AY22" i="21" s="1"/>
  <c r="AR22" i="21"/>
  <c r="AS22" i="21" s="1"/>
  <c r="AE22" i="21"/>
  <c r="V22" i="21"/>
  <c r="M22" i="21"/>
  <c r="BF21" i="21"/>
  <c r="AW21" i="21"/>
  <c r="AX21" i="21" s="1"/>
  <c r="AS21" i="21"/>
  <c r="AR21" i="21"/>
  <c r="AE21" i="21"/>
  <c r="V21" i="21"/>
  <c r="V48" i="21" s="1"/>
  <c r="M21" i="21"/>
  <c r="BF20" i="21"/>
  <c r="AY20" i="21"/>
  <c r="AW20" i="21"/>
  <c r="AX20" i="21" s="1"/>
  <c r="AS20" i="21"/>
  <c r="AR20" i="21"/>
  <c r="AE20" i="21"/>
  <c r="V20" i="21"/>
  <c r="M20" i="21"/>
  <c r="BF19" i="21"/>
  <c r="BF48" i="21" s="1"/>
  <c r="AX19" i="21"/>
  <c r="AW19" i="21"/>
  <c r="AS19" i="21"/>
  <c r="AY19" i="21" s="1"/>
  <c r="AR19" i="21"/>
  <c r="AE19" i="21"/>
  <c r="V19" i="21"/>
  <c r="M19" i="21"/>
  <c r="BF18" i="21"/>
  <c r="AW18" i="21"/>
  <c r="AX18" i="21" s="1"/>
  <c r="AR18" i="21"/>
  <c r="AS18" i="21" s="1"/>
  <c r="AE18" i="21"/>
  <c r="V18" i="21"/>
  <c r="M18" i="21"/>
  <c r="B18" i="21"/>
  <c r="B19" i="21" s="1"/>
  <c r="A18" i="21"/>
  <c r="BF17" i="21"/>
  <c r="AX17" i="21"/>
  <c r="AW17" i="21"/>
  <c r="AS17" i="21"/>
  <c r="AR17" i="21"/>
  <c r="AE17" i="21"/>
  <c r="AE49" i="21" s="1"/>
  <c r="V17" i="21"/>
  <c r="M17" i="21"/>
  <c r="A17" i="21"/>
  <c r="BK12" i="21"/>
  <c r="BG12" i="21"/>
  <c r="BE12" i="21"/>
  <c r="AO12" i="21"/>
  <c r="BL11" i="21"/>
  <c r="BG11" i="21"/>
  <c r="AO11" i="21"/>
  <c r="BM10" i="21"/>
  <c r="BK10" i="21"/>
  <c r="BH10" i="21"/>
  <c r="BE10" i="21"/>
  <c r="BC10" i="21"/>
  <c r="BA10" i="21"/>
  <c r="AV10" i="21"/>
  <c r="AU10" i="21"/>
  <c r="AQ10" i="21"/>
  <c r="AO10" i="21"/>
  <c r="AM10" i="21"/>
  <c r="AK10" i="21"/>
  <c r="AI10" i="21"/>
  <c r="AG10" i="21"/>
  <c r="AC10" i="21"/>
  <c r="AA10" i="21"/>
  <c r="Y10" i="21"/>
  <c r="W10" i="21"/>
  <c r="S10" i="21"/>
  <c r="O10" i="21"/>
  <c r="L10" i="21"/>
  <c r="K10" i="21"/>
  <c r="H10" i="21"/>
  <c r="G10" i="21"/>
  <c r="C10" i="21"/>
  <c r="BK9" i="21"/>
  <c r="BJ9" i="21"/>
  <c r="BG9" i="21"/>
  <c r="BC9" i="21"/>
  <c r="BB9" i="21"/>
  <c r="AV9" i="21"/>
  <c r="AT9" i="21"/>
  <c r="AQ9" i="21"/>
  <c r="AP9" i="21"/>
  <c r="AO9" i="21"/>
  <c r="AM9" i="21"/>
  <c r="AL9" i="21"/>
  <c r="AK9" i="21"/>
  <c r="AI9" i="21"/>
  <c r="AH9" i="21"/>
  <c r="AG9" i="21"/>
  <c r="AD9" i="21"/>
  <c r="AC9" i="21"/>
  <c r="AA9" i="21"/>
  <c r="Z9" i="21"/>
  <c r="Y9" i="21"/>
  <c r="W9" i="21"/>
  <c r="S9" i="21"/>
  <c r="R9" i="21"/>
  <c r="O9" i="21"/>
  <c r="N9" i="21"/>
  <c r="L9" i="21"/>
  <c r="K9" i="21"/>
  <c r="J9" i="21"/>
  <c r="H9" i="21"/>
  <c r="G9" i="21"/>
  <c r="F9" i="21"/>
  <c r="C9" i="21"/>
  <c r="BM8" i="21"/>
  <c r="BK8" i="21"/>
  <c r="BJ8" i="21"/>
  <c r="BI8" i="21"/>
  <c r="BG8" i="21"/>
  <c r="BE8" i="21"/>
  <c r="BC8" i="21"/>
  <c r="BB8" i="21"/>
  <c r="BA8" i="21"/>
  <c r="AQ8" i="21"/>
  <c r="AP8" i="21"/>
  <c r="AO8" i="21"/>
  <c r="AM8" i="21"/>
  <c r="AL8" i="21"/>
  <c r="AK8" i="21"/>
  <c r="AI8" i="21"/>
  <c r="AH8" i="21"/>
  <c r="AG8" i="21"/>
  <c r="AD8" i="21"/>
  <c r="AC8" i="21"/>
  <c r="AA8" i="21"/>
  <c r="Z8" i="21"/>
  <c r="Y8" i="21"/>
  <c r="W8" i="21"/>
  <c r="U8" i="21"/>
  <c r="S8" i="21"/>
  <c r="R8" i="21"/>
  <c r="Q8" i="21"/>
  <c r="O8" i="21"/>
  <c r="N8" i="21"/>
  <c r="L8" i="21"/>
  <c r="K8" i="21"/>
  <c r="I8" i="21"/>
  <c r="H8" i="21"/>
  <c r="G8" i="21"/>
  <c r="E8" i="21"/>
  <c r="C8" i="21"/>
  <c r="BM430" i="20"/>
  <c r="BL430" i="20"/>
  <c r="BK430" i="20"/>
  <c r="BJ430" i="20"/>
  <c r="BI430" i="20"/>
  <c r="BH430" i="20"/>
  <c r="BG430" i="20"/>
  <c r="BF430" i="20"/>
  <c r="BE430" i="20"/>
  <c r="AT430" i="20"/>
  <c r="AO430" i="20"/>
  <c r="C430" i="20"/>
  <c r="BM429" i="20"/>
  <c r="BL429" i="20"/>
  <c r="BK429" i="20"/>
  <c r="BJ429" i="20"/>
  <c r="BI429" i="20"/>
  <c r="BH429" i="20"/>
  <c r="BG429" i="20"/>
  <c r="BF429" i="20"/>
  <c r="BE429" i="20"/>
  <c r="BD429" i="20"/>
  <c r="BC429" i="20"/>
  <c r="BB429" i="20"/>
  <c r="BA429" i="20"/>
  <c r="AZ429" i="20"/>
  <c r="AV429" i="20"/>
  <c r="AU429" i="20"/>
  <c r="AT429" i="20"/>
  <c r="AQ429" i="20"/>
  <c r="AP429" i="20"/>
  <c r="AO429" i="20"/>
  <c r="AN429" i="20"/>
  <c r="AM429" i="20"/>
  <c r="AL429" i="20"/>
  <c r="AK429" i="20"/>
  <c r="AJ429" i="20"/>
  <c r="AI429" i="20"/>
  <c r="AH429" i="20"/>
  <c r="AG429" i="20"/>
  <c r="AF429" i="20"/>
  <c r="AD429" i="20"/>
  <c r="AC429" i="20"/>
  <c r="AB429" i="20"/>
  <c r="AA429" i="20"/>
  <c r="Z429" i="20"/>
  <c r="Y429" i="20"/>
  <c r="X429" i="20"/>
  <c r="W429" i="20"/>
  <c r="V429" i="20"/>
  <c r="U429" i="20"/>
  <c r="T429" i="20"/>
  <c r="S429" i="20"/>
  <c r="R429" i="20"/>
  <c r="Q429" i="20"/>
  <c r="P429" i="20"/>
  <c r="O429" i="20"/>
  <c r="N429" i="20"/>
  <c r="L429" i="20"/>
  <c r="K429" i="20"/>
  <c r="J429" i="20"/>
  <c r="I429" i="20"/>
  <c r="H429" i="20"/>
  <c r="G429" i="20"/>
  <c r="F429" i="20"/>
  <c r="E429" i="20"/>
  <c r="C429" i="20"/>
  <c r="BM428" i="20"/>
  <c r="BL428" i="20"/>
  <c r="BK428" i="20"/>
  <c r="BJ428" i="20"/>
  <c r="BI428" i="20"/>
  <c r="BH428" i="20"/>
  <c r="BG428" i="20"/>
  <c r="BE428" i="20"/>
  <c r="BD428" i="20"/>
  <c r="BC428" i="20"/>
  <c r="BB428" i="20"/>
  <c r="BA428" i="20"/>
  <c r="AZ428" i="20"/>
  <c r="AW428" i="20"/>
  <c r="AV428" i="20"/>
  <c r="AU428" i="20"/>
  <c r="AT428" i="20"/>
  <c r="AQ428" i="20"/>
  <c r="AP428" i="20"/>
  <c r="AO428" i="20"/>
  <c r="AN428" i="20"/>
  <c r="AM428" i="20"/>
  <c r="AL428" i="20"/>
  <c r="AK428" i="20"/>
  <c r="AJ428" i="20"/>
  <c r="AI428" i="20"/>
  <c r="AH428" i="20"/>
  <c r="AG428" i="20"/>
  <c r="AF428" i="20"/>
  <c r="AD428" i="20"/>
  <c r="AC428" i="20"/>
  <c r="AB428" i="20"/>
  <c r="AA428" i="20"/>
  <c r="Z428" i="20"/>
  <c r="Y428" i="20"/>
  <c r="X428" i="20"/>
  <c r="W428" i="20"/>
  <c r="U428" i="20"/>
  <c r="T428" i="20"/>
  <c r="S428" i="20"/>
  <c r="R428" i="20"/>
  <c r="Q428" i="20"/>
  <c r="P428" i="20"/>
  <c r="O428" i="20"/>
  <c r="N428" i="20"/>
  <c r="M428" i="20"/>
  <c r="L428" i="20"/>
  <c r="K428" i="20"/>
  <c r="J428" i="20"/>
  <c r="I428" i="20"/>
  <c r="H428" i="20"/>
  <c r="G428" i="20"/>
  <c r="F428" i="20"/>
  <c r="E428" i="20"/>
  <c r="C428" i="20"/>
  <c r="BM427" i="20"/>
  <c r="BL427" i="20"/>
  <c r="BK427" i="20"/>
  <c r="BJ427" i="20"/>
  <c r="BI427" i="20"/>
  <c r="BH427" i="20"/>
  <c r="BG427" i="20"/>
  <c r="BE427" i="20"/>
  <c r="BD427" i="20"/>
  <c r="BC427" i="20"/>
  <c r="BB427" i="20"/>
  <c r="BA427" i="20"/>
  <c r="AZ427" i="20"/>
  <c r="AV427" i="20"/>
  <c r="AU427" i="20"/>
  <c r="AT427" i="20"/>
  <c r="AR427" i="20"/>
  <c r="AQ427" i="20"/>
  <c r="AP427" i="20"/>
  <c r="AO427" i="20"/>
  <c r="AN427" i="20"/>
  <c r="AM427" i="20"/>
  <c r="AL427" i="20"/>
  <c r="AK427" i="20"/>
  <c r="AJ427" i="20"/>
  <c r="AI427" i="20"/>
  <c r="AH427" i="20"/>
  <c r="AG427" i="20"/>
  <c r="AF427" i="20"/>
  <c r="AD427" i="20"/>
  <c r="AC427" i="20"/>
  <c r="AB427" i="20"/>
  <c r="AA427" i="20"/>
  <c r="Z427" i="20"/>
  <c r="Y427" i="20"/>
  <c r="X427" i="20"/>
  <c r="W427" i="20"/>
  <c r="U427" i="20"/>
  <c r="T427" i="20"/>
  <c r="S427" i="20"/>
  <c r="R427" i="20"/>
  <c r="Q427" i="20"/>
  <c r="P427" i="20"/>
  <c r="O427" i="20"/>
  <c r="N427" i="20"/>
  <c r="L427" i="20"/>
  <c r="K427" i="20"/>
  <c r="J427" i="20"/>
  <c r="I427" i="20"/>
  <c r="H427" i="20"/>
  <c r="G427" i="20"/>
  <c r="F427" i="20"/>
  <c r="E427" i="20"/>
  <c r="D427" i="20"/>
  <c r="C427" i="20"/>
  <c r="BF426" i="20"/>
  <c r="AX426" i="20"/>
  <c r="AW426" i="20"/>
  <c r="AR426" i="20"/>
  <c r="AS426" i="20" s="1"/>
  <c r="AE426" i="20"/>
  <c r="V426" i="20"/>
  <c r="M426" i="20"/>
  <c r="D426" i="20"/>
  <c r="BF425" i="20"/>
  <c r="AX425" i="20"/>
  <c r="AW425" i="20"/>
  <c r="AR425" i="20"/>
  <c r="AS425" i="20" s="1"/>
  <c r="AE425" i="20"/>
  <c r="V425" i="20"/>
  <c r="M425" i="20"/>
  <c r="D425" i="20"/>
  <c r="BF424" i="20"/>
  <c r="AX424" i="20"/>
  <c r="AW424" i="20"/>
  <c r="AY424" i="20" s="1"/>
  <c r="AR424" i="20"/>
  <c r="AS424" i="20" s="1"/>
  <c r="AE424" i="20"/>
  <c r="V424" i="20"/>
  <c r="M424" i="20"/>
  <c r="D424" i="20"/>
  <c r="BF423" i="20"/>
  <c r="AX423" i="20"/>
  <c r="AW423" i="20"/>
  <c r="AR423" i="20"/>
  <c r="AS423" i="20" s="1"/>
  <c r="AE423" i="20"/>
  <c r="V423" i="20"/>
  <c r="M423" i="20"/>
  <c r="D423" i="20"/>
  <c r="BF422" i="20"/>
  <c r="AX422" i="20"/>
  <c r="AW422" i="20"/>
  <c r="AR422" i="20"/>
  <c r="AS422" i="20" s="1"/>
  <c r="AE422" i="20"/>
  <c r="V422" i="20"/>
  <c r="M422" i="20"/>
  <c r="D422" i="20"/>
  <c r="BF421" i="20"/>
  <c r="AX421" i="20"/>
  <c r="AW421" i="20"/>
  <c r="AR421" i="20"/>
  <c r="AS421" i="20" s="1"/>
  <c r="AE421" i="20"/>
  <c r="V421" i="20"/>
  <c r="M421" i="20"/>
  <c r="D421" i="20"/>
  <c r="BF420" i="20"/>
  <c r="AX420" i="20"/>
  <c r="AW420" i="20"/>
  <c r="AY420" i="20" s="1"/>
  <c r="AR420" i="20"/>
  <c r="AS420" i="20" s="1"/>
  <c r="AE420" i="20"/>
  <c r="V420" i="20"/>
  <c r="M420" i="20"/>
  <c r="D420" i="20"/>
  <c r="BF419" i="20"/>
  <c r="AX419" i="20"/>
  <c r="AW419" i="20"/>
  <c r="AR419" i="20"/>
  <c r="AS419" i="20" s="1"/>
  <c r="AE419" i="20"/>
  <c r="V419" i="20"/>
  <c r="M419" i="20"/>
  <c r="D419" i="20"/>
  <c r="BF418" i="20"/>
  <c r="AX418" i="20"/>
  <c r="AW418" i="20"/>
  <c r="AR418" i="20"/>
  <c r="AS418" i="20" s="1"/>
  <c r="AE418" i="20"/>
  <c r="V418" i="20"/>
  <c r="M418" i="20"/>
  <c r="D418" i="20"/>
  <c r="BF417" i="20"/>
  <c r="AX417" i="20"/>
  <c r="AW417" i="20"/>
  <c r="AR417" i="20"/>
  <c r="AS417" i="20" s="1"/>
  <c r="AY417" i="20" s="1"/>
  <c r="AE417" i="20"/>
  <c r="V417" i="20"/>
  <c r="M417" i="20"/>
  <c r="D417" i="20"/>
  <c r="BF416" i="20"/>
  <c r="AX416" i="20"/>
  <c r="AW416" i="20"/>
  <c r="AR416" i="20"/>
  <c r="AS416" i="20" s="1"/>
  <c r="AY416" i="20" s="1"/>
  <c r="AE416" i="20"/>
  <c r="V416" i="20"/>
  <c r="M416" i="20"/>
  <c r="D416" i="20"/>
  <c r="BF415" i="20"/>
  <c r="AX415" i="20"/>
  <c r="AW415" i="20"/>
  <c r="AR415" i="20"/>
  <c r="AS415" i="20" s="1"/>
  <c r="AE415" i="20"/>
  <c r="V415" i="20"/>
  <c r="M415" i="20"/>
  <c r="D415" i="20"/>
  <c r="BF414" i="20"/>
  <c r="AX414" i="20"/>
  <c r="AW414" i="20"/>
  <c r="AR414" i="20"/>
  <c r="AS414" i="20" s="1"/>
  <c r="AE414" i="20"/>
  <c r="V414" i="20"/>
  <c r="M414" i="20"/>
  <c r="D414" i="20"/>
  <c r="BF413" i="20"/>
  <c r="AX413" i="20"/>
  <c r="AW413" i="20"/>
  <c r="AR413" i="20"/>
  <c r="AS413" i="20" s="1"/>
  <c r="AY413" i="20" s="1"/>
  <c r="AE413" i="20"/>
  <c r="V413" i="20"/>
  <c r="M413" i="20"/>
  <c r="D413" i="20"/>
  <c r="BF412" i="20"/>
  <c r="AX412" i="20"/>
  <c r="AW412" i="20"/>
  <c r="AR412" i="20"/>
  <c r="AS412" i="20" s="1"/>
  <c r="AY412" i="20" s="1"/>
  <c r="AE412" i="20"/>
  <c r="V412" i="20"/>
  <c r="M412" i="20"/>
  <c r="D412" i="20"/>
  <c r="BF411" i="20"/>
  <c r="AX411" i="20"/>
  <c r="AW411" i="20"/>
  <c r="AR411" i="20"/>
  <c r="AS411" i="20" s="1"/>
  <c r="AE411" i="20"/>
  <c r="V411" i="20"/>
  <c r="M411" i="20"/>
  <c r="D411" i="20"/>
  <c r="BF410" i="20"/>
  <c r="AX410" i="20"/>
  <c r="AW410" i="20"/>
  <c r="AR410" i="20"/>
  <c r="AS410" i="20" s="1"/>
  <c r="AE410" i="20"/>
  <c r="V410" i="20"/>
  <c r="M410" i="20"/>
  <c r="D410" i="20"/>
  <c r="BF409" i="20"/>
  <c r="AX409" i="20"/>
  <c r="AW409" i="20"/>
  <c r="AR409" i="20"/>
  <c r="AS409" i="20" s="1"/>
  <c r="AY409" i="20" s="1"/>
  <c r="AE409" i="20"/>
  <c r="V409" i="20"/>
  <c r="M409" i="20"/>
  <c r="D409" i="20"/>
  <c r="BF408" i="20"/>
  <c r="AX408" i="20"/>
  <c r="AW408" i="20"/>
  <c r="AR408" i="20"/>
  <c r="AS408" i="20" s="1"/>
  <c r="AY408" i="20" s="1"/>
  <c r="AE408" i="20"/>
  <c r="V408" i="20"/>
  <c r="M408" i="20"/>
  <c r="D408" i="20"/>
  <c r="BF407" i="20"/>
  <c r="AX407" i="20"/>
  <c r="AW407" i="20"/>
  <c r="AR407" i="20"/>
  <c r="AS407" i="20" s="1"/>
  <c r="AE407" i="20"/>
  <c r="V407" i="20"/>
  <c r="M407" i="20"/>
  <c r="D407" i="20"/>
  <c r="BF406" i="20"/>
  <c r="AX406" i="20"/>
  <c r="AW406" i="20"/>
  <c r="AR406" i="20"/>
  <c r="AS406" i="20" s="1"/>
  <c r="AE406" i="20"/>
  <c r="V406" i="20"/>
  <c r="M406" i="20"/>
  <c r="D406" i="20"/>
  <c r="BF405" i="20"/>
  <c r="AX405" i="20"/>
  <c r="AW405" i="20"/>
  <c r="AR405" i="20"/>
  <c r="AS405" i="20" s="1"/>
  <c r="AY405" i="20" s="1"/>
  <c r="AE405" i="20"/>
  <c r="V405" i="20"/>
  <c r="M405" i="20"/>
  <c r="D405" i="20"/>
  <c r="BF404" i="20"/>
  <c r="AX404" i="20"/>
  <c r="AW404" i="20"/>
  <c r="AR404" i="20"/>
  <c r="AS404" i="20" s="1"/>
  <c r="AY404" i="20" s="1"/>
  <c r="AE404" i="20"/>
  <c r="V404" i="20"/>
  <c r="M404" i="20"/>
  <c r="D404" i="20"/>
  <c r="BF403" i="20"/>
  <c r="AX403" i="20"/>
  <c r="AW403" i="20"/>
  <c r="AR403" i="20"/>
  <c r="AS403" i="20" s="1"/>
  <c r="AE403" i="20"/>
  <c r="V403" i="20"/>
  <c r="M403" i="20"/>
  <c r="D403" i="20"/>
  <c r="BF402" i="20"/>
  <c r="AX402" i="20"/>
  <c r="AW402" i="20"/>
  <c r="AR402" i="20"/>
  <c r="AS402" i="20" s="1"/>
  <c r="AE402" i="20"/>
  <c r="V402" i="20"/>
  <c r="M402" i="20"/>
  <c r="D402" i="20"/>
  <c r="BF401" i="20"/>
  <c r="AX401" i="20"/>
  <c r="AW401" i="20"/>
  <c r="AR401" i="20"/>
  <c r="AS401" i="20" s="1"/>
  <c r="AY401" i="20" s="1"/>
  <c r="AE401" i="20"/>
  <c r="V401" i="20"/>
  <c r="M401" i="20"/>
  <c r="D401" i="20"/>
  <c r="BF400" i="20"/>
  <c r="AX400" i="20"/>
  <c r="AW400" i="20"/>
  <c r="AR400" i="20"/>
  <c r="AS400" i="20" s="1"/>
  <c r="AY400" i="20" s="1"/>
  <c r="AE400" i="20"/>
  <c r="V400" i="20"/>
  <c r="M400" i="20"/>
  <c r="D400" i="20"/>
  <c r="BF399" i="20"/>
  <c r="AX399" i="20"/>
  <c r="AW399" i="20"/>
  <c r="AR399" i="20"/>
  <c r="AS399" i="20" s="1"/>
  <c r="AE399" i="20"/>
  <c r="V399" i="20"/>
  <c r="M399" i="20"/>
  <c r="D399" i="20"/>
  <c r="BF398" i="20"/>
  <c r="AX398" i="20"/>
  <c r="AW398" i="20"/>
  <c r="AR398" i="20"/>
  <c r="AS398" i="20" s="1"/>
  <c r="AE398" i="20"/>
  <c r="V398" i="20"/>
  <c r="M398" i="20"/>
  <c r="D398" i="20"/>
  <c r="BF397" i="20"/>
  <c r="AX397" i="20"/>
  <c r="AW397" i="20"/>
  <c r="AR397" i="20"/>
  <c r="AS397" i="20" s="1"/>
  <c r="AY397" i="20" s="1"/>
  <c r="AE397" i="20"/>
  <c r="V397" i="20"/>
  <c r="M397" i="20"/>
  <c r="D397" i="20"/>
  <c r="BF396" i="20"/>
  <c r="BF427" i="20" s="1"/>
  <c r="AX396" i="20"/>
  <c r="AW396" i="20"/>
  <c r="AW429" i="20" s="1"/>
  <c r="AR396" i="20"/>
  <c r="AR428" i="20" s="1"/>
  <c r="AE396" i="20"/>
  <c r="V396" i="20"/>
  <c r="V427" i="20" s="1"/>
  <c r="M396" i="20"/>
  <c r="M429" i="20" s="1"/>
  <c r="D396" i="20"/>
  <c r="D428" i="20" s="1"/>
  <c r="BM395" i="20"/>
  <c r="BL395" i="20"/>
  <c r="BK395" i="20"/>
  <c r="BJ395" i="20"/>
  <c r="BI395" i="20"/>
  <c r="BH395" i="20"/>
  <c r="BG395" i="20"/>
  <c r="BE395" i="20"/>
  <c r="AT395" i="20"/>
  <c r="AO395" i="20"/>
  <c r="C395" i="20"/>
  <c r="BM394" i="20"/>
  <c r="BL394" i="20"/>
  <c r="BK394" i="20"/>
  <c r="BJ394" i="20"/>
  <c r="BI394" i="20"/>
  <c r="BH394" i="20"/>
  <c r="BG394" i="20"/>
  <c r="BE394" i="20"/>
  <c r="BD394" i="20"/>
  <c r="BC394" i="20"/>
  <c r="BB394" i="20"/>
  <c r="BA394" i="20"/>
  <c r="AZ394" i="20"/>
  <c r="AV394" i="20"/>
  <c r="AU394" i="20"/>
  <c r="AT394" i="20"/>
  <c r="AQ394" i="20"/>
  <c r="AP394" i="20"/>
  <c r="AO394" i="20"/>
  <c r="AN394" i="20"/>
  <c r="AM394" i="20"/>
  <c r="AL394" i="20"/>
  <c r="AK394" i="20"/>
  <c r="AJ394" i="20"/>
  <c r="AI394" i="20"/>
  <c r="AH394" i="20"/>
  <c r="AG394" i="20"/>
  <c r="AF394" i="20"/>
  <c r="AD394" i="20"/>
  <c r="AC394" i="20"/>
  <c r="AB394" i="20"/>
  <c r="AA394" i="20"/>
  <c r="Z394" i="20"/>
  <c r="Y394" i="20"/>
  <c r="X394" i="20"/>
  <c r="W394" i="20"/>
  <c r="U394" i="20"/>
  <c r="T394" i="20"/>
  <c r="S394" i="20"/>
  <c r="R394" i="20"/>
  <c r="Q394" i="20"/>
  <c r="P394" i="20"/>
  <c r="O394" i="20"/>
  <c r="N394" i="20"/>
  <c r="L394" i="20"/>
  <c r="K394" i="20"/>
  <c r="J394" i="20"/>
  <c r="I394" i="20"/>
  <c r="H394" i="20"/>
  <c r="G394" i="20"/>
  <c r="F394" i="20"/>
  <c r="E394" i="20"/>
  <c r="C394" i="20"/>
  <c r="BM393" i="20"/>
  <c r="BL393" i="20"/>
  <c r="BK393" i="20"/>
  <c r="BJ393" i="20"/>
  <c r="BI393" i="20"/>
  <c r="BH393" i="20"/>
  <c r="BG393" i="20"/>
  <c r="BF393" i="20"/>
  <c r="BE393" i="20"/>
  <c r="BD393" i="20"/>
  <c r="BC393" i="20"/>
  <c r="BB393" i="20"/>
  <c r="BA393" i="20"/>
  <c r="AZ393" i="20"/>
  <c r="AV393" i="20"/>
  <c r="AU393" i="20"/>
  <c r="AT393" i="20"/>
  <c r="AQ393" i="20"/>
  <c r="AP393" i="20"/>
  <c r="AO393" i="20"/>
  <c r="AN393" i="20"/>
  <c r="AM393" i="20"/>
  <c r="AL393" i="20"/>
  <c r="AK393" i="20"/>
  <c r="AJ393" i="20"/>
  <c r="AI393" i="20"/>
  <c r="AH393" i="20"/>
  <c r="AG393" i="20"/>
  <c r="AF393" i="20"/>
  <c r="AD393" i="20"/>
  <c r="AC393" i="20"/>
  <c r="AB393" i="20"/>
  <c r="AA393" i="20"/>
  <c r="Z393" i="20"/>
  <c r="Y393" i="20"/>
  <c r="X393" i="20"/>
  <c r="W393" i="20"/>
  <c r="U393" i="20"/>
  <c r="T393" i="20"/>
  <c r="S393" i="20"/>
  <c r="R393" i="20"/>
  <c r="Q393" i="20"/>
  <c r="P393" i="20"/>
  <c r="O393" i="20"/>
  <c r="N393" i="20"/>
  <c r="L393" i="20"/>
  <c r="K393" i="20"/>
  <c r="J393" i="20"/>
  <c r="I393" i="20"/>
  <c r="H393" i="20"/>
  <c r="G393" i="20"/>
  <c r="F393" i="20"/>
  <c r="E393" i="20"/>
  <c r="C393" i="20"/>
  <c r="BM392" i="20"/>
  <c r="BL392" i="20"/>
  <c r="BK392" i="20"/>
  <c r="BJ392" i="20"/>
  <c r="BI392" i="20"/>
  <c r="BH392" i="20"/>
  <c r="BG392" i="20"/>
  <c r="BE392" i="20"/>
  <c r="BD392" i="20"/>
  <c r="BC392" i="20"/>
  <c r="BB392" i="20"/>
  <c r="BA392" i="20"/>
  <c r="AZ392" i="20"/>
  <c r="AV392" i="20"/>
  <c r="AU392" i="20"/>
  <c r="AT392" i="20"/>
  <c r="AQ392" i="20"/>
  <c r="AP392" i="20"/>
  <c r="AO392" i="20"/>
  <c r="AN392" i="20"/>
  <c r="AM392" i="20"/>
  <c r="AL392" i="20"/>
  <c r="AK392" i="20"/>
  <c r="AJ392" i="20"/>
  <c r="AI392" i="20"/>
  <c r="AH392" i="20"/>
  <c r="AG392" i="20"/>
  <c r="AF392" i="20"/>
  <c r="AD392" i="20"/>
  <c r="AC392" i="20"/>
  <c r="AB392" i="20"/>
  <c r="AA392" i="20"/>
  <c r="Z392" i="20"/>
  <c r="Y392" i="20"/>
  <c r="X392" i="20"/>
  <c r="W392" i="20"/>
  <c r="U392" i="20"/>
  <c r="T392" i="20"/>
  <c r="S392" i="20"/>
  <c r="R392" i="20"/>
  <c r="Q392" i="20"/>
  <c r="P392" i="20"/>
  <c r="O392" i="20"/>
  <c r="N392" i="20"/>
  <c r="L392" i="20"/>
  <c r="K392" i="20"/>
  <c r="J392" i="20"/>
  <c r="I392" i="20"/>
  <c r="H392" i="20"/>
  <c r="G392" i="20"/>
  <c r="F392" i="20"/>
  <c r="E392" i="20"/>
  <c r="C392" i="20"/>
  <c r="BF391" i="20"/>
  <c r="AW391" i="20"/>
  <c r="AX391" i="20" s="1"/>
  <c r="AR391" i="20"/>
  <c r="AS391" i="20" s="1"/>
  <c r="AY391" i="20" s="1"/>
  <c r="AE391" i="20"/>
  <c r="V391" i="20"/>
  <c r="M391" i="20"/>
  <c r="D391" i="20"/>
  <c r="BF390" i="20"/>
  <c r="AW390" i="20"/>
  <c r="AX390" i="20" s="1"/>
  <c r="AR390" i="20"/>
  <c r="AS390" i="20" s="1"/>
  <c r="AY390" i="20" s="1"/>
  <c r="AE390" i="20"/>
  <c r="V390" i="20"/>
  <c r="M390" i="20"/>
  <c r="D390" i="20"/>
  <c r="BF389" i="20"/>
  <c r="AW389" i="20"/>
  <c r="AX389" i="20" s="1"/>
  <c r="AR389" i="20"/>
  <c r="AS389" i="20" s="1"/>
  <c r="AY389" i="20" s="1"/>
  <c r="AE389" i="20"/>
  <c r="V389" i="20"/>
  <c r="M389" i="20"/>
  <c r="D389" i="20"/>
  <c r="BF388" i="20"/>
  <c r="AW388" i="20"/>
  <c r="AX388" i="20" s="1"/>
  <c r="AR388" i="20"/>
  <c r="AS388" i="20" s="1"/>
  <c r="AY388" i="20" s="1"/>
  <c r="AE388" i="20"/>
  <c r="V388" i="20"/>
  <c r="M388" i="20"/>
  <c r="D388" i="20"/>
  <c r="BF387" i="20"/>
  <c r="AW387" i="20"/>
  <c r="AX387" i="20" s="1"/>
  <c r="AR387" i="20"/>
  <c r="AS387" i="20" s="1"/>
  <c r="AY387" i="20" s="1"/>
  <c r="AE387" i="20"/>
  <c r="V387" i="20"/>
  <c r="M387" i="20"/>
  <c r="D387" i="20"/>
  <c r="BF386" i="20"/>
  <c r="AW386" i="20"/>
  <c r="AX386" i="20" s="1"/>
  <c r="AR386" i="20"/>
  <c r="AS386" i="20" s="1"/>
  <c r="AY386" i="20" s="1"/>
  <c r="AE386" i="20"/>
  <c r="V386" i="20"/>
  <c r="M386" i="20"/>
  <c r="D386" i="20"/>
  <c r="BF385" i="20"/>
  <c r="AW385" i="20"/>
  <c r="AX385" i="20" s="1"/>
  <c r="AR385" i="20"/>
  <c r="AS385" i="20" s="1"/>
  <c r="AY385" i="20" s="1"/>
  <c r="AE385" i="20"/>
  <c r="V385" i="20"/>
  <c r="M385" i="20"/>
  <c r="D385" i="20"/>
  <c r="BF384" i="20"/>
  <c r="AW384" i="20"/>
  <c r="AX384" i="20" s="1"/>
  <c r="AR384" i="20"/>
  <c r="AS384" i="20" s="1"/>
  <c r="AY384" i="20" s="1"/>
  <c r="AE384" i="20"/>
  <c r="V384" i="20"/>
  <c r="M384" i="20"/>
  <c r="D384" i="20"/>
  <c r="BF383" i="20"/>
  <c r="AW383" i="20"/>
  <c r="AX383" i="20" s="1"/>
  <c r="AR383" i="20"/>
  <c r="AS383" i="20" s="1"/>
  <c r="AY383" i="20" s="1"/>
  <c r="AE383" i="20"/>
  <c r="V383" i="20"/>
  <c r="M383" i="20"/>
  <c r="D383" i="20"/>
  <c r="BF382" i="20"/>
  <c r="AW382" i="20"/>
  <c r="AX382" i="20" s="1"/>
  <c r="AR382" i="20"/>
  <c r="AS382" i="20" s="1"/>
  <c r="AY382" i="20" s="1"/>
  <c r="AE382" i="20"/>
  <c r="V382" i="20"/>
  <c r="M382" i="20"/>
  <c r="D382" i="20"/>
  <c r="BF381" i="20"/>
  <c r="AW381" i="20"/>
  <c r="AX381" i="20" s="1"/>
  <c r="AR381" i="20"/>
  <c r="AS381" i="20" s="1"/>
  <c r="AY381" i="20" s="1"/>
  <c r="AE381" i="20"/>
  <c r="V381" i="20"/>
  <c r="M381" i="20"/>
  <c r="D381" i="20"/>
  <c r="BF380" i="20"/>
  <c r="AW380" i="20"/>
  <c r="AX380" i="20" s="1"/>
  <c r="AR380" i="20"/>
  <c r="AS380" i="20" s="1"/>
  <c r="AY380" i="20" s="1"/>
  <c r="AE380" i="20"/>
  <c r="V380" i="20"/>
  <c r="M380" i="20"/>
  <c r="D380" i="20"/>
  <c r="BF379" i="20"/>
  <c r="AW379" i="20"/>
  <c r="AX379" i="20" s="1"/>
  <c r="AR379" i="20"/>
  <c r="AS379" i="20" s="1"/>
  <c r="AY379" i="20" s="1"/>
  <c r="AE379" i="20"/>
  <c r="V379" i="20"/>
  <c r="M379" i="20"/>
  <c r="D379" i="20"/>
  <c r="BF378" i="20"/>
  <c r="AW378" i="20"/>
  <c r="AR378" i="20"/>
  <c r="AS378" i="20" s="1"/>
  <c r="AE378" i="20"/>
  <c r="V378" i="20"/>
  <c r="M378" i="20"/>
  <c r="D378" i="20"/>
  <c r="BF377" i="20"/>
  <c r="AY377" i="20"/>
  <c r="AW377" i="20"/>
  <c r="AX377" i="20" s="1"/>
  <c r="AR377" i="20"/>
  <c r="AS377" i="20" s="1"/>
  <c r="AE377" i="20"/>
  <c r="V377" i="20"/>
  <c r="M377" i="20"/>
  <c r="D377" i="20"/>
  <c r="BF376" i="20"/>
  <c r="AW376" i="20"/>
  <c r="AX376" i="20" s="1"/>
  <c r="AS376" i="20"/>
  <c r="AR376" i="20"/>
  <c r="AE376" i="20"/>
  <c r="V376" i="20"/>
  <c r="M376" i="20"/>
  <c r="D376" i="20"/>
  <c r="BF375" i="20"/>
  <c r="AW375" i="20"/>
  <c r="AX375" i="20" s="1"/>
  <c r="AR375" i="20"/>
  <c r="AS375" i="20" s="1"/>
  <c r="AY375" i="20" s="1"/>
  <c r="AE375" i="20"/>
  <c r="V375" i="20"/>
  <c r="M375" i="20"/>
  <c r="D375" i="20"/>
  <c r="BF374" i="20"/>
  <c r="AW374" i="20"/>
  <c r="AX374" i="20" s="1"/>
  <c r="AS374" i="20"/>
  <c r="AR374" i="20"/>
  <c r="AE374" i="20"/>
  <c r="V374" i="20"/>
  <c r="M374" i="20"/>
  <c r="D374" i="20"/>
  <c r="BF373" i="20"/>
  <c r="AW373" i="20"/>
  <c r="AX373" i="20" s="1"/>
  <c r="AR373" i="20"/>
  <c r="AS373" i="20" s="1"/>
  <c r="AY373" i="20" s="1"/>
  <c r="AE373" i="20"/>
  <c r="V373" i="20"/>
  <c r="M373" i="20"/>
  <c r="D373" i="20"/>
  <c r="BF372" i="20"/>
  <c r="AW372" i="20"/>
  <c r="AS372" i="20"/>
  <c r="AR372" i="20"/>
  <c r="AE372" i="20"/>
  <c r="V372" i="20"/>
  <c r="M372" i="20"/>
  <c r="D372" i="20"/>
  <c r="BF371" i="20"/>
  <c r="AW371" i="20"/>
  <c r="AS371" i="20"/>
  <c r="AR371" i="20"/>
  <c r="AE371" i="20"/>
  <c r="V371" i="20"/>
  <c r="M371" i="20"/>
  <c r="D371" i="20"/>
  <c r="BF370" i="20"/>
  <c r="AW370" i="20"/>
  <c r="AS370" i="20"/>
  <c r="AR370" i="20"/>
  <c r="AE370" i="20"/>
  <c r="V370" i="20"/>
  <c r="M370" i="20"/>
  <c r="D370" i="20"/>
  <c r="BF369" i="20"/>
  <c r="AW369" i="20"/>
  <c r="AS369" i="20"/>
  <c r="AR369" i="20"/>
  <c r="AE369" i="20"/>
  <c r="V369" i="20"/>
  <c r="M369" i="20"/>
  <c r="D369" i="20"/>
  <c r="BF368" i="20"/>
  <c r="AW368" i="20"/>
  <c r="AS368" i="20"/>
  <c r="AR368" i="20"/>
  <c r="AE368" i="20"/>
  <c r="V368" i="20"/>
  <c r="M368" i="20"/>
  <c r="D368" i="20"/>
  <c r="BF367" i="20"/>
  <c r="AW367" i="20"/>
  <c r="AS367" i="20"/>
  <c r="AR367" i="20"/>
  <c r="AE367" i="20"/>
  <c r="V367" i="20"/>
  <c r="M367" i="20"/>
  <c r="D367" i="20"/>
  <c r="BF366" i="20"/>
  <c r="AW366" i="20"/>
  <c r="AS366" i="20"/>
  <c r="AR366" i="20"/>
  <c r="AE366" i="20"/>
  <c r="V366" i="20"/>
  <c r="M366" i="20"/>
  <c r="D366" i="20"/>
  <c r="BF365" i="20"/>
  <c r="AW365" i="20"/>
  <c r="AS365" i="20"/>
  <c r="AR365" i="20"/>
  <c r="AE365" i="20"/>
  <c r="V365" i="20"/>
  <c r="M365" i="20"/>
  <c r="D365" i="20"/>
  <c r="BF364" i="20"/>
  <c r="AW364" i="20"/>
  <c r="AS364" i="20"/>
  <c r="AR364" i="20"/>
  <c r="AE364" i="20"/>
  <c r="V364" i="20"/>
  <c r="M364" i="20"/>
  <c r="D364" i="20"/>
  <c r="BF363" i="20"/>
  <c r="AW363" i="20"/>
  <c r="AS363" i="20"/>
  <c r="AR363" i="20"/>
  <c r="AE363" i="20"/>
  <c r="V363" i="20"/>
  <c r="M363" i="20"/>
  <c r="D363" i="20"/>
  <c r="BF362" i="20"/>
  <c r="AW362" i="20"/>
  <c r="AS362" i="20"/>
  <c r="AR362" i="20"/>
  <c r="AE362" i="20"/>
  <c r="V362" i="20"/>
  <c r="M362" i="20"/>
  <c r="M392" i="20" s="1"/>
  <c r="D362" i="20"/>
  <c r="BM361" i="20"/>
  <c r="BL361" i="20"/>
  <c r="BK361" i="20"/>
  <c r="BJ361" i="20"/>
  <c r="BI361" i="20"/>
  <c r="BH361" i="20"/>
  <c r="BG361" i="20"/>
  <c r="BF361" i="20"/>
  <c r="BE361" i="20"/>
  <c r="AT361" i="20"/>
  <c r="AO361" i="20"/>
  <c r="C361" i="20"/>
  <c r="BM360" i="20"/>
  <c r="BL360" i="20"/>
  <c r="BK360" i="20"/>
  <c r="BJ360" i="20"/>
  <c r="BI360" i="20"/>
  <c r="BH360" i="20"/>
  <c r="BG360" i="20"/>
  <c r="BF360" i="20"/>
  <c r="BE360" i="20"/>
  <c r="BD360" i="20"/>
  <c r="BC360" i="20"/>
  <c r="BB360" i="20"/>
  <c r="BA360" i="20"/>
  <c r="AZ360" i="20"/>
  <c r="AV360" i="20"/>
  <c r="AU360" i="20"/>
  <c r="AT360" i="20"/>
  <c r="AQ360" i="20"/>
  <c r="AP360" i="20"/>
  <c r="AO360" i="20"/>
  <c r="AN360" i="20"/>
  <c r="AM360" i="20"/>
  <c r="AL360" i="20"/>
  <c r="AK360" i="20"/>
  <c r="AJ360" i="20"/>
  <c r="AI360" i="20"/>
  <c r="AH360" i="20"/>
  <c r="AG360" i="20"/>
  <c r="AF360" i="20"/>
  <c r="AD360" i="20"/>
  <c r="AC360" i="20"/>
  <c r="AB360" i="20"/>
  <c r="AA360" i="20"/>
  <c r="Z360" i="20"/>
  <c r="Y360" i="20"/>
  <c r="X360" i="20"/>
  <c r="W360" i="20"/>
  <c r="U360" i="20"/>
  <c r="T360" i="20"/>
  <c r="S360" i="20"/>
  <c r="R360" i="20"/>
  <c r="Q360" i="20"/>
  <c r="P360" i="20"/>
  <c r="O360" i="20"/>
  <c r="N360" i="20"/>
  <c r="L360" i="20"/>
  <c r="K360" i="20"/>
  <c r="J360" i="20"/>
  <c r="I360" i="20"/>
  <c r="H360" i="20"/>
  <c r="G360" i="20"/>
  <c r="F360" i="20"/>
  <c r="E360" i="20"/>
  <c r="C360" i="20"/>
  <c r="BM359" i="20"/>
  <c r="BL359" i="20"/>
  <c r="BK359" i="20"/>
  <c r="BJ359" i="20"/>
  <c r="BI359" i="20"/>
  <c r="BH359" i="20"/>
  <c r="BG359" i="20"/>
  <c r="BE359" i="20"/>
  <c r="BD359" i="20"/>
  <c r="BC359" i="20"/>
  <c r="BB359" i="20"/>
  <c r="BA359" i="20"/>
  <c r="AZ359" i="20"/>
  <c r="AV359" i="20"/>
  <c r="AU359" i="20"/>
  <c r="AT359" i="20"/>
  <c r="AQ359" i="20"/>
  <c r="AP359" i="20"/>
  <c r="AO359" i="20"/>
  <c r="AN359" i="20"/>
  <c r="AM359" i="20"/>
  <c r="AL359" i="20"/>
  <c r="AK359" i="20"/>
  <c r="AJ359" i="20"/>
  <c r="AI359" i="20"/>
  <c r="AH359" i="20"/>
  <c r="AG359" i="20"/>
  <c r="AF359" i="20"/>
  <c r="AD359" i="20"/>
  <c r="AC359" i="20"/>
  <c r="AB359" i="20"/>
  <c r="AA359" i="20"/>
  <c r="Z359" i="20"/>
  <c r="Y359" i="20"/>
  <c r="X359" i="20"/>
  <c r="W359" i="20"/>
  <c r="U359" i="20"/>
  <c r="T359" i="20"/>
  <c r="S359" i="20"/>
  <c r="R359" i="20"/>
  <c r="Q359" i="20"/>
  <c r="P359" i="20"/>
  <c r="O359" i="20"/>
  <c r="N359" i="20"/>
  <c r="L359" i="20"/>
  <c r="K359" i="20"/>
  <c r="J359" i="20"/>
  <c r="I359" i="20"/>
  <c r="H359" i="20"/>
  <c r="G359" i="20"/>
  <c r="F359" i="20"/>
  <c r="E359" i="20"/>
  <c r="C359" i="20"/>
  <c r="BM358" i="20"/>
  <c r="BL358" i="20"/>
  <c r="BK358" i="20"/>
  <c r="BJ358" i="20"/>
  <c r="BI358" i="20"/>
  <c r="BH358" i="20"/>
  <c r="BG358" i="20"/>
  <c r="BE358" i="20"/>
  <c r="BD358" i="20"/>
  <c r="BC358" i="20"/>
  <c r="BB358" i="20"/>
  <c r="BA358" i="20"/>
  <c r="AZ358" i="20"/>
  <c r="AV358" i="20"/>
  <c r="AU358" i="20"/>
  <c r="AT358" i="20"/>
  <c r="AQ358" i="20"/>
  <c r="AP358" i="20"/>
  <c r="AO358" i="20"/>
  <c r="AN358" i="20"/>
  <c r="AM358" i="20"/>
  <c r="AL358" i="20"/>
  <c r="AK358" i="20"/>
  <c r="AJ358" i="20"/>
  <c r="AI358" i="20"/>
  <c r="AH358" i="20"/>
  <c r="AG358" i="20"/>
  <c r="AF358" i="20"/>
  <c r="AD358" i="20"/>
  <c r="AC358" i="20"/>
  <c r="AB358" i="20"/>
  <c r="AA358" i="20"/>
  <c r="Z358" i="20"/>
  <c r="Y358" i="20"/>
  <c r="X358" i="20"/>
  <c r="W358" i="20"/>
  <c r="U358" i="20"/>
  <c r="T358" i="20"/>
  <c r="S358" i="20"/>
  <c r="R358" i="20"/>
  <c r="Q358" i="20"/>
  <c r="P358" i="20"/>
  <c r="O358" i="20"/>
  <c r="N358" i="20"/>
  <c r="L358" i="20"/>
  <c r="K358" i="20"/>
  <c r="J358" i="20"/>
  <c r="I358" i="20"/>
  <c r="H358" i="20"/>
  <c r="G358" i="20"/>
  <c r="F358" i="20"/>
  <c r="E358" i="20"/>
  <c r="C358" i="20"/>
  <c r="BF357" i="20"/>
  <c r="AX357" i="20"/>
  <c r="AW357" i="20"/>
  <c r="AY357" i="20" s="1"/>
  <c r="AR357" i="20"/>
  <c r="AS357" i="20" s="1"/>
  <c r="AE357" i="20"/>
  <c r="V357" i="20"/>
  <c r="M357" i="20"/>
  <c r="D357" i="20"/>
  <c r="BF356" i="20"/>
  <c r="AX356" i="20"/>
  <c r="AW356" i="20"/>
  <c r="AR356" i="20"/>
  <c r="AS356" i="20" s="1"/>
  <c r="AE356" i="20"/>
  <c r="V356" i="20"/>
  <c r="M356" i="20"/>
  <c r="D356" i="20"/>
  <c r="BF355" i="20"/>
  <c r="AX355" i="20"/>
  <c r="AW355" i="20"/>
  <c r="AR355" i="20"/>
  <c r="AS355" i="20" s="1"/>
  <c r="AE355" i="20"/>
  <c r="V355" i="20"/>
  <c r="M355" i="20"/>
  <c r="D355" i="20"/>
  <c r="BF354" i="20"/>
  <c r="AX354" i="20"/>
  <c r="AW354" i="20"/>
  <c r="AR354" i="20"/>
  <c r="AS354" i="20" s="1"/>
  <c r="AE354" i="20"/>
  <c r="V354" i="20"/>
  <c r="M354" i="20"/>
  <c r="D354" i="20"/>
  <c r="BF353" i="20"/>
  <c r="AX353" i="20"/>
  <c r="AW353" i="20"/>
  <c r="AR353" i="20"/>
  <c r="AS353" i="20" s="1"/>
  <c r="AE353" i="20"/>
  <c r="V353" i="20"/>
  <c r="M353" i="20"/>
  <c r="D353" i="20"/>
  <c r="BF352" i="20"/>
  <c r="AX352" i="20"/>
  <c r="AW352" i="20"/>
  <c r="AR352" i="20"/>
  <c r="AS352" i="20" s="1"/>
  <c r="AE352" i="20"/>
  <c r="V352" i="20"/>
  <c r="M352" i="20"/>
  <c r="D352" i="20"/>
  <c r="BF351" i="20"/>
  <c r="AX351" i="20"/>
  <c r="AW351" i="20"/>
  <c r="AR351" i="20"/>
  <c r="AS351" i="20" s="1"/>
  <c r="AE351" i="20"/>
  <c r="V351" i="20"/>
  <c r="M351" i="20"/>
  <c r="D351" i="20"/>
  <c r="BF350" i="20"/>
  <c r="AX350" i="20"/>
  <c r="AW350" i="20"/>
  <c r="AR350" i="20"/>
  <c r="AS350" i="20" s="1"/>
  <c r="AE350" i="20"/>
  <c r="V350" i="20"/>
  <c r="M350" i="20"/>
  <c r="D350" i="20"/>
  <c r="BF349" i="20"/>
  <c r="AX349" i="20"/>
  <c r="AW349" i="20"/>
  <c r="AR349" i="20"/>
  <c r="AS349" i="20" s="1"/>
  <c r="AE349" i="20"/>
  <c r="V349" i="20"/>
  <c r="M349" i="20"/>
  <c r="D349" i="20"/>
  <c r="BF348" i="20"/>
  <c r="AW348" i="20"/>
  <c r="AR348" i="20"/>
  <c r="AS348" i="20" s="1"/>
  <c r="AE348" i="20"/>
  <c r="V348" i="20"/>
  <c r="M348" i="20"/>
  <c r="D348" i="20"/>
  <c r="BF347" i="20"/>
  <c r="AX347" i="20"/>
  <c r="AW347" i="20"/>
  <c r="AR347" i="20"/>
  <c r="AS347" i="20" s="1"/>
  <c r="AE347" i="20"/>
  <c r="V347" i="20"/>
  <c r="M347" i="20"/>
  <c r="D347" i="20"/>
  <c r="BF346" i="20"/>
  <c r="AY346" i="20"/>
  <c r="AW346" i="20"/>
  <c r="AX346" i="20" s="1"/>
  <c r="AR346" i="20"/>
  <c r="AS346" i="20" s="1"/>
  <c r="AE346" i="20"/>
  <c r="V346" i="20"/>
  <c r="M346" i="20"/>
  <c r="D346" i="20"/>
  <c r="BF345" i="20"/>
  <c r="AX345" i="20"/>
  <c r="AW345" i="20"/>
  <c r="AR345" i="20"/>
  <c r="AS345" i="20" s="1"/>
  <c r="AY345" i="20" s="1"/>
  <c r="AE345" i="20"/>
  <c r="V345" i="20"/>
  <c r="M345" i="20"/>
  <c r="D345" i="20"/>
  <c r="BF344" i="20"/>
  <c r="AW344" i="20"/>
  <c r="AR344" i="20"/>
  <c r="AS344" i="20" s="1"/>
  <c r="AE344" i="20"/>
  <c r="V344" i="20"/>
  <c r="M344" i="20"/>
  <c r="D344" i="20"/>
  <c r="BF343" i="20"/>
  <c r="AX343" i="20"/>
  <c r="AW343" i="20"/>
  <c r="AY343" i="20" s="1"/>
  <c r="AR343" i="20"/>
  <c r="AS343" i="20" s="1"/>
  <c r="AE343" i="20"/>
  <c r="V343" i="20"/>
  <c r="M343" i="20"/>
  <c r="D343" i="20"/>
  <c r="BF342" i="20"/>
  <c r="AW342" i="20"/>
  <c r="AX342" i="20" s="1"/>
  <c r="AY342" i="20" s="1"/>
  <c r="AR342" i="20"/>
  <c r="AS342" i="20" s="1"/>
  <c r="AE342" i="20"/>
  <c r="V342" i="20"/>
  <c r="M342" i="20"/>
  <c r="D342" i="20"/>
  <c r="BF341" i="20"/>
  <c r="AX341" i="20"/>
  <c r="AW341" i="20"/>
  <c r="AR341" i="20"/>
  <c r="AS341" i="20" s="1"/>
  <c r="AY341" i="20" s="1"/>
  <c r="AE341" i="20"/>
  <c r="V341" i="20"/>
  <c r="M341" i="20"/>
  <c r="D341" i="20"/>
  <c r="BF340" i="20"/>
  <c r="AW340" i="20"/>
  <c r="AR340" i="20"/>
  <c r="AS340" i="20" s="1"/>
  <c r="AE340" i="20"/>
  <c r="V340" i="20"/>
  <c r="M340" i="20"/>
  <c r="D340" i="20"/>
  <c r="BF339" i="20"/>
  <c r="AX339" i="20"/>
  <c r="AW339" i="20"/>
  <c r="AR339" i="20"/>
  <c r="AS339" i="20" s="1"/>
  <c r="AE339" i="20"/>
  <c r="V339" i="20"/>
  <c r="M339" i="20"/>
  <c r="D339" i="20"/>
  <c r="BF338" i="20"/>
  <c r="AY338" i="20"/>
  <c r="AW338" i="20"/>
  <c r="AX338" i="20" s="1"/>
  <c r="AR338" i="20"/>
  <c r="AS338" i="20" s="1"/>
  <c r="AE338" i="20"/>
  <c r="V338" i="20"/>
  <c r="M338" i="20"/>
  <c r="D338" i="20"/>
  <c r="BF337" i="20"/>
  <c r="AX337" i="20"/>
  <c r="AW337" i="20"/>
  <c r="AR337" i="20"/>
  <c r="AS337" i="20" s="1"/>
  <c r="AE337" i="20"/>
  <c r="V337" i="20"/>
  <c r="M337" i="20"/>
  <c r="D337" i="20"/>
  <c r="BF336" i="20"/>
  <c r="AW336" i="20"/>
  <c r="AR336" i="20"/>
  <c r="AS336" i="20" s="1"/>
  <c r="AE336" i="20"/>
  <c r="V336" i="20"/>
  <c r="M336" i="20"/>
  <c r="D336" i="20"/>
  <c r="BF335" i="20"/>
  <c r="AX335" i="20"/>
  <c r="AW335" i="20"/>
  <c r="AY335" i="20" s="1"/>
  <c r="AR335" i="20"/>
  <c r="AS335" i="20" s="1"/>
  <c r="AE335" i="20"/>
  <c r="V335" i="20"/>
  <c r="M335" i="20"/>
  <c r="D335" i="20"/>
  <c r="BF334" i="20"/>
  <c r="AW334" i="20"/>
  <c r="AX334" i="20" s="1"/>
  <c r="AY334" i="20" s="1"/>
  <c r="AR334" i="20"/>
  <c r="AS334" i="20" s="1"/>
  <c r="AE334" i="20"/>
  <c r="V334" i="20"/>
  <c r="M334" i="20"/>
  <c r="D334" i="20"/>
  <c r="BF333" i="20"/>
  <c r="AX333" i="20"/>
  <c r="AW333" i="20"/>
  <c r="AR333" i="20"/>
  <c r="AS333" i="20" s="1"/>
  <c r="AE333" i="20"/>
  <c r="V333" i="20"/>
  <c r="M333" i="20"/>
  <c r="D333" i="20"/>
  <c r="BF332" i="20"/>
  <c r="AW332" i="20"/>
  <c r="AR332" i="20"/>
  <c r="AS332" i="20" s="1"/>
  <c r="AE332" i="20"/>
  <c r="V332" i="20"/>
  <c r="M332" i="20"/>
  <c r="D332" i="20"/>
  <c r="BF331" i="20"/>
  <c r="AX331" i="20"/>
  <c r="AW331" i="20"/>
  <c r="AR331" i="20"/>
  <c r="AS331" i="20" s="1"/>
  <c r="AE331" i="20"/>
  <c r="V331" i="20"/>
  <c r="M331" i="20"/>
  <c r="D331" i="20"/>
  <c r="BF330" i="20"/>
  <c r="AY330" i="20"/>
  <c r="AW330" i="20"/>
  <c r="AX330" i="20" s="1"/>
  <c r="AR330" i="20"/>
  <c r="AS330" i="20" s="1"/>
  <c r="AE330" i="20"/>
  <c r="V330" i="20"/>
  <c r="M330" i="20"/>
  <c r="D330" i="20"/>
  <c r="BF329" i="20"/>
  <c r="AY329" i="20"/>
  <c r="AW329" i="20"/>
  <c r="AX329" i="20" s="1"/>
  <c r="AR329" i="20"/>
  <c r="AS329" i="20" s="1"/>
  <c r="AE329" i="20"/>
  <c r="V329" i="20"/>
  <c r="M329" i="20"/>
  <c r="D329" i="20"/>
  <c r="BF328" i="20"/>
  <c r="AY328" i="20"/>
  <c r="AW328" i="20"/>
  <c r="AX328" i="20" s="1"/>
  <c r="AR328" i="20"/>
  <c r="AS328" i="20" s="1"/>
  <c r="AE328" i="20"/>
  <c r="V328" i="20"/>
  <c r="M328" i="20"/>
  <c r="D328" i="20"/>
  <c r="BF327" i="20"/>
  <c r="AW327" i="20"/>
  <c r="AR327" i="20"/>
  <c r="AE327" i="20"/>
  <c r="V327" i="20"/>
  <c r="V360" i="20" s="1"/>
  <c r="M327" i="20"/>
  <c r="D327" i="20"/>
  <c r="BM326" i="20"/>
  <c r="BL326" i="20"/>
  <c r="BK326" i="20"/>
  <c r="BJ326" i="20"/>
  <c r="BI326" i="20"/>
  <c r="BH326" i="20"/>
  <c r="BG326" i="20"/>
  <c r="BE326" i="20"/>
  <c r="AT326" i="20"/>
  <c r="AO326" i="20"/>
  <c r="C326" i="20"/>
  <c r="BM325" i="20"/>
  <c r="BL325" i="20"/>
  <c r="BK325" i="20"/>
  <c r="BJ325" i="20"/>
  <c r="BI325" i="20"/>
  <c r="BH325" i="20"/>
  <c r="BG325" i="20"/>
  <c r="BE325" i="20"/>
  <c r="BD325" i="20"/>
  <c r="BC325" i="20"/>
  <c r="BB325" i="20"/>
  <c r="BA325" i="20"/>
  <c r="AZ325" i="20"/>
  <c r="AV325" i="20"/>
  <c r="AU325" i="20"/>
  <c r="AT325" i="20"/>
  <c r="AR325" i="20"/>
  <c r="AQ325" i="20"/>
  <c r="AP325" i="20"/>
  <c r="AO325" i="20"/>
  <c r="AN325" i="20"/>
  <c r="AM325" i="20"/>
  <c r="AL325" i="20"/>
  <c r="AK325" i="20"/>
  <c r="AJ325" i="20"/>
  <c r="AI325" i="20"/>
  <c r="AH325" i="20"/>
  <c r="AG325" i="20"/>
  <c r="AF325" i="20"/>
  <c r="AD325" i="20"/>
  <c r="AC325" i="20"/>
  <c r="AB325" i="20"/>
  <c r="AA325" i="20"/>
  <c r="Z325" i="20"/>
  <c r="Y325" i="20"/>
  <c r="X325" i="20"/>
  <c r="W325" i="20"/>
  <c r="U325" i="20"/>
  <c r="T325" i="20"/>
  <c r="S325" i="20"/>
  <c r="R325" i="20"/>
  <c r="Q325" i="20"/>
  <c r="P325" i="20"/>
  <c r="O325" i="20"/>
  <c r="N325" i="20"/>
  <c r="L325" i="20"/>
  <c r="K325" i="20"/>
  <c r="J325" i="20"/>
  <c r="I325" i="20"/>
  <c r="H325" i="20"/>
  <c r="G325" i="20"/>
  <c r="F325" i="20"/>
  <c r="E325" i="20"/>
  <c r="D325" i="20"/>
  <c r="C325" i="20"/>
  <c r="BM324" i="20"/>
  <c r="BL324" i="20"/>
  <c r="BK324" i="20"/>
  <c r="BJ324" i="20"/>
  <c r="BI324" i="20"/>
  <c r="BH324" i="20"/>
  <c r="BG324" i="20"/>
  <c r="BE324" i="20"/>
  <c r="BD324" i="20"/>
  <c r="BC324" i="20"/>
  <c r="BB324" i="20"/>
  <c r="BA324" i="20"/>
  <c r="AZ324" i="20"/>
  <c r="AV324" i="20"/>
  <c r="AU324" i="20"/>
  <c r="AT324" i="20"/>
  <c r="AQ324" i="20"/>
  <c r="AP324" i="20"/>
  <c r="AO324" i="20"/>
  <c r="AN324" i="20"/>
  <c r="AM324" i="20"/>
  <c r="AL324" i="20"/>
  <c r="AK324" i="20"/>
  <c r="AJ324" i="20"/>
  <c r="AI324" i="20"/>
  <c r="AH324" i="20"/>
  <c r="AG324" i="20"/>
  <c r="AF324" i="20"/>
  <c r="AE324" i="20"/>
  <c r="AD324" i="20"/>
  <c r="AC324" i="20"/>
  <c r="AB324" i="20"/>
  <c r="AA324" i="20"/>
  <c r="Z324" i="20"/>
  <c r="Y324" i="20"/>
  <c r="X324" i="20"/>
  <c r="W324" i="20"/>
  <c r="U324" i="20"/>
  <c r="T324" i="20"/>
  <c r="S324" i="20"/>
  <c r="R324" i="20"/>
  <c r="Q324" i="20"/>
  <c r="P324" i="20"/>
  <c r="O324" i="20"/>
  <c r="N324" i="20"/>
  <c r="L324" i="20"/>
  <c r="K324" i="20"/>
  <c r="J324" i="20"/>
  <c r="I324" i="20"/>
  <c r="H324" i="20"/>
  <c r="G324" i="20"/>
  <c r="F324" i="20"/>
  <c r="E324" i="20"/>
  <c r="C324" i="20"/>
  <c r="BM323" i="20"/>
  <c r="BL323" i="20"/>
  <c r="BK323" i="20"/>
  <c r="BJ323" i="20"/>
  <c r="BI323" i="20"/>
  <c r="BH323" i="20"/>
  <c r="BG323" i="20"/>
  <c r="BE323" i="20"/>
  <c r="BD323" i="20"/>
  <c r="BC323" i="20"/>
  <c r="BB323" i="20"/>
  <c r="BA323" i="20"/>
  <c r="AZ323" i="20"/>
  <c r="AV323" i="20"/>
  <c r="AU323" i="20"/>
  <c r="AT323" i="20"/>
  <c r="AR323" i="20"/>
  <c r="AQ323" i="20"/>
  <c r="AP323" i="20"/>
  <c r="AO323" i="20"/>
  <c r="AN323" i="20"/>
  <c r="AM323" i="20"/>
  <c r="AL323" i="20"/>
  <c r="AK323" i="20"/>
  <c r="AJ323" i="20"/>
  <c r="AI323" i="20"/>
  <c r="AH323" i="20"/>
  <c r="AG323" i="20"/>
  <c r="AF323" i="20"/>
  <c r="AD323" i="20"/>
  <c r="AC323" i="20"/>
  <c r="AB323" i="20"/>
  <c r="AA323" i="20"/>
  <c r="Z323" i="20"/>
  <c r="Y323" i="20"/>
  <c r="X323" i="20"/>
  <c r="W323" i="20"/>
  <c r="V323" i="20"/>
  <c r="U323" i="20"/>
  <c r="T323" i="20"/>
  <c r="S323" i="20"/>
  <c r="R323" i="20"/>
  <c r="Q323" i="20"/>
  <c r="P323" i="20"/>
  <c r="O323" i="20"/>
  <c r="N323" i="20"/>
  <c r="L323" i="20"/>
  <c r="K323" i="20"/>
  <c r="J323" i="20"/>
  <c r="I323" i="20"/>
  <c r="H323" i="20"/>
  <c r="G323" i="20"/>
  <c r="F323" i="20"/>
  <c r="E323" i="20"/>
  <c r="D323" i="20"/>
  <c r="C323" i="20"/>
  <c r="BF322" i="20"/>
  <c r="AX322" i="20"/>
  <c r="AW322" i="20"/>
  <c r="AY322" i="20" s="1"/>
  <c r="AS322" i="20"/>
  <c r="AR322" i="20"/>
  <c r="AE322" i="20"/>
  <c r="V322" i="20"/>
  <c r="M322" i="20"/>
  <c r="D322" i="20"/>
  <c r="BF321" i="20"/>
  <c r="AX321" i="20"/>
  <c r="AW321" i="20"/>
  <c r="AS321" i="20"/>
  <c r="AR321" i="20"/>
  <c r="AE321" i="20"/>
  <c r="V321" i="20"/>
  <c r="M321" i="20"/>
  <c r="D321" i="20"/>
  <c r="BF320" i="20"/>
  <c r="AX320" i="20"/>
  <c r="AW320" i="20"/>
  <c r="AY320" i="20" s="1"/>
  <c r="AS320" i="20"/>
  <c r="AR320" i="20"/>
  <c r="AE320" i="20"/>
  <c r="V320" i="20"/>
  <c r="M320" i="20"/>
  <c r="D320" i="20"/>
  <c r="BF319" i="20"/>
  <c r="AX319" i="20"/>
  <c r="AW319" i="20"/>
  <c r="AS319" i="20"/>
  <c r="AR319" i="20"/>
  <c r="AE319" i="20"/>
  <c r="V319" i="20"/>
  <c r="M319" i="20"/>
  <c r="D319" i="20"/>
  <c r="BF318" i="20"/>
  <c r="AX318" i="20"/>
  <c r="AW318" i="20"/>
  <c r="AY318" i="20" s="1"/>
  <c r="AS318" i="20"/>
  <c r="AR318" i="20"/>
  <c r="AE318" i="20"/>
  <c r="V318" i="20"/>
  <c r="M318" i="20"/>
  <c r="D318" i="20"/>
  <c r="BF317" i="20"/>
  <c r="AX317" i="20"/>
  <c r="AW317" i="20"/>
  <c r="AS317" i="20"/>
  <c r="AR317" i="20"/>
  <c r="AE317" i="20"/>
  <c r="V317" i="20"/>
  <c r="M317" i="20"/>
  <c r="D317" i="20"/>
  <c r="BF316" i="20"/>
  <c r="AX316" i="20"/>
  <c r="AW316" i="20"/>
  <c r="AY316" i="20" s="1"/>
  <c r="AS316" i="20"/>
  <c r="AR316" i="20"/>
  <c r="AE316" i="20"/>
  <c r="V316" i="20"/>
  <c r="M316" i="20"/>
  <c r="D316" i="20"/>
  <c r="BF315" i="20"/>
  <c r="AX315" i="20"/>
  <c r="AW315" i="20"/>
  <c r="AS315" i="20"/>
  <c r="AR315" i="20"/>
  <c r="AE315" i="20"/>
  <c r="V315" i="20"/>
  <c r="M315" i="20"/>
  <c r="D315" i="20"/>
  <c r="BF314" i="20"/>
  <c r="AX314" i="20"/>
  <c r="AW314" i="20"/>
  <c r="AY314" i="20" s="1"/>
  <c r="AS314" i="20"/>
  <c r="AR314" i="20"/>
  <c r="AE314" i="20"/>
  <c r="V314" i="20"/>
  <c r="M314" i="20"/>
  <c r="D314" i="20"/>
  <c r="BF313" i="20"/>
  <c r="AX313" i="20"/>
  <c r="AW313" i="20"/>
  <c r="AS313" i="20"/>
  <c r="AR313" i="20"/>
  <c r="AE313" i="20"/>
  <c r="V313" i="20"/>
  <c r="M313" i="20"/>
  <c r="D313" i="20"/>
  <c r="BF312" i="20"/>
  <c r="AX312" i="20"/>
  <c r="AW312" i="20"/>
  <c r="AY312" i="20" s="1"/>
  <c r="AS312" i="20"/>
  <c r="AR312" i="20"/>
  <c r="AE312" i="20"/>
  <c r="V312" i="20"/>
  <c r="M312" i="20"/>
  <c r="D312" i="20"/>
  <c r="BF311" i="20"/>
  <c r="AX311" i="20"/>
  <c r="AW311" i="20"/>
  <c r="AS311" i="20"/>
  <c r="AR311" i="20"/>
  <c r="AE311" i="20"/>
  <c r="V311" i="20"/>
  <c r="M311" i="20"/>
  <c r="D311" i="20"/>
  <c r="BF310" i="20"/>
  <c r="AX310" i="20"/>
  <c r="AW310" i="20"/>
  <c r="AY310" i="20" s="1"/>
  <c r="AS310" i="20"/>
  <c r="AR310" i="20"/>
  <c r="AE310" i="20"/>
  <c r="V310" i="20"/>
  <c r="M310" i="20"/>
  <c r="D310" i="20"/>
  <c r="BF309" i="20"/>
  <c r="AX309" i="20"/>
  <c r="AW309" i="20"/>
  <c r="AS309" i="20"/>
  <c r="AR309" i="20"/>
  <c r="AE309" i="20"/>
  <c r="V309" i="20"/>
  <c r="M309" i="20"/>
  <c r="D309" i="20"/>
  <c r="BF308" i="20"/>
  <c r="AX308" i="20"/>
  <c r="AW308" i="20"/>
  <c r="AY308" i="20" s="1"/>
  <c r="AS308" i="20"/>
  <c r="AR308" i="20"/>
  <c r="AE308" i="20"/>
  <c r="V308" i="20"/>
  <c r="M308" i="20"/>
  <c r="D308" i="20"/>
  <c r="BF307" i="20"/>
  <c r="AX307" i="20"/>
  <c r="AW307" i="20"/>
  <c r="AS307" i="20"/>
  <c r="AR307" i="20"/>
  <c r="AE307" i="20"/>
  <c r="V307" i="20"/>
  <c r="M307" i="20"/>
  <c r="D307" i="20"/>
  <c r="BF306" i="20"/>
  <c r="AX306" i="20"/>
  <c r="AW306" i="20"/>
  <c r="AY306" i="20" s="1"/>
  <c r="AS306" i="20"/>
  <c r="AR306" i="20"/>
  <c r="AE306" i="20"/>
  <c r="V306" i="20"/>
  <c r="M306" i="20"/>
  <c r="D306" i="20"/>
  <c r="BF305" i="20"/>
  <c r="AW305" i="20"/>
  <c r="AS305" i="20"/>
  <c r="AR305" i="20"/>
  <c r="AE305" i="20"/>
  <c r="V305" i="20"/>
  <c r="M305" i="20"/>
  <c r="D305" i="20"/>
  <c r="BF304" i="20"/>
  <c r="AW304" i="20"/>
  <c r="AS304" i="20"/>
  <c r="AR304" i="20"/>
  <c r="AE304" i="20"/>
  <c r="V304" i="20"/>
  <c r="M304" i="20"/>
  <c r="D304" i="20"/>
  <c r="BF303" i="20"/>
  <c r="AW303" i="20"/>
  <c r="AS303" i="20"/>
  <c r="AR303" i="20"/>
  <c r="AE303" i="20"/>
  <c r="V303" i="20"/>
  <c r="M303" i="20"/>
  <c r="D303" i="20"/>
  <c r="BF302" i="20"/>
  <c r="AW302" i="20"/>
  <c r="AS302" i="20"/>
  <c r="AR302" i="20"/>
  <c r="AE302" i="20"/>
  <c r="V302" i="20"/>
  <c r="M302" i="20"/>
  <c r="D302" i="20"/>
  <c r="BF301" i="20"/>
  <c r="AW301" i="20"/>
  <c r="AS301" i="20"/>
  <c r="AR301" i="20"/>
  <c r="AE301" i="20"/>
  <c r="V301" i="20"/>
  <c r="M301" i="20"/>
  <c r="D301" i="20"/>
  <c r="BF300" i="20"/>
  <c r="AW300" i="20"/>
  <c r="AS300" i="20"/>
  <c r="AR300" i="20"/>
  <c r="AE300" i="20"/>
  <c r="V300" i="20"/>
  <c r="M300" i="20"/>
  <c r="D300" i="20"/>
  <c r="BF299" i="20"/>
  <c r="AW299" i="20"/>
  <c r="AS299" i="20"/>
  <c r="AR299" i="20"/>
  <c r="AE299" i="20"/>
  <c r="V299" i="20"/>
  <c r="M299" i="20"/>
  <c r="D299" i="20"/>
  <c r="BF298" i="20"/>
  <c r="AW298" i="20"/>
  <c r="AS298" i="20"/>
  <c r="AR298" i="20"/>
  <c r="AE298" i="20"/>
  <c r="V298" i="20"/>
  <c r="M298" i="20"/>
  <c r="D298" i="20"/>
  <c r="BF297" i="20"/>
  <c r="AW297" i="20"/>
  <c r="AS297" i="20"/>
  <c r="AR297" i="20"/>
  <c r="AE297" i="20"/>
  <c r="V297" i="20"/>
  <c r="M297" i="20"/>
  <c r="D297" i="20"/>
  <c r="BF296" i="20"/>
  <c r="AW296" i="20"/>
  <c r="AS296" i="20"/>
  <c r="AR296" i="20"/>
  <c r="AE296" i="20"/>
  <c r="V296" i="20"/>
  <c r="M296" i="20"/>
  <c r="D296" i="20"/>
  <c r="BF295" i="20"/>
  <c r="AW295" i="20"/>
  <c r="AS295" i="20"/>
  <c r="AR295" i="20"/>
  <c r="AE295" i="20"/>
  <c r="V295" i="20"/>
  <c r="M295" i="20"/>
  <c r="D295" i="20"/>
  <c r="BF294" i="20"/>
  <c r="AW294" i="20"/>
  <c r="AS294" i="20"/>
  <c r="AR294" i="20"/>
  <c r="AE294" i="20"/>
  <c r="V294" i="20"/>
  <c r="M294" i="20"/>
  <c r="D294" i="20"/>
  <c r="BF293" i="20"/>
  <c r="AW293" i="20"/>
  <c r="AW323" i="20" s="1"/>
  <c r="AS293" i="20"/>
  <c r="AR293" i="20"/>
  <c r="AR324" i="20" s="1"/>
  <c r="AE293" i="20"/>
  <c r="AE325" i="20" s="1"/>
  <c r="V293" i="20"/>
  <c r="V324" i="20" s="1"/>
  <c r="M293" i="20"/>
  <c r="D293" i="20"/>
  <c r="D324" i="20" s="1"/>
  <c r="BM292" i="20"/>
  <c r="BL292" i="20"/>
  <c r="BK292" i="20"/>
  <c r="BJ292" i="20"/>
  <c r="BI292" i="20"/>
  <c r="BH292" i="20"/>
  <c r="BG292" i="20"/>
  <c r="BF292" i="20"/>
  <c r="BE292" i="20"/>
  <c r="AT292" i="20"/>
  <c r="AO292" i="20"/>
  <c r="C292" i="20"/>
  <c r="BM291" i="20"/>
  <c r="BL291" i="20"/>
  <c r="BK291" i="20"/>
  <c r="BJ291" i="20"/>
  <c r="BI291" i="20"/>
  <c r="BH291" i="20"/>
  <c r="BG291" i="20"/>
  <c r="BF291" i="20"/>
  <c r="BE291" i="20"/>
  <c r="BD291" i="20"/>
  <c r="BC291" i="20"/>
  <c r="BB291" i="20"/>
  <c r="BA291" i="20"/>
  <c r="AZ291" i="20"/>
  <c r="AV291" i="20"/>
  <c r="AU291" i="20"/>
  <c r="AT291" i="20"/>
  <c r="AQ291" i="20"/>
  <c r="AP291" i="20"/>
  <c r="AO291" i="20"/>
  <c r="AN291" i="20"/>
  <c r="AM291" i="20"/>
  <c r="AL291" i="20"/>
  <c r="AK291" i="20"/>
  <c r="AJ291" i="20"/>
  <c r="AI291" i="20"/>
  <c r="AH291" i="20"/>
  <c r="AG291" i="20"/>
  <c r="AF291" i="20"/>
  <c r="AD291" i="20"/>
  <c r="AC291" i="20"/>
  <c r="AB291" i="20"/>
  <c r="AA291" i="20"/>
  <c r="Z291" i="20"/>
  <c r="Y291" i="20"/>
  <c r="X291" i="20"/>
  <c r="W291" i="20"/>
  <c r="U291" i="20"/>
  <c r="T291" i="20"/>
  <c r="S291" i="20"/>
  <c r="R291" i="20"/>
  <c r="Q291" i="20"/>
  <c r="P291" i="20"/>
  <c r="O291" i="20"/>
  <c r="N291" i="20"/>
  <c r="L291" i="20"/>
  <c r="K291" i="20"/>
  <c r="J291" i="20"/>
  <c r="I291" i="20"/>
  <c r="H291" i="20"/>
  <c r="G291" i="20"/>
  <c r="F291" i="20"/>
  <c r="E291" i="20"/>
  <c r="C291" i="20"/>
  <c r="BM290" i="20"/>
  <c r="BL290" i="20"/>
  <c r="BK290" i="20"/>
  <c r="BJ290" i="20"/>
  <c r="BI290" i="20"/>
  <c r="BH290" i="20"/>
  <c r="BG290" i="20"/>
  <c r="BF290" i="20"/>
  <c r="BE290" i="20"/>
  <c r="BD290" i="20"/>
  <c r="BC290" i="20"/>
  <c r="BB290" i="20"/>
  <c r="BA290" i="20"/>
  <c r="AZ290" i="20"/>
  <c r="AV290" i="20"/>
  <c r="AU290" i="20"/>
  <c r="AT290" i="20"/>
  <c r="AR290" i="20"/>
  <c r="AQ290" i="20"/>
  <c r="AP290" i="20"/>
  <c r="AO290" i="20"/>
  <c r="AN290" i="20"/>
  <c r="AM290" i="20"/>
  <c r="AL290" i="20"/>
  <c r="AK290" i="20"/>
  <c r="AJ290" i="20"/>
  <c r="AI290" i="20"/>
  <c r="AH290" i="20"/>
  <c r="AG290" i="20"/>
  <c r="AF290" i="20"/>
  <c r="AD290" i="20"/>
  <c r="AC290" i="20"/>
  <c r="AB290" i="20"/>
  <c r="AA290" i="20"/>
  <c r="Z290" i="20"/>
  <c r="Y290" i="20"/>
  <c r="X290" i="20"/>
  <c r="W290" i="20"/>
  <c r="U290" i="20"/>
  <c r="T290" i="20"/>
  <c r="S290" i="20"/>
  <c r="R290" i="20"/>
  <c r="Q290" i="20"/>
  <c r="P290" i="20"/>
  <c r="O290" i="20"/>
  <c r="N290" i="20"/>
  <c r="L290" i="20"/>
  <c r="K290" i="20"/>
  <c r="J290" i="20"/>
  <c r="I290" i="20"/>
  <c r="H290" i="20"/>
  <c r="G290" i="20"/>
  <c r="F290" i="20"/>
  <c r="E290" i="20"/>
  <c r="D290" i="20"/>
  <c r="C290" i="20"/>
  <c r="BM289" i="20"/>
  <c r="BL289" i="20"/>
  <c r="BK289" i="20"/>
  <c r="BJ289" i="20"/>
  <c r="BI289" i="20"/>
  <c r="BH289" i="20"/>
  <c r="BG289" i="20"/>
  <c r="BE289" i="20"/>
  <c r="BD289" i="20"/>
  <c r="BC289" i="20"/>
  <c r="BB289" i="20"/>
  <c r="BA289" i="20"/>
  <c r="AZ289" i="20"/>
  <c r="AV289" i="20"/>
  <c r="AU289" i="20"/>
  <c r="AT289" i="20"/>
  <c r="AR289" i="20"/>
  <c r="AQ289" i="20"/>
  <c r="AP289" i="20"/>
  <c r="AO289" i="20"/>
  <c r="AN289" i="20"/>
  <c r="AM289" i="20"/>
  <c r="AL289" i="20"/>
  <c r="AK289" i="20"/>
  <c r="AJ289" i="20"/>
  <c r="AI289" i="20"/>
  <c r="AH289" i="20"/>
  <c r="AG289" i="20"/>
  <c r="AF289" i="20"/>
  <c r="AD289" i="20"/>
  <c r="AC289" i="20"/>
  <c r="AB289" i="20"/>
  <c r="AA289" i="20"/>
  <c r="Z289" i="20"/>
  <c r="Y289" i="20"/>
  <c r="X289" i="20"/>
  <c r="W289" i="20"/>
  <c r="U289" i="20"/>
  <c r="T289" i="20"/>
  <c r="S289" i="20"/>
  <c r="R289" i="20"/>
  <c r="Q289" i="20"/>
  <c r="P289" i="20"/>
  <c r="O289" i="20"/>
  <c r="N289" i="20"/>
  <c r="L289" i="20"/>
  <c r="K289" i="20"/>
  <c r="J289" i="20"/>
  <c r="I289" i="20"/>
  <c r="H289" i="20"/>
  <c r="G289" i="20"/>
  <c r="F289" i="20"/>
  <c r="E289" i="20"/>
  <c r="D289" i="20"/>
  <c r="C289" i="20"/>
  <c r="BF288" i="20"/>
  <c r="AW288" i="20"/>
  <c r="AR288" i="20"/>
  <c r="AS288" i="20" s="1"/>
  <c r="AE288" i="20"/>
  <c r="V288" i="20"/>
  <c r="M288" i="20"/>
  <c r="D288" i="20"/>
  <c r="BF287" i="20"/>
  <c r="AW287" i="20"/>
  <c r="AR287" i="20"/>
  <c r="AS287" i="20" s="1"/>
  <c r="AE287" i="20"/>
  <c r="V287" i="20"/>
  <c r="M287" i="20"/>
  <c r="D287" i="20"/>
  <c r="BF286" i="20"/>
  <c r="AW286" i="20"/>
  <c r="AR286" i="20"/>
  <c r="AS286" i="20" s="1"/>
  <c r="AE286" i="20"/>
  <c r="V286" i="20"/>
  <c r="M286" i="20"/>
  <c r="D286" i="20"/>
  <c r="BF285" i="20"/>
  <c r="AW285" i="20"/>
  <c r="AR285" i="20"/>
  <c r="AS285" i="20" s="1"/>
  <c r="AE285" i="20"/>
  <c r="V285" i="20"/>
  <c r="M285" i="20"/>
  <c r="D285" i="20"/>
  <c r="BF284" i="20"/>
  <c r="AW284" i="20"/>
  <c r="AR284" i="20"/>
  <c r="AS284" i="20" s="1"/>
  <c r="AE284" i="20"/>
  <c r="V284" i="20"/>
  <c r="M284" i="20"/>
  <c r="D284" i="20"/>
  <c r="BF283" i="20"/>
  <c r="AW283" i="20"/>
  <c r="AR283" i="20"/>
  <c r="AS283" i="20" s="1"/>
  <c r="AE283" i="20"/>
  <c r="V283" i="20"/>
  <c r="M283" i="20"/>
  <c r="D283" i="20"/>
  <c r="BF282" i="20"/>
  <c r="AW282" i="20"/>
  <c r="AR282" i="20"/>
  <c r="AS282" i="20" s="1"/>
  <c r="AE282" i="20"/>
  <c r="V282" i="20"/>
  <c r="M282" i="20"/>
  <c r="D282" i="20"/>
  <c r="BF281" i="20"/>
  <c r="AW281" i="20"/>
  <c r="AR281" i="20"/>
  <c r="AS281" i="20" s="1"/>
  <c r="AE281" i="20"/>
  <c r="V281" i="20"/>
  <c r="M281" i="20"/>
  <c r="D281" i="20"/>
  <c r="BF280" i="20"/>
  <c r="AW280" i="20"/>
  <c r="AR280" i="20"/>
  <c r="AS280" i="20" s="1"/>
  <c r="AE280" i="20"/>
  <c r="V280" i="20"/>
  <c r="M280" i="20"/>
  <c r="D280" i="20"/>
  <c r="BF279" i="20"/>
  <c r="AW279" i="20"/>
  <c r="AR279" i="20"/>
  <c r="AS279" i="20" s="1"/>
  <c r="AE279" i="20"/>
  <c r="V279" i="20"/>
  <c r="M279" i="20"/>
  <c r="D279" i="20"/>
  <c r="BF278" i="20"/>
  <c r="AW278" i="20"/>
  <c r="AR278" i="20"/>
  <c r="AS278" i="20" s="1"/>
  <c r="AE278" i="20"/>
  <c r="V278" i="20"/>
  <c r="M278" i="20"/>
  <c r="D278" i="20"/>
  <c r="BF277" i="20"/>
  <c r="AW277" i="20"/>
  <c r="AR277" i="20"/>
  <c r="AS277" i="20" s="1"/>
  <c r="AE277" i="20"/>
  <c r="V277" i="20"/>
  <c r="M277" i="20"/>
  <c r="D277" i="20"/>
  <c r="BF276" i="20"/>
  <c r="AW276" i="20"/>
  <c r="AR276" i="20"/>
  <c r="AS276" i="20" s="1"/>
  <c r="AE276" i="20"/>
  <c r="V276" i="20"/>
  <c r="M276" i="20"/>
  <c r="D276" i="20"/>
  <c r="BF275" i="20"/>
  <c r="AW275" i="20"/>
  <c r="AR275" i="20"/>
  <c r="AS275" i="20" s="1"/>
  <c r="AE275" i="20"/>
  <c r="V275" i="20"/>
  <c r="M275" i="20"/>
  <c r="D275" i="20"/>
  <c r="BF274" i="20"/>
  <c r="AW274" i="20"/>
  <c r="AR274" i="20"/>
  <c r="AS274" i="20" s="1"/>
  <c r="AE274" i="20"/>
  <c r="V274" i="20"/>
  <c r="M274" i="20"/>
  <c r="D274" i="20"/>
  <c r="BF273" i="20"/>
  <c r="AW273" i="20"/>
  <c r="AR273" i="20"/>
  <c r="AS273" i="20" s="1"/>
  <c r="AE273" i="20"/>
  <c r="V273" i="20"/>
  <c r="M273" i="20"/>
  <c r="D273" i="20"/>
  <c r="BF272" i="20"/>
  <c r="AW272" i="20"/>
  <c r="AR272" i="20"/>
  <c r="AS272" i="20" s="1"/>
  <c r="AE272" i="20"/>
  <c r="V272" i="20"/>
  <c r="M272" i="20"/>
  <c r="D272" i="20"/>
  <c r="BF271" i="20"/>
  <c r="AW271" i="20"/>
  <c r="AR271" i="20"/>
  <c r="AS271" i="20" s="1"/>
  <c r="AE271" i="20"/>
  <c r="V271" i="20"/>
  <c r="M271" i="20"/>
  <c r="D271" i="20"/>
  <c r="BF270" i="20"/>
  <c r="AW270" i="20"/>
  <c r="AR270" i="20"/>
  <c r="AS270" i="20" s="1"/>
  <c r="AE270" i="20"/>
  <c r="V270" i="20"/>
  <c r="M270" i="20"/>
  <c r="D270" i="20"/>
  <c r="BF269" i="20"/>
  <c r="AW269" i="20"/>
  <c r="AR269" i="20"/>
  <c r="AS269" i="20" s="1"/>
  <c r="AE269" i="20"/>
  <c r="V269" i="20"/>
  <c r="M269" i="20"/>
  <c r="D269" i="20"/>
  <c r="BF268" i="20"/>
  <c r="AW268" i="20"/>
  <c r="AR268" i="20"/>
  <c r="AS268" i="20" s="1"/>
  <c r="AE268" i="20"/>
  <c r="V268" i="20"/>
  <c r="M268" i="20"/>
  <c r="D268" i="20"/>
  <c r="BF267" i="20"/>
  <c r="AW267" i="20"/>
  <c r="AR267" i="20"/>
  <c r="AS267" i="20" s="1"/>
  <c r="AE267" i="20"/>
  <c r="V267" i="20"/>
  <c r="M267" i="20"/>
  <c r="D267" i="20"/>
  <c r="BF266" i="20"/>
  <c r="AW266" i="20"/>
  <c r="AR266" i="20"/>
  <c r="AS266" i="20" s="1"/>
  <c r="AE266" i="20"/>
  <c r="V266" i="20"/>
  <c r="M266" i="20"/>
  <c r="D266" i="20"/>
  <c r="BF265" i="20"/>
  <c r="AW265" i="20"/>
  <c r="AR265" i="20"/>
  <c r="AS265" i="20" s="1"/>
  <c r="AE265" i="20"/>
  <c r="V265" i="20"/>
  <c r="M265" i="20"/>
  <c r="D265" i="20"/>
  <c r="BF264" i="20"/>
  <c r="AW264" i="20"/>
  <c r="AR264" i="20"/>
  <c r="AS264" i="20" s="1"/>
  <c r="AE264" i="20"/>
  <c r="V264" i="20"/>
  <c r="M264" i="20"/>
  <c r="D264" i="20"/>
  <c r="BF263" i="20"/>
  <c r="AW263" i="20"/>
  <c r="AR263" i="20"/>
  <c r="AS263" i="20" s="1"/>
  <c r="AE263" i="20"/>
  <c r="V263" i="20"/>
  <c r="M263" i="20"/>
  <c r="D263" i="20"/>
  <c r="BF262" i="20"/>
  <c r="AW262" i="20"/>
  <c r="AR262" i="20"/>
  <c r="AS262" i="20" s="1"/>
  <c r="AE262" i="20"/>
  <c r="V262" i="20"/>
  <c r="M262" i="20"/>
  <c r="D262" i="20"/>
  <c r="BF261" i="20"/>
  <c r="AW261" i="20"/>
  <c r="AR261" i="20"/>
  <c r="AS261" i="20" s="1"/>
  <c r="AE261" i="20"/>
  <c r="V261" i="20"/>
  <c r="M261" i="20"/>
  <c r="M291" i="20" s="1"/>
  <c r="D261" i="20"/>
  <c r="BF260" i="20"/>
  <c r="AW260" i="20"/>
  <c r="AR260" i="20"/>
  <c r="AS260" i="20" s="1"/>
  <c r="AE260" i="20"/>
  <c r="V260" i="20"/>
  <c r="M260" i="20"/>
  <c r="D260" i="20"/>
  <c r="BF259" i="20"/>
  <c r="AW259" i="20"/>
  <c r="AR259" i="20"/>
  <c r="AS259" i="20" s="1"/>
  <c r="AE259" i="20"/>
  <c r="V259" i="20"/>
  <c r="M259" i="20"/>
  <c r="D259" i="20"/>
  <c r="BF258" i="20"/>
  <c r="BF289" i="20" s="1"/>
  <c r="AW258" i="20"/>
  <c r="AR258" i="20"/>
  <c r="AR291" i="20" s="1"/>
  <c r="AE258" i="20"/>
  <c r="V258" i="20"/>
  <c r="M258" i="20"/>
  <c r="D258" i="20"/>
  <c r="D291" i="20" s="1"/>
  <c r="BM257" i="20"/>
  <c r="BL257" i="20"/>
  <c r="BK257" i="20"/>
  <c r="BJ257" i="20"/>
  <c r="BI257" i="20"/>
  <c r="BH257" i="20"/>
  <c r="BG257" i="20"/>
  <c r="BE257" i="20"/>
  <c r="AT257" i="20"/>
  <c r="AO257" i="20"/>
  <c r="C257" i="20"/>
  <c r="BM256" i="20"/>
  <c r="BL256" i="20"/>
  <c r="BK256" i="20"/>
  <c r="BJ256" i="20"/>
  <c r="BI256" i="20"/>
  <c r="BH256" i="20"/>
  <c r="BG256" i="20"/>
  <c r="BE256" i="20"/>
  <c r="BD256" i="20"/>
  <c r="BC256" i="20"/>
  <c r="BB256" i="20"/>
  <c r="BA256" i="20"/>
  <c r="AZ256" i="20"/>
  <c r="AV256" i="20"/>
  <c r="AU256" i="20"/>
  <c r="AT256" i="20"/>
  <c r="AQ256" i="20"/>
  <c r="AP256" i="20"/>
  <c r="AO256" i="20"/>
  <c r="AN256" i="20"/>
  <c r="AM256" i="20"/>
  <c r="AL256" i="20"/>
  <c r="AK256" i="20"/>
  <c r="AJ256" i="20"/>
  <c r="AI256" i="20"/>
  <c r="AH256" i="20"/>
  <c r="AG256" i="20"/>
  <c r="AF256" i="20"/>
  <c r="AD256" i="20"/>
  <c r="AC256" i="20"/>
  <c r="AB256" i="20"/>
  <c r="AA256" i="20"/>
  <c r="Z256" i="20"/>
  <c r="Y256" i="20"/>
  <c r="X256" i="20"/>
  <c r="W256" i="20"/>
  <c r="V256" i="20"/>
  <c r="U256" i="20"/>
  <c r="T256" i="20"/>
  <c r="S256" i="20"/>
  <c r="R256" i="20"/>
  <c r="Q256" i="20"/>
  <c r="P256" i="20"/>
  <c r="O256" i="20"/>
  <c r="N256" i="20"/>
  <c r="L256" i="20"/>
  <c r="K256" i="20"/>
  <c r="J256" i="20"/>
  <c r="I256" i="20"/>
  <c r="H256" i="20"/>
  <c r="G256" i="20"/>
  <c r="F256" i="20"/>
  <c r="E256" i="20"/>
  <c r="C256" i="20"/>
  <c r="BM255" i="20"/>
  <c r="BL255" i="20"/>
  <c r="BK255" i="20"/>
  <c r="BJ255" i="20"/>
  <c r="BI255" i="20"/>
  <c r="BH255" i="20"/>
  <c r="BG255" i="20"/>
  <c r="BE255" i="20"/>
  <c r="BD255" i="20"/>
  <c r="BC255" i="20"/>
  <c r="BB255" i="20"/>
  <c r="BA255" i="20"/>
  <c r="AZ255" i="20"/>
  <c r="AW255" i="20"/>
  <c r="AV255" i="20"/>
  <c r="AU255" i="20"/>
  <c r="AT255" i="20"/>
  <c r="AQ255" i="20"/>
  <c r="AP255" i="20"/>
  <c r="AO255" i="20"/>
  <c r="AN255" i="20"/>
  <c r="AM255" i="20"/>
  <c r="AL255" i="20"/>
  <c r="AK255" i="20"/>
  <c r="AJ255" i="20"/>
  <c r="AI255" i="20"/>
  <c r="AH255" i="20"/>
  <c r="AG255" i="20"/>
  <c r="AF255" i="20"/>
  <c r="AD255" i="20"/>
  <c r="AC255" i="20"/>
  <c r="AB255" i="20"/>
  <c r="AA255" i="20"/>
  <c r="Z255" i="20"/>
  <c r="Y255" i="20"/>
  <c r="X255" i="20"/>
  <c r="W255" i="20"/>
  <c r="V255" i="20"/>
  <c r="U255" i="20"/>
  <c r="T255" i="20"/>
  <c r="S255" i="20"/>
  <c r="R255" i="20"/>
  <c r="Q255" i="20"/>
  <c r="P255" i="20"/>
  <c r="O255" i="20"/>
  <c r="N255" i="20"/>
  <c r="L255" i="20"/>
  <c r="K255" i="20"/>
  <c r="J255" i="20"/>
  <c r="I255" i="20"/>
  <c r="H255" i="20"/>
  <c r="G255" i="20"/>
  <c r="F255" i="20"/>
  <c r="E255" i="20"/>
  <c r="C255" i="20"/>
  <c r="BM254" i="20"/>
  <c r="BL254" i="20"/>
  <c r="BK254" i="20"/>
  <c r="BJ254" i="20"/>
  <c r="BI254" i="20"/>
  <c r="BH254" i="20"/>
  <c r="BG254" i="20"/>
  <c r="BE254" i="20"/>
  <c r="BD254" i="20"/>
  <c r="BC254" i="20"/>
  <c r="BB254" i="20"/>
  <c r="BA254" i="20"/>
  <c r="AZ254" i="20"/>
  <c r="AW254" i="20"/>
  <c r="AV254" i="20"/>
  <c r="AU254" i="20"/>
  <c r="AT254" i="20"/>
  <c r="AQ254" i="20"/>
  <c r="AP254" i="20"/>
  <c r="AO254" i="20"/>
  <c r="AN254" i="20"/>
  <c r="AM254" i="20"/>
  <c r="AL254" i="20"/>
  <c r="AK254" i="20"/>
  <c r="AJ254" i="20"/>
  <c r="AI254" i="20"/>
  <c r="AH254" i="20"/>
  <c r="AG254" i="20"/>
  <c r="AF254" i="20"/>
  <c r="AD254" i="20"/>
  <c r="AC254" i="20"/>
  <c r="AB254" i="20"/>
  <c r="AA254" i="20"/>
  <c r="Z254" i="20"/>
  <c r="Y254" i="20"/>
  <c r="X254" i="20"/>
  <c r="W254" i="20"/>
  <c r="V254" i="20"/>
  <c r="U254" i="20"/>
  <c r="T254" i="20"/>
  <c r="S254" i="20"/>
  <c r="R254" i="20"/>
  <c r="Q254" i="20"/>
  <c r="P254" i="20"/>
  <c r="O254" i="20"/>
  <c r="N254" i="20"/>
  <c r="L254" i="20"/>
  <c r="K254" i="20"/>
  <c r="J254" i="20"/>
  <c r="I254" i="20"/>
  <c r="H254" i="20"/>
  <c r="G254" i="20"/>
  <c r="F254" i="20"/>
  <c r="E254" i="20"/>
  <c r="C254" i="20"/>
  <c r="BF253" i="20"/>
  <c r="AX253" i="20"/>
  <c r="AW253" i="20"/>
  <c r="AR253" i="20"/>
  <c r="AS253" i="20" s="1"/>
  <c r="AY253" i="20" s="1"/>
  <c r="AE253" i="20"/>
  <c r="V253" i="20"/>
  <c r="M253" i="20"/>
  <c r="D253" i="20"/>
  <c r="BF252" i="20"/>
  <c r="AX252" i="20"/>
  <c r="AW252" i="20"/>
  <c r="AR252" i="20"/>
  <c r="AS252" i="20" s="1"/>
  <c r="AY252" i="20" s="1"/>
  <c r="AE252" i="20"/>
  <c r="V252" i="20"/>
  <c r="M252" i="20"/>
  <c r="D252" i="20"/>
  <c r="BF251" i="20"/>
  <c r="AX251" i="20"/>
  <c r="AW251" i="20"/>
  <c r="AR251" i="20"/>
  <c r="AS251" i="20" s="1"/>
  <c r="AY251" i="20" s="1"/>
  <c r="AE251" i="20"/>
  <c r="V251" i="20"/>
  <c r="M251" i="20"/>
  <c r="D251" i="20"/>
  <c r="BF250" i="20"/>
  <c r="AX250" i="20"/>
  <c r="AW250" i="20"/>
  <c r="AS250" i="20"/>
  <c r="AY250" i="20" s="1"/>
  <c r="AR250" i="20"/>
  <c r="AE250" i="20"/>
  <c r="V250" i="20"/>
  <c r="M250" i="20"/>
  <c r="D250" i="20"/>
  <c r="BF249" i="20"/>
  <c r="AY249" i="20"/>
  <c r="AX249" i="20"/>
  <c r="AW249" i="20"/>
  <c r="AR249" i="20"/>
  <c r="AS249" i="20" s="1"/>
  <c r="AE249" i="20"/>
  <c r="V249" i="20"/>
  <c r="M249" i="20"/>
  <c r="D249" i="20"/>
  <c r="BF248" i="20"/>
  <c r="AX248" i="20"/>
  <c r="AW248" i="20"/>
  <c r="AS248" i="20"/>
  <c r="AR248" i="20"/>
  <c r="AE248" i="20"/>
  <c r="V248" i="20"/>
  <c r="M248" i="20"/>
  <c r="D248" i="20"/>
  <c r="BF247" i="20"/>
  <c r="AX247" i="20"/>
  <c r="AW247" i="20"/>
  <c r="AR247" i="20"/>
  <c r="AS247" i="20" s="1"/>
  <c r="AY247" i="20" s="1"/>
  <c r="AE247" i="20"/>
  <c r="V247" i="20"/>
  <c r="M247" i="20"/>
  <c r="D247" i="20"/>
  <c r="BF246" i="20"/>
  <c r="AX246" i="20"/>
  <c r="AW246" i="20"/>
  <c r="AS246" i="20"/>
  <c r="AY246" i="20" s="1"/>
  <c r="AR246" i="20"/>
  <c r="AE246" i="20"/>
  <c r="V246" i="20"/>
  <c r="M246" i="20"/>
  <c r="D246" i="20"/>
  <c r="BF245" i="20"/>
  <c r="AY245" i="20"/>
  <c r="AX245" i="20"/>
  <c r="AW245" i="20"/>
  <c r="AR245" i="20"/>
  <c r="AS245" i="20" s="1"/>
  <c r="AE245" i="20"/>
  <c r="V245" i="20"/>
  <c r="M245" i="20"/>
  <c r="D245" i="20"/>
  <c r="BF244" i="20"/>
  <c r="AX244" i="20"/>
  <c r="AW244" i="20"/>
  <c r="AS244" i="20"/>
  <c r="AR244" i="20"/>
  <c r="AE244" i="20"/>
  <c r="V244" i="20"/>
  <c r="M244" i="20"/>
  <c r="D244" i="20"/>
  <c r="BF243" i="20"/>
  <c r="AX243" i="20"/>
  <c r="AW243" i="20"/>
  <c r="AR243" i="20"/>
  <c r="AS243" i="20" s="1"/>
  <c r="AY243" i="20" s="1"/>
  <c r="AE243" i="20"/>
  <c r="V243" i="20"/>
  <c r="M243" i="20"/>
  <c r="D243" i="20"/>
  <c r="BF242" i="20"/>
  <c r="AX242" i="20"/>
  <c r="AW242" i="20"/>
  <c r="AS242" i="20"/>
  <c r="AY242" i="20" s="1"/>
  <c r="AR242" i="20"/>
  <c r="AE242" i="20"/>
  <c r="V242" i="20"/>
  <c r="M242" i="20"/>
  <c r="D242" i="20"/>
  <c r="BF241" i="20"/>
  <c r="AY241" i="20"/>
  <c r="AX241" i="20"/>
  <c r="AW241" i="20"/>
  <c r="AR241" i="20"/>
  <c r="AS241" i="20" s="1"/>
  <c r="AE241" i="20"/>
  <c r="V241" i="20"/>
  <c r="M241" i="20"/>
  <c r="D241" i="20"/>
  <c r="BF240" i="20"/>
  <c r="AX240" i="20"/>
  <c r="AW240" i="20"/>
  <c r="AS240" i="20"/>
  <c r="AR240" i="20"/>
  <c r="AE240" i="20"/>
  <c r="V240" i="20"/>
  <c r="M240" i="20"/>
  <c r="D240" i="20"/>
  <c r="BF239" i="20"/>
  <c r="AX239" i="20"/>
  <c r="AW239" i="20"/>
  <c r="AR239" i="20"/>
  <c r="AS239" i="20" s="1"/>
  <c r="AY239" i="20" s="1"/>
  <c r="AE239" i="20"/>
  <c r="V239" i="20"/>
  <c r="M239" i="20"/>
  <c r="D239" i="20"/>
  <c r="BF238" i="20"/>
  <c r="AX238" i="20"/>
  <c r="AW238" i="20"/>
  <c r="AS238" i="20"/>
  <c r="AY238" i="20" s="1"/>
  <c r="AR238" i="20"/>
  <c r="AE238" i="20"/>
  <c r="V238" i="20"/>
  <c r="M238" i="20"/>
  <c r="D238" i="20"/>
  <c r="BF237" i="20"/>
  <c r="AY237" i="20"/>
  <c r="AX237" i="20"/>
  <c r="AW237" i="20"/>
  <c r="AR237" i="20"/>
  <c r="AS237" i="20" s="1"/>
  <c r="AE237" i="20"/>
  <c r="V237" i="20"/>
  <c r="M237" i="20"/>
  <c r="D237" i="20"/>
  <c r="BF236" i="20"/>
  <c r="AX236" i="20"/>
  <c r="AW236" i="20"/>
  <c r="AS236" i="20"/>
  <c r="AR236" i="20"/>
  <c r="AE236" i="20"/>
  <c r="V236" i="20"/>
  <c r="M236" i="20"/>
  <c r="D236" i="20"/>
  <c r="BF235" i="20"/>
  <c r="AX235" i="20"/>
  <c r="AW235" i="20"/>
  <c r="AR235" i="20"/>
  <c r="AS235" i="20" s="1"/>
  <c r="AY235" i="20" s="1"/>
  <c r="AE235" i="20"/>
  <c r="V235" i="20"/>
  <c r="M235" i="20"/>
  <c r="D235" i="20"/>
  <c r="BF234" i="20"/>
  <c r="AX234" i="20"/>
  <c r="AW234" i="20"/>
  <c r="AS234" i="20"/>
  <c r="AY234" i="20" s="1"/>
  <c r="AR234" i="20"/>
  <c r="AE234" i="20"/>
  <c r="V234" i="20"/>
  <c r="M234" i="20"/>
  <c r="D234" i="20"/>
  <c r="BF233" i="20"/>
  <c r="AY233" i="20"/>
  <c r="AX233" i="20"/>
  <c r="AW233" i="20"/>
  <c r="AR233" i="20"/>
  <c r="AS233" i="20" s="1"/>
  <c r="AE233" i="20"/>
  <c r="V233" i="20"/>
  <c r="M233" i="20"/>
  <c r="D233" i="20"/>
  <c r="BF232" i="20"/>
  <c r="AX232" i="20"/>
  <c r="AW232" i="20"/>
  <c r="AS232" i="20"/>
  <c r="AR232" i="20"/>
  <c r="AE232" i="20"/>
  <c r="V232" i="20"/>
  <c r="M232" i="20"/>
  <c r="D232" i="20"/>
  <c r="BF231" i="20"/>
  <c r="AY231" i="20"/>
  <c r="AX231" i="20"/>
  <c r="AW231" i="20"/>
  <c r="AR231" i="20"/>
  <c r="AS231" i="20" s="1"/>
  <c r="AE231" i="20"/>
  <c r="V231" i="20"/>
  <c r="M231" i="20"/>
  <c r="D231" i="20"/>
  <c r="BF230" i="20"/>
  <c r="AX230" i="20"/>
  <c r="AW230" i="20"/>
  <c r="AS230" i="20"/>
  <c r="AR230" i="20"/>
  <c r="AE230" i="20"/>
  <c r="V230" i="20"/>
  <c r="M230" i="20"/>
  <c r="D230" i="20"/>
  <c r="BF229" i="20"/>
  <c r="AX229" i="20"/>
  <c r="AW229" i="20"/>
  <c r="AR229" i="20"/>
  <c r="AS229" i="20" s="1"/>
  <c r="AY229" i="20" s="1"/>
  <c r="AE229" i="20"/>
  <c r="V229" i="20"/>
  <c r="M229" i="20"/>
  <c r="D229" i="20"/>
  <c r="BF228" i="20"/>
  <c r="AX228" i="20"/>
  <c r="AW228" i="20"/>
  <c r="AS228" i="20"/>
  <c r="AY228" i="20" s="1"/>
  <c r="AR228" i="20"/>
  <c r="AE228" i="20"/>
  <c r="V228" i="20"/>
  <c r="M228" i="20"/>
  <c r="D228" i="20"/>
  <c r="BF227" i="20"/>
  <c r="AY227" i="20"/>
  <c r="AX227" i="20"/>
  <c r="AW227" i="20"/>
  <c r="AR227" i="20"/>
  <c r="AS227" i="20" s="1"/>
  <c r="AE227" i="20"/>
  <c r="V227" i="20"/>
  <c r="M227" i="20"/>
  <c r="D227" i="20"/>
  <c r="BF226" i="20"/>
  <c r="AX226" i="20"/>
  <c r="AW226" i="20"/>
  <c r="AS226" i="20"/>
  <c r="AY226" i="20" s="1"/>
  <c r="AR226" i="20"/>
  <c r="AE226" i="20"/>
  <c r="V226" i="20"/>
  <c r="M226" i="20"/>
  <c r="D226" i="20"/>
  <c r="BF225" i="20"/>
  <c r="AY225" i="20"/>
  <c r="AX225" i="20"/>
  <c r="AW225" i="20"/>
  <c r="AR225" i="20"/>
  <c r="AS225" i="20" s="1"/>
  <c r="AE225" i="20"/>
  <c r="V225" i="20"/>
  <c r="M225" i="20"/>
  <c r="D225" i="20"/>
  <c r="D254" i="20" s="1"/>
  <c r="BF224" i="20"/>
  <c r="AX224" i="20"/>
  <c r="AX255" i="20" s="1"/>
  <c r="AW224" i="20"/>
  <c r="AS224" i="20"/>
  <c r="AR224" i="20"/>
  <c r="AE224" i="20"/>
  <c r="V224" i="20"/>
  <c r="M224" i="20"/>
  <c r="D224" i="20"/>
  <c r="BF223" i="20"/>
  <c r="AX223" i="20"/>
  <c r="AW223" i="20"/>
  <c r="AW256" i="20" s="1"/>
  <c r="AR223" i="20"/>
  <c r="AE223" i="20"/>
  <c r="V223" i="20"/>
  <c r="M223" i="20"/>
  <c r="M254" i="20" s="1"/>
  <c r="D223" i="20"/>
  <c r="BM222" i="20"/>
  <c r="BL222" i="20"/>
  <c r="BK222" i="20"/>
  <c r="BJ222" i="20"/>
  <c r="BI222" i="20"/>
  <c r="BH222" i="20"/>
  <c r="BG222" i="20"/>
  <c r="BE222" i="20"/>
  <c r="AT222" i="20"/>
  <c r="AO222" i="20"/>
  <c r="C222" i="20"/>
  <c r="BM221" i="20"/>
  <c r="BL221" i="20"/>
  <c r="BK221" i="20"/>
  <c r="BJ221" i="20"/>
  <c r="BI221" i="20"/>
  <c r="BH221" i="20"/>
  <c r="BG221" i="20"/>
  <c r="BE221" i="20"/>
  <c r="BD221" i="20"/>
  <c r="BC221" i="20"/>
  <c r="BB221" i="20"/>
  <c r="BA221" i="20"/>
  <c r="AZ221" i="20"/>
  <c r="AV221" i="20"/>
  <c r="AU221" i="20"/>
  <c r="AT221" i="20"/>
  <c r="AQ221" i="20"/>
  <c r="AP221" i="20"/>
  <c r="AO221" i="20"/>
  <c r="AN221" i="20"/>
  <c r="AM221" i="20"/>
  <c r="AL221" i="20"/>
  <c r="AK221" i="20"/>
  <c r="AJ221" i="20"/>
  <c r="AI221" i="20"/>
  <c r="AH221" i="20"/>
  <c r="AG221" i="20"/>
  <c r="AF221" i="20"/>
  <c r="AD221" i="20"/>
  <c r="AC221" i="20"/>
  <c r="AB221" i="20"/>
  <c r="AA221" i="20"/>
  <c r="Z221" i="20"/>
  <c r="Y221" i="20"/>
  <c r="X221" i="20"/>
  <c r="W221" i="20"/>
  <c r="U221" i="20"/>
  <c r="T221" i="20"/>
  <c r="S221" i="20"/>
  <c r="R221" i="20"/>
  <c r="Q221" i="20"/>
  <c r="P221" i="20"/>
  <c r="O221" i="20"/>
  <c r="N221" i="20"/>
  <c r="L221" i="20"/>
  <c r="K221" i="20"/>
  <c r="J221" i="20"/>
  <c r="I221" i="20"/>
  <c r="H221" i="20"/>
  <c r="G221" i="20"/>
  <c r="F221" i="20"/>
  <c r="E221" i="20"/>
  <c r="C221" i="20"/>
  <c r="BM220" i="20"/>
  <c r="BL220" i="20"/>
  <c r="BK220" i="20"/>
  <c r="BJ220" i="20"/>
  <c r="BI220" i="20"/>
  <c r="BH220" i="20"/>
  <c r="BG220" i="20"/>
  <c r="BF220" i="20"/>
  <c r="BE220" i="20"/>
  <c r="BD220" i="20"/>
  <c r="BC220" i="20"/>
  <c r="BB220" i="20"/>
  <c r="BA220" i="20"/>
  <c r="AZ220" i="20"/>
  <c r="AV220" i="20"/>
  <c r="AU220" i="20"/>
  <c r="AT220" i="20"/>
  <c r="AQ220" i="20"/>
  <c r="AP220" i="20"/>
  <c r="AO220" i="20"/>
  <c r="AN220" i="20"/>
  <c r="AM220" i="20"/>
  <c r="AL220" i="20"/>
  <c r="AK220" i="20"/>
  <c r="AJ220" i="20"/>
  <c r="AI220" i="20"/>
  <c r="AH220" i="20"/>
  <c r="AG220" i="20"/>
  <c r="AF220" i="20"/>
  <c r="AD220" i="20"/>
  <c r="AC220" i="20"/>
  <c r="AB220" i="20"/>
  <c r="AA220" i="20"/>
  <c r="Z220" i="20"/>
  <c r="Y220" i="20"/>
  <c r="X220" i="20"/>
  <c r="W220" i="20"/>
  <c r="U220" i="20"/>
  <c r="T220" i="20"/>
  <c r="S220" i="20"/>
  <c r="R220" i="20"/>
  <c r="Q220" i="20"/>
  <c r="P220" i="20"/>
  <c r="O220" i="20"/>
  <c r="N220" i="20"/>
  <c r="L220" i="20"/>
  <c r="K220" i="20"/>
  <c r="J220" i="20"/>
  <c r="I220" i="20"/>
  <c r="H220" i="20"/>
  <c r="G220" i="20"/>
  <c r="F220" i="20"/>
  <c r="E220" i="20"/>
  <c r="C220" i="20"/>
  <c r="BM219" i="20"/>
  <c r="BL219" i="20"/>
  <c r="BK219" i="20"/>
  <c r="BJ219" i="20"/>
  <c r="BI219" i="20"/>
  <c r="BH219" i="20"/>
  <c r="BG219" i="20"/>
  <c r="BF219" i="20"/>
  <c r="BE219" i="20"/>
  <c r="BD219" i="20"/>
  <c r="BC219" i="20"/>
  <c r="BB219" i="20"/>
  <c r="BA219" i="20"/>
  <c r="AZ219" i="20"/>
  <c r="AV219" i="20"/>
  <c r="AU219" i="20"/>
  <c r="AT219" i="20"/>
  <c r="AQ219" i="20"/>
  <c r="AP219" i="20"/>
  <c r="AO219" i="20"/>
  <c r="AN219" i="20"/>
  <c r="AM219" i="20"/>
  <c r="AL219" i="20"/>
  <c r="AK219" i="20"/>
  <c r="AJ219" i="20"/>
  <c r="AI219" i="20"/>
  <c r="AH219" i="20"/>
  <c r="AG219" i="20"/>
  <c r="AF219" i="20"/>
  <c r="AE219" i="20"/>
  <c r="AD219" i="20"/>
  <c r="AC219" i="20"/>
  <c r="AB219" i="20"/>
  <c r="AA219" i="20"/>
  <c r="Z219" i="20"/>
  <c r="Y219" i="20"/>
  <c r="X219" i="20"/>
  <c r="W219" i="20"/>
  <c r="U219" i="20"/>
  <c r="T219" i="20"/>
  <c r="S219" i="20"/>
  <c r="R219" i="20"/>
  <c r="Q219" i="20"/>
  <c r="P219" i="20"/>
  <c r="O219" i="20"/>
  <c r="N219" i="20"/>
  <c r="L219" i="20"/>
  <c r="K219" i="20"/>
  <c r="J219" i="20"/>
  <c r="I219" i="20"/>
  <c r="H219" i="20"/>
  <c r="G219" i="20"/>
  <c r="F219" i="20"/>
  <c r="E219" i="20"/>
  <c r="C219" i="20"/>
  <c r="BF218" i="20"/>
  <c r="AY218" i="20"/>
  <c r="AW218" i="20"/>
  <c r="AX218" i="20" s="1"/>
  <c r="AR218" i="20"/>
  <c r="AS218" i="20" s="1"/>
  <c r="AE218" i="20"/>
  <c r="V218" i="20"/>
  <c r="M218" i="20"/>
  <c r="D218" i="20"/>
  <c r="BF217" i="20"/>
  <c r="AW217" i="20"/>
  <c r="AX217" i="20" s="1"/>
  <c r="AR217" i="20"/>
  <c r="AS217" i="20" s="1"/>
  <c r="AE217" i="20"/>
  <c r="V217" i="20"/>
  <c r="M217" i="20"/>
  <c r="D217" i="20"/>
  <c r="BF216" i="20"/>
  <c r="AW216" i="20"/>
  <c r="AX216" i="20" s="1"/>
  <c r="AR216" i="20"/>
  <c r="AS216" i="20" s="1"/>
  <c r="AE216" i="20"/>
  <c r="V216" i="20"/>
  <c r="M216" i="20"/>
  <c r="D216" i="20"/>
  <c r="BF215" i="20"/>
  <c r="AW215" i="20"/>
  <c r="AX215" i="20" s="1"/>
  <c r="AR215" i="20"/>
  <c r="AS215" i="20" s="1"/>
  <c r="AE215" i="20"/>
  <c r="V215" i="20"/>
  <c r="M215" i="20"/>
  <c r="D215" i="20"/>
  <c r="BF214" i="20"/>
  <c r="AY214" i="20"/>
  <c r="AW214" i="20"/>
  <c r="AX214" i="20" s="1"/>
  <c r="AR214" i="20"/>
  <c r="AS214" i="20" s="1"/>
  <c r="AE214" i="20"/>
  <c r="V214" i="20"/>
  <c r="M214" i="20"/>
  <c r="D214" i="20"/>
  <c r="BF213" i="20"/>
  <c r="AW213" i="20"/>
  <c r="AX213" i="20" s="1"/>
  <c r="AR213" i="20"/>
  <c r="AS213" i="20" s="1"/>
  <c r="AE213" i="20"/>
  <c r="V213" i="20"/>
  <c r="M213" i="20"/>
  <c r="D213" i="20"/>
  <c r="BF212" i="20"/>
  <c r="AW212" i="20"/>
  <c r="AX212" i="20" s="1"/>
  <c r="AR212" i="20"/>
  <c r="AS212" i="20" s="1"/>
  <c r="AE212" i="20"/>
  <c r="V212" i="20"/>
  <c r="M212" i="20"/>
  <c r="D212" i="20"/>
  <c r="BF211" i="20"/>
  <c r="AW211" i="20"/>
  <c r="AX211" i="20" s="1"/>
  <c r="AR211" i="20"/>
  <c r="AS211" i="20" s="1"/>
  <c r="AE211" i="20"/>
  <c r="V211" i="20"/>
  <c r="M211" i="20"/>
  <c r="D211" i="20"/>
  <c r="BF210" i="20"/>
  <c r="AY210" i="20"/>
  <c r="AW210" i="20"/>
  <c r="AX210" i="20" s="1"/>
  <c r="AR210" i="20"/>
  <c r="AS210" i="20" s="1"/>
  <c r="AE210" i="20"/>
  <c r="V210" i="20"/>
  <c r="M210" i="20"/>
  <c r="D210" i="20"/>
  <c r="BF209" i="20"/>
  <c r="AW209" i="20"/>
  <c r="AX209" i="20" s="1"/>
  <c r="AR209" i="20"/>
  <c r="AS209" i="20" s="1"/>
  <c r="AE209" i="20"/>
  <c r="V209" i="20"/>
  <c r="M209" i="20"/>
  <c r="D209" i="20"/>
  <c r="BF208" i="20"/>
  <c r="AW208" i="20"/>
  <c r="AX208" i="20" s="1"/>
  <c r="AR208" i="20"/>
  <c r="AS208" i="20" s="1"/>
  <c r="AE208" i="20"/>
  <c r="V208" i="20"/>
  <c r="M208" i="20"/>
  <c r="D208" i="20"/>
  <c r="BF207" i="20"/>
  <c r="AW207" i="20"/>
  <c r="AX207" i="20" s="1"/>
  <c r="AR207" i="20"/>
  <c r="AS207" i="20" s="1"/>
  <c r="AE207" i="20"/>
  <c r="V207" i="20"/>
  <c r="M207" i="20"/>
  <c r="D207" i="20"/>
  <c r="BF206" i="20"/>
  <c r="AY206" i="20"/>
  <c r="AW206" i="20"/>
  <c r="AX206" i="20" s="1"/>
  <c r="AR206" i="20"/>
  <c r="AS206" i="20" s="1"/>
  <c r="AE206" i="20"/>
  <c r="V206" i="20"/>
  <c r="M206" i="20"/>
  <c r="D206" i="20"/>
  <c r="BF205" i="20"/>
  <c r="AW205" i="20"/>
  <c r="AX205" i="20" s="1"/>
  <c r="AR205" i="20"/>
  <c r="AS205" i="20" s="1"/>
  <c r="AE205" i="20"/>
  <c r="V205" i="20"/>
  <c r="M205" i="20"/>
  <c r="D205" i="20"/>
  <c r="BF204" i="20"/>
  <c r="AW204" i="20"/>
  <c r="AX204" i="20" s="1"/>
  <c r="AR204" i="20"/>
  <c r="AS204" i="20" s="1"/>
  <c r="AE204" i="20"/>
  <c r="V204" i="20"/>
  <c r="M204" i="20"/>
  <c r="D204" i="20"/>
  <c r="BF203" i="20"/>
  <c r="AW203" i="20"/>
  <c r="AX203" i="20" s="1"/>
  <c r="AR203" i="20"/>
  <c r="AS203" i="20" s="1"/>
  <c r="AE203" i="20"/>
  <c r="V203" i="20"/>
  <c r="M203" i="20"/>
  <c r="D203" i="20"/>
  <c r="BF202" i="20"/>
  <c r="AY202" i="20"/>
  <c r="AW202" i="20"/>
  <c r="AX202" i="20" s="1"/>
  <c r="AR202" i="20"/>
  <c r="AS202" i="20" s="1"/>
  <c r="AE202" i="20"/>
  <c r="V202" i="20"/>
  <c r="M202" i="20"/>
  <c r="D202" i="20"/>
  <c r="BF201" i="20"/>
  <c r="AW201" i="20"/>
  <c r="AX201" i="20" s="1"/>
  <c r="AR201" i="20"/>
  <c r="AS201" i="20" s="1"/>
  <c r="AE201" i="20"/>
  <c r="V201" i="20"/>
  <c r="M201" i="20"/>
  <c r="D201" i="20"/>
  <c r="BF200" i="20"/>
  <c r="AW200" i="20"/>
  <c r="AX200" i="20" s="1"/>
  <c r="AR200" i="20"/>
  <c r="AS200" i="20" s="1"/>
  <c r="AE200" i="20"/>
  <c r="V200" i="20"/>
  <c r="M200" i="20"/>
  <c r="D200" i="20"/>
  <c r="BF199" i="20"/>
  <c r="AW199" i="20"/>
  <c r="AX199" i="20" s="1"/>
  <c r="AR199" i="20"/>
  <c r="AS199" i="20" s="1"/>
  <c r="AE199" i="20"/>
  <c r="V199" i="20"/>
  <c r="M199" i="20"/>
  <c r="D199" i="20"/>
  <c r="BF198" i="20"/>
  <c r="AY198" i="20"/>
  <c r="AW198" i="20"/>
  <c r="AX198" i="20" s="1"/>
  <c r="AR198" i="20"/>
  <c r="AS198" i="20" s="1"/>
  <c r="AE198" i="20"/>
  <c r="V198" i="20"/>
  <c r="M198" i="20"/>
  <c r="D198" i="20"/>
  <c r="BF197" i="20"/>
  <c r="AW197" i="20"/>
  <c r="AX197" i="20" s="1"/>
  <c r="AR197" i="20"/>
  <c r="AS197" i="20" s="1"/>
  <c r="AE197" i="20"/>
  <c r="V197" i="20"/>
  <c r="M197" i="20"/>
  <c r="D197" i="20"/>
  <c r="BF196" i="20"/>
  <c r="AW196" i="20"/>
  <c r="AX196" i="20" s="1"/>
  <c r="AR196" i="20"/>
  <c r="AS196" i="20" s="1"/>
  <c r="AE196" i="20"/>
  <c r="V196" i="20"/>
  <c r="M196" i="20"/>
  <c r="M219" i="20" s="1"/>
  <c r="D196" i="20"/>
  <c r="BF195" i="20"/>
  <c r="AW195" i="20"/>
  <c r="AX195" i="20" s="1"/>
  <c r="AR195" i="20"/>
  <c r="AS195" i="20" s="1"/>
  <c r="AE195" i="20"/>
  <c r="V195" i="20"/>
  <c r="M195" i="20"/>
  <c r="D195" i="20"/>
  <c r="BF194" i="20"/>
  <c r="AY194" i="20"/>
  <c r="AW194" i="20"/>
  <c r="AX194" i="20" s="1"/>
  <c r="AR194" i="20"/>
  <c r="AS194" i="20" s="1"/>
  <c r="AE194" i="20"/>
  <c r="V194" i="20"/>
  <c r="M194" i="20"/>
  <c r="D194" i="20"/>
  <c r="BF193" i="20"/>
  <c r="AW193" i="20"/>
  <c r="AX193" i="20" s="1"/>
  <c r="AR193" i="20"/>
  <c r="AS193" i="20" s="1"/>
  <c r="AE193" i="20"/>
  <c r="V193" i="20"/>
  <c r="M193" i="20"/>
  <c r="D193" i="20"/>
  <c r="BF192" i="20"/>
  <c r="AW192" i="20"/>
  <c r="AX192" i="20" s="1"/>
  <c r="AR192" i="20"/>
  <c r="AS192" i="20" s="1"/>
  <c r="AE192" i="20"/>
  <c r="V192" i="20"/>
  <c r="M192" i="20"/>
  <c r="D192" i="20"/>
  <c r="BF191" i="20"/>
  <c r="AW191" i="20"/>
  <c r="AX191" i="20" s="1"/>
  <c r="AR191" i="20"/>
  <c r="AS191" i="20" s="1"/>
  <c r="AE191" i="20"/>
  <c r="V191" i="20"/>
  <c r="M191" i="20"/>
  <c r="D191" i="20"/>
  <c r="BF190" i="20"/>
  <c r="AY190" i="20"/>
  <c r="AW190" i="20"/>
  <c r="AX190" i="20" s="1"/>
  <c r="AR190" i="20"/>
  <c r="AS190" i="20" s="1"/>
  <c r="AE190" i="20"/>
  <c r="V190" i="20"/>
  <c r="V220" i="20" s="1"/>
  <c r="M190" i="20"/>
  <c r="D190" i="20"/>
  <c r="BF189" i="20"/>
  <c r="AW189" i="20"/>
  <c r="AR189" i="20"/>
  <c r="AE189" i="20"/>
  <c r="AE221" i="20" s="1"/>
  <c r="V189" i="20"/>
  <c r="M189" i="20"/>
  <c r="M220" i="20" s="1"/>
  <c r="D189" i="20"/>
  <c r="BM188" i="20"/>
  <c r="BL188" i="20"/>
  <c r="BK188" i="20"/>
  <c r="BJ188" i="20"/>
  <c r="BI188" i="20"/>
  <c r="BH188" i="20"/>
  <c r="BG188" i="20"/>
  <c r="BE188" i="20"/>
  <c r="AT188" i="20"/>
  <c r="AO188" i="20"/>
  <c r="C188" i="20"/>
  <c r="BM187" i="20"/>
  <c r="BL187" i="20"/>
  <c r="BK187" i="20"/>
  <c r="BJ187" i="20"/>
  <c r="BI187" i="20"/>
  <c r="BH187" i="20"/>
  <c r="BG187" i="20"/>
  <c r="BE187" i="20"/>
  <c r="BD187" i="20"/>
  <c r="BC187" i="20"/>
  <c r="BB187" i="20"/>
  <c r="BA187" i="20"/>
  <c r="AZ187" i="20"/>
  <c r="AV187" i="20"/>
  <c r="AU187" i="20"/>
  <c r="AT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D187" i="20"/>
  <c r="AC187" i="20"/>
  <c r="AB187" i="20"/>
  <c r="AA187" i="20"/>
  <c r="Z187" i="20"/>
  <c r="Y187" i="20"/>
  <c r="X187" i="20"/>
  <c r="W187" i="20"/>
  <c r="U187" i="20"/>
  <c r="T187" i="20"/>
  <c r="S187" i="20"/>
  <c r="R187" i="20"/>
  <c r="Q187" i="20"/>
  <c r="P187" i="20"/>
  <c r="O187" i="20"/>
  <c r="N187" i="20"/>
  <c r="L187" i="20"/>
  <c r="K187" i="20"/>
  <c r="J187" i="20"/>
  <c r="I187" i="20"/>
  <c r="H187" i="20"/>
  <c r="G187" i="20"/>
  <c r="F187" i="20"/>
  <c r="E187" i="20"/>
  <c r="C187" i="20"/>
  <c r="BM186" i="20"/>
  <c r="BL186" i="20"/>
  <c r="BK186" i="20"/>
  <c r="BJ186" i="20"/>
  <c r="BI186" i="20"/>
  <c r="BH186" i="20"/>
  <c r="BG186" i="20"/>
  <c r="BE186" i="20"/>
  <c r="BD186" i="20"/>
  <c r="BC186" i="20"/>
  <c r="BB186" i="20"/>
  <c r="BA186" i="20"/>
  <c r="AZ186" i="20"/>
  <c r="AV186" i="20"/>
  <c r="AU186" i="20"/>
  <c r="AT186" i="20"/>
  <c r="AQ186" i="20"/>
  <c r="AP186" i="20"/>
  <c r="AO186" i="20"/>
  <c r="AN186" i="20"/>
  <c r="AM186" i="20"/>
  <c r="AL186" i="20"/>
  <c r="AK186" i="20"/>
  <c r="AJ186" i="20"/>
  <c r="AI186" i="20"/>
  <c r="AH186" i="20"/>
  <c r="AG186" i="20"/>
  <c r="AF186" i="20"/>
  <c r="AD186" i="20"/>
  <c r="AC186" i="20"/>
  <c r="AB186" i="20"/>
  <c r="AA186" i="20"/>
  <c r="Z186" i="20"/>
  <c r="Y186" i="20"/>
  <c r="X186" i="20"/>
  <c r="W186" i="20"/>
  <c r="U186" i="20"/>
  <c r="T186" i="20"/>
  <c r="S186" i="20"/>
  <c r="R186" i="20"/>
  <c r="Q186" i="20"/>
  <c r="P186" i="20"/>
  <c r="O186" i="20"/>
  <c r="N186" i="20"/>
  <c r="L186" i="20"/>
  <c r="K186" i="20"/>
  <c r="J186" i="20"/>
  <c r="I186" i="20"/>
  <c r="H186" i="20"/>
  <c r="G186" i="20"/>
  <c r="F186" i="20"/>
  <c r="E186" i="20"/>
  <c r="C186" i="20"/>
  <c r="BM185" i="20"/>
  <c r="BL185" i="20"/>
  <c r="BK185" i="20"/>
  <c r="BJ185" i="20"/>
  <c r="BI185" i="20"/>
  <c r="BH185" i="20"/>
  <c r="BG185" i="20"/>
  <c r="BF185" i="20"/>
  <c r="BE185" i="20"/>
  <c r="BD185" i="20"/>
  <c r="BC185" i="20"/>
  <c r="BB185" i="20"/>
  <c r="BA185" i="20"/>
  <c r="AZ185" i="20"/>
  <c r="AV185" i="20"/>
  <c r="AU185" i="20"/>
  <c r="AT185" i="20"/>
  <c r="AQ185" i="20"/>
  <c r="AP185" i="20"/>
  <c r="AO185" i="20"/>
  <c r="AN185" i="20"/>
  <c r="AM185" i="20"/>
  <c r="AL185" i="20"/>
  <c r="AK185" i="20"/>
  <c r="AJ185" i="20"/>
  <c r="AI185" i="20"/>
  <c r="AH185" i="20"/>
  <c r="AG185" i="20"/>
  <c r="AF185" i="20"/>
  <c r="AD185" i="20"/>
  <c r="AC185" i="20"/>
  <c r="AB185" i="20"/>
  <c r="AA185" i="20"/>
  <c r="Z185" i="20"/>
  <c r="Y185" i="20"/>
  <c r="X185" i="20"/>
  <c r="W185" i="20"/>
  <c r="U185" i="20"/>
  <c r="T185" i="20"/>
  <c r="S185" i="20"/>
  <c r="R185" i="20"/>
  <c r="Q185" i="20"/>
  <c r="P185" i="20"/>
  <c r="O185" i="20"/>
  <c r="N185" i="20"/>
  <c r="L185" i="20"/>
  <c r="K185" i="20"/>
  <c r="J185" i="20"/>
  <c r="I185" i="20"/>
  <c r="H185" i="20"/>
  <c r="G185" i="20"/>
  <c r="F185" i="20"/>
  <c r="E185" i="20"/>
  <c r="C185" i="20"/>
  <c r="BF184" i="20"/>
  <c r="AX184" i="20"/>
  <c r="AW184" i="20"/>
  <c r="AS184" i="20"/>
  <c r="AR184" i="20"/>
  <c r="AE184" i="20"/>
  <c r="V184" i="20"/>
  <c r="M184" i="20"/>
  <c r="D184" i="20"/>
  <c r="BF183" i="20"/>
  <c r="AX183" i="20"/>
  <c r="AW183" i="20"/>
  <c r="AS183" i="20"/>
  <c r="AR183" i="20"/>
  <c r="AE183" i="20"/>
  <c r="V183" i="20"/>
  <c r="M183" i="20"/>
  <c r="D183" i="20"/>
  <c r="BF182" i="20"/>
  <c r="AX182" i="20"/>
  <c r="AW182" i="20"/>
  <c r="AS182" i="20"/>
  <c r="AR182" i="20"/>
  <c r="AE182" i="20"/>
  <c r="V182" i="20"/>
  <c r="M182" i="20"/>
  <c r="D182" i="20"/>
  <c r="BF181" i="20"/>
  <c r="AX181" i="20"/>
  <c r="AW181" i="20"/>
  <c r="AS181" i="20"/>
  <c r="AR181" i="20"/>
  <c r="AE181" i="20"/>
  <c r="V181" i="20"/>
  <c r="M181" i="20"/>
  <c r="D181" i="20"/>
  <c r="BF180" i="20"/>
  <c r="AX180" i="20"/>
  <c r="AW180" i="20"/>
  <c r="AS180" i="20"/>
  <c r="AR180" i="20"/>
  <c r="AE180" i="20"/>
  <c r="V180" i="20"/>
  <c r="M180" i="20"/>
  <c r="D180" i="20"/>
  <c r="BF179" i="20"/>
  <c r="AX179" i="20"/>
  <c r="AW179" i="20"/>
  <c r="AS179" i="20"/>
  <c r="AR179" i="20"/>
  <c r="AE179" i="20"/>
  <c r="V179" i="20"/>
  <c r="M179" i="20"/>
  <c r="D179" i="20"/>
  <c r="BF178" i="20"/>
  <c r="AX178" i="20"/>
  <c r="AW178" i="20"/>
  <c r="AS178" i="20"/>
  <c r="AR178" i="20"/>
  <c r="AE178" i="20"/>
  <c r="V178" i="20"/>
  <c r="M178" i="20"/>
  <c r="D178" i="20"/>
  <c r="BF177" i="20"/>
  <c r="AX177" i="20"/>
  <c r="AW177" i="20"/>
  <c r="AS177" i="20"/>
  <c r="AR177" i="20"/>
  <c r="AE177" i="20"/>
  <c r="V177" i="20"/>
  <c r="M177" i="20"/>
  <c r="D177" i="20"/>
  <c r="BF176" i="20"/>
  <c r="AX176" i="20"/>
  <c r="AW176" i="20"/>
  <c r="AS176" i="20"/>
  <c r="AR176" i="20"/>
  <c r="AE176" i="20"/>
  <c r="V176" i="20"/>
  <c r="M176" i="20"/>
  <c r="D176" i="20"/>
  <c r="BF175" i="20"/>
  <c r="AX175" i="20"/>
  <c r="AW175" i="20"/>
  <c r="AS175" i="20"/>
  <c r="AR175" i="20"/>
  <c r="AE175" i="20"/>
  <c r="V175" i="20"/>
  <c r="M175" i="20"/>
  <c r="D175" i="20"/>
  <c r="BF174" i="20"/>
  <c r="AX174" i="20"/>
  <c r="AW174" i="20"/>
  <c r="AS174" i="20"/>
  <c r="AR174" i="20"/>
  <c r="AE174" i="20"/>
  <c r="V174" i="20"/>
  <c r="M174" i="20"/>
  <c r="D174" i="20"/>
  <c r="BF173" i="20"/>
  <c r="AX173" i="20"/>
  <c r="AW173" i="20"/>
  <c r="AS173" i="20"/>
  <c r="AY173" i="20" s="1"/>
  <c r="AR173" i="20"/>
  <c r="AE173" i="20"/>
  <c r="V173" i="20"/>
  <c r="M173" i="20"/>
  <c r="D173" i="20"/>
  <c r="BF172" i="20"/>
  <c r="AX172" i="20"/>
  <c r="AW172" i="20"/>
  <c r="AS172" i="20"/>
  <c r="AR172" i="20"/>
  <c r="AE172" i="20"/>
  <c r="V172" i="20"/>
  <c r="M172" i="20"/>
  <c r="D172" i="20"/>
  <c r="BF171" i="20"/>
  <c r="AX171" i="20"/>
  <c r="AW171" i="20"/>
  <c r="AS171" i="20"/>
  <c r="AR171" i="20"/>
  <c r="AE171" i="20"/>
  <c r="V171" i="20"/>
  <c r="M171" i="20"/>
  <c r="D171" i="20"/>
  <c r="BF170" i="20"/>
  <c r="AX170" i="20"/>
  <c r="AW170" i="20"/>
  <c r="AS170" i="20"/>
  <c r="AR170" i="20"/>
  <c r="AE170" i="20"/>
  <c r="V170" i="20"/>
  <c r="M170" i="20"/>
  <c r="D170" i="20"/>
  <c r="BF169" i="20"/>
  <c r="AX169" i="20"/>
  <c r="AW169" i="20"/>
  <c r="AS169" i="20"/>
  <c r="AR169" i="20"/>
  <c r="AE169" i="20"/>
  <c r="V169" i="20"/>
  <c r="M169" i="20"/>
  <c r="D169" i="20"/>
  <c r="BF168" i="20"/>
  <c r="AX168" i="20"/>
  <c r="AW168" i="20"/>
  <c r="AS168" i="20"/>
  <c r="AR168" i="20"/>
  <c r="AE168" i="20"/>
  <c r="V168" i="20"/>
  <c r="M168" i="20"/>
  <c r="D168" i="20"/>
  <c r="BF167" i="20"/>
  <c r="AX167" i="20"/>
  <c r="AW167" i="20"/>
  <c r="AS167" i="20"/>
  <c r="AR167" i="20"/>
  <c r="AE167" i="20"/>
  <c r="V167" i="20"/>
  <c r="M167" i="20"/>
  <c r="D167" i="20"/>
  <c r="BF166" i="20"/>
  <c r="AX166" i="20"/>
  <c r="AW166" i="20"/>
  <c r="AS166" i="20"/>
  <c r="AR166" i="20"/>
  <c r="AE166" i="20"/>
  <c r="V166" i="20"/>
  <c r="M166" i="20"/>
  <c r="D166" i="20"/>
  <c r="BF165" i="20"/>
  <c r="AX165" i="20"/>
  <c r="AW165" i="20"/>
  <c r="AS165" i="20"/>
  <c r="AR165" i="20"/>
  <c r="AE165" i="20"/>
  <c r="V165" i="20"/>
  <c r="M165" i="20"/>
  <c r="D165" i="20"/>
  <c r="BF164" i="20"/>
  <c r="AW164" i="20"/>
  <c r="AX164" i="20" s="1"/>
  <c r="AS164" i="20"/>
  <c r="AR164" i="20"/>
  <c r="AE164" i="20"/>
  <c r="V164" i="20"/>
  <c r="M164" i="20"/>
  <c r="D164" i="20"/>
  <c r="BF163" i="20"/>
  <c r="AX163" i="20"/>
  <c r="AW163" i="20"/>
  <c r="AS163" i="20"/>
  <c r="AR163" i="20"/>
  <c r="AE163" i="20"/>
  <c r="V163" i="20"/>
  <c r="M163" i="20"/>
  <c r="D163" i="20"/>
  <c r="BF162" i="20"/>
  <c r="AW162" i="20"/>
  <c r="AS162" i="20"/>
  <c r="AR162" i="20"/>
  <c r="AE162" i="20"/>
  <c r="V162" i="20"/>
  <c r="V187" i="20" s="1"/>
  <c r="M162" i="20"/>
  <c r="D162" i="20"/>
  <c r="BF161" i="20"/>
  <c r="AX161" i="20"/>
  <c r="AW161" i="20"/>
  <c r="AS161" i="20"/>
  <c r="AR161" i="20"/>
  <c r="AE161" i="20"/>
  <c r="V161" i="20"/>
  <c r="M161" i="20"/>
  <c r="D161" i="20"/>
  <c r="BF160" i="20"/>
  <c r="AW160" i="20"/>
  <c r="AX160" i="20" s="1"/>
  <c r="AR160" i="20"/>
  <c r="AS160" i="20" s="1"/>
  <c r="AE160" i="20"/>
  <c r="V160" i="20"/>
  <c r="M160" i="20"/>
  <c r="D160" i="20"/>
  <c r="BF159" i="20"/>
  <c r="AW159" i="20"/>
  <c r="AX159" i="20" s="1"/>
  <c r="AR159" i="20"/>
  <c r="AS159" i="20" s="1"/>
  <c r="AY159" i="20" s="1"/>
  <c r="AE159" i="20"/>
  <c r="V159" i="20"/>
  <c r="M159" i="20"/>
  <c r="D159" i="20"/>
  <c r="BF158" i="20"/>
  <c r="AW158" i="20"/>
  <c r="AX158" i="20" s="1"/>
  <c r="AR158" i="20"/>
  <c r="AS158" i="20" s="1"/>
  <c r="AY158" i="20" s="1"/>
  <c r="AE158" i="20"/>
  <c r="V158" i="20"/>
  <c r="M158" i="20"/>
  <c r="D158" i="20"/>
  <c r="BF157" i="20"/>
  <c r="AW157" i="20"/>
  <c r="AX157" i="20" s="1"/>
  <c r="AR157" i="20"/>
  <c r="AS157" i="20" s="1"/>
  <c r="AY157" i="20" s="1"/>
  <c r="AE157" i="20"/>
  <c r="V157" i="20"/>
  <c r="M157" i="20"/>
  <c r="D157" i="20"/>
  <c r="BF156" i="20"/>
  <c r="AW156" i="20"/>
  <c r="AX156" i="20" s="1"/>
  <c r="AR156" i="20"/>
  <c r="AS156" i="20" s="1"/>
  <c r="AY156" i="20" s="1"/>
  <c r="AE156" i="20"/>
  <c r="V156" i="20"/>
  <c r="M156" i="20"/>
  <c r="D156" i="20"/>
  <c r="BF155" i="20"/>
  <c r="AW155" i="20"/>
  <c r="AX155" i="20" s="1"/>
  <c r="AR155" i="20"/>
  <c r="AS155" i="20" s="1"/>
  <c r="AY155" i="20" s="1"/>
  <c r="AE155" i="20"/>
  <c r="V155" i="20"/>
  <c r="M155" i="20"/>
  <c r="D155" i="20"/>
  <c r="BF154" i="20"/>
  <c r="AW154" i="20"/>
  <c r="AR154" i="20"/>
  <c r="AE154" i="20"/>
  <c r="V154" i="20"/>
  <c r="M154" i="20"/>
  <c r="D154" i="20"/>
  <c r="BM153" i="20"/>
  <c r="BL153" i="20"/>
  <c r="BK153" i="20"/>
  <c r="BJ153" i="20"/>
  <c r="BI153" i="20"/>
  <c r="BH153" i="20"/>
  <c r="BG153" i="20"/>
  <c r="BE153" i="20"/>
  <c r="AT153" i="20"/>
  <c r="AO153" i="20"/>
  <c r="C153" i="20"/>
  <c r="BM152" i="20"/>
  <c r="BL152" i="20"/>
  <c r="BK152" i="20"/>
  <c r="BJ152" i="20"/>
  <c r="BI152" i="20"/>
  <c r="BH152" i="20"/>
  <c r="BG152" i="20"/>
  <c r="BE152" i="20"/>
  <c r="BD152" i="20"/>
  <c r="BC152" i="20"/>
  <c r="BB152" i="20"/>
  <c r="BA152" i="20"/>
  <c r="AZ152" i="20"/>
  <c r="AV152" i="20"/>
  <c r="AU152" i="20"/>
  <c r="AT152" i="20"/>
  <c r="AR152" i="20"/>
  <c r="AQ152" i="20"/>
  <c r="AP152" i="20"/>
  <c r="AO152" i="20"/>
  <c r="AN152" i="20"/>
  <c r="AM152" i="20"/>
  <c r="AL152" i="20"/>
  <c r="AK152" i="20"/>
  <c r="AJ152" i="20"/>
  <c r="AI152" i="20"/>
  <c r="AH152" i="20"/>
  <c r="AG152" i="20"/>
  <c r="AF152" i="20"/>
  <c r="AD152" i="20"/>
  <c r="AC152" i="20"/>
  <c r="AB152" i="20"/>
  <c r="AA152" i="20"/>
  <c r="Z152" i="20"/>
  <c r="Y152" i="20"/>
  <c r="X152" i="20"/>
  <c r="W152" i="20"/>
  <c r="U152" i="20"/>
  <c r="T152" i="20"/>
  <c r="S152" i="20"/>
  <c r="R152" i="20"/>
  <c r="Q152" i="20"/>
  <c r="P152" i="20"/>
  <c r="O152" i="20"/>
  <c r="N152" i="20"/>
  <c r="L152" i="20"/>
  <c r="K152" i="20"/>
  <c r="J152" i="20"/>
  <c r="I152" i="20"/>
  <c r="H152" i="20"/>
  <c r="G152" i="20"/>
  <c r="F152" i="20"/>
  <c r="E152" i="20"/>
  <c r="D152" i="20"/>
  <c r="C152" i="20"/>
  <c r="BM151" i="20"/>
  <c r="BL151" i="20"/>
  <c r="BK151" i="20"/>
  <c r="BJ151" i="20"/>
  <c r="BI151" i="20"/>
  <c r="BH151" i="20"/>
  <c r="BG151" i="20"/>
  <c r="BE151" i="20"/>
  <c r="BD151" i="20"/>
  <c r="BC151" i="20"/>
  <c r="BB151" i="20"/>
  <c r="BA151" i="20"/>
  <c r="AZ151" i="20"/>
  <c r="AV151" i="20"/>
  <c r="AU151" i="20"/>
  <c r="AT151" i="20"/>
  <c r="AQ151" i="20"/>
  <c r="AP151" i="20"/>
  <c r="AO151" i="20"/>
  <c r="AN151" i="20"/>
  <c r="AM151" i="20"/>
  <c r="AL151" i="20"/>
  <c r="AK151" i="20"/>
  <c r="AJ151" i="20"/>
  <c r="AI151" i="20"/>
  <c r="AH151" i="20"/>
  <c r="AG151" i="20"/>
  <c r="AF151" i="20"/>
  <c r="AD151" i="20"/>
  <c r="AC151" i="20"/>
  <c r="AB151" i="20"/>
  <c r="AA151" i="20"/>
  <c r="Z151" i="20"/>
  <c r="Y151" i="20"/>
  <c r="X151" i="20"/>
  <c r="W151" i="20"/>
  <c r="U151" i="20"/>
  <c r="T151" i="20"/>
  <c r="S151" i="20"/>
  <c r="R151" i="20"/>
  <c r="Q151" i="20"/>
  <c r="P151" i="20"/>
  <c r="O151" i="20"/>
  <c r="N151" i="20"/>
  <c r="L151" i="20"/>
  <c r="K151" i="20"/>
  <c r="J151" i="20"/>
  <c r="I151" i="20"/>
  <c r="H151" i="20"/>
  <c r="G151" i="20"/>
  <c r="F151" i="20"/>
  <c r="E151" i="20"/>
  <c r="C151" i="20"/>
  <c r="BM150" i="20"/>
  <c r="BL150" i="20"/>
  <c r="BK150" i="20"/>
  <c r="BJ150" i="20"/>
  <c r="BI150" i="20"/>
  <c r="BH150" i="20"/>
  <c r="BG150" i="20"/>
  <c r="BE150" i="20"/>
  <c r="BD150" i="20"/>
  <c r="BC150" i="20"/>
  <c r="BB150" i="20"/>
  <c r="BA150" i="20"/>
  <c r="AZ150" i="20"/>
  <c r="AV150" i="20"/>
  <c r="AU150" i="20"/>
  <c r="AT150" i="20"/>
  <c r="AQ150" i="20"/>
  <c r="AP150" i="20"/>
  <c r="AO150" i="20"/>
  <c r="AN150" i="20"/>
  <c r="AM150" i="20"/>
  <c r="AL150" i="20"/>
  <c r="AK150" i="20"/>
  <c r="AJ150" i="20"/>
  <c r="AI150" i="20"/>
  <c r="AH150" i="20"/>
  <c r="AG150" i="20"/>
  <c r="AF150" i="20"/>
  <c r="AD150" i="20"/>
  <c r="AC150" i="20"/>
  <c r="AB150" i="20"/>
  <c r="AA150" i="20"/>
  <c r="Z150" i="20"/>
  <c r="Y150" i="20"/>
  <c r="X150" i="20"/>
  <c r="W150" i="20"/>
  <c r="U150" i="20"/>
  <c r="T150" i="20"/>
  <c r="S150" i="20"/>
  <c r="R150" i="20"/>
  <c r="Q150" i="20"/>
  <c r="P150" i="20"/>
  <c r="O150" i="20"/>
  <c r="N150" i="20"/>
  <c r="L150" i="20"/>
  <c r="K150" i="20"/>
  <c r="J150" i="20"/>
  <c r="I150" i="20"/>
  <c r="H150" i="20"/>
  <c r="G150" i="20"/>
  <c r="F150" i="20"/>
  <c r="E150" i="20"/>
  <c r="C150" i="20"/>
  <c r="BF149" i="20"/>
  <c r="AW149" i="20"/>
  <c r="AX149" i="20" s="1"/>
  <c r="AS149" i="20"/>
  <c r="AR149" i="20"/>
  <c r="AE149" i="20"/>
  <c r="V149" i="20"/>
  <c r="M149" i="20"/>
  <c r="D149" i="20"/>
  <c r="BF148" i="20"/>
  <c r="AX148" i="20"/>
  <c r="AW148" i="20"/>
  <c r="AY148" i="20" s="1"/>
  <c r="AS148" i="20"/>
  <c r="AR148" i="20"/>
  <c r="AE148" i="20"/>
  <c r="V148" i="20"/>
  <c r="M148" i="20"/>
  <c r="D148" i="20"/>
  <c r="BF147" i="20"/>
  <c r="AX147" i="20"/>
  <c r="AW147" i="20"/>
  <c r="AY147" i="20" s="1"/>
  <c r="AS147" i="20"/>
  <c r="AR147" i="20"/>
  <c r="AE147" i="20"/>
  <c r="V147" i="20"/>
  <c r="M147" i="20"/>
  <c r="D147" i="20"/>
  <c r="BF146" i="20"/>
  <c r="AW146" i="20"/>
  <c r="AX146" i="20" s="1"/>
  <c r="AS146" i="20"/>
  <c r="AR146" i="20"/>
  <c r="AE146" i="20"/>
  <c r="V146" i="20"/>
  <c r="M146" i="20"/>
  <c r="D146" i="20"/>
  <c r="BF145" i="20"/>
  <c r="AW145" i="20"/>
  <c r="AX145" i="20" s="1"/>
  <c r="AS145" i="20"/>
  <c r="AR145" i="20"/>
  <c r="AE145" i="20"/>
  <c r="V145" i="20"/>
  <c r="M145" i="20"/>
  <c r="D145" i="20"/>
  <c r="BF144" i="20"/>
  <c r="AW144" i="20"/>
  <c r="AX144" i="20" s="1"/>
  <c r="AS144" i="20"/>
  <c r="AR144" i="20"/>
  <c r="AE144" i="20"/>
  <c r="V144" i="20"/>
  <c r="M144" i="20"/>
  <c r="D144" i="20"/>
  <c r="BF143" i="20"/>
  <c r="AW143" i="20"/>
  <c r="AX143" i="20" s="1"/>
  <c r="AS143" i="20"/>
  <c r="AR143" i="20"/>
  <c r="AE143" i="20"/>
  <c r="V143" i="20"/>
  <c r="M143" i="20"/>
  <c r="D143" i="20"/>
  <c r="BF142" i="20"/>
  <c r="AW142" i="20"/>
  <c r="AS142" i="20"/>
  <c r="AR142" i="20"/>
  <c r="AE142" i="20"/>
  <c r="V142" i="20"/>
  <c r="M142" i="20"/>
  <c r="D142" i="20"/>
  <c r="BF141" i="20"/>
  <c r="AW141" i="20"/>
  <c r="AS141" i="20"/>
  <c r="AR141" i="20"/>
  <c r="AE141" i="20"/>
  <c r="V141" i="20"/>
  <c r="M141" i="20"/>
  <c r="D141" i="20"/>
  <c r="BF140" i="20"/>
  <c r="AX140" i="20"/>
  <c r="AW140" i="20"/>
  <c r="AS140" i="20"/>
  <c r="AR140" i="20"/>
  <c r="AE140" i="20"/>
  <c r="V140" i="20"/>
  <c r="M140" i="20"/>
  <c r="D140" i="20"/>
  <c r="BF139" i="20"/>
  <c r="AX139" i="20"/>
  <c r="AW139" i="20"/>
  <c r="AS139" i="20"/>
  <c r="AR139" i="20"/>
  <c r="AE139" i="20"/>
  <c r="V139" i="20"/>
  <c r="M139" i="20"/>
  <c r="D139" i="20"/>
  <c r="BF138" i="20"/>
  <c r="AW138" i="20"/>
  <c r="AS138" i="20"/>
  <c r="AR138" i="20"/>
  <c r="AE138" i="20"/>
  <c r="V138" i="20"/>
  <c r="M138" i="20"/>
  <c r="D138" i="20"/>
  <c r="BF137" i="20"/>
  <c r="AW137" i="20"/>
  <c r="AX137" i="20" s="1"/>
  <c r="AS137" i="20"/>
  <c r="AR137" i="20"/>
  <c r="AE137" i="20"/>
  <c r="V137" i="20"/>
  <c r="M137" i="20"/>
  <c r="D137" i="20"/>
  <c r="BF136" i="20"/>
  <c r="AX136" i="20"/>
  <c r="AW136" i="20"/>
  <c r="AS136" i="20"/>
  <c r="AR136" i="20"/>
  <c r="AE136" i="20"/>
  <c r="V136" i="20"/>
  <c r="M136" i="20"/>
  <c r="D136" i="20"/>
  <c r="BF135" i="20"/>
  <c r="AX135" i="20"/>
  <c r="AW135" i="20"/>
  <c r="AS135" i="20"/>
  <c r="AR135" i="20"/>
  <c r="AE135" i="20"/>
  <c r="V135" i="20"/>
  <c r="M135" i="20"/>
  <c r="D135" i="20"/>
  <c r="BF134" i="20"/>
  <c r="AW134" i="20"/>
  <c r="AS134" i="20"/>
  <c r="AR134" i="20"/>
  <c r="AE134" i="20"/>
  <c r="V134" i="20"/>
  <c r="M134" i="20"/>
  <c r="D134" i="20"/>
  <c r="BF133" i="20"/>
  <c r="AW133" i="20"/>
  <c r="AX133" i="20" s="1"/>
  <c r="AS133" i="20"/>
  <c r="AR133" i="20"/>
  <c r="AE133" i="20"/>
  <c r="V133" i="20"/>
  <c r="M133" i="20"/>
  <c r="D133" i="20"/>
  <c r="BF132" i="20"/>
  <c r="AX132" i="20"/>
  <c r="AW132" i="20"/>
  <c r="AS132" i="20"/>
  <c r="AR132" i="20"/>
  <c r="AE132" i="20"/>
  <c r="V132" i="20"/>
  <c r="M132" i="20"/>
  <c r="D132" i="20"/>
  <c r="BF131" i="20"/>
  <c r="AX131" i="20"/>
  <c r="AW131" i="20"/>
  <c r="AS131" i="20"/>
  <c r="AR131" i="20"/>
  <c r="AE131" i="20"/>
  <c r="AE151" i="20" s="1"/>
  <c r="V131" i="20"/>
  <c r="M131" i="20"/>
  <c r="D131" i="20"/>
  <c r="BF130" i="20"/>
  <c r="AW130" i="20"/>
  <c r="AS130" i="20"/>
  <c r="AR130" i="20"/>
  <c r="AE130" i="20"/>
  <c r="V130" i="20"/>
  <c r="M130" i="20"/>
  <c r="D130" i="20"/>
  <c r="BF129" i="20"/>
  <c r="AW129" i="20"/>
  <c r="AX129" i="20" s="1"/>
  <c r="AS129" i="20"/>
  <c r="AR129" i="20"/>
  <c r="AE129" i="20"/>
  <c r="V129" i="20"/>
  <c r="M129" i="20"/>
  <c r="D129" i="20"/>
  <c r="BF128" i="20"/>
  <c r="AW128" i="20"/>
  <c r="AX128" i="20" s="1"/>
  <c r="AS128" i="20"/>
  <c r="AR128" i="20"/>
  <c r="AE128" i="20"/>
  <c r="V128" i="20"/>
  <c r="M128" i="20"/>
  <c r="D128" i="20"/>
  <c r="BF127" i="20"/>
  <c r="AW127" i="20"/>
  <c r="AX127" i="20" s="1"/>
  <c r="AS127" i="20"/>
  <c r="AR127" i="20"/>
  <c r="AE127" i="20"/>
  <c r="V127" i="20"/>
  <c r="M127" i="20"/>
  <c r="D127" i="20"/>
  <c r="BF126" i="20"/>
  <c r="AW126" i="20"/>
  <c r="AX126" i="20" s="1"/>
  <c r="AS126" i="20"/>
  <c r="AR126" i="20"/>
  <c r="AE126" i="20"/>
  <c r="V126" i="20"/>
  <c r="M126" i="20"/>
  <c r="D126" i="20"/>
  <c r="BF125" i="20"/>
  <c r="AW125" i="20"/>
  <c r="AX125" i="20" s="1"/>
  <c r="AS125" i="20"/>
  <c r="AR125" i="20"/>
  <c r="AE125" i="20"/>
  <c r="V125" i="20"/>
  <c r="M125" i="20"/>
  <c r="D125" i="20"/>
  <c r="BF124" i="20"/>
  <c r="AW124" i="20"/>
  <c r="AX124" i="20" s="1"/>
  <c r="AS124" i="20"/>
  <c r="AR124" i="20"/>
  <c r="AE124" i="20"/>
  <c r="V124" i="20"/>
  <c r="M124" i="20"/>
  <c r="D124" i="20"/>
  <c r="BF123" i="20"/>
  <c r="AW123" i="20"/>
  <c r="AX123" i="20" s="1"/>
  <c r="AS123" i="20"/>
  <c r="AR123" i="20"/>
  <c r="AE123" i="20"/>
  <c r="V123" i="20"/>
  <c r="M123" i="20"/>
  <c r="D123" i="20"/>
  <c r="BF122" i="20"/>
  <c r="AW122" i="20"/>
  <c r="AX122" i="20" s="1"/>
  <c r="AS122" i="20"/>
  <c r="AR122" i="20"/>
  <c r="AE122" i="20"/>
  <c r="V122" i="20"/>
  <c r="M122" i="20"/>
  <c r="D122" i="20"/>
  <c r="BF121" i="20"/>
  <c r="AW121" i="20"/>
  <c r="AX121" i="20" s="1"/>
  <c r="AS121" i="20"/>
  <c r="AR121" i="20"/>
  <c r="AE121" i="20"/>
  <c r="V121" i="20"/>
  <c r="M121" i="20"/>
  <c r="D121" i="20"/>
  <c r="BF120" i="20"/>
  <c r="AW120" i="20"/>
  <c r="AS120" i="20"/>
  <c r="AR120" i="20"/>
  <c r="AE120" i="20"/>
  <c r="V120" i="20"/>
  <c r="M120" i="20"/>
  <c r="D120" i="20"/>
  <c r="BM119" i="20"/>
  <c r="BL119" i="20"/>
  <c r="BK119" i="20"/>
  <c r="BJ119" i="20"/>
  <c r="BI119" i="20"/>
  <c r="BH119" i="20"/>
  <c r="BG119" i="20"/>
  <c r="BE119" i="20"/>
  <c r="AT119" i="20"/>
  <c r="AO119" i="20"/>
  <c r="C119" i="20"/>
  <c r="BM118" i="20"/>
  <c r="BL118" i="20"/>
  <c r="BK118" i="20"/>
  <c r="BJ118" i="20"/>
  <c r="BI118" i="20"/>
  <c r="BH118" i="20"/>
  <c r="BG118" i="20"/>
  <c r="BE118" i="20"/>
  <c r="BD118" i="20"/>
  <c r="BC118" i="20"/>
  <c r="BB118" i="20"/>
  <c r="BA118" i="20"/>
  <c r="AZ118" i="20"/>
  <c r="AV118" i="20"/>
  <c r="AU118" i="20"/>
  <c r="AT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D118" i="20"/>
  <c r="AC118" i="20"/>
  <c r="AB118" i="20"/>
  <c r="AA118" i="20"/>
  <c r="Z118" i="20"/>
  <c r="Y118" i="20"/>
  <c r="X118" i="20"/>
  <c r="W118" i="20"/>
  <c r="U118" i="20"/>
  <c r="T118" i="20"/>
  <c r="S118" i="20"/>
  <c r="R118" i="20"/>
  <c r="Q118" i="20"/>
  <c r="P118" i="20"/>
  <c r="O118" i="20"/>
  <c r="N118" i="20"/>
  <c r="L118" i="20"/>
  <c r="K118" i="20"/>
  <c r="J118" i="20"/>
  <c r="I118" i="20"/>
  <c r="H118" i="20"/>
  <c r="G118" i="20"/>
  <c r="F118" i="20"/>
  <c r="E118" i="20"/>
  <c r="C118" i="20"/>
  <c r="BM117" i="20"/>
  <c r="BL117" i="20"/>
  <c r="BK117" i="20"/>
  <c r="BJ117" i="20"/>
  <c r="BI117" i="20"/>
  <c r="BH117" i="20"/>
  <c r="BG117" i="20"/>
  <c r="BE117" i="20"/>
  <c r="BD117" i="20"/>
  <c r="BC117" i="20"/>
  <c r="BB117" i="20"/>
  <c r="BA117" i="20"/>
  <c r="AZ117" i="20"/>
  <c r="AV117" i="20"/>
  <c r="AU117" i="20"/>
  <c r="AT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D117" i="20"/>
  <c r="AC117" i="20"/>
  <c r="AB117" i="20"/>
  <c r="AA117" i="20"/>
  <c r="Z117" i="20"/>
  <c r="Y117" i="20"/>
  <c r="X117" i="20"/>
  <c r="W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C117" i="20"/>
  <c r="BM116" i="20"/>
  <c r="BL116" i="20"/>
  <c r="BK116" i="20"/>
  <c r="BJ116" i="20"/>
  <c r="BI116" i="20"/>
  <c r="BH116" i="20"/>
  <c r="BG116" i="20"/>
  <c r="BE116" i="20"/>
  <c r="BD116" i="20"/>
  <c r="BC116" i="20"/>
  <c r="BB116" i="20"/>
  <c r="BA116" i="20"/>
  <c r="AZ116" i="20"/>
  <c r="AV116" i="20"/>
  <c r="AU116" i="20"/>
  <c r="AT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D116" i="20"/>
  <c r="AC116" i="20"/>
  <c r="AB116" i="20"/>
  <c r="AA116" i="20"/>
  <c r="Z116" i="20"/>
  <c r="Y116" i="20"/>
  <c r="X116" i="20"/>
  <c r="W116" i="20"/>
  <c r="U116" i="20"/>
  <c r="T116" i="20"/>
  <c r="S116" i="20"/>
  <c r="R116" i="20"/>
  <c r="Q116" i="20"/>
  <c r="P116" i="20"/>
  <c r="O116" i="20"/>
  <c r="N116" i="20"/>
  <c r="L116" i="20"/>
  <c r="K116" i="20"/>
  <c r="J116" i="20"/>
  <c r="I116" i="20"/>
  <c r="H116" i="20"/>
  <c r="G116" i="20"/>
  <c r="F116" i="20"/>
  <c r="E116" i="20"/>
  <c r="D116" i="20"/>
  <c r="C116" i="20"/>
  <c r="BF115" i="20"/>
  <c r="AX115" i="20"/>
  <c r="AW115" i="20"/>
  <c r="AR115" i="20"/>
  <c r="AS115" i="20" s="1"/>
  <c r="AE115" i="20"/>
  <c r="V115" i="20"/>
  <c r="M115" i="20"/>
  <c r="D115" i="20"/>
  <c r="BF114" i="20"/>
  <c r="AX114" i="20"/>
  <c r="AW114" i="20"/>
  <c r="AR114" i="20"/>
  <c r="AS114" i="20" s="1"/>
  <c r="AE114" i="20"/>
  <c r="V114" i="20"/>
  <c r="M114" i="20"/>
  <c r="D114" i="20"/>
  <c r="BF113" i="20"/>
  <c r="AX113" i="20"/>
  <c r="AW113" i="20"/>
  <c r="AR113" i="20"/>
  <c r="AS113" i="20" s="1"/>
  <c r="AE113" i="20"/>
  <c r="V113" i="20"/>
  <c r="M113" i="20"/>
  <c r="D113" i="20"/>
  <c r="BF112" i="20"/>
  <c r="AX112" i="20"/>
  <c r="AW112" i="20"/>
  <c r="AR112" i="20"/>
  <c r="AS112" i="20" s="1"/>
  <c r="AE112" i="20"/>
  <c r="V112" i="20"/>
  <c r="M112" i="20"/>
  <c r="D112" i="20"/>
  <c r="BF111" i="20"/>
  <c r="AX111" i="20"/>
  <c r="AW111" i="20"/>
  <c r="AR111" i="20"/>
  <c r="AS111" i="20" s="1"/>
  <c r="AE111" i="20"/>
  <c r="V111" i="20"/>
  <c r="M111" i="20"/>
  <c r="D111" i="20"/>
  <c r="BF110" i="20"/>
  <c r="AX110" i="20"/>
  <c r="AW110" i="20"/>
  <c r="AR110" i="20"/>
  <c r="AS110" i="20" s="1"/>
  <c r="AE110" i="20"/>
  <c r="V110" i="20"/>
  <c r="M110" i="20"/>
  <c r="D110" i="20"/>
  <c r="BF109" i="20"/>
  <c r="AX109" i="20"/>
  <c r="AW109" i="20"/>
  <c r="AR109" i="20"/>
  <c r="AS109" i="20" s="1"/>
  <c r="AE109" i="20"/>
  <c r="V109" i="20"/>
  <c r="M109" i="20"/>
  <c r="D109" i="20"/>
  <c r="BF108" i="20"/>
  <c r="AX108" i="20"/>
  <c r="AW108" i="20"/>
  <c r="AR108" i="20"/>
  <c r="AS108" i="20" s="1"/>
  <c r="AE108" i="20"/>
  <c r="V108" i="20"/>
  <c r="M108" i="20"/>
  <c r="D108" i="20"/>
  <c r="BF107" i="20"/>
  <c r="AX107" i="20"/>
  <c r="AW107" i="20"/>
  <c r="AR107" i="20"/>
  <c r="AS107" i="20" s="1"/>
  <c r="AE107" i="20"/>
  <c r="V107" i="20"/>
  <c r="M107" i="20"/>
  <c r="D107" i="20"/>
  <c r="BF106" i="20"/>
  <c r="AX106" i="20"/>
  <c r="AW106" i="20"/>
  <c r="AR106" i="20"/>
  <c r="AS106" i="20" s="1"/>
  <c r="AE106" i="20"/>
  <c r="V106" i="20"/>
  <c r="M106" i="20"/>
  <c r="D106" i="20"/>
  <c r="BF105" i="20"/>
  <c r="AX105" i="20"/>
  <c r="AW105" i="20"/>
  <c r="AR105" i="20"/>
  <c r="AS105" i="20" s="1"/>
  <c r="AE105" i="20"/>
  <c r="V105" i="20"/>
  <c r="M105" i="20"/>
  <c r="D105" i="20"/>
  <c r="BF104" i="20"/>
  <c r="AX104" i="20"/>
  <c r="AW104" i="20"/>
  <c r="AR104" i="20"/>
  <c r="AS104" i="20" s="1"/>
  <c r="AE104" i="20"/>
  <c r="V104" i="20"/>
  <c r="M104" i="20"/>
  <c r="D104" i="20"/>
  <c r="BF103" i="20"/>
  <c r="AX103" i="20"/>
  <c r="AW103" i="20"/>
  <c r="AR103" i="20"/>
  <c r="AS103" i="20" s="1"/>
  <c r="AE103" i="20"/>
  <c r="V103" i="20"/>
  <c r="M103" i="20"/>
  <c r="D103" i="20"/>
  <c r="BF102" i="20"/>
  <c r="AX102" i="20"/>
  <c r="AW102" i="20"/>
  <c r="AR102" i="20"/>
  <c r="AS102" i="20" s="1"/>
  <c r="AE102" i="20"/>
  <c r="V102" i="20"/>
  <c r="M102" i="20"/>
  <c r="D102" i="20"/>
  <c r="BF101" i="20"/>
  <c r="AX101" i="20"/>
  <c r="AW101" i="20"/>
  <c r="AR101" i="20"/>
  <c r="AS101" i="20" s="1"/>
  <c r="AE101" i="20"/>
  <c r="V101" i="20"/>
  <c r="M101" i="20"/>
  <c r="D101" i="20"/>
  <c r="BF100" i="20"/>
  <c r="AX100" i="20"/>
  <c r="AW100" i="20"/>
  <c r="AR100" i="20"/>
  <c r="AS100" i="20" s="1"/>
  <c r="AE100" i="20"/>
  <c r="V100" i="20"/>
  <c r="M100" i="20"/>
  <c r="D100" i="20"/>
  <c r="BF99" i="20"/>
  <c r="AX99" i="20"/>
  <c r="AW99" i="20"/>
  <c r="AR99" i="20"/>
  <c r="AS99" i="20" s="1"/>
  <c r="AE99" i="20"/>
  <c r="V99" i="20"/>
  <c r="M99" i="20"/>
  <c r="D99" i="20"/>
  <c r="BF98" i="20"/>
  <c r="AX98" i="20"/>
  <c r="AW98" i="20"/>
  <c r="AR98" i="20"/>
  <c r="AS98" i="20" s="1"/>
  <c r="AE98" i="20"/>
  <c r="V98" i="20"/>
  <c r="M98" i="20"/>
  <c r="D98" i="20"/>
  <c r="BF97" i="20"/>
  <c r="AX97" i="20"/>
  <c r="AW97" i="20"/>
  <c r="AR97" i="20"/>
  <c r="AS97" i="20" s="1"/>
  <c r="AE97" i="20"/>
  <c r="V97" i="20"/>
  <c r="M97" i="20"/>
  <c r="D97" i="20"/>
  <c r="BF96" i="20"/>
  <c r="AX96" i="20"/>
  <c r="AW96" i="20"/>
  <c r="AR96" i="20"/>
  <c r="AS96" i="20" s="1"/>
  <c r="AE96" i="20"/>
  <c r="V96" i="20"/>
  <c r="M96" i="20"/>
  <c r="D96" i="20"/>
  <c r="BF95" i="20"/>
  <c r="AX95" i="20"/>
  <c r="AW95" i="20"/>
  <c r="AR95" i="20"/>
  <c r="AS95" i="20" s="1"/>
  <c r="AE95" i="20"/>
  <c r="V95" i="20"/>
  <c r="M95" i="20"/>
  <c r="D95" i="20"/>
  <c r="BF94" i="20"/>
  <c r="AX94" i="20"/>
  <c r="AW94" i="20"/>
  <c r="AR94" i="20"/>
  <c r="AS94" i="20" s="1"/>
  <c r="AE94" i="20"/>
  <c r="V94" i="20"/>
  <c r="M94" i="20"/>
  <c r="D94" i="20"/>
  <c r="BF93" i="20"/>
  <c r="AX93" i="20"/>
  <c r="AW93" i="20"/>
  <c r="AR93" i="20"/>
  <c r="AS93" i="20" s="1"/>
  <c r="AE93" i="20"/>
  <c r="V93" i="20"/>
  <c r="M93" i="20"/>
  <c r="D93" i="20"/>
  <c r="BF92" i="20"/>
  <c r="AX92" i="20"/>
  <c r="AW92" i="20"/>
  <c r="AR92" i="20"/>
  <c r="AS92" i="20" s="1"/>
  <c r="AE92" i="20"/>
  <c r="V92" i="20"/>
  <c r="M92" i="20"/>
  <c r="D92" i="20"/>
  <c r="BF91" i="20"/>
  <c r="AX91" i="20"/>
  <c r="AW91" i="20"/>
  <c r="AR91" i="20"/>
  <c r="AS91" i="20" s="1"/>
  <c r="AE91" i="20"/>
  <c r="V91" i="20"/>
  <c r="M91" i="20"/>
  <c r="D91" i="20"/>
  <c r="BF90" i="20"/>
  <c r="AX90" i="20"/>
  <c r="AW90" i="20"/>
  <c r="AR90" i="20"/>
  <c r="AS90" i="20" s="1"/>
  <c r="AE90" i="20"/>
  <c r="V90" i="20"/>
  <c r="M90" i="20"/>
  <c r="D90" i="20"/>
  <c r="BF89" i="20"/>
  <c r="AX89" i="20"/>
  <c r="AW89" i="20"/>
  <c r="AR89" i="20"/>
  <c r="AS89" i="20" s="1"/>
  <c r="AE89" i="20"/>
  <c r="V89" i="20"/>
  <c r="M89" i="20"/>
  <c r="D89" i="20"/>
  <c r="BF88" i="20"/>
  <c r="AX88" i="20"/>
  <c r="AW88" i="20"/>
  <c r="AR88" i="20"/>
  <c r="AS88" i="20" s="1"/>
  <c r="AE88" i="20"/>
  <c r="V88" i="20"/>
  <c r="M88" i="20"/>
  <c r="D88" i="20"/>
  <c r="BF87" i="20"/>
  <c r="AX87" i="20"/>
  <c r="AW87" i="20"/>
  <c r="AR87" i="20"/>
  <c r="AS87" i="20" s="1"/>
  <c r="AE87" i="20"/>
  <c r="V87" i="20"/>
  <c r="M87" i="20"/>
  <c r="D87" i="20"/>
  <c r="BF86" i="20"/>
  <c r="AX86" i="20"/>
  <c r="AW86" i="20"/>
  <c r="AR86" i="20"/>
  <c r="AS86" i="20" s="1"/>
  <c r="AE86" i="20"/>
  <c r="V86" i="20"/>
  <c r="M86" i="20"/>
  <c r="D86" i="20"/>
  <c r="BF85" i="20"/>
  <c r="BF117" i="20" s="1"/>
  <c r="AX85" i="20"/>
  <c r="AX117" i="20" s="1"/>
  <c r="AW85" i="20"/>
  <c r="AW116" i="20" s="1"/>
  <c r="AR85" i="20"/>
  <c r="AR117" i="20" s="1"/>
  <c r="AE85" i="20"/>
  <c r="AE118" i="20" s="1"/>
  <c r="V85" i="20"/>
  <c r="V117" i="20" s="1"/>
  <c r="M85" i="20"/>
  <c r="M116" i="20" s="1"/>
  <c r="D85" i="20"/>
  <c r="D117" i="20" s="1"/>
  <c r="BM84" i="20"/>
  <c r="BL84" i="20"/>
  <c r="BK84" i="20"/>
  <c r="BJ84" i="20"/>
  <c r="BI84" i="20"/>
  <c r="BH84" i="20"/>
  <c r="BG84" i="20"/>
  <c r="BE84" i="20"/>
  <c r="AT84" i="20"/>
  <c r="AO84" i="20"/>
  <c r="C84" i="20"/>
  <c r="BM83" i="20"/>
  <c r="BL83" i="20"/>
  <c r="BK83" i="20"/>
  <c r="BJ83" i="20"/>
  <c r="BI83" i="20"/>
  <c r="BH83" i="20"/>
  <c r="BG83" i="20"/>
  <c r="BE83" i="20"/>
  <c r="BD83" i="20"/>
  <c r="BC83" i="20"/>
  <c r="BB83" i="20"/>
  <c r="BA83" i="20"/>
  <c r="AZ83" i="20"/>
  <c r="AV83" i="20"/>
  <c r="AU83" i="20"/>
  <c r="AT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D83" i="20"/>
  <c r="AC83" i="20"/>
  <c r="AB83" i="20"/>
  <c r="AA83" i="20"/>
  <c r="Z83" i="20"/>
  <c r="Y83" i="20"/>
  <c r="X83" i="20"/>
  <c r="W83" i="20"/>
  <c r="U83" i="20"/>
  <c r="T83" i="20"/>
  <c r="S83" i="20"/>
  <c r="R83" i="20"/>
  <c r="Q83" i="20"/>
  <c r="P83" i="20"/>
  <c r="O83" i="20"/>
  <c r="N83" i="20"/>
  <c r="L83" i="20"/>
  <c r="K83" i="20"/>
  <c r="J83" i="20"/>
  <c r="I83" i="20"/>
  <c r="H83" i="20"/>
  <c r="G83" i="20"/>
  <c r="F83" i="20"/>
  <c r="E83" i="20"/>
  <c r="C83" i="20"/>
  <c r="BM82" i="20"/>
  <c r="BL82" i="20"/>
  <c r="BK82" i="20"/>
  <c r="BJ82" i="20"/>
  <c r="BI82" i="20"/>
  <c r="BH82" i="20"/>
  <c r="BG82" i="20"/>
  <c r="BF82" i="20"/>
  <c r="BE82" i="20"/>
  <c r="BD82" i="20"/>
  <c r="BC82" i="20"/>
  <c r="BB82" i="20"/>
  <c r="BA82" i="20"/>
  <c r="AZ82" i="20"/>
  <c r="AV82" i="20"/>
  <c r="AU82" i="20"/>
  <c r="AT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D82" i="20"/>
  <c r="AC82" i="20"/>
  <c r="AB82" i="20"/>
  <c r="AA82" i="20"/>
  <c r="Z82" i="20"/>
  <c r="Y82" i="20"/>
  <c r="X82" i="20"/>
  <c r="W82" i="20"/>
  <c r="U82" i="20"/>
  <c r="T82" i="20"/>
  <c r="S82" i="20"/>
  <c r="R82" i="20"/>
  <c r="Q82" i="20"/>
  <c r="P82" i="20"/>
  <c r="O82" i="20"/>
  <c r="N82" i="20"/>
  <c r="L82" i="20"/>
  <c r="K82" i="20"/>
  <c r="J82" i="20"/>
  <c r="I82" i="20"/>
  <c r="H82" i="20"/>
  <c r="G82" i="20"/>
  <c r="F82" i="20"/>
  <c r="E82" i="20"/>
  <c r="C82" i="20"/>
  <c r="BM81" i="20"/>
  <c r="BL81" i="20"/>
  <c r="BK81" i="20"/>
  <c r="BJ81" i="20"/>
  <c r="BI81" i="20"/>
  <c r="BH81" i="20"/>
  <c r="BG81" i="20"/>
  <c r="BE81" i="20"/>
  <c r="BD81" i="20"/>
  <c r="BC81" i="20"/>
  <c r="BB81" i="20"/>
  <c r="BA81" i="20"/>
  <c r="AZ81" i="20"/>
  <c r="AV81" i="20"/>
  <c r="AU81" i="20"/>
  <c r="AT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D81" i="20"/>
  <c r="AC81" i="20"/>
  <c r="AB81" i="20"/>
  <c r="AA81" i="20"/>
  <c r="Z81" i="20"/>
  <c r="Y81" i="20"/>
  <c r="X81" i="20"/>
  <c r="W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C81" i="20"/>
  <c r="BF80" i="20"/>
  <c r="AX80" i="20"/>
  <c r="AW80" i="20"/>
  <c r="AR80" i="20"/>
  <c r="AS80" i="20" s="1"/>
  <c r="AY80" i="20" s="1"/>
  <c r="AE80" i="20"/>
  <c r="V80" i="20"/>
  <c r="M80" i="20"/>
  <c r="D80" i="20"/>
  <c r="A80" i="20"/>
  <c r="BF79" i="20"/>
  <c r="AX79" i="20"/>
  <c r="AW79" i="20"/>
  <c r="AY79" i="20" s="1"/>
  <c r="AR79" i="20"/>
  <c r="AS79" i="20" s="1"/>
  <c r="AE79" i="20"/>
  <c r="V79" i="20"/>
  <c r="M79" i="20"/>
  <c r="D79" i="20"/>
  <c r="BF78" i="20"/>
  <c r="AX78" i="20"/>
  <c r="AW78" i="20"/>
  <c r="AY78" i="20" s="1"/>
  <c r="AR78" i="20"/>
  <c r="AS78" i="20" s="1"/>
  <c r="AE78" i="20"/>
  <c r="V78" i="20"/>
  <c r="M78" i="20"/>
  <c r="D78" i="20"/>
  <c r="BF77" i="20"/>
  <c r="AX77" i="20"/>
  <c r="AW77" i="20"/>
  <c r="AY77" i="20" s="1"/>
  <c r="AR77" i="20"/>
  <c r="AS77" i="20" s="1"/>
  <c r="AE77" i="20"/>
  <c r="V77" i="20"/>
  <c r="M77" i="20"/>
  <c r="D77" i="20"/>
  <c r="BF76" i="20"/>
  <c r="AX76" i="20"/>
  <c r="AW76" i="20"/>
  <c r="AY76" i="20" s="1"/>
  <c r="AR76" i="20"/>
  <c r="AS76" i="20" s="1"/>
  <c r="AE76" i="20"/>
  <c r="V76" i="20"/>
  <c r="M76" i="20"/>
  <c r="D76" i="20"/>
  <c r="BF75" i="20"/>
  <c r="AX75" i="20"/>
  <c r="AW75" i="20"/>
  <c r="AY75" i="20" s="1"/>
  <c r="AR75" i="20"/>
  <c r="AS75" i="20" s="1"/>
  <c r="AE75" i="20"/>
  <c r="V75" i="20"/>
  <c r="M75" i="20"/>
  <c r="D75" i="20"/>
  <c r="BF74" i="20"/>
  <c r="AX74" i="20"/>
  <c r="AW74" i="20"/>
  <c r="AY74" i="20" s="1"/>
  <c r="AR74" i="20"/>
  <c r="AS74" i="20" s="1"/>
  <c r="AE74" i="20"/>
  <c r="V74" i="20"/>
  <c r="M74" i="20"/>
  <c r="D74" i="20"/>
  <c r="BF73" i="20"/>
  <c r="AX73" i="20"/>
  <c r="AW73" i="20"/>
  <c r="AY73" i="20" s="1"/>
  <c r="AR73" i="20"/>
  <c r="AS73" i="20" s="1"/>
  <c r="AE73" i="20"/>
  <c r="V73" i="20"/>
  <c r="M73" i="20"/>
  <c r="D73" i="20"/>
  <c r="BF72" i="20"/>
  <c r="AX72" i="20"/>
  <c r="AW72" i="20"/>
  <c r="AY72" i="20" s="1"/>
  <c r="AR72" i="20"/>
  <c r="AS72" i="20" s="1"/>
  <c r="AE72" i="20"/>
  <c r="V72" i="20"/>
  <c r="M72" i="20"/>
  <c r="D72" i="20"/>
  <c r="BF71" i="20"/>
  <c r="AX71" i="20"/>
  <c r="AW71" i="20"/>
  <c r="AY71" i="20" s="1"/>
  <c r="AR71" i="20"/>
  <c r="AS71" i="20" s="1"/>
  <c r="AE71" i="20"/>
  <c r="V71" i="20"/>
  <c r="M71" i="20"/>
  <c r="D71" i="20"/>
  <c r="BF70" i="20"/>
  <c r="AX70" i="20"/>
  <c r="AW70" i="20"/>
  <c r="AY70" i="20" s="1"/>
  <c r="AR70" i="20"/>
  <c r="AS70" i="20" s="1"/>
  <c r="AE70" i="20"/>
  <c r="V70" i="20"/>
  <c r="M70" i="20"/>
  <c r="D70" i="20"/>
  <c r="BF69" i="20"/>
  <c r="AX69" i="20"/>
  <c r="AW69" i="20"/>
  <c r="AY69" i="20" s="1"/>
  <c r="AR69" i="20"/>
  <c r="AS69" i="20" s="1"/>
  <c r="AE69" i="20"/>
  <c r="V69" i="20"/>
  <c r="M69" i="20"/>
  <c r="D69" i="20"/>
  <c r="BF68" i="20"/>
  <c r="AX68" i="20"/>
  <c r="AW68" i="20"/>
  <c r="AY68" i="20" s="1"/>
  <c r="AR68" i="20"/>
  <c r="AS68" i="20" s="1"/>
  <c r="AE68" i="20"/>
  <c r="V68" i="20"/>
  <c r="M68" i="20"/>
  <c r="D68" i="20"/>
  <c r="BF67" i="20"/>
  <c r="AX67" i="20"/>
  <c r="AW67" i="20"/>
  <c r="AY67" i="20" s="1"/>
  <c r="AR67" i="20"/>
  <c r="AS67" i="20" s="1"/>
  <c r="AE67" i="20"/>
  <c r="V67" i="20"/>
  <c r="M67" i="20"/>
  <c r="D67" i="20"/>
  <c r="BF66" i="20"/>
  <c r="AX66" i="20"/>
  <c r="AW66" i="20"/>
  <c r="AY66" i="20" s="1"/>
  <c r="AR66" i="20"/>
  <c r="AS66" i="20" s="1"/>
  <c r="AE66" i="20"/>
  <c r="V66" i="20"/>
  <c r="M66" i="20"/>
  <c r="D66" i="20"/>
  <c r="BF65" i="20"/>
  <c r="AX65" i="20"/>
  <c r="AW65" i="20"/>
  <c r="AY65" i="20" s="1"/>
  <c r="AR65" i="20"/>
  <c r="AS65" i="20" s="1"/>
  <c r="AE65" i="20"/>
  <c r="V65" i="20"/>
  <c r="M65" i="20"/>
  <c r="D65" i="20"/>
  <c r="BF64" i="20"/>
  <c r="AX64" i="20"/>
  <c r="AW64" i="20"/>
  <c r="AY64" i="20" s="1"/>
  <c r="AR64" i="20"/>
  <c r="AS64" i="20" s="1"/>
  <c r="AE64" i="20"/>
  <c r="V64" i="20"/>
  <c r="M64" i="20"/>
  <c r="D64" i="20"/>
  <c r="BF63" i="20"/>
  <c r="AX63" i="20"/>
  <c r="AW63" i="20"/>
  <c r="AY63" i="20" s="1"/>
  <c r="AR63" i="20"/>
  <c r="AS63" i="20" s="1"/>
  <c r="AE63" i="20"/>
  <c r="V63" i="20"/>
  <c r="M63" i="20"/>
  <c r="D63" i="20"/>
  <c r="BF62" i="20"/>
  <c r="AX62" i="20"/>
  <c r="AW62" i="20"/>
  <c r="AY62" i="20" s="1"/>
  <c r="AR62" i="20"/>
  <c r="AS62" i="20" s="1"/>
  <c r="AE62" i="20"/>
  <c r="V62" i="20"/>
  <c r="M62" i="20"/>
  <c r="D62" i="20"/>
  <c r="BF61" i="20"/>
  <c r="AX61" i="20"/>
  <c r="AW61" i="20"/>
  <c r="AY61" i="20" s="1"/>
  <c r="AR61" i="20"/>
  <c r="AS61" i="20" s="1"/>
  <c r="AE61" i="20"/>
  <c r="V61" i="20"/>
  <c r="M61" i="20"/>
  <c r="D61" i="20"/>
  <c r="BF60" i="20"/>
  <c r="AX60" i="20"/>
  <c r="AW60" i="20"/>
  <c r="AY60" i="20" s="1"/>
  <c r="AR60" i="20"/>
  <c r="AS60" i="20" s="1"/>
  <c r="AE60" i="20"/>
  <c r="V60" i="20"/>
  <c r="M60" i="20"/>
  <c r="D60" i="20"/>
  <c r="BF59" i="20"/>
  <c r="AX59" i="20"/>
  <c r="AW59" i="20"/>
  <c r="AY59" i="20" s="1"/>
  <c r="AR59" i="20"/>
  <c r="AS59" i="20" s="1"/>
  <c r="AE59" i="20"/>
  <c r="V59" i="20"/>
  <c r="M59" i="20"/>
  <c r="D59" i="20"/>
  <c r="BF58" i="20"/>
  <c r="AX58" i="20"/>
  <c r="AW58" i="20"/>
  <c r="AY58" i="20" s="1"/>
  <c r="AR58" i="20"/>
  <c r="AS58" i="20" s="1"/>
  <c r="AE58" i="20"/>
  <c r="V58" i="20"/>
  <c r="M58" i="20"/>
  <c r="D58" i="20"/>
  <c r="BF57" i="20"/>
  <c r="AX57" i="20"/>
  <c r="AW57" i="20"/>
  <c r="AY57" i="20" s="1"/>
  <c r="AR57" i="20"/>
  <c r="AS57" i="20" s="1"/>
  <c r="AE57" i="20"/>
  <c r="V57" i="20"/>
  <c r="M57" i="20"/>
  <c r="D57" i="20"/>
  <c r="BF56" i="20"/>
  <c r="AX56" i="20"/>
  <c r="AW56" i="20"/>
  <c r="AY56" i="20" s="1"/>
  <c r="AR56" i="20"/>
  <c r="AS56" i="20" s="1"/>
  <c r="AE56" i="20"/>
  <c r="V56" i="20"/>
  <c r="M56" i="20"/>
  <c r="D56" i="20"/>
  <c r="BF55" i="20"/>
  <c r="AX55" i="20"/>
  <c r="AW55" i="20"/>
  <c r="AY55" i="20" s="1"/>
  <c r="AR55" i="20"/>
  <c r="AS55" i="20" s="1"/>
  <c r="AE55" i="20"/>
  <c r="V55" i="20"/>
  <c r="M55" i="20"/>
  <c r="D55" i="20"/>
  <c r="BF54" i="20"/>
  <c r="AX54" i="20"/>
  <c r="AW54" i="20"/>
  <c r="AY54" i="20" s="1"/>
  <c r="AR54" i="20"/>
  <c r="AS54" i="20" s="1"/>
  <c r="AE54" i="20"/>
  <c r="V54" i="20"/>
  <c r="M54" i="20"/>
  <c r="D54" i="20"/>
  <c r="BF53" i="20"/>
  <c r="AX53" i="20"/>
  <c r="AW53" i="20"/>
  <c r="AY53" i="20" s="1"/>
  <c r="AR53" i="20"/>
  <c r="AS53" i="20" s="1"/>
  <c r="AE53" i="20"/>
  <c r="V53" i="20"/>
  <c r="M53" i="20"/>
  <c r="D53" i="20"/>
  <c r="BF52" i="20"/>
  <c r="BF81" i="20" s="1"/>
  <c r="AX52" i="20"/>
  <c r="AX81" i="20" s="1"/>
  <c r="AW52" i="20"/>
  <c r="AR52" i="20"/>
  <c r="AR83" i="20" s="1"/>
  <c r="AE52" i="20"/>
  <c r="AE82" i="20" s="1"/>
  <c r="V52" i="20"/>
  <c r="V81" i="20" s="1"/>
  <c r="M52" i="20"/>
  <c r="M82" i="20" s="1"/>
  <c r="D52" i="20"/>
  <c r="D83" i="20" s="1"/>
  <c r="BM51" i="20"/>
  <c r="BL51" i="20"/>
  <c r="BK51" i="20"/>
  <c r="BJ51" i="20"/>
  <c r="BI51" i="20"/>
  <c r="BH51" i="20"/>
  <c r="BG51" i="20"/>
  <c r="BE51" i="20"/>
  <c r="AT51" i="20"/>
  <c r="AO51" i="20"/>
  <c r="C51" i="20"/>
  <c r="BM50" i="20"/>
  <c r="BL50" i="20"/>
  <c r="BK50" i="20"/>
  <c r="BJ50" i="20"/>
  <c r="BI50" i="20"/>
  <c r="BH50" i="20"/>
  <c r="BG50" i="20"/>
  <c r="BE50" i="20"/>
  <c r="BD50" i="20"/>
  <c r="BC50" i="20"/>
  <c r="BB50" i="20"/>
  <c r="BA50" i="20"/>
  <c r="AZ50" i="20"/>
  <c r="AV50" i="20"/>
  <c r="AU50" i="20"/>
  <c r="AT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D50" i="20"/>
  <c r="AC50" i="20"/>
  <c r="AB50" i="20"/>
  <c r="AA50" i="20"/>
  <c r="Z50" i="20"/>
  <c r="Y50" i="20"/>
  <c r="X50" i="20"/>
  <c r="W50" i="20"/>
  <c r="U50" i="20"/>
  <c r="T50" i="20"/>
  <c r="S50" i="20"/>
  <c r="R50" i="20"/>
  <c r="Q50" i="20"/>
  <c r="P50" i="20"/>
  <c r="O50" i="20"/>
  <c r="N50" i="20"/>
  <c r="L50" i="20"/>
  <c r="K50" i="20"/>
  <c r="J50" i="20"/>
  <c r="I50" i="20"/>
  <c r="H50" i="20"/>
  <c r="G50" i="20"/>
  <c r="F50" i="20"/>
  <c r="E50" i="20"/>
  <c r="C50" i="20"/>
  <c r="BM49" i="20"/>
  <c r="BL49" i="20"/>
  <c r="BK49" i="20"/>
  <c r="BJ49" i="20"/>
  <c r="BI49" i="20"/>
  <c r="BH49" i="20"/>
  <c r="BG49" i="20"/>
  <c r="BF49" i="20"/>
  <c r="BE49" i="20"/>
  <c r="BD49" i="20"/>
  <c r="BC49" i="20"/>
  <c r="BB49" i="20"/>
  <c r="BA49" i="20"/>
  <c r="AZ49" i="20"/>
  <c r="AV49" i="20"/>
  <c r="AU49" i="20"/>
  <c r="AT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L49" i="20"/>
  <c r="K49" i="20"/>
  <c r="J49" i="20"/>
  <c r="I49" i="20"/>
  <c r="H49" i="20"/>
  <c r="G49" i="20"/>
  <c r="F49" i="20"/>
  <c r="E49" i="20"/>
  <c r="C49" i="20"/>
  <c r="BM48" i="20"/>
  <c r="BM12" i="20" s="1"/>
  <c r="BL48" i="20"/>
  <c r="BK48" i="20"/>
  <c r="BJ48" i="20"/>
  <c r="BI48" i="20"/>
  <c r="BI12" i="20" s="1"/>
  <c r="BH48" i="20"/>
  <c r="BG48" i="20"/>
  <c r="BE48" i="20"/>
  <c r="BE12" i="20" s="1"/>
  <c r="BD48" i="20"/>
  <c r="BC48" i="20"/>
  <c r="BB48" i="20"/>
  <c r="BA48" i="20"/>
  <c r="BA10" i="20" s="1"/>
  <c r="AZ48" i="20"/>
  <c r="AW48" i="20"/>
  <c r="AV48" i="20"/>
  <c r="AU48" i="20"/>
  <c r="AT48" i="20"/>
  <c r="AQ48" i="20"/>
  <c r="AP48" i="20"/>
  <c r="AO48" i="20"/>
  <c r="AO10" i="20" s="1"/>
  <c r="AN48" i="20"/>
  <c r="AM48" i="20"/>
  <c r="AL48" i="20"/>
  <c r="AK48" i="20"/>
  <c r="AK10" i="20" s="1"/>
  <c r="AJ48" i="20"/>
  <c r="AI48" i="20"/>
  <c r="AH48" i="20"/>
  <c r="AG48" i="20"/>
  <c r="AG10" i="20" s="1"/>
  <c r="AF48" i="20"/>
  <c r="AD48" i="20"/>
  <c r="AC48" i="20"/>
  <c r="AC10" i="20" s="1"/>
  <c r="AB48" i="20"/>
  <c r="AA48" i="20"/>
  <c r="Z48" i="20"/>
  <c r="Y48" i="20"/>
  <c r="Y10" i="20" s="1"/>
  <c r="X48" i="20"/>
  <c r="W48" i="20"/>
  <c r="U48" i="20"/>
  <c r="U10" i="20" s="1"/>
  <c r="T48" i="20"/>
  <c r="S48" i="20"/>
  <c r="R48" i="20"/>
  <c r="Q48" i="20"/>
  <c r="Q10" i="20" s="1"/>
  <c r="P48" i="20"/>
  <c r="O48" i="20"/>
  <c r="N48" i="20"/>
  <c r="M48" i="20"/>
  <c r="L48" i="20"/>
  <c r="K48" i="20"/>
  <c r="J48" i="20"/>
  <c r="I48" i="20"/>
  <c r="I10" i="20" s="1"/>
  <c r="H48" i="20"/>
  <c r="G48" i="20"/>
  <c r="F48" i="20"/>
  <c r="E48" i="20"/>
  <c r="E10" i="20" s="1"/>
  <c r="C48" i="20"/>
  <c r="BF47" i="20"/>
  <c r="AX47" i="20"/>
  <c r="AW47" i="20"/>
  <c r="AR47" i="20"/>
  <c r="AS47" i="20" s="1"/>
  <c r="AY47" i="20" s="1"/>
  <c r="AE47" i="20"/>
  <c r="V47" i="20"/>
  <c r="M47" i="20"/>
  <c r="D47" i="20"/>
  <c r="BF46" i="20"/>
  <c r="AX46" i="20"/>
  <c r="AW46" i="20"/>
  <c r="AR46" i="20"/>
  <c r="AS46" i="20" s="1"/>
  <c r="AY46" i="20" s="1"/>
  <c r="AE46" i="20"/>
  <c r="V46" i="20"/>
  <c r="M46" i="20"/>
  <c r="D46" i="20"/>
  <c r="BF45" i="20"/>
  <c r="AX45" i="20"/>
  <c r="AW45" i="20"/>
  <c r="AR45" i="20"/>
  <c r="AS45" i="20" s="1"/>
  <c r="AY45" i="20" s="1"/>
  <c r="AE45" i="20"/>
  <c r="V45" i="20"/>
  <c r="M45" i="20"/>
  <c r="D45" i="20"/>
  <c r="BF44" i="20"/>
  <c r="AX44" i="20"/>
  <c r="AW44" i="20"/>
  <c r="AR44" i="20"/>
  <c r="AS44" i="20" s="1"/>
  <c r="AY44" i="20" s="1"/>
  <c r="AE44" i="20"/>
  <c r="V44" i="20"/>
  <c r="M44" i="20"/>
  <c r="D44" i="20"/>
  <c r="BF43" i="20"/>
  <c r="AX43" i="20"/>
  <c r="AW43" i="20"/>
  <c r="AR43" i="20"/>
  <c r="AS43" i="20" s="1"/>
  <c r="AY43" i="20" s="1"/>
  <c r="AE43" i="20"/>
  <c r="V43" i="20"/>
  <c r="M43" i="20"/>
  <c r="D43" i="20"/>
  <c r="BF42" i="20"/>
  <c r="AX42" i="20"/>
  <c r="AW42" i="20"/>
  <c r="AR42" i="20"/>
  <c r="AS42" i="20" s="1"/>
  <c r="AY42" i="20" s="1"/>
  <c r="AE42" i="20"/>
  <c r="V42" i="20"/>
  <c r="M42" i="20"/>
  <c r="D42" i="20"/>
  <c r="BF41" i="20"/>
  <c r="AX41" i="20"/>
  <c r="AW41" i="20"/>
  <c r="AR41" i="20"/>
  <c r="AS41" i="20" s="1"/>
  <c r="AY41" i="20" s="1"/>
  <c r="AE41" i="20"/>
  <c r="V41" i="20"/>
  <c r="M41" i="20"/>
  <c r="D41" i="20"/>
  <c r="BF40" i="20"/>
  <c r="AX40" i="20"/>
  <c r="AW40" i="20"/>
  <c r="AR40" i="20"/>
  <c r="AS40" i="20" s="1"/>
  <c r="AY40" i="20" s="1"/>
  <c r="AE40" i="20"/>
  <c r="V40" i="20"/>
  <c r="M40" i="20"/>
  <c r="D40" i="20"/>
  <c r="BF39" i="20"/>
  <c r="AX39" i="20"/>
  <c r="AW39" i="20"/>
  <c r="AR39" i="20"/>
  <c r="AS39" i="20" s="1"/>
  <c r="AY39" i="20" s="1"/>
  <c r="AE39" i="20"/>
  <c r="V39" i="20"/>
  <c r="M39" i="20"/>
  <c r="D39" i="20"/>
  <c r="BF38" i="20"/>
  <c r="AX38" i="20"/>
  <c r="AW38" i="20"/>
  <c r="AR38" i="20"/>
  <c r="AS38" i="20" s="1"/>
  <c r="AY38" i="20" s="1"/>
  <c r="AE38" i="20"/>
  <c r="V38" i="20"/>
  <c r="M38" i="20"/>
  <c r="D38" i="20"/>
  <c r="BF37" i="20"/>
  <c r="AX37" i="20"/>
  <c r="AW37" i="20"/>
  <c r="AR37" i="20"/>
  <c r="AS37" i="20" s="1"/>
  <c r="AY37" i="20" s="1"/>
  <c r="AE37" i="20"/>
  <c r="V37" i="20"/>
  <c r="M37" i="20"/>
  <c r="D37" i="20"/>
  <c r="BF36" i="20"/>
  <c r="AX36" i="20"/>
  <c r="AW36" i="20"/>
  <c r="AR36" i="20"/>
  <c r="AS36" i="20" s="1"/>
  <c r="AY36" i="20" s="1"/>
  <c r="AE36" i="20"/>
  <c r="V36" i="20"/>
  <c r="M36" i="20"/>
  <c r="D36" i="20"/>
  <c r="BF35" i="20"/>
  <c r="AX35" i="20"/>
  <c r="AW35" i="20"/>
  <c r="AR35" i="20"/>
  <c r="AS35" i="20" s="1"/>
  <c r="AY35" i="20" s="1"/>
  <c r="AE35" i="20"/>
  <c r="V35" i="20"/>
  <c r="M35" i="20"/>
  <c r="D35" i="20"/>
  <c r="BF34" i="20"/>
  <c r="AX34" i="20"/>
  <c r="AW34" i="20"/>
  <c r="AR34" i="20"/>
  <c r="AS34" i="20" s="1"/>
  <c r="AY34" i="20" s="1"/>
  <c r="AE34" i="20"/>
  <c r="V34" i="20"/>
  <c r="M34" i="20"/>
  <c r="D34" i="20"/>
  <c r="BF33" i="20"/>
  <c r="AX33" i="20"/>
  <c r="AW33" i="20"/>
  <c r="AR33" i="20"/>
  <c r="AS33" i="20" s="1"/>
  <c r="AY33" i="20" s="1"/>
  <c r="AE33" i="20"/>
  <c r="V33" i="20"/>
  <c r="M33" i="20"/>
  <c r="D33" i="20"/>
  <c r="BF32" i="20"/>
  <c r="AX32" i="20"/>
  <c r="AW32" i="20"/>
  <c r="AR32" i="20"/>
  <c r="AS32" i="20" s="1"/>
  <c r="AY32" i="20" s="1"/>
  <c r="AE32" i="20"/>
  <c r="V32" i="20"/>
  <c r="M32" i="20"/>
  <c r="D32" i="20"/>
  <c r="BF31" i="20"/>
  <c r="AX31" i="20"/>
  <c r="AW31" i="20"/>
  <c r="AR31" i="20"/>
  <c r="AS31" i="20" s="1"/>
  <c r="AY31" i="20" s="1"/>
  <c r="AE31" i="20"/>
  <c r="V31" i="20"/>
  <c r="M31" i="20"/>
  <c r="D31" i="20"/>
  <c r="BF30" i="20"/>
  <c r="AX30" i="20"/>
  <c r="AW30" i="20"/>
  <c r="AR30" i="20"/>
  <c r="AS30" i="20" s="1"/>
  <c r="AY30" i="20" s="1"/>
  <c r="AE30" i="20"/>
  <c r="V30" i="20"/>
  <c r="M30" i="20"/>
  <c r="D30" i="20"/>
  <c r="BF29" i="20"/>
  <c r="AX29" i="20"/>
  <c r="AW29" i="20"/>
  <c r="AR29" i="20"/>
  <c r="AS29" i="20" s="1"/>
  <c r="AY29" i="20" s="1"/>
  <c r="AE29" i="20"/>
  <c r="V29" i="20"/>
  <c r="M29" i="20"/>
  <c r="D29" i="20"/>
  <c r="BF28" i="20"/>
  <c r="AX28" i="20"/>
  <c r="AW28" i="20"/>
  <c r="AR28" i="20"/>
  <c r="AS28" i="20" s="1"/>
  <c r="AY28" i="20" s="1"/>
  <c r="AE28" i="20"/>
  <c r="V28" i="20"/>
  <c r="M28" i="20"/>
  <c r="D28" i="20"/>
  <c r="BF27" i="20"/>
  <c r="AX27" i="20"/>
  <c r="AW27" i="20"/>
  <c r="AR27" i="20"/>
  <c r="AS27" i="20" s="1"/>
  <c r="AY27" i="20" s="1"/>
  <c r="AE27" i="20"/>
  <c r="V27" i="20"/>
  <c r="M27" i="20"/>
  <c r="D27" i="20"/>
  <c r="BF26" i="20"/>
  <c r="AX26" i="20"/>
  <c r="AW26" i="20"/>
  <c r="AR26" i="20"/>
  <c r="AS26" i="20" s="1"/>
  <c r="AY26" i="20" s="1"/>
  <c r="AE26" i="20"/>
  <c r="V26" i="20"/>
  <c r="M26" i="20"/>
  <c r="D26" i="20"/>
  <c r="BF25" i="20"/>
  <c r="AX25" i="20"/>
  <c r="AW25" i="20"/>
  <c r="AR25" i="20"/>
  <c r="AS25" i="20" s="1"/>
  <c r="AY25" i="20" s="1"/>
  <c r="AE25" i="20"/>
  <c r="V25" i="20"/>
  <c r="M25" i="20"/>
  <c r="D25" i="20"/>
  <c r="BF24" i="20"/>
  <c r="AX24" i="20"/>
  <c r="AW24" i="20"/>
  <c r="AR24" i="20"/>
  <c r="AS24" i="20" s="1"/>
  <c r="AY24" i="20" s="1"/>
  <c r="AE24" i="20"/>
  <c r="V24" i="20"/>
  <c r="M24" i="20"/>
  <c r="D24" i="20"/>
  <c r="BF23" i="20"/>
  <c r="AX23" i="20"/>
  <c r="AW23" i="20"/>
  <c r="AR23" i="20"/>
  <c r="AS23" i="20" s="1"/>
  <c r="AY23" i="20" s="1"/>
  <c r="AE23" i="20"/>
  <c r="V23" i="20"/>
  <c r="M23" i="20"/>
  <c r="D23" i="20"/>
  <c r="BF22" i="20"/>
  <c r="AX22" i="20"/>
  <c r="AW22" i="20"/>
  <c r="AR22" i="20"/>
  <c r="AS22" i="20" s="1"/>
  <c r="AY22" i="20" s="1"/>
  <c r="AE22" i="20"/>
  <c r="V22" i="20"/>
  <c r="M22" i="20"/>
  <c r="D22" i="20"/>
  <c r="BF21" i="20"/>
  <c r="AX21" i="20"/>
  <c r="AW21" i="20"/>
  <c r="AR21" i="20"/>
  <c r="AS21" i="20" s="1"/>
  <c r="AY21" i="20" s="1"/>
  <c r="AE21" i="20"/>
  <c r="V21" i="20"/>
  <c r="M21" i="20"/>
  <c r="D21" i="20"/>
  <c r="BF20" i="20"/>
  <c r="AX20" i="20"/>
  <c r="AW20" i="20"/>
  <c r="AR20" i="20"/>
  <c r="AS20" i="20" s="1"/>
  <c r="AY20" i="20" s="1"/>
  <c r="AE20" i="20"/>
  <c r="V20" i="20"/>
  <c r="M20" i="20"/>
  <c r="D20" i="20"/>
  <c r="BF19" i="20"/>
  <c r="AX19" i="20"/>
  <c r="AW19" i="20"/>
  <c r="AR19" i="20"/>
  <c r="AS19" i="20" s="1"/>
  <c r="AY19" i="20" s="1"/>
  <c r="AE19" i="20"/>
  <c r="V19" i="20"/>
  <c r="M19" i="20"/>
  <c r="D19" i="20"/>
  <c r="BF18" i="20"/>
  <c r="AX18" i="20"/>
  <c r="AW18" i="20"/>
  <c r="AR18" i="20"/>
  <c r="AS18" i="20" s="1"/>
  <c r="AY18" i="20" s="1"/>
  <c r="AE18" i="20"/>
  <c r="V18" i="20"/>
  <c r="M18" i="20"/>
  <c r="D18" i="20"/>
  <c r="B18" i="20"/>
  <c r="B19" i="20" s="1"/>
  <c r="BF17" i="20"/>
  <c r="BF48" i="20" s="1"/>
  <c r="AX17" i="20"/>
  <c r="AX48" i="20" s="1"/>
  <c r="AW17" i="20"/>
  <c r="AW49" i="20" s="1"/>
  <c r="AR17" i="20"/>
  <c r="AR50" i="20" s="1"/>
  <c r="AE17" i="20"/>
  <c r="AE49" i="20" s="1"/>
  <c r="V17" i="20"/>
  <c r="V48" i="20" s="1"/>
  <c r="M17" i="20"/>
  <c r="M49" i="20" s="1"/>
  <c r="D17" i="20"/>
  <c r="D50" i="20" s="1"/>
  <c r="A17" i="20"/>
  <c r="BL12" i="20"/>
  <c r="BK12" i="20"/>
  <c r="BJ12" i="20"/>
  <c r="BH12" i="20"/>
  <c r="BG12" i="20"/>
  <c r="AT12" i="20"/>
  <c r="AO12" i="20"/>
  <c r="C12" i="20"/>
  <c r="BL11" i="20"/>
  <c r="BK11" i="20"/>
  <c r="BJ11" i="20"/>
  <c r="BH11" i="20"/>
  <c r="BG11" i="20"/>
  <c r="AT11" i="20"/>
  <c r="AO11" i="20"/>
  <c r="C11" i="20"/>
  <c r="BL10" i="20"/>
  <c r="BK10" i="20"/>
  <c r="BJ10" i="20"/>
  <c r="BH10" i="20"/>
  <c r="BG10" i="20"/>
  <c r="BD10" i="20"/>
  <c r="BC10" i="20"/>
  <c r="BB10" i="20"/>
  <c r="AZ10" i="20"/>
  <c r="AV10" i="20"/>
  <c r="AU10" i="20"/>
  <c r="AT10" i="20"/>
  <c r="AQ10" i="20"/>
  <c r="AP10" i="20"/>
  <c r="AN10" i="20"/>
  <c r="AM10" i="20"/>
  <c r="AL10" i="20"/>
  <c r="AJ10" i="20"/>
  <c r="AI10" i="20"/>
  <c r="AH10" i="20"/>
  <c r="AF10" i="20"/>
  <c r="AD10" i="20"/>
  <c r="AB10" i="20"/>
  <c r="AA10" i="20"/>
  <c r="Z10" i="20"/>
  <c r="X10" i="20"/>
  <c r="W10" i="20"/>
  <c r="T10" i="20"/>
  <c r="S10" i="20"/>
  <c r="R10" i="20"/>
  <c r="P10" i="20"/>
  <c r="O10" i="20"/>
  <c r="N10" i="20"/>
  <c r="L10" i="20"/>
  <c r="K10" i="20"/>
  <c r="J10" i="20"/>
  <c r="H10" i="20"/>
  <c r="G10" i="20"/>
  <c r="F10" i="20"/>
  <c r="C10" i="20"/>
  <c r="BM9" i="20"/>
  <c r="BL9" i="20"/>
  <c r="BK9" i="20"/>
  <c r="BJ9" i="20"/>
  <c r="BI9" i="20"/>
  <c r="BH9" i="20"/>
  <c r="BG9" i="20"/>
  <c r="BE9" i="20"/>
  <c r="BD9" i="20"/>
  <c r="BC9" i="20"/>
  <c r="BB9" i="20"/>
  <c r="BA9" i="20"/>
  <c r="AZ9" i="20"/>
  <c r="AV9" i="20"/>
  <c r="AU9" i="20"/>
  <c r="AT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D9" i="20"/>
  <c r="AC9" i="20"/>
  <c r="AB9" i="20"/>
  <c r="AA9" i="20"/>
  <c r="Z9" i="20"/>
  <c r="Y9" i="20"/>
  <c r="X9" i="20"/>
  <c r="W9" i="20"/>
  <c r="U9" i="20"/>
  <c r="T9" i="20"/>
  <c r="S9" i="20"/>
  <c r="R9" i="20"/>
  <c r="Q9" i="20"/>
  <c r="P9" i="20"/>
  <c r="O9" i="20"/>
  <c r="N9" i="20"/>
  <c r="L9" i="20"/>
  <c r="K9" i="20"/>
  <c r="J9" i="20"/>
  <c r="I9" i="20"/>
  <c r="H9" i="20"/>
  <c r="G9" i="20"/>
  <c r="F9" i="20"/>
  <c r="E9" i="20"/>
  <c r="C9" i="20"/>
  <c r="BM8" i="20"/>
  <c r="BL8" i="20"/>
  <c r="BK8" i="20"/>
  <c r="BJ8" i="20"/>
  <c r="BI8" i="20"/>
  <c r="BH8" i="20"/>
  <c r="BG8" i="20"/>
  <c r="BE8" i="20"/>
  <c r="BD8" i="20"/>
  <c r="BC8" i="20"/>
  <c r="BB8" i="20"/>
  <c r="BA8" i="20"/>
  <c r="AZ8" i="20"/>
  <c r="AV8" i="20"/>
  <c r="AU8" i="20"/>
  <c r="AT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D8" i="20"/>
  <c r="AC8" i="20"/>
  <c r="AB8" i="20"/>
  <c r="AA8" i="20"/>
  <c r="Z8" i="20"/>
  <c r="Y8" i="20"/>
  <c r="X8" i="20"/>
  <c r="W8" i="20"/>
  <c r="U8" i="20"/>
  <c r="T8" i="20"/>
  <c r="S8" i="20"/>
  <c r="R8" i="20"/>
  <c r="Q8" i="20"/>
  <c r="P8" i="20"/>
  <c r="O8" i="20"/>
  <c r="N8" i="20"/>
  <c r="L8" i="20"/>
  <c r="K8" i="20"/>
  <c r="J8" i="20"/>
  <c r="I8" i="20"/>
  <c r="H8" i="20"/>
  <c r="G8" i="20"/>
  <c r="F8" i="20"/>
  <c r="E8" i="20"/>
  <c r="C8" i="20"/>
  <c r="M289" i="20" l="1"/>
  <c r="M290" i="20"/>
  <c r="M221" i="20"/>
  <c r="AY64" i="23"/>
  <c r="AY60" i="23"/>
  <c r="B20" i="23"/>
  <c r="A19" i="23"/>
  <c r="AY18" i="23"/>
  <c r="AY19" i="23"/>
  <c r="AY20" i="23"/>
  <c r="AY21" i="23"/>
  <c r="AY22" i="23"/>
  <c r="AY23" i="23"/>
  <c r="AY24" i="23"/>
  <c r="AY25" i="23"/>
  <c r="AY26" i="23"/>
  <c r="AY27" i="23"/>
  <c r="AY28" i="23"/>
  <c r="AY29" i="23"/>
  <c r="AY30" i="23"/>
  <c r="AY31" i="23"/>
  <c r="AY32" i="23"/>
  <c r="AY33" i="23"/>
  <c r="AY34" i="23"/>
  <c r="AY35" i="23"/>
  <c r="AY36" i="23"/>
  <c r="AY37" i="23"/>
  <c r="AY38" i="23"/>
  <c r="AY39" i="23"/>
  <c r="AY40" i="23"/>
  <c r="AY41" i="23"/>
  <c r="AY42" i="23"/>
  <c r="AY43" i="23"/>
  <c r="AY44" i="23"/>
  <c r="AY45" i="23"/>
  <c r="AY46" i="23"/>
  <c r="AY47" i="23"/>
  <c r="M48" i="23"/>
  <c r="M49" i="23"/>
  <c r="BF49" i="23"/>
  <c r="BF8" i="23" s="1"/>
  <c r="AR50" i="23"/>
  <c r="BF50" i="23"/>
  <c r="BF9" i="23" s="1"/>
  <c r="BF51" i="23"/>
  <c r="V81" i="23"/>
  <c r="V83" i="23"/>
  <c r="AX52" i="23"/>
  <c r="AY53" i="23"/>
  <c r="AY57" i="23"/>
  <c r="AY61" i="23"/>
  <c r="AY65" i="23"/>
  <c r="AY69" i="23"/>
  <c r="AY75" i="23"/>
  <c r="AY78" i="23"/>
  <c r="AE118" i="23"/>
  <c r="AE116" i="23"/>
  <c r="AE117" i="23"/>
  <c r="AY88" i="23"/>
  <c r="AY92" i="23"/>
  <c r="AY96" i="23"/>
  <c r="AY100" i="23"/>
  <c r="AY104" i="23"/>
  <c r="AY108" i="23"/>
  <c r="AY112" i="23"/>
  <c r="V48" i="23"/>
  <c r="V49" i="23"/>
  <c r="D50" i="23"/>
  <c r="AE82" i="23"/>
  <c r="AE81" i="23"/>
  <c r="AY79" i="23"/>
  <c r="V50" i="23"/>
  <c r="D83" i="23"/>
  <c r="D81" i="23"/>
  <c r="D82" i="23"/>
  <c r="AR83" i="23"/>
  <c r="AR81" i="23"/>
  <c r="AR82" i="23"/>
  <c r="AS52" i="23"/>
  <c r="AS152" i="23"/>
  <c r="AY129" i="23"/>
  <c r="C11" i="23"/>
  <c r="AX17" i="23"/>
  <c r="D48" i="23"/>
  <c r="AS48" i="23"/>
  <c r="AW48" i="23"/>
  <c r="AS49" i="23"/>
  <c r="AW49" i="23"/>
  <c r="AE50" i="23"/>
  <c r="AW82" i="23"/>
  <c r="AW83" i="23"/>
  <c r="AY74" i="23"/>
  <c r="V82" i="23"/>
  <c r="AE83" i="23"/>
  <c r="AX117" i="23"/>
  <c r="AX118" i="23"/>
  <c r="AX116" i="23"/>
  <c r="AY87" i="23"/>
  <c r="AY91" i="23"/>
  <c r="AY95" i="23"/>
  <c r="AY99" i="23"/>
  <c r="AY103" i="23"/>
  <c r="AY107" i="23"/>
  <c r="AY111" i="23"/>
  <c r="AS85" i="23"/>
  <c r="V116" i="23"/>
  <c r="BF116" i="23"/>
  <c r="D118" i="23"/>
  <c r="AR118" i="23"/>
  <c r="D150" i="23"/>
  <c r="AR150" i="23"/>
  <c r="AY121" i="23"/>
  <c r="AY122" i="23"/>
  <c r="AY123" i="23"/>
  <c r="AY124" i="23"/>
  <c r="AY125" i="23"/>
  <c r="AY126" i="23"/>
  <c r="AY127" i="23"/>
  <c r="AY128" i="23"/>
  <c r="AY130" i="23"/>
  <c r="AY132" i="23"/>
  <c r="AY134" i="23"/>
  <c r="AY136" i="23"/>
  <c r="AY138" i="23"/>
  <c r="AY140" i="23"/>
  <c r="AY142" i="23"/>
  <c r="AY144" i="23"/>
  <c r="AY146" i="23"/>
  <c r="AY148" i="23"/>
  <c r="AW150" i="23"/>
  <c r="AE151" i="23"/>
  <c r="AE152" i="23"/>
  <c r="AE187" i="23"/>
  <c r="AE185" i="23"/>
  <c r="AX186" i="23"/>
  <c r="AX187" i="23"/>
  <c r="AS156" i="23"/>
  <c r="AY156" i="23" s="1"/>
  <c r="AY187" i="23" s="1"/>
  <c r="AY168" i="23"/>
  <c r="AY170" i="23"/>
  <c r="AY172" i="23"/>
  <c r="AY174" i="23"/>
  <c r="AY176" i="23"/>
  <c r="AY178" i="23"/>
  <c r="AY180" i="23"/>
  <c r="AY182" i="23"/>
  <c r="AY184" i="23"/>
  <c r="AX185" i="23"/>
  <c r="AY192" i="23"/>
  <c r="AY196" i="23"/>
  <c r="AY200" i="23"/>
  <c r="AY204" i="23"/>
  <c r="AY208" i="23"/>
  <c r="AY212" i="23"/>
  <c r="AY216" i="23"/>
  <c r="BF83" i="23"/>
  <c r="BF11" i="23" s="1"/>
  <c r="AW118" i="23"/>
  <c r="M151" i="23"/>
  <c r="AS151" i="23"/>
  <c r="BF153" i="23"/>
  <c r="BF152" i="23"/>
  <c r="M150" i="23"/>
  <c r="BF150" i="23"/>
  <c r="AR151" i="23"/>
  <c r="BF151" i="23"/>
  <c r="AR152" i="23"/>
  <c r="D186" i="23"/>
  <c r="AR187" i="23"/>
  <c r="AR186" i="23"/>
  <c r="D185" i="23"/>
  <c r="AY191" i="23"/>
  <c r="AY195" i="23"/>
  <c r="AY199" i="23"/>
  <c r="AY203" i="23"/>
  <c r="AY207" i="23"/>
  <c r="AY211" i="23"/>
  <c r="AY215" i="23"/>
  <c r="V150" i="23"/>
  <c r="AW152" i="23"/>
  <c r="M185" i="23"/>
  <c r="M187" i="23"/>
  <c r="AS185" i="23"/>
  <c r="BF186" i="23"/>
  <c r="BF188" i="23"/>
  <c r="BF187" i="23"/>
  <c r="AX120" i="23"/>
  <c r="V151" i="23"/>
  <c r="M152" i="23"/>
  <c r="BF185" i="23"/>
  <c r="AS189" i="23"/>
  <c r="V219" i="23"/>
  <c r="AE220" i="23"/>
  <c r="D221" i="23"/>
  <c r="AR221" i="23"/>
  <c r="D256" i="23"/>
  <c r="D255" i="23"/>
  <c r="AR256" i="23"/>
  <c r="AR255" i="23"/>
  <c r="AY223" i="23"/>
  <c r="AS234" i="23"/>
  <c r="AY234" i="23" s="1"/>
  <c r="M254" i="23"/>
  <c r="AX255" i="23"/>
  <c r="V256" i="23"/>
  <c r="AW289" i="23"/>
  <c r="AW290" i="23"/>
  <c r="AW291" i="23"/>
  <c r="AY260" i="23"/>
  <c r="AY262" i="23"/>
  <c r="AY264" i="23"/>
  <c r="AY266" i="23"/>
  <c r="AE219" i="23"/>
  <c r="D220" i="23"/>
  <c r="AR220" i="23"/>
  <c r="AW221" i="23"/>
  <c r="AS256" i="23"/>
  <c r="M255" i="23"/>
  <c r="AX256" i="23"/>
  <c r="BF256" i="23"/>
  <c r="BF257" i="23"/>
  <c r="V290" i="23"/>
  <c r="V291" i="23"/>
  <c r="V289" i="23"/>
  <c r="AX189" i="23"/>
  <c r="AW220" i="23"/>
  <c r="V221" i="23"/>
  <c r="AW254" i="23"/>
  <c r="V255" i="23"/>
  <c r="AE291" i="23"/>
  <c r="AE290" i="23"/>
  <c r="AY259" i="23"/>
  <c r="AY261" i="23"/>
  <c r="AY263" i="23"/>
  <c r="AY265" i="23"/>
  <c r="AY267" i="23"/>
  <c r="AE255" i="23"/>
  <c r="AE254" i="23"/>
  <c r="AW255" i="23"/>
  <c r="BF255" i="23"/>
  <c r="AX268" i="23"/>
  <c r="AX289" i="23" s="1"/>
  <c r="AX269" i="23"/>
  <c r="AY269" i="23" s="1"/>
  <c r="AX270" i="23"/>
  <c r="AY270" i="23" s="1"/>
  <c r="AX271" i="23"/>
  <c r="AY271" i="23" s="1"/>
  <c r="AX272" i="23"/>
  <c r="AY272" i="23" s="1"/>
  <c r="AX273" i="23"/>
  <c r="AY273" i="23" s="1"/>
  <c r="AX274" i="23"/>
  <c r="AY274" i="23" s="1"/>
  <c r="AX275" i="23"/>
  <c r="AY275" i="23" s="1"/>
  <c r="AX276" i="23"/>
  <c r="AY276" i="23" s="1"/>
  <c r="AX277" i="23"/>
  <c r="AY277" i="23" s="1"/>
  <c r="AX278" i="23"/>
  <c r="AY278" i="23" s="1"/>
  <c r="AX279" i="23"/>
  <c r="AY279" i="23" s="1"/>
  <c r="AX280" i="23"/>
  <c r="AY280" i="23" s="1"/>
  <c r="AX281" i="23"/>
  <c r="AY281" i="23" s="1"/>
  <c r="AX282" i="23"/>
  <c r="AY282" i="23" s="1"/>
  <c r="AX283" i="23"/>
  <c r="AY283" i="23" s="1"/>
  <c r="AX284" i="23"/>
  <c r="AY284" i="23" s="1"/>
  <c r="AX285" i="23"/>
  <c r="AY285" i="23" s="1"/>
  <c r="AX286" i="23"/>
  <c r="AY286" i="23" s="1"/>
  <c r="AX287" i="23"/>
  <c r="AY287" i="23" s="1"/>
  <c r="AX288" i="23"/>
  <c r="AY288" i="23" s="1"/>
  <c r="AE289" i="23"/>
  <c r="AS258" i="23"/>
  <c r="AY258" i="23" s="1"/>
  <c r="BF289" i="23"/>
  <c r="AY294" i="23"/>
  <c r="AY295" i="23"/>
  <c r="AY296" i="23"/>
  <c r="AY297" i="23"/>
  <c r="AY298" i="23"/>
  <c r="AY299" i="23"/>
  <c r="AY300" i="23"/>
  <c r="AY301" i="23"/>
  <c r="AY302" i="23"/>
  <c r="AY303" i="23"/>
  <c r="AY304" i="23"/>
  <c r="AY305" i="23"/>
  <c r="AY306" i="23"/>
  <c r="AY307" i="23"/>
  <c r="AY308" i="23"/>
  <c r="AY309" i="23"/>
  <c r="AY310" i="23"/>
  <c r="AY311" i="23"/>
  <c r="AY312" i="23"/>
  <c r="AY313" i="23"/>
  <c r="AY314" i="23"/>
  <c r="AY315" i="23"/>
  <c r="AY316" i="23"/>
  <c r="AY317" i="23"/>
  <c r="AY318" i="23"/>
  <c r="AY319" i="23"/>
  <c r="AY320" i="23"/>
  <c r="AY321" i="23"/>
  <c r="AY322" i="23"/>
  <c r="M323" i="23"/>
  <c r="AS323" i="23"/>
  <c r="AW323" i="23"/>
  <c r="V324" i="23"/>
  <c r="AR325" i="23"/>
  <c r="AX359" i="23"/>
  <c r="AX360" i="23"/>
  <c r="AX358" i="23"/>
  <c r="AY336" i="23"/>
  <c r="AY340" i="23"/>
  <c r="AY344" i="23"/>
  <c r="AY348" i="23"/>
  <c r="AY352" i="23"/>
  <c r="AY356" i="23"/>
  <c r="BF326" i="23"/>
  <c r="BF325" i="23"/>
  <c r="V323" i="23"/>
  <c r="BF323" i="23"/>
  <c r="AE324" i="23"/>
  <c r="AE360" i="23"/>
  <c r="AE358" i="23"/>
  <c r="AE359" i="23"/>
  <c r="M325" i="23"/>
  <c r="D359" i="23"/>
  <c r="D360" i="23"/>
  <c r="AR359" i="23"/>
  <c r="AR360" i="23"/>
  <c r="AS327" i="23"/>
  <c r="D358" i="23"/>
  <c r="AX293" i="23"/>
  <c r="AS324" i="23"/>
  <c r="AW324" i="23"/>
  <c r="AY339" i="23"/>
  <c r="AY343" i="23"/>
  <c r="AY347" i="23"/>
  <c r="AY351" i="23"/>
  <c r="AY355" i="23"/>
  <c r="AR358" i="23"/>
  <c r="V358" i="23"/>
  <c r="BF358" i="23"/>
  <c r="AR392" i="23"/>
  <c r="AR394" i="23"/>
  <c r="AY363" i="23"/>
  <c r="AY364" i="23"/>
  <c r="AY365" i="23"/>
  <c r="AY366" i="23"/>
  <c r="AY367" i="23"/>
  <c r="AY368" i="23"/>
  <c r="AY369" i="23"/>
  <c r="AY370" i="23"/>
  <c r="AY371" i="23"/>
  <c r="AY372" i="23"/>
  <c r="AY373" i="23"/>
  <c r="AY374" i="23"/>
  <c r="AY375" i="23"/>
  <c r="AY376" i="23"/>
  <c r="AY377" i="23"/>
  <c r="AY378" i="23"/>
  <c r="AY379" i="23"/>
  <c r="AY380" i="23"/>
  <c r="AY381" i="23"/>
  <c r="AY382" i="23"/>
  <c r="AY383" i="23"/>
  <c r="AY384" i="23"/>
  <c r="AY385" i="23"/>
  <c r="AY388" i="23"/>
  <c r="M360" i="23"/>
  <c r="AW360" i="23"/>
  <c r="M393" i="23"/>
  <c r="M392" i="23"/>
  <c r="AS362" i="23"/>
  <c r="BF395" i="23"/>
  <c r="BF394" i="23"/>
  <c r="BF392" i="23"/>
  <c r="BF393" i="23"/>
  <c r="AY387" i="23"/>
  <c r="AY391" i="23"/>
  <c r="D392" i="23"/>
  <c r="D393" i="23"/>
  <c r="BF427" i="23"/>
  <c r="BF428" i="23"/>
  <c r="BF430" i="23"/>
  <c r="BF429" i="23"/>
  <c r="AW359" i="23"/>
  <c r="V360" i="23"/>
  <c r="BF360" i="23"/>
  <c r="BF361" i="23"/>
  <c r="V394" i="23"/>
  <c r="V392" i="23"/>
  <c r="V393" i="23"/>
  <c r="AW393" i="23"/>
  <c r="AW392" i="23"/>
  <c r="AY386" i="23"/>
  <c r="AY390" i="23"/>
  <c r="AR393" i="23"/>
  <c r="AE393" i="23"/>
  <c r="AE394" i="23"/>
  <c r="AX362" i="23"/>
  <c r="AX386" i="23"/>
  <c r="AY389" i="23"/>
  <c r="AX390" i="23"/>
  <c r="M429" i="23"/>
  <c r="M427" i="23"/>
  <c r="M428" i="23"/>
  <c r="AS429" i="23"/>
  <c r="AS427" i="23"/>
  <c r="AS428" i="23"/>
  <c r="AX396" i="23"/>
  <c r="AX397" i="23"/>
  <c r="AY397" i="23" s="1"/>
  <c r="AX398" i="23"/>
  <c r="AY398" i="23" s="1"/>
  <c r="AX399" i="23"/>
  <c r="AY399" i="23" s="1"/>
  <c r="AX400" i="23"/>
  <c r="AY400" i="23" s="1"/>
  <c r="AX401" i="23"/>
  <c r="AY401" i="23" s="1"/>
  <c r="AX402" i="23"/>
  <c r="AY402" i="23" s="1"/>
  <c r="AX403" i="23"/>
  <c r="AY403" i="23" s="1"/>
  <c r="AX404" i="23"/>
  <c r="AY404" i="23" s="1"/>
  <c r="AX405" i="23"/>
  <c r="AY405" i="23" s="1"/>
  <c r="AX406" i="23"/>
  <c r="AY406" i="23" s="1"/>
  <c r="AX407" i="23"/>
  <c r="AY407" i="23" s="1"/>
  <c r="AX408" i="23"/>
  <c r="AY408" i="23" s="1"/>
  <c r="AX409" i="23"/>
  <c r="AY409" i="23" s="1"/>
  <c r="AX410" i="23"/>
  <c r="AY410" i="23" s="1"/>
  <c r="AX411" i="23"/>
  <c r="AY411" i="23" s="1"/>
  <c r="AX412" i="23"/>
  <c r="AY412" i="23" s="1"/>
  <c r="AX413" i="23"/>
  <c r="AY413" i="23" s="1"/>
  <c r="AX414" i="23"/>
  <c r="AY414" i="23" s="1"/>
  <c r="AX415" i="23"/>
  <c r="AY415" i="23" s="1"/>
  <c r="AX416" i="23"/>
  <c r="AY416" i="23" s="1"/>
  <c r="AX417" i="23"/>
  <c r="AY417" i="23" s="1"/>
  <c r="AX418" i="23"/>
  <c r="AY418" i="23" s="1"/>
  <c r="AX419" i="23"/>
  <c r="AY419" i="23" s="1"/>
  <c r="AX420" i="23"/>
  <c r="AY420" i="23" s="1"/>
  <c r="AX421" i="23"/>
  <c r="AY421" i="23" s="1"/>
  <c r="AX422" i="23"/>
  <c r="AY422" i="23" s="1"/>
  <c r="AX423" i="23"/>
  <c r="AY423" i="23" s="1"/>
  <c r="AX424" i="23"/>
  <c r="AY424" i="23" s="1"/>
  <c r="AX425" i="23"/>
  <c r="AY425" i="23" s="1"/>
  <c r="AX426" i="23"/>
  <c r="AY426" i="23" s="1"/>
  <c r="D427" i="23"/>
  <c r="AR427" i="23"/>
  <c r="AW428" i="23"/>
  <c r="V429" i="23"/>
  <c r="AY396" i="23"/>
  <c r="AW427" i="23"/>
  <c r="V428" i="23"/>
  <c r="AE429" i="23"/>
  <c r="AE428" i="23"/>
  <c r="D429" i="23"/>
  <c r="AR429" i="23"/>
  <c r="B20" i="22"/>
  <c r="A19" i="22"/>
  <c r="AE81" i="22"/>
  <c r="BF118" i="22"/>
  <c r="AX125" i="22"/>
  <c r="AY125" i="22" s="1"/>
  <c r="AX129" i="22"/>
  <c r="AY129" i="22" s="1"/>
  <c r="AX133" i="22"/>
  <c r="AY133" i="22" s="1"/>
  <c r="AX137" i="22"/>
  <c r="AY137" i="22" s="1"/>
  <c r="AX141" i="22"/>
  <c r="AY141" i="22" s="1"/>
  <c r="AX145" i="22"/>
  <c r="AY145" i="22" s="1"/>
  <c r="AX149" i="22"/>
  <c r="AY149" i="22" s="1"/>
  <c r="AX213" i="22"/>
  <c r="AY213" i="22" s="1"/>
  <c r="BF427" i="22"/>
  <c r="BF428" i="22"/>
  <c r="BF430" i="22"/>
  <c r="BF429" i="22"/>
  <c r="F8" i="22"/>
  <c r="J8" i="22"/>
  <c r="N8" i="22"/>
  <c r="R8" i="22"/>
  <c r="Z8" i="22"/>
  <c r="AD8" i="22"/>
  <c r="AH8" i="22"/>
  <c r="AL8" i="22"/>
  <c r="AP8" i="22"/>
  <c r="AT8" i="22"/>
  <c r="BB8" i="22"/>
  <c r="BJ8" i="22"/>
  <c r="H10" i="22"/>
  <c r="L10" i="22"/>
  <c r="P10" i="22"/>
  <c r="T10" i="22"/>
  <c r="X10" i="22"/>
  <c r="AB10" i="22"/>
  <c r="AF10" i="22"/>
  <c r="AJ10" i="22"/>
  <c r="AN10" i="22"/>
  <c r="AV10" i="22"/>
  <c r="AZ10" i="22"/>
  <c r="BD10" i="22"/>
  <c r="BH10" i="22"/>
  <c r="BL10" i="22"/>
  <c r="AT11" i="22"/>
  <c r="BH11" i="22"/>
  <c r="BL11" i="22"/>
  <c r="AT12" i="22"/>
  <c r="BH12" i="22"/>
  <c r="BL12" i="22"/>
  <c r="AS17" i="22"/>
  <c r="AX48" i="22"/>
  <c r="AE49" i="22"/>
  <c r="AE10" i="22" s="1"/>
  <c r="D50" i="22"/>
  <c r="AR50" i="22"/>
  <c r="D81" i="22"/>
  <c r="AR81" i="22"/>
  <c r="AY52" i="22"/>
  <c r="AS64" i="22"/>
  <c r="AW81" i="22"/>
  <c r="AW8" i="22" s="1"/>
  <c r="AE82" i="22"/>
  <c r="AR117" i="22"/>
  <c r="AR118" i="22"/>
  <c r="BF116" i="22"/>
  <c r="BF117" i="22"/>
  <c r="AE116" i="22"/>
  <c r="AE118" i="22"/>
  <c r="AY95" i="22"/>
  <c r="AY97" i="22"/>
  <c r="AX98" i="22"/>
  <c r="AY98" i="22" s="1"/>
  <c r="AY107" i="22"/>
  <c r="AX114" i="22"/>
  <c r="AY114" i="22" s="1"/>
  <c r="AR116" i="22"/>
  <c r="AY122" i="22"/>
  <c r="AX122" i="22"/>
  <c r="AY126" i="22"/>
  <c r="AX126" i="22"/>
  <c r="AY130" i="22"/>
  <c r="AX130" i="22"/>
  <c r="AY134" i="22"/>
  <c r="AX134" i="22"/>
  <c r="AY138" i="22"/>
  <c r="AX138" i="22"/>
  <c r="AY142" i="22"/>
  <c r="AX142" i="22"/>
  <c r="AY146" i="22"/>
  <c r="AX146" i="22"/>
  <c r="AR185" i="22"/>
  <c r="AS221" i="22"/>
  <c r="AX201" i="22"/>
  <c r="AY201" i="22" s="1"/>
  <c r="AX217" i="22"/>
  <c r="AY217" i="22" s="1"/>
  <c r="AX283" i="22"/>
  <c r="AY283" i="22"/>
  <c r="AY86" i="22"/>
  <c r="AY87" i="22"/>
  <c r="AX102" i="22"/>
  <c r="AY102" i="22" s="1"/>
  <c r="AY121" i="22"/>
  <c r="AX121" i="22"/>
  <c r="AW152" i="22"/>
  <c r="BF185" i="22"/>
  <c r="BF186" i="22"/>
  <c r="BF188" i="22"/>
  <c r="BF187" i="22"/>
  <c r="AY184" i="22"/>
  <c r="AX184" i="22"/>
  <c r="AY197" i="22"/>
  <c r="AX197" i="22"/>
  <c r="C8" i="22"/>
  <c r="E10" i="22"/>
  <c r="I10" i="22"/>
  <c r="Q10" i="22"/>
  <c r="U10" i="22"/>
  <c r="Y10" i="22"/>
  <c r="AC10" i="22"/>
  <c r="AG10" i="22"/>
  <c r="AK10" i="22"/>
  <c r="AO10" i="22"/>
  <c r="BA10" i="22"/>
  <c r="BE10" i="22"/>
  <c r="BI10" i="22"/>
  <c r="BM10" i="22"/>
  <c r="BE11" i="22"/>
  <c r="BI11" i="22"/>
  <c r="BM11" i="22"/>
  <c r="BE12" i="22"/>
  <c r="BI12" i="22"/>
  <c r="BM12" i="22"/>
  <c r="A18" i="22"/>
  <c r="D49" i="22"/>
  <c r="D9" i="22" s="1"/>
  <c r="AR49" i="22"/>
  <c r="AR10" i="22" s="1"/>
  <c r="M82" i="22"/>
  <c r="AS82" i="22"/>
  <c r="BF84" i="22"/>
  <c r="BF83" i="22"/>
  <c r="M81" i="22"/>
  <c r="AX81" i="22"/>
  <c r="BF81" i="22"/>
  <c r="BF8" i="22" s="1"/>
  <c r="AR82" i="22"/>
  <c r="AX82" i="22"/>
  <c r="BF82" i="22"/>
  <c r="M118" i="22"/>
  <c r="M116" i="22"/>
  <c r="AS118" i="22"/>
  <c r="AS116" i="22"/>
  <c r="AY91" i="22"/>
  <c r="AY93" i="22"/>
  <c r="AY94" i="22"/>
  <c r="AX94" i="22"/>
  <c r="AY103" i="22"/>
  <c r="AX110" i="22"/>
  <c r="AY110" i="22" s="1"/>
  <c r="AY123" i="22"/>
  <c r="AX123" i="22"/>
  <c r="AY127" i="22"/>
  <c r="AX127" i="22"/>
  <c r="AY131" i="22"/>
  <c r="AX131" i="22"/>
  <c r="AY135" i="22"/>
  <c r="AX135" i="22"/>
  <c r="AY139" i="22"/>
  <c r="AX139" i="22"/>
  <c r="AY143" i="22"/>
  <c r="AX143" i="22"/>
  <c r="AY147" i="22"/>
  <c r="AX147" i="22"/>
  <c r="M185" i="22"/>
  <c r="M187" i="22"/>
  <c r="M186" i="22"/>
  <c r="AS185" i="22"/>
  <c r="AS187" i="22"/>
  <c r="AX176" i="22"/>
  <c r="AY176" i="22" s="1"/>
  <c r="D186" i="22"/>
  <c r="V220" i="22"/>
  <c r="V221" i="22"/>
  <c r="AW219" i="22"/>
  <c r="AW220" i="22"/>
  <c r="AX189" i="22"/>
  <c r="AW221" i="22"/>
  <c r="AX205" i="22"/>
  <c r="AY205" i="22" s="1"/>
  <c r="V290" i="22"/>
  <c r="AY341" i="22"/>
  <c r="AX341" i="22"/>
  <c r="BJ10" i="22"/>
  <c r="C11" i="22"/>
  <c r="BJ11" i="22"/>
  <c r="V81" i="22"/>
  <c r="V10" i="22" s="1"/>
  <c r="D82" i="22"/>
  <c r="D8" i="22" s="1"/>
  <c r="AW83" i="22"/>
  <c r="AW10" i="22" s="1"/>
  <c r="V116" i="22"/>
  <c r="V117" i="22"/>
  <c r="AW118" i="22"/>
  <c r="AX85" i="22"/>
  <c r="AW116" i="22"/>
  <c r="AX90" i="22"/>
  <c r="AY90" i="22" s="1"/>
  <c r="AX106" i="22"/>
  <c r="AY106" i="22" s="1"/>
  <c r="V150" i="22"/>
  <c r="V151" i="22"/>
  <c r="V152" i="22"/>
  <c r="AW150" i="22"/>
  <c r="AW151" i="22"/>
  <c r="AX120" i="22"/>
  <c r="AX124" i="22"/>
  <c r="AY124" i="22" s="1"/>
  <c r="AX128" i="22"/>
  <c r="AY128" i="22" s="1"/>
  <c r="AX132" i="22"/>
  <c r="AY132" i="22" s="1"/>
  <c r="AX136" i="22"/>
  <c r="AY136" i="22" s="1"/>
  <c r="AX140" i="22"/>
  <c r="AY140" i="22" s="1"/>
  <c r="AX144" i="22"/>
  <c r="AY144" i="22" s="1"/>
  <c r="AX148" i="22"/>
  <c r="AY148" i="22" s="1"/>
  <c r="AY180" i="22"/>
  <c r="AX180" i="22"/>
  <c r="AY193" i="22"/>
  <c r="AX193" i="22"/>
  <c r="AY209" i="22"/>
  <c r="AX209" i="22"/>
  <c r="M254" i="22"/>
  <c r="M255" i="22"/>
  <c r="M256" i="22"/>
  <c r="AS254" i="22"/>
  <c r="AS255" i="22"/>
  <c r="AS256" i="22"/>
  <c r="M151" i="22"/>
  <c r="AS151" i="22"/>
  <c r="BF152" i="22"/>
  <c r="BF153" i="22"/>
  <c r="V185" i="22"/>
  <c r="V186" i="22"/>
  <c r="AW185" i="22"/>
  <c r="AW187" i="22"/>
  <c r="BF220" i="22"/>
  <c r="BF222" i="22"/>
  <c r="BF221" i="22"/>
  <c r="AY190" i="22"/>
  <c r="AX190" i="22"/>
  <c r="AY194" i="22"/>
  <c r="AX194" i="22"/>
  <c r="AY198" i="22"/>
  <c r="AX198" i="22"/>
  <c r="AY202" i="22"/>
  <c r="AX202" i="22"/>
  <c r="AY206" i="22"/>
  <c r="AX206" i="22"/>
  <c r="AY210" i="22"/>
  <c r="AX210" i="22"/>
  <c r="AY214" i="22"/>
  <c r="AX214" i="22"/>
  <c r="AY218" i="22"/>
  <c r="AX218" i="22"/>
  <c r="BF219" i="22"/>
  <c r="AX105" i="22"/>
  <c r="AY105" i="22" s="1"/>
  <c r="AX109" i="22"/>
  <c r="AY109" i="22" s="1"/>
  <c r="AX113" i="22"/>
  <c r="AY113" i="22" s="1"/>
  <c r="BF151" i="22"/>
  <c r="AE152" i="22"/>
  <c r="AE8" i="22" s="1"/>
  <c r="AE186" i="22"/>
  <c r="AE187" i="22"/>
  <c r="AX154" i="22"/>
  <c r="AX155" i="22"/>
  <c r="AY155" i="22" s="1"/>
  <c r="AX156" i="22"/>
  <c r="AY156" i="22" s="1"/>
  <c r="AX157" i="22"/>
  <c r="AY157" i="22" s="1"/>
  <c r="AX158" i="22"/>
  <c r="AY158" i="22" s="1"/>
  <c r="AX159" i="22"/>
  <c r="AY159" i="22" s="1"/>
  <c r="AX160" i="22"/>
  <c r="AY160" i="22" s="1"/>
  <c r="AX161" i="22"/>
  <c r="AY161" i="22" s="1"/>
  <c r="AX162" i="22"/>
  <c r="AY162" i="22" s="1"/>
  <c r="AX163" i="22"/>
  <c r="AY163" i="22" s="1"/>
  <c r="AX164" i="22"/>
  <c r="AY164" i="22" s="1"/>
  <c r="AX165" i="22"/>
  <c r="AY165" i="22" s="1"/>
  <c r="AX166" i="22"/>
  <c r="AY166" i="22" s="1"/>
  <c r="AX167" i="22"/>
  <c r="AY167" i="22" s="1"/>
  <c r="AX168" i="22"/>
  <c r="AY168" i="22" s="1"/>
  <c r="AX169" i="22"/>
  <c r="AY169" i="22" s="1"/>
  <c r="AX170" i="22"/>
  <c r="AY170" i="22" s="1"/>
  <c r="AX171" i="22"/>
  <c r="AY171" i="22" s="1"/>
  <c r="AX172" i="22"/>
  <c r="AY172" i="22" s="1"/>
  <c r="AX173" i="22"/>
  <c r="AY173" i="22" s="1"/>
  <c r="AX174" i="22"/>
  <c r="AY174" i="22" s="1"/>
  <c r="AX175" i="22"/>
  <c r="AY175" i="22" s="1"/>
  <c r="AX179" i="22"/>
  <c r="AY179" i="22" s="1"/>
  <c r="AX183" i="22"/>
  <c r="AY183" i="22" s="1"/>
  <c r="AX191" i="22"/>
  <c r="AY191" i="22" s="1"/>
  <c r="AX195" i="22"/>
  <c r="AY195" i="22" s="1"/>
  <c r="AX199" i="22"/>
  <c r="AY199" i="22" s="1"/>
  <c r="AX203" i="22"/>
  <c r="AY203" i="22" s="1"/>
  <c r="AX207" i="22"/>
  <c r="AY207" i="22" s="1"/>
  <c r="AX211" i="22"/>
  <c r="AY211" i="22" s="1"/>
  <c r="AX215" i="22"/>
  <c r="AY215" i="22" s="1"/>
  <c r="BF255" i="22"/>
  <c r="BF257" i="22"/>
  <c r="BF256" i="22"/>
  <c r="D187" i="22"/>
  <c r="AR187" i="22"/>
  <c r="AY154" i="22"/>
  <c r="AR186" i="22"/>
  <c r="AR8" i="22" s="1"/>
  <c r="M219" i="22"/>
  <c r="M220" i="22"/>
  <c r="AS219" i="22"/>
  <c r="AS220" i="22"/>
  <c r="AY192" i="22"/>
  <c r="AX192" i="22"/>
  <c r="AY196" i="22"/>
  <c r="AX196" i="22"/>
  <c r="AY200" i="22"/>
  <c r="AX200" i="22"/>
  <c r="AY204" i="22"/>
  <c r="AX204" i="22"/>
  <c r="AY208" i="22"/>
  <c r="AX208" i="22"/>
  <c r="AY212" i="22"/>
  <c r="AX212" i="22"/>
  <c r="AY216" i="22"/>
  <c r="AX216" i="22"/>
  <c r="D291" i="22"/>
  <c r="D289" i="22"/>
  <c r="D290" i="22"/>
  <c r="AR291" i="22"/>
  <c r="AR289" i="22"/>
  <c r="AR290" i="22"/>
  <c r="AS258" i="22"/>
  <c r="AY278" i="22"/>
  <c r="AW291" i="22"/>
  <c r="AW289" i="22"/>
  <c r="AY279" i="22"/>
  <c r="AX279" i="22"/>
  <c r="AX290" i="22" s="1"/>
  <c r="AY280" i="22"/>
  <c r="AX287" i="22"/>
  <c r="AY287" i="22"/>
  <c r="D255" i="22"/>
  <c r="AR255" i="22"/>
  <c r="AW256" i="22"/>
  <c r="BF289" i="22"/>
  <c r="BF292" i="22"/>
  <c r="BF291" i="22"/>
  <c r="M289" i="22"/>
  <c r="M291" i="22"/>
  <c r="AE325" i="22"/>
  <c r="AE323" i="22"/>
  <c r="AX324" i="22"/>
  <c r="AX325" i="22"/>
  <c r="AY307" i="22"/>
  <c r="AY311" i="22"/>
  <c r="AY315" i="22"/>
  <c r="AY319" i="22"/>
  <c r="AX323" i="22"/>
  <c r="AE324" i="22"/>
  <c r="D359" i="22"/>
  <c r="D360" i="22"/>
  <c r="D358" i="22"/>
  <c r="AR359" i="22"/>
  <c r="AR358" i="22"/>
  <c r="AR360" i="22"/>
  <c r="AS327" i="22"/>
  <c r="AY345" i="22"/>
  <c r="AX345" i="22"/>
  <c r="AW394" i="22"/>
  <c r="AW392" i="22"/>
  <c r="AX362" i="22"/>
  <c r="D393" i="22"/>
  <c r="AX223" i="22"/>
  <c r="V289" i="22"/>
  <c r="V291" i="22"/>
  <c r="AW290" i="22"/>
  <c r="AY284" i="22"/>
  <c r="AY288" i="22"/>
  <c r="AE289" i="22"/>
  <c r="AE291" i="22"/>
  <c r="BF324" i="22"/>
  <c r="BF326" i="22"/>
  <c r="BF325" i="22"/>
  <c r="AY294" i="22"/>
  <c r="AY296" i="22"/>
  <c r="AY298" i="22"/>
  <c r="AY300" i="22"/>
  <c r="AY302" i="22"/>
  <c r="AY304" i="22"/>
  <c r="AY308" i="22"/>
  <c r="AY312" i="22"/>
  <c r="AY316" i="22"/>
  <c r="AY320" i="22"/>
  <c r="AW359" i="22"/>
  <c r="AX349" i="22"/>
  <c r="AY349" i="22" s="1"/>
  <c r="AX289" i="22"/>
  <c r="AX291" i="22"/>
  <c r="M323" i="22"/>
  <c r="M324" i="22"/>
  <c r="M325" i="22"/>
  <c r="AS323" i="22"/>
  <c r="AS324" i="22"/>
  <c r="AS325" i="22"/>
  <c r="AX353" i="22"/>
  <c r="AY353" i="22" s="1"/>
  <c r="AR324" i="22"/>
  <c r="AW325" i="22"/>
  <c r="M360" i="22"/>
  <c r="AY338" i="22"/>
  <c r="AX338" i="22"/>
  <c r="AY342" i="22"/>
  <c r="AX342" i="22"/>
  <c r="AY346" i="22"/>
  <c r="AX346" i="22"/>
  <c r="AY350" i="22"/>
  <c r="AX350" i="22"/>
  <c r="AY354" i="22"/>
  <c r="AX354" i="22"/>
  <c r="BF359" i="22"/>
  <c r="V392" i="22"/>
  <c r="V394" i="22"/>
  <c r="V393" i="22"/>
  <c r="AY366" i="22"/>
  <c r="AX366" i="22"/>
  <c r="AY367" i="22"/>
  <c r="AX374" i="22"/>
  <c r="AY374" i="22" s="1"/>
  <c r="AY375" i="22"/>
  <c r="AY382" i="22"/>
  <c r="AX382" i="22"/>
  <c r="AY383" i="22"/>
  <c r="AX390" i="22"/>
  <c r="AY390" i="22" s="1"/>
  <c r="AY391" i="22"/>
  <c r="D392" i="22"/>
  <c r="AW324" i="22"/>
  <c r="V325" i="22"/>
  <c r="V360" i="22"/>
  <c r="V359" i="22"/>
  <c r="V358" i="22"/>
  <c r="AW360" i="22"/>
  <c r="AX339" i="22"/>
  <c r="AY339" i="22" s="1"/>
  <c r="AX343" i="22"/>
  <c r="AY343" i="22" s="1"/>
  <c r="AX347" i="22"/>
  <c r="AY347" i="22" s="1"/>
  <c r="AX351" i="22"/>
  <c r="AY351" i="22" s="1"/>
  <c r="AX355" i="22"/>
  <c r="AY355" i="22" s="1"/>
  <c r="AY356" i="22"/>
  <c r="M358" i="22"/>
  <c r="BF360" i="22"/>
  <c r="BF361" i="22"/>
  <c r="AY293" i="22"/>
  <c r="AE358" i="22"/>
  <c r="AE359" i="22"/>
  <c r="AX327" i="22"/>
  <c r="AX340" i="22"/>
  <c r="AY340" i="22" s="1"/>
  <c r="AX344" i="22"/>
  <c r="AY344" i="22" s="1"/>
  <c r="AX348" i="22"/>
  <c r="AY348" i="22" s="1"/>
  <c r="AX352" i="22"/>
  <c r="AY352" i="22" s="1"/>
  <c r="AW358" i="22"/>
  <c r="AY370" i="22"/>
  <c r="AX370" i="22"/>
  <c r="AY371" i="22"/>
  <c r="AX378" i="22"/>
  <c r="AY378" i="22" s="1"/>
  <c r="AY379" i="22"/>
  <c r="AY386" i="22"/>
  <c r="AX386" i="22"/>
  <c r="AY387" i="22"/>
  <c r="M429" i="22"/>
  <c r="M427" i="22"/>
  <c r="M428" i="22"/>
  <c r="AS429" i="22"/>
  <c r="AS427" i="22"/>
  <c r="AY396" i="22"/>
  <c r="AS428" i="22"/>
  <c r="AE393" i="22"/>
  <c r="AE394" i="22"/>
  <c r="AE392" i="22"/>
  <c r="D394" i="22"/>
  <c r="AR394" i="22"/>
  <c r="AS362" i="22"/>
  <c r="AR392" i="22"/>
  <c r="AR393" i="22"/>
  <c r="D427" i="22"/>
  <c r="AR427" i="22"/>
  <c r="AW428" i="22"/>
  <c r="V429" i="22"/>
  <c r="AX429" i="22"/>
  <c r="BF392" i="22"/>
  <c r="AW427" i="22"/>
  <c r="AX428" i="22"/>
  <c r="AE429" i="22"/>
  <c r="AE428" i="22"/>
  <c r="BF394" i="22"/>
  <c r="A19" i="21"/>
  <c r="B20" i="21"/>
  <c r="AY23" i="21"/>
  <c r="AX50" i="21"/>
  <c r="AY18" i="21"/>
  <c r="AS50" i="21"/>
  <c r="AS48" i="21"/>
  <c r="M49" i="21"/>
  <c r="AR50" i="21"/>
  <c r="D116" i="21"/>
  <c r="D118" i="21"/>
  <c r="D9" i="21" s="1"/>
  <c r="D117" i="21"/>
  <c r="AW116" i="21"/>
  <c r="AS151" i="21"/>
  <c r="AS152" i="21"/>
  <c r="AS150" i="21"/>
  <c r="AX140" i="21"/>
  <c r="AY140" i="21"/>
  <c r="F8" i="21"/>
  <c r="J8" i="21"/>
  <c r="AT8" i="21"/>
  <c r="AU9" i="21"/>
  <c r="P10" i="21"/>
  <c r="T10" i="21"/>
  <c r="X10" i="21"/>
  <c r="AB10" i="21"/>
  <c r="AF10" i="21"/>
  <c r="AJ10" i="21"/>
  <c r="AN10" i="21"/>
  <c r="AZ10" i="21"/>
  <c r="BD10" i="21"/>
  <c r="BI10" i="21"/>
  <c r="BH11" i="21"/>
  <c r="BM11" i="21"/>
  <c r="BL12" i="21"/>
  <c r="V49" i="21"/>
  <c r="V8" i="21" s="1"/>
  <c r="AW50" i="21"/>
  <c r="AW10" i="21" s="1"/>
  <c r="AY17" i="21"/>
  <c r="AW48" i="21"/>
  <c r="AX26" i="21"/>
  <c r="AY32" i="21"/>
  <c r="AY33" i="21"/>
  <c r="AX42" i="21"/>
  <c r="AY42" i="21" s="1"/>
  <c r="AY46" i="21"/>
  <c r="AW83" i="21"/>
  <c r="AW81" i="21"/>
  <c r="AX52" i="21"/>
  <c r="AY55" i="21"/>
  <c r="AY59" i="21"/>
  <c r="AY63" i="21"/>
  <c r="AY67" i="21"/>
  <c r="AY71" i="21"/>
  <c r="AY75" i="21"/>
  <c r="AY79" i="21"/>
  <c r="AX85" i="21"/>
  <c r="AW118" i="21"/>
  <c r="AW117" i="21"/>
  <c r="AY88" i="21"/>
  <c r="AY37" i="21"/>
  <c r="BH9" i="21"/>
  <c r="BL9" i="21"/>
  <c r="E10" i="21"/>
  <c r="I10" i="21"/>
  <c r="Q10" i="21"/>
  <c r="U10" i="21"/>
  <c r="AT11" i="21"/>
  <c r="BH12" i="21"/>
  <c r="BM12" i="21"/>
  <c r="AE48" i="21"/>
  <c r="AE50" i="21"/>
  <c r="AY43" i="21"/>
  <c r="BJ12" i="21"/>
  <c r="BJ11" i="21"/>
  <c r="BJ10" i="21"/>
  <c r="C12" i="21"/>
  <c r="C11" i="21"/>
  <c r="AS49" i="21"/>
  <c r="AW49" i="21"/>
  <c r="V82" i="21"/>
  <c r="V9" i="21" s="1"/>
  <c r="D81" i="21"/>
  <c r="D8" i="21" s="1"/>
  <c r="AW82" i="21"/>
  <c r="D83" i="21"/>
  <c r="V117" i="21"/>
  <c r="V116" i="21"/>
  <c r="AX144" i="21"/>
  <c r="AY144" i="21"/>
  <c r="M50" i="21"/>
  <c r="M10" i="21" s="1"/>
  <c r="M48" i="21"/>
  <c r="M9" i="21" s="1"/>
  <c r="AY21" i="21"/>
  <c r="AR82" i="21"/>
  <c r="AS52" i="21"/>
  <c r="AR81" i="21"/>
  <c r="AR118" i="21"/>
  <c r="AR117" i="21"/>
  <c r="AS85" i="21"/>
  <c r="AR116" i="21"/>
  <c r="M151" i="21"/>
  <c r="M150" i="21"/>
  <c r="M152" i="21"/>
  <c r="P9" i="21"/>
  <c r="T9" i="21"/>
  <c r="X9" i="21"/>
  <c r="AB9" i="21"/>
  <c r="AF9" i="21"/>
  <c r="AJ9" i="21"/>
  <c r="AN9" i="21"/>
  <c r="AZ9" i="21"/>
  <c r="BD9" i="21"/>
  <c r="BI11" i="21"/>
  <c r="BL8" i="21"/>
  <c r="BE9" i="21"/>
  <c r="BI9" i="21"/>
  <c r="AT10" i="21"/>
  <c r="AR49" i="21"/>
  <c r="BF49" i="21"/>
  <c r="BF9" i="21" s="1"/>
  <c r="AY24" i="21"/>
  <c r="AY25" i="21"/>
  <c r="AX29" i="21"/>
  <c r="AY40" i="21"/>
  <c r="AY41" i="21"/>
  <c r="AR48" i="21"/>
  <c r="AR9" i="21" s="1"/>
  <c r="AX48" i="21"/>
  <c r="V50" i="21"/>
  <c r="V10" i="21" s="1"/>
  <c r="BF50" i="21"/>
  <c r="BF51" i="21"/>
  <c r="BF10" i="21" s="1"/>
  <c r="BF82" i="21"/>
  <c r="AY53" i="21"/>
  <c r="AY57" i="21"/>
  <c r="AY61" i="21"/>
  <c r="AY65" i="21"/>
  <c r="AY69" i="21"/>
  <c r="AY73" i="21"/>
  <c r="AY77" i="21"/>
  <c r="V81" i="21"/>
  <c r="BF81" i="21"/>
  <c r="V83" i="21"/>
  <c r="BF83" i="21"/>
  <c r="AY86" i="21"/>
  <c r="AX167" i="21"/>
  <c r="AY167" i="21" s="1"/>
  <c r="AY175" i="21"/>
  <c r="AX175" i="21"/>
  <c r="AX179" i="21"/>
  <c r="AY179" i="21" s="1"/>
  <c r="AY183" i="21"/>
  <c r="AX183" i="21"/>
  <c r="M186" i="21"/>
  <c r="AE83" i="21"/>
  <c r="M117" i="21"/>
  <c r="D152" i="21"/>
  <c r="D150" i="21"/>
  <c r="AR150" i="21"/>
  <c r="AR152" i="21"/>
  <c r="BF153" i="21"/>
  <c r="BF152" i="21"/>
  <c r="BF150" i="21"/>
  <c r="AY142" i="21"/>
  <c r="AY146" i="21"/>
  <c r="AR151" i="21"/>
  <c r="AE187" i="21"/>
  <c r="AE186" i="21"/>
  <c r="AE185" i="21"/>
  <c r="AY165" i="21"/>
  <c r="AX165" i="21"/>
  <c r="AX173" i="21"/>
  <c r="AY173" i="21" s="1"/>
  <c r="M221" i="21"/>
  <c r="M219" i="21"/>
  <c r="M220" i="21"/>
  <c r="AS221" i="21"/>
  <c r="AS219" i="21"/>
  <c r="AS220" i="21"/>
  <c r="AY147" i="21"/>
  <c r="BF188" i="21"/>
  <c r="BF187" i="21"/>
  <c r="BF186" i="21"/>
  <c r="BF185" i="21"/>
  <c r="AY155" i="21"/>
  <c r="AY157" i="21"/>
  <c r="AY159" i="21"/>
  <c r="AY161" i="21"/>
  <c r="AY163" i="21"/>
  <c r="AW187" i="21"/>
  <c r="AX163" i="21"/>
  <c r="AX187" i="21" s="1"/>
  <c r="AX171" i="21"/>
  <c r="AY171" i="21" s="1"/>
  <c r="BF116" i="21"/>
  <c r="V152" i="21"/>
  <c r="V150" i="21"/>
  <c r="AW151" i="21"/>
  <c r="AW9" i="21" s="1"/>
  <c r="AX120" i="21"/>
  <c r="AY120" i="21" s="1"/>
  <c r="AW150" i="21"/>
  <c r="D151" i="21"/>
  <c r="AW152" i="21"/>
  <c r="M185" i="21"/>
  <c r="AS185" i="21"/>
  <c r="AS187" i="21"/>
  <c r="AS186" i="21"/>
  <c r="AY169" i="21"/>
  <c r="AX169" i="21"/>
  <c r="AY154" i="21"/>
  <c r="AY164" i="21"/>
  <c r="AY168" i="21"/>
  <c r="AY172" i="21"/>
  <c r="AY176" i="21"/>
  <c r="AY180" i="21"/>
  <c r="AY184" i="21"/>
  <c r="D185" i="21"/>
  <c r="D186" i="21"/>
  <c r="V186" i="21"/>
  <c r="AW185" i="21"/>
  <c r="AY162" i="21"/>
  <c r="AY166" i="21"/>
  <c r="AY170" i="21"/>
  <c r="AY174" i="21"/>
  <c r="AY178" i="21"/>
  <c r="AY182" i="21"/>
  <c r="V187" i="21"/>
  <c r="AY177" i="21"/>
  <c r="AY181" i="21"/>
  <c r="BF219" i="21"/>
  <c r="BF220" i="21"/>
  <c r="BF222" i="21"/>
  <c r="BF221" i="21"/>
  <c r="AS290" i="21"/>
  <c r="AY258" i="21"/>
  <c r="AS291" i="21"/>
  <c r="AS289" i="21"/>
  <c r="AX189" i="21"/>
  <c r="AX190" i="21"/>
  <c r="AY190" i="21" s="1"/>
  <c r="AX191" i="21"/>
  <c r="AY191" i="21" s="1"/>
  <c r="AX192" i="21"/>
  <c r="AY192" i="21" s="1"/>
  <c r="AX193" i="21"/>
  <c r="AY193" i="21" s="1"/>
  <c r="AX194" i="21"/>
  <c r="AY194" i="21" s="1"/>
  <c r="AX195" i="21"/>
  <c r="AY195" i="21" s="1"/>
  <c r="AX196" i="21"/>
  <c r="AY196" i="21" s="1"/>
  <c r="AX197" i="21"/>
  <c r="AY197" i="21" s="1"/>
  <c r="AX198" i="21"/>
  <c r="AY198" i="21" s="1"/>
  <c r="AX199" i="21"/>
  <c r="AY199" i="21" s="1"/>
  <c r="AX200" i="21"/>
  <c r="AY200" i="21" s="1"/>
  <c r="AX201" i="21"/>
  <c r="AY201" i="21" s="1"/>
  <c r="AX202" i="21"/>
  <c r="AY202" i="21" s="1"/>
  <c r="AX203" i="21"/>
  <c r="AY203" i="21" s="1"/>
  <c r="AX204" i="21"/>
  <c r="AY204" i="21" s="1"/>
  <c r="AX205" i="21"/>
  <c r="AY205" i="21" s="1"/>
  <c r="AX206" i="21"/>
  <c r="AY206" i="21" s="1"/>
  <c r="AX207" i="21"/>
  <c r="AY207" i="21" s="1"/>
  <c r="AX208" i="21"/>
  <c r="AY208" i="21" s="1"/>
  <c r="AX209" i="21"/>
  <c r="AY209" i="21" s="1"/>
  <c r="AX210" i="21"/>
  <c r="AY210" i="21" s="1"/>
  <c r="AX211" i="21"/>
  <c r="AY211" i="21" s="1"/>
  <c r="AX212" i="21"/>
  <c r="AY212" i="21" s="1"/>
  <c r="AX213" i="21"/>
  <c r="AY213" i="21" s="1"/>
  <c r="AX214" i="21"/>
  <c r="AY214" i="21" s="1"/>
  <c r="AX215" i="21"/>
  <c r="AY215" i="21" s="1"/>
  <c r="AX216" i="21"/>
  <c r="AY216" i="21" s="1"/>
  <c r="AX217" i="21"/>
  <c r="AY217" i="21" s="1"/>
  <c r="AX218" i="21"/>
  <c r="AY218" i="21" s="1"/>
  <c r="D219" i="21"/>
  <c r="AR219" i="21"/>
  <c r="AW220" i="21"/>
  <c r="V221" i="21"/>
  <c r="AE254" i="21"/>
  <c r="D255" i="21"/>
  <c r="AR255" i="21"/>
  <c r="M256" i="21"/>
  <c r="AW256" i="21"/>
  <c r="M290" i="21"/>
  <c r="BF292" i="21"/>
  <c r="BF291" i="21"/>
  <c r="BF289" i="21"/>
  <c r="AY270" i="21"/>
  <c r="AY272" i="21"/>
  <c r="AY274" i="21"/>
  <c r="AY276" i="21"/>
  <c r="AY280" i="21"/>
  <c r="AY284" i="21"/>
  <c r="AY288" i="21"/>
  <c r="AE289" i="21"/>
  <c r="AE291" i="21"/>
  <c r="BF326" i="21"/>
  <c r="BF325" i="21"/>
  <c r="BF323" i="21"/>
  <c r="BF324" i="21"/>
  <c r="AY189" i="21"/>
  <c r="AW219" i="21"/>
  <c r="D254" i="21"/>
  <c r="AR254" i="21"/>
  <c r="AX256" i="21"/>
  <c r="BF256" i="21"/>
  <c r="BF257" i="21"/>
  <c r="V291" i="21"/>
  <c r="V289" i="21"/>
  <c r="AW290" i="21"/>
  <c r="AW289" i="21"/>
  <c r="AW291" i="21"/>
  <c r="M324" i="21"/>
  <c r="M325" i="21"/>
  <c r="M323" i="21"/>
  <c r="AS324" i="21"/>
  <c r="AS325" i="21"/>
  <c r="AS323" i="21"/>
  <c r="AY293" i="21"/>
  <c r="D221" i="21"/>
  <c r="AR221" i="21"/>
  <c r="AX255" i="21"/>
  <c r="BF255" i="21"/>
  <c r="AE256" i="21"/>
  <c r="AX291" i="21"/>
  <c r="AX289" i="21"/>
  <c r="AS223" i="21"/>
  <c r="D289" i="21"/>
  <c r="D291" i="21"/>
  <c r="D10" i="21" s="1"/>
  <c r="AR289" i="21"/>
  <c r="AR291" i="21"/>
  <c r="AY279" i="21"/>
  <c r="AY283" i="21"/>
  <c r="AY287" i="21"/>
  <c r="AR290" i="21"/>
  <c r="AX290" i="21"/>
  <c r="M291" i="21"/>
  <c r="AE324" i="21"/>
  <c r="AX324" i="21"/>
  <c r="AE360" i="21"/>
  <c r="AE358" i="21"/>
  <c r="AE359" i="21"/>
  <c r="D323" i="21"/>
  <c r="D324" i="21"/>
  <c r="AR323" i="21"/>
  <c r="AR324" i="21"/>
  <c r="V323" i="21"/>
  <c r="D325" i="21"/>
  <c r="D358" i="21"/>
  <c r="D359" i="21"/>
  <c r="D360" i="21"/>
  <c r="AR358" i="21"/>
  <c r="AR359" i="21"/>
  <c r="AR360" i="21"/>
  <c r="AS327" i="21"/>
  <c r="AY363" i="21"/>
  <c r="AY364" i="21"/>
  <c r="AY365" i="21"/>
  <c r="AY366" i="21"/>
  <c r="AY367" i="21"/>
  <c r="AY368" i="21"/>
  <c r="AY369" i="21"/>
  <c r="AY370" i="21"/>
  <c r="AY371" i="21"/>
  <c r="AY372" i="21"/>
  <c r="AY373" i="21"/>
  <c r="AY374" i="21"/>
  <c r="AY375" i="21"/>
  <c r="AY376" i="21"/>
  <c r="AY377" i="21"/>
  <c r="AY378" i="21"/>
  <c r="AY379" i="21"/>
  <c r="AY380" i="21"/>
  <c r="AY381" i="21"/>
  <c r="AY382" i="21"/>
  <c r="AY383" i="21"/>
  <c r="AY384" i="21"/>
  <c r="AY385" i="21"/>
  <c r="AE325" i="21"/>
  <c r="AW324" i="21"/>
  <c r="AW325" i="21"/>
  <c r="AX323" i="21"/>
  <c r="V324" i="21"/>
  <c r="AR325" i="21"/>
  <c r="AX360" i="21"/>
  <c r="AX358" i="21"/>
  <c r="V358" i="21"/>
  <c r="BF358" i="21"/>
  <c r="AY388" i="21"/>
  <c r="AR393" i="21"/>
  <c r="M360" i="21"/>
  <c r="AW360" i="21"/>
  <c r="M392" i="21"/>
  <c r="AS362" i="21"/>
  <c r="BF395" i="21"/>
  <c r="BF394" i="21"/>
  <c r="BF392" i="21"/>
  <c r="BF393" i="21"/>
  <c r="AY387" i="21"/>
  <c r="AX388" i="21"/>
  <c r="AY391" i="21"/>
  <c r="D392" i="21"/>
  <c r="AW393" i="21"/>
  <c r="AW394" i="21"/>
  <c r="BF427" i="21"/>
  <c r="BF428" i="21"/>
  <c r="BF430" i="21"/>
  <c r="BF429" i="21"/>
  <c r="BF360" i="21"/>
  <c r="V394" i="21"/>
  <c r="V392" i="21"/>
  <c r="V393" i="21"/>
  <c r="AY386" i="21"/>
  <c r="AY390" i="21"/>
  <c r="D393" i="21"/>
  <c r="AE393" i="21"/>
  <c r="AE394" i="21"/>
  <c r="AX394" i="21"/>
  <c r="AX392" i="21"/>
  <c r="AX393" i="21"/>
  <c r="AY389" i="21"/>
  <c r="M429" i="21"/>
  <c r="M427" i="21"/>
  <c r="M428" i="21"/>
  <c r="AS429" i="21"/>
  <c r="AS427" i="21"/>
  <c r="AS428" i="21"/>
  <c r="AX396" i="21"/>
  <c r="AX397" i="21"/>
  <c r="AY397" i="21" s="1"/>
  <c r="AX398" i="21"/>
  <c r="AY398" i="21" s="1"/>
  <c r="AX399" i="21"/>
  <c r="AY399" i="21" s="1"/>
  <c r="AX400" i="21"/>
  <c r="AY400" i="21" s="1"/>
  <c r="AX401" i="21"/>
  <c r="AY401" i="21" s="1"/>
  <c r="AX402" i="21"/>
  <c r="AY402" i="21" s="1"/>
  <c r="AX403" i="21"/>
  <c r="AY403" i="21" s="1"/>
  <c r="AX404" i="21"/>
  <c r="AY404" i="21" s="1"/>
  <c r="AX405" i="21"/>
  <c r="AY405" i="21" s="1"/>
  <c r="AX406" i="21"/>
  <c r="AY406" i="21" s="1"/>
  <c r="AX407" i="21"/>
  <c r="AY407" i="21" s="1"/>
  <c r="AX408" i="21"/>
  <c r="AY408" i="21" s="1"/>
  <c r="AX409" i="21"/>
  <c r="AY409" i="21" s="1"/>
  <c r="AX410" i="21"/>
  <c r="AY410" i="21" s="1"/>
  <c r="AX411" i="21"/>
  <c r="AY411" i="21" s="1"/>
  <c r="AX412" i="21"/>
  <c r="AY412" i="21" s="1"/>
  <c r="AX413" i="21"/>
  <c r="AY413" i="21" s="1"/>
  <c r="AX414" i="21"/>
  <c r="AY414" i="21" s="1"/>
  <c r="AX415" i="21"/>
  <c r="AY415" i="21" s="1"/>
  <c r="AX416" i="21"/>
  <c r="AY416" i="21" s="1"/>
  <c r="AX417" i="21"/>
  <c r="AY417" i="21" s="1"/>
  <c r="AX418" i="21"/>
  <c r="AY418" i="21" s="1"/>
  <c r="AX419" i="21"/>
  <c r="AY419" i="21" s="1"/>
  <c r="AX420" i="21"/>
  <c r="AY420" i="21" s="1"/>
  <c r="AX421" i="21"/>
  <c r="AY421" i="21" s="1"/>
  <c r="AX422" i="21"/>
  <c r="AY422" i="21" s="1"/>
  <c r="AX423" i="21"/>
  <c r="AY423" i="21" s="1"/>
  <c r="AX424" i="21"/>
  <c r="AY424" i="21" s="1"/>
  <c r="AX425" i="21"/>
  <c r="AY425" i="21" s="1"/>
  <c r="AX426" i="21"/>
  <c r="AY426" i="21" s="1"/>
  <c r="D427" i="21"/>
  <c r="AR427" i="21"/>
  <c r="AW428" i="21"/>
  <c r="V429" i="21"/>
  <c r="AY396" i="21"/>
  <c r="AW427" i="21"/>
  <c r="V428" i="21"/>
  <c r="AE429" i="21"/>
  <c r="AE428" i="21"/>
  <c r="D429" i="21"/>
  <c r="AR429" i="21"/>
  <c r="B20" i="20"/>
  <c r="A19" i="20"/>
  <c r="AY86" i="20"/>
  <c r="AY87" i="20"/>
  <c r="AY88" i="20"/>
  <c r="AY89" i="20"/>
  <c r="AY90" i="20"/>
  <c r="AY91" i="20"/>
  <c r="AY92" i="20"/>
  <c r="AY93" i="20"/>
  <c r="AY94" i="20"/>
  <c r="AY95" i="20"/>
  <c r="AY96" i="20"/>
  <c r="AY97" i="20"/>
  <c r="AY98" i="20"/>
  <c r="AY99" i="20"/>
  <c r="AY100" i="20"/>
  <c r="AY101" i="20"/>
  <c r="AY102" i="20"/>
  <c r="AY103" i="20"/>
  <c r="AY104" i="20"/>
  <c r="AY105" i="20"/>
  <c r="AY106" i="20"/>
  <c r="AY107" i="20"/>
  <c r="AY108" i="20"/>
  <c r="AY109" i="20"/>
  <c r="AY110" i="20"/>
  <c r="AY111" i="20"/>
  <c r="AY112" i="20"/>
  <c r="AY113" i="20"/>
  <c r="AY114" i="20"/>
  <c r="AY115" i="20"/>
  <c r="BE10" i="20"/>
  <c r="BI10" i="20"/>
  <c r="BM10" i="20"/>
  <c r="BE11" i="20"/>
  <c r="BI11" i="20"/>
  <c r="BM11" i="20"/>
  <c r="A18" i="20"/>
  <c r="AE48" i="20"/>
  <c r="D49" i="20"/>
  <c r="AR49" i="20"/>
  <c r="M50" i="20"/>
  <c r="M10" i="20" s="1"/>
  <c r="AW50" i="20"/>
  <c r="AW9" i="20" s="1"/>
  <c r="AS52" i="20"/>
  <c r="AY52" i="20" s="1"/>
  <c r="AE81" i="20"/>
  <c r="D82" i="20"/>
  <c r="AR82" i="20"/>
  <c r="M83" i="20"/>
  <c r="AW83" i="20"/>
  <c r="AS85" i="20"/>
  <c r="V116" i="20"/>
  <c r="AX116" i="20"/>
  <c r="BF116" i="20"/>
  <c r="AE117" i="20"/>
  <c r="D118" i="20"/>
  <c r="AR118" i="20"/>
  <c r="D150" i="20"/>
  <c r="D151" i="20"/>
  <c r="AR150" i="20"/>
  <c r="AR151" i="20"/>
  <c r="AY121" i="20"/>
  <c r="AY122" i="20"/>
  <c r="AY123" i="20"/>
  <c r="AY124" i="20"/>
  <c r="AY125" i="20"/>
  <c r="AY126" i="20"/>
  <c r="AY127" i="20"/>
  <c r="AY128" i="20"/>
  <c r="AY129" i="20"/>
  <c r="AY132" i="20"/>
  <c r="AY136" i="20"/>
  <c r="AY140" i="20"/>
  <c r="AX142" i="20"/>
  <c r="AY142" i="20" s="1"/>
  <c r="BF188" i="20"/>
  <c r="BF187" i="20"/>
  <c r="V185" i="20"/>
  <c r="D48" i="20"/>
  <c r="AR48" i="20"/>
  <c r="V50" i="20"/>
  <c r="V9" i="20" s="1"/>
  <c r="AX50" i="20"/>
  <c r="BF50" i="20"/>
  <c r="BF8" i="20" s="1"/>
  <c r="BF51" i="20"/>
  <c r="D81" i="20"/>
  <c r="AR81" i="20"/>
  <c r="AW82" i="20"/>
  <c r="V83" i="20"/>
  <c r="AX83" i="20"/>
  <c r="BF83" i="20"/>
  <c r="BF84" i="20"/>
  <c r="AE116" i="20"/>
  <c r="M118" i="20"/>
  <c r="AW118" i="20"/>
  <c r="M151" i="20"/>
  <c r="M152" i="20"/>
  <c r="M150" i="20"/>
  <c r="AS151" i="20"/>
  <c r="AS152" i="20"/>
  <c r="AS150" i="20"/>
  <c r="BF153" i="20"/>
  <c r="BF152" i="20"/>
  <c r="BF151" i="20"/>
  <c r="AY131" i="20"/>
  <c r="AY135" i="20"/>
  <c r="AY139" i="20"/>
  <c r="BF150" i="20"/>
  <c r="AX162" i="20"/>
  <c r="AY162" i="20" s="1"/>
  <c r="AX49" i="20"/>
  <c r="AE50" i="20"/>
  <c r="AW81" i="20"/>
  <c r="AW10" i="20" s="1"/>
  <c r="V82" i="20"/>
  <c r="AX82" i="20"/>
  <c r="AE83" i="20"/>
  <c r="AW117" i="20"/>
  <c r="V118" i="20"/>
  <c r="AX118" i="20"/>
  <c r="BF118" i="20"/>
  <c r="BF119" i="20"/>
  <c r="V152" i="20"/>
  <c r="V151" i="20"/>
  <c r="AW151" i="20"/>
  <c r="AW152" i="20"/>
  <c r="AW150" i="20"/>
  <c r="V150" i="20"/>
  <c r="D186" i="20"/>
  <c r="D187" i="20"/>
  <c r="D185" i="20"/>
  <c r="AR186" i="20"/>
  <c r="AR187" i="20"/>
  <c r="AR185" i="20"/>
  <c r="AS154" i="20"/>
  <c r="AS17" i="20"/>
  <c r="AY85" i="20"/>
  <c r="AE150" i="20"/>
  <c r="AE152" i="20"/>
  <c r="AX120" i="20"/>
  <c r="AX130" i="20"/>
  <c r="AY130" i="20" s="1"/>
  <c r="AY133" i="20"/>
  <c r="AX134" i="20"/>
  <c r="AY134" i="20" s="1"/>
  <c r="AY137" i="20"/>
  <c r="AX138" i="20"/>
  <c r="AY138" i="20" s="1"/>
  <c r="AX141" i="20"/>
  <c r="AY141" i="20"/>
  <c r="AW186" i="20"/>
  <c r="AY143" i="20"/>
  <c r="AY144" i="20"/>
  <c r="AY145" i="20"/>
  <c r="AY146" i="20"/>
  <c r="AY149" i="20"/>
  <c r="AE185" i="20"/>
  <c r="AE187" i="20"/>
  <c r="AX154" i="20"/>
  <c r="AY163" i="20"/>
  <c r="AY166" i="20"/>
  <c r="AY168" i="20"/>
  <c r="AY170" i="20"/>
  <c r="AY174" i="20"/>
  <c r="AY176" i="20"/>
  <c r="AY178" i="20"/>
  <c r="AY180" i="20"/>
  <c r="AY182" i="20"/>
  <c r="AY184" i="20"/>
  <c r="V221" i="20"/>
  <c r="V219" i="20"/>
  <c r="AY193" i="20"/>
  <c r="AY197" i="20"/>
  <c r="AY201" i="20"/>
  <c r="AY205" i="20"/>
  <c r="AY209" i="20"/>
  <c r="AY213" i="20"/>
  <c r="AY217" i="20"/>
  <c r="D255" i="20"/>
  <c r="D256" i="20"/>
  <c r="AR255" i="20"/>
  <c r="AR256" i="20"/>
  <c r="AR254" i="20"/>
  <c r="AS223" i="20"/>
  <c r="BF255" i="20"/>
  <c r="AY230" i="20"/>
  <c r="AY259" i="20"/>
  <c r="AX259" i="20"/>
  <c r="AX267" i="20"/>
  <c r="AY267" i="20" s="1"/>
  <c r="AY275" i="20"/>
  <c r="AX275" i="20"/>
  <c r="AX283" i="20"/>
  <c r="AY283" i="20" s="1"/>
  <c r="AY265" i="20"/>
  <c r="AX265" i="20"/>
  <c r="AX273" i="20"/>
  <c r="AY273" i="20" s="1"/>
  <c r="AY281" i="20"/>
  <c r="AX281" i="20"/>
  <c r="AX288" i="20"/>
  <c r="AY288" i="20" s="1"/>
  <c r="M187" i="20"/>
  <c r="M185" i="20"/>
  <c r="BF186" i="20"/>
  <c r="AY161" i="20"/>
  <c r="AY165" i="20"/>
  <c r="AY167" i="20"/>
  <c r="AY169" i="20"/>
  <c r="AY171" i="20"/>
  <c r="AY175" i="20"/>
  <c r="AY177" i="20"/>
  <c r="AY179" i="20"/>
  <c r="AY181" i="20"/>
  <c r="AY183" i="20"/>
  <c r="M186" i="20"/>
  <c r="D221" i="20"/>
  <c r="D220" i="20"/>
  <c r="D219" i="20"/>
  <c r="AR219" i="20"/>
  <c r="AS189" i="20"/>
  <c r="AY191" i="20"/>
  <c r="AY195" i="20"/>
  <c r="AY199" i="20"/>
  <c r="AY203" i="20"/>
  <c r="AY207" i="20"/>
  <c r="AY211" i="20"/>
  <c r="AY215" i="20"/>
  <c r="AR220" i="20"/>
  <c r="AX263" i="20"/>
  <c r="AY263" i="20" s="1"/>
  <c r="AY271" i="20"/>
  <c r="AX271" i="20"/>
  <c r="AX279" i="20"/>
  <c r="AY279" i="20" s="1"/>
  <c r="AY287" i="20"/>
  <c r="AX287" i="20"/>
  <c r="V186" i="20"/>
  <c r="AW187" i="20"/>
  <c r="AW185" i="20"/>
  <c r="AY160" i="20"/>
  <c r="AY164" i="20"/>
  <c r="AY172" i="20"/>
  <c r="AE186" i="20"/>
  <c r="AW220" i="20"/>
  <c r="AW221" i="20"/>
  <c r="AW219" i="20"/>
  <c r="AX189" i="20"/>
  <c r="AY192" i="20"/>
  <c r="AY196" i="20"/>
  <c r="AY200" i="20"/>
  <c r="AY204" i="20"/>
  <c r="AY208" i="20"/>
  <c r="AY212" i="20"/>
  <c r="AY216" i="20"/>
  <c r="AR221" i="20"/>
  <c r="AY224" i="20"/>
  <c r="AY232" i="20"/>
  <c r="AY236" i="20"/>
  <c r="AY240" i="20"/>
  <c r="AY244" i="20"/>
  <c r="AY248" i="20"/>
  <c r="AE290" i="20"/>
  <c r="AE291" i="20"/>
  <c r="AE289" i="20"/>
  <c r="AX261" i="20"/>
  <c r="AY261" i="20" s="1"/>
  <c r="AY269" i="20"/>
  <c r="AX269" i="20"/>
  <c r="AX277" i="20"/>
  <c r="AY277" i="20" s="1"/>
  <c r="AY285" i="20"/>
  <c r="AX285" i="20"/>
  <c r="AX336" i="20"/>
  <c r="AY336" i="20" s="1"/>
  <c r="AE220" i="20"/>
  <c r="AE254" i="20"/>
  <c r="AE255" i="20"/>
  <c r="AX254" i="20"/>
  <c r="BF324" i="20"/>
  <c r="BF326" i="20"/>
  <c r="BF325" i="20"/>
  <c r="AY307" i="20"/>
  <c r="AY311" i="20"/>
  <c r="AY315" i="20"/>
  <c r="AY319" i="20"/>
  <c r="BF323" i="20"/>
  <c r="AY339" i="20"/>
  <c r="AX340" i="20"/>
  <c r="AY340" i="20" s="1"/>
  <c r="AY363" i="20"/>
  <c r="AX363" i="20"/>
  <c r="AW289" i="20"/>
  <c r="AW290" i="20"/>
  <c r="AY266" i="20"/>
  <c r="AY274" i="20"/>
  <c r="AY282" i="20"/>
  <c r="D359" i="20"/>
  <c r="D360" i="20"/>
  <c r="D358" i="20"/>
  <c r="AR359" i="20"/>
  <c r="AR360" i="20"/>
  <c r="AR358" i="20"/>
  <c r="AS327" i="20"/>
  <c r="AY333" i="20"/>
  <c r="AX344" i="20"/>
  <c r="AY344" i="20" s="1"/>
  <c r="AY367" i="20"/>
  <c r="AX367" i="20"/>
  <c r="BF222" i="20"/>
  <c r="BF221" i="20"/>
  <c r="M256" i="20"/>
  <c r="BF254" i="20"/>
  <c r="M255" i="20"/>
  <c r="AE256" i="20"/>
  <c r="AX256" i="20"/>
  <c r="BF256" i="20"/>
  <c r="BF257" i="20"/>
  <c r="V289" i="20"/>
  <c r="V290" i="20"/>
  <c r="V291" i="20"/>
  <c r="AX258" i="20"/>
  <c r="AX260" i="20"/>
  <c r="AY260" i="20" s="1"/>
  <c r="AX262" i="20"/>
  <c r="AY262" i="20" s="1"/>
  <c r="AX264" i="20"/>
  <c r="AY264" i="20" s="1"/>
  <c r="AX266" i="20"/>
  <c r="AX268" i="20"/>
  <c r="AY268" i="20" s="1"/>
  <c r="AX270" i="20"/>
  <c r="AY270" i="20" s="1"/>
  <c r="AX272" i="20"/>
  <c r="AY272" i="20" s="1"/>
  <c r="AX274" i="20"/>
  <c r="AX276" i="20"/>
  <c r="AY276" i="20" s="1"/>
  <c r="AX278" i="20"/>
  <c r="AY278" i="20" s="1"/>
  <c r="AX280" i="20"/>
  <c r="AY280" i="20" s="1"/>
  <c r="AX282" i="20"/>
  <c r="AX284" i="20"/>
  <c r="AY284" i="20" s="1"/>
  <c r="AX286" i="20"/>
  <c r="AY286" i="20" s="1"/>
  <c r="AW291" i="20"/>
  <c r="M323" i="20"/>
  <c r="M324" i="20"/>
  <c r="M325" i="20"/>
  <c r="AS323" i="20"/>
  <c r="AS324" i="20"/>
  <c r="AS325" i="20"/>
  <c r="AY309" i="20"/>
  <c r="AY313" i="20"/>
  <c r="AY317" i="20"/>
  <c r="AY321" i="20"/>
  <c r="AY331" i="20"/>
  <c r="AX332" i="20"/>
  <c r="AY332" i="20" s="1"/>
  <c r="AY337" i="20"/>
  <c r="AY347" i="20"/>
  <c r="AX348" i="20"/>
  <c r="AY348" i="20" s="1"/>
  <c r="AY371" i="20"/>
  <c r="AX371" i="20"/>
  <c r="AE323" i="20"/>
  <c r="AW325" i="20"/>
  <c r="M360" i="20"/>
  <c r="M358" i="20"/>
  <c r="BF358" i="20"/>
  <c r="BF359" i="20"/>
  <c r="AY350" i="20"/>
  <c r="AY352" i="20"/>
  <c r="AY354" i="20"/>
  <c r="AY356" i="20"/>
  <c r="M359" i="20"/>
  <c r="AY364" i="20"/>
  <c r="AX364" i="20"/>
  <c r="AX368" i="20"/>
  <c r="AY368" i="20" s="1"/>
  <c r="AY372" i="20"/>
  <c r="AX372" i="20"/>
  <c r="AX293" i="20"/>
  <c r="AX294" i="20"/>
  <c r="AY294" i="20" s="1"/>
  <c r="AX295" i="20"/>
  <c r="AY295" i="20" s="1"/>
  <c r="AX296" i="20"/>
  <c r="AY296" i="20" s="1"/>
  <c r="AX297" i="20"/>
  <c r="AY297" i="20" s="1"/>
  <c r="AX298" i="20"/>
  <c r="AY298" i="20" s="1"/>
  <c r="AX299" i="20"/>
  <c r="AY299" i="20" s="1"/>
  <c r="AX300" i="20"/>
  <c r="AY300" i="20" s="1"/>
  <c r="AX301" i="20"/>
  <c r="AY301" i="20" s="1"/>
  <c r="AX302" i="20"/>
  <c r="AY302" i="20" s="1"/>
  <c r="AX303" i="20"/>
  <c r="AY303" i="20" s="1"/>
  <c r="AX304" i="20"/>
  <c r="AY304" i="20" s="1"/>
  <c r="AX305" i="20"/>
  <c r="AY305" i="20" s="1"/>
  <c r="AW324" i="20"/>
  <c r="V325" i="20"/>
  <c r="V358" i="20"/>
  <c r="V359" i="20"/>
  <c r="AW360" i="20"/>
  <c r="AW358" i="20"/>
  <c r="AW359" i="20"/>
  <c r="AS392" i="20"/>
  <c r="AY365" i="20"/>
  <c r="AX365" i="20"/>
  <c r="AX369" i="20"/>
  <c r="AY369" i="20" s="1"/>
  <c r="AS258" i="20"/>
  <c r="AY293" i="20"/>
  <c r="AE358" i="20"/>
  <c r="AE359" i="20"/>
  <c r="AE360" i="20"/>
  <c r="AX327" i="20"/>
  <c r="AY349" i="20"/>
  <c r="AY351" i="20"/>
  <c r="AY353" i="20"/>
  <c r="AY355" i="20"/>
  <c r="V394" i="20"/>
  <c r="V392" i="20"/>
  <c r="V393" i="20"/>
  <c r="AW393" i="20"/>
  <c r="AW394" i="20"/>
  <c r="AW392" i="20"/>
  <c r="AY362" i="20"/>
  <c r="AX362" i="20"/>
  <c r="AX366" i="20"/>
  <c r="AY366" i="20" s="1"/>
  <c r="AY370" i="20"/>
  <c r="AX370" i="20"/>
  <c r="AX378" i="20"/>
  <c r="AY378" i="20"/>
  <c r="AE392" i="20"/>
  <c r="AE393" i="20"/>
  <c r="AE394" i="20"/>
  <c r="AX427" i="20"/>
  <c r="AX428" i="20"/>
  <c r="AY398" i="20"/>
  <c r="AY402" i="20"/>
  <c r="AY406" i="20"/>
  <c r="AY410" i="20"/>
  <c r="AY418" i="20"/>
  <c r="AY421" i="20"/>
  <c r="AY425" i="20"/>
  <c r="AX429" i="20"/>
  <c r="D392" i="20"/>
  <c r="D393" i="20"/>
  <c r="D394" i="20"/>
  <c r="AR392" i="20"/>
  <c r="AR393" i="20"/>
  <c r="AR394" i="20"/>
  <c r="AY374" i="20"/>
  <c r="AY376" i="20"/>
  <c r="AE427" i="20"/>
  <c r="AE428" i="20"/>
  <c r="AE429" i="20"/>
  <c r="AY399" i="20"/>
  <c r="AY403" i="20"/>
  <c r="AY407" i="20"/>
  <c r="AY411" i="20"/>
  <c r="AY414" i="20"/>
  <c r="AY422" i="20"/>
  <c r="AY426" i="20"/>
  <c r="M393" i="20"/>
  <c r="M394" i="20"/>
  <c r="AS393" i="20"/>
  <c r="AS394" i="20"/>
  <c r="BF395" i="20"/>
  <c r="BF394" i="20"/>
  <c r="BF392" i="20"/>
  <c r="AY415" i="20"/>
  <c r="AY419" i="20"/>
  <c r="AY423" i="20"/>
  <c r="M427" i="20"/>
  <c r="AW427" i="20"/>
  <c r="V428" i="20"/>
  <c r="BF428" i="20"/>
  <c r="AS396" i="20"/>
  <c r="D429" i="20"/>
  <c r="AR429" i="20"/>
  <c r="AY427" i="23" l="1"/>
  <c r="AY428" i="23"/>
  <c r="AY429" i="23"/>
  <c r="AS393" i="23"/>
  <c r="AS392" i="23"/>
  <c r="AS394" i="23"/>
  <c r="AX325" i="23"/>
  <c r="AX323" i="23"/>
  <c r="AX324" i="23"/>
  <c r="AY268" i="23"/>
  <c r="AY291" i="23" s="1"/>
  <c r="AX291" i="23"/>
  <c r="AS186" i="23"/>
  <c r="AX50" i="23"/>
  <c r="AX49" i="23"/>
  <c r="AX48" i="23"/>
  <c r="AX10" i="23" s="1"/>
  <c r="BF10" i="23"/>
  <c r="V8" i="23"/>
  <c r="V9" i="23"/>
  <c r="AY17" i="23"/>
  <c r="AX394" i="23"/>
  <c r="AX392" i="23"/>
  <c r="AX393" i="23"/>
  <c r="AS289" i="23"/>
  <c r="AS290" i="23"/>
  <c r="AS291" i="23"/>
  <c r="AX290" i="23"/>
  <c r="AW9" i="23"/>
  <c r="AW10" i="23"/>
  <c r="AW8" i="23"/>
  <c r="BF12" i="23"/>
  <c r="AY186" i="23"/>
  <c r="AX81" i="23"/>
  <c r="AX8" i="23" s="1"/>
  <c r="AX83" i="23"/>
  <c r="AX82" i="23"/>
  <c r="M9" i="23"/>
  <c r="M10" i="23"/>
  <c r="M8" i="23"/>
  <c r="AS358" i="23"/>
  <c r="AS359" i="23"/>
  <c r="AS360" i="23"/>
  <c r="AY327" i="23"/>
  <c r="AX220" i="23"/>
  <c r="AX221" i="23"/>
  <c r="AX219" i="23"/>
  <c r="AY255" i="23"/>
  <c r="AY254" i="23"/>
  <c r="AY256" i="23"/>
  <c r="AS116" i="23"/>
  <c r="AY85" i="23"/>
  <c r="AS118" i="23"/>
  <c r="AS117" i="23"/>
  <c r="AE8" i="23"/>
  <c r="AE9" i="23"/>
  <c r="AE10" i="23"/>
  <c r="AY185" i="23"/>
  <c r="AR8" i="23"/>
  <c r="AR9" i="23"/>
  <c r="AR10" i="23"/>
  <c r="B21" i="23"/>
  <c r="A20" i="23"/>
  <c r="AX427" i="23"/>
  <c r="AX428" i="23"/>
  <c r="AX429" i="23"/>
  <c r="AY362" i="23"/>
  <c r="AY293" i="23"/>
  <c r="AS255" i="23"/>
  <c r="AS254" i="23"/>
  <c r="AS219" i="23"/>
  <c r="AY189" i="23"/>
  <c r="AS220" i="23"/>
  <c r="AS221" i="23"/>
  <c r="AX152" i="23"/>
  <c r="AX151" i="23"/>
  <c r="AX150" i="23"/>
  <c r="AS187" i="23"/>
  <c r="AY120" i="23"/>
  <c r="D8" i="23"/>
  <c r="D9" i="23"/>
  <c r="D10" i="23"/>
  <c r="AS82" i="23"/>
  <c r="AS10" i="23" s="1"/>
  <c r="AS83" i="23"/>
  <c r="AY52" i="23"/>
  <c r="AS81" i="23"/>
  <c r="AS9" i="23" s="1"/>
  <c r="V10" i="23"/>
  <c r="AS394" i="22"/>
  <c r="AS392" i="22"/>
  <c r="AS393" i="22"/>
  <c r="AX394" i="22"/>
  <c r="AX392" i="22"/>
  <c r="AX393" i="22"/>
  <c r="AX185" i="22"/>
  <c r="AX186" i="22"/>
  <c r="AX187" i="22"/>
  <c r="AX220" i="22"/>
  <c r="AX221" i="22"/>
  <c r="AX219" i="22"/>
  <c r="D10" i="22"/>
  <c r="BF10" i="22"/>
  <c r="AW9" i="22"/>
  <c r="AY186" i="22"/>
  <c r="AY187" i="22"/>
  <c r="AY185" i="22"/>
  <c r="AX150" i="22"/>
  <c r="AX151" i="22"/>
  <c r="AX152" i="22"/>
  <c r="M8" i="22"/>
  <c r="AE9" i="22"/>
  <c r="B21" i="22"/>
  <c r="A20" i="22"/>
  <c r="BF11" i="22"/>
  <c r="M9" i="22"/>
  <c r="AY325" i="22"/>
  <c r="AY323" i="22"/>
  <c r="AY324" i="22"/>
  <c r="AX255" i="22"/>
  <c r="AX256" i="22"/>
  <c r="AX254" i="22"/>
  <c r="AY362" i="22"/>
  <c r="AS360" i="22"/>
  <c r="AS358" i="22"/>
  <c r="AS359" i="22"/>
  <c r="AY327" i="22"/>
  <c r="AX116" i="22"/>
  <c r="AX8" i="22" s="1"/>
  <c r="AX117" i="22"/>
  <c r="AY85" i="22"/>
  <c r="AX118" i="22"/>
  <c r="AY189" i="22"/>
  <c r="AR9" i="22"/>
  <c r="AS83" i="22"/>
  <c r="AY64" i="22"/>
  <c r="AS49" i="22"/>
  <c r="AS50" i="22"/>
  <c r="AS48" i="22"/>
  <c r="AS9" i="22" s="1"/>
  <c r="AY17" i="22"/>
  <c r="BF9" i="22"/>
  <c r="BF12" i="22"/>
  <c r="V9" i="22"/>
  <c r="AY427" i="22"/>
  <c r="AY428" i="22"/>
  <c r="AY429" i="22"/>
  <c r="AX360" i="22"/>
  <c r="AX359" i="22"/>
  <c r="AX358" i="22"/>
  <c r="AS290" i="22"/>
  <c r="AS291" i="22"/>
  <c r="AS289" i="22"/>
  <c r="AY258" i="22"/>
  <c r="AY223" i="22"/>
  <c r="AY120" i="22"/>
  <c r="M10" i="22"/>
  <c r="AY82" i="22"/>
  <c r="AY81" i="22"/>
  <c r="AY83" i="22"/>
  <c r="V8" i="22"/>
  <c r="AS81" i="22"/>
  <c r="AS10" i="22" s="1"/>
  <c r="AY151" i="21"/>
  <c r="AY152" i="21"/>
  <c r="AY150" i="21"/>
  <c r="AS83" i="21"/>
  <c r="AS81" i="21"/>
  <c r="AS82" i="21"/>
  <c r="AS8" i="21" s="1"/>
  <c r="AY52" i="21"/>
  <c r="AS392" i="21"/>
  <c r="AS394" i="21"/>
  <c r="AS393" i="21"/>
  <c r="AY219" i="21"/>
  <c r="AY220" i="21"/>
  <c r="AY221" i="21"/>
  <c r="AX219" i="21"/>
  <c r="AX220" i="21"/>
  <c r="AX221" i="21"/>
  <c r="AX185" i="21"/>
  <c r="AR8" i="21"/>
  <c r="AE10" i="21"/>
  <c r="AY187" i="21"/>
  <c r="AY185" i="21"/>
  <c r="AY186" i="21"/>
  <c r="AX186" i="21"/>
  <c r="BF12" i="21"/>
  <c r="AY29" i="21"/>
  <c r="B21" i="21"/>
  <c r="A20" i="21"/>
  <c r="AY362" i="21"/>
  <c r="BF11" i="21"/>
  <c r="AS118" i="21"/>
  <c r="AS117" i="21"/>
  <c r="AY85" i="21"/>
  <c r="AS116" i="21"/>
  <c r="AR10" i="21"/>
  <c r="AX427" i="21"/>
  <c r="AX428" i="21"/>
  <c r="AX429" i="21"/>
  <c r="AS359" i="21"/>
  <c r="AS360" i="21"/>
  <c r="AS358" i="21"/>
  <c r="AY327" i="21"/>
  <c r="AS254" i="21"/>
  <c r="AY223" i="21"/>
  <c r="AS255" i="21"/>
  <c r="AS256" i="21"/>
  <c r="AY323" i="21"/>
  <c r="AY325" i="21"/>
  <c r="AY324" i="21"/>
  <c r="AX49" i="21"/>
  <c r="AX9" i="21" s="1"/>
  <c r="AX117" i="21"/>
  <c r="AX116" i="21"/>
  <c r="AX118" i="21"/>
  <c r="AX82" i="21"/>
  <c r="AX83" i="21"/>
  <c r="AX81" i="21"/>
  <c r="AW8" i="21"/>
  <c r="AE9" i="21"/>
  <c r="AY26" i="21"/>
  <c r="AY50" i="21" s="1"/>
  <c r="AY427" i="21"/>
  <c r="AY428" i="21"/>
  <c r="AY429" i="21"/>
  <c r="AY290" i="21"/>
  <c r="AY291" i="21"/>
  <c r="AY289" i="21"/>
  <c r="AX152" i="21"/>
  <c r="AX150" i="21"/>
  <c r="AX151" i="21"/>
  <c r="M8" i="21"/>
  <c r="AY48" i="21"/>
  <c r="BF8" i="21"/>
  <c r="AE8" i="21"/>
  <c r="AY82" i="20"/>
  <c r="AY83" i="20"/>
  <c r="AY81" i="20"/>
  <c r="AS220" i="20"/>
  <c r="AS221" i="20"/>
  <c r="AS219" i="20"/>
  <c r="AR10" i="20"/>
  <c r="AR8" i="20"/>
  <c r="AE9" i="20"/>
  <c r="AE10" i="20"/>
  <c r="AE8" i="20"/>
  <c r="AR9" i="20"/>
  <c r="V8" i="20"/>
  <c r="AW8" i="20"/>
  <c r="BF11" i="20"/>
  <c r="M9" i="20"/>
  <c r="AS429" i="20"/>
  <c r="AS427" i="20"/>
  <c r="AY396" i="20"/>
  <c r="AS428" i="20"/>
  <c r="AX394" i="20"/>
  <c r="AX392" i="20"/>
  <c r="AX393" i="20"/>
  <c r="AX358" i="20"/>
  <c r="AX359" i="20"/>
  <c r="AX360" i="20"/>
  <c r="AY325" i="20"/>
  <c r="AY323" i="20"/>
  <c r="AY324" i="20"/>
  <c r="AS360" i="20"/>
  <c r="AS358" i="20"/>
  <c r="AS359" i="20"/>
  <c r="AY327" i="20"/>
  <c r="AX221" i="20"/>
  <c r="AX220" i="20"/>
  <c r="AX219" i="20"/>
  <c r="AS256" i="20"/>
  <c r="AS255" i="20"/>
  <c r="AY223" i="20"/>
  <c r="AS254" i="20"/>
  <c r="AY118" i="20"/>
  <c r="AY116" i="20"/>
  <c r="AY117" i="20"/>
  <c r="D10" i="20"/>
  <c r="D8" i="20"/>
  <c r="D9" i="20"/>
  <c r="AS116" i="20"/>
  <c r="AS117" i="20"/>
  <c r="AS118" i="20"/>
  <c r="BF12" i="20"/>
  <c r="M8" i="20"/>
  <c r="AS289" i="20"/>
  <c r="AS290" i="20"/>
  <c r="AS291" i="20"/>
  <c r="AX186" i="20"/>
  <c r="AX187" i="20"/>
  <c r="AX185" i="20"/>
  <c r="AX152" i="20"/>
  <c r="AX151" i="20"/>
  <c r="AX150" i="20"/>
  <c r="AX10" i="20" s="1"/>
  <c r="AS48" i="20"/>
  <c r="AS8" i="20" s="1"/>
  <c r="AY17" i="20"/>
  <c r="AS49" i="20"/>
  <c r="AS50" i="20"/>
  <c r="AY189" i="20"/>
  <c r="V10" i="20"/>
  <c r="AY120" i="20"/>
  <c r="BF9" i="20"/>
  <c r="AY392" i="20"/>
  <c r="AY393" i="20"/>
  <c r="AY394" i="20"/>
  <c r="AX324" i="20"/>
  <c r="AX325" i="20"/>
  <c r="AX323" i="20"/>
  <c r="AX289" i="20"/>
  <c r="AX290" i="20"/>
  <c r="AX291" i="20"/>
  <c r="AY258" i="20"/>
  <c r="AS187" i="20"/>
  <c r="AS185" i="20"/>
  <c r="AS186" i="20"/>
  <c r="AY154" i="20"/>
  <c r="AS81" i="20"/>
  <c r="AS10" i="20" s="1"/>
  <c r="AS82" i="20"/>
  <c r="AS83" i="20"/>
  <c r="BF10" i="20"/>
  <c r="B21" i="20"/>
  <c r="A20" i="20"/>
  <c r="AY221" i="23" l="1"/>
  <c r="AY219" i="23"/>
  <c r="AY220" i="23"/>
  <c r="AY323" i="23"/>
  <c r="AY324" i="23"/>
  <c r="AY325" i="23"/>
  <c r="B22" i="23"/>
  <c r="A21" i="23"/>
  <c r="AS8" i="23"/>
  <c r="AY118" i="23"/>
  <c r="AY116" i="23"/>
  <c r="AY117" i="23"/>
  <c r="AY360" i="23"/>
  <c r="AY358" i="23"/>
  <c r="AY359" i="23"/>
  <c r="AY289" i="23"/>
  <c r="AY82" i="23"/>
  <c r="AY81" i="23"/>
  <c r="AY83" i="23"/>
  <c r="AY290" i="23"/>
  <c r="AY152" i="23"/>
  <c r="AY151" i="23"/>
  <c r="AY150" i="23"/>
  <c r="AY393" i="23"/>
  <c r="AY394" i="23"/>
  <c r="AY392" i="23"/>
  <c r="AY48" i="23"/>
  <c r="AY8" i="23" s="1"/>
  <c r="AY50" i="23"/>
  <c r="AY49" i="23"/>
  <c r="AY9" i="23" s="1"/>
  <c r="AX9" i="23"/>
  <c r="AY256" i="22"/>
  <c r="AY254" i="22"/>
  <c r="AY255" i="22"/>
  <c r="AY48" i="22"/>
  <c r="AY49" i="22"/>
  <c r="AY50" i="22"/>
  <c r="AS8" i="22"/>
  <c r="AY116" i="22"/>
  <c r="AY8" i="22" s="1"/>
  <c r="AY117" i="22"/>
  <c r="AY118" i="22"/>
  <c r="AY10" i="22" s="1"/>
  <c r="AX10" i="22"/>
  <c r="AY151" i="22"/>
  <c r="AY152" i="22"/>
  <c r="AY150" i="22"/>
  <c r="B22" i="22"/>
  <c r="A21" i="22"/>
  <c r="AY221" i="22"/>
  <c r="AY219" i="22"/>
  <c r="AY220" i="22"/>
  <c r="AY290" i="22"/>
  <c r="AY291" i="22"/>
  <c r="AY289" i="22"/>
  <c r="AY358" i="22"/>
  <c r="AY360" i="22"/>
  <c r="AY359" i="22"/>
  <c r="AY393" i="22"/>
  <c r="AY394" i="22"/>
  <c r="AY392" i="22"/>
  <c r="AX9" i="22"/>
  <c r="AY360" i="21"/>
  <c r="AY358" i="21"/>
  <c r="AY359" i="21"/>
  <c r="AY49" i="21"/>
  <c r="AY118" i="21"/>
  <c r="AY117" i="21"/>
  <c r="AY116" i="21"/>
  <c r="AY393" i="21"/>
  <c r="AY394" i="21"/>
  <c r="AY392" i="21"/>
  <c r="AS9" i="21"/>
  <c r="AS10" i="21"/>
  <c r="AX8" i="21"/>
  <c r="AY255" i="21"/>
  <c r="AY256" i="21"/>
  <c r="AY254" i="21"/>
  <c r="A21" i="21"/>
  <c r="B22" i="21"/>
  <c r="AY81" i="21"/>
  <c r="AY9" i="21" s="1"/>
  <c r="AY83" i="21"/>
  <c r="AY82" i="21"/>
  <c r="AX10" i="21"/>
  <c r="AY290" i="20"/>
  <c r="AY291" i="20"/>
  <c r="AY289" i="20"/>
  <c r="AS9" i="20"/>
  <c r="AX8" i="20"/>
  <c r="AY185" i="20"/>
  <c r="AY187" i="20"/>
  <c r="AY186" i="20"/>
  <c r="AY220" i="20"/>
  <c r="AY219" i="20"/>
  <c r="AY221" i="20"/>
  <c r="AY358" i="20"/>
  <c r="AY359" i="20"/>
  <c r="AY360" i="20"/>
  <c r="AY49" i="20"/>
  <c r="AY50" i="20"/>
  <c r="AY10" i="20" s="1"/>
  <c r="AY48" i="20"/>
  <c r="AX9" i="20"/>
  <c r="B22" i="20"/>
  <c r="A21" i="20"/>
  <c r="AY150" i="20"/>
  <c r="AY152" i="20"/>
  <c r="AY151" i="20"/>
  <c r="AY254" i="20"/>
  <c r="AY255" i="20"/>
  <c r="AY256" i="20"/>
  <c r="AY427" i="20"/>
  <c r="AY428" i="20"/>
  <c r="AY429" i="20"/>
  <c r="AY10" i="23" l="1"/>
  <c r="B23" i="23"/>
  <c r="A22" i="23"/>
  <c r="AY9" i="22"/>
  <c r="B23" i="22"/>
  <c r="A22" i="22"/>
  <c r="A22" i="21"/>
  <c r="B23" i="21"/>
  <c r="AY10" i="21"/>
  <c r="AY8" i="21"/>
  <c r="AY8" i="20"/>
  <c r="AY9" i="20"/>
  <c r="B23" i="20"/>
  <c r="A22" i="20"/>
  <c r="B24" i="23" l="1"/>
  <c r="A23" i="23"/>
  <c r="B24" i="22"/>
  <c r="A23" i="22"/>
  <c r="A23" i="21"/>
  <c r="B24" i="21"/>
  <c r="B24" i="20"/>
  <c r="A23" i="20"/>
  <c r="B25" i="23" l="1"/>
  <c r="A24" i="23"/>
  <c r="B25" i="22"/>
  <c r="A24" i="22"/>
  <c r="B25" i="21"/>
  <c r="A24" i="21"/>
  <c r="B25" i="20"/>
  <c r="A24" i="20"/>
  <c r="B26" i="23" l="1"/>
  <c r="A25" i="23"/>
  <c r="B26" i="22"/>
  <c r="A25" i="22"/>
  <c r="B26" i="21"/>
  <c r="A25" i="21"/>
  <c r="B26" i="20"/>
  <c r="A25" i="20"/>
  <c r="B27" i="23" l="1"/>
  <c r="A26" i="23"/>
  <c r="B27" i="22"/>
  <c r="A26" i="22"/>
  <c r="A26" i="21"/>
  <c r="B27" i="21"/>
  <c r="B27" i="20"/>
  <c r="A26" i="20"/>
  <c r="B28" i="23" l="1"/>
  <c r="A27" i="23"/>
  <c r="B28" i="22"/>
  <c r="A27" i="22"/>
  <c r="B28" i="21"/>
  <c r="A27" i="21"/>
  <c r="B28" i="20"/>
  <c r="A27" i="20"/>
  <c r="B29" i="23" l="1"/>
  <c r="A28" i="23"/>
  <c r="B29" i="22"/>
  <c r="A28" i="22"/>
  <c r="B29" i="21"/>
  <c r="A28" i="21"/>
  <c r="B29" i="20"/>
  <c r="A28" i="20"/>
  <c r="B30" i="23" l="1"/>
  <c r="A29" i="23"/>
  <c r="B30" i="22"/>
  <c r="A29" i="22"/>
  <c r="B30" i="21"/>
  <c r="A29" i="21"/>
  <c r="B30" i="20"/>
  <c r="A29" i="20"/>
  <c r="B31" i="23" l="1"/>
  <c r="A30" i="23"/>
  <c r="B31" i="22"/>
  <c r="A30" i="22"/>
  <c r="B31" i="21"/>
  <c r="A30" i="21"/>
  <c r="B31" i="20"/>
  <c r="A30" i="20"/>
  <c r="B32" i="23" l="1"/>
  <c r="A31" i="23"/>
  <c r="B32" i="22"/>
  <c r="A31" i="22"/>
  <c r="A31" i="21"/>
  <c r="B32" i="21"/>
  <c r="B32" i="20"/>
  <c r="A31" i="20"/>
  <c r="B33" i="23" l="1"/>
  <c r="A32" i="23"/>
  <c r="B33" i="22"/>
  <c r="A32" i="22"/>
  <c r="B33" i="21"/>
  <c r="A32" i="21"/>
  <c r="B33" i="20"/>
  <c r="A32" i="20"/>
  <c r="B34" i="23" l="1"/>
  <c r="A33" i="23"/>
  <c r="B34" i="22"/>
  <c r="A33" i="22"/>
  <c r="A33" i="21"/>
  <c r="B34" i="21"/>
  <c r="B34" i="20"/>
  <c r="A33" i="20"/>
  <c r="B35" i="23" l="1"/>
  <c r="A34" i="23"/>
  <c r="B35" i="22"/>
  <c r="A34" i="22"/>
  <c r="B35" i="21"/>
  <c r="A34" i="21"/>
  <c r="B35" i="20"/>
  <c r="A34" i="20"/>
  <c r="B36" i="23" l="1"/>
  <c r="A35" i="23"/>
  <c r="B36" i="22"/>
  <c r="A35" i="22"/>
  <c r="A35" i="21"/>
  <c r="B36" i="21"/>
  <c r="B36" i="20"/>
  <c r="A35" i="20"/>
  <c r="B37" i="23" l="1"/>
  <c r="A36" i="23"/>
  <c r="B37" i="22"/>
  <c r="A36" i="22"/>
  <c r="B37" i="21"/>
  <c r="A36" i="21"/>
  <c r="B37" i="20"/>
  <c r="A36" i="20"/>
  <c r="B38" i="23" l="1"/>
  <c r="A37" i="23"/>
  <c r="B38" i="22"/>
  <c r="A37" i="22"/>
  <c r="A37" i="21"/>
  <c r="B38" i="21"/>
  <c r="B38" i="20"/>
  <c r="A37" i="20"/>
  <c r="B39" i="23" l="1"/>
  <c r="A38" i="23"/>
  <c r="B39" i="22"/>
  <c r="A38" i="22"/>
  <c r="A38" i="21"/>
  <c r="B39" i="21"/>
  <c r="B39" i="20"/>
  <c r="A38" i="20"/>
  <c r="B40" i="23" l="1"/>
  <c r="A39" i="23"/>
  <c r="B40" i="22"/>
  <c r="A39" i="22"/>
  <c r="B40" i="21"/>
  <c r="A39" i="21"/>
  <c r="B40" i="20"/>
  <c r="A39" i="20"/>
  <c r="B41" i="23" l="1"/>
  <c r="A40" i="23"/>
  <c r="B41" i="22"/>
  <c r="A40" i="22"/>
  <c r="B41" i="21"/>
  <c r="A40" i="21"/>
  <c r="B41" i="20"/>
  <c r="A40" i="20"/>
  <c r="B42" i="23" l="1"/>
  <c r="A41" i="23"/>
  <c r="B42" i="22"/>
  <c r="A41" i="22"/>
  <c r="B42" i="21"/>
  <c r="A41" i="21"/>
  <c r="B42" i="20"/>
  <c r="A41" i="20"/>
  <c r="B43" i="23" l="1"/>
  <c r="A42" i="23"/>
  <c r="B43" i="22"/>
  <c r="A42" i="22"/>
  <c r="A42" i="21"/>
  <c r="B43" i="21"/>
  <c r="B43" i="20"/>
  <c r="A42" i="20"/>
  <c r="B44" i="23" l="1"/>
  <c r="A43" i="23"/>
  <c r="B44" i="22"/>
  <c r="A43" i="22"/>
  <c r="B44" i="21"/>
  <c r="A43" i="21"/>
  <c r="B44" i="20"/>
  <c r="A43" i="20"/>
  <c r="B45" i="23" l="1"/>
  <c r="A44" i="23"/>
  <c r="B45" i="22"/>
  <c r="A44" i="22"/>
  <c r="B45" i="21"/>
  <c r="A44" i="21"/>
  <c r="B45" i="20"/>
  <c r="A44" i="20"/>
  <c r="B46" i="23" l="1"/>
  <c r="A45" i="23"/>
  <c r="B46" i="22"/>
  <c r="A45" i="22"/>
  <c r="B46" i="21"/>
  <c r="A45" i="21"/>
  <c r="B46" i="20"/>
  <c r="A45" i="20"/>
  <c r="B47" i="23" l="1"/>
  <c r="A46" i="23"/>
  <c r="B47" i="22"/>
  <c r="A46" i="22"/>
  <c r="B47" i="21"/>
  <c r="A46" i="21"/>
  <c r="B47" i="20"/>
  <c r="A46" i="20"/>
  <c r="A47" i="23" l="1"/>
  <c r="B52" i="23"/>
  <c r="A47" i="22"/>
  <c r="B52" i="22"/>
  <c r="B52" i="21"/>
  <c r="A47" i="21"/>
  <c r="B52" i="20"/>
  <c r="A47" i="20"/>
  <c r="B53" i="23" l="1"/>
  <c r="A52" i="23"/>
  <c r="A52" i="22"/>
  <c r="B53" i="22"/>
  <c r="B53" i="21"/>
  <c r="A52" i="21"/>
  <c r="B53" i="20"/>
  <c r="A52" i="20"/>
  <c r="B54" i="23" l="1"/>
  <c r="A53" i="23"/>
  <c r="A53" i="22"/>
  <c r="B54" i="22"/>
  <c r="B54" i="21"/>
  <c r="A53" i="21"/>
  <c r="B54" i="20"/>
  <c r="A53" i="20"/>
  <c r="B55" i="23" l="1"/>
  <c r="A54" i="23"/>
  <c r="A54" i="22"/>
  <c r="B55" i="22"/>
  <c r="B55" i="21"/>
  <c r="A54" i="21"/>
  <c r="B55" i="20"/>
  <c r="A54" i="20"/>
  <c r="B56" i="23" l="1"/>
  <c r="A55" i="23"/>
  <c r="A55" i="22"/>
  <c r="B56" i="22"/>
  <c r="B56" i="21"/>
  <c r="A55" i="21"/>
  <c r="B56" i="20"/>
  <c r="A55" i="20"/>
  <c r="B57" i="23" l="1"/>
  <c r="A56" i="23"/>
  <c r="A56" i="22"/>
  <c r="B57" i="22"/>
  <c r="B57" i="21"/>
  <c r="A56" i="21"/>
  <c r="B57" i="20"/>
  <c r="A56" i="20"/>
  <c r="B58" i="23" l="1"/>
  <c r="A57" i="23"/>
  <c r="A57" i="22"/>
  <c r="B58" i="22"/>
  <c r="B58" i="21"/>
  <c r="A57" i="21"/>
  <c r="B58" i="20"/>
  <c r="A57" i="20"/>
  <c r="B59" i="23" l="1"/>
  <c r="A58" i="23"/>
  <c r="A58" i="22"/>
  <c r="B59" i="22"/>
  <c r="B59" i="21"/>
  <c r="A58" i="21"/>
  <c r="B59" i="20"/>
  <c r="A58" i="20"/>
  <c r="B60" i="23" l="1"/>
  <c r="A59" i="23"/>
  <c r="A59" i="22"/>
  <c r="B60" i="22"/>
  <c r="B60" i="21"/>
  <c r="A59" i="21"/>
  <c r="B60" i="20"/>
  <c r="A59" i="20"/>
  <c r="B61" i="23" l="1"/>
  <c r="A60" i="23"/>
  <c r="A60" i="22"/>
  <c r="B61" i="22"/>
  <c r="B61" i="21"/>
  <c r="A60" i="21"/>
  <c r="B61" i="20"/>
  <c r="A60" i="20"/>
  <c r="B62" i="23" l="1"/>
  <c r="A61" i="23"/>
  <c r="A61" i="22"/>
  <c r="B62" i="22"/>
  <c r="B62" i="21"/>
  <c r="A61" i="21"/>
  <c r="B62" i="20"/>
  <c r="A61" i="20"/>
  <c r="B63" i="23" l="1"/>
  <c r="A62" i="23"/>
  <c r="A62" i="22"/>
  <c r="B63" i="22"/>
  <c r="B63" i="21"/>
  <c r="A62" i="21"/>
  <c r="B63" i="20"/>
  <c r="A62" i="20"/>
  <c r="B64" i="23" l="1"/>
  <c r="A63" i="23"/>
  <c r="B64" i="22"/>
  <c r="A63" i="22"/>
  <c r="B64" i="21"/>
  <c r="A63" i="21"/>
  <c r="B64" i="20"/>
  <c r="A63" i="20"/>
  <c r="B65" i="23" l="1"/>
  <c r="A64" i="23"/>
  <c r="A64" i="22"/>
  <c r="B65" i="22"/>
  <c r="B65" i="21"/>
  <c r="A64" i="21"/>
  <c r="B65" i="20"/>
  <c r="A64" i="20"/>
  <c r="B66" i="23" l="1"/>
  <c r="A65" i="23"/>
  <c r="A65" i="22"/>
  <c r="B66" i="22"/>
  <c r="B66" i="21"/>
  <c r="A65" i="21"/>
  <c r="B66" i="20"/>
  <c r="A65" i="20"/>
  <c r="B67" i="23" l="1"/>
  <c r="A66" i="23"/>
  <c r="A66" i="22"/>
  <c r="B67" i="22"/>
  <c r="B67" i="21"/>
  <c r="A66" i="21"/>
  <c r="B67" i="20"/>
  <c r="A66" i="20"/>
  <c r="B68" i="23" l="1"/>
  <c r="A67" i="23"/>
  <c r="A67" i="22"/>
  <c r="B68" i="22"/>
  <c r="B68" i="21"/>
  <c r="A67" i="21"/>
  <c r="B68" i="20"/>
  <c r="A67" i="20"/>
  <c r="B69" i="23" l="1"/>
  <c r="A68" i="23"/>
  <c r="A68" i="22"/>
  <c r="B69" i="22"/>
  <c r="B69" i="21"/>
  <c r="A68" i="21"/>
  <c r="B69" i="20"/>
  <c r="A68" i="20"/>
  <c r="B70" i="23" l="1"/>
  <c r="A69" i="23"/>
  <c r="A69" i="22"/>
  <c r="B70" i="22"/>
  <c r="B70" i="21"/>
  <c r="A69" i="21"/>
  <c r="B70" i="20"/>
  <c r="A69" i="20"/>
  <c r="B71" i="23" l="1"/>
  <c r="A70" i="23"/>
  <c r="A70" i="22"/>
  <c r="B71" i="22"/>
  <c r="B71" i="21"/>
  <c r="A70" i="21"/>
  <c r="B71" i="20"/>
  <c r="A70" i="20"/>
  <c r="A71" i="23" l="1"/>
  <c r="B72" i="23"/>
  <c r="A71" i="22"/>
  <c r="B72" i="22"/>
  <c r="B72" i="21"/>
  <c r="A71" i="21"/>
  <c r="B72" i="20"/>
  <c r="A71" i="20"/>
  <c r="A72" i="23" l="1"/>
  <c r="B73" i="23"/>
  <c r="A72" i="22"/>
  <c r="B73" i="22"/>
  <c r="B73" i="21"/>
  <c r="A72" i="21"/>
  <c r="B73" i="20"/>
  <c r="A72" i="20"/>
  <c r="A73" i="23" l="1"/>
  <c r="B74" i="23"/>
  <c r="A73" i="22"/>
  <c r="B74" i="22"/>
  <c r="B74" i="21"/>
  <c r="A73" i="21"/>
  <c r="B74" i="20"/>
  <c r="A73" i="20"/>
  <c r="A74" i="23" l="1"/>
  <c r="B75" i="23"/>
  <c r="A74" i="22"/>
  <c r="B75" i="22"/>
  <c r="B75" i="21"/>
  <c r="A74" i="21"/>
  <c r="B75" i="20"/>
  <c r="A74" i="20"/>
  <c r="A75" i="23" l="1"/>
  <c r="B76" i="23"/>
  <c r="A75" i="22"/>
  <c r="B76" i="22"/>
  <c r="B76" i="21"/>
  <c r="A75" i="21"/>
  <c r="B76" i="20"/>
  <c r="A75" i="20"/>
  <c r="A76" i="23" l="1"/>
  <c r="B77" i="23"/>
  <c r="A76" i="22"/>
  <c r="B77" i="22"/>
  <c r="B77" i="21"/>
  <c r="A76" i="21"/>
  <c r="B77" i="20"/>
  <c r="A76" i="20"/>
  <c r="A77" i="23" l="1"/>
  <c r="B78" i="23"/>
  <c r="A77" i="22"/>
  <c r="B78" i="22"/>
  <c r="B78" i="21"/>
  <c r="A77" i="21"/>
  <c r="B78" i="20"/>
  <c r="A77" i="20"/>
  <c r="A78" i="23" l="1"/>
  <c r="B79" i="23"/>
  <c r="A78" i="22"/>
  <c r="B79" i="22"/>
  <c r="B79" i="21"/>
  <c r="A78" i="21"/>
  <c r="B79" i="20"/>
  <c r="A78" i="20"/>
  <c r="A79" i="23" l="1"/>
  <c r="B85" i="23"/>
  <c r="A79" i="22"/>
  <c r="B85" i="22"/>
  <c r="B85" i="21"/>
  <c r="A79" i="21"/>
  <c r="B85" i="20"/>
  <c r="A79" i="20"/>
  <c r="A85" i="23" l="1"/>
  <c r="B86" i="23"/>
  <c r="B86" i="22"/>
  <c r="A85" i="22"/>
  <c r="B86" i="21"/>
  <c r="A85" i="21"/>
  <c r="B86" i="20"/>
  <c r="A85" i="20"/>
  <c r="A86" i="23" l="1"/>
  <c r="B87" i="23"/>
  <c r="B87" i="22"/>
  <c r="A86" i="22"/>
  <c r="B87" i="21"/>
  <c r="A86" i="21"/>
  <c r="B87" i="20"/>
  <c r="A86" i="20"/>
  <c r="A87" i="23" l="1"/>
  <c r="B88" i="23"/>
  <c r="A87" i="22"/>
  <c r="B88" i="22"/>
  <c r="B88" i="21"/>
  <c r="A87" i="21"/>
  <c r="B88" i="20"/>
  <c r="A87" i="20"/>
  <c r="A88" i="23" l="1"/>
  <c r="B89" i="23"/>
  <c r="A88" i="22"/>
  <c r="B89" i="22"/>
  <c r="B89" i="21"/>
  <c r="A88" i="21"/>
  <c r="B89" i="20"/>
  <c r="A88" i="20"/>
  <c r="A89" i="23" l="1"/>
  <c r="B90" i="23"/>
  <c r="B90" i="22"/>
  <c r="A89" i="22"/>
  <c r="B90" i="21"/>
  <c r="A89" i="21"/>
  <c r="B90" i="20"/>
  <c r="A89" i="20"/>
  <c r="A90" i="23" l="1"/>
  <c r="B91" i="23"/>
  <c r="B91" i="22"/>
  <c r="A90" i="22"/>
  <c r="B91" i="21"/>
  <c r="A90" i="21"/>
  <c r="B91" i="20"/>
  <c r="A90" i="20"/>
  <c r="A91" i="23" l="1"/>
  <c r="B92" i="23"/>
  <c r="B92" i="22"/>
  <c r="A91" i="22"/>
  <c r="B92" i="21"/>
  <c r="A91" i="21"/>
  <c r="B92" i="20"/>
  <c r="A91" i="20"/>
  <c r="A92" i="23" l="1"/>
  <c r="B93" i="23"/>
  <c r="B93" i="22"/>
  <c r="A92" i="22"/>
  <c r="B93" i="21"/>
  <c r="A92" i="21"/>
  <c r="B93" i="20"/>
  <c r="A92" i="20"/>
  <c r="A93" i="23" l="1"/>
  <c r="B94" i="23"/>
  <c r="B94" i="22"/>
  <c r="A93" i="22"/>
  <c r="B94" i="21"/>
  <c r="A93" i="21"/>
  <c r="B94" i="20"/>
  <c r="A93" i="20"/>
  <c r="A94" i="23" l="1"/>
  <c r="B95" i="23"/>
  <c r="B95" i="22"/>
  <c r="A94" i="22"/>
  <c r="B95" i="21"/>
  <c r="A94" i="21"/>
  <c r="B95" i="20"/>
  <c r="A94" i="20"/>
  <c r="A95" i="23" l="1"/>
  <c r="B96" i="23"/>
  <c r="B96" i="22"/>
  <c r="A95" i="22"/>
  <c r="B96" i="21"/>
  <c r="A95" i="21"/>
  <c r="B96" i="20"/>
  <c r="A95" i="20"/>
  <c r="A96" i="23" l="1"/>
  <c r="B97" i="23"/>
  <c r="B97" i="22"/>
  <c r="A96" i="22"/>
  <c r="B97" i="21"/>
  <c r="A96" i="21"/>
  <c r="B97" i="20"/>
  <c r="A96" i="20"/>
  <c r="A97" i="23" l="1"/>
  <c r="B98" i="23"/>
  <c r="B98" i="22"/>
  <c r="A97" i="22"/>
  <c r="B98" i="21"/>
  <c r="A97" i="21"/>
  <c r="B98" i="20"/>
  <c r="A97" i="20"/>
  <c r="A98" i="23" l="1"/>
  <c r="B99" i="23"/>
  <c r="B99" i="22"/>
  <c r="A98" i="22"/>
  <c r="B99" i="21"/>
  <c r="A98" i="21"/>
  <c r="B99" i="20"/>
  <c r="A98" i="20"/>
  <c r="A99" i="23" l="1"/>
  <c r="B100" i="23"/>
  <c r="B100" i="22"/>
  <c r="A99" i="22"/>
  <c r="B100" i="21"/>
  <c r="A99" i="21"/>
  <c r="B100" i="20"/>
  <c r="A99" i="20"/>
  <c r="A100" i="23" l="1"/>
  <c r="B101" i="23"/>
  <c r="B101" i="22"/>
  <c r="A100" i="22"/>
  <c r="B101" i="21"/>
  <c r="A100" i="21"/>
  <c r="B101" i="20"/>
  <c r="A100" i="20"/>
  <c r="A101" i="23" l="1"/>
  <c r="B102" i="23"/>
  <c r="B102" i="22"/>
  <c r="A101" i="22"/>
  <c r="B102" i="21"/>
  <c r="A101" i="21"/>
  <c r="B102" i="20"/>
  <c r="A101" i="20"/>
  <c r="A102" i="23" l="1"/>
  <c r="B103" i="23"/>
  <c r="B103" i="22"/>
  <c r="A102" i="22"/>
  <c r="B103" i="21"/>
  <c r="A102" i="21"/>
  <c r="B103" i="20"/>
  <c r="A102" i="20"/>
  <c r="A103" i="23" l="1"/>
  <c r="B104" i="23"/>
  <c r="B104" i="22"/>
  <c r="A103" i="22"/>
  <c r="B104" i="21"/>
  <c r="A103" i="21"/>
  <c r="B104" i="20"/>
  <c r="A103" i="20"/>
  <c r="A104" i="23" l="1"/>
  <c r="B105" i="23"/>
  <c r="B105" i="22"/>
  <c r="A104" i="22"/>
  <c r="B105" i="21"/>
  <c r="A104" i="21"/>
  <c r="B105" i="20"/>
  <c r="A104" i="20"/>
  <c r="A105" i="23" l="1"/>
  <c r="B106" i="23"/>
  <c r="B106" i="22"/>
  <c r="A105" i="22"/>
  <c r="B106" i="21"/>
  <c r="A105" i="21"/>
  <c r="B106" i="20"/>
  <c r="A105" i="20"/>
  <c r="A106" i="23" l="1"/>
  <c r="B107" i="23"/>
  <c r="B107" i="22"/>
  <c r="A106" i="22"/>
  <c r="B107" i="21"/>
  <c r="A106" i="21"/>
  <c r="B107" i="20"/>
  <c r="A106" i="20"/>
  <c r="A107" i="23" l="1"/>
  <c r="B108" i="23"/>
  <c r="B108" i="22"/>
  <c r="A107" i="22"/>
  <c r="B108" i="21"/>
  <c r="A107" i="21"/>
  <c r="B108" i="20"/>
  <c r="A107" i="20"/>
  <c r="A108" i="23" l="1"/>
  <c r="B109" i="23"/>
  <c r="B109" i="22"/>
  <c r="A108" i="22"/>
  <c r="B109" i="21"/>
  <c r="A108" i="21"/>
  <c r="B109" i="20"/>
  <c r="A108" i="20"/>
  <c r="A109" i="23" l="1"/>
  <c r="B110" i="23"/>
  <c r="B110" i="22"/>
  <c r="A109" i="22"/>
  <c r="B110" i="21"/>
  <c r="A109" i="21"/>
  <c r="B110" i="20"/>
  <c r="A109" i="20"/>
  <c r="A110" i="23" l="1"/>
  <c r="B111" i="23"/>
  <c r="B111" i="22"/>
  <c r="A110" i="22"/>
  <c r="B111" i="21"/>
  <c r="A110" i="21"/>
  <c r="B111" i="20"/>
  <c r="A110" i="20"/>
  <c r="A111" i="23" l="1"/>
  <c r="B112" i="23"/>
  <c r="A111" i="22"/>
  <c r="B112" i="22"/>
  <c r="B112" i="21"/>
  <c r="A111" i="21"/>
  <c r="B112" i="20"/>
  <c r="A111" i="20"/>
  <c r="A112" i="23" l="1"/>
  <c r="B113" i="23"/>
  <c r="B113" i="22"/>
  <c r="A112" i="22"/>
  <c r="B113" i="21"/>
  <c r="A112" i="21"/>
  <c r="B113" i="20"/>
  <c r="A112" i="20"/>
  <c r="A113" i="23" l="1"/>
  <c r="B114" i="23"/>
  <c r="B114" i="22"/>
  <c r="A113" i="22"/>
  <c r="B114" i="21"/>
  <c r="A113" i="21"/>
  <c r="B114" i="20"/>
  <c r="A113" i="20"/>
  <c r="A114" i="23" l="1"/>
  <c r="B115" i="23"/>
  <c r="B115" i="22"/>
  <c r="A114" i="22"/>
  <c r="B115" i="21"/>
  <c r="A114" i="21"/>
  <c r="B115" i="20"/>
  <c r="A114" i="20"/>
  <c r="B120" i="23" l="1"/>
  <c r="A115" i="23"/>
  <c r="B120" i="22"/>
  <c r="A115" i="22"/>
  <c r="B120" i="21"/>
  <c r="A115" i="21"/>
  <c r="B120" i="20"/>
  <c r="A115" i="20"/>
  <c r="B121" i="23" l="1"/>
  <c r="A120" i="23"/>
  <c r="B121" i="22"/>
  <c r="A120" i="22"/>
  <c r="B121" i="21"/>
  <c r="A120" i="21"/>
  <c r="B121" i="20"/>
  <c r="A120" i="20"/>
  <c r="B122" i="23" l="1"/>
  <c r="A121" i="23"/>
  <c r="B122" i="22"/>
  <c r="A121" i="22"/>
  <c r="B122" i="21"/>
  <c r="A121" i="21"/>
  <c r="B122" i="20"/>
  <c r="A121" i="20"/>
  <c r="B123" i="23" l="1"/>
  <c r="A122" i="23"/>
  <c r="B123" i="22"/>
  <c r="A122" i="22"/>
  <c r="B123" i="21"/>
  <c r="A122" i="21"/>
  <c r="B123" i="20"/>
  <c r="A122" i="20"/>
  <c r="B124" i="23" l="1"/>
  <c r="A123" i="23"/>
  <c r="B124" i="22"/>
  <c r="A123" i="22"/>
  <c r="B124" i="21"/>
  <c r="A123" i="21"/>
  <c r="B124" i="20"/>
  <c r="A123" i="20"/>
  <c r="B125" i="23" l="1"/>
  <c r="A124" i="23"/>
  <c r="B125" i="22"/>
  <c r="A124" i="22"/>
  <c r="B125" i="21"/>
  <c r="A124" i="21"/>
  <c r="B125" i="20"/>
  <c r="A124" i="20"/>
  <c r="B126" i="23" l="1"/>
  <c r="A125" i="23"/>
  <c r="B126" i="22"/>
  <c r="A125" i="22"/>
  <c r="B126" i="21"/>
  <c r="A125" i="21"/>
  <c r="B126" i="20"/>
  <c r="A125" i="20"/>
  <c r="B127" i="23" l="1"/>
  <c r="A126" i="23"/>
  <c r="B127" i="22"/>
  <c r="A126" i="22"/>
  <c r="B127" i="21"/>
  <c r="A126" i="21"/>
  <c r="B127" i="20"/>
  <c r="A126" i="20"/>
  <c r="B128" i="23" l="1"/>
  <c r="A127" i="23"/>
  <c r="B128" i="22"/>
  <c r="A127" i="22"/>
  <c r="B128" i="21"/>
  <c r="A127" i="21"/>
  <c r="B128" i="20"/>
  <c r="A127" i="20"/>
  <c r="B129" i="23" l="1"/>
  <c r="A128" i="23"/>
  <c r="B129" i="22"/>
  <c r="A128" i="22"/>
  <c r="B129" i="21"/>
  <c r="A128" i="21"/>
  <c r="B129" i="20"/>
  <c r="A128" i="20"/>
  <c r="B130" i="23" l="1"/>
  <c r="A129" i="23"/>
  <c r="B130" i="22"/>
  <c r="A129" i="22"/>
  <c r="B130" i="21"/>
  <c r="A129" i="21"/>
  <c r="B130" i="20"/>
  <c r="A129" i="20"/>
  <c r="B131" i="23" l="1"/>
  <c r="A130" i="23"/>
  <c r="B131" i="22"/>
  <c r="A130" i="22"/>
  <c r="B131" i="21"/>
  <c r="A130" i="21"/>
  <c r="B131" i="20"/>
  <c r="A130" i="20"/>
  <c r="B132" i="23" l="1"/>
  <c r="A131" i="23"/>
  <c r="B132" i="22"/>
  <c r="A131" i="22"/>
  <c r="B132" i="21"/>
  <c r="A131" i="21"/>
  <c r="B132" i="20"/>
  <c r="A131" i="20"/>
  <c r="B133" i="23" l="1"/>
  <c r="A132" i="23"/>
  <c r="B133" i="22"/>
  <c r="A132" i="22"/>
  <c r="B133" i="21"/>
  <c r="A132" i="21"/>
  <c r="B133" i="20"/>
  <c r="A132" i="20"/>
  <c r="B134" i="23" l="1"/>
  <c r="A133" i="23"/>
  <c r="B134" i="22"/>
  <c r="A133" i="22"/>
  <c r="B134" i="21"/>
  <c r="A133" i="21"/>
  <c r="B134" i="20"/>
  <c r="A133" i="20"/>
  <c r="B135" i="23" l="1"/>
  <c r="A134" i="23"/>
  <c r="B135" i="22"/>
  <c r="A134" i="22"/>
  <c r="B135" i="21"/>
  <c r="A134" i="21"/>
  <c r="B135" i="20"/>
  <c r="A134" i="20"/>
  <c r="B136" i="23" l="1"/>
  <c r="A135" i="23"/>
  <c r="B136" i="22"/>
  <c r="A135" i="22"/>
  <c r="B136" i="21"/>
  <c r="A135" i="21"/>
  <c r="B136" i="20"/>
  <c r="A135" i="20"/>
  <c r="B137" i="23" l="1"/>
  <c r="A136" i="23"/>
  <c r="B137" i="22"/>
  <c r="A136" i="22"/>
  <c r="B137" i="21"/>
  <c r="A136" i="21"/>
  <c r="B137" i="20"/>
  <c r="A136" i="20"/>
  <c r="B138" i="23" l="1"/>
  <c r="A137" i="23"/>
  <c r="B138" i="22"/>
  <c r="A137" i="22"/>
  <c r="B138" i="21"/>
  <c r="A137" i="21"/>
  <c r="B138" i="20"/>
  <c r="A137" i="20"/>
  <c r="B139" i="23" l="1"/>
  <c r="A138" i="23"/>
  <c r="B139" i="22"/>
  <c r="A138" i="22"/>
  <c r="B139" i="21"/>
  <c r="A138" i="21"/>
  <c r="B139" i="20"/>
  <c r="A138" i="20"/>
  <c r="B140" i="23" l="1"/>
  <c r="A139" i="23"/>
  <c r="B140" i="22"/>
  <c r="A139" i="22"/>
  <c r="B140" i="21"/>
  <c r="A139" i="21"/>
  <c r="B140" i="20"/>
  <c r="A139" i="20"/>
  <c r="B141" i="23" l="1"/>
  <c r="A140" i="23"/>
  <c r="B141" i="22"/>
  <c r="A140" i="22"/>
  <c r="B141" i="21"/>
  <c r="A140" i="21"/>
  <c r="B141" i="20"/>
  <c r="A140" i="20"/>
  <c r="B142" i="23" l="1"/>
  <c r="A141" i="23"/>
  <c r="B142" i="22"/>
  <c r="A141" i="22"/>
  <c r="B142" i="21"/>
  <c r="A141" i="21"/>
  <c r="B142" i="20"/>
  <c r="A141" i="20"/>
  <c r="B143" i="23" l="1"/>
  <c r="A142" i="23"/>
  <c r="B143" i="22"/>
  <c r="A142" i="22"/>
  <c r="B143" i="21"/>
  <c r="A142" i="21"/>
  <c r="B143" i="20"/>
  <c r="A142" i="20"/>
  <c r="B144" i="23" l="1"/>
  <c r="A143" i="23"/>
  <c r="B144" i="22"/>
  <c r="A143" i="22"/>
  <c r="B144" i="21"/>
  <c r="A143" i="21"/>
  <c r="B144" i="20"/>
  <c r="A143" i="20"/>
  <c r="B145" i="23" l="1"/>
  <c r="A144" i="23"/>
  <c r="B145" i="22"/>
  <c r="A144" i="22"/>
  <c r="B145" i="21"/>
  <c r="A144" i="21"/>
  <c r="B145" i="20"/>
  <c r="A144" i="20"/>
  <c r="B146" i="23" l="1"/>
  <c r="A145" i="23"/>
  <c r="B146" i="22"/>
  <c r="A145" i="22"/>
  <c r="B146" i="21"/>
  <c r="A145" i="21"/>
  <c r="B146" i="20"/>
  <c r="A145" i="20"/>
  <c r="B147" i="23" l="1"/>
  <c r="A146" i="23"/>
  <c r="B147" i="22"/>
  <c r="A146" i="22"/>
  <c r="B147" i="21"/>
  <c r="A146" i="21"/>
  <c r="B147" i="20"/>
  <c r="A146" i="20"/>
  <c r="B148" i="23" l="1"/>
  <c r="A147" i="23"/>
  <c r="B148" i="22"/>
  <c r="A147" i="22"/>
  <c r="B148" i="21"/>
  <c r="A147" i="21"/>
  <c r="B148" i="20"/>
  <c r="A147" i="20"/>
  <c r="B149" i="23" l="1"/>
  <c r="A148" i="23"/>
  <c r="B149" i="22"/>
  <c r="A148" i="22"/>
  <c r="B149" i="21"/>
  <c r="A148" i="21"/>
  <c r="B149" i="20"/>
  <c r="A148" i="20"/>
  <c r="A149" i="23" l="1"/>
  <c r="B154" i="23"/>
  <c r="B154" i="22"/>
  <c r="A149" i="22"/>
  <c r="B154" i="21"/>
  <c r="A149" i="21"/>
  <c r="A149" i="20"/>
  <c r="B154" i="20"/>
  <c r="A154" i="23" l="1"/>
  <c r="B155" i="23"/>
  <c r="B155" i="22"/>
  <c r="A154" i="22"/>
  <c r="A154" i="21"/>
  <c r="B155" i="21"/>
  <c r="A154" i="20"/>
  <c r="B155" i="20"/>
  <c r="A155" i="23" l="1"/>
  <c r="B156" i="23"/>
  <c r="B156" i="22"/>
  <c r="A155" i="22"/>
  <c r="A155" i="21"/>
  <c r="B156" i="21"/>
  <c r="A155" i="20"/>
  <c r="B156" i="20"/>
  <c r="A156" i="23" l="1"/>
  <c r="B157" i="23"/>
  <c r="B157" i="22"/>
  <c r="A156" i="22"/>
  <c r="A156" i="21"/>
  <c r="B157" i="21"/>
  <c r="A156" i="20"/>
  <c r="B157" i="20"/>
  <c r="A157" i="23" l="1"/>
  <c r="B158" i="23"/>
  <c r="B158" i="22"/>
  <c r="A157" i="22"/>
  <c r="A157" i="21"/>
  <c r="B158" i="21"/>
  <c r="A157" i="20"/>
  <c r="B158" i="20"/>
  <c r="A158" i="23" l="1"/>
  <c r="B159" i="23"/>
  <c r="B159" i="22"/>
  <c r="A158" i="22"/>
  <c r="A158" i="21"/>
  <c r="B159" i="21"/>
  <c r="A158" i="20"/>
  <c r="B159" i="20"/>
  <c r="A159" i="23" l="1"/>
  <c r="B160" i="23"/>
  <c r="B160" i="22"/>
  <c r="A159" i="22"/>
  <c r="A159" i="21"/>
  <c r="B160" i="21"/>
  <c r="A159" i="20"/>
  <c r="B160" i="20"/>
  <c r="A160" i="23" l="1"/>
  <c r="B161" i="23"/>
  <c r="B161" i="22"/>
  <c r="A160" i="22"/>
  <c r="A160" i="21"/>
  <c r="B161" i="21"/>
  <c r="B161" i="20"/>
  <c r="A160" i="20"/>
  <c r="A161" i="23" l="1"/>
  <c r="B162" i="23"/>
  <c r="B162" i="22"/>
  <c r="A161" i="22"/>
  <c r="A161" i="21"/>
  <c r="B162" i="21"/>
  <c r="B162" i="20"/>
  <c r="A161" i="20"/>
  <c r="A162" i="23" l="1"/>
  <c r="B163" i="23"/>
  <c r="B163" i="22"/>
  <c r="A162" i="22"/>
  <c r="B163" i="21"/>
  <c r="A162" i="21"/>
  <c r="B163" i="20"/>
  <c r="A162" i="20"/>
  <c r="A163" i="23" l="1"/>
  <c r="B164" i="23"/>
  <c r="B164" i="22"/>
  <c r="A163" i="22"/>
  <c r="A163" i="21"/>
  <c r="B164" i="21"/>
  <c r="B164" i="20"/>
  <c r="A163" i="20"/>
  <c r="A164" i="23" l="1"/>
  <c r="B165" i="23"/>
  <c r="B165" i="22"/>
  <c r="A164" i="22"/>
  <c r="B165" i="21"/>
  <c r="A164" i="21"/>
  <c r="B165" i="20"/>
  <c r="A164" i="20"/>
  <c r="A165" i="23" l="1"/>
  <c r="B166" i="23"/>
  <c r="B166" i="22"/>
  <c r="A165" i="22"/>
  <c r="B166" i="21"/>
  <c r="A165" i="21"/>
  <c r="A165" i="20"/>
  <c r="B166" i="20"/>
  <c r="A166" i="23" l="1"/>
  <c r="B167" i="23"/>
  <c r="B167" i="22"/>
  <c r="A166" i="22"/>
  <c r="B167" i="21"/>
  <c r="A166" i="21"/>
  <c r="A166" i="20"/>
  <c r="B167" i="20"/>
  <c r="A167" i="23" l="1"/>
  <c r="B168" i="23"/>
  <c r="B168" i="22"/>
  <c r="A167" i="22"/>
  <c r="B168" i="21"/>
  <c r="A167" i="21"/>
  <c r="A167" i="20"/>
  <c r="B168" i="20"/>
  <c r="A168" i="23" l="1"/>
  <c r="B169" i="23"/>
  <c r="B169" i="22"/>
  <c r="A168" i="22"/>
  <c r="B169" i="21"/>
  <c r="A168" i="21"/>
  <c r="A168" i="20"/>
  <c r="B169" i="20"/>
  <c r="A169" i="23" l="1"/>
  <c r="B170" i="23"/>
  <c r="B170" i="22"/>
  <c r="A169" i="22"/>
  <c r="B170" i="21"/>
  <c r="A169" i="21"/>
  <c r="A169" i="20"/>
  <c r="B170" i="20"/>
  <c r="A170" i="23" l="1"/>
  <c r="B171" i="23"/>
  <c r="B171" i="22"/>
  <c r="A170" i="22"/>
  <c r="B171" i="21"/>
  <c r="A170" i="21"/>
  <c r="A170" i="20"/>
  <c r="B171" i="20"/>
  <c r="A171" i="23" l="1"/>
  <c r="B172" i="23"/>
  <c r="B172" i="22"/>
  <c r="A171" i="22"/>
  <c r="A171" i="21"/>
  <c r="B172" i="21"/>
  <c r="A171" i="20"/>
  <c r="B172" i="20"/>
  <c r="A172" i="23" l="1"/>
  <c r="B173" i="23"/>
  <c r="B173" i="22"/>
  <c r="A172" i="22"/>
  <c r="B173" i="21"/>
  <c r="A172" i="21"/>
  <c r="A172" i="20"/>
  <c r="B173" i="20"/>
  <c r="A173" i="23" l="1"/>
  <c r="B174" i="23"/>
  <c r="B174" i="22"/>
  <c r="A173" i="22"/>
  <c r="B174" i="21"/>
  <c r="A173" i="21"/>
  <c r="A173" i="20"/>
  <c r="B174" i="20"/>
  <c r="A174" i="23" l="1"/>
  <c r="B175" i="23"/>
  <c r="B175" i="22"/>
  <c r="A174" i="22"/>
  <c r="B175" i="21"/>
  <c r="A174" i="21"/>
  <c r="A174" i="20"/>
  <c r="B175" i="20"/>
  <c r="A175" i="23" l="1"/>
  <c r="B176" i="23"/>
  <c r="B176" i="22"/>
  <c r="A175" i="22"/>
  <c r="B176" i="21"/>
  <c r="A175" i="21"/>
  <c r="A175" i="20"/>
  <c r="B176" i="20"/>
  <c r="A176" i="23" l="1"/>
  <c r="B177" i="23"/>
  <c r="B177" i="22"/>
  <c r="A176" i="22"/>
  <c r="B177" i="21"/>
  <c r="A176" i="21"/>
  <c r="A176" i="20"/>
  <c r="B177" i="20"/>
  <c r="A177" i="23" l="1"/>
  <c r="B178" i="23"/>
  <c r="B178" i="22"/>
  <c r="A177" i="22"/>
  <c r="B178" i="21"/>
  <c r="A177" i="21"/>
  <c r="A177" i="20"/>
  <c r="B178" i="20"/>
  <c r="A178" i="23" l="1"/>
  <c r="B179" i="23"/>
  <c r="B179" i="22"/>
  <c r="A178" i="22"/>
  <c r="B179" i="21"/>
  <c r="A178" i="21"/>
  <c r="A178" i="20"/>
  <c r="B179" i="20"/>
  <c r="A179" i="23" l="1"/>
  <c r="B180" i="23"/>
  <c r="B180" i="22"/>
  <c r="A179" i="22"/>
  <c r="B180" i="21"/>
  <c r="A179" i="21"/>
  <c r="A179" i="20"/>
  <c r="B180" i="20"/>
  <c r="A180" i="23" l="1"/>
  <c r="B181" i="23"/>
  <c r="B181" i="22"/>
  <c r="A180" i="22"/>
  <c r="B181" i="21"/>
  <c r="A180" i="21"/>
  <c r="A180" i="20"/>
  <c r="B181" i="20"/>
  <c r="A181" i="23" l="1"/>
  <c r="B182" i="23"/>
  <c r="B182" i="22"/>
  <c r="A181" i="22"/>
  <c r="B182" i="21"/>
  <c r="A181" i="21"/>
  <c r="A181" i="20"/>
  <c r="B182" i="20"/>
  <c r="A182" i="23" l="1"/>
  <c r="B183" i="23"/>
  <c r="B183" i="22"/>
  <c r="A182" i="22"/>
  <c r="B183" i="21"/>
  <c r="A182" i="21"/>
  <c r="A182" i="20"/>
  <c r="B183" i="20"/>
  <c r="A183" i="23" l="1"/>
  <c r="B184" i="23"/>
  <c r="B184" i="22"/>
  <c r="A183" i="22"/>
  <c r="B184" i="21"/>
  <c r="A183" i="21"/>
  <c r="A183" i="20"/>
  <c r="B184" i="20"/>
  <c r="B189" i="23" l="1"/>
  <c r="A184" i="23"/>
  <c r="B189" i="22"/>
  <c r="A184" i="22"/>
  <c r="B189" i="21"/>
  <c r="A184" i="21"/>
  <c r="A184" i="20"/>
  <c r="B189" i="20"/>
  <c r="B190" i="23" l="1"/>
  <c r="A189" i="23"/>
  <c r="B190" i="22"/>
  <c r="A189" i="22"/>
  <c r="A189" i="21"/>
  <c r="B190" i="21"/>
  <c r="B190" i="20"/>
  <c r="A189" i="20"/>
  <c r="B191" i="23" l="1"/>
  <c r="A190" i="23"/>
  <c r="B191" i="22"/>
  <c r="A190" i="22"/>
  <c r="A190" i="21"/>
  <c r="B191" i="21"/>
  <c r="B191" i="20"/>
  <c r="A190" i="20"/>
  <c r="B192" i="23" l="1"/>
  <c r="A191" i="23"/>
  <c r="B192" i="22"/>
  <c r="A191" i="22"/>
  <c r="A191" i="21"/>
  <c r="B192" i="21"/>
  <c r="B192" i="20"/>
  <c r="A191" i="20"/>
  <c r="B193" i="23" l="1"/>
  <c r="A192" i="23"/>
  <c r="B193" i="22"/>
  <c r="A192" i="22"/>
  <c r="A192" i="21"/>
  <c r="B193" i="21"/>
  <c r="B193" i="20"/>
  <c r="A192" i="20"/>
  <c r="B194" i="23" l="1"/>
  <c r="A193" i="23"/>
  <c r="B194" i="22"/>
  <c r="A193" i="22"/>
  <c r="A193" i="21"/>
  <c r="B194" i="21"/>
  <c r="B194" i="20"/>
  <c r="A193" i="20"/>
  <c r="B195" i="23" l="1"/>
  <c r="A194" i="23"/>
  <c r="B195" i="22"/>
  <c r="A194" i="22"/>
  <c r="A194" i="21"/>
  <c r="B195" i="21"/>
  <c r="B195" i="20"/>
  <c r="A194" i="20"/>
  <c r="B196" i="23" l="1"/>
  <c r="A195" i="23"/>
  <c r="B196" i="22"/>
  <c r="A195" i="22"/>
  <c r="A195" i="21"/>
  <c r="B196" i="21"/>
  <c r="B196" i="20"/>
  <c r="A195" i="20"/>
  <c r="B197" i="23" l="1"/>
  <c r="A196" i="23"/>
  <c r="B197" i="22"/>
  <c r="A196" i="22"/>
  <c r="A196" i="21"/>
  <c r="B197" i="21"/>
  <c r="B197" i="20"/>
  <c r="A196" i="20"/>
  <c r="B198" i="23" l="1"/>
  <c r="A197" i="23"/>
  <c r="B198" i="22"/>
  <c r="A197" i="22"/>
  <c r="A197" i="21"/>
  <c r="B198" i="21"/>
  <c r="B198" i="20"/>
  <c r="A197" i="20"/>
  <c r="B199" i="23" l="1"/>
  <c r="A198" i="23"/>
  <c r="B199" i="22"/>
  <c r="A198" i="22"/>
  <c r="A198" i="21"/>
  <c r="B199" i="21"/>
  <c r="B199" i="20"/>
  <c r="A198" i="20"/>
  <c r="B200" i="23" l="1"/>
  <c r="A199" i="23"/>
  <c r="B200" i="22"/>
  <c r="A199" i="22"/>
  <c r="A199" i="21"/>
  <c r="B200" i="21"/>
  <c r="B200" i="20"/>
  <c r="A199" i="20"/>
  <c r="B201" i="23" l="1"/>
  <c r="A200" i="23"/>
  <c r="B201" i="22"/>
  <c r="A200" i="22"/>
  <c r="A200" i="21"/>
  <c r="B201" i="21"/>
  <c r="B201" i="20"/>
  <c r="A200" i="20"/>
  <c r="B202" i="23" l="1"/>
  <c r="A201" i="23"/>
  <c r="B202" i="22"/>
  <c r="A201" i="22"/>
  <c r="A201" i="21"/>
  <c r="B202" i="21"/>
  <c r="B202" i="20"/>
  <c r="A201" i="20"/>
  <c r="B203" i="23" l="1"/>
  <c r="A202" i="23"/>
  <c r="B203" i="22"/>
  <c r="A202" i="22"/>
  <c r="A202" i="21"/>
  <c r="B203" i="21"/>
  <c r="B203" i="20"/>
  <c r="A202" i="20"/>
  <c r="B204" i="23" l="1"/>
  <c r="A203" i="23"/>
  <c r="B204" i="22"/>
  <c r="A203" i="22"/>
  <c r="A203" i="21"/>
  <c r="B204" i="21"/>
  <c r="B204" i="20"/>
  <c r="A203" i="20"/>
  <c r="B205" i="23" l="1"/>
  <c r="A204" i="23"/>
  <c r="B205" i="22"/>
  <c r="A204" i="22"/>
  <c r="A204" i="21"/>
  <c r="B205" i="21"/>
  <c r="B205" i="20"/>
  <c r="A204" i="20"/>
  <c r="B206" i="23" l="1"/>
  <c r="A205" i="23"/>
  <c r="B206" i="22"/>
  <c r="A205" i="22"/>
  <c r="A205" i="21"/>
  <c r="B206" i="21"/>
  <c r="B206" i="20"/>
  <c r="A205" i="20"/>
  <c r="B207" i="23" l="1"/>
  <c r="A206" i="23"/>
  <c r="B207" i="22"/>
  <c r="A206" i="22"/>
  <c r="A206" i="21"/>
  <c r="B207" i="21"/>
  <c r="B207" i="20"/>
  <c r="A206" i="20"/>
  <c r="B208" i="23" l="1"/>
  <c r="A207" i="23"/>
  <c r="B208" i="22"/>
  <c r="A207" i="22"/>
  <c r="A207" i="21"/>
  <c r="B208" i="21"/>
  <c r="B208" i="20"/>
  <c r="A207" i="20"/>
  <c r="B209" i="23" l="1"/>
  <c r="A208" i="23"/>
  <c r="B209" i="22"/>
  <c r="A208" i="22"/>
  <c r="A208" i="21"/>
  <c r="B209" i="21"/>
  <c r="B209" i="20"/>
  <c r="A208" i="20"/>
  <c r="B210" i="23" l="1"/>
  <c r="A209" i="23"/>
  <c r="B210" i="22"/>
  <c r="A209" i="22"/>
  <c r="A209" i="21"/>
  <c r="B210" i="21"/>
  <c r="B210" i="20"/>
  <c r="A209" i="20"/>
  <c r="B211" i="23" l="1"/>
  <c r="A210" i="23"/>
  <c r="B211" i="22"/>
  <c r="A210" i="22"/>
  <c r="A210" i="21"/>
  <c r="B211" i="21"/>
  <c r="B211" i="20"/>
  <c r="A210" i="20"/>
  <c r="B212" i="23" l="1"/>
  <c r="A211" i="23"/>
  <c r="B212" i="22"/>
  <c r="A211" i="22"/>
  <c r="A211" i="21"/>
  <c r="B212" i="21"/>
  <c r="B212" i="20"/>
  <c r="A211" i="20"/>
  <c r="B213" i="23" l="1"/>
  <c r="A212" i="23"/>
  <c r="B213" i="22"/>
  <c r="A212" i="22"/>
  <c r="A212" i="21"/>
  <c r="B213" i="21"/>
  <c r="B213" i="20"/>
  <c r="A212" i="20"/>
  <c r="B214" i="23" l="1"/>
  <c r="A213" i="23"/>
  <c r="B214" i="22"/>
  <c r="A213" i="22"/>
  <c r="A213" i="21"/>
  <c r="B214" i="21"/>
  <c r="B214" i="20"/>
  <c r="A213" i="20"/>
  <c r="B215" i="23" l="1"/>
  <c r="A214" i="23"/>
  <c r="B215" i="22"/>
  <c r="A214" i="22"/>
  <c r="A214" i="21"/>
  <c r="B215" i="21"/>
  <c r="B215" i="20"/>
  <c r="A214" i="20"/>
  <c r="B216" i="23" l="1"/>
  <c r="A215" i="23"/>
  <c r="B216" i="22"/>
  <c r="A215" i="22"/>
  <c r="A215" i="21"/>
  <c r="B216" i="21"/>
  <c r="B216" i="20"/>
  <c r="A215" i="20"/>
  <c r="B217" i="23" l="1"/>
  <c r="A216" i="23"/>
  <c r="B217" i="22"/>
  <c r="A216" i="22"/>
  <c r="A216" i="21"/>
  <c r="B217" i="21"/>
  <c r="B217" i="20"/>
  <c r="A216" i="20"/>
  <c r="B218" i="23" l="1"/>
  <c r="A217" i="23"/>
  <c r="B218" i="22"/>
  <c r="A217" i="22"/>
  <c r="A217" i="21"/>
  <c r="B218" i="21"/>
  <c r="B218" i="20"/>
  <c r="A217" i="20"/>
  <c r="B223" i="23" l="1"/>
  <c r="A218" i="23"/>
  <c r="B223" i="22"/>
  <c r="A218" i="22"/>
  <c r="A218" i="21"/>
  <c r="B223" i="21"/>
  <c r="B223" i="20"/>
  <c r="A218" i="20"/>
  <c r="B224" i="23" l="1"/>
  <c r="A223" i="23"/>
  <c r="B224" i="22"/>
  <c r="A223" i="22"/>
  <c r="B224" i="21"/>
  <c r="A223" i="21"/>
  <c r="A223" i="20"/>
  <c r="B224" i="20"/>
  <c r="B225" i="23" l="1"/>
  <c r="A224" i="23"/>
  <c r="B225" i="22"/>
  <c r="A224" i="22"/>
  <c r="B225" i="21"/>
  <c r="A224" i="21"/>
  <c r="A224" i="20"/>
  <c r="B225" i="20"/>
  <c r="B226" i="23" l="1"/>
  <c r="A225" i="23"/>
  <c r="B226" i="22"/>
  <c r="A225" i="22"/>
  <c r="B226" i="21"/>
  <c r="A225" i="21"/>
  <c r="A225" i="20"/>
  <c r="B226" i="20"/>
  <c r="B227" i="23" l="1"/>
  <c r="A226" i="23"/>
  <c r="B227" i="22"/>
  <c r="A226" i="22"/>
  <c r="B227" i="21"/>
  <c r="A226" i="21"/>
  <c r="A226" i="20"/>
  <c r="B227" i="20"/>
  <c r="B228" i="23" l="1"/>
  <c r="A227" i="23"/>
  <c r="B228" i="22"/>
  <c r="A227" i="22"/>
  <c r="B228" i="21"/>
  <c r="A227" i="21"/>
  <c r="A227" i="20"/>
  <c r="B228" i="20"/>
  <c r="B229" i="23" l="1"/>
  <c r="A228" i="23"/>
  <c r="B229" i="22"/>
  <c r="A228" i="22"/>
  <c r="B229" i="21"/>
  <c r="A228" i="21"/>
  <c r="A228" i="20"/>
  <c r="B229" i="20"/>
  <c r="B230" i="23" l="1"/>
  <c r="A229" i="23"/>
  <c r="B230" i="22"/>
  <c r="A229" i="22"/>
  <c r="B230" i="21"/>
  <c r="A229" i="21"/>
  <c r="A229" i="20"/>
  <c r="B230" i="20"/>
  <c r="B231" i="23" l="1"/>
  <c r="A230" i="23"/>
  <c r="B231" i="22"/>
  <c r="A230" i="22"/>
  <c r="B231" i="21"/>
  <c r="A230" i="21"/>
  <c r="A230" i="20"/>
  <c r="B231" i="20"/>
  <c r="B232" i="23" l="1"/>
  <c r="A231" i="23"/>
  <c r="B232" i="22"/>
  <c r="A231" i="22"/>
  <c r="B232" i="21"/>
  <c r="A231" i="21"/>
  <c r="A231" i="20"/>
  <c r="B232" i="20"/>
  <c r="B233" i="23" l="1"/>
  <c r="A232" i="23"/>
  <c r="B233" i="22"/>
  <c r="A232" i="22"/>
  <c r="B233" i="21"/>
  <c r="A232" i="21"/>
  <c r="A232" i="20"/>
  <c r="B233" i="20"/>
  <c r="B234" i="23" l="1"/>
  <c r="A233" i="23"/>
  <c r="B234" i="22"/>
  <c r="A233" i="22"/>
  <c r="B234" i="21"/>
  <c r="A233" i="21"/>
  <c r="A233" i="20"/>
  <c r="B234" i="20"/>
  <c r="A234" i="23" l="1"/>
  <c r="B235" i="23"/>
  <c r="B235" i="22"/>
  <c r="A234" i="22"/>
  <c r="B235" i="21"/>
  <c r="A234" i="21"/>
  <c r="A234" i="20"/>
  <c r="B235" i="20"/>
  <c r="A235" i="23" l="1"/>
  <c r="B236" i="23"/>
  <c r="B236" i="22"/>
  <c r="A235" i="22"/>
  <c r="B236" i="21"/>
  <c r="A235" i="21"/>
  <c r="A235" i="20"/>
  <c r="B236" i="20"/>
  <c r="A236" i="23" l="1"/>
  <c r="B237" i="23"/>
  <c r="B237" i="22"/>
  <c r="A236" i="22"/>
  <c r="B237" i="21"/>
  <c r="A236" i="21"/>
  <c r="A236" i="20"/>
  <c r="B237" i="20"/>
  <c r="A237" i="23" l="1"/>
  <c r="B238" i="23"/>
  <c r="B238" i="22"/>
  <c r="A237" i="22"/>
  <c r="B238" i="21"/>
  <c r="A237" i="21"/>
  <c r="A237" i="20"/>
  <c r="B238" i="20"/>
  <c r="A238" i="23" l="1"/>
  <c r="B239" i="23"/>
  <c r="B239" i="22"/>
  <c r="A238" i="22"/>
  <c r="B239" i="21"/>
  <c r="A238" i="21"/>
  <c r="A238" i="20"/>
  <c r="B239" i="20"/>
  <c r="A239" i="23" l="1"/>
  <c r="B240" i="23"/>
  <c r="B240" i="22"/>
  <c r="A239" i="22"/>
  <c r="B240" i="21"/>
  <c r="A239" i="21"/>
  <c r="A239" i="20"/>
  <c r="B240" i="20"/>
  <c r="A240" i="23" l="1"/>
  <c r="B241" i="23"/>
  <c r="B241" i="22"/>
  <c r="A240" i="22"/>
  <c r="B241" i="21"/>
  <c r="A240" i="21"/>
  <c r="A240" i="20"/>
  <c r="B241" i="20"/>
  <c r="A241" i="23" l="1"/>
  <c r="B242" i="23"/>
  <c r="B242" i="22"/>
  <c r="A241" i="22"/>
  <c r="B242" i="21"/>
  <c r="A241" i="21"/>
  <c r="A241" i="20"/>
  <c r="B242" i="20"/>
  <c r="A242" i="23" l="1"/>
  <c r="B243" i="23"/>
  <c r="B243" i="22"/>
  <c r="A242" i="22"/>
  <c r="B243" i="21"/>
  <c r="A242" i="21"/>
  <c r="A242" i="20"/>
  <c r="B243" i="20"/>
  <c r="A243" i="23" l="1"/>
  <c r="B244" i="23"/>
  <c r="B244" i="22"/>
  <c r="A243" i="22"/>
  <c r="B244" i="21"/>
  <c r="A243" i="21"/>
  <c r="A243" i="20"/>
  <c r="B244" i="20"/>
  <c r="A244" i="23" l="1"/>
  <c r="B245" i="23"/>
  <c r="B245" i="22"/>
  <c r="A244" i="22"/>
  <c r="B245" i="21"/>
  <c r="A244" i="21"/>
  <c r="A244" i="20"/>
  <c r="B245" i="20"/>
  <c r="A245" i="23" l="1"/>
  <c r="B246" i="23"/>
  <c r="B246" i="22"/>
  <c r="A245" i="22"/>
  <c r="B246" i="21"/>
  <c r="A245" i="21"/>
  <c r="A245" i="20"/>
  <c r="B246" i="20"/>
  <c r="A246" i="23" l="1"/>
  <c r="B247" i="23"/>
  <c r="B247" i="22"/>
  <c r="A246" i="22"/>
  <c r="B247" i="21"/>
  <c r="A246" i="21"/>
  <c r="A246" i="20"/>
  <c r="B247" i="20"/>
  <c r="A247" i="23" l="1"/>
  <c r="B248" i="23"/>
  <c r="B248" i="22"/>
  <c r="A247" i="22"/>
  <c r="B248" i="21"/>
  <c r="A247" i="21"/>
  <c r="A247" i="20"/>
  <c r="B248" i="20"/>
  <c r="A248" i="23" l="1"/>
  <c r="B249" i="23"/>
  <c r="B249" i="22"/>
  <c r="A248" i="22"/>
  <c r="B249" i="21"/>
  <c r="A248" i="21"/>
  <c r="A248" i="20"/>
  <c r="B249" i="20"/>
  <c r="A249" i="23" l="1"/>
  <c r="B250" i="23"/>
  <c r="B250" i="22"/>
  <c r="A249" i="22"/>
  <c r="B250" i="21"/>
  <c r="A249" i="21"/>
  <c r="A249" i="20"/>
  <c r="B250" i="20"/>
  <c r="A250" i="23" l="1"/>
  <c r="B251" i="23"/>
  <c r="B251" i="22"/>
  <c r="A250" i="22"/>
  <c r="B251" i="21"/>
  <c r="A250" i="21"/>
  <c r="A250" i="20"/>
  <c r="B251" i="20"/>
  <c r="A251" i="23" l="1"/>
  <c r="B252" i="23"/>
  <c r="B252" i="22"/>
  <c r="A251" i="22"/>
  <c r="B252" i="21"/>
  <c r="A251" i="21"/>
  <c r="A251" i="20"/>
  <c r="B252" i="20"/>
  <c r="A252" i="23" l="1"/>
  <c r="B253" i="23"/>
  <c r="B253" i="22"/>
  <c r="A252" i="22"/>
  <c r="B253" i="21"/>
  <c r="A252" i="21"/>
  <c r="A252" i="20"/>
  <c r="B253" i="20"/>
  <c r="A253" i="23" l="1"/>
  <c r="B258" i="23"/>
  <c r="B258" i="22"/>
  <c r="A253" i="22"/>
  <c r="B258" i="21"/>
  <c r="A253" i="21"/>
  <c r="A253" i="20"/>
  <c r="B258" i="20"/>
  <c r="A258" i="23" l="1"/>
  <c r="B259" i="23"/>
  <c r="B259" i="22"/>
  <c r="A258" i="22"/>
  <c r="B259" i="21"/>
  <c r="A258" i="21"/>
  <c r="A258" i="20"/>
  <c r="B259" i="20"/>
  <c r="A259" i="23" l="1"/>
  <c r="B260" i="23"/>
  <c r="B260" i="22"/>
  <c r="A259" i="22"/>
  <c r="B260" i="21"/>
  <c r="A259" i="21"/>
  <c r="A259" i="20"/>
  <c r="B260" i="20"/>
  <c r="A260" i="23" l="1"/>
  <c r="B261" i="23"/>
  <c r="B261" i="22"/>
  <c r="A260" i="22"/>
  <c r="B261" i="21"/>
  <c r="A260" i="21"/>
  <c r="A260" i="20"/>
  <c r="B261" i="20"/>
  <c r="A261" i="23" l="1"/>
  <c r="B262" i="23"/>
  <c r="B262" i="22"/>
  <c r="A261" i="22"/>
  <c r="B262" i="21"/>
  <c r="A261" i="21"/>
  <c r="A261" i="20"/>
  <c r="B262" i="20"/>
  <c r="A262" i="23" l="1"/>
  <c r="B263" i="23"/>
  <c r="B263" i="22"/>
  <c r="A262" i="22"/>
  <c r="B263" i="21"/>
  <c r="A262" i="21"/>
  <c r="A262" i="20"/>
  <c r="B263" i="20"/>
  <c r="A263" i="23" l="1"/>
  <c r="B264" i="23"/>
  <c r="B264" i="22"/>
  <c r="A263" i="22"/>
  <c r="B264" i="21"/>
  <c r="A263" i="21"/>
  <c r="A263" i="20"/>
  <c r="B264" i="20"/>
  <c r="A264" i="23" l="1"/>
  <c r="B265" i="23"/>
  <c r="B265" i="22"/>
  <c r="A264" i="22"/>
  <c r="B265" i="21"/>
  <c r="A264" i="21"/>
  <c r="A264" i="20"/>
  <c r="B265" i="20"/>
  <c r="A265" i="23" l="1"/>
  <c r="B266" i="23"/>
  <c r="B266" i="22"/>
  <c r="A265" i="22"/>
  <c r="B266" i="21"/>
  <c r="A265" i="21"/>
  <c r="A265" i="20"/>
  <c r="B266" i="20"/>
  <c r="A266" i="23" l="1"/>
  <c r="B267" i="23"/>
  <c r="B267" i="22"/>
  <c r="A266" i="22"/>
  <c r="B267" i="21"/>
  <c r="A266" i="21"/>
  <c r="A266" i="20"/>
  <c r="B267" i="20"/>
  <c r="B268" i="23" l="1"/>
  <c r="A267" i="23"/>
  <c r="B268" i="22"/>
  <c r="A267" i="22"/>
  <c r="B268" i="21"/>
  <c r="A267" i="21"/>
  <c r="A267" i="20"/>
  <c r="B268" i="20"/>
  <c r="B269" i="23" l="1"/>
  <c r="A268" i="23"/>
  <c r="B269" i="22"/>
  <c r="A268" i="22"/>
  <c r="B269" i="21"/>
  <c r="A268" i="21"/>
  <c r="A268" i="20"/>
  <c r="B269" i="20"/>
  <c r="B270" i="23" l="1"/>
  <c r="A269" i="23"/>
  <c r="B270" i="22"/>
  <c r="A269" i="22"/>
  <c r="B270" i="21"/>
  <c r="A269" i="21"/>
  <c r="A269" i="20"/>
  <c r="B270" i="20"/>
  <c r="B271" i="23" l="1"/>
  <c r="A270" i="23"/>
  <c r="B271" i="22"/>
  <c r="A270" i="22"/>
  <c r="B271" i="21"/>
  <c r="A270" i="21"/>
  <c r="A270" i="20"/>
  <c r="B271" i="20"/>
  <c r="B272" i="23" l="1"/>
  <c r="A271" i="23"/>
  <c r="B272" i="22"/>
  <c r="A271" i="22"/>
  <c r="B272" i="21"/>
  <c r="A271" i="21"/>
  <c r="A271" i="20"/>
  <c r="B272" i="20"/>
  <c r="B273" i="23" l="1"/>
  <c r="A272" i="23"/>
  <c r="B273" i="22"/>
  <c r="A272" i="22"/>
  <c r="B273" i="21"/>
  <c r="A272" i="21"/>
  <c r="A272" i="20"/>
  <c r="B273" i="20"/>
  <c r="B274" i="23" l="1"/>
  <c r="A273" i="23"/>
  <c r="B274" i="22"/>
  <c r="A273" i="22"/>
  <c r="B274" i="21"/>
  <c r="A273" i="21"/>
  <c r="A273" i="20"/>
  <c r="B274" i="20"/>
  <c r="B275" i="23" l="1"/>
  <c r="A274" i="23"/>
  <c r="B275" i="22"/>
  <c r="A274" i="22"/>
  <c r="B275" i="21"/>
  <c r="A274" i="21"/>
  <c r="A274" i="20"/>
  <c r="B275" i="20"/>
  <c r="B276" i="23" l="1"/>
  <c r="A275" i="23"/>
  <c r="B276" i="22"/>
  <c r="A275" i="22"/>
  <c r="B276" i="21"/>
  <c r="A275" i="21"/>
  <c r="A275" i="20"/>
  <c r="B276" i="20"/>
  <c r="B277" i="23" l="1"/>
  <c r="A276" i="23"/>
  <c r="B277" i="22"/>
  <c r="A276" i="22"/>
  <c r="B277" i="21"/>
  <c r="A276" i="21"/>
  <c r="A276" i="20"/>
  <c r="B277" i="20"/>
  <c r="B278" i="23" l="1"/>
  <c r="A277" i="23"/>
  <c r="B278" i="22"/>
  <c r="A277" i="22"/>
  <c r="B278" i="21"/>
  <c r="A277" i="21"/>
  <c r="A277" i="20"/>
  <c r="B278" i="20"/>
  <c r="B279" i="23" l="1"/>
  <c r="A278" i="23"/>
  <c r="B279" i="22"/>
  <c r="A278" i="22"/>
  <c r="B279" i="21"/>
  <c r="A278" i="21"/>
  <c r="A278" i="20"/>
  <c r="B279" i="20"/>
  <c r="B280" i="23" l="1"/>
  <c r="A279" i="23"/>
  <c r="B280" i="22"/>
  <c r="A279" i="22"/>
  <c r="B280" i="21"/>
  <c r="A279" i="21"/>
  <c r="A279" i="20"/>
  <c r="B280" i="20"/>
  <c r="B281" i="23" l="1"/>
  <c r="A280" i="23"/>
  <c r="B281" i="22"/>
  <c r="A280" i="22"/>
  <c r="B281" i="21"/>
  <c r="A280" i="21"/>
  <c r="A280" i="20"/>
  <c r="B281" i="20"/>
  <c r="B282" i="23" l="1"/>
  <c r="A281" i="23"/>
  <c r="B282" i="22"/>
  <c r="A281" i="22"/>
  <c r="B282" i="21"/>
  <c r="A281" i="21"/>
  <c r="A281" i="20"/>
  <c r="B282" i="20"/>
  <c r="B283" i="23" l="1"/>
  <c r="A282" i="23"/>
  <c r="B283" i="22"/>
  <c r="A282" i="22"/>
  <c r="B283" i="21"/>
  <c r="A282" i="21"/>
  <c r="A282" i="20"/>
  <c r="B283" i="20"/>
  <c r="B284" i="23" l="1"/>
  <c r="A283" i="23"/>
  <c r="B284" i="22"/>
  <c r="A283" i="22"/>
  <c r="B284" i="21"/>
  <c r="A283" i="21"/>
  <c r="A283" i="20"/>
  <c r="B284" i="20"/>
  <c r="B285" i="23" l="1"/>
  <c r="A284" i="23"/>
  <c r="B285" i="22"/>
  <c r="A284" i="22"/>
  <c r="B285" i="21"/>
  <c r="A284" i="21"/>
  <c r="A284" i="20"/>
  <c r="B285" i="20"/>
  <c r="B286" i="23" l="1"/>
  <c r="A285" i="23"/>
  <c r="B286" i="22"/>
  <c r="A285" i="22"/>
  <c r="B286" i="21"/>
  <c r="A285" i="21"/>
  <c r="A285" i="20"/>
  <c r="B286" i="20"/>
  <c r="B287" i="23" l="1"/>
  <c r="A286" i="23"/>
  <c r="B287" i="22"/>
  <c r="A286" i="22"/>
  <c r="B287" i="21"/>
  <c r="A286" i="21"/>
  <c r="A286" i="20"/>
  <c r="B287" i="20"/>
  <c r="B288" i="23" l="1"/>
  <c r="A287" i="23"/>
  <c r="B288" i="22"/>
  <c r="A287" i="22"/>
  <c r="B288" i="21"/>
  <c r="A287" i="21"/>
  <c r="B288" i="20"/>
  <c r="A287" i="20"/>
  <c r="B293" i="23" l="1"/>
  <c r="A288" i="23"/>
  <c r="A288" i="22"/>
  <c r="B293" i="22"/>
  <c r="B293" i="21"/>
  <c r="A288" i="21"/>
  <c r="B293" i="20"/>
  <c r="A288" i="20"/>
  <c r="B294" i="23" l="1"/>
  <c r="A293" i="23"/>
  <c r="A293" i="22"/>
  <c r="B294" i="22"/>
  <c r="A293" i="21"/>
  <c r="B294" i="21"/>
  <c r="B294" i="20"/>
  <c r="A293" i="20"/>
  <c r="B295" i="23" l="1"/>
  <c r="A294" i="23"/>
  <c r="A294" i="22"/>
  <c r="B295" i="22"/>
  <c r="A294" i="21"/>
  <c r="B295" i="21"/>
  <c r="B295" i="20"/>
  <c r="A294" i="20"/>
  <c r="B296" i="23" l="1"/>
  <c r="A295" i="23"/>
  <c r="A295" i="22"/>
  <c r="B296" i="22"/>
  <c r="A295" i="21"/>
  <c r="B296" i="21"/>
  <c r="B296" i="20"/>
  <c r="A295" i="20"/>
  <c r="B297" i="23" l="1"/>
  <c r="A296" i="23"/>
  <c r="A296" i="22"/>
  <c r="B297" i="22"/>
  <c r="A296" i="21"/>
  <c r="B297" i="21"/>
  <c r="B297" i="20"/>
  <c r="A296" i="20"/>
  <c r="B298" i="23" l="1"/>
  <c r="A297" i="23"/>
  <c r="A297" i="22"/>
  <c r="B298" i="22"/>
  <c r="A297" i="21"/>
  <c r="B298" i="21"/>
  <c r="B298" i="20"/>
  <c r="A297" i="20"/>
  <c r="B299" i="23" l="1"/>
  <c r="A298" i="23"/>
  <c r="A298" i="22"/>
  <c r="B299" i="22"/>
  <c r="A298" i="21"/>
  <c r="B299" i="21"/>
  <c r="B299" i="20"/>
  <c r="A298" i="20"/>
  <c r="B300" i="23" l="1"/>
  <c r="A299" i="23"/>
  <c r="A299" i="22"/>
  <c r="B300" i="22"/>
  <c r="A299" i="21"/>
  <c r="B300" i="21"/>
  <c r="B300" i="20"/>
  <c r="A299" i="20"/>
  <c r="B301" i="23" l="1"/>
  <c r="A300" i="23"/>
  <c r="A300" i="22"/>
  <c r="B301" i="22"/>
  <c r="A300" i="21"/>
  <c r="B301" i="21"/>
  <c r="B301" i="20"/>
  <c r="A300" i="20"/>
  <c r="B302" i="23" l="1"/>
  <c r="A301" i="23"/>
  <c r="A301" i="22"/>
  <c r="B302" i="22"/>
  <c r="A301" i="21"/>
  <c r="B302" i="21"/>
  <c r="B302" i="20"/>
  <c r="A301" i="20"/>
  <c r="B303" i="23" l="1"/>
  <c r="A302" i="23"/>
  <c r="A302" i="22"/>
  <c r="B303" i="22"/>
  <c r="A302" i="21"/>
  <c r="B303" i="21"/>
  <c r="B303" i="20"/>
  <c r="A302" i="20"/>
  <c r="B304" i="23" l="1"/>
  <c r="A303" i="23"/>
  <c r="A303" i="22"/>
  <c r="B304" i="22"/>
  <c r="A303" i="21"/>
  <c r="B304" i="21"/>
  <c r="B304" i="20"/>
  <c r="A303" i="20"/>
  <c r="B305" i="23" l="1"/>
  <c r="A304" i="23"/>
  <c r="B305" i="22"/>
  <c r="A304" i="22"/>
  <c r="A304" i="21"/>
  <c r="B305" i="21"/>
  <c r="B305" i="20"/>
  <c r="A304" i="20"/>
  <c r="B306" i="23" l="1"/>
  <c r="A305" i="23"/>
  <c r="B306" i="22"/>
  <c r="A305" i="22"/>
  <c r="A305" i="21"/>
  <c r="B306" i="21"/>
  <c r="B306" i="20"/>
  <c r="A305" i="20"/>
  <c r="B307" i="23" l="1"/>
  <c r="A306" i="23"/>
  <c r="B307" i="22"/>
  <c r="A306" i="22"/>
  <c r="A306" i="21"/>
  <c r="B307" i="21"/>
  <c r="B307" i="20"/>
  <c r="A306" i="20"/>
  <c r="B308" i="23" l="1"/>
  <c r="A307" i="23"/>
  <c r="B308" i="22"/>
  <c r="A307" i="22"/>
  <c r="A307" i="21"/>
  <c r="B308" i="21"/>
  <c r="B308" i="20"/>
  <c r="A307" i="20"/>
  <c r="B309" i="23" l="1"/>
  <c r="A308" i="23"/>
  <c r="B309" i="22"/>
  <c r="A308" i="22"/>
  <c r="A308" i="21"/>
  <c r="B309" i="21"/>
  <c r="B309" i="20"/>
  <c r="A308" i="20"/>
  <c r="B310" i="23" l="1"/>
  <c r="A309" i="23"/>
  <c r="B310" i="22"/>
  <c r="A309" i="22"/>
  <c r="A309" i="21"/>
  <c r="B310" i="21"/>
  <c r="B310" i="20"/>
  <c r="A309" i="20"/>
  <c r="B311" i="23" l="1"/>
  <c r="A310" i="23"/>
  <c r="B311" i="22"/>
  <c r="A310" i="22"/>
  <c r="A310" i="21"/>
  <c r="B311" i="21"/>
  <c r="B311" i="20"/>
  <c r="A310" i="20"/>
  <c r="B312" i="23" l="1"/>
  <c r="A311" i="23"/>
  <c r="B312" i="22"/>
  <c r="A311" i="22"/>
  <c r="A311" i="21"/>
  <c r="B312" i="21"/>
  <c r="B312" i="20"/>
  <c r="A311" i="20"/>
  <c r="B313" i="23" l="1"/>
  <c r="A312" i="23"/>
  <c r="B313" i="22"/>
  <c r="A312" i="22"/>
  <c r="A312" i="21"/>
  <c r="B313" i="21"/>
  <c r="B313" i="20"/>
  <c r="A312" i="20"/>
  <c r="B314" i="23" l="1"/>
  <c r="A313" i="23"/>
  <c r="B314" i="22"/>
  <c r="A313" i="22"/>
  <c r="A313" i="21"/>
  <c r="B314" i="21"/>
  <c r="B314" i="20"/>
  <c r="A313" i="20"/>
  <c r="B315" i="23" l="1"/>
  <c r="A314" i="23"/>
  <c r="B315" i="22"/>
  <c r="A314" i="22"/>
  <c r="A314" i="21"/>
  <c r="B315" i="21"/>
  <c r="B315" i="20"/>
  <c r="A314" i="20"/>
  <c r="B316" i="23" l="1"/>
  <c r="A315" i="23"/>
  <c r="B316" i="22"/>
  <c r="A315" i="22"/>
  <c r="A315" i="21"/>
  <c r="B316" i="21"/>
  <c r="B316" i="20"/>
  <c r="A315" i="20"/>
  <c r="B317" i="23" l="1"/>
  <c r="A316" i="23"/>
  <c r="B317" i="22"/>
  <c r="A316" i="22"/>
  <c r="A316" i="21"/>
  <c r="B317" i="21"/>
  <c r="B317" i="20"/>
  <c r="A316" i="20"/>
  <c r="B318" i="23" l="1"/>
  <c r="A317" i="23"/>
  <c r="B318" i="22"/>
  <c r="A317" i="22"/>
  <c r="A317" i="21"/>
  <c r="B318" i="21"/>
  <c r="B318" i="20"/>
  <c r="A317" i="20"/>
  <c r="B319" i="23" l="1"/>
  <c r="A318" i="23"/>
  <c r="B319" i="22"/>
  <c r="A318" i="22"/>
  <c r="A318" i="21"/>
  <c r="B319" i="21"/>
  <c r="B319" i="20"/>
  <c r="A318" i="20"/>
  <c r="B320" i="23" l="1"/>
  <c r="A319" i="23"/>
  <c r="B320" i="22"/>
  <c r="A319" i="22"/>
  <c r="A319" i="21"/>
  <c r="B320" i="21"/>
  <c r="B320" i="20"/>
  <c r="A319" i="20"/>
  <c r="B321" i="23" l="1"/>
  <c r="A320" i="23"/>
  <c r="B321" i="22"/>
  <c r="A320" i="22"/>
  <c r="A320" i="21"/>
  <c r="B321" i="21"/>
  <c r="B321" i="20"/>
  <c r="A320" i="20"/>
  <c r="B322" i="23" l="1"/>
  <c r="A321" i="23"/>
  <c r="B322" i="22"/>
  <c r="A321" i="22"/>
  <c r="A321" i="21"/>
  <c r="B322" i="21"/>
  <c r="B322" i="20"/>
  <c r="A321" i="20"/>
  <c r="A322" i="23" l="1"/>
  <c r="B327" i="23"/>
  <c r="B327" i="22"/>
  <c r="A322" i="22"/>
  <c r="A322" i="21"/>
  <c r="B327" i="21"/>
  <c r="B327" i="20"/>
  <c r="A322" i="20"/>
  <c r="A327" i="23" l="1"/>
  <c r="B328" i="23"/>
  <c r="B328" i="22"/>
  <c r="A327" i="22"/>
  <c r="A327" i="21"/>
  <c r="B328" i="21"/>
  <c r="B328" i="20"/>
  <c r="A327" i="20"/>
  <c r="A328" i="23" l="1"/>
  <c r="B329" i="23"/>
  <c r="B329" i="22"/>
  <c r="A328" i="22"/>
  <c r="A328" i="21"/>
  <c r="B329" i="21"/>
  <c r="B329" i="20"/>
  <c r="A328" i="20"/>
  <c r="A329" i="23" l="1"/>
  <c r="B330" i="23"/>
  <c r="B330" i="22"/>
  <c r="A329" i="22"/>
  <c r="A329" i="21"/>
  <c r="B330" i="21"/>
  <c r="B330" i="20"/>
  <c r="A329" i="20"/>
  <c r="A330" i="23" l="1"/>
  <c r="B331" i="23"/>
  <c r="B331" i="22"/>
  <c r="A330" i="22"/>
  <c r="A330" i="21"/>
  <c r="B331" i="21"/>
  <c r="B331" i="20"/>
  <c r="A330" i="20"/>
  <c r="A331" i="23" l="1"/>
  <c r="B332" i="23"/>
  <c r="B332" i="22"/>
  <c r="A331" i="22"/>
  <c r="A331" i="21"/>
  <c r="B332" i="21"/>
  <c r="B332" i="20"/>
  <c r="A331" i="20"/>
  <c r="A332" i="23" l="1"/>
  <c r="B333" i="23"/>
  <c r="B333" i="22"/>
  <c r="A332" i="22"/>
  <c r="A332" i="21"/>
  <c r="B333" i="21"/>
  <c r="B333" i="20"/>
  <c r="A332" i="20"/>
  <c r="A333" i="23" l="1"/>
  <c r="B334" i="23"/>
  <c r="B334" i="22"/>
  <c r="A333" i="22"/>
  <c r="A333" i="21"/>
  <c r="B334" i="21"/>
  <c r="B334" i="20"/>
  <c r="A333" i="20"/>
  <c r="A334" i="23" l="1"/>
  <c r="B335" i="23"/>
  <c r="B335" i="22"/>
  <c r="A334" i="22"/>
  <c r="A334" i="21"/>
  <c r="B335" i="21"/>
  <c r="B335" i="20"/>
  <c r="A334" i="20"/>
  <c r="A335" i="23" l="1"/>
  <c r="B336" i="23"/>
  <c r="B336" i="22"/>
  <c r="A335" i="22"/>
  <c r="A335" i="21"/>
  <c r="B336" i="21"/>
  <c r="B336" i="20"/>
  <c r="A335" i="20"/>
  <c r="A336" i="23" l="1"/>
  <c r="B337" i="23"/>
  <c r="B337" i="22"/>
  <c r="A336" i="22"/>
  <c r="A336" i="21"/>
  <c r="B337" i="21"/>
  <c r="B337" i="20"/>
  <c r="A336" i="20"/>
  <c r="A337" i="23" l="1"/>
  <c r="B338" i="23"/>
  <c r="B338" i="22"/>
  <c r="A337" i="22"/>
  <c r="A337" i="21"/>
  <c r="B338" i="21"/>
  <c r="B338" i="20"/>
  <c r="A337" i="20"/>
  <c r="A338" i="23" l="1"/>
  <c r="B339" i="23"/>
  <c r="B339" i="22"/>
  <c r="A338" i="22"/>
  <c r="A338" i="21"/>
  <c r="B339" i="21"/>
  <c r="B339" i="20"/>
  <c r="A338" i="20"/>
  <c r="A339" i="23" l="1"/>
  <c r="B340" i="23"/>
  <c r="B340" i="22"/>
  <c r="A339" i="22"/>
  <c r="A339" i="21"/>
  <c r="B340" i="21"/>
  <c r="B340" i="20"/>
  <c r="A339" i="20"/>
  <c r="A340" i="23" l="1"/>
  <c r="B341" i="23"/>
  <c r="B341" i="22"/>
  <c r="A340" i="22"/>
  <c r="A340" i="21"/>
  <c r="B341" i="21"/>
  <c r="B341" i="20"/>
  <c r="A340" i="20"/>
  <c r="A341" i="23" l="1"/>
  <c r="B342" i="23"/>
  <c r="B342" i="22"/>
  <c r="A341" i="22"/>
  <c r="A341" i="21"/>
  <c r="B342" i="21"/>
  <c r="A341" i="20"/>
  <c r="B342" i="20"/>
  <c r="A342" i="23" l="1"/>
  <c r="B343" i="23"/>
  <c r="B343" i="22"/>
  <c r="A342" i="22"/>
  <c r="A342" i="21"/>
  <c r="B343" i="21"/>
  <c r="B343" i="20"/>
  <c r="A342" i="20"/>
  <c r="A343" i="23" l="1"/>
  <c r="B344" i="23"/>
  <c r="B344" i="22"/>
  <c r="A343" i="22"/>
  <c r="A343" i="21"/>
  <c r="B344" i="21"/>
  <c r="B344" i="20"/>
  <c r="A343" i="20"/>
  <c r="A344" i="23" l="1"/>
  <c r="B345" i="23"/>
  <c r="B345" i="22"/>
  <c r="A344" i="22"/>
  <c r="A344" i="21"/>
  <c r="B345" i="21"/>
  <c r="B345" i="20"/>
  <c r="A344" i="20"/>
  <c r="A345" i="23" l="1"/>
  <c r="B346" i="23"/>
  <c r="B346" i="22"/>
  <c r="A345" i="22"/>
  <c r="A345" i="21"/>
  <c r="B346" i="21"/>
  <c r="B346" i="20"/>
  <c r="A345" i="20"/>
  <c r="A346" i="23" l="1"/>
  <c r="B347" i="23"/>
  <c r="B347" i="22"/>
  <c r="A346" i="22"/>
  <c r="A346" i="21"/>
  <c r="B347" i="21"/>
  <c r="B347" i="20"/>
  <c r="A346" i="20"/>
  <c r="A347" i="23" l="1"/>
  <c r="B348" i="23"/>
  <c r="B348" i="22"/>
  <c r="A347" i="22"/>
  <c r="B348" i="21"/>
  <c r="A347" i="21"/>
  <c r="B348" i="20"/>
  <c r="A347" i="20"/>
  <c r="A348" i="23" l="1"/>
  <c r="B349" i="23"/>
  <c r="B349" i="22"/>
  <c r="A348" i="22"/>
  <c r="B349" i="21"/>
  <c r="A348" i="21"/>
  <c r="B349" i="20"/>
  <c r="A348" i="20"/>
  <c r="A349" i="23" l="1"/>
  <c r="B350" i="23"/>
  <c r="B350" i="22"/>
  <c r="A349" i="22"/>
  <c r="B350" i="21"/>
  <c r="A349" i="21"/>
  <c r="B350" i="20"/>
  <c r="A349" i="20"/>
  <c r="A350" i="23" l="1"/>
  <c r="B351" i="23"/>
  <c r="B351" i="22"/>
  <c r="A350" i="22"/>
  <c r="B351" i="21"/>
  <c r="A350" i="21"/>
  <c r="A350" i="20"/>
  <c r="B351" i="20"/>
  <c r="A351" i="23" l="1"/>
  <c r="B352" i="23"/>
  <c r="B352" i="22"/>
  <c r="A351" i="22"/>
  <c r="B352" i="21"/>
  <c r="A351" i="21"/>
  <c r="B352" i="20"/>
  <c r="A351" i="20"/>
  <c r="A352" i="23" l="1"/>
  <c r="B353" i="23"/>
  <c r="B353" i="22"/>
  <c r="A352" i="22"/>
  <c r="B353" i="21"/>
  <c r="A352" i="21"/>
  <c r="A352" i="20"/>
  <c r="B353" i="20"/>
  <c r="A353" i="23" l="1"/>
  <c r="B354" i="23"/>
  <c r="B354" i="22"/>
  <c r="A353" i="22"/>
  <c r="B354" i="21"/>
  <c r="A353" i="21"/>
  <c r="B354" i="20"/>
  <c r="A353" i="20"/>
  <c r="A354" i="23" l="1"/>
  <c r="B355" i="23"/>
  <c r="B355" i="22"/>
  <c r="A354" i="22"/>
  <c r="B355" i="21"/>
  <c r="A354" i="21"/>
  <c r="A354" i="20"/>
  <c r="B355" i="20"/>
  <c r="A355" i="23" l="1"/>
  <c r="B356" i="23"/>
  <c r="A355" i="22"/>
  <c r="B356" i="22"/>
  <c r="B356" i="21"/>
  <c r="A355" i="21"/>
  <c r="B356" i="20"/>
  <c r="A355" i="20"/>
  <c r="A356" i="23" l="1"/>
  <c r="B357" i="23"/>
  <c r="A356" i="22"/>
  <c r="B357" i="22"/>
  <c r="B357" i="21"/>
  <c r="A356" i="21"/>
  <c r="A356" i="20"/>
  <c r="B357" i="20"/>
  <c r="B362" i="23" l="1"/>
  <c r="A357" i="23"/>
  <c r="A357" i="22"/>
  <c r="B362" i="22"/>
  <c r="B362" i="21"/>
  <c r="A357" i="21"/>
  <c r="A357" i="20"/>
  <c r="B362" i="20"/>
  <c r="B363" i="23" l="1"/>
  <c r="A362" i="23"/>
  <c r="A362" i="22"/>
  <c r="B363" i="22"/>
  <c r="B363" i="21"/>
  <c r="A362" i="21"/>
  <c r="B363" i="20"/>
  <c r="A362" i="20"/>
  <c r="B364" i="23" l="1"/>
  <c r="A363" i="23"/>
  <c r="A363" i="22"/>
  <c r="B364" i="22"/>
  <c r="B364" i="21"/>
  <c r="A363" i="21"/>
  <c r="B364" i="20"/>
  <c r="A363" i="20"/>
  <c r="B365" i="23" l="1"/>
  <c r="A364" i="23"/>
  <c r="B365" i="22"/>
  <c r="A364" i="22"/>
  <c r="B365" i="21"/>
  <c r="A364" i="21"/>
  <c r="B365" i="20"/>
  <c r="A364" i="20"/>
  <c r="B366" i="23" l="1"/>
  <c r="A365" i="23"/>
  <c r="B366" i="22"/>
  <c r="A365" i="22"/>
  <c r="B366" i="21"/>
  <c r="A365" i="21"/>
  <c r="B366" i="20"/>
  <c r="A365" i="20"/>
  <c r="B367" i="23" l="1"/>
  <c r="A366" i="23"/>
  <c r="B367" i="22"/>
  <c r="A366" i="22"/>
  <c r="B367" i="21"/>
  <c r="A366" i="21"/>
  <c r="B367" i="20"/>
  <c r="A366" i="20"/>
  <c r="B368" i="23" l="1"/>
  <c r="A367" i="23"/>
  <c r="A367" i="22"/>
  <c r="B368" i="22"/>
  <c r="B368" i="21"/>
  <c r="A367" i="21"/>
  <c r="B368" i="20"/>
  <c r="A367" i="20"/>
  <c r="B369" i="23" l="1"/>
  <c r="A368" i="23"/>
  <c r="B369" i="22"/>
  <c r="A368" i="22"/>
  <c r="B369" i="21"/>
  <c r="A368" i="21"/>
  <c r="B369" i="20"/>
  <c r="A368" i="20"/>
  <c r="B370" i="23" l="1"/>
  <c r="A369" i="23"/>
  <c r="B370" i="22"/>
  <c r="A369" i="22"/>
  <c r="B370" i="21"/>
  <c r="A369" i="21"/>
  <c r="B370" i="20"/>
  <c r="A369" i="20"/>
  <c r="B371" i="23" l="1"/>
  <c r="A370" i="23"/>
  <c r="B371" i="22"/>
  <c r="A370" i="22"/>
  <c r="B371" i="21"/>
  <c r="A370" i="21"/>
  <c r="B371" i="20"/>
  <c r="A370" i="20"/>
  <c r="B372" i="23" l="1"/>
  <c r="A371" i="23"/>
  <c r="B372" i="22"/>
  <c r="A371" i="22"/>
  <c r="B372" i="21"/>
  <c r="A371" i="21"/>
  <c r="B372" i="20"/>
  <c r="A371" i="20"/>
  <c r="B373" i="23" l="1"/>
  <c r="A372" i="23"/>
  <c r="B373" i="22"/>
  <c r="A372" i="22"/>
  <c r="B373" i="21"/>
  <c r="A372" i="21"/>
  <c r="B373" i="20"/>
  <c r="A372" i="20"/>
  <c r="B374" i="23" l="1"/>
  <c r="A373" i="23"/>
  <c r="B374" i="22"/>
  <c r="A373" i="22"/>
  <c r="B374" i="21"/>
  <c r="A373" i="21"/>
  <c r="B374" i="20"/>
  <c r="A373" i="20"/>
  <c r="B375" i="23" l="1"/>
  <c r="A374" i="23"/>
  <c r="B375" i="22"/>
  <c r="A374" i="22"/>
  <c r="B375" i="21"/>
  <c r="A374" i="21"/>
  <c r="B375" i="20"/>
  <c r="A374" i="20"/>
  <c r="B376" i="23" l="1"/>
  <c r="A375" i="23"/>
  <c r="A375" i="22"/>
  <c r="B376" i="22"/>
  <c r="B376" i="21"/>
  <c r="A375" i="21"/>
  <c r="B376" i="20"/>
  <c r="A375" i="20"/>
  <c r="B377" i="23" l="1"/>
  <c r="A376" i="23"/>
  <c r="B377" i="22"/>
  <c r="A376" i="22"/>
  <c r="B377" i="21"/>
  <c r="A376" i="21"/>
  <c r="B377" i="20"/>
  <c r="A376" i="20"/>
  <c r="B378" i="23" l="1"/>
  <c r="A377" i="23"/>
  <c r="B378" i="22"/>
  <c r="A377" i="22"/>
  <c r="B378" i="21"/>
  <c r="A377" i="21"/>
  <c r="B378" i="20"/>
  <c r="A377" i="20"/>
  <c r="B379" i="23" l="1"/>
  <c r="A378" i="23"/>
  <c r="B379" i="22"/>
  <c r="A378" i="22"/>
  <c r="B379" i="21"/>
  <c r="A378" i="21"/>
  <c r="B379" i="20"/>
  <c r="A378" i="20"/>
  <c r="B380" i="23" l="1"/>
  <c r="A379" i="23"/>
  <c r="B380" i="22"/>
  <c r="A379" i="22"/>
  <c r="B380" i="21"/>
  <c r="A379" i="21"/>
  <c r="B380" i="20"/>
  <c r="A379" i="20"/>
  <c r="B381" i="23" l="1"/>
  <c r="A380" i="23"/>
  <c r="B381" i="22"/>
  <c r="A380" i="22"/>
  <c r="B381" i="21"/>
  <c r="A380" i="21"/>
  <c r="B381" i="20"/>
  <c r="A380" i="20"/>
  <c r="B382" i="23" l="1"/>
  <c r="A381" i="23"/>
  <c r="B382" i="22"/>
  <c r="A381" i="22"/>
  <c r="B382" i="21"/>
  <c r="A381" i="21"/>
  <c r="B382" i="20"/>
  <c r="A381" i="20"/>
  <c r="B383" i="23" l="1"/>
  <c r="A382" i="23"/>
  <c r="B383" i="22"/>
  <c r="A382" i="22"/>
  <c r="B383" i="21"/>
  <c r="A382" i="21"/>
  <c r="B383" i="20"/>
  <c r="A382" i="20"/>
  <c r="B384" i="23" l="1"/>
  <c r="A383" i="23"/>
  <c r="A383" i="22"/>
  <c r="B384" i="22"/>
  <c r="B384" i="21"/>
  <c r="A383" i="21"/>
  <c r="B384" i="20"/>
  <c r="A383" i="20"/>
  <c r="B385" i="23" l="1"/>
  <c r="A384" i="23"/>
  <c r="B385" i="22"/>
  <c r="A384" i="22"/>
  <c r="B385" i="21"/>
  <c r="A384" i="21"/>
  <c r="B385" i="20"/>
  <c r="A384" i="20"/>
  <c r="B386" i="23" l="1"/>
  <c r="A385" i="23"/>
  <c r="B386" i="22"/>
  <c r="A385" i="22"/>
  <c r="B386" i="21"/>
  <c r="A385" i="21"/>
  <c r="B386" i="20"/>
  <c r="A385" i="20"/>
  <c r="B387" i="23" l="1"/>
  <c r="A386" i="23"/>
  <c r="B387" i="22"/>
  <c r="A386" i="22"/>
  <c r="B387" i="21"/>
  <c r="A386" i="21"/>
  <c r="B387" i="20"/>
  <c r="A386" i="20"/>
  <c r="B388" i="23" l="1"/>
  <c r="A387" i="23"/>
  <c r="B388" i="22"/>
  <c r="A387" i="22"/>
  <c r="B388" i="21"/>
  <c r="A387" i="21"/>
  <c r="B388" i="20"/>
  <c r="A387" i="20"/>
  <c r="B389" i="23" l="1"/>
  <c r="A388" i="23"/>
  <c r="B389" i="22"/>
  <c r="A388" i="22"/>
  <c r="B389" i="21"/>
  <c r="A388" i="21"/>
  <c r="B389" i="20"/>
  <c r="A388" i="20"/>
  <c r="B390" i="23" l="1"/>
  <c r="A389" i="23"/>
  <c r="B390" i="22"/>
  <c r="A389" i="22"/>
  <c r="B390" i="21"/>
  <c r="A389" i="21"/>
  <c r="B390" i="20"/>
  <c r="A389" i="20"/>
  <c r="B391" i="23" l="1"/>
  <c r="A390" i="23"/>
  <c r="B391" i="22"/>
  <c r="A390" i="22"/>
  <c r="B391" i="21"/>
  <c r="A390" i="21"/>
  <c r="B391" i="20"/>
  <c r="A390" i="20"/>
  <c r="B396" i="23" l="1"/>
  <c r="A391" i="23"/>
  <c r="B396" i="22"/>
  <c r="A391" i="22"/>
  <c r="B396" i="21"/>
  <c r="A391" i="21"/>
  <c r="A391" i="20"/>
  <c r="B396" i="20"/>
  <c r="A396" i="23" l="1"/>
  <c r="B397" i="23"/>
  <c r="A396" i="22"/>
  <c r="B397" i="22"/>
  <c r="A396" i="21"/>
  <c r="B397" i="21"/>
  <c r="A396" i="20"/>
  <c r="B397" i="20"/>
  <c r="A397" i="23" l="1"/>
  <c r="B398" i="23"/>
  <c r="A397" i="22"/>
  <c r="B398" i="22"/>
  <c r="A397" i="21"/>
  <c r="B398" i="21"/>
  <c r="A397" i="20"/>
  <c r="B398" i="20"/>
  <c r="A398" i="23" l="1"/>
  <c r="B399" i="23"/>
  <c r="A398" i="22"/>
  <c r="B399" i="22"/>
  <c r="A398" i="21"/>
  <c r="B399" i="21"/>
  <c r="A398" i="20"/>
  <c r="B399" i="20"/>
  <c r="A399" i="23" l="1"/>
  <c r="B400" i="23"/>
  <c r="A399" i="22"/>
  <c r="B400" i="22"/>
  <c r="A399" i="21"/>
  <c r="B400" i="21"/>
  <c r="A399" i="20"/>
  <c r="B400" i="20"/>
  <c r="A400" i="23" l="1"/>
  <c r="B401" i="23"/>
  <c r="A400" i="22"/>
  <c r="B401" i="22"/>
  <c r="A400" i="21"/>
  <c r="B401" i="21"/>
  <c r="A400" i="20"/>
  <c r="B401" i="20"/>
  <c r="A401" i="23" l="1"/>
  <c r="B402" i="23"/>
  <c r="A401" i="22"/>
  <c r="B402" i="22"/>
  <c r="A401" i="21"/>
  <c r="B402" i="21"/>
  <c r="A401" i="20"/>
  <c r="B402" i="20"/>
  <c r="A402" i="23" l="1"/>
  <c r="B403" i="23"/>
  <c r="A402" i="22"/>
  <c r="B403" i="22"/>
  <c r="A402" i="21"/>
  <c r="B403" i="21"/>
  <c r="A402" i="20"/>
  <c r="B403" i="20"/>
  <c r="A403" i="23" l="1"/>
  <c r="B404" i="23"/>
  <c r="A403" i="22"/>
  <c r="B404" i="22"/>
  <c r="A403" i="21"/>
  <c r="B404" i="21"/>
  <c r="A403" i="20"/>
  <c r="B404" i="20"/>
  <c r="A404" i="23" l="1"/>
  <c r="B405" i="23"/>
  <c r="A404" i="22"/>
  <c r="B405" i="22"/>
  <c r="A404" i="21"/>
  <c r="B405" i="21"/>
  <c r="A404" i="20"/>
  <c r="B405" i="20"/>
  <c r="A405" i="23" l="1"/>
  <c r="B406" i="23"/>
  <c r="A405" i="22"/>
  <c r="B406" i="22"/>
  <c r="A405" i="21"/>
  <c r="B406" i="21"/>
  <c r="A405" i="20"/>
  <c r="B406" i="20"/>
  <c r="A406" i="23" l="1"/>
  <c r="B407" i="23"/>
  <c r="A406" i="22"/>
  <c r="B407" i="22"/>
  <c r="A406" i="21"/>
  <c r="B407" i="21"/>
  <c r="A406" i="20"/>
  <c r="B407" i="20"/>
  <c r="A407" i="23" l="1"/>
  <c r="B408" i="23"/>
  <c r="A407" i="22"/>
  <c r="B408" i="22"/>
  <c r="A407" i="21"/>
  <c r="B408" i="21"/>
  <c r="A407" i="20"/>
  <c r="B408" i="20"/>
  <c r="A408" i="23" l="1"/>
  <c r="B409" i="23"/>
  <c r="A408" i="22"/>
  <c r="B409" i="22"/>
  <c r="A408" i="21"/>
  <c r="B409" i="21"/>
  <c r="A408" i="20"/>
  <c r="B409" i="20"/>
  <c r="A409" i="23" l="1"/>
  <c r="B410" i="23"/>
  <c r="A409" i="22"/>
  <c r="B410" i="22"/>
  <c r="A409" i="21"/>
  <c r="B410" i="21"/>
  <c r="A409" i="20"/>
  <c r="B410" i="20"/>
  <c r="A410" i="23" l="1"/>
  <c r="B411" i="23"/>
  <c r="A410" i="22"/>
  <c r="B411" i="22"/>
  <c r="A410" i="21"/>
  <c r="B411" i="21"/>
  <c r="A410" i="20"/>
  <c r="B411" i="20"/>
  <c r="A411" i="23" l="1"/>
  <c r="B412" i="23"/>
  <c r="A411" i="22"/>
  <c r="B412" i="22"/>
  <c r="A411" i="21"/>
  <c r="B412" i="21"/>
  <c r="A411" i="20"/>
  <c r="B412" i="20"/>
  <c r="A412" i="23" l="1"/>
  <c r="B413" i="23"/>
  <c r="A412" i="22"/>
  <c r="B413" i="22"/>
  <c r="A412" i="21"/>
  <c r="B413" i="21"/>
  <c r="A412" i="20"/>
  <c r="B413" i="20"/>
  <c r="A413" i="23" l="1"/>
  <c r="B414" i="23"/>
  <c r="A413" i="22"/>
  <c r="B414" i="22"/>
  <c r="A413" i="21"/>
  <c r="B414" i="21"/>
  <c r="A413" i="20"/>
  <c r="B414" i="20"/>
  <c r="A414" i="23" l="1"/>
  <c r="B415" i="23"/>
  <c r="A414" i="22"/>
  <c r="B415" i="22"/>
  <c r="A414" i="21"/>
  <c r="B415" i="21"/>
  <c r="A414" i="20"/>
  <c r="B415" i="20"/>
  <c r="A415" i="23" l="1"/>
  <c r="B416" i="23"/>
  <c r="A415" i="22"/>
  <c r="B416" i="22"/>
  <c r="A415" i="21"/>
  <c r="B416" i="21"/>
  <c r="A415" i="20"/>
  <c r="B416" i="20"/>
  <c r="A416" i="23" l="1"/>
  <c r="B417" i="23"/>
  <c r="A416" i="22"/>
  <c r="B417" i="22"/>
  <c r="A416" i="21"/>
  <c r="B417" i="21"/>
  <c r="A416" i="20"/>
  <c r="B417" i="20"/>
  <c r="A417" i="23" l="1"/>
  <c r="B418" i="23"/>
  <c r="A417" i="22"/>
  <c r="B418" i="22"/>
  <c r="A417" i="21"/>
  <c r="B418" i="21"/>
  <c r="A417" i="20"/>
  <c r="B418" i="20"/>
  <c r="A418" i="23" l="1"/>
  <c r="B419" i="23"/>
  <c r="A418" i="22"/>
  <c r="B419" i="22"/>
  <c r="A418" i="21"/>
  <c r="B419" i="21"/>
  <c r="A418" i="20"/>
  <c r="B419" i="20"/>
  <c r="A419" i="23" l="1"/>
  <c r="B420" i="23"/>
  <c r="A419" i="22"/>
  <c r="B420" i="22"/>
  <c r="A419" i="21"/>
  <c r="B420" i="21"/>
  <c r="A419" i="20"/>
  <c r="B420" i="20"/>
  <c r="A420" i="23" l="1"/>
  <c r="B421" i="23"/>
  <c r="A420" i="22"/>
  <c r="B421" i="22"/>
  <c r="A420" i="21"/>
  <c r="B421" i="21"/>
  <c r="A420" i="20"/>
  <c r="B421" i="20"/>
  <c r="A421" i="23" l="1"/>
  <c r="B422" i="23"/>
  <c r="A421" i="22"/>
  <c r="B422" i="22"/>
  <c r="A421" i="21"/>
  <c r="B422" i="21"/>
  <c r="A421" i="20"/>
  <c r="B422" i="20"/>
  <c r="A422" i="23" l="1"/>
  <c r="B423" i="23"/>
  <c r="A422" i="22"/>
  <c r="B423" i="22"/>
  <c r="A422" i="21"/>
  <c r="B423" i="21"/>
  <c r="A422" i="20"/>
  <c r="B423" i="20"/>
  <c r="A423" i="23" l="1"/>
  <c r="B424" i="23"/>
  <c r="A423" i="22"/>
  <c r="B424" i="22"/>
  <c r="A423" i="21"/>
  <c r="B424" i="21"/>
  <c r="A423" i="20"/>
  <c r="B424" i="20"/>
  <c r="A424" i="23" l="1"/>
  <c r="B425" i="23"/>
  <c r="A424" i="22"/>
  <c r="B425" i="22"/>
  <c r="A424" i="21"/>
  <c r="B425" i="21"/>
  <c r="A424" i="20"/>
  <c r="B425" i="20"/>
  <c r="A425" i="23" l="1"/>
  <c r="B426" i="23"/>
  <c r="A426" i="23" s="1"/>
  <c r="A425" i="22"/>
  <c r="B426" i="22"/>
  <c r="A426" i="22" s="1"/>
  <c r="A425" i="21"/>
  <c r="B426" i="21"/>
  <c r="A426" i="21" s="1"/>
  <c r="A425" i="20"/>
  <c r="B426" i="20"/>
  <c r="A426" i="20" s="1"/>
  <c r="AP81" i="16" l="1"/>
  <c r="AQ81" i="16"/>
  <c r="AP82" i="16"/>
  <c r="AQ82" i="16"/>
  <c r="AN397" i="16" l="1"/>
  <c r="AN398" i="16"/>
  <c r="AN399" i="16"/>
  <c r="AN400" i="16"/>
  <c r="AN401" i="16"/>
  <c r="AN402" i="16"/>
  <c r="AN403" i="16"/>
  <c r="AN404" i="16"/>
  <c r="AN405" i="16"/>
  <c r="AN406" i="16"/>
  <c r="AN407" i="16"/>
  <c r="AN408" i="16"/>
  <c r="AN409" i="16"/>
  <c r="AN410" i="16"/>
  <c r="AN411" i="16"/>
  <c r="AN412" i="16"/>
  <c r="AN413" i="16"/>
  <c r="AN414" i="16"/>
  <c r="AN415" i="16"/>
  <c r="AN416" i="16"/>
  <c r="AN417" i="16"/>
  <c r="AN418" i="16"/>
  <c r="AN419" i="16"/>
  <c r="AN420" i="16"/>
  <c r="AN421" i="16"/>
  <c r="AN422" i="16"/>
  <c r="AN423" i="16"/>
  <c r="AN424" i="16"/>
  <c r="AN425" i="16"/>
  <c r="AN426" i="16"/>
  <c r="AN396" i="16"/>
  <c r="AN363" i="16"/>
  <c r="AN364" i="16"/>
  <c r="AN365" i="16"/>
  <c r="AN366" i="16"/>
  <c r="AN367" i="16"/>
  <c r="AN368" i="16"/>
  <c r="AN369" i="16"/>
  <c r="AN370" i="16"/>
  <c r="AN371" i="16"/>
  <c r="AN372" i="16"/>
  <c r="AN373" i="16"/>
  <c r="AN374" i="16"/>
  <c r="AN375" i="16"/>
  <c r="AN376" i="16"/>
  <c r="AN377" i="16"/>
  <c r="AN378" i="16"/>
  <c r="AN379" i="16"/>
  <c r="AN380" i="16"/>
  <c r="AN381" i="16"/>
  <c r="AN382" i="16"/>
  <c r="AN383" i="16"/>
  <c r="AN384" i="16"/>
  <c r="AN385" i="16"/>
  <c r="AN386" i="16"/>
  <c r="AN387" i="16"/>
  <c r="AN388" i="16"/>
  <c r="AN389" i="16"/>
  <c r="AN390" i="16"/>
  <c r="AN391" i="16"/>
  <c r="AN362" i="16"/>
  <c r="AN328" i="16"/>
  <c r="AN329" i="16"/>
  <c r="AN330" i="16"/>
  <c r="AN331" i="16"/>
  <c r="AN332" i="16"/>
  <c r="AN333" i="16"/>
  <c r="AN334" i="16"/>
  <c r="AN335" i="16"/>
  <c r="AN336" i="16"/>
  <c r="AN337" i="16"/>
  <c r="AN338" i="16"/>
  <c r="AN339" i="16"/>
  <c r="AN340" i="16"/>
  <c r="AN341" i="16"/>
  <c r="AN342" i="16"/>
  <c r="AN343" i="16"/>
  <c r="AN344" i="16"/>
  <c r="AN345" i="16"/>
  <c r="AN346" i="16"/>
  <c r="AN347" i="16"/>
  <c r="AN348" i="16"/>
  <c r="AN349" i="16"/>
  <c r="AN350" i="16"/>
  <c r="AN351" i="16"/>
  <c r="AN352" i="16"/>
  <c r="AN353" i="16"/>
  <c r="AN354" i="16"/>
  <c r="AN355" i="16"/>
  <c r="AN356" i="16"/>
  <c r="AN357" i="16"/>
  <c r="AN327" i="16"/>
  <c r="AN294" i="16"/>
  <c r="AN295" i="16"/>
  <c r="AN296" i="16"/>
  <c r="AN297" i="16"/>
  <c r="AN298" i="16"/>
  <c r="AN299" i="16"/>
  <c r="AN300" i="16"/>
  <c r="AN301" i="16"/>
  <c r="AN302" i="16"/>
  <c r="AN303" i="16"/>
  <c r="AN304" i="16"/>
  <c r="AN305" i="16"/>
  <c r="AN306" i="16"/>
  <c r="AN307" i="16"/>
  <c r="AN308" i="16"/>
  <c r="AN309" i="16"/>
  <c r="AN310" i="16"/>
  <c r="AN311" i="16"/>
  <c r="AN312" i="16"/>
  <c r="AN313" i="16"/>
  <c r="AN314" i="16"/>
  <c r="AN315" i="16"/>
  <c r="AN316" i="16"/>
  <c r="AN317" i="16"/>
  <c r="AN318" i="16"/>
  <c r="AN319" i="16"/>
  <c r="AN320" i="16"/>
  <c r="AN321" i="16"/>
  <c r="AN322" i="16"/>
  <c r="AN293" i="16"/>
  <c r="AN259" i="16"/>
  <c r="AN260" i="16"/>
  <c r="AN261" i="16"/>
  <c r="AN262" i="16"/>
  <c r="AN263" i="16"/>
  <c r="AN264" i="16"/>
  <c r="AN265" i="16"/>
  <c r="AN266" i="16"/>
  <c r="AN267" i="16"/>
  <c r="AN268" i="16"/>
  <c r="AN269" i="16"/>
  <c r="AN270" i="16"/>
  <c r="AN271" i="16"/>
  <c r="AN272" i="16"/>
  <c r="AN273" i="16"/>
  <c r="AN274" i="16"/>
  <c r="AN275" i="16"/>
  <c r="AN276" i="16"/>
  <c r="AN277" i="16"/>
  <c r="AN278" i="16"/>
  <c r="AN279" i="16"/>
  <c r="AN280" i="16"/>
  <c r="AN281" i="16"/>
  <c r="AN282" i="16"/>
  <c r="AN283" i="16"/>
  <c r="AN284" i="16"/>
  <c r="AN285" i="16"/>
  <c r="AN286" i="16"/>
  <c r="AN287" i="16"/>
  <c r="AN288" i="16"/>
  <c r="AN258" i="16"/>
  <c r="AN224" i="16"/>
  <c r="AN225" i="16"/>
  <c r="AN226" i="16"/>
  <c r="AN227" i="16"/>
  <c r="AN228" i="16"/>
  <c r="AN229" i="16"/>
  <c r="AN230" i="16"/>
  <c r="AN231" i="16"/>
  <c r="AN232" i="16"/>
  <c r="AN233" i="16"/>
  <c r="AN234" i="16"/>
  <c r="AN235" i="16"/>
  <c r="AN236" i="16"/>
  <c r="AN237" i="16"/>
  <c r="AN238" i="16"/>
  <c r="AN239" i="16"/>
  <c r="AN240" i="16"/>
  <c r="AN241" i="16"/>
  <c r="AN242" i="16"/>
  <c r="AN243" i="16"/>
  <c r="AN244" i="16"/>
  <c r="AN245" i="16"/>
  <c r="AN246" i="16"/>
  <c r="AN247" i="16"/>
  <c r="AN248" i="16"/>
  <c r="AN249" i="16"/>
  <c r="AN250" i="16"/>
  <c r="AN251" i="16"/>
  <c r="AN252" i="16"/>
  <c r="AN253" i="16"/>
  <c r="AN223" i="16"/>
  <c r="AN190" i="16"/>
  <c r="AN191" i="16"/>
  <c r="AN192" i="16"/>
  <c r="AN193" i="16"/>
  <c r="AN194" i="16"/>
  <c r="AN195" i="16"/>
  <c r="AN196" i="16"/>
  <c r="AN197" i="16"/>
  <c r="AN198" i="16"/>
  <c r="AN199" i="16"/>
  <c r="AN200" i="16"/>
  <c r="AN201" i="16"/>
  <c r="AN202" i="16"/>
  <c r="AN203" i="16"/>
  <c r="AN204" i="16"/>
  <c r="AN205" i="16"/>
  <c r="AN206" i="16"/>
  <c r="AN207" i="16"/>
  <c r="AN208" i="16"/>
  <c r="AN209" i="16"/>
  <c r="AN210" i="16"/>
  <c r="AN211" i="16"/>
  <c r="AN212" i="16"/>
  <c r="AN213" i="16"/>
  <c r="AN214" i="16"/>
  <c r="AN215" i="16"/>
  <c r="AN216" i="16"/>
  <c r="AN217" i="16"/>
  <c r="AN218" i="16"/>
  <c r="AN189" i="16"/>
  <c r="AN155" i="16"/>
  <c r="AN156" i="16"/>
  <c r="AN157" i="16"/>
  <c r="AN158" i="16"/>
  <c r="AN159" i="16"/>
  <c r="AN160" i="16"/>
  <c r="AN161" i="16"/>
  <c r="AN162" i="16"/>
  <c r="AN163" i="16"/>
  <c r="AN164" i="16"/>
  <c r="AN165" i="16"/>
  <c r="AN166" i="16"/>
  <c r="AN167" i="16"/>
  <c r="AN168" i="16"/>
  <c r="AN169" i="16"/>
  <c r="AN170" i="16"/>
  <c r="AN171" i="16"/>
  <c r="AN172" i="16"/>
  <c r="AN173" i="16"/>
  <c r="AN174" i="16"/>
  <c r="AN175" i="16"/>
  <c r="AN176" i="16"/>
  <c r="AN177" i="16"/>
  <c r="AN178" i="16"/>
  <c r="AN179" i="16"/>
  <c r="AN180" i="16"/>
  <c r="AN181" i="16"/>
  <c r="AN182" i="16"/>
  <c r="AN183" i="16"/>
  <c r="AN184" i="16"/>
  <c r="AN154" i="16"/>
  <c r="AN121" i="16"/>
  <c r="AN122" i="16"/>
  <c r="AN123" i="16"/>
  <c r="AN124" i="16"/>
  <c r="AN125" i="16"/>
  <c r="AN126" i="16"/>
  <c r="AN127" i="16"/>
  <c r="AN128" i="16"/>
  <c r="AN129" i="16"/>
  <c r="AN130" i="16"/>
  <c r="AN131" i="16"/>
  <c r="AN132" i="16"/>
  <c r="AN133" i="16"/>
  <c r="AN134" i="16"/>
  <c r="AN135" i="16"/>
  <c r="AN136" i="16"/>
  <c r="AN137" i="16"/>
  <c r="AN138" i="16"/>
  <c r="AN139" i="16"/>
  <c r="AN140" i="16"/>
  <c r="AN141" i="16"/>
  <c r="AN142" i="16"/>
  <c r="AN143" i="16"/>
  <c r="AN144" i="16"/>
  <c r="AN145" i="16"/>
  <c r="AN146" i="16"/>
  <c r="AN147" i="16"/>
  <c r="AN148" i="16"/>
  <c r="AN149" i="16"/>
  <c r="AN120" i="16"/>
  <c r="AN86" i="16"/>
  <c r="AN87" i="16"/>
  <c r="AN88" i="16"/>
  <c r="AN89" i="16"/>
  <c r="AN90" i="16"/>
  <c r="AN91" i="16"/>
  <c r="AN92" i="16"/>
  <c r="AN93" i="16"/>
  <c r="AN94" i="16"/>
  <c r="AN95" i="16"/>
  <c r="AN96" i="16"/>
  <c r="AN97" i="16"/>
  <c r="AN98" i="16"/>
  <c r="AN99" i="16"/>
  <c r="AN100" i="16"/>
  <c r="AN101" i="16"/>
  <c r="AN102" i="16"/>
  <c r="AN103" i="16"/>
  <c r="AN104" i="16"/>
  <c r="AN105" i="16"/>
  <c r="AN106" i="16"/>
  <c r="AN107" i="16"/>
  <c r="AN108" i="16"/>
  <c r="AN109" i="16"/>
  <c r="AN110" i="16"/>
  <c r="AN111" i="16"/>
  <c r="AN112" i="16"/>
  <c r="AN113" i="16"/>
  <c r="AN114" i="16"/>
  <c r="AN115" i="16"/>
  <c r="AN85" i="16"/>
  <c r="AN53" i="16"/>
  <c r="AN54" i="16"/>
  <c r="AN55" i="16"/>
  <c r="AN56" i="16"/>
  <c r="AN57" i="16"/>
  <c r="AN58" i="16"/>
  <c r="AN59" i="16"/>
  <c r="AN60" i="16"/>
  <c r="AN61" i="16"/>
  <c r="AN62" i="16"/>
  <c r="AN63" i="16"/>
  <c r="AN64" i="16"/>
  <c r="AN65" i="16"/>
  <c r="AN66" i="16"/>
  <c r="AN67" i="16"/>
  <c r="AN68" i="16"/>
  <c r="AN69" i="16"/>
  <c r="AN70" i="16"/>
  <c r="AN71" i="16"/>
  <c r="AN72" i="16"/>
  <c r="AN73" i="16"/>
  <c r="AN74" i="16"/>
  <c r="AN75" i="16"/>
  <c r="AN76" i="16"/>
  <c r="AN77" i="16"/>
  <c r="AN78" i="16"/>
  <c r="AN79" i="16"/>
  <c r="AN80" i="16"/>
  <c r="AN52" i="16"/>
  <c r="AN18" i="16"/>
  <c r="AN19" i="16"/>
  <c r="AN20" i="16"/>
  <c r="AN21" i="16"/>
  <c r="AN22" i="16"/>
  <c r="AN23" i="16"/>
  <c r="AN24" i="16"/>
  <c r="AN25" i="16"/>
  <c r="AN26" i="16"/>
  <c r="AN27" i="16"/>
  <c r="AN28" i="16"/>
  <c r="AN29" i="16"/>
  <c r="AN30" i="16"/>
  <c r="AN31" i="16"/>
  <c r="AN32" i="16"/>
  <c r="AN33" i="16"/>
  <c r="AN34" i="16"/>
  <c r="AN35" i="16"/>
  <c r="AN36" i="16"/>
  <c r="AN37" i="16"/>
  <c r="AN38" i="16"/>
  <c r="AN39" i="16"/>
  <c r="AN40" i="16"/>
  <c r="AN41" i="16"/>
  <c r="AN42" i="16"/>
  <c r="AN43" i="16"/>
  <c r="AN44" i="16"/>
  <c r="AN45" i="16"/>
  <c r="AN46" i="16"/>
  <c r="AN47" i="16"/>
  <c r="AN17" i="16"/>
  <c r="AO116" i="13" l="1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85" i="13"/>
  <c r="AN397" i="13"/>
  <c r="AN398" i="13"/>
  <c r="AN399" i="13"/>
  <c r="AN400" i="13"/>
  <c r="AN401" i="13"/>
  <c r="AN402" i="13"/>
  <c r="AN403" i="13"/>
  <c r="AN404" i="13"/>
  <c r="AN405" i="13"/>
  <c r="AN406" i="13"/>
  <c r="AN407" i="13"/>
  <c r="AN408" i="13"/>
  <c r="AN409" i="13"/>
  <c r="AN410" i="13"/>
  <c r="AN411" i="13"/>
  <c r="AN412" i="13"/>
  <c r="AN413" i="13"/>
  <c r="AN414" i="13"/>
  <c r="AN415" i="13"/>
  <c r="AN416" i="13"/>
  <c r="AN417" i="13"/>
  <c r="AN418" i="13"/>
  <c r="AN419" i="13"/>
  <c r="AN420" i="13"/>
  <c r="AN421" i="13"/>
  <c r="AN422" i="13"/>
  <c r="AN423" i="13"/>
  <c r="AN424" i="13"/>
  <c r="AN425" i="13"/>
  <c r="AN426" i="13"/>
  <c r="AN396" i="13"/>
  <c r="AN363" i="13"/>
  <c r="AN364" i="13"/>
  <c r="AN365" i="13"/>
  <c r="AN366" i="13"/>
  <c r="AN367" i="13"/>
  <c r="AN368" i="13"/>
  <c r="AN369" i="13"/>
  <c r="AN370" i="13"/>
  <c r="AN371" i="13"/>
  <c r="AN372" i="13"/>
  <c r="AN373" i="13"/>
  <c r="AN374" i="13"/>
  <c r="AN375" i="13"/>
  <c r="AN376" i="13"/>
  <c r="AN377" i="13"/>
  <c r="AN378" i="13"/>
  <c r="AN379" i="13"/>
  <c r="AN380" i="13"/>
  <c r="AN381" i="13"/>
  <c r="AN382" i="13"/>
  <c r="AN383" i="13"/>
  <c r="AN384" i="13"/>
  <c r="AN385" i="13"/>
  <c r="AN386" i="13"/>
  <c r="AN387" i="13"/>
  <c r="AN388" i="13"/>
  <c r="AN389" i="13"/>
  <c r="AN390" i="13"/>
  <c r="AN391" i="13"/>
  <c r="AN362" i="13"/>
  <c r="AN328" i="13"/>
  <c r="AN329" i="13"/>
  <c r="AN330" i="13"/>
  <c r="AN331" i="13"/>
  <c r="AN332" i="13"/>
  <c r="AN333" i="13"/>
  <c r="AN334" i="13"/>
  <c r="AN335" i="13"/>
  <c r="AN336" i="13"/>
  <c r="AN337" i="13"/>
  <c r="AN338" i="13"/>
  <c r="AN339" i="13"/>
  <c r="AN340" i="13"/>
  <c r="AN341" i="13"/>
  <c r="AN342" i="13"/>
  <c r="AN343" i="13"/>
  <c r="AN344" i="13"/>
  <c r="AN345" i="13"/>
  <c r="AN346" i="13"/>
  <c r="AN347" i="13"/>
  <c r="AN348" i="13"/>
  <c r="AN349" i="13"/>
  <c r="AN350" i="13"/>
  <c r="AN351" i="13"/>
  <c r="AN352" i="13"/>
  <c r="AN353" i="13"/>
  <c r="AN354" i="13"/>
  <c r="AN355" i="13"/>
  <c r="AN356" i="13"/>
  <c r="AN357" i="13"/>
  <c r="AN327" i="13"/>
  <c r="AN294" i="13"/>
  <c r="AN295" i="13"/>
  <c r="AN296" i="13"/>
  <c r="AN297" i="13"/>
  <c r="AN298" i="13"/>
  <c r="AN299" i="13"/>
  <c r="AN300" i="13"/>
  <c r="AN301" i="13"/>
  <c r="AN302" i="13"/>
  <c r="AN303" i="13"/>
  <c r="AN304" i="13"/>
  <c r="AN305" i="13"/>
  <c r="AN306" i="13"/>
  <c r="AN307" i="13"/>
  <c r="AN308" i="13"/>
  <c r="AN309" i="13"/>
  <c r="AN310" i="13"/>
  <c r="AN311" i="13"/>
  <c r="AN312" i="13"/>
  <c r="AN313" i="13"/>
  <c r="AN314" i="13"/>
  <c r="AN315" i="13"/>
  <c r="AN316" i="13"/>
  <c r="AN317" i="13"/>
  <c r="AN318" i="13"/>
  <c r="AN319" i="13"/>
  <c r="AN320" i="13"/>
  <c r="AN321" i="13"/>
  <c r="AN322" i="13"/>
  <c r="AN293" i="13"/>
  <c r="AN259" i="13"/>
  <c r="AN260" i="13"/>
  <c r="AN261" i="13"/>
  <c r="AN262" i="13"/>
  <c r="AN263" i="13"/>
  <c r="AN264" i="13"/>
  <c r="AN265" i="13"/>
  <c r="AN266" i="13"/>
  <c r="AN267" i="13"/>
  <c r="AN268" i="13"/>
  <c r="AN269" i="13"/>
  <c r="AN270" i="13"/>
  <c r="AN271" i="13"/>
  <c r="AN272" i="13"/>
  <c r="AN273" i="13"/>
  <c r="AN274" i="13"/>
  <c r="AN275" i="13"/>
  <c r="AN276" i="13"/>
  <c r="AN277" i="13"/>
  <c r="AN278" i="13"/>
  <c r="AN279" i="13"/>
  <c r="AN280" i="13"/>
  <c r="AN281" i="13"/>
  <c r="AN282" i="13"/>
  <c r="AN283" i="13"/>
  <c r="AN284" i="13"/>
  <c r="AN285" i="13"/>
  <c r="AN286" i="13"/>
  <c r="AN287" i="13"/>
  <c r="AN288" i="13"/>
  <c r="AN258" i="13"/>
  <c r="AN224" i="13"/>
  <c r="AN225" i="13"/>
  <c r="AN226" i="13"/>
  <c r="AN227" i="13"/>
  <c r="AN228" i="13"/>
  <c r="AN229" i="13"/>
  <c r="AN230" i="13"/>
  <c r="AN231" i="13"/>
  <c r="AN232" i="13"/>
  <c r="AN233" i="13"/>
  <c r="AN234" i="13"/>
  <c r="AN235" i="13"/>
  <c r="AN236" i="13"/>
  <c r="AN237" i="13"/>
  <c r="AN238" i="13"/>
  <c r="AN239" i="13"/>
  <c r="AN240" i="13"/>
  <c r="AN241" i="13"/>
  <c r="AN242" i="13"/>
  <c r="AN243" i="13"/>
  <c r="AN244" i="13"/>
  <c r="AN245" i="13"/>
  <c r="AN246" i="13"/>
  <c r="AN247" i="13"/>
  <c r="AN248" i="13"/>
  <c r="AN249" i="13"/>
  <c r="AN250" i="13"/>
  <c r="AN251" i="13"/>
  <c r="AN252" i="13"/>
  <c r="AN253" i="13"/>
  <c r="AN223" i="13"/>
  <c r="AN190" i="13"/>
  <c r="AN191" i="13"/>
  <c r="AN192" i="13"/>
  <c r="AN193" i="13"/>
  <c r="AN194" i="13"/>
  <c r="AN195" i="13"/>
  <c r="AN196" i="13"/>
  <c r="AN197" i="13"/>
  <c r="AN198" i="13"/>
  <c r="AN199" i="13"/>
  <c r="AN200" i="13"/>
  <c r="AN201" i="13"/>
  <c r="AN202" i="13"/>
  <c r="AN203" i="13"/>
  <c r="AN204" i="13"/>
  <c r="AN205" i="13"/>
  <c r="AN206" i="13"/>
  <c r="AN207" i="13"/>
  <c r="AN208" i="13"/>
  <c r="AN209" i="13"/>
  <c r="AN210" i="13"/>
  <c r="AN211" i="13"/>
  <c r="AN212" i="13"/>
  <c r="AN213" i="13"/>
  <c r="AN214" i="13"/>
  <c r="AN215" i="13"/>
  <c r="AN216" i="13"/>
  <c r="AN217" i="13"/>
  <c r="AN218" i="13"/>
  <c r="AN189" i="13"/>
  <c r="AN155" i="13"/>
  <c r="AN156" i="13"/>
  <c r="AN157" i="13"/>
  <c r="AN158" i="13"/>
  <c r="AN159" i="13"/>
  <c r="AN160" i="13"/>
  <c r="AN161" i="13"/>
  <c r="AN162" i="13"/>
  <c r="AN163" i="13"/>
  <c r="AN164" i="13"/>
  <c r="AN165" i="13"/>
  <c r="AN166" i="13"/>
  <c r="AN167" i="13"/>
  <c r="AN168" i="13"/>
  <c r="AN169" i="13"/>
  <c r="AN170" i="13"/>
  <c r="AN171" i="13"/>
  <c r="AN172" i="13"/>
  <c r="AN173" i="13"/>
  <c r="AN174" i="13"/>
  <c r="AN175" i="13"/>
  <c r="AN176" i="13"/>
  <c r="AN177" i="13"/>
  <c r="AN178" i="13"/>
  <c r="AN179" i="13"/>
  <c r="AN180" i="13"/>
  <c r="AN181" i="13"/>
  <c r="AN182" i="13"/>
  <c r="AN183" i="13"/>
  <c r="AN184" i="13"/>
  <c r="AN154" i="13"/>
  <c r="AN121" i="13"/>
  <c r="AN122" i="13"/>
  <c r="AN123" i="13"/>
  <c r="AN124" i="13"/>
  <c r="AN125" i="13"/>
  <c r="AN126" i="13"/>
  <c r="AN127" i="13"/>
  <c r="AN128" i="13"/>
  <c r="AN129" i="13"/>
  <c r="AN130" i="13"/>
  <c r="AN131" i="13"/>
  <c r="AN132" i="13"/>
  <c r="AN133" i="13"/>
  <c r="AN134" i="13"/>
  <c r="AN135" i="13"/>
  <c r="AN136" i="13"/>
  <c r="AN137" i="13"/>
  <c r="AN138" i="13"/>
  <c r="AN139" i="13"/>
  <c r="AN140" i="13"/>
  <c r="AN141" i="13"/>
  <c r="AN142" i="13"/>
  <c r="AN143" i="13"/>
  <c r="AN144" i="13"/>
  <c r="AN145" i="13"/>
  <c r="AN146" i="13"/>
  <c r="AN147" i="13"/>
  <c r="AN148" i="13"/>
  <c r="AN149" i="13"/>
  <c r="AN120" i="13"/>
  <c r="AN86" i="13"/>
  <c r="AN87" i="13"/>
  <c r="AN88" i="13"/>
  <c r="AN89" i="13"/>
  <c r="AN90" i="13"/>
  <c r="AN91" i="13"/>
  <c r="AN92" i="13"/>
  <c r="AN93" i="13"/>
  <c r="AN94" i="13"/>
  <c r="AN95" i="13"/>
  <c r="AN96" i="13"/>
  <c r="AN97" i="13"/>
  <c r="AN98" i="13"/>
  <c r="AN99" i="13"/>
  <c r="AN100" i="13"/>
  <c r="AN101" i="13"/>
  <c r="AN102" i="13"/>
  <c r="AN103" i="13"/>
  <c r="AN104" i="13"/>
  <c r="AN105" i="13"/>
  <c r="AN106" i="13"/>
  <c r="AN107" i="13"/>
  <c r="AN108" i="13"/>
  <c r="AN109" i="13"/>
  <c r="AN110" i="13"/>
  <c r="AN111" i="13"/>
  <c r="AN112" i="13"/>
  <c r="AN113" i="13"/>
  <c r="AN114" i="13"/>
  <c r="AN115" i="13"/>
  <c r="AN85" i="13"/>
  <c r="AN53" i="13"/>
  <c r="AN54" i="13"/>
  <c r="AN55" i="13"/>
  <c r="AN56" i="13"/>
  <c r="AN57" i="13"/>
  <c r="AN58" i="13"/>
  <c r="AN59" i="13"/>
  <c r="AN60" i="13"/>
  <c r="AN61" i="13"/>
  <c r="AN62" i="13"/>
  <c r="AN63" i="13"/>
  <c r="AN64" i="13"/>
  <c r="AN65" i="13"/>
  <c r="AN66" i="13"/>
  <c r="AN67" i="13"/>
  <c r="AN68" i="13"/>
  <c r="AN69" i="13"/>
  <c r="AN70" i="13"/>
  <c r="AN71" i="13"/>
  <c r="AN72" i="13"/>
  <c r="AN73" i="13"/>
  <c r="AN74" i="13"/>
  <c r="AN75" i="13"/>
  <c r="AN76" i="13"/>
  <c r="AN77" i="13"/>
  <c r="AN78" i="13"/>
  <c r="AN79" i="13"/>
  <c r="AN80" i="13"/>
  <c r="AN52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44" i="13"/>
  <c r="AN45" i="13"/>
  <c r="AN46" i="13"/>
  <c r="AN47" i="13"/>
  <c r="AN17" i="13"/>
  <c r="AR223" i="12" l="1"/>
  <c r="AR224" i="12"/>
  <c r="AR225" i="12"/>
  <c r="AR226" i="12"/>
  <c r="AR227" i="12"/>
  <c r="AR228" i="12"/>
  <c r="AR229" i="12"/>
  <c r="AR230" i="12"/>
  <c r="AR231" i="12"/>
  <c r="AR232" i="12"/>
  <c r="AR233" i="12"/>
  <c r="AR234" i="12"/>
  <c r="AR235" i="12"/>
  <c r="AR236" i="12"/>
  <c r="AR237" i="12"/>
  <c r="AR238" i="12"/>
  <c r="AR239" i="12"/>
  <c r="AR240" i="12"/>
  <c r="AR241" i="12"/>
  <c r="AR242" i="12"/>
  <c r="AR243" i="12"/>
  <c r="AR244" i="12"/>
  <c r="AR245" i="12"/>
  <c r="AR246" i="12"/>
  <c r="AR247" i="12"/>
  <c r="AR248" i="12"/>
  <c r="AR249" i="12"/>
  <c r="AR250" i="12"/>
  <c r="AR251" i="12"/>
  <c r="AR252" i="12"/>
  <c r="AR253" i="12"/>
  <c r="AN397" i="12"/>
  <c r="AN398" i="12"/>
  <c r="AN399" i="12"/>
  <c r="AN400" i="12"/>
  <c r="AN401" i="12"/>
  <c r="AN402" i="12"/>
  <c r="AN403" i="12"/>
  <c r="AN404" i="12"/>
  <c r="AN405" i="12"/>
  <c r="AN406" i="12"/>
  <c r="AN407" i="12"/>
  <c r="AN408" i="12"/>
  <c r="AN409" i="12"/>
  <c r="AN410" i="12"/>
  <c r="AN411" i="12"/>
  <c r="AN412" i="12"/>
  <c r="AN413" i="12"/>
  <c r="AN414" i="12"/>
  <c r="AN415" i="12"/>
  <c r="AN416" i="12"/>
  <c r="AN417" i="12"/>
  <c r="AN418" i="12"/>
  <c r="AN419" i="12"/>
  <c r="AN420" i="12"/>
  <c r="AN421" i="12"/>
  <c r="AN422" i="12"/>
  <c r="AN423" i="12"/>
  <c r="AN424" i="12"/>
  <c r="AN425" i="12"/>
  <c r="AN426" i="12"/>
  <c r="AN396" i="12"/>
  <c r="AN363" i="12"/>
  <c r="AN364" i="12"/>
  <c r="AN365" i="12"/>
  <c r="AN366" i="12"/>
  <c r="AN367" i="12"/>
  <c r="AN368" i="12"/>
  <c r="AN369" i="12"/>
  <c r="AN370" i="12"/>
  <c r="AN371" i="12"/>
  <c r="AN372" i="12"/>
  <c r="AN373" i="12"/>
  <c r="AN374" i="12"/>
  <c r="AN375" i="12"/>
  <c r="AN376" i="12"/>
  <c r="AN377" i="12"/>
  <c r="AN378" i="12"/>
  <c r="AN379" i="12"/>
  <c r="AN380" i="12"/>
  <c r="AN381" i="12"/>
  <c r="AN382" i="12"/>
  <c r="AN383" i="12"/>
  <c r="AN384" i="12"/>
  <c r="AN385" i="12"/>
  <c r="AN386" i="12"/>
  <c r="AN387" i="12"/>
  <c r="AN388" i="12"/>
  <c r="AN389" i="12"/>
  <c r="AN390" i="12"/>
  <c r="AN391" i="12"/>
  <c r="AN362" i="12"/>
  <c r="AN328" i="12"/>
  <c r="AN329" i="12"/>
  <c r="AN330" i="12"/>
  <c r="AN331" i="12"/>
  <c r="AN332" i="12"/>
  <c r="AN333" i="12"/>
  <c r="AN334" i="12"/>
  <c r="AN335" i="12"/>
  <c r="AN336" i="12"/>
  <c r="AN337" i="12"/>
  <c r="AN338" i="12"/>
  <c r="AN339" i="12"/>
  <c r="AN340" i="12"/>
  <c r="AN341" i="12"/>
  <c r="AN342" i="12"/>
  <c r="AN343" i="12"/>
  <c r="AN344" i="12"/>
  <c r="AN345" i="12"/>
  <c r="AN346" i="12"/>
  <c r="AN347" i="12"/>
  <c r="AN348" i="12"/>
  <c r="AN349" i="12"/>
  <c r="AN350" i="12"/>
  <c r="AN351" i="12"/>
  <c r="AN352" i="12"/>
  <c r="AN353" i="12"/>
  <c r="AN354" i="12"/>
  <c r="AN355" i="12"/>
  <c r="AN356" i="12"/>
  <c r="AN357" i="12"/>
  <c r="AN327" i="12"/>
  <c r="AN294" i="12"/>
  <c r="AN295" i="12"/>
  <c r="AN296" i="12"/>
  <c r="AN297" i="12"/>
  <c r="AN298" i="12"/>
  <c r="AN299" i="12"/>
  <c r="AN300" i="12"/>
  <c r="AN301" i="12"/>
  <c r="AN302" i="12"/>
  <c r="AN303" i="12"/>
  <c r="AN304" i="12"/>
  <c r="AN305" i="12"/>
  <c r="AN306" i="12"/>
  <c r="AN307" i="12"/>
  <c r="AN308" i="12"/>
  <c r="AN309" i="12"/>
  <c r="AN310" i="12"/>
  <c r="AN311" i="12"/>
  <c r="AN312" i="12"/>
  <c r="AN313" i="12"/>
  <c r="AN314" i="12"/>
  <c r="AN315" i="12"/>
  <c r="AN316" i="12"/>
  <c r="AN317" i="12"/>
  <c r="AN318" i="12"/>
  <c r="AN319" i="12"/>
  <c r="AN320" i="12"/>
  <c r="AN321" i="12"/>
  <c r="AN322" i="12"/>
  <c r="AN293" i="12"/>
  <c r="AN259" i="12"/>
  <c r="AN260" i="12"/>
  <c r="AN261" i="12"/>
  <c r="AN262" i="12"/>
  <c r="AN263" i="12"/>
  <c r="AN264" i="12"/>
  <c r="AN265" i="12"/>
  <c r="AN266" i="12"/>
  <c r="AN267" i="12"/>
  <c r="AN268" i="12"/>
  <c r="AN269" i="12"/>
  <c r="AN270" i="12"/>
  <c r="AN271" i="12"/>
  <c r="AN272" i="12"/>
  <c r="AN273" i="12"/>
  <c r="AN274" i="12"/>
  <c r="AN275" i="12"/>
  <c r="AN276" i="12"/>
  <c r="AN277" i="12"/>
  <c r="AN278" i="12"/>
  <c r="AN279" i="12"/>
  <c r="AN280" i="12"/>
  <c r="AN281" i="12"/>
  <c r="AN282" i="12"/>
  <c r="AN283" i="12"/>
  <c r="AN284" i="12"/>
  <c r="AN285" i="12"/>
  <c r="AN286" i="12"/>
  <c r="AN287" i="12"/>
  <c r="AN288" i="12"/>
  <c r="AN258" i="12"/>
  <c r="AN224" i="12"/>
  <c r="AN225" i="12"/>
  <c r="AN226" i="12"/>
  <c r="AN227" i="12"/>
  <c r="AN228" i="12"/>
  <c r="AN229" i="12"/>
  <c r="AN230" i="12"/>
  <c r="AN231" i="12"/>
  <c r="AN232" i="12"/>
  <c r="AN233" i="12"/>
  <c r="AN234" i="12"/>
  <c r="AN235" i="12"/>
  <c r="AN236" i="12"/>
  <c r="AN237" i="12"/>
  <c r="AN238" i="12"/>
  <c r="AN239" i="12"/>
  <c r="AN240" i="12"/>
  <c r="AN241" i="12"/>
  <c r="AN242" i="12"/>
  <c r="AN243" i="12"/>
  <c r="AN244" i="12"/>
  <c r="AN245" i="12"/>
  <c r="AN246" i="12"/>
  <c r="AN247" i="12"/>
  <c r="AN248" i="12"/>
  <c r="AN249" i="12"/>
  <c r="AN250" i="12"/>
  <c r="AN251" i="12"/>
  <c r="AN252" i="12"/>
  <c r="AN253" i="12"/>
  <c r="AN223" i="12"/>
  <c r="AN190" i="12" l="1"/>
  <c r="AN191" i="12"/>
  <c r="AN192" i="12"/>
  <c r="AN193" i="12"/>
  <c r="AN194" i="12"/>
  <c r="AN195" i="12"/>
  <c r="AN196" i="12"/>
  <c r="AN197" i="12"/>
  <c r="AN198" i="12"/>
  <c r="AN199" i="12"/>
  <c r="AN200" i="12"/>
  <c r="AN201" i="12"/>
  <c r="AN202" i="12"/>
  <c r="AN203" i="12"/>
  <c r="AN204" i="12"/>
  <c r="AN205" i="12"/>
  <c r="AN206" i="12"/>
  <c r="AN207" i="12"/>
  <c r="AN208" i="12"/>
  <c r="AN209" i="12"/>
  <c r="AN210" i="12"/>
  <c r="AN211" i="12"/>
  <c r="AN212" i="12"/>
  <c r="AN213" i="12"/>
  <c r="AN214" i="12"/>
  <c r="AN215" i="12"/>
  <c r="AN216" i="12"/>
  <c r="AN217" i="12"/>
  <c r="AN218" i="12"/>
  <c r="AN189" i="12"/>
  <c r="AN155" i="12"/>
  <c r="AN156" i="12"/>
  <c r="AN157" i="12"/>
  <c r="AN158" i="12"/>
  <c r="AN159" i="12"/>
  <c r="AN160" i="12"/>
  <c r="AN161" i="12"/>
  <c r="AN162" i="12"/>
  <c r="AN163" i="12"/>
  <c r="AN164" i="12"/>
  <c r="AN165" i="12"/>
  <c r="AN166" i="12"/>
  <c r="AN167" i="12"/>
  <c r="AN168" i="12"/>
  <c r="AN169" i="12"/>
  <c r="AN170" i="12"/>
  <c r="AN171" i="12"/>
  <c r="AN172" i="12"/>
  <c r="AN173" i="12"/>
  <c r="AN174" i="12"/>
  <c r="AN175" i="12"/>
  <c r="AN176" i="12"/>
  <c r="AN177" i="12"/>
  <c r="AN178" i="12"/>
  <c r="AN179" i="12"/>
  <c r="AN180" i="12"/>
  <c r="AN181" i="12"/>
  <c r="AN182" i="12"/>
  <c r="AN183" i="12"/>
  <c r="AN184" i="12"/>
  <c r="AN154" i="12"/>
  <c r="AN149" i="12"/>
  <c r="AN121" i="12"/>
  <c r="AN122" i="12"/>
  <c r="AN123" i="12"/>
  <c r="AN124" i="12"/>
  <c r="AN125" i="12"/>
  <c r="AN126" i="12"/>
  <c r="AN127" i="12"/>
  <c r="AN128" i="12"/>
  <c r="AN129" i="12"/>
  <c r="AN130" i="12"/>
  <c r="AN131" i="12"/>
  <c r="AN132" i="12"/>
  <c r="AN133" i="12"/>
  <c r="AN134" i="12"/>
  <c r="AN135" i="12"/>
  <c r="AN136" i="12"/>
  <c r="AN137" i="12"/>
  <c r="AN138" i="12"/>
  <c r="AN139" i="12"/>
  <c r="AN140" i="12"/>
  <c r="AN141" i="12"/>
  <c r="AN142" i="12"/>
  <c r="AN143" i="12"/>
  <c r="AN144" i="12"/>
  <c r="AN145" i="12"/>
  <c r="AN146" i="12"/>
  <c r="AN147" i="12"/>
  <c r="AN148" i="12"/>
  <c r="AN120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N103" i="12"/>
  <c r="AN104" i="12"/>
  <c r="AN105" i="12"/>
  <c r="AN106" i="12"/>
  <c r="AN107" i="12"/>
  <c r="AN108" i="12"/>
  <c r="AN109" i="12"/>
  <c r="AN110" i="12"/>
  <c r="AN111" i="12"/>
  <c r="AN112" i="12"/>
  <c r="AN113" i="12"/>
  <c r="AN114" i="12"/>
  <c r="AN115" i="12"/>
  <c r="AN85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52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17" i="12"/>
  <c r="AN397" i="11" l="1"/>
  <c r="AN398" i="11"/>
  <c r="AN399" i="11"/>
  <c r="AN400" i="11"/>
  <c r="AN401" i="11"/>
  <c r="AN402" i="11"/>
  <c r="AN403" i="11"/>
  <c r="AN404" i="11"/>
  <c r="AN405" i="11"/>
  <c r="AN406" i="11"/>
  <c r="AN407" i="11"/>
  <c r="AN408" i="11"/>
  <c r="AN409" i="11"/>
  <c r="AN410" i="11"/>
  <c r="AN411" i="11"/>
  <c r="AN412" i="11"/>
  <c r="AN413" i="11"/>
  <c r="AN414" i="11"/>
  <c r="AN415" i="11"/>
  <c r="AN416" i="11"/>
  <c r="AN417" i="11"/>
  <c r="AN418" i="11"/>
  <c r="AN419" i="11"/>
  <c r="AN420" i="11"/>
  <c r="AN421" i="11"/>
  <c r="AN422" i="11"/>
  <c r="AN423" i="11"/>
  <c r="AN424" i="11"/>
  <c r="AN425" i="11"/>
  <c r="AN426" i="11"/>
  <c r="AN396" i="11"/>
  <c r="AN363" i="11"/>
  <c r="AN364" i="11"/>
  <c r="AN365" i="11"/>
  <c r="AN366" i="11"/>
  <c r="AN367" i="11"/>
  <c r="AN368" i="11"/>
  <c r="AN369" i="11"/>
  <c r="AN370" i="11"/>
  <c r="AN371" i="11"/>
  <c r="AN372" i="11"/>
  <c r="AN373" i="11"/>
  <c r="AN374" i="11"/>
  <c r="AN375" i="11"/>
  <c r="AN376" i="11"/>
  <c r="AN377" i="11"/>
  <c r="AN378" i="11"/>
  <c r="AN379" i="11"/>
  <c r="AN380" i="11"/>
  <c r="AN381" i="11"/>
  <c r="AN382" i="11"/>
  <c r="AN383" i="11"/>
  <c r="AN384" i="11"/>
  <c r="AN385" i="11"/>
  <c r="AN386" i="11"/>
  <c r="AN387" i="11"/>
  <c r="AN388" i="11"/>
  <c r="AN389" i="11"/>
  <c r="AN390" i="11"/>
  <c r="AN391" i="11"/>
  <c r="AN362" i="11"/>
  <c r="AN328" i="11"/>
  <c r="AN329" i="11"/>
  <c r="AN330" i="11"/>
  <c r="AN331" i="11"/>
  <c r="AN332" i="11"/>
  <c r="AN333" i="11"/>
  <c r="AN334" i="11"/>
  <c r="AN335" i="11"/>
  <c r="AN336" i="11"/>
  <c r="AN337" i="11"/>
  <c r="AN338" i="11"/>
  <c r="AN339" i="11"/>
  <c r="AN340" i="11"/>
  <c r="AN341" i="11"/>
  <c r="AN342" i="11"/>
  <c r="AN343" i="11"/>
  <c r="AN344" i="11"/>
  <c r="AN345" i="11"/>
  <c r="AN346" i="11"/>
  <c r="AN347" i="11"/>
  <c r="AN348" i="11"/>
  <c r="AN349" i="11"/>
  <c r="AN350" i="11"/>
  <c r="AN351" i="11"/>
  <c r="AN352" i="11"/>
  <c r="AN353" i="11"/>
  <c r="AN354" i="11"/>
  <c r="AN355" i="11"/>
  <c r="AN356" i="11"/>
  <c r="AN357" i="11"/>
  <c r="AN327" i="11"/>
  <c r="AN294" i="11"/>
  <c r="AN295" i="11"/>
  <c r="AN296" i="11"/>
  <c r="AN297" i="11"/>
  <c r="AN298" i="11"/>
  <c r="AN299" i="11"/>
  <c r="AN300" i="11"/>
  <c r="AN301" i="11"/>
  <c r="AN302" i="11"/>
  <c r="AN303" i="11"/>
  <c r="AN304" i="11"/>
  <c r="AN305" i="11"/>
  <c r="AN306" i="11"/>
  <c r="AN307" i="11"/>
  <c r="AN308" i="11"/>
  <c r="AN309" i="11"/>
  <c r="AN310" i="11"/>
  <c r="AN311" i="11"/>
  <c r="AN312" i="11"/>
  <c r="AN313" i="11"/>
  <c r="AN314" i="11"/>
  <c r="AN315" i="11"/>
  <c r="AN316" i="11"/>
  <c r="AN317" i="11"/>
  <c r="AN318" i="11"/>
  <c r="AN319" i="11"/>
  <c r="AN320" i="11"/>
  <c r="AN321" i="11"/>
  <c r="AN322" i="11"/>
  <c r="AN293" i="11"/>
  <c r="AN288" i="11"/>
  <c r="AN259" i="11"/>
  <c r="AN260" i="11"/>
  <c r="AN261" i="11"/>
  <c r="AN262" i="11"/>
  <c r="AN263" i="11"/>
  <c r="AN264" i="11"/>
  <c r="AN265" i="11"/>
  <c r="AN266" i="11"/>
  <c r="AN267" i="11"/>
  <c r="AN268" i="11"/>
  <c r="AN269" i="11"/>
  <c r="AN270" i="11"/>
  <c r="AN271" i="11"/>
  <c r="AN272" i="11"/>
  <c r="AN273" i="11"/>
  <c r="AN274" i="11"/>
  <c r="AN275" i="11"/>
  <c r="AN276" i="11"/>
  <c r="AN277" i="11"/>
  <c r="AN278" i="11"/>
  <c r="AN279" i="11"/>
  <c r="AN280" i="11"/>
  <c r="AN281" i="11"/>
  <c r="AN282" i="11"/>
  <c r="AN283" i="11"/>
  <c r="AN284" i="11"/>
  <c r="AN285" i="11"/>
  <c r="AN286" i="11"/>
  <c r="AN287" i="11"/>
  <c r="AN258" i="11"/>
  <c r="AN224" i="11"/>
  <c r="AN225" i="11"/>
  <c r="AN226" i="11"/>
  <c r="AN227" i="11"/>
  <c r="AN228" i="11"/>
  <c r="AN229" i="11"/>
  <c r="AN230" i="11"/>
  <c r="AN231" i="11"/>
  <c r="AN232" i="11"/>
  <c r="AN233" i="11"/>
  <c r="AN234" i="11"/>
  <c r="AN235" i="11"/>
  <c r="AN236" i="11"/>
  <c r="AN237" i="11"/>
  <c r="AN238" i="11"/>
  <c r="AN239" i="11"/>
  <c r="AN240" i="11"/>
  <c r="AN241" i="11"/>
  <c r="AN242" i="11"/>
  <c r="AN243" i="11"/>
  <c r="AN244" i="11"/>
  <c r="AN245" i="11"/>
  <c r="AN246" i="11"/>
  <c r="AN247" i="11"/>
  <c r="AN248" i="11"/>
  <c r="AN249" i="11"/>
  <c r="AN250" i="11"/>
  <c r="AN251" i="11"/>
  <c r="AN252" i="11"/>
  <c r="AN253" i="11"/>
  <c r="AN223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85" i="11"/>
  <c r="AN190" i="11"/>
  <c r="AN191" i="11"/>
  <c r="AN192" i="11"/>
  <c r="AN193" i="11"/>
  <c r="AN194" i="11"/>
  <c r="AN195" i="11"/>
  <c r="AN196" i="11"/>
  <c r="AN197" i="11"/>
  <c r="AN198" i="11"/>
  <c r="AN199" i="11"/>
  <c r="AN200" i="11"/>
  <c r="AN201" i="11"/>
  <c r="AN202" i="11"/>
  <c r="AN203" i="11"/>
  <c r="AN204" i="11"/>
  <c r="AN205" i="11"/>
  <c r="AN206" i="11"/>
  <c r="AN207" i="11"/>
  <c r="AN208" i="11"/>
  <c r="AN209" i="11"/>
  <c r="AN210" i="11"/>
  <c r="AN211" i="11"/>
  <c r="AN212" i="11"/>
  <c r="AN213" i="11"/>
  <c r="AN214" i="11"/>
  <c r="AN215" i="11"/>
  <c r="AN216" i="11"/>
  <c r="AN217" i="11"/>
  <c r="AN218" i="11"/>
  <c r="AN189" i="11"/>
  <c r="AN155" i="11"/>
  <c r="AN156" i="11"/>
  <c r="AN157" i="11"/>
  <c r="AN158" i="11"/>
  <c r="AN159" i="11"/>
  <c r="AN160" i="11"/>
  <c r="AN161" i="11"/>
  <c r="AN162" i="11"/>
  <c r="AN163" i="11"/>
  <c r="AN164" i="11"/>
  <c r="AN165" i="11"/>
  <c r="AN166" i="11"/>
  <c r="AN167" i="11"/>
  <c r="AN168" i="11"/>
  <c r="AN169" i="11"/>
  <c r="AN170" i="11"/>
  <c r="AN171" i="11"/>
  <c r="AN172" i="11"/>
  <c r="AN173" i="11"/>
  <c r="AN174" i="11"/>
  <c r="AN175" i="11"/>
  <c r="AN176" i="11"/>
  <c r="AN177" i="11"/>
  <c r="AN178" i="11"/>
  <c r="AN179" i="11"/>
  <c r="AN180" i="11"/>
  <c r="AN181" i="11"/>
  <c r="AN182" i="11"/>
  <c r="AN183" i="11"/>
  <c r="AN184" i="11"/>
  <c r="AN154" i="11"/>
  <c r="AN121" i="11"/>
  <c r="AN122" i="11"/>
  <c r="AN123" i="11"/>
  <c r="AN124" i="11"/>
  <c r="AN125" i="11"/>
  <c r="AN126" i="11"/>
  <c r="AN127" i="11"/>
  <c r="AN128" i="11"/>
  <c r="AN129" i="11"/>
  <c r="AN130" i="11"/>
  <c r="AN131" i="11"/>
  <c r="AN132" i="11"/>
  <c r="AN133" i="11"/>
  <c r="AN134" i="11"/>
  <c r="AN135" i="11"/>
  <c r="AN136" i="11"/>
  <c r="AN137" i="11"/>
  <c r="AN138" i="11"/>
  <c r="AN139" i="11"/>
  <c r="AN140" i="11"/>
  <c r="AN141" i="11"/>
  <c r="AN142" i="11"/>
  <c r="AN143" i="11"/>
  <c r="AN144" i="11"/>
  <c r="AN145" i="11"/>
  <c r="AN146" i="11"/>
  <c r="AN147" i="11"/>
  <c r="AN148" i="11"/>
  <c r="AN149" i="11"/>
  <c r="AN120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85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52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17" i="11"/>
  <c r="BG185" i="11"/>
  <c r="BM430" i="19" l="1"/>
  <c r="BL430" i="19"/>
  <c r="BK430" i="19"/>
  <c r="BJ430" i="19"/>
  <c r="BI430" i="19"/>
  <c r="BH430" i="19"/>
  <c r="BG430" i="19"/>
  <c r="BF430" i="19"/>
  <c r="BE430" i="19"/>
  <c r="AT430" i="19"/>
  <c r="AO430" i="19"/>
  <c r="C430" i="19"/>
  <c r="BM429" i="19"/>
  <c r="BL429" i="19"/>
  <c r="BK429" i="19"/>
  <c r="BJ429" i="19"/>
  <c r="BI429" i="19"/>
  <c r="BH429" i="19"/>
  <c r="BG429" i="19"/>
  <c r="BE429" i="19"/>
  <c r="BD429" i="19"/>
  <c r="BC429" i="19"/>
  <c r="BB429" i="19"/>
  <c r="BA429" i="19"/>
  <c r="AZ429" i="19"/>
  <c r="AV429" i="19"/>
  <c r="AU429" i="19"/>
  <c r="AT429" i="19"/>
  <c r="AQ429" i="19"/>
  <c r="AP429" i="19"/>
  <c r="AO429" i="19"/>
  <c r="AN429" i="19"/>
  <c r="AM429" i="19"/>
  <c r="AL429" i="19"/>
  <c r="AK429" i="19"/>
  <c r="AJ429" i="19"/>
  <c r="AI429" i="19"/>
  <c r="AH429" i="19"/>
  <c r="AG429" i="19"/>
  <c r="AF429" i="19"/>
  <c r="AD429" i="19"/>
  <c r="AC429" i="19"/>
  <c r="AB429" i="19"/>
  <c r="AA429" i="19"/>
  <c r="Z429" i="19"/>
  <c r="Y429" i="19"/>
  <c r="X429" i="19"/>
  <c r="W429" i="19"/>
  <c r="V429" i="19"/>
  <c r="U429" i="19"/>
  <c r="T429" i="19"/>
  <c r="S429" i="19"/>
  <c r="R429" i="19"/>
  <c r="Q429" i="19"/>
  <c r="P429" i="19"/>
  <c r="O429" i="19"/>
  <c r="N429" i="19"/>
  <c r="L429" i="19"/>
  <c r="K429" i="19"/>
  <c r="J429" i="19"/>
  <c r="I429" i="19"/>
  <c r="H429" i="19"/>
  <c r="G429" i="19"/>
  <c r="F429" i="19"/>
  <c r="E429" i="19"/>
  <c r="C429" i="19"/>
  <c r="BM428" i="19"/>
  <c r="BL428" i="19"/>
  <c r="BK428" i="19"/>
  <c r="BJ428" i="19"/>
  <c r="BI428" i="19"/>
  <c r="BH428" i="19"/>
  <c r="BG428" i="19"/>
  <c r="BE428" i="19"/>
  <c r="BD428" i="19"/>
  <c r="BC428" i="19"/>
  <c r="BB428" i="19"/>
  <c r="BA428" i="19"/>
  <c r="AZ428" i="19"/>
  <c r="AV428" i="19"/>
  <c r="AU428" i="19"/>
  <c r="AT428" i="19"/>
  <c r="AQ428" i="19"/>
  <c r="AP428" i="19"/>
  <c r="AO428" i="19"/>
  <c r="AN428" i="19"/>
  <c r="AM428" i="19"/>
  <c r="AL428" i="19"/>
  <c r="AK428" i="19"/>
  <c r="AJ428" i="19"/>
  <c r="AI428" i="19"/>
  <c r="AH428" i="19"/>
  <c r="AG428" i="19"/>
  <c r="AF428" i="19"/>
  <c r="AD428" i="19"/>
  <c r="AC428" i="19"/>
  <c r="AB428" i="19"/>
  <c r="AA428" i="19"/>
  <c r="Z428" i="19"/>
  <c r="Y428" i="19"/>
  <c r="X428" i="19"/>
  <c r="W428" i="19"/>
  <c r="U428" i="19"/>
  <c r="T428" i="19"/>
  <c r="S428" i="19"/>
  <c r="R428" i="19"/>
  <c r="Q428" i="19"/>
  <c r="P428" i="19"/>
  <c r="O428" i="19"/>
  <c r="N428" i="19"/>
  <c r="M428" i="19"/>
  <c r="L428" i="19"/>
  <c r="K428" i="19"/>
  <c r="J428" i="19"/>
  <c r="I428" i="19"/>
  <c r="H428" i="19"/>
  <c r="G428" i="19"/>
  <c r="F428" i="19"/>
  <c r="E428" i="19"/>
  <c r="C428" i="19"/>
  <c r="BM427" i="19"/>
  <c r="BL427" i="19"/>
  <c r="BK427" i="19"/>
  <c r="BJ427" i="19"/>
  <c r="BI427" i="19"/>
  <c r="BH427" i="19"/>
  <c r="BG427" i="19"/>
  <c r="BE427" i="19"/>
  <c r="BD427" i="19"/>
  <c r="BC427" i="19"/>
  <c r="BB427" i="19"/>
  <c r="BA427" i="19"/>
  <c r="AZ427" i="19"/>
  <c r="AV427" i="19"/>
  <c r="AU427" i="19"/>
  <c r="AT427" i="19"/>
  <c r="AR427" i="19"/>
  <c r="AQ427" i="19"/>
  <c r="AP427" i="19"/>
  <c r="AO427" i="19"/>
  <c r="AN427" i="19"/>
  <c r="AM427" i="19"/>
  <c r="AL427" i="19"/>
  <c r="AK427" i="19"/>
  <c r="AJ427" i="19"/>
  <c r="AI427" i="19"/>
  <c r="AH427" i="19"/>
  <c r="AG427" i="19"/>
  <c r="AF427" i="19"/>
  <c r="AD427" i="19"/>
  <c r="AC427" i="19"/>
  <c r="AB427" i="19"/>
  <c r="AA427" i="19"/>
  <c r="Z427" i="19"/>
  <c r="Y427" i="19"/>
  <c r="X427" i="19"/>
  <c r="W427" i="19"/>
  <c r="U427" i="19"/>
  <c r="T427" i="19"/>
  <c r="S427" i="19"/>
  <c r="R427" i="19"/>
  <c r="Q427" i="19"/>
  <c r="P427" i="19"/>
  <c r="O427" i="19"/>
  <c r="N427" i="19"/>
  <c r="L427" i="19"/>
  <c r="K427" i="19"/>
  <c r="J427" i="19"/>
  <c r="I427" i="19"/>
  <c r="H427" i="19"/>
  <c r="G427" i="19"/>
  <c r="F427" i="19"/>
  <c r="E427" i="19"/>
  <c r="D427" i="19"/>
  <c r="C427" i="19"/>
  <c r="BF426" i="19"/>
  <c r="AW426" i="19"/>
  <c r="AR426" i="19"/>
  <c r="AS426" i="19" s="1"/>
  <c r="AE426" i="19"/>
  <c r="V426" i="19"/>
  <c r="M426" i="19"/>
  <c r="D426" i="19"/>
  <c r="BF425" i="19"/>
  <c r="AX425" i="19"/>
  <c r="AW425" i="19"/>
  <c r="AR425" i="19"/>
  <c r="AS425" i="19" s="1"/>
  <c r="AE425" i="19"/>
  <c r="V425" i="19"/>
  <c r="M425" i="19"/>
  <c r="D425" i="19"/>
  <c r="BF424" i="19"/>
  <c r="AW424" i="19"/>
  <c r="AR424" i="19"/>
  <c r="AS424" i="19" s="1"/>
  <c r="AE424" i="19"/>
  <c r="V424" i="19"/>
  <c r="M424" i="19"/>
  <c r="D424" i="19"/>
  <c r="BF423" i="19"/>
  <c r="AX423" i="19"/>
  <c r="AW423" i="19"/>
  <c r="AR423" i="19"/>
  <c r="AS423" i="19" s="1"/>
  <c r="AE423" i="19"/>
  <c r="V423" i="19"/>
  <c r="M423" i="19"/>
  <c r="D423" i="19"/>
  <c r="BF422" i="19"/>
  <c r="AW422" i="19"/>
  <c r="AR422" i="19"/>
  <c r="AS422" i="19" s="1"/>
  <c r="AE422" i="19"/>
  <c r="V422" i="19"/>
  <c r="M422" i="19"/>
  <c r="D422" i="19"/>
  <c r="BF421" i="19"/>
  <c r="AW421" i="19"/>
  <c r="AX421" i="19" s="1"/>
  <c r="AR421" i="19"/>
  <c r="AS421" i="19" s="1"/>
  <c r="AE421" i="19"/>
  <c r="V421" i="19"/>
  <c r="M421" i="19"/>
  <c r="D421" i="19"/>
  <c r="BF420" i="19"/>
  <c r="AW420" i="19"/>
  <c r="AR420" i="19"/>
  <c r="AS420" i="19" s="1"/>
  <c r="AE420" i="19"/>
  <c r="V420" i="19"/>
  <c r="M420" i="19"/>
  <c r="D420" i="19"/>
  <c r="BF419" i="19"/>
  <c r="AX419" i="19"/>
  <c r="AW419" i="19"/>
  <c r="AR419" i="19"/>
  <c r="AS419" i="19" s="1"/>
  <c r="AE419" i="19"/>
  <c r="V419" i="19"/>
  <c r="M419" i="19"/>
  <c r="D419" i="19"/>
  <c r="BF418" i="19"/>
  <c r="AW418" i="19"/>
  <c r="AR418" i="19"/>
  <c r="AS418" i="19" s="1"/>
  <c r="AE418" i="19"/>
  <c r="V418" i="19"/>
  <c r="M418" i="19"/>
  <c r="D418" i="19"/>
  <c r="BF417" i="19"/>
  <c r="AW417" i="19"/>
  <c r="AX417" i="19" s="1"/>
  <c r="AR417" i="19"/>
  <c r="AS417" i="19" s="1"/>
  <c r="AE417" i="19"/>
  <c r="V417" i="19"/>
  <c r="M417" i="19"/>
  <c r="D417" i="19"/>
  <c r="BF416" i="19"/>
  <c r="AW416" i="19"/>
  <c r="AR416" i="19"/>
  <c r="AS416" i="19" s="1"/>
  <c r="AE416" i="19"/>
  <c r="V416" i="19"/>
  <c r="M416" i="19"/>
  <c r="D416" i="19"/>
  <c r="BF415" i="19"/>
  <c r="AW415" i="19"/>
  <c r="AX415" i="19" s="1"/>
  <c r="AR415" i="19"/>
  <c r="AS415" i="19" s="1"/>
  <c r="AE415" i="19"/>
  <c r="V415" i="19"/>
  <c r="M415" i="19"/>
  <c r="D415" i="19"/>
  <c r="BF414" i="19"/>
  <c r="AW414" i="19"/>
  <c r="AR414" i="19"/>
  <c r="AS414" i="19" s="1"/>
  <c r="AE414" i="19"/>
  <c r="V414" i="19"/>
  <c r="M414" i="19"/>
  <c r="D414" i="19"/>
  <c r="BF413" i="19"/>
  <c r="AW413" i="19"/>
  <c r="AX413" i="19" s="1"/>
  <c r="AR413" i="19"/>
  <c r="AS413" i="19" s="1"/>
  <c r="AE413" i="19"/>
  <c r="V413" i="19"/>
  <c r="M413" i="19"/>
  <c r="D413" i="19"/>
  <c r="BF412" i="19"/>
  <c r="AW412" i="19"/>
  <c r="AR412" i="19"/>
  <c r="AS412" i="19" s="1"/>
  <c r="AE412" i="19"/>
  <c r="V412" i="19"/>
  <c r="M412" i="19"/>
  <c r="D412" i="19"/>
  <c r="BF411" i="19"/>
  <c r="AX411" i="19"/>
  <c r="AW411" i="19"/>
  <c r="AR411" i="19"/>
  <c r="AS411" i="19" s="1"/>
  <c r="AE411" i="19"/>
  <c r="V411" i="19"/>
  <c r="M411" i="19"/>
  <c r="D411" i="19"/>
  <c r="BF410" i="19"/>
  <c r="AW410" i="19"/>
  <c r="AR410" i="19"/>
  <c r="AS410" i="19" s="1"/>
  <c r="AE410" i="19"/>
  <c r="V410" i="19"/>
  <c r="M410" i="19"/>
  <c r="D410" i="19"/>
  <c r="BF409" i="19"/>
  <c r="AX409" i="19"/>
  <c r="AW409" i="19"/>
  <c r="AR409" i="19"/>
  <c r="AS409" i="19" s="1"/>
  <c r="AE409" i="19"/>
  <c r="V409" i="19"/>
  <c r="M409" i="19"/>
  <c r="D409" i="19"/>
  <c r="BF408" i="19"/>
  <c r="AW408" i="19"/>
  <c r="AR408" i="19"/>
  <c r="AS408" i="19" s="1"/>
  <c r="AE408" i="19"/>
  <c r="V408" i="19"/>
  <c r="M408" i="19"/>
  <c r="D408" i="19"/>
  <c r="BF407" i="19"/>
  <c r="AW407" i="19"/>
  <c r="AX407" i="19" s="1"/>
  <c r="AR407" i="19"/>
  <c r="AS407" i="19" s="1"/>
  <c r="AE407" i="19"/>
  <c r="V407" i="19"/>
  <c r="M407" i="19"/>
  <c r="D407" i="19"/>
  <c r="BF406" i="19"/>
  <c r="AW406" i="19"/>
  <c r="AR406" i="19"/>
  <c r="AS406" i="19" s="1"/>
  <c r="AE406" i="19"/>
  <c r="V406" i="19"/>
  <c r="M406" i="19"/>
  <c r="D406" i="19"/>
  <c r="BF405" i="19"/>
  <c r="AX405" i="19"/>
  <c r="AW405" i="19"/>
  <c r="AR405" i="19"/>
  <c r="AS405" i="19" s="1"/>
  <c r="AE405" i="19"/>
  <c r="V405" i="19"/>
  <c r="M405" i="19"/>
  <c r="D405" i="19"/>
  <c r="BF404" i="19"/>
  <c r="AW404" i="19"/>
  <c r="AR404" i="19"/>
  <c r="AS404" i="19" s="1"/>
  <c r="AE404" i="19"/>
  <c r="V404" i="19"/>
  <c r="M404" i="19"/>
  <c r="D404" i="19"/>
  <c r="BF403" i="19"/>
  <c r="AX403" i="19"/>
  <c r="AW403" i="19"/>
  <c r="AR403" i="19"/>
  <c r="AS403" i="19" s="1"/>
  <c r="AE403" i="19"/>
  <c r="V403" i="19"/>
  <c r="M403" i="19"/>
  <c r="D403" i="19"/>
  <c r="BF402" i="19"/>
  <c r="AW402" i="19"/>
  <c r="AR402" i="19"/>
  <c r="AS402" i="19" s="1"/>
  <c r="AE402" i="19"/>
  <c r="V402" i="19"/>
  <c r="M402" i="19"/>
  <c r="D402" i="19"/>
  <c r="BF401" i="19"/>
  <c r="AX401" i="19"/>
  <c r="AW401" i="19"/>
  <c r="AR401" i="19"/>
  <c r="AS401" i="19" s="1"/>
  <c r="AE401" i="19"/>
  <c r="V401" i="19"/>
  <c r="M401" i="19"/>
  <c r="D401" i="19"/>
  <c r="BF400" i="19"/>
  <c r="AW400" i="19"/>
  <c r="AR400" i="19"/>
  <c r="AS400" i="19" s="1"/>
  <c r="AE400" i="19"/>
  <c r="V400" i="19"/>
  <c r="M400" i="19"/>
  <c r="D400" i="19"/>
  <c r="BF399" i="19"/>
  <c r="AW399" i="19"/>
  <c r="AX399" i="19" s="1"/>
  <c r="AR399" i="19"/>
  <c r="AS399" i="19" s="1"/>
  <c r="AE399" i="19"/>
  <c r="V399" i="19"/>
  <c r="M399" i="19"/>
  <c r="D399" i="19"/>
  <c r="BF398" i="19"/>
  <c r="AW398" i="19"/>
  <c r="AR398" i="19"/>
  <c r="AS398" i="19" s="1"/>
  <c r="AE398" i="19"/>
  <c r="V398" i="19"/>
  <c r="M398" i="19"/>
  <c r="D398" i="19"/>
  <c r="BF397" i="19"/>
  <c r="AW397" i="19"/>
  <c r="AX397" i="19" s="1"/>
  <c r="AR397" i="19"/>
  <c r="AS397" i="19" s="1"/>
  <c r="AE397" i="19"/>
  <c r="V397" i="19"/>
  <c r="M397" i="19"/>
  <c r="D397" i="19"/>
  <c r="BF396" i="19"/>
  <c r="BF427" i="19" s="1"/>
  <c r="AW396" i="19"/>
  <c r="AR396" i="19"/>
  <c r="AR428" i="19" s="1"/>
  <c r="AE396" i="19"/>
  <c r="V396" i="19"/>
  <c r="V427" i="19" s="1"/>
  <c r="M396" i="19"/>
  <c r="M429" i="19" s="1"/>
  <c r="D396" i="19"/>
  <c r="D428" i="19" s="1"/>
  <c r="BM395" i="19"/>
  <c r="BL395" i="19"/>
  <c r="BK395" i="19"/>
  <c r="BJ395" i="19"/>
  <c r="BI395" i="19"/>
  <c r="BH395" i="19"/>
  <c r="BG395" i="19"/>
  <c r="BE395" i="19"/>
  <c r="AT395" i="19"/>
  <c r="AO395" i="19"/>
  <c r="C395" i="19"/>
  <c r="BM394" i="19"/>
  <c r="BL394" i="19"/>
  <c r="BK394" i="19"/>
  <c r="BJ394" i="19"/>
  <c r="BI394" i="19"/>
  <c r="BH394" i="19"/>
  <c r="BG394" i="19"/>
  <c r="BE394" i="19"/>
  <c r="BD394" i="19"/>
  <c r="BC394" i="19"/>
  <c r="BB394" i="19"/>
  <c r="BA394" i="19"/>
  <c r="AZ394" i="19"/>
  <c r="AV394" i="19"/>
  <c r="AU394" i="19"/>
  <c r="AT394" i="19"/>
  <c r="AQ394" i="19"/>
  <c r="AP394" i="19"/>
  <c r="AO394" i="19"/>
  <c r="AN394" i="19"/>
  <c r="AM394" i="19"/>
  <c r="AL394" i="19"/>
  <c r="AK394" i="19"/>
  <c r="AJ394" i="19"/>
  <c r="AI394" i="19"/>
  <c r="AH394" i="19"/>
  <c r="AG394" i="19"/>
  <c r="AF394" i="19"/>
  <c r="AD394" i="19"/>
  <c r="AC394" i="19"/>
  <c r="AB394" i="19"/>
  <c r="AA394" i="19"/>
  <c r="Z394" i="19"/>
  <c r="Y394" i="19"/>
  <c r="X394" i="19"/>
  <c r="W394" i="19"/>
  <c r="U394" i="19"/>
  <c r="T394" i="19"/>
  <c r="S394" i="19"/>
  <c r="R394" i="19"/>
  <c r="Q394" i="19"/>
  <c r="P394" i="19"/>
  <c r="O394" i="19"/>
  <c r="N394" i="19"/>
  <c r="L394" i="19"/>
  <c r="K394" i="19"/>
  <c r="J394" i="19"/>
  <c r="I394" i="19"/>
  <c r="H394" i="19"/>
  <c r="G394" i="19"/>
  <c r="F394" i="19"/>
  <c r="E394" i="19"/>
  <c r="C394" i="19"/>
  <c r="BM393" i="19"/>
  <c r="BL393" i="19"/>
  <c r="BK393" i="19"/>
  <c r="BJ393" i="19"/>
  <c r="BI393" i="19"/>
  <c r="BH393" i="19"/>
  <c r="BG393" i="19"/>
  <c r="BF393" i="19"/>
  <c r="BE393" i="19"/>
  <c r="BD393" i="19"/>
  <c r="BC393" i="19"/>
  <c r="BB393" i="19"/>
  <c r="BA393" i="19"/>
  <c r="AZ393" i="19"/>
  <c r="AV393" i="19"/>
  <c r="AU393" i="19"/>
  <c r="AT393" i="19"/>
  <c r="AQ393" i="19"/>
  <c r="AP393" i="19"/>
  <c r="AO393" i="19"/>
  <c r="AN393" i="19"/>
  <c r="AM393" i="19"/>
  <c r="AL393" i="19"/>
  <c r="AK393" i="19"/>
  <c r="AJ393" i="19"/>
  <c r="AI393" i="19"/>
  <c r="AH393" i="19"/>
  <c r="AG393" i="19"/>
  <c r="AF393" i="19"/>
  <c r="AD393" i="19"/>
  <c r="AC393" i="19"/>
  <c r="AB393" i="19"/>
  <c r="AA393" i="19"/>
  <c r="Z393" i="19"/>
  <c r="Y393" i="19"/>
  <c r="X393" i="19"/>
  <c r="W393" i="19"/>
  <c r="U393" i="19"/>
  <c r="T393" i="19"/>
  <c r="S393" i="19"/>
  <c r="R393" i="19"/>
  <c r="Q393" i="19"/>
  <c r="P393" i="19"/>
  <c r="O393" i="19"/>
  <c r="N393" i="19"/>
  <c r="L393" i="19"/>
  <c r="K393" i="19"/>
  <c r="J393" i="19"/>
  <c r="I393" i="19"/>
  <c r="H393" i="19"/>
  <c r="G393" i="19"/>
  <c r="F393" i="19"/>
  <c r="E393" i="19"/>
  <c r="C393" i="19"/>
  <c r="BM392" i="19"/>
  <c r="BL392" i="19"/>
  <c r="BK392" i="19"/>
  <c r="BJ392" i="19"/>
  <c r="BI392" i="19"/>
  <c r="BH392" i="19"/>
  <c r="BG392" i="19"/>
  <c r="BE392" i="19"/>
  <c r="BD392" i="19"/>
  <c r="BC392" i="19"/>
  <c r="BB392" i="19"/>
  <c r="BA392" i="19"/>
  <c r="AZ392" i="19"/>
  <c r="AV392" i="19"/>
  <c r="AU392" i="19"/>
  <c r="AT392" i="19"/>
  <c r="AQ392" i="19"/>
  <c r="AP392" i="19"/>
  <c r="AO392" i="19"/>
  <c r="AN392" i="19"/>
  <c r="AM392" i="19"/>
  <c r="AL392" i="19"/>
  <c r="AK392" i="19"/>
  <c r="AJ392" i="19"/>
  <c r="AI392" i="19"/>
  <c r="AH392" i="19"/>
  <c r="AG392" i="19"/>
  <c r="AF392" i="19"/>
  <c r="AD392" i="19"/>
  <c r="AC392" i="19"/>
  <c r="AB392" i="19"/>
  <c r="AA392" i="19"/>
  <c r="Z392" i="19"/>
  <c r="Y392" i="19"/>
  <c r="X392" i="19"/>
  <c r="W392" i="19"/>
  <c r="U392" i="19"/>
  <c r="T392" i="19"/>
  <c r="S392" i="19"/>
  <c r="R392" i="19"/>
  <c r="Q392" i="19"/>
  <c r="P392" i="19"/>
  <c r="O392" i="19"/>
  <c r="N392" i="19"/>
  <c r="L392" i="19"/>
  <c r="K392" i="19"/>
  <c r="J392" i="19"/>
  <c r="I392" i="19"/>
  <c r="H392" i="19"/>
  <c r="G392" i="19"/>
  <c r="F392" i="19"/>
  <c r="E392" i="19"/>
  <c r="C392" i="19"/>
  <c r="BF391" i="19"/>
  <c r="AY391" i="19"/>
  <c r="AX391" i="19"/>
  <c r="AW391" i="19"/>
  <c r="AS391" i="19"/>
  <c r="AR391" i="19"/>
  <c r="AE391" i="19"/>
  <c r="V391" i="19"/>
  <c r="M391" i="19"/>
  <c r="D391" i="19"/>
  <c r="BF390" i="19"/>
  <c r="AW390" i="19"/>
  <c r="AX390" i="19" s="1"/>
  <c r="AR390" i="19"/>
  <c r="AS390" i="19" s="1"/>
  <c r="AE390" i="19"/>
  <c r="V390" i="19"/>
  <c r="M390" i="19"/>
  <c r="D390" i="19"/>
  <c r="BF389" i="19"/>
  <c r="AX389" i="19"/>
  <c r="AW389" i="19"/>
  <c r="AY389" i="19" s="1"/>
  <c r="AS389" i="19"/>
  <c r="AR389" i="19"/>
  <c r="AE389" i="19"/>
  <c r="V389" i="19"/>
  <c r="M389" i="19"/>
  <c r="D389" i="19"/>
  <c r="BF388" i="19"/>
  <c r="AX388" i="19"/>
  <c r="AW388" i="19"/>
  <c r="AR388" i="19"/>
  <c r="AS388" i="19" s="1"/>
  <c r="AE388" i="19"/>
  <c r="V388" i="19"/>
  <c r="M388" i="19"/>
  <c r="D388" i="19"/>
  <c r="BF387" i="19"/>
  <c r="AY387" i="19"/>
  <c r="AX387" i="19"/>
  <c r="AW387" i="19"/>
  <c r="AS387" i="19"/>
  <c r="AR387" i="19"/>
  <c r="AE387" i="19"/>
  <c r="V387" i="19"/>
  <c r="M387" i="19"/>
  <c r="D387" i="19"/>
  <c r="BF386" i="19"/>
  <c r="AX386" i="19"/>
  <c r="AW386" i="19"/>
  <c r="AR386" i="19"/>
  <c r="AS386" i="19" s="1"/>
  <c r="AY386" i="19" s="1"/>
  <c r="AE386" i="19"/>
  <c r="V386" i="19"/>
  <c r="M386" i="19"/>
  <c r="D386" i="19"/>
  <c r="BF385" i="19"/>
  <c r="AY385" i="19"/>
  <c r="AX385" i="19"/>
  <c r="AW385" i="19"/>
  <c r="AS385" i="19"/>
  <c r="AR385" i="19"/>
  <c r="AE385" i="19"/>
  <c r="V385" i="19"/>
  <c r="M385" i="19"/>
  <c r="D385" i="19"/>
  <c r="BF384" i="19"/>
  <c r="AX384" i="19"/>
  <c r="AW384" i="19"/>
  <c r="AR384" i="19"/>
  <c r="AS384" i="19" s="1"/>
  <c r="AY384" i="19" s="1"/>
  <c r="AE384" i="19"/>
  <c r="V384" i="19"/>
  <c r="M384" i="19"/>
  <c r="D384" i="19"/>
  <c r="BF383" i="19"/>
  <c r="AW383" i="19"/>
  <c r="AX383" i="19" s="1"/>
  <c r="AS383" i="19"/>
  <c r="AR383" i="19"/>
  <c r="AE383" i="19"/>
  <c r="V383" i="19"/>
  <c r="M383" i="19"/>
  <c r="D383" i="19"/>
  <c r="BF382" i="19"/>
  <c r="AW382" i="19"/>
  <c r="AX382" i="19" s="1"/>
  <c r="AR382" i="19"/>
  <c r="AS382" i="19" s="1"/>
  <c r="AE382" i="19"/>
  <c r="V382" i="19"/>
  <c r="M382" i="19"/>
  <c r="D382" i="19"/>
  <c r="BF381" i="19"/>
  <c r="AX381" i="19"/>
  <c r="AW381" i="19"/>
  <c r="AY381" i="19" s="1"/>
  <c r="AS381" i="19"/>
  <c r="AR381" i="19"/>
  <c r="AE381" i="19"/>
  <c r="V381" i="19"/>
  <c r="M381" i="19"/>
  <c r="D381" i="19"/>
  <c r="BF380" i="19"/>
  <c r="AX380" i="19"/>
  <c r="AW380" i="19"/>
  <c r="AR380" i="19"/>
  <c r="AS380" i="19" s="1"/>
  <c r="AY380" i="19" s="1"/>
  <c r="AE380" i="19"/>
  <c r="V380" i="19"/>
  <c r="M380" i="19"/>
  <c r="D380" i="19"/>
  <c r="BF379" i="19"/>
  <c r="AY379" i="19"/>
  <c r="AX379" i="19"/>
  <c r="AW379" i="19"/>
  <c r="AS379" i="19"/>
  <c r="AR379" i="19"/>
  <c r="AE379" i="19"/>
  <c r="V379" i="19"/>
  <c r="M379" i="19"/>
  <c r="D379" i="19"/>
  <c r="BF378" i="19"/>
  <c r="AW378" i="19"/>
  <c r="AX378" i="19" s="1"/>
  <c r="AR378" i="19"/>
  <c r="AS378" i="19" s="1"/>
  <c r="AE378" i="19"/>
  <c r="V378" i="19"/>
  <c r="M378" i="19"/>
  <c r="D378" i="19"/>
  <c r="BF377" i="19"/>
  <c r="AY377" i="19"/>
  <c r="AX377" i="19"/>
  <c r="AW377" i="19"/>
  <c r="AS377" i="19"/>
  <c r="AR377" i="19"/>
  <c r="AE377" i="19"/>
  <c r="V377" i="19"/>
  <c r="M377" i="19"/>
  <c r="D377" i="19"/>
  <c r="BF376" i="19"/>
  <c r="AW376" i="19"/>
  <c r="AX376" i="19" s="1"/>
  <c r="AR376" i="19"/>
  <c r="AS376" i="19" s="1"/>
  <c r="AE376" i="19"/>
  <c r="V376" i="19"/>
  <c r="M376" i="19"/>
  <c r="D376" i="19"/>
  <c r="BF375" i="19"/>
  <c r="AX375" i="19"/>
  <c r="AW375" i="19"/>
  <c r="AY375" i="19" s="1"/>
  <c r="AS375" i="19"/>
  <c r="AR375" i="19"/>
  <c r="AE375" i="19"/>
  <c r="V375" i="19"/>
  <c r="M375" i="19"/>
  <c r="D375" i="19"/>
  <c r="BF374" i="19"/>
  <c r="AX374" i="19"/>
  <c r="AW374" i="19"/>
  <c r="AR374" i="19"/>
  <c r="AS374" i="19" s="1"/>
  <c r="AE374" i="19"/>
  <c r="V374" i="19"/>
  <c r="M374" i="19"/>
  <c r="D374" i="19"/>
  <c r="BF373" i="19"/>
  <c r="AW373" i="19"/>
  <c r="AX373" i="19" s="1"/>
  <c r="AY373" i="19" s="1"/>
  <c r="AS373" i="19"/>
  <c r="AR373" i="19"/>
  <c r="AE373" i="19"/>
  <c r="V373" i="19"/>
  <c r="M373" i="19"/>
  <c r="D373" i="19"/>
  <c r="BF372" i="19"/>
  <c r="AX372" i="19"/>
  <c r="AW372" i="19"/>
  <c r="AR372" i="19"/>
  <c r="AS372" i="19" s="1"/>
  <c r="AY372" i="19" s="1"/>
  <c r="AE372" i="19"/>
  <c r="V372" i="19"/>
  <c r="M372" i="19"/>
  <c r="D372" i="19"/>
  <c r="BF371" i="19"/>
  <c r="AW371" i="19"/>
  <c r="AX371" i="19" s="1"/>
  <c r="AY371" i="19" s="1"/>
  <c r="AS371" i="19"/>
  <c r="AR371" i="19"/>
  <c r="AE371" i="19"/>
  <c r="V371" i="19"/>
  <c r="M371" i="19"/>
  <c r="D371" i="19"/>
  <c r="BF370" i="19"/>
  <c r="AX370" i="19"/>
  <c r="AW370" i="19"/>
  <c r="AR370" i="19"/>
  <c r="AS370" i="19" s="1"/>
  <c r="AY370" i="19" s="1"/>
  <c r="AE370" i="19"/>
  <c r="V370" i="19"/>
  <c r="M370" i="19"/>
  <c r="D370" i="19"/>
  <c r="BF369" i="19"/>
  <c r="AW369" i="19"/>
  <c r="AS369" i="19"/>
  <c r="AR369" i="19"/>
  <c r="AE369" i="19"/>
  <c r="V369" i="19"/>
  <c r="M369" i="19"/>
  <c r="D369" i="19"/>
  <c r="BF368" i="19"/>
  <c r="AW368" i="19"/>
  <c r="AX368" i="19" s="1"/>
  <c r="AR368" i="19"/>
  <c r="AS368" i="19" s="1"/>
  <c r="AE368" i="19"/>
  <c r="V368" i="19"/>
  <c r="M368" i="19"/>
  <c r="D368" i="19"/>
  <c r="BF367" i="19"/>
  <c r="AX367" i="19"/>
  <c r="AY367" i="19" s="1"/>
  <c r="AW367" i="19"/>
  <c r="AS367" i="19"/>
  <c r="AR367" i="19"/>
  <c r="AE367" i="19"/>
  <c r="V367" i="19"/>
  <c r="M367" i="19"/>
  <c r="D367" i="19"/>
  <c r="BF366" i="19"/>
  <c r="AX366" i="19"/>
  <c r="AW366" i="19"/>
  <c r="AR366" i="19"/>
  <c r="AS366" i="19" s="1"/>
  <c r="AY366" i="19" s="1"/>
  <c r="AE366" i="19"/>
  <c r="V366" i="19"/>
  <c r="M366" i="19"/>
  <c r="D366" i="19"/>
  <c r="BF365" i="19"/>
  <c r="AY365" i="19"/>
  <c r="AX365" i="19"/>
  <c r="AW365" i="19"/>
  <c r="AS365" i="19"/>
  <c r="AR365" i="19"/>
  <c r="AE365" i="19"/>
  <c r="V365" i="19"/>
  <c r="M365" i="19"/>
  <c r="D365" i="19"/>
  <c r="BF364" i="19"/>
  <c r="AW364" i="19"/>
  <c r="AX364" i="19" s="1"/>
  <c r="AR364" i="19"/>
  <c r="AS364" i="19" s="1"/>
  <c r="AE364" i="19"/>
  <c r="V364" i="19"/>
  <c r="M364" i="19"/>
  <c r="D364" i="19"/>
  <c r="BF363" i="19"/>
  <c r="AY363" i="19"/>
  <c r="AX363" i="19"/>
  <c r="AW363" i="19"/>
  <c r="AS363" i="19"/>
  <c r="AR363" i="19"/>
  <c r="AE363" i="19"/>
  <c r="V363" i="19"/>
  <c r="M363" i="19"/>
  <c r="D363" i="19"/>
  <c r="BF362" i="19"/>
  <c r="BF394" i="19" s="1"/>
  <c r="AW362" i="19"/>
  <c r="AR362" i="19"/>
  <c r="AE362" i="19"/>
  <c r="AE392" i="19" s="1"/>
  <c r="V362" i="19"/>
  <c r="V392" i="19" s="1"/>
  <c r="M362" i="19"/>
  <c r="M392" i="19" s="1"/>
  <c r="D362" i="19"/>
  <c r="BM361" i="19"/>
  <c r="BL361" i="19"/>
  <c r="BK361" i="19"/>
  <c r="BJ361" i="19"/>
  <c r="BI361" i="19"/>
  <c r="BH361" i="19"/>
  <c r="BG361" i="19"/>
  <c r="BE361" i="19"/>
  <c r="AT361" i="19"/>
  <c r="AO361" i="19"/>
  <c r="C361" i="19"/>
  <c r="BM360" i="19"/>
  <c r="BL360" i="19"/>
  <c r="BK360" i="19"/>
  <c r="BJ360" i="19"/>
  <c r="BI360" i="19"/>
  <c r="BH360" i="19"/>
  <c r="BG360" i="19"/>
  <c r="BE360" i="19"/>
  <c r="BD360" i="19"/>
  <c r="BC360" i="19"/>
  <c r="BB360" i="19"/>
  <c r="BA360" i="19"/>
  <c r="AZ360" i="19"/>
  <c r="AV360" i="19"/>
  <c r="AU360" i="19"/>
  <c r="AT360" i="19"/>
  <c r="AR360" i="19"/>
  <c r="AQ360" i="19"/>
  <c r="AP360" i="19"/>
  <c r="AO360" i="19"/>
  <c r="AN360" i="19"/>
  <c r="AM360" i="19"/>
  <c r="AL360" i="19"/>
  <c r="AK360" i="19"/>
  <c r="AJ360" i="19"/>
  <c r="AI360" i="19"/>
  <c r="AH360" i="19"/>
  <c r="AG360" i="19"/>
  <c r="AF360" i="19"/>
  <c r="AD360" i="19"/>
  <c r="AC360" i="19"/>
  <c r="AB360" i="19"/>
  <c r="AA360" i="19"/>
  <c r="Z360" i="19"/>
  <c r="Y360" i="19"/>
  <c r="X360" i="19"/>
  <c r="W360" i="19"/>
  <c r="U360" i="19"/>
  <c r="T360" i="19"/>
  <c r="S360" i="19"/>
  <c r="R360" i="19"/>
  <c r="Q360" i="19"/>
  <c r="P360" i="19"/>
  <c r="O360" i="19"/>
  <c r="N360" i="19"/>
  <c r="L360" i="19"/>
  <c r="K360" i="19"/>
  <c r="J360" i="19"/>
  <c r="I360" i="19"/>
  <c r="H360" i="19"/>
  <c r="G360" i="19"/>
  <c r="F360" i="19"/>
  <c r="E360" i="19"/>
  <c r="C360" i="19"/>
  <c r="BM359" i="19"/>
  <c r="BL359" i="19"/>
  <c r="BK359" i="19"/>
  <c r="BJ359" i="19"/>
  <c r="BI359" i="19"/>
  <c r="BH359" i="19"/>
  <c r="BG359" i="19"/>
  <c r="BE359" i="19"/>
  <c r="BD359" i="19"/>
  <c r="BC359" i="19"/>
  <c r="BB359" i="19"/>
  <c r="BA359" i="19"/>
  <c r="AZ359" i="19"/>
  <c r="AV359" i="19"/>
  <c r="AU359" i="19"/>
  <c r="AT359" i="19"/>
  <c r="AQ359" i="19"/>
  <c r="AP359" i="19"/>
  <c r="AO359" i="19"/>
  <c r="AN359" i="19"/>
  <c r="AM359" i="19"/>
  <c r="AL359" i="19"/>
  <c r="AK359" i="19"/>
  <c r="AJ359" i="19"/>
  <c r="AI359" i="19"/>
  <c r="AH359" i="19"/>
  <c r="AG359" i="19"/>
  <c r="AF359" i="19"/>
  <c r="AD359" i="19"/>
  <c r="AC359" i="19"/>
  <c r="AB359" i="19"/>
  <c r="AA359" i="19"/>
  <c r="Z359" i="19"/>
  <c r="Y359" i="19"/>
  <c r="X359" i="19"/>
  <c r="W359" i="19"/>
  <c r="U359" i="19"/>
  <c r="T359" i="19"/>
  <c r="S359" i="19"/>
  <c r="R359" i="19"/>
  <c r="Q359" i="19"/>
  <c r="P359" i="19"/>
  <c r="O359" i="19"/>
  <c r="N359" i="19"/>
  <c r="L359" i="19"/>
  <c r="K359" i="19"/>
  <c r="J359" i="19"/>
  <c r="I359" i="19"/>
  <c r="H359" i="19"/>
  <c r="G359" i="19"/>
  <c r="F359" i="19"/>
  <c r="E359" i="19"/>
  <c r="C359" i="19"/>
  <c r="BM358" i="19"/>
  <c r="BL358" i="19"/>
  <c r="BK358" i="19"/>
  <c r="BJ358" i="19"/>
  <c r="BI358" i="19"/>
  <c r="BH358" i="19"/>
  <c r="BG358" i="19"/>
  <c r="BE358" i="19"/>
  <c r="BD358" i="19"/>
  <c r="BC358" i="19"/>
  <c r="BB358" i="19"/>
  <c r="BA358" i="19"/>
  <c r="AZ358" i="19"/>
  <c r="AV358" i="19"/>
  <c r="AU358" i="19"/>
  <c r="AT358" i="19"/>
  <c r="AQ358" i="19"/>
  <c r="AP358" i="19"/>
  <c r="AO358" i="19"/>
  <c r="AN358" i="19"/>
  <c r="AM358" i="19"/>
  <c r="AL358" i="19"/>
  <c r="AK358" i="19"/>
  <c r="AJ358" i="19"/>
  <c r="AI358" i="19"/>
  <c r="AH358" i="19"/>
  <c r="AG358" i="19"/>
  <c r="AF358" i="19"/>
  <c r="AE358" i="19"/>
  <c r="AD358" i="19"/>
  <c r="AC358" i="19"/>
  <c r="AB358" i="19"/>
  <c r="AA358" i="19"/>
  <c r="Z358" i="19"/>
  <c r="Y358" i="19"/>
  <c r="X358" i="19"/>
  <c r="W358" i="19"/>
  <c r="U358" i="19"/>
  <c r="T358" i="19"/>
  <c r="S358" i="19"/>
  <c r="R358" i="19"/>
  <c r="Q358" i="19"/>
  <c r="P358" i="19"/>
  <c r="O358" i="19"/>
  <c r="N358" i="19"/>
  <c r="L358" i="19"/>
  <c r="K358" i="19"/>
  <c r="J358" i="19"/>
  <c r="I358" i="19"/>
  <c r="H358" i="19"/>
  <c r="G358" i="19"/>
  <c r="F358" i="19"/>
  <c r="E358" i="19"/>
  <c r="C358" i="19"/>
  <c r="BF357" i="19"/>
  <c r="AW357" i="19"/>
  <c r="AR357" i="19"/>
  <c r="AS357" i="19" s="1"/>
  <c r="AE357" i="19"/>
  <c r="V357" i="19"/>
  <c r="M357" i="19"/>
  <c r="D357" i="19"/>
  <c r="BF356" i="19"/>
  <c r="AW356" i="19"/>
  <c r="AX356" i="19" s="1"/>
  <c r="AS356" i="19"/>
  <c r="AR356" i="19"/>
  <c r="AE356" i="19"/>
  <c r="V356" i="19"/>
  <c r="M356" i="19"/>
  <c r="D356" i="19"/>
  <c r="BF355" i="19"/>
  <c r="AW355" i="19"/>
  <c r="AR355" i="19"/>
  <c r="AS355" i="19" s="1"/>
  <c r="AE355" i="19"/>
  <c r="V355" i="19"/>
  <c r="M355" i="19"/>
  <c r="D355" i="19"/>
  <c r="BF354" i="19"/>
  <c r="AW354" i="19"/>
  <c r="AX354" i="19" s="1"/>
  <c r="AS354" i="19"/>
  <c r="AY354" i="19" s="1"/>
  <c r="AR354" i="19"/>
  <c r="AE354" i="19"/>
  <c r="V354" i="19"/>
  <c r="M354" i="19"/>
  <c r="D354" i="19"/>
  <c r="BF353" i="19"/>
  <c r="AW353" i="19"/>
  <c r="AR353" i="19"/>
  <c r="AS353" i="19" s="1"/>
  <c r="AE353" i="19"/>
  <c r="V353" i="19"/>
  <c r="M353" i="19"/>
  <c r="D353" i="19"/>
  <c r="BF352" i="19"/>
  <c r="AW352" i="19"/>
  <c r="AX352" i="19" s="1"/>
  <c r="AS352" i="19"/>
  <c r="AY352" i="19" s="1"/>
  <c r="AR352" i="19"/>
  <c r="AE352" i="19"/>
  <c r="V352" i="19"/>
  <c r="M352" i="19"/>
  <c r="D352" i="19"/>
  <c r="BF351" i="19"/>
  <c r="AW351" i="19"/>
  <c r="AR351" i="19"/>
  <c r="AS351" i="19" s="1"/>
  <c r="AE351" i="19"/>
  <c r="V351" i="19"/>
  <c r="M351" i="19"/>
  <c r="D351" i="19"/>
  <c r="BF350" i="19"/>
  <c r="AW350" i="19"/>
  <c r="AX350" i="19" s="1"/>
  <c r="AS350" i="19"/>
  <c r="AR350" i="19"/>
  <c r="AE350" i="19"/>
  <c r="V350" i="19"/>
  <c r="M350" i="19"/>
  <c r="D350" i="19"/>
  <c r="BF349" i="19"/>
  <c r="AW349" i="19"/>
  <c r="AR349" i="19"/>
  <c r="AS349" i="19" s="1"/>
  <c r="AE349" i="19"/>
  <c r="V349" i="19"/>
  <c r="M349" i="19"/>
  <c r="D349" i="19"/>
  <c r="BF348" i="19"/>
  <c r="AW348" i="19"/>
  <c r="AX348" i="19" s="1"/>
  <c r="AS348" i="19"/>
  <c r="AY348" i="19" s="1"/>
  <c r="AR348" i="19"/>
  <c r="AE348" i="19"/>
  <c r="V348" i="19"/>
  <c r="M348" i="19"/>
  <c r="D348" i="19"/>
  <c r="BF347" i="19"/>
  <c r="AW347" i="19"/>
  <c r="AR347" i="19"/>
  <c r="AS347" i="19" s="1"/>
  <c r="AE347" i="19"/>
  <c r="V347" i="19"/>
  <c r="M347" i="19"/>
  <c r="D347" i="19"/>
  <c r="BF346" i="19"/>
  <c r="AW346" i="19"/>
  <c r="AS346" i="19"/>
  <c r="AR346" i="19"/>
  <c r="AE346" i="19"/>
  <c r="V346" i="19"/>
  <c r="M346" i="19"/>
  <c r="D346" i="19"/>
  <c r="BF345" i="19"/>
  <c r="AW345" i="19"/>
  <c r="AR345" i="19"/>
  <c r="AS345" i="19" s="1"/>
  <c r="AE345" i="19"/>
  <c r="V345" i="19"/>
  <c r="M345" i="19"/>
  <c r="D345" i="19"/>
  <c r="BF344" i="19"/>
  <c r="AW344" i="19"/>
  <c r="AS344" i="19"/>
  <c r="AR344" i="19"/>
  <c r="AE344" i="19"/>
  <c r="V344" i="19"/>
  <c r="M344" i="19"/>
  <c r="D344" i="19"/>
  <c r="BF343" i="19"/>
  <c r="AW343" i="19"/>
  <c r="AR343" i="19"/>
  <c r="AS343" i="19" s="1"/>
  <c r="AE343" i="19"/>
  <c r="V343" i="19"/>
  <c r="M343" i="19"/>
  <c r="D343" i="19"/>
  <c r="BF342" i="19"/>
  <c r="AW342" i="19"/>
  <c r="AS342" i="19"/>
  <c r="AR342" i="19"/>
  <c r="AE342" i="19"/>
  <c r="V342" i="19"/>
  <c r="M342" i="19"/>
  <c r="D342" i="19"/>
  <c r="BF341" i="19"/>
  <c r="AW341" i="19"/>
  <c r="AR341" i="19"/>
  <c r="AS341" i="19" s="1"/>
  <c r="AE341" i="19"/>
  <c r="V341" i="19"/>
  <c r="M341" i="19"/>
  <c r="D341" i="19"/>
  <c r="BF340" i="19"/>
  <c r="AW340" i="19"/>
  <c r="AS340" i="19"/>
  <c r="AR340" i="19"/>
  <c r="AE340" i="19"/>
  <c r="V340" i="19"/>
  <c r="M340" i="19"/>
  <c r="D340" i="19"/>
  <c r="BF339" i="19"/>
  <c r="AW339" i="19"/>
  <c r="AR339" i="19"/>
  <c r="AS339" i="19" s="1"/>
  <c r="AE339" i="19"/>
  <c r="V339" i="19"/>
  <c r="M339" i="19"/>
  <c r="D339" i="19"/>
  <c r="BF338" i="19"/>
  <c r="AW338" i="19"/>
  <c r="AS338" i="19"/>
  <c r="AR338" i="19"/>
  <c r="AE338" i="19"/>
  <c r="V338" i="19"/>
  <c r="M338" i="19"/>
  <c r="D338" i="19"/>
  <c r="BF337" i="19"/>
  <c r="AW337" i="19"/>
  <c r="AR337" i="19"/>
  <c r="AS337" i="19" s="1"/>
  <c r="AE337" i="19"/>
  <c r="V337" i="19"/>
  <c r="M337" i="19"/>
  <c r="D337" i="19"/>
  <c r="BF336" i="19"/>
  <c r="AW336" i="19"/>
  <c r="AS336" i="19"/>
  <c r="AR336" i="19"/>
  <c r="AE336" i="19"/>
  <c r="V336" i="19"/>
  <c r="M336" i="19"/>
  <c r="D336" i="19"/>
  <c r="BF335" i="19"/>
  <c r="AW335" i="19"/>
  <c r="AR335" i="19"/>
  <c r="AS335" i="19" s="1"/>
  <c r="AE335" i="19"/>
  <c r="V335" i="19"/>
  <c r="M335" i="19"/>
  <c r="D335" i="19"/>
  <c r="BF334" i="19"/>
  <c r="AW334" i="19"/>
  <c r="AR334" i="19"/>
  <c r="AS334" i="19" s="1"/>
  <c r="AE334" i="19"/>
  <c r="V334" i="19"/>
  <c r="M334" i="19"/>
  <c r="D334" i="19"/>
  <c r="BF333" i="19"/>
  <c r="AW333" i="19"/>
  <c r="AX333" i="19" s="1"/>
  <c r="AR333" i="19"/>
  <c r="AS333" i="19" s="1"/>
  <c r="AE333" i="19"/>
  <c r="V333" i="19"/>
  <c r="M333" i="19"/>
  <c r="D333" i="19"/>
  <c r="BF332" i="19"/>
  <c r="AW332" i="19"/>
  <c r="AX332" i="19" s="1"/>
  <c r="AS332" i="19"/>
  <c r="AR332" i="19"/>
  <c r="AE332" i="19"/>
  <c r="V332" i="19"/>
  <c r="M332" i="19"/>
  <c r="D332" i="19"/>
  <c r="BF331" i="19"/>
  <c r="AY331" i="19"/>
  <c r="AW331" i="19"/>
  <c r="AX331" i="19" s="1"/>
  <c r="AR331" i="19"/>
  <c r="AS331" i="19" s="1"/>
  <c r="AE331" i="19"/>
  <c r="V331" i="19"/>
  <c r="M331" i="19"/>
  <c r="D331" i="19"/>
  <c r="BF330" i="19"/>
  <c r="AW330" i="19"/>
  <c r="AX330" i="19" s="1"/>
  <c r="AR330" i="19"/>
  <c r="AS330" i="19" s="1"/>
  <c r="AE330" i="19"/>
  <c r="V330" i="19"/>
  <c r="M330" i="19"/>
  <c r="D330" i="19"/>
  <c r="BF329" i="19"/>
  <c r="BF358" i="19" s="1"/>
  <c r="AW329" i="19"/>
  <c r="AR329" i="19"/>
  <c r="AS329" i="19" s="1"/>
  <c r="AE329" i="19"/>
  <c r="V329" i="19"/>
  <c r="M329" i="19"/>
  <c r="D329" i="19"/>
  <c r="BF328" i="19"/>
  <c r="AY328" i="19"/>
  <c r="AW328" i="19"/>
  <c r="AX328" i="19" s="1"/>
  <c r="AS328" i="19"/>
  <c r="AR328" i="19"/>
  <c r="AE328" i="19"/>
  <c r="V328" i="19"/>
  <c r="M328" i="19"/>
  <c r="D328" i="19"/>
  <c r="BF327" i="19"/>
  <c r="AW327" i="19"/>
  <c r="AR327" i="19"/>
  <c r="AE327" i="19"/>
  <c r="AE359" i="19" s="1"/>
  <c r="V327" i="19"/>
  <c r="M327" i="19"/>
  <c r="D327" i="19"/>
  <c r="BM326" i="19"/>
  <c r="BL326" i="19"/>
  <c r="BK326" i="19"/>
  <c r="BJ326" i="19"/>
  <c r="BI326" i="19"/>
  <c r="BH326" i="19"/>
  <c r="BG326" i="19"/>
  <c r="BE326" i="19"/>
  <c r="AT326" i="19"/>
  <c r="AO326" i="19"/>
  <c r="C326" i="19"/>
  <c r="BM325" i="19"/>
  <c r="BL325" i="19"/>
  <c r="BK325" i="19"/>
  <c r="BJ325" i="19"/>
  <c r="BI325" i="19"/>
  <c r="BH325" i="19"/>
  <c r="BG325" i="19"/>
  <c r="BE325" i="19"/>
  <c r="BD325" i="19"/>
  <c r="BC325" i="19"/>
  <c r="BB325" i="19"/>
  <c r="BA325" i="19"/>
  <c r="AZ325" i="19"/>
  <c r="AV325" i="19"/>
  <c r="AU325" i="19"/>
  <c r="AT325" i="19"/>
  <c r="AQ325" i="19"/>
  <c r="AP325" i="19"/>
  <c r="AO325" i="19"/>
  <c r="AN325" i="19"/>
  <c r="AM325" i="19"/>
  <c r="AL325" i="19"/>
  <c r="AK325" i="19"/>
  <c r="AJ325" i="19"/>
  <c r="AI325" i="19"/>
  <c r="AH325" i="19"/>
  <c r="AG325" i="19"/>
  <c r="AF325" i="19"/>
  <c r="AD325" i="19"/>
  <c r="AC325" i="19"/>
  <c r="AB325" i="19"/>
  <c r="AA325" i="19"/>
  <c r="Z325" i="19"/>
  <c r="Y325" i="19"/>
  <c r="X325" i="19"/>
  <c r="W325" i="19"/>
  <c r="U325" i="19"/>
  <c r="T325" i="19"/>
  <c r="S325" i="19"/>
  <c r="R325" i="19"/>
  <c r="Q325" i="19"/>
  <c r="P325" i="19"/>
  <c r="O325" i="19"/>
  <c r="N325" i="19"/>
  <c r="L325" i="19"/>
  <c r="K325" i="19"/>
  <c r="J325" i="19"/>
  <c r="I325" i="19"/>
  <c r="H325" i="19"/>
  <c r="G325" i="19"/>
  <c r="F325" i="19"/>
  <c r="E325" i="19"/>
  <c r="C325" i="19"/>
  <c r="BM324" i="19"/>
  <c r="BL324" i="19"/>
  <c r="BK324" i="19"/>
  <c r="BJ324" i="19"/>
  <c r="BI324" i="19"/>
  <c r="BH324" i="19"/>
  <c r="BG324" i="19"/>
  <c r="BE324" i="19"/>
  <c r="BD324" i="19"/>
  <c r="BC324" i="19"/>
  <c r="BB324" i="19"/>
  <c r="BA324" i="19"/>
  <c r="AZ324" i="19"/>
  <c r="AV324" i="19"/>
  <c r="AU324" i="19"/>
  <c r="AT324" i="19"/>
  <c r="AQ324" i="19"/>
  <c r="AP324" i="19"/>
  <c r="AO324" i="19"/>
  <c r="AN324" i="19"/>
  <c r="AM324" i="19"/>
  <c r="AL324" i="19"/>
  <c r="AK324" i="19"/>
  <c r="AJ324" i="19"/>
  <c r="AI324" i="19"/>
  <c r="AH324" i="19"/>
  <c r="AG324" i="19"/>
  <c r="AF324" i="19"/>
  <c r="AD324" i="19"/>
  <c r="AC324" i="19"/>
  <c r="AB324" i="19"/>
  <c r="AA324" i="19"/>
  <c r="Z324" i="19"/>
  <c r="Y324" i="19"/>
  <c r="X324" i="19"/>
  <c r="W324" i="19"/>
  <c r="U324" i="19"/>
  <c r="T324" i="19"/>
  <c r="S324" i="19"/>
  <c r="R324" i="19"/>
  <c r="Q324" i="19"/>
  <c r="P324" i="19"/>
  <c r="O324" i="19"/>
  <c r="N324" i="19"/>
  <c r="L324" i="19"/>
  <c r="K324" i="19"/>
  <c r="J324" i="19"/>
  <c r="I324" i="19"/>
  <c r="H324" i="19"/>
  <c r="G324" i="19"/>
  <c r="F324" i="19"/>
  <c r="E324" i="19"/>
  <c r="C324" i="19"/>
  <c r="BM323" i="19"/>
  <c r="BL323" i="19"/>
  <c r="BK323" i="19"/>
  <c r="BJ323" i="19"/>
  <c r="BI323" i="19"/>
  <c r="BH323" i="19"/>
  <c r="BG323" i="19"/>
  <c r="BE323" i="19"/>
  <c r="BD323" i="19"/>
  <c r="BC323" i="19"/>
  <c r="BB323" i="19"/>
  <c r="BA323" i="19"/>
  <c r="AZ323" i="19"/>
  <c r="AV323" i="19"/>
  <c r="AU323" i="19"/>
  <c r="AT323" i="19"/>
  <c r="AQ323" i="19"/>
  <c r="AP323" i="19"/>
  <c r="AO323" i="19"/>
  <c r="AN323" i="19"/>
  <c r="AM323" i="19"/>
  <c r="AL323" i="19"/>
  <c r="AK323" i="19"/>
  <c r="AJ323" i="19"/>
  <c r="AI323" i="19"/>
  <c r="AH323" i="19"/>
  <c r="AG323" i="19"/>
  <c r="AF323" i="19"/>
  <c r="AD323" i="19"/>
  <c r="AC323" i="19"/>
  <c r="AB323" i="19"/>
  <c r="AA323" i="19"/>
  <c r="Z323" i="19"/>
  <c r="Y323" i="19"/>
  <c r="X323" i="19"/>
  <c r="W323" i="19"/>
  <c r="U323" i="19"/>
  <c r="T323" i="19"/>
  <c r="S323" i="19"/>
  <c r="R323" i="19"/>
  <c r="Q323" i="19"/>
  <c r="P323" i="19"/>
  <c r="O323" i="19"/>
  <c r="N323" i="19"/>
  <c r="L323" i="19"/>
  <c r="K323" i="19"/>
  <c r="J323" i="19"/>
  <c r="I323" i="19"/>
  <c r="H323" i="19"/>
  <c r="G323" i="19"/>
  <c r="F323" i="19"/>
  <c r="E323" i="19"/>
  <c r="C323" i="19"/>
  <c r="BF322" i="19"/>
  <c r="AW322" i="19"/>
  <c r="AS322" i="19"/>
  <c r="AR322" i="19"/>
  <c r="AE322" i="19"/>
  <c r="V322" i="19"/>
  <c r="M322" i="19"/>
  <c r="D322" i="19"/>
  <c r="BF321" i="19"/>
  <c r="AX321" i="19"/>
  <c r="AW321" i="19"/>
  <c r="AS321" i="19"/>
  <c r="AR321" i="19"/>
  <c r="AE321" i="19"/>
  <c r="V321" i="19"/>
  <c r="M321" i="19"/>
  <c r="D321" i="19"/>
  <c r="BF320" i="19"/>
  <c r="AW320" i="19"/>
  <c r="AS320" i="19"/>
  <c r="AR320" i="19"/>
  <c r="AE320" i="19"/>
  <c r="V320" i="19"/>
  <c r="M320" i="19"/>
  <c r="D320" i="19"/>
  <c r="BF319" i="19"/>
  <c r="AW319" i="19"/>
  <c r="AX319" i="19" s="1"/>
  <c r="AS319" i="19"/>
  <c r="AR319" i="19"/>
  <c r="AE319" i="19"/>
  <c r="V319" i="19"/>
  <c r="M319" i="19"/>
  <c r="D319" i="19"/>
  <c r="BF318" i="19"/>
  <c r="AW318" i="19"/>
  <c r="AS318" i="19"/>
  <c r="AR318" i="19"/>
  <c r="AE318" i="19"/>
  <c r="V318" i="19"/>
  <c r="M318" i="19"/>
  <c r="D318" i="19"/>
  <c r="BF317" i="19"/>
  <c r="AW317" i="19"/>
  <c r="AX317" i="19" s="1"/>
  <c r="AS317" i="19"/>
  <c r="AR317" i="19"/>
  <c r="AE317" i="19"/>
  <c r="AE324" i="19" s="1"/>
  <c r="V317" i="19"/>
  <c r="M317" i="19"/>
  <c r="D317" i="19"/>
  <c r="BF316" i="19"/>
  <c r="AW316" i="19"/>
  <c r="AS316" i="19"/>
  <c r="AR316" i="19"/>
  <c r="AE316" i="19"/>
  <c r="V316" i="19"/>
  <c r="M316" i="19"/>
  <c r="D316" i="19"/>
  <c r="BF315" i="19"/>
  <c r="AX315" i="19"/>
  <c r="AW315" i="19"/>
  <c r="AS315" i="19"/>
  <c r="AR315" i="19"/>
  <c r="AE315" i="19"/>
  <c r="V315" i="19"/>
  <c r="M315" i="19"/>
  <c r="D315" i="19"/>
  <c r="BF314" i="19"/>
  <c r="AW314" i="19"/>
  <c r="AS314" i="19"/>
  <c r="AR314" i="19"/>
  <c r="AE314" i="19"/>
  <c r="V314" i="19"/>
  <c r="M314" i="19"/>
  <c r="D314" i="19"/>
  <c r="BF313" i="19"/>
  <c r="AX313" i="19"/>
  <c r="AW313" i="19"/>
  <c r="AS313" i="19"/>
  <c r="AR313" i="19"/>
  <c r="AE313" i="19"/>
  <c r="V313" i="19"/>
  <c r="M313" i="19"/>
  <c r="D313" i="19"/>
  <c r="BF312" i="19"/>
  <c r="AW312" i="19"/>
  <c r="AS312" i="19"/>
  <c r="AR312" i="19"/>
  <c r="AE312" i="19"/>
  <c r="V312" i="19"/>
  <c r="M312" i="19"/>
  <c r="D312" i="19"/>
  <c r="BF311" i="19"/>
  <c r="AX311" i="19"/>
  <c r="AW311" i="19"/>
  <c r="AS311" i="19"/>
  <c r="AR311" i="19"/>
  <c r="AE311" i="19"/>
  <c r="V311" i="19"/>
  <c r="M311" i="19"/>
  <c r="D311" i="19"/>
  <c r="BF310" i="19"/>
  <c r="AW310" i="19"/>
  <c r="AR310" i="19"/>
  <c r="AS310" i="19" s="1"/>
  <c r="AE310" i="19"/>
  <c r="V310" i="19"/>
  <c r="M310" i="19"/>
  <c r="D310" i="19"/>
  <c r="BF309" i="19"/>
  <c r="AW309" i="19"/>
  <c r="AR309" i="19"/>
  <c r="AS309" i="19" s="1"/>
  <c r="AE309" i="19"/>
  <c r="V309" i="19"/>
  <c r="M309" i="19"/>
  <c r="D309" i="19"/>
  <c r="BF308" i="19"/>
  <c r="AW308" i="19"/>
  <c r="AX308" i="19" s="1"/>
  <c r="AR308" i="19"/>
  <c r="AS308" i="19" s="1"/>
  <c r="AY308" i="19" s="1"/>
  <c r="AE308" i="19"/>
  <c r="V308" i="19"/>
  <c r="M308" i="19"/>
  <c r="D308" i="19"/>
  <c r="BF307" i="19"/>
  <c r="AW307" i="19"/>
  <c r="AR307" i="19"/>
  <c r="AS307" i="19" s="1"/>
  <c r="AE307" i="19"/>
  <c r="V307" i="19"/>
  <c r="M307" i="19"/>
  <c r="D307" i="19"/>
  <c r="BF306" i="19"/>
  <c r="AW306" i="19"/>
  <c r="AX306" i="19" s="1"/>
  <c r="AR306" i="19"/>
  <c r="AS306" i="19" s="1"/>
  <c r="AY306" i="19" s="1"/>
  <c r="AE306" i="19"/>
  <c r="V306" i="19"/>
  <c r="M306" i="19"/>
  <c r="D306" i="19"/>
  <c r="BF305" i="19"/>
  <c r="AW305" i="19"/>
  <c r="AR305" i="19"/>
  <c r="AS305" i="19" s="1"/>
  <c r="AE305" i="19"/>
  <c r="V305" i="19"/>
  <c r="M305" i="19"/>
  <c r="D305" i="19"/>
  <c r="BF304" i="19"/>
  <c r="AW304" i="19"/>
  <c r="AX304" i="19" s="1"/>
  <c r="AR304" i="19"/>
  <c r="AS304" i="19" s="1"/>
  <c r="AE304" i="19"/>
  <c r="V304" i="19"/>
  <c r="M304" i="19"/>
  <c r="D304" i="19"/>
  <c r="BF303" i="19"/>
  <c r="AW303" i="19"/>
  <c r="AR303" i="19"/>
  <c r="AS303" i="19" s="1"/>
  <c r="AE303" i="19"/>
  <c r="V303" i="19"/>
  <c r="M303" i="19"/>
  <c r="D303" i="19"/>
  <c r="BF302" i="19"/>
  <c r="AW302" i="19"/>
  <c r="AX302" i="19" s="1"/>
  <c r="AR302" i="19"/>
  <c r="AS302" i="19" s="1"/>
  <c r="AE302" i="19"/>
  <c r="V302" i="19"/>
  <c r="M302" i="19"/>
  <c r="D302" i="19"/>
  <c r="BF301" i="19"/>
  <c r="AW301" i="19"/>
  <c r="AR301" i="19"/>
  <c r="AS301" i="19" s="1"/>
  <c r="AE301" i="19"/>
  <c r="V301" i="19"/>
  <c r="M301" i="19"/>
  <c r="D301" i="19"/>
  <c r="BF300" i="19"/>
  <c r="AW300" i="19"/>
  <c r="AX300" i="19" s="1"/>
  <c r="AR300" i="19"/>
  <c r="AS300" i="19" s="1"/>
  <c r="AE300" i="19"/>
  <c r="V300" i="19"/>
  <c r="M300" i="19"/>
  <c r="D300" i="19"/>
  <c r="BF299" i="19"/>
  <c r="AW299" i="19"/>
  <c r="AR299" i="19"/>
  <c r="AS299" i="19" s="1"/>
  <c r="AE299" i="19"/>
  <c r="V299" i="19"/>
  <c r="M299" i="19"/>
  <c r="D299" i="19"/>
  <c r="BF298" i="19"/>
  <c r="AW298" i="19"/>
  <c r="AX298" i="19" s="1"/>
  <c r="AR298" i="19"/>
  <c r="AS298" i="19" s="1"/>
  <c r="AE298" i="19"/>
  <c r="V298" i="19"/>
  <c r="M298" i="19"/>
  <c r="D298" i="19"/>
  <c r="BF297" i="19"/>
  <c r="AW297" i="19"/>
  <c r="AX297" i="19" s="1"/>
  <c r="AR297" i="19"/>
  <c r="AS297" i="19" s="1"/>
  <c r="AE297" i="19"/>
  <c r="V297" i="19"/>
  <c r="M297" i="19"/>
  <c r="D297" i="19"/>
  <c r="BF296" i="19"/>
  <c r="AW296" i="19"/>
  <c r="AX296" i="19" s="1"/>
  <c r="AR296" i="19"/>
  <c r="AS296" i="19" s="1"/>
  <c r="AY296" i="19" s="1"/>
  <c r="AE296" i="19"/>
  <c r="V296" i="19"/>
  <c r="M296" i="19"/>
  <c r="D296" i="19"/>
  <c r="BF295" i="19"/>
  <c r="AW295" i="19"/>
  <c r="AX295" i="19" s="1"/>
  <c r="AR295" i="19"/>
  <c r="AS295" i="19" s="1"/>
  <c r="AE295" i="19"/>
  <c r="V295" i="19"/>
  <c r="M295" i="19"/>
  <c r="D295" i="19"/>
  <c r="BF294" i="19"/>
  <c r="AW294" i="19"/>
  <c r="AX294" i="19" s="1"/>
  <c r="AR294" i="19"/>
  <c r="AS294" i="19" s="1"/>
  <c r="AE294" i="19"/>
  <c r="V294" i="19"/>
  <c r="M294" i="19"/>
  <c r="D294" i="19"/>
  <c r="BF293" i="19"/>
  <c r="BF326" i="19" s="1"/>
  <c r="AW293" i="19"/>
  <c r="AR293" i="19"/>
  <c r="AE293" i="19"/>
  <c r="V293" i="19"/>
  <c r="M293" i="19"/>
  <c r="D293" i="19"/>
  <c r="BM292" i="19"/>
  <c r="BL292" i="19"/>
  <c r="BK292" i="19"/>
  <c r="BJ292" i="19"/>
  <c r="BI292" i="19"/>
  <c r="BH292" i="19"/>
  <c r="BG292" i="19"/>
  <c r="BE292" i="19"/>
  <c r="AT292" i="19"/>
  <c r="AO292" i="19"/>
  <c r="C292" i="19"/>
  <c r="BM291" i="19"/>
  <c r="BL291" i="19"/>
  <c r="BK291" i="19"/>
  <c r="BJ291" i="19"/>
  <c r="BI291" i="19"/>
  <c r="BH291" i="19"/>
  <c r="BG291" i="19"/>
  <c r="BE291" i="19"/>
  <c r="BD291" i="19"/>
  <c r="BC291" i="19"/>
  <c r="BB291" i="19"/>
  <c r="BA291" i="19"/>
  <c r="AZ291" i="19"/>
  <c r="AV291" i="19"/>
  <c r="AU291" i="19"/>
  <c r="AT291" i="19"/>
  <c r="AQ291" i="19"/>
  <c r="AP291" i="19"/>
  <c r="AO291" i="19"/>
  <c r="AN291" i="19"/>
  <c r="AM291" i="19"/>
  <c r="AL291" i="19"/>
  <c r="AK291" i="19"/>
  <c r="AJ291" i="19"/>
  <c r="AI291" i="19"/>
  <c r="AH291" i="19"/>
  <c r="AG291" i="19"/>
  <c r="AF291" i="19"/>
  <c r="AD291" i="19"/>
  <c r="AC291" i="19"/>
  <c r="AB291" i="19"/>
  <c r="AA291" i="19"/>
  <c r="Z291" i="19"/>
  <c r="Y291" i="19"/>
  <c r="X291" i="19"/>
  <c r="W291" i="19"/>
  <c r="U291" i="19"/>
  <c r="T291" i="19"/>
  <c r="S291" i="19"/>
  <c r="R291" i="19"/>
  <c r="Q291" i="19"/>
  <c r="P291" i="19"/>
  <c r="O291" i="19"/>
  <c r="N291" i="19"/>
  <c r="L291" i="19"/>
  <c r="K291" i="19"/>
  <c r="J291" i="19"/>
  <c r="I291" i="19"/>
  <c r="H291" i="19"/>
  <c r="G291" i="19"/>
  <c r="F291" i="19"/>
  <c r="E291" i="19"/>
  <c r="C291" i="19"/>
  <c r="BM290" i="19"/>
  <c r="BL290" i="19"/>
  <c r="BK290" i="19"/>
  <c r="BJ290" i="19"/>
  <c r="BI290" i="19"/>
  <c r="BH290" i="19"/>
  <c r="BG290" i="19"/>
  <c r="BE290" i="19"/>
  <c r="BD290" i="19"/>
  <c r="BC290" i="19"/>
  <c r="BB290" i="19"/>
  <c r="BA290" i="19"/>
  <c r="AZ290" i="19"/>
  <c r="AV290" i="19"/>
  <c r="AU290" i="19"/>
  <c r="AT290" i="19"/>
  <c r="AQ290" i="19"/>
  <c r="AP290" i="19"/>
  <c r="AO290" i="19"/>
  <c r="AN290" i="19"/>
  <c r="AM290" i="19"/>
  <c r="AL290" i="19"/>
  <c r="AK290" i="19"/>
  <c r="AJ290" i="19"/>
  <c r="AI290" i="19"/>
  <c r="AH290" i="19"/>
  <c r="AG290" i="19"/>
  <c r="AF290" i="19"/>
  <c r="AD290" i="19"/>
  <c r="AC290" i="19"/>
  <c r="AB290" i="19"/>
  <c r="AA290" i="19"/>
  <c r="Z290" i="19"/>
  <c r="Y290" i="19"/>
  <c r="X290" i="19"/>
  <c r="W290" i="19"/>
  <c r="U290" i="19"/>
  <c r="T290" i="19"/>
  <c r="S290" i="19"/>
  <c r="R290" i="19"/>
  <c r="Q290" i="19"/>
  <c r="P290" i="19"/>
  <c r="O290" i="19"/>
  <c r="N290" i="19"/>
  <c r="L290" i="19"/>
  <c r="K290" i="19"/>
  <c r="J290" i="19"/>
  <c r="I290" i="19"/>
  <c r="H290" i="19"/>
  <c r="G290" i="19"/>
  <c r="F290" i="19"/>
  <c r="E290" i="19"/>
  <c r="C290" i="19"/>
  <c r="BM289" i="19"/>
  <c r="BL289" i="19"/>
  <c r="BK289" i="19"/>
  <c r="BJ289" i="19"/>
  <c r="BI289" i="19"/>
  <c r="BH289" i="19"/>
  <c r="BG289" i="19"/>
  <c r="BE289" i="19"/>
  <c r="BD289" i="19"/>
  <c r="BC289" i="19"/>
  <c r="BB289" i="19"/>
  <c r="BA289" i="19"/>
  <c r="AZ289" i="19"/>
  <c r="AV289" i="19"/>
  <c r="AU289" i="19"/>
  <c r="AT289" i="19"/>
  <c r="AQ289" i="19"/>
  <c r="AP289" i="19"/>
  <c r="AO289" i="19"/>
  <c r="AN289" i="19"/>
  <c r="AM289" i="19"/>
  <c r="AL289" i="19"/>
  <c r="AK289" i="19"/>
  <c r="AJ289" i="19"/>
  <c r="AI289" i="19"/>
  <c r="AH289" i="19"/>
  <c r="AG289" i="19"/>
  <c r="AF289" i="19"/>
  <c r="AD289" i="19"/>
  <c r="AC289" i="19"/>
  <c r="AB289" i="19"/>
  <c r="AA289" i="19"/>
  <c r="Z289" i="19"/>
  <c r="Y289" i="19"/>
  <c r="X289" i="19"/>
  <c r="W289" i="19"/>
  <c r="U289" i="19"/>
  <c r="T289" i="19"/>
  <c r="S289" i="19"/>
  <c r="R289" i="19"/>
  <c r="Q289" i="19"/>
  <c r="P289" i="19"/>
  <c r="O289" i="19"/>
  <c r="N289" i="19"/>
  <c r="L289" i="19"/>
  <c r="K289" i="19"/>
  <c r="J289" i="19"/>
  <c r="I289" i="19"/>
  <c r="H289" i="19"/>
  <c r="G289" i="19"/>
  <c r="F289" i="19"/>
  <c r="E289" i="19"/>
  <c r="C289" i="19"/>
  <c r="BF288" i="19"/>
  <c r="AX288" i="19"/>
  <c r="AW288" i="19"/>
  <c r="AS288" i="19"/>
  <c r="AR288" i="19"/>
  <c r="AE288" i="19"/>
  <c r="V288" i="19"/>
  <c r="M288" i="19"/>
  <c r="D288" i="19"/>
  <c r="BF287" i="19"/>
  <c r="AW287" i="19"/>
  <c r="AX287" i="19" s="1"/>
  <c r="AS287" i="19"/>
  <c r="AR287" i="19"/>
  <c r="AE287" i="19"/>
  <c r="V287" i="19"/>
  <c r="M287" i="19"/>
  <c r="D287" i="19"/>
  <c r="BF286" i="19"/>
  <c r="AX286" i="19"/>
  <c r="AW286" i="19"/>
  <c r="AS286" i="19"/>
  <c r="AR286" i="19"/>
  <c r="AE286" i="19"/>
  <c r="V286" i="19"/>
  <c r="M286" i="19"/>
  <c r="D286" i="19"/>
  <c r="BF285" i="19"/>
  <c r="AX285" i="19"/>
  <c r="AW285" i="19"/>
  <c r="AS285" i="19"/>
  <c r="AR285" i="19"/>
  <c r="AE285" i="19"/>
  <c r="V285" i="19"/>
  <c r="M285" i="19"/>
  <c r="D285" i="19"/>
  <c r="BF284" i="19"/>
  <c r="AX284" i="19"/>
  <c r="AW284" i="19"/>
  <c r="AS284" i="19"/>
  <c r="AR284" i="19"/>
  <c r="AE284" i="19"/>
  <c r="V284" i="19"/>
  <c r="M284" i="19"/>
  <c r="D284" i="19"/>
  <c r="BF283" i="19"/>
  <c r="AX283" i="19"/>
  <c r="AW283" i="19"/>
  <c r="AS283" i="19"/>
  <c r="AR283" i="19"/>
  <c r="AE283" i="19"/>
  <c r="V283" i="19"/>
  <c r="M283" i="19"/>
  <c r="D283" i="19"/>
  <c r="BF282" i="19"/>
  <c r="AW282" i="19"/>
  <c r="AX282" i="19" s="1"/>
  <c r="AS282" i="19"/>
  <c r="AR282" i="19"/>
  <c r="AE282" i="19"/>
  <c r="V282" i="19"/>
  <c r="M282" i="19"/>
  <c r="D282" i="19"/>
  <c r="BF281" i="19"/>
  <c r="AX281" i="19"/>
  <c r="AW281" i="19"/>
  <c r="AS281" i="19"/>
  <c r="AR281" i="19"/>
  <c r="AE281" i="19"/>
  <c r="V281" i="19"/>
  <c r="M281" i="19"/>
  <c r="D281" i="19"/>
  <c r="BF280" i="19"/>
  <c r="AW280" i="19"/>
  <c r="AX280" i="19" s="1"/>
  <c r="AS280" i="19"/>
  <c r="AR280" i="19"/>
  <c r="AE280" i="19"/>
  <c r="V280" i="19"/>
  <c r="M280" i="19"/>
  <c r="D280" i="19"/>
  <c r="BF279" i="19"/>
  <c r="AX279" i="19"/>
  <c r="AW279" i="19"/>
  <c r="AS279" i="19"/>
  <c r="AR279" i="19"/>
  <c r="AE279" i="19"/>
  <c r="V279" i="19"/>
  <c r="M279" i="19"/>
  <c r="D279" i="19"/>
  <c r="BF278" i="19"/>
  <c r="AX278" i="19"/>
  <c r="AW278" i="19"/>
  <c r="AS278" i="19"/>
  <c r="AR278" i="19"/>
  <c r="AE278" i="19"/>
  <c r="V278" i="19"/>
  <c r="M278" i="19"/>
  <c r="D278" i="19"/>
  <c r="BF277" i="19"/>
  <c r="AX277" i="19"/>
  <c r="AW277" i="19"/>
  <c r="AS277" i="19"/>
  <c r="AR277" i="19"/>
  <c r="AE277" i="19"/>
  <c r="V277" i="19"/>
  <c r="M277" i="19"/>
  <c r="D277" i="19"/>
  <c r="BF276" i="19"/>
  <c r="AX276" i="19"/>
  <c r="AW276" i="19"/>
  <c r="AS276" i="19"/>
  <c r="AR276" i="19"/>
  <c r="AE276" i="19"/>
  <c r="V276" i="19"/>
  <c r="M276" i="19"/>
  <c r="D276" i="19"/>
  <c r="BF275" i="19"/>
  <c r="AW275" i="19"/>
  <c r="AX275" i="19" s="1"/>
  <c r="AS275" i="19"/>
  <c r="AR275" i="19"/>
  <c r="AE275" i="19"/>
  <c r="V275" i="19"/>
  <c r="M275" i="19"/>
  <c r="D275" i="19"/>
  <c r="BF274" i="19"/>
  <c r="AX274" i="19"/>
  <c r="AW274" i="19"/>
  <c r="AY274" i="19" s="1"/>
  <c r="AS274" i="19"/>
  <c r="AR274" i="19"/>
  <c r="AE274" i="19"/>
  <c r="V274" i="19"/>
  <c r="M274" i="19"/>
  <c r="D274" i="19"/>
  <c r="BF273" i="19"/>
  <c r="AW273" i="19"/>
  <c r="AS273" i="19"/>
  <c r="AR273" i="19"/>
  <c r="AE273" i="19"/>
  <c r="V273" i="19"/>
  <c r="M273" i="19"/>
  <c r="D273" i="19"/>
  <c r="BF272" i="19"/>
  <c r="AX272" i="19"/>
  <c r="AW272" i="19"/>
  <c r="AS272" i="19"/>
  <c r="AR272" i="19"/>
  <c r="AE272" i="19"/>
  <c r="V272" i="19"/>
  <c r="M272" i="19"/>
  <c r="D272" i="19"/>
  <c r="BF271" i="19"/>
  <c r="AW271" i="19"/>
  <c r="AS271" i="19"/>
  <c r="AR271" i="19"/>
  <c r="AE271" i="19"/>
  <c r="V271" i="19"/>
  <c r="M271" i="19"/>
  <c r="D271" i="19"/>
  <c r="BF270" i="19"/>
  <c r="AX270" i="19"/>
  <c r="AW270" i="19"/>
  <c r="AS270" i="19"/>
  <c r="AR270" i="19"/>
  <c r="AE270" i="19"/>
  <c r="V270" i="19"/>
  <c r="M270" i="19"/>
  <c r="D270" i="19"/>
  <c r="BF269" i="19"/>
  <c r="AW269" i="19"/>
  <c r="AS269" i="19"/>
  <c r="AR269" i="19"/>
  <c r="AE269" i="19"/>
  <c r="V269" i="19"/>
  <c r="M269" i="19"/>
  <c r="D269" i="19"/>
  <c r="BF268" i="19"/>
  <c r="AX268" i="19"/>
  <c r="AW268" i="19"/>
  <c r="AS268" i="19"/>
  <c r="AR268" i="19"/>
  <c r="AE268" i="19"/>
  <c r="V268" i="19"/>
  <c r="M268" i="19"/>
  <c r="D268" i="19"/>
  <c r="BF267" i="19"/>
  <c r="BF291" i="19" s="1"/>
  <c r="AX267" i="19"/>
  <c r="AW267" i="19"/>
  <c r="AS267" i="19"/>
  <c r="AR267" i="19"/>
  <c r="AE267" i="19"/>
  <c r="V267" i="19"/>
  <c r="M267" i="19"/>
  <c r="D267" i="19"/>
  <c r="BF266" i="19"/>
  <c r="AW266" i="19"/>
  <c r="AS266" i="19"/>
  <c r="AR266" i="19"/>
  <c r="AE266" i="19"/>
  <c r="V266" i="19"/>
  <c r="M266" i="19"/>
  <c r="D266" i="19"/>
  <c r="BF265" i="19"/>
  <c r="AW265" i="19"/>
  <c r="AS265" i="19"/>
  <c r="AR265" i="19"/>
  <c r="AE265" i="19"/>
  <c r="V265" i="19"/>
  <c r="M265" i="19"/>
  <c r="D265" i="19"/>
  <c r="BF264" i="19"/>
  <c r="AW264" i="19"/>
  <c r="AX264" i="19" s="1"/>
  <c r="AS264" i="19"/>
  <c r="AR264" i="19"/>
  <c r="AE264" i="19"/>
  <c r="V264" i="19"/>
  <c r="M264" i="19"/>
  <c r="D264" i="19"/>
  <c r="BF263" i="19"/>
  <c r="AW263" i="19"/>
  <c r="AS263" i="19"/>
  <c r="AR263" i="19"/>
  <c r="AE263" i="19"/>
  <c r="V263" i="19"/>
  <c r="M263" i="19"/>
  <c r="D263" i="19"/>
  <c r="BF262" i="19"/>
  <c r="AX262" i="19"/>
  <c r="AW262" i="19"/>
  <c r="AS262" i="19"/>
  <c r="AR262" i="19"/>
  <c r="AE262" i="19"/>
  <c r="V262" i="19"/>
  <c r="M262" i="19"/>
  <c r="D262" i="19"/>
  <c r="BF261" i="19"/>
  <c r="AW261" i="19"/>
  <c r="AR261" i="19"/>
  <c r="AS261" i="19" s="1"/>
  <c r="AE261" i="19"/>
  <c r="V261" i="19"/>
  <c r="V291" i="19" s="1"/>
  <c r="M261" i="19"/>
  <c r="D261" i="19"/>
  <c r="BF260" i="19"/>
  <c r="AW260" i="19"/>
  <c r="AS260" i="19"/>
  <c r="AR260" i="19"/>
  <c r="AE260" i="19"/>
  <c r="V260" i="19"/>
  <c r="M260" i="19"/>
  <c r="D260" i="19"/>
  <c r="BF259" i="19"/>
  <c r="AW259" i="19"/>
  <c r="AX259" i="19" s="1"/>
  <c r="AR259" i="19"/>
  <c r="AR291" i="19" s="1"/>
  <c r="AE259" i="19"/>
  <c r="V259" i="19"/>
  <c r="M259" i="19"/>
  <c r="D259" i="19"/>
  <c r="BF258" i="19"/>
  <c r="AW258" i="19"/>
  <c r="AX258" i="19" s="1"/>
  <c r="AS258" i="19"/>
  <c r="AR258" i="19"/>
  <c r="AE258" i="19"/>
  <c r="V258" i="19"/>
  <c r="V289" i="19" s="1"/>
  <c r="M258" i="19"/>
  <c r="D258" i="19"/>
  <c r="BM257" i="19"/>
  <c r="BL257" i="19"/>
  <c r="BK257" i="19"/>
  <c r="BJ257" i="19"/>
  <c r="BI257" i="19"/>
  <c r="BH257" i="19"/>
  <c r="BG257" i="19"/>
  <c r="BE257" i="19"/>
  <c r="AT257" i="19"/>
  <c r="AO257" i="19"/>
  <c r="C257" i="19"/>
  <c r="BM256" i="19"/>
  <c r="BL256" i="19"/>
  <c r="BK256" i="19"/>
  <c r="BJ256" i="19"/>
  <c r="BI256" i="19"/>
  <c r="BH256" i="19"/>
  <c r="BG256" i="19"/>
  <c r="BE256" i="19"/>
  <c r="BD256" i="19"/>
  <c r="BC256" i="19"/>
  <c r="BB256" i="19"/>
  <c r="BA256" i="19"/>
  <c r="AZ256" i="19"/>
  <c r="AV256" i="19"/>
  <c r="AU256" i="19"/>
  <c r="AT256" i="19"/>
  <c r="AQ256" i="19"/>
  <c r="AP256" i="19"/>
  <c r="AO256" i="19"/>
  <c r="AN256" i="19"/>
  <c r="AM256" i="19"/>
  <c r="AL256" i="19"/>
  <c r="AK256" i="19"/>
  <c r="AJ256" i="19"/>
  <c r="AI256" i="19"/>
  <c r="AH256" i="19"/>
  <c r="AG256" i="19"/>
  <c r="AF256" i="19"/>
  <c r="AE256" i="19"/>
  <c r="AD256" i="19"/>
  <c r="AC256" i="19"/>
  <c r="AB256" i="19"/>
  <c r="AA256" i="19"/>
  <c r="Z256" i="19"/>
  <c r="Y256" i="19"/>
  <c r="X256" i="19"/>
  <c r="W256" i="19"/>
  <c r="U256" i="19"/>
  <c r="T256" i="19"/>
  <c r="S256" i="19"/>
  <c r="R256" i="19"/>
  <c r="Q256" i="19"/>
  <c r="P256" i="19"/>
  <c r="O256" i="19"/>
  <c r="N256" i="19"/>
  <c r="M256" i="19"/>
  <c r="L256" i="19"/>
  <c r="K256" i="19"/>
  <c r="J256" i="19"/>
  <c r="I256" i="19"/>
  <c r="H256" i="19"/>
  <c r="G256" i="19"/>
  <c r="F256" i="19"/>
  <c r="E256" i="19"/>
  <c r="C256" i="19"/>
  <c r="BM255" i="19"/>
  <c r="BL255" i="19"/>
  <c r="BK255" i="19"/>
  <c r="BJ255" i="19"/>
  <c r="BI255" i="19"/>
  <c r="BH255" i="19"/>
  <c r="BG255" i="19"/>
  <c r="BE255" i="19"/>
  <c r="BD255" i="19"/>
  <c r="BC255" i="19"/>
  <c r="BB255" i="19"/>
  <c r="BA255" i="19"/>
  <c r="AZ255" i="19"/>
  <c r="AV255" i="19"/>
  <c r="AU255" i="19"/>
  <c r="AT255" i="19"/>
  <c r="AQ255" i="19"/>
  <c r="AP255" i="19"/>
  <c r="AO255" i="19"/>
  <c r="AN255" i="19"/>
  <c r="AM255" i="19"/>
  <c r="AL255" i="19"/>
  <c r="AK255" i="19"/>
  <c r="AJ255" i="19"/>
  <c r="AI255" i="19"/>
  <c r="AH255" i="19"/>
  <c r="AG255" i="19"/>
  <c r="AF255" i="19"/>
  <c r="AE255" i="19"/>
  <c r="AD255" i="19"/>
  <c r="AC255" i="19"/>
  <c r="AB255" i="19"/>
  <c r="AA255" i="19"/>
  <c r="Z255" i="19"/>
  <c r="Y255" i="19"/>
  <c r="X255" i="19"/>
  <c r="W255" i="19"/>
  <c r="U255" i="19"/>
  <c r="T255" i="19"/>
  <c r="S255" i="19"/>
  <c r="R255" i="19"/>
  <c r="Q255" i="19"/>
  <c r="P255" i="19"/>
  <c r="O255" i="19"/>
  <c r="N255" i="19"/>
  <c r="L255" i="19"/>
  <c r="K255" i="19"/>
  <c r="J255" i="19"/>
  <c r="I255" i="19"/>
  <c r="H255" i="19"/>
  <c r="G255" i="19"/>
  <c r="F255" i="19"/>
  <c r="E255" i="19"/>
  <c r="C255" i="19"/>
  <c r="BM254" i="19"/>
  <c r="BL254" i="19"/>
  <c r="BK254" i="19"/>
  <c r="BJ254" i="19"/>
  <c r="BI254" i="19"/>
  <c r="BH254" i="19"/>
  <c r="BG254" i="19"/>
  <c r="BE254" i="19"/>
  <c r="BD254" i="19"/>
  <c r="BC254" i="19"/>
  <c r="BB254" i="19"/>
  <c r="BA254" i="19"/>
  <c r="AZ254" i="19"/>
  <c r="AV254" i="19"/>
  <c r="AU254" i="19"/>
  <c r="AT254" i="19"/>
  <c r="AQ254" i="19"/>
  <c r="AP254" i="19"/>
  <c r="AO254" i="19"/>
  <c r="AN254" i="19"/>
  <c r="AM254" i="19"/>
  <c r="AL254" i="19"/>
  <c r="AK254" i="19"/>
  <c r="AJ254" i="19"/>
  <c r="AI254" i="19"/>
  <c r="AH254" i="19"/>
  <c r="AG254" i="19"/>
  <c r="AF254" i="19"/>
  <c r="AE254" i="19"/>
  <c r="AD254" i="19"/>
  <c r="AC254" i="19"/>
  <c r="AB254" i="19"/>
  <c r="AA254" i="19"/>
  <c r="Z254" i="19"/>
  <c r="Y254" i="19"/>
  <c r="X254" i="19"/>
  <c r="W254" i="19"/>
  <c r="U254" i="19"/>
  <c r="T254" i="19"/>
  <c r="S254" i="19"/>
  <c r="R254" i="19"/>
  <c r="Q254" i="19"/>
  <c r="P254" i="19"/>
  <c r="O254" i="19"/>
  <c r="N254" i="19"/>
  <c r="L254" i="19"/>
  <c r="K254" i="19"/>
  <c r="J254" i="19"/>
  <c r="I254" i="19"/>
  <c r="H254" i="19"/>
  <c r="G254" i="19"/>
  <c r="F254" i="19"/>
  <c r="E254" i="19"/>
  <c r="C254" i="19"/>
  <c r="BF253" i="19"/>
  <c r="AW253" i="19"/>
  <c r="AR253" i="19"/>
  <c r="AS253" i="19" s="1"/>
  <c r="AE253" i="19"/>
  <c r="V253" i="19"/>
  <c r="M253" i="19"/>
  <c r="D253" i="19"/>
  <c r="BF252" i="19"/>
  <c r="AW252" i="19"/>
  <c r="AS252" i="19"/>
  <c r="AR252" i="19"/>
  <c r="AE252" i="19"/>
  <c r="V252" i="19"/>
  <c r="M252" i="19"/>
  <c r="D252" i="19"/>
  <c r="BF251" i="19"/>
  <c r="AW251" i="19"/>
  <c r="AR251" i="19"/>
  <c r="AS251" i="19" s="1"/>
  <c r="AE251" i="19"/>
  <c r="V251" i="19"/>
  <c r="M251" i="19"/>
  <c r="D251" i="19"/>
  <c r="BF250" i="19"/>
  <c r="AW250" i="19"/>
  <c r="AS250" i="19"/>
  <c r="AR250" i="19"/>
  <c r="AE250" i="19"/>
  <c r="V250" i="19"/>
  <c r="M250" i="19"/>
  <c r="D250" i="19"/>
  <c r="BF249" i="19"/>
  <c r="AW249" i="19"/>
  <c r="AR249" i="19"/>
  <c r="AS249" i="19" s="1"/>
  <c r="AE249" i="19"/>
  <c r="V249" i="19"/>
  <c r="M249" i="19"/>
  <c r="D249" i="19"/>
  <c r="BF248" i="19"/>
  <c r="AW248" i="19"/>
  <c r="AS248" i="19"/>
  <c r="AR248" i="19"/>
  <c r="AE248" i="19"/>
  <c r="V248" i="19"/>
  <c r="M248" i="19"/>
  <c r="D248" i="19"/>
  <c r="BF247" i="19"/>
  <c r="AW247" i="19"/>
  <c r="AR247" i="19"/>
  <c r="AS247" i="19" s="1"/>
  <c r="AE247" i="19"/>
  <c r="V247" i="19"/>
  <c r="M247" i="19"/>
  <c r="D247" i="19"/>
  <c r="BF246" i="19"/>
  <c r="AW246" i="19"/>
  <c r="AS246" i="19"/>
  <c r="AR246" i="19"/>
  <c r="AE246" i="19"/>
  <c r="V246" i="19"/>
  <c r="M246" i="19"/>
  <c r="D246" i="19"/>
  <c r="BF245" i="19"/>
  <c r="AW245" i="19"/>
  <c r="AR245" i="19"/>
  <c r="AS245" i="19" s="1"/>
  <c r="AE245" i="19"/>
  <c r="V245" i="19"/>
  <c r="M245" i="19"/>
  <c r="D245" i="19"/>
  <c r="BF244" i="19"/>
  <c r="AW244" i="19"/>
  <c r="AS244" i="19"/>
  <c r="AR244" i="19"/>
  <c r="AE244" i="19"/>
  <c r="V244" i="19"/>
  <c r="M244" i="19"/>
  <c r="D244" i="19"/>
  <c r="BF243" i="19"/>
  <c r="AW243" i="19"/>
  <c r="AR243" i="19"/>
  <c r="AS243" i="19" s="1"/>
  <c r="AE243" i="19"/>
  <c r="V243" i="19"/>
  <c r="M243" i="19"/>
  <c r="D243" i="19"/>
  <c r="BF242" i="19"/>
  <c r="AW242" i="19"/>
  <c r="AS242" i="19"/>
  <c r="AR242" i="19"/>
  <c r="AE242" i="19"/>
  <c r="V242" i="19"/>
  <c r="M242" i="19"/>
  <c r="D242" i="19"/>
  <c r="BF241" i="19"/>
  <c r="AW241" i="19"/>
  <c r="AR241" i="19"/>
  <c r="AS241" i="19" s="1"/>
  <c r="AE241" i="19"/>
  <c r="V241" i="19"/>
  <c r="M241" i="19"/>
  <c r="D241" i="19"/>
  <c r="BF240" i="19"/>
  <c r="AW240" i="19"/>
  <c r="AS240" i="19"/>
  <c r="AR240" i="19"/>
  <c r="AE240" i="19"/>
  <c r="V240" i="19"/>
  <c r="M240" i="19"/>
  <c r="D240" i="19"/>
  <c r="BF239" i="19"/>
  <c r="AW239" i="19"/>
  <c r="AR239" i="19"/>
  <c r="AS239" i="19" s="1"/>
  <c r="AE239" i="19"/>
  <c r="V239" i="19"/>
  <c r="M239" i="19"/>
  <c r="D239" i="19"/>
  <c r="BF238" i="19"/>
  <c r="AW238" i="19"/>
  <c r="AS238" i="19"/>
  <c r="AR238" i="19"/>
  <c r="AE238" i="19"/>
  <c r="V238" i="19"/>
  <c r="M238" i="19"/>
  <c r="D238" i="19"/>
  <c r="BF237" i="19"/>
  <c r="AW237" i="19"/>
  <c r="AR237" i="19"/>
  <c r="AS237" i="19" s="1"/>
  <c r="AE237" i="19"/>
  <c r="V237" i="19"/>
  <c r="M237" i="19"/>
  <c r="D237" i="19"/>
  <c r="BF236" i="19"/>
  <c r="AW236" i="19"/>
  <c r="AS236" i="19"/>
  <c r="AR236" i="19"/>
  <c r="AE236" i="19"/>
  <c r="V236" i="19"/>
  <c r="M236" i="19"/>
  <c r="D236" i="19"/>
  <c r="BF235" i="19"/>
  <c r="AW235" i="19"/>
  <c r="AR235" i="19"/>
  <c r="AS235" i="19" s="1"/>
  <c r="AE235" i="19"/>
  <c r="V235" i="19"/>
  <c r="M235" i="19"/>
  <c r="D235" i="19"/>
  <c r="BF234" i="19"/>
  <c r="AW234" i="19"/>
  <c r="AS234" i="19"/>
  <c r="AR234" i="19"/>
  <c r="AE234" i="19"/>
  <c r="V234" i="19"/>
  <c r="M234" i="19"/>
  <c r="D234" i="19"/>
  <c r="BF233" i="19"/>
  <c r="AW233" i="19"/>
  <c r="AR233" i="19"/>
  <c r="AS233" i="19" s="1"/>
  <c r="AE233" i="19"/>
  <c r="V233" i="19"/>
  <c r="M233" i="19"/>
  <c r="D233" i="19"/>
  <c r="BF232" i="19"/>
  <c r="AW232" i="19"/>
  <c r="AS232" i="19"/>
  <c r="AR232" i="19"/>
  <c r="AE232" i="19"/>
  <c r="V232" i="19"/>
  <c r="M232" i="19"/>
  <c r="D232" i="19"/>
  <c r="BF231" i="19"/>
  <c r="AW231" i="19"/>
  <c r="AR231" i="19"/>
  <c r="AS231" i="19" s="1"/>
  <c r="AE231" i="19"/>
  <c r="V231" i="19"/>
  <c r="M231" i="19"/>
  <c r="D231" i="19"/>
  <c r="BF230" i="19"/>
  <c r="AW230" i="19"/>
  <c r="AS230" i="19"/>
  <c r="AR230" i="19"/>
  <c r="AE230" i="19"/>
  <c r="V230" i="19"/>
  <c r="M230" i="19"/>
  <c r="D230" i="19"/>
  <c r="BF229" i="19"/>
  <c r="AW229" i="19"/>
  <c r="AX229" i="19" s="1"/>
  <c r="AR229" i="19"/>
  <c r="AS229" i="19" s="1"/>
  <c r="AE229" i="19"/>
  <c r="V229" i="19"/>
  <c r="M229" i="19"/>
  <c r="D229" i="19"/>
  <c r="BF228" i="19"/>
  <c r="AW228" i="19"/>
  <c r="AS228" i="19"/>
  <c r="AR228" i="19"/>
  <c r="AE228" i="19"/>
  <c r="V228" i="19"/>
  <c r="M228" i="19"/>
  <c r="D228" i="19"/>
  <c r="BF227" i="19"/>
  <c r="AW227" i="19"/>
  <c r="AX227" i="19" s="1"/>
  <c r="AR227" i="19"/>
  <c r="AS227" i="19" s="1"/>
  <c r="AE227" i="19"/>
  <c r="V227" i="19"/>
  <c r="M227" i="19"/>
  <c r="D227" i="19"/>
  <c r="BF226" i="19"/>
  <c r="AW226" i="19"/>
  <c r="AS226" i="19"/>
  <c r="AR226" i="19"/>
  <c r="AE226" i="19"/>
  <c r="V226" i="19"/>
  <c r="M226" i="19"/>
  <c r="D226" i="19"/>
  <c r="BF225" i="19"/>
  <c r="AW225" i="19"/>
  <c r="AX225" i="19" s="1"/>
  <c r="AR225" i="19"/>
  <c r="AS225" i="19" s="1"/>
  <c r="AY225" i="19" s="1"/>
  <c r="AE225" i="19"/>
  <c r="V225" i="19"/>
  <c r="M225" i="19"/>
  <c r="D225" i="19"/>
  <c r="BF224" i="19"/>
  <c r="AY224" i="19"/>
  <c r="AW224" i="19"/>
  <c r="AX224" i="19" s="1"/>
  <c r="AS224" i="19"/>
  <c r="AR224" i="19"/>
  <c r="AE224" i="19"/>
  <c r="V224" i="19"/>
  <c r="M224" i="19"/>
  <c r="D224" i="19"/>
  <c r="D255" i="19" s="1"/>
  <c r="BF223" i="19"/>
  <c r="BF254" i="19" s="1"/>
  <c r="AW223" i="19"/>
  <c r="AR223" i="19"/>
  <c r="AE223" i="19"/>
  <c r="V223" i="19"/>
  <c r="M223" i="19"/>
  <c r="M254" i="19" s="1"/>
  <c r="D223" i="19"/>
  <c r="BM222" i="19"/>
  <c r="BL222" i="19"/>
  <c r="BK222" i="19"/>
  <c r="BJ222" i="19"/>
  <c r="BI222" i="19"/>
  <c r="BH222" i="19"/>
  <c r="BG222" i="19"/>
  <c r="BE222" i="19"/>
  <c r="AT222" i="19"/>
  <c r="AO222" i="19"/>
  <c r="C222" i="19"/>
  <c r="BM221" i="19"/>
  <c r="BL221" i="19"/>
  <c r="BK221" i="19"/>
  <c r="BJ221" i="19"/>
  <c r="BI221" i="19"/>
  <c r="BH221" i="19"/>
  <c r="BG221" i="19"/>
  <c r="BE221" i="19"/>
  <c r="BD221" i="19"/>
  <c r="BC221" i="19"/>
  <c r="BB221" i="19"/>
  <c r="BA221" i="19"/>
  <c r="AZ221" i="19"/>
  <c r="AV221" i="19"/>
  <c r="AU221" i="19"/>
  <c r="AT221" i="19"/>
  <c r="AR221" i="19"/>
  <c r="AQ221" i="19"/>
  <c r="AP221" i="19"/>
  <c r="AO221" i="19"/>
  <c r="AN221" i="19"/>
  <c r="AM221" i="19"/>
  <c r="AL221" i="19"/>
  <c r="AK221" i="19"/>
  <c r="AJ221" i="19"/>
  <c r="AI221" i="19"/>
  <c r="AH221" i="19"/>
  <c r="AG221" i="19"/>
  <c r="AF221" i="19"/>
  <c r="AD221" i="19"/>
  <c r="AC221" i="19"/>
  <c r="AB221" i="19"/>
  <c r="AA221" i="19"/>
  <c r="Z221" i="19"/>
  <c r="Y221" i="19"/>
  <c r="X221" i="19"/>
  <c r="W221" i="19"/>
  <c r="U221" i="19"/>
  <c r="T221" i="19"/>
  <c r="S221" i="19"/>
  <c r="R221" i="19"/>
  <c r="Q221" i="19"/>
  <c r="P221" i="19"/>
  <c r="O221" i="19"/>
  <c r="N221" i="19"/>
  <c r="L221" i="19"/>
  <c r="K221" i="19"/>
  <c r="J221" i="19"/>
  <c r="I221" i="19"/>
  <c r="H221" i="19"/>
  <c r="G221" i="19"/>
  <c r="F221" i="19"/>
  <c r="E221" i="19"/>
  <c r="D221" i="19"/>
  <c r="C221" i="19"/>
  <c r="BM220" i="19"/>
  <c r="BL220" i="19"/>
  <c r="BK220" i="19"/>
  <c r="BJ220" i="19"/>
  <c r="BI220" i="19"/>
  <c r="BH220" i="19"/>
  <c r="BG220" i="19"/>
  <c r="BE220" i="19"/>
  <c r="BD220" i="19"/>
  <c r="BC220" i="19"/>
  <c r="BB220" i="19"/>
  <c r="BA220" i="19"/>
  <c r="AZ220" i="19"/>
  <c r="AV220" i="19"/>
  <c r="AU220" i="19"/>
  <c r="AT220" i="19"/>
  <c r="AQ220" i="19"/>
  <c r="AP220" i="19"/>
  <c r="AO220" i="19"/>
  <c r="AN220" i="19"/>
  <c r="AM220" i="19"/>
  <c r="AL220" i="19"/>
  <c r="AK220" i="19"/>
  <c r="AJ220" i="19"/>
  <c r="AI220" i="19"/>
  <c r="AH220" i="19"/>
  <c r="AG220" i="19"/>
  <c r="AF220" i="19"/>
  <c r="AD220" i="19"/>
  <c r="AC220" i="19"/>
  <c r="AB220" i="19"/>
  <c r="AA220" i="19"/>
  <c r="Z220" i="19"/>
  <c r="Y220" i="19"/>
  <c r="X220" i="19"/>
  <c r="W220" i="19"/>
  <c r="U220" i="19"/>
  <c r="T220" i="19"/>
  <c r="S220" i="19"/>
  <c r="R220" i="19"/>
  <c r="Q220" i="19"/>
  <c r="P220" i="19"/>
  <c r="O220" i="19"/>
  <c r="N220" i="19"/>
  <c r="L220" i="19"/>
  <c r="K220" i="19"/>
  <c r="J220" i="19"/>
  <c r="I220" i="19"/>
  <c r="H220" i="19"/>
  <c r="G220" i="19"/>
  <c r="F220" i="19"/>
  <c r="E220" i="19"/>
  <c r="C220" i="19"/>
  <c r="BM219" i="19"/>
  <c r="BL219" i="19"/>
  <c r="BK219" i="19"/>
  <c r="BJ219" i="19"/>
  <c r="BI219" i="19"/>
  <c r="BH219" i="19"/>
  <c r="BG219" i="19"/>
  <c r="BE219" i="19"/>
  <c r="BD219" i="19"/>
  <c r="BC219" i="19"/>
  <c r="BB219" i="19"/>
  <c r="BA219" i="19"/>
  <c r="AZ219" i="19"/>
  <c r="AV219" i="19"/>
  <c r="AU219" i="19"/>
  <c r="AT219" i="19"/>
  <c r="AQ219" i="19"/>
  <c r="AP219" i="19"/>
  <c r="AO219" i="19"/>
  <c r="AN219" i="19"/>
  <c r="AM219" i="19"/>
  <c r="AL219" i="19"/>
  <c r="AK219" i="19"/>
  <c r="AJ219" i="19"/>
  <c r="AI219" i="19"/>
  <c r="AH219" i="19"/>
  <c r="AG219" i="19"/>
  <c r="AF219" i="19"/>
  <c r="AD219" i="19"/>
  <c r="AC219" i="19"/>
  <c r="AB219" i="19"/>
  <c r="AA219" i="19"/>
  <c r="Z219" i="19"/>
  <c r="Y219" i="19"/>
  <c r="X219" i="19"/>
  <c r="W219" i="19"/>
  <c r="U219" i="19"/>
  <c r="T219" i="19"/>
  <c r="S219" i="19"/>
  <c r="R219" i="19"/>
  <c r="Q219" i="19"/>
  <c r="P219" i="19"/>
  <c r="O219" i="19"/>
  <c r="N219" i="19"/>
  <c r="L219" i="19"/>
  <c r="K219" i="19"/>
  <c r="J219" i="19"/>
  <c r="I219" i="19"/>
  <c r="H219" i="19"/>
  <c r="G219" i="19"/>
  <c r="F219" i="19"/>
  <c r="E219" i="19"/>
  <c r="C219" i="19"/>
  <c r="BF218" i="19"/>
  <c r="AX218" i="19"/>
  <c r="AW218" i="19"/>
  <c r="AY218" i="19" s="1"/>
  <c r="AS218" i="19"/>
  <c r="AR218" i="19"/>
  <c r="AE218" i="19"/>
  <c r="V218" i="19"/>
  <c r="M218" i="19"/>
  <c r="D218" i="19"/>
  <c r="BF217" i="19"/>
  <c r="AW217" i="19"/>
  <c r="AS217" i="19"/>
  <c r="AR217" i="19"/>
  <c r="AE217" i="19"/>
  <c r="V217" i="19"/>
  <c r="M217" i="19"/>
  <c r="D217" i="19"/>
  <c r="BF216" i="19"/>
  <c r="AW216" i="19"/>
  <c r="AX216" i="19" s="1"/>
  <c r="AS216" i="19"/>
  <c r="AR216" i="19"/>
  <c r="AE216" i="19"/>
  <c r="V216" i="19"/>
  <c r="M216" i="19"/>
  <c r="D216" i="19"/>
  <c r="BF215" i="19"/>
  <c r="AW215" i="19"/>
  <c r="AS215" i="19"/>
  <c r="AR215" i="19"/>
  <c r="AE215" i="19"/>
  <c r="V215" i="19"/>
  <c r="M215" i="19"/>
  <c r="D215" i="19"/>
  <c r="BF214" i="19"/>
  <c r="AW214" i="19"/>
  <c r="AX214" i="19" s="1"/>
  <c r="AS214" i="19"/>
  <c r="AR214" i="19"/>
  <c r="AE214" i="19"/>
  <c r="V214" i="19"/>
  <c r="M214" i="19"/>
  <c r="D214" i="19"/>
  <c r="BF213" i="19"/>
  <c r="AW213" i="19"/>
  <c r="AS213" i="19"/>
  <c r="AR213" i="19"/>
  <c r="AE213" i="19"/>
  <c r="V213" i="19"/>
  <c r="M213" i="19"/>
  <c r="D213" i="19"/>
  <c r="BF212" i="19"/>
  <c r="AX212" i="19"/>
  <c r="AW212" i="19"/>
  <c r="AY212" i="19" s="1"/>
  <c r="AS212" i="19"/>
  <c r="AR212" i="19"/>
  <c r="AE212" i="19"/>
  <c r="V212" i="19"/>
  <c r="M212" i="19"/>
  <c r="D212" i="19"/>
  <c r="BF211" i="19"/>
  <c r="AW211" i="19"/>
  <c r="AS211" i="19"/>
  <c r="AR211" i="19"/>
  <c r="AE211" i="19"/>
  <c r="V211" i="19"/>
  <c r="M211" i="19"/>
  <c r="D211" i="19"/>
  <c r="BF210" i="19"/>
  <c r="AX210" i="19"/>
  <c r="AW210" i="19"/>
  <c r="AY210" i="19" s="1"/>
  <c r="AS210" i="19"/>
  <c r="AR210" i="19"/>
  <c r="AE210" i="19"/>
  <c r="V210" i="19"/>
  <c r="M210" i="19"/>
  <c r="D210" i="19"/>
  <c r="BF209" i="19"/>
  <c r="AW209" i="19"/>
  <c r="AS209" i="19"/>
  <c r="AR209" i="19"/>
  <c r="AE209" i="19"/>
  <c r="V209" i="19"/>
  <c r="M209" i="19"/>
  <c r="D209" i="19"/>
  <c r="BF208" i="19"/>
  <c r="AX208" i="19"/>
  <c r="AW208" i="19"/>
  <c r="AS208" i="19"/>
  <c r="AR208" i="19"/>
  <c r="AE208" i="19"/>
  <c r="V208" i="19"/>
  <c r="M208" i="19"/>
  <c r="D208" i="19"/>
  <c r="BF207" i="19"/>
  <c r="AW207" i="19"/>
  <c r="AS207" i="19"/>
  <c r="AR207" i="19"/>
  <c r="AE207" i="19"/>
  <c r="V207" i="19"/>
  <c r="M207" i="19"/>
  <c r="D207" i="19"/>
  <c r="BF206" i="19"/>
  <c r="AX206" i="19"/>
  <c r="AW206" i="19"/>
  <c r="AS206" i="19"/>
  <c r="AR206" i="19"/>
  <c r="AE206" i="19"/>
  <c r="V206" i="19"/>
  <c r="M206" i="19"/>
  <c r="D206" i="19"/>
  <c r="BF205" i="19"/>
  <c r="AW205" i="19"/>
  <c r="AS205" i="19"/>
  <c r="AR205" i="19"/>
  <c r="AE205" i="19"/>
  <c r="V205" i="19"/>
  <c r="M205" i="19"/>
  <c r="D205" i="19"/>
  <c r="BF204" i="19"/>
  <c r="AW204" i="19"/>
  <c r="AS204" i="19"/>
  <c r="AR204" i="19"/>
  <c r="AE204" i="19"/>
  <c r="V204" i="19"/>
  <c r="M204" i="19"/>
  <c r="D204" i="19"/>
  <c r="BF203" i="19"/>
  <c r="AW203" i="19"/>
  <c r="AS203" i="19"/>
  <c r="AR203" i="19"/>
  <c r="AE203" i="19"/>
  <c r="V203" i="19"/>
  <c r="M203" i="19"/>
  <c r="D203" i="19"/>
  <c r="BF202" i="19"/>
  <c r="AW202" i="19"/>
  <c r="AS202" i="19"/>
  <c r="AR202" i="19"/>
  <c r="AE202" i="19"/>
  <c r="V202" i="19"/>
  <c r="M202" i="19"/>
  <c r="D202" i="19"/>
  <c r="BF201" i="19"/>
  <c r="AW201" i="19"/>
  <c r="AS201" i="19"/>
  <c r="AR201" i="19"/>
  <c r="AE201" i="19"/>
  <c r="V201" i="19"/>
  <c r="M201" i="19"/>
  <c r="D201" i="19"/>
  <c r="BF200" i="19"/>
  <c r="AX200" i="19"/>
  <c r="AW200" i="19"/>
  <c r="AS200" i="19"/>
  <c r="AR200" i="19"/>
  <c r="AE200" i="19"/>
  <c r="V200" i="19"/>
  <c r="M200" i="19"/>
  <c r="D200" i="19"/>
  <c r="BF199" i="19"/>
  <c r="AW199" i="19"/>
  <c r="AS199" i="19"/>
  <c r="AR199" i="19"/>
  <c r="AE199" i="19"/>
  <c r="V199" i="19"/>
  <c r="M199" i="19"/>
  <c r="D199" i="19"/>
  <c r="BF198" i="19"/>
  <c r="AX198" i="19"/>
  <c r="AW198" i="19"/>
  <c r="AS198" i="19"/>
  <c r="AR198" i="19"/>
  <c r="AE198" i="19"/>
  <c r="V198" i="19"/>
  <c r="M198" i="19"/>
  <c r="D198" i="19"/>
  <c r="BF197" i="19"/>
  <c r="AW197" i="19"/>
  <c r="AS197" i="19"/>
  <c r="AR197" i="19"/>
  <c r="AE197" i="19"/>
  <c r="V197" i="19"/>
  <c r="M197" i="19"/>
  <c r="D197" i="19"/>
  <c r="BF196" i="19"/>
  <c r="AX196" i="19"/>
  <c r="AW196" i="19"/>
  <c r="AY196" i="19" s="1"/>
  <c r="AS196" i="19"/>
  <c r="AR196" i="19"/>
  <c r="AE196" i="19"/>
  <c r="V196" i="19"/>
  <c r="M196" i="19"/>
  <c r="D196" i="19"/>
  <c r="BF195" i="19"/>
  <c r="AW195" i="19"/>
  <c r="AS195" i="19"/>
  <c r="AR195" i="19"/>
  <c r="AE195" i="19"/>
  <c r="V195" i="19"/>
  <c r="M195" i="19"/>
  <c r="D195" i="19"/>
  <c r="BF194" i="19"/>
  <c r="BF221" i="19" s="1"/>
  <c r="AW194" i="19"/>
  <c r="AS194" i="19"/>
  <c r="AR194" i="19"/>
  <c r="AE194" i="19"/>
  <c r="V194" i="19"/>
  <c r="M194" i="19"/>
  <c r="D194" i="19"/>
  <c r="BF193" i="19"/>
  <c r="AW193" i="19"/>
  <c r="AS193" i="19"/>
  <c r="AR193" i="19"/>
  <c r="AE193" i="19"/>
  <c r="V193" i="19"/>
  <c r="M193" i="19"/>
  <c r="D193" i="19"/>
  <c r="BF192" i="19"/>
  <c r="AW192" i="19"/>
  <c r="AS192" i="19"/>
  <c r="AR192" i="19"/>
  <c r="AE192" i="19"/>
  <c r="V192" i="19"/>
  <c r="M192" i="19"/>
  <c r="D192" i="19"/>
  <c r="BF191" i="19"/>
  <c r="AW191" i="19"/>
  <c r="AS191" i="19"/>
  <c r="AR191" i="19"/>
  <c r="AE191" i="19"/>
  <c r="V191" i="19"/>
  <c r="M191" i="19"/>
  <c r="D191" i="19"/>
  <c r="BF190" i="19"/>
  <c r="AW190" i="19"/>
  <c r="AS190" i="19"/>
  <c r="AR190" i="19"/>
  <c r="AE190" i="19"/>
  <c r="V190" i="19"/>
  <c r="M190" i="19"/>
  <c r="D190" i="19"/>
  <c r="BF189" i="19"/>
  <c r="AW189" i="19"/>
  <c r="AS189" i="19"/>
  <c r="AR189" i="19"/>
  <c r="AR219" i="19" s="1"/>
  <c r="AE189" i="19"/>
  <c r="V189" i="19"/>
  <c r="M189" i="19"/>
  <c r="D189" i="19"/>
  <c r="D219" i="19" s="1"/>
  <c r="BM188" i="19"/>
  <c r="BL188" i="19"/>
  <c r="BK188" i="19"/>
  <c r="BJ188" i="19"/>
  <c r="BI188" i="19"/>
  <c r="BH188" i="19"/>
  <c r="BG188" i="19"/>
  <c r="BE188" i="19"/>
  <c r="AT188" i="19"/>
  <c r="AO188" i="19"/>
  <c r="C188" i="19"/>
  <c r="BM187" i="19"/>
  <c r="BL187" i="19"/>
  <c r="BK187" i="19"/>
  <c r="BJ187" i="19"/>
  <c r="BI187" i="19"/>
  <c r="BH187" i="19"/>
  <c r="BG187" i="19"/>
  <c r="BE187" i="19"/>
  <c r="BD187" i="19"/>
  <c r="BC187" i="19"/>
  <c r="BB187" i="19"/>
  <c r="BA187" i="19"/>
  <c r="AZ187" i="19"/>
  <c r="AV187" i="19"/>
  <c r="AU187" i="19"/>
  <c r="AT187" i="19"/>
  <c r="AQ187" i="19"/>
  <c r="AP187" i="19"/>
  <c r="AO187" i="19"/>
  <c r="AN187" i="19"/>
  <c r="AM187" i="19"/>
  <c r="AL187" i="19"/>
  <c r="AK187" i="19"/>
  <c r="AJ187" i="19"/>
  <c r="AI187" i="19"/>
  <c r="AH187" i="19"/>
  <c r="AG187" i="19"/>
  <c r="AF187" i="19"/>
  <c r="AD187" i="19"/>
  <c r="AC187" i="19"/>
  <c r="AB187" i="19"/>
  <c r="AA187" i="19"/>
  <c r="Z187" i="19"/>
  <c r="Y187" i="19"/>
  <c r="X187" i="19"/>
  <c r="W187" i="19"/>
  <c r="U187" i="19"/>
  <c r="T187" i="19"/>
  <c r="S187" i="19"/>
  <c r="R187" i="19"/>
  <c r="Q187" i="19"/>
  <c r="P187" i="19"/>
  <c r="O187" i="19"/>
  <c r="N187" i="19"/>
  <c r="L187" i="19"/>
  <c r="K187" i="19"/>
  <c r="J187" i="19"/>
  <c r="I187" i="19"/>
  <c r="H187" i="19"/>
  <c r="G187" i="19"/>
  <c r="F187" i="19"/>
  <c r="E187" i="19"/>
  <c r="C187" i="19"/>
  <c r="BM186" i="19"/>
  <c r="BL186" i="19"/>
  <c r="BK186" i="19"/>
  <c r="BJ186" i="19"/>
  <c r="BI186" i="19"/>
  <c r="BH186" i="19"/>
  <c r="BG186" i="19"/>
  <c r="BE186" i="19"/>
  <c r="BD186" i="19"/>
  <c r="BC186" i="19"/>
  <c r="BB186" i="19"/>
  <c r="BA186" i="19"/>
  <c r="AZ186" i="19"/>
  <c r="AV186" i="19"/>
  <c r="AU186" i="19"/>
  <c r="AT186" i="19"/>
  <c r="AQ186" i="19"/>
  <c r="AP186" i="19"/>
  <c r="AO186" i="19"/>
  <c r="AN186" i="19"/>
  <c r="AM186" i="19"/>
  <c r="AL186" i="19"/>
  <c r="AK186" i="19"/>
  <c r="AJ186" i="19"/>
  <c r="AI186" i="19"/>
  <c r="AH186" i="19"/>
  <c r="AG186" i="19"/>
  <c r="AF186" i="19"/>
  <c r="AD186" i="19"/>
  <c r="AC186" i="19"/>
  <c r="AB186" i="19"/>
  <c r="AA186" i="19"/>
  <c r="Z186" i="19"/>
  <c r="Y186" i="19"/>
  <c r="X186" i="19"/>
  <c r="W186" i="19"/>
  <c r="U186" i="19"/>
  <c r="T186" i="19"/>
  <c r="S186" i="19"/>
  <c r="R186" i="19"/>
  <c r="Q186" i="19"/>
  <c r="P186" i="19"/>
  <c r="O186" i="19"/>
  <c r="N186" i="19"/>
  <c r="L186" i="19"/>
  <c r="K186" i="19"/>
  <c r="J186" i="19"/>
  <c r="I186" i="19"/>
  <c r="H186" i="19"/>
  <c r="G186" i="19"/>
  <c r="F186" i="19"/>
  <c r="E186" i="19"/>
  <c r="C186" i="19"/>
  <c r="BM185" i="19"/>
  <c r="BL185" i="19"/>
  <c r="BK185" i="19"/>
  <c r="BJ185" i="19"/>
  <c r="BI185" i="19"/>
  <c r="BH185" i="19"/>
  <c r="BG185" i="19"/>
  <c r="BE185" i="19"/>
  <c r="BD185" i="19"/>
  <c r="BC185" i="19"/>
  <c r="BB185" i="19"/>
  <c r="BA185" i="19"/>
  <c r="AZ185" i="19"/>
  <c r="AV185" i="19"/>
  <c r="AU185" i="19"/>
  <c r="AT185" i="19"/>
  <c r="AQ185" i="19"/>
  <c r="AP185" i="19"/>
  <c r="AO185" i="19"/>
  <c r="AN185" i="19"/>
  <c r="AM185" i="19"/>
  <c r="AL185" i="19"/>
  <c r="AK185" i="19"/>
  <c r="AJ185" i="19"/>
  <c r="AI185" i="19"/>
  <c r="AH185" i="19"/>
  <c r="AG185" i="19"/>
  <c r="AF185" i="19"/>
  <c r="AE185" i="19"/>
  <c r="AD185" i="19"/>
  <c r="AC185" i="19"/>
  <c r="AB185" i="19"/>
  <c r="AA185" i="19"/>
  <c r="Z185" i="19"/>
  <c r="Y185" i="19"/>
  <c r="X185" i="19"/>
  <c r="W185" i="19"/>
  <c r="U185" i="19"/>
  <c r="T185" i="19"/>
  <c r="S185" i="19"/>
  <c r="R185" i="19"/>
  <c r="Q185" i="19"/>
  <c r="P185" i="19"/>
  <c r="O185" i="19"/>
  <c r="N185" i="19"/>
  <c r="L185" i="19"/>
  <c r="K185" i="19"/>
  <c r="J185" i="19"/>
  <c r="I185" i="19"/>
  <c r="H185" i="19"/>
  <c r="G185" i="19"/>
  <c r="F185" i="19"/>
  <c r="E185" i="19"/>
  <c r="C185" i="19"/>
  <c r="BF184" i="19"/>
  <c r="AW184" i="19"/>
  <c r="AR184" i="19"/>
  <c r="AS184" i="19" s="1"/>
  <c r="AE184" i="19"/>
  <c r="V184" i="19"/>
  <c r="M184" i="19"/>
  <c r="D184" i="19"/>
  <c r="BF183" i="19"/>
  <c r="AW183" i="19"/>
  <c r="AR183" i="19"/>
  <c r="AS183" i="19" s="1"/>
  <c r="AS187" i="19" s="1"/>
  <c r="AE183" i="19"/>
  <c r="V183" i="19"/>
  <c r="M183" i="19"/>
  <c r="D183" i="19"/>
  <c r="BF182" i="19"/>
  <c r="AW182" i="19"/>
  <c r="AX182" i="19" s="1"/>
  <c r="AY182" i="19" s="1"/>
  <c r="AR182" i="19"/>
  <c r="AS182" i="19" s="1"/>
  <c r="AE182" i="19"/>
  <c r="V182" i="19"/>
  <c r="M182" i="19"/>
  <c r="D182" i="19"/>
  <c r="BF181" i="19"/>
  <c r="AW181" i="19"/>
  <c r="AS181" i="19"/>
  <c r="AR181" i="19"/>
  <c r="AE181" i="19"/>
  <c r="V181" i="19"/>
  <c r="M181" i="19"/>
  <c r="D181" i="19"/>
  <c r="BF180" i="19"/>
  <c r="AX180" i="19"/>
  <c r="AW180" i="19"/>
  <c r="AY180" i="19" s="1"/>
  <c r="AS180" i="19"/>
  <c r="AR180" i="19"/>
  <c r="AE180" i="19"/>
  <c r="V180" i="19"/>
  <c r="M180" i="19"/>
  <c r="D180" i="19"/>
  <c r="BF179" i="19"/>
  <c r="AW179" i="19"/>
  <c r="AS179" i="19"/>
  <c r="AR179" i="19"/>
  <c r="AE179" i="19"/>
  <c r="V179" i="19"/>
  <c r="M179" i="19"/>
  <c r="D179" i="19"/>
  <c r="BF178" i="19"/>
  <c r="AW178" i="19"/>
  <c r="AS178" i="19"/>
  <c r="AR178" i="19"/>
  <c r="AE178" i="19"/>
  <c r="V178" i="19"/>
  <c r="M178" i="19"/>
  <c r="D178" i="19"/>
  <c r="BF177" i="19"/>
  <c r="AW177" i="19"/>
  <c r="AS177" i="19"/>
  <c r="AR177" i="19"/>
  <c r="AE177" i="19"/>
  <c r="V177" i="19"/>
  <c r="M177" i="19"/>
  <c r="D177" i="19"/>
  <c r="BF176" i="19"/>
  <c r="AW176" i="19"/>
  <c r="AX176" i="19" s="1"/>
  <c r="AS176" i="19"/>
  <c r="AR176" i="19"/>
  <c r="AE176" i="19"/>
  <c r="V176" i="19"/>
  <c r="M176" i="19"/>
  <c r="D176" i="19"/>
  <c r="BF175" i="19"/>
  <c r="AW175" i="19"/>
  <c r="AS175" i="19"/>
  <c r="AR175" i="19"/>
  <c r="AE175" i="19"/>
  <c r="V175" i="19"/>
  <c r="M175" i="19"/>
  <c r="D175" i="19"/>
  <c r="BF174" i="19"/>
  <c r="AX174" i="19"/>
  <c r="AW174" i="19"/>
  <c r="AS174" i="19"/>
  <c r="AR174" i="19"/>
  <c r="AE174" i="19"/>
  <c r="V174" i="19"/>
  <c r="M174" i="19"/>
  <c r="D174" i="19"/>
  <c r="BF173" i="19"/>
  <c r="AW173" i="19"/>
  <c r="AS173" i="19"/>
  <c r="AR173" i="19"/>
  <c r="AE173" i="19"/>
  <c r="V173" i="19"/>
  <c r="M173" i="19"/>
  <c r="D173" i="19"/>
  <c r="BF172" i="19"/>
  <c r="AW172" i="19"/>
  <c r="AX172" i="19" s="1"/>
  <c r="AS172" i="19"/>
  <c r="AR172" i="19"/>
  <c r="AE172" i="19"/>
  <c r="V172" i="19"/>
  <c r="M172" i="19"/>
  <c r="D172" i="19"/>
  <c r="BF171" i="19"/>
  <c r="AW171" i="19"/>
  <c r="AS171" i="19"/>
  <c r="AR171" i="19"/>
  <c r="AE171" i="19"/>
  <c r="V171" i="19"/>
  <c r="M171" i="19"/>
  <c r="D171" i="19"/>
  <c r="BF170" i="19"/>
  <c r="AW170" i="19"/>
  <c r="AX170" i="19" s="1"/>
  <c r="AS170" i="19"/>
  <c r="AR170" i="19"/>
  <c r="AE170" i="19"/>
  <c r="V170" i="19"/>
  <c r="M170" i="19"/>
  <c r="D170" i="19"/>
  <c r="BF169" i="19"/>
  <c r="AW169" i="19"/>
  <c r="AS169" i="19"/>
  <c r="AR169" i="19"/>
  <c r="AE169" i="19"/>
  <c r="V169" i="19"/>
  <c r="M169" i="19"/>
  <c r="D169" i="19"/>
  <c r="BF168" i="19"/>
  <c r="AX168" i="19"/>
  <c r="AW168" i="19"/>
  <c r="AS168" i="19"/>
  <c r="AR168" i="19"/>
  <c r="AE168" i="19"/>
  <c r="V168" i="19"/>
  <c r="V187" i="19" s="1"/>
  <c r="M168" i="19"/>
  <c r="D168" i="19"/>
  <c r="BF167" i="19"/>
  <c r="AW167" i="19"/>
  <c r="AS167" i="19"/>
  <c r="AR167" i="19"/>
  <c r="AE167" i="19"/>
  <c r="V167" i="19"/>
  <c r="M167" i="19"/>
  <c r="D167" i="19"/>
  <c r="BF166" i="19"/>
  <c r="AX166" i="19"/>
  <c r="AW166" i="19"/>
  <c r="AS166" i="19"/>
  <c r="AY166" i="19" s="1"/>
  <c r="AR166" i="19"/>
  <c r="AE166" i="19"/>
  <c r="V166" i="19"/>
  <c r="M166" i="19"/>
  <c r="D166" i="19"/>
  <c r="BF165" i="19"/>
  <c r="AW165" i="19"/>
  <c r="AS165" i="19"/>
  <c r="AR165" i="19"/>
  <c r="AE165" i="19"/>
  <c r="V165" i="19"/>
  <c r="M165" i="19"/>
  <c r="D165" i="19"/>
  <c r="BF164" i="19"/>
  <c r="AX164" i="19"/>
  <c r="AW164" i="19"/>
  <c r="AS164" i="19"/>
  <c r="AY164" i="19" s="1"/>
  <c r="AR164" i="19"/>
  <c r="AE164" i="19"/>
  <c r="V164" i="19"/>
  <c r="M164" i="19"/>
  <c r="D164" i="19"/>
  <c r="BF163" i="19"/>
  <c r="AW163" i="19"/>
  <c r="AS163" i="19"/>
  <c r="AR163" i="19"/>
  <c r="AE163" i="19"/>
  <c r="V163" i="19"/>
  <c r="M163" i="19"/>
  <c r="D163" i="19"/>
  <c r="BF162" i="19"/>
  <c r="AX162" i="19"/>
  <c r="AW162" i="19"/>
  <c r="AS162" i="19"/>
  <c r="AY162" i="19" s="1"/>
  <c r="AR162" i="19"/>
  <c r="AE162" i="19"/>
  <c r="V162" i="19"/>
  <c r="M162" i="19"/>
  <c r="D162" i="19"/>
  <c r="BF161" i="19"/>
  <c r="AW161" i="19"/>
  <c r="AS161" i="19"/>
  <c r="AR161" i="19"/>
  <c r="AE161" i="19"/>
  <c r="V161" i="19"/>
  <c r="M161" i="19"/>
  <c r="D161" i="19"/>
  <c r="BF160" i="19"/>
  <c r="AX160" i="19"/>
  <c r="AW160" i="19"/>
  <c r="AS160" i="19"/>
  <c r="AY160" i="19" s="1"/>
  <c r="AR160" i="19"/>
  <c r="AE160" i="19"/>
  <c r="V160" i="19"/>
  <c r="M160" i="19"/>
  <c r="D160" i="19"/>
  <c r="BF159" i="19"/>
  <c r="AW159" i="19"/>
  <c r="AS159" i="19"/>
  <c r="AR159" i="19"/>
  <c r="AE159" i="19"/>
  <c r="V159" i="19"/>
  <c r="M159" i="19"/>
  <c r="D159" i="19"/>
  <c r="BF158" i="19"/>
  <c r="AX158" i="19"/>
  <c r="AW158" i="19"/>
  <c r="AS158" i="19"/>
  <c r="AY158" i="19" s="1"/>
  <c r="AR158" i="19"/>
  <c r="AE158" i="19"/>
  <c r="V158" i="19"/>
  <c r="M158" i="19"/>
  <c r="D158" i="19"/>
  <c r="BF157" i="19"/>
  <c r="AW157" i="19"/>
  <c r="AS157" i="19"/>
  <c r="AR157" i="19"/>
  <c r="AE157" i="19"/>
  <c r="V157" i="19"/>
  <c r="M157" i="19"/>
  <c r="D157" i="19"/>
  <c r="BF156" i="19"/>
  <c r="AW156" i="19"/>
  <c r="AX156" i="19" s="1"/>
  <c r="AS156" i="19"/>
  <c r="AR156" i="19"/>
  <c r="AE156" i="19"/>
  <c r="V156" i="19"/>
  <c r="M156" i="19"/>
  <c r="D156" i="19"/>
  <c r="BF155" i="19"/>
  <c r="AW155" i="19"/>
  <c r="AS155" i="19"/>
  <c r="AR155" i="19"/>
  <c r="AE155" i="19"/>
  <c r="V155" i="19"/>
  <c r="M155" i="19"/>
  <c r="D155" i="19"/>
  <c r="BF154" i="19"/>
  <c r="AX154" i="19"/>
  <c r="AW154" i="19"/>
  <c r="AS154" i="19"/>
  <c r="AS185" i="19" s="1"/>
  <c r="AR154" i="19"/>
  <c r="AE154" i="19"/>
  <c r="V154" i="19"/>
  <c r="M154" i="19"/>
  <c r="M186" i="19" s="1"/>
  <c r="D154" i="19"/>
  <c r="D186" i="19" s="1"/>
  <c r="BM153" i="19"/>
  <c r="BL153" i="19"/>
  <c r="BK153" i="19"/>
  <c r="BJ153" i="19"/>
  <c r="BI153" i="19"/>
  <c r="BH153" i="19"/>
  <c r="BG153" i="19"/>
  <c r="BE153" i="19"/>
  <c r="AT153" i="19"/>
  <c r="AO153" i="19"/>
  <c r="C153" i="19"/>
  <c r="BM152" i="19"/>
  <c r="BL152" i="19"/>
  <c r="BK152" i="19"/>
  <c r="BJ152" i="19"/>
  <c r="BI152" i="19"/>
  <c r="BH152" i="19"/>
  <c r="BG152" i="19"/>
  <c r="BF152" i="19"/>
  <c r="BE152" i="19"/>
  <c r="BD152" i="19"/>
  <c r="BC152" i="19"/>
  <c r="BB152" i="19"/>
  <c r="BA152" i="19"/>
  <c r="AZ152" i="19"/>
  <c r="AV152" i="19"/>
  <c r="AU152" i="19"/>
  <c r="AT152" i="19"/>
  <c r="AQ152" i="19"/>
  <c r="AP152" i="19"/>
  <c r="AO152" i="19"/>
  <c r="AN152" i="19"/>
  <c r="AM152" i="19"/>
  <c r="AL152" i="19"/>
  <c r="AK152" i="19"/>
  <c r="AJ152" i="19"/>
  <c r="AI152" i="19"/>
  <c r="AH152" i="19"/>
  <c r="AG152" i="19"/>
  <c r="AF152" i="19"/>
  <c r="AD152" i="19"/>
  <c r="AC152" i="19"/>
  <c r="AB152" i="19"/>
  <c r="AA152" i="19"/>
  <c r="Z152" i="19"/>
  <c r="Y152" i="19"/>
  <c r="X152" i="19"/>
  <c r="W152" i="19"/>
  <c r="U152" i="19"/>
  <c r="T152" i="19"/>
  <c r="S152" i="19"/>
  <c r="R152" i="19"/>
  <c r="Q152" i="19"/>
  <c r="P152" i="19"/>
  <c r="O152" i="19"/>
  <c r="N152" i="19"/>
  <c r="L152" i="19"/>
  <c r="K152" i="19"/>
  <c r="J152" i="19"/>
  <c r="I152" i="19"/>
  <c r="H152" i="19"/>
  <c r="G152" i="19"/>
  <c r="F152" i="19"/>
  <c r="E152" i="19"/>
  <c r="C152" i="19"/>
  <c r="BM151" i="19"/>
  <c r="BL151" i="19"/>
  <c r="BK151" i="19"/>
  <c r="BJ151" i="19"/>
  <c r="BI151" i="19"/>
  <c r="BH151" i="19"/>
  <c r="BG151" i="19"/>
  <c r="BE151" i="19"/>
  <c r="BD151" i="19"/>
  <c r="BC151" i="19"/>
  <c r="BB151" i="19"/>
  <c r="BA151" i="19"/>
  <c r="AZ151" i="19"/>
  <c r="AV151" i="19"/>
  <c r="AU151" i="19"/>
  <c r="AT151" i="19"/>
  <c r="AQ151" i="19"/>
  <c r="AP151" i="19"/>
  <c r="AO151" i="19"/>
  <c r="AN151" i="19"/>
  <c r="AM151" i="19"/>
  <c r="AL151" i="19"/>
  <c r="AK151" i="19"/>
  <c r="AJ151" i="19"/>
  <c r="AI151" i="19"/>
  <c r="AH151" i="19"/>
  <c r="AG151" i="19"/>
  <c r="AF151" i="19"/>
  <c r="AD151" i="19"/>
  <c r="AC151" i="19"/>
  <c r="AB151" i="19"/>
  <c r="AA151" i="19"/>
  <c r="Z151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L151" i="19"/>
  <c r="K151" i="19"/>
  <c r="J151" i="19"/>
  <c r="I151" i="19"/>
  <c r="H151" i="19"/>
  <c r="G151" i="19"/>
  <c r="F151" i="19"/>
  <c r="E151" i="19"/>
  <c r="C151" i="19"/>
  <c r="BM150" i="19"/>
  <c r="BL150" i="19"/>
  <c r="BK150" i="19"/>
  <c r="BJ150" i="19"/>
  <c r="BI150" i="19"/>
  <c r="BH150" i="19"/>
  <c r="BG150" i="19"/>
  <c r="BE150" i="19"/>
  <c r="BD150" i="19"/>
  <c r="BC150" i="19"/>
  <c r="BB150" i="19"/>
  <c r="BA150" i="19"/>
  <c r="AZ150" i="19"/>
  <c r="AV150" i="19"/>
  <c r="AU150" i="19"/>
  <c r="AT150" i="19"/>
  <c r="AQ150" i="19"/>
  <c r="AP150" i="19"/>
  <c r="AO150" i="19"/>
  <c r="AN150" i="19"/>
  <c r="AM150" i="19"/>
  <c r="AL150" i="19"/>
  <c r="AK150" i="19"/>
  <c r="AJ150" i="19"/>
  <c r="AI150" i="19"/>
  <c r="AH150" i="19"/>
  <c r="AG150" i="19"/>
  <c r="AF150" i="19"/>
  <c r="AD150" i="19"/>
  <c r="AC150" i="19"/>
  <c r="AB150" i="19"/>
  <c r="AA150" i="19"/>
  <c r="Z150" i="19"/>
  <c r="Y150" i="19"/>
  <c r="X150" i="19"/>
  <c r="W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C150" i="19"/>
  <c r="BF149" i="19"/>
  <c r="AX149" i="19"/>
  <c r="AW149" i="19"/>
  <c r="AR149" i="19"/>
  <c r="AS149" i="19" s="1"/>
  <c r="AY149" i="19" s="1"/>
  <c r="AE149" i="19"/>
  <c r="V149" i="19"/>
  <c r="M149" i="19"/>
  <c r="D149" i="19"/>
  <c r="BF148" i="19"/>
  <c r="AW148" i="19"/>
  <c r="AX148" i="19" s="1"/>
  <c r="AR148" i="19"/>
  <c r="AS148" i="19" s="1"/>
  <c r="AY148" i="19" s="1"/>
  <c r="AE148" i="19"/>
  <c r="V148" i="19"/>
  <c r="M148" i="19"/>
  <c r="D148" i="19"/>
  <c r="BF147" i="19"/>
  <c r="AW147" i="19"/>
  <c r="AX147" i="19" s="1"/>
  <c r="AR147" i="19"/>
  <c r="AS147" i="19" s="1"/>
  <c r="AE147" i="19"/>
  <c r="V147" i="19"/>
  <c r="M147" i="19"/>
  <c r="D147" i="19"/>
  <c r="BF146" i="19"/>
  <c r="AW146" i="19"/>
  <c r="AX146" i="19" s="1"/>
  <c r="AY146" i="19" s="1"/>
  <c r="AR146" i="19"/>
  <c r="AS146" i="19" s="1"/>
  <c r="AE146" i="19"/>
  <c r="V146" i="19"/>
  <c r="M146" i="19"/>
  <c r="D146" i="19"/>
  <c r="BF145" i="19"/>
  <c r="AW145" i="19"/>
  <c r="AX145" i="19" s="1"/>
  <c r="AR145" i="19"/>
  <c r="AS145" i="19" s="1"/>
  <c r="AE145" i="19"/>
  <c r="V145" i="19"/>
  <c r="M145" i="19"/>
  <c r="D145" i="19"/>
  <c r="BF144" i="19"/>
  <c r="AW144" i="19"/>
  <c r="AX144" i="19" s="1"/>
  <c r="AR144" i="19"/>
  <c r="AS144" i="19" s="1"/>
  <c r="AE144" i="19"/>
  <c r="V144" i="19"/>
  <c r="M144" i="19"/>
  <c r="D144" i="19"/>
  <c r="BF143" i="19"/>
  <c r="AW143" i="19"/>
  <c r="AX143" i="19" s="1"/>
  <c r="AR143" i="19"/>
  <c r="AS143" i="19" s="1"/>
  <c r="AE143" i="19"/>
  <c r="V143" i="19"/>
  <c r="M143" i="19"/>
  <c r="D143" i="19"/>
  <c r="BF142" i="19"/>
  <c r="AW142" i="19"/>
  <c r="AX142" i="19" s="1"/>
  <c r="AR142" i="19"/>
  <c r="AS142" i="19" s="1"/>
  <c r="AY142" i="19" s="1"/>
  <c r="AE142" i="19"/>
  <c r="V142" i="19"/>
  <c r="M142" i="19"/>
  <c r="D142" i="19"/>
  <c r="BF141" i="19"/>
  <c r="AX141" i="19"/>
  <c r="AW141" i="19"/>
  <c r="AR141" i="19"/>
  <c r="AS141" i="19" s="1"/>
  <c r="AY141" i="19" s="1"/>
  <c r="AE141" i="19"/>
  <c r="V141" i="19"/>
  <c r="M141" i="19"/>
  <c r="D141" i="19"/>
  <c r="BF140" i="19"/>
  <c r="AW140" i="19"/>
  <c r="AX140" i="19" s="1"/>
  <c r="AY140" i="19" s="1"/>
  <c r="AR140" i="19"/>
  <c r="AS140" i="19" s="1"/>
  <c r="AE140" i="19"/>
  <c r="V140" i="19"/>
  <c r="M140" i="19"/>
  <c r="D140" i="19"/>
  <c r="BF139" i="19"/>
  <c r="AX139" i="19"/>
  <c r="AW139" i="19"/>
  <c r="AR139" i="19"/>
  <c r="AS139" i="19" s="1"/>
  <c r="AE139" i="19"/>
  <c r="V139" i="19"/>
  <c r="M139" i="19"/>
  <c r="D139" i="19"/>
  <c r="BF138" i="19"/>
  <c r="AW138" i="19"/>
  <c r="AX138" i="19" s="1"/>
  <c r="AR138" i="19"/>
  <c r="AS138" i="19" s="1"/>
  <c r="AE138" i="19"/>
  <c r="V138" i="19"/>
  <c r="M138" i="19"/>
  <c r="D138" i="19"/>
  <c r="BF137" i="19"/>
  <c r="AW137" i="19"/>
  <c r="AX137" i="19" s="1"/>
  <c r="AR137" i="19"/>
  <c r="AS137" i="19" s="1"/>
  <c r="AE137" i="19"/>
  <c r="V137" i="19"/>
  <c r="M137" i="19"/>
  <c r="D137" i="19"/>
  <c r="BF136" i="19"/>
  <c r="AW136" i="19"/>
  <c r="AX136" i="19" s="1"/>
  <c r="AR136" i="19"/>
  <c r="AS136" i="19" s="1"/>
  <c r="AY136" i="19" s="1"/>
  <c r="AE136" i="19"/>
  <c r="V136" i="19"/>
  <c r="M136" i="19"/>
  <c r="D136" i="19"/>
  <c r="BF135" i="19"/>
  <c r="AX135" i="19"/>
  <c r="AW135" i="19"/>
  <c r="AR135" i="19"/>
  <c r="AS135" i="19" s="1"/>
  <c r="AY135" i="19" s="1"/>
  <c r="AE135" i="19"/>
  <c r="V135" i="19"/>
  <c r="M135" i="19"/>
  <c r="D135" i="19"/>
  <c r="BF134" i="19"/>
  <c r="AW134" i="19"/>
  <c r="AX134" i="19" s="1"/>
  <c r="AR134" i="19"/>
  <c r="AS134" i="19" s="1"/>
  <c r="AY134" i="19" s="1"/>
  <c r="AE134" i="19"/>
  <c r="V134" i="19"/>
  <c r="M134" i="19"/>
  <c r="D134" i="19"/>
  <c r="BF133" i="19"/>
  <c r="AW133" i="19"/>
  <c r="AX133" i="19" s="1"/>
  <c r="AR133" i="19"/>
  <c r="AS133" i="19" s="1"/>
  <c r="AE133" i="19"/>
  <c r="V133" i="19"/>
  <c r="M133" i="19"/>
  <c r="D133" i="19"/>
  <c r="BF132" i="19"/>
  <c r="AW132" i="19"/>
  <c r="AX132" i="19" s="1"/>
  <c r="AY132" i="19" s="1"/>
  <c r="AR132" i="19"/>
  <c r="AS132" i="19" s="1"/>
  <c r="AE132" i="19"/>
  <c r="V132" i="19"/>
  <c r="M132" i="19"/>
  <c r="D132" i="19"/>
  <c r="BF131" i="19"/>
  <c r="AW131" i="19"/>
  <c r="AX131" i="19" s="1"/>
  <c r="AR131" i="19"/>
  <c r="AS131" i="19" s="1"/>
  <c r="AE131" i="19"/>
  <c r="V131" i="19"/>
  <c r="M131" i="19"/>
  <c r="D131" i="19"/>
  <c r="BF130" i="19"/>
  <c r="AW130" i="19"/>
  <c r="AX130" i="19" s="1"/>
  <c r="AY130" i="19" s="1"/>
  <c r="AR130" i="19"/>
  <c r="AS130" i="19" s="1"/>
  <c r="AE130" i="19"/>
  <c r="V130" i="19"/>
  <c r="M130" i="19"/>
  <c r="D130" i="19"/>
  <c r="BF129" i="19"/>
  <c r="AW129" i="19"/>
  <c r="AX129" i="19" s="1"/>
  <c r="AR129" i="19"/>
  <c r="AS129" i="19" s="1"/>
  <c r="AE129" i="19"/>
  <c r="V129" i="19"/>
  <c r="M129" i="19"/>
  <c r="D129" i="19"/>
  <c r="BF128" i="19"/>
  <c r="AW128" i="19"/>
  <c r="AX128" i="19" s="1"/>
  <c r="AR128" i="19"/>
  <c r="AS128" i="19" s="1"/>
  <c r="AY128" i="19" s="1"/>
  <c r="AE128" i="19"/>
  <c r="V128" i="19"/>
  <c r="M128" i="19"/>
  <c r="D128" i="19"/>
  <c r="BF127" i="19"/>
  <c r="AX127" i="19"/>
  <c r="AW127" i="19"/>
  <c r="AR127" i="19"/>
  <c r="AS127" i="19" s="1"/>
  <c r="AY127" i="19" s="1"/>
  <c r="AE127" i="19"/>
  <c r="V127" i="19"/>
  <c r="M127" i="19"/>
  <c r="D127" i="19"/>
  <c r="BF126" i="19"/>
  <c r="AW126" i="19"/>
  <c r="AX126" i="19" s="1"/>
  <c r="AR126" i="19"/>
  <c r="AS126" i="19" s="1"/>
  <c r="AE126" i="19"/>
  <c r="V126" i="19"/>
  <c r="M126" i="19"/>
  <c r="D126" i="19"/>
  <c r="BF125" i="19"/>
  <c r="AX125" i="19"/>
  <c r="AW125" i="19"/>
  <c r="AR125" i="19"/>
  <c r="AS125" i="19" s="1"/>
  <c r="AY125" i="19" s="1"/>
  <c r="AE125" i="19"/>
  <c r="V125" i="19"/>
  <c r="M125" i="19"/>
  <c r="D125" i="19"/>
  <c r="BF124" i="19"/>
  <c r="AW124" i="19"/>
  <c r="AX124" i="19" s="1"/>
  <c r="AY124" i="19" s="1"/>
  <c r="AR124" i="19"/>
  <c r="AS124" i="19" s="1"/>
  <c r="AE124" i="19"/>
  <c r="V124" i="19"/>
  <c r="M124" i="19"/>
  <c r="D124" i="19"/>
  <c r="BF123" i="19"/>
  <c r="AW123" i="19"/>
  <c r="AX123" i="19" s="1"/>
  <c r="AR123" i="19"/>
  <c r="AS123" i="19" s="1"/>
  <c r="AE123" i="19"/>
  <c r="V123" i="19"/>
  <c r="M123" i="19"/>
  <c r="D123" i="19"/>
  <c r="BF122" i="19"/>
  <c r="AW122" i="19"/>
  <c r="AX122" i="19" s="1"/>
  <c r="AR122" i="19"/>
  <c r="AS122" i="19" s="1"/>
  <c r="AE122" i="19"/>
  <c r="V122" i="19"/>
  <c r="M122" i="19"/>
  <c r="D122" i="19"/>
  <c r="BF121" i="19"/>
  <c r="AX121" i="19"/>
  <c r="AW121" i="19"/>
  <c r="AR121" i="19"/>
  <c r="AS121" i="19" s="1"/>
  <c r="AE121" i="19"/>
  <c r="V121" i="19"/>
  <c r="M121" i="19"/>
  <c r="D121" i="19"/>
  <c r="BF120" i="19"/>
  <c r="BF153" i="19" s="1"/>
  <c r="AW120" i="19"/>
  <c r="AX120" i="19" s="1"/>
  <c r="AR120" i="19"/>
  <c r="AE120" i="19"/>
  <c r="V120" i="19"/>
  <c r="V150" i="19" s="1"/>
  <c r="M120" i="19"/>
  <c r="M151" i="19" s="1"/>
  <c r="D120" i="19"/>
  <c r="BM119" i="19"/>
  <c r="BL119" i="19"/>
  <c r="BK119" i="19"/>
  <c r="BJ119" i="19"/>
  <c r="BI119" i="19"/>
  <c r="BH119" i="19"/>
  <c r="BG119" i="19"/>
  <c r="BE119" i="19"/>
  <c r="AT119" i="19"/>
  <c r="AO119" i="19"/>
  <c r="C119" i="19"/>
  <c r="BM118" i="19"/>
  <c r="BL118" i="19"/>
  <c r="BK118" i="19"/>
  <c r="BJ118" i="19"/>
  <c r="BI118" i="19"/>
  <c r="BH118" i="19"/>
  <c r="BG118" i="19"/>
  <c r="BE118" i="19"/>
  <c r="BD118" i="19"/>
  <c r="BC118" i="19"/>
  <c r="BB118" i="19"/>
  <c r="BA118" i="19"/>
  <c r="AZ118" i="19"/>
  <c r="AV118" i="19"/>
  <c r="AU118" i="19"/>
  <c r="AT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D118" i="19"/>
  <c r="AC118" i="19"/>
  <c r="AB118" i="19"/>
  <c r="AA118" i="19"/>
  <c r="Z118" i="19"/>
  <c r="Y118" i="19"/>
  <c r="X118" i="19"/>
  <c r="W118" i="19"/>
  <c r="U118" i="19"/>
  <c r="T118" i="19"/>
  <c r="S118" i="19"/>
  <c r="R118" i="19"/>
  <c r="Q118" i="19"/>
  <c r="P118" i="19"/>
  <c r="O118" i="19"/>
  <c r="N118" i="19"/>
  <c r="L118" i="19"/>
  <c r="K118" i="19"/>
  <c r="J118" i="19"/>
  <c r="I118" i="19"/>
  <c r="H118" i="19"/>
  <c r="G118" i="19"/>
  <c r="F118" i="19"/>
  <c r="E118" i="19"/>
  <c r="C118" i="19"/>
  <c r="BM117" i="19"/>
  <c r="BL117" i="19"/>
  <c r="BK117" i="19"/>
  <c r="BJ117" i="19"/>
  <c r="BI117" i="19"/>
  <c r="BH117" i="19"/>
  <c r="BG117" i="19"/>
  <c r="BE117" i="19"/>
  <c r="BD117" i="19"/>
  <c r="BC117" i="19"/>
  <c r="BB117" i="19"/>
  <c r="BA117" i="19"/>
  <c r="AZ117" i="19"/>
  <c r="AV117" i="19"/>
  <c r="AU117" i="19"/>
  <c r="AT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D117" i="19"/>
  <c r="AC117" i="19"/>
  <c r="AB117" i="19"/>
  <c r="AA117" i="19"/>
  <c r="Z117" i="19"/>
  <c r="Y117" i="19"/>
  <c r="X117" i="19"/>
  <c r="W117" i="19"/>
  <c r="U117" i="19"/>
  <c r="T117" i="19"/>
  <c r="S117" i="19"/>
  <c r="R117" i="19"/>
  <c r="Q117" i="19"/>
  <c r="P117" i="19"/>
  <c r="O117" i="19"/>
  <c r="N117" i="19"/>
  <c r="L117" i="19"/>
  <c r="K117" i="19"/>
  <c r="J117" i="19"/>
  <c r="I117" i="19"/>
  <c r="H117" i="19"/>
  <c r="G117" i="19"/>
  <c r="F117" i="19"/>
  <c r="E117" i="19"/>
  <c r="C117" i="19"/>
  <c r="BM116" i="19"/>
  <c r="BL116" i="19"/>
  <c r="BK116" i="19"/>
  <c r="BJ116" i="19"/>
  <c r="BI116" i="19"/>
  <c r="BH116" i="19"/>
  <c r="BG116" i="19"/>
  <c r="BE116" i="19"/>
  <c r="BD116" i="19"/>
  <c r="BC116" i="19"/>
  <c r="BB116" i="19"/>
  <c r="BA116" i="19"/>
  <c r="AZ116" i="19"/>
  <c r="AV116" i="19"/>
  <c r="AU116" i="19"/>
  <c r="AT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L116" i="19"/>
  <c r="K116" i="19"/>
  <c r="J116" i="19"/>
  <c r="I116" i="19"/>
  <c r="H116" i="19"/>
  <c r="G116" i="19"/>
  <c r="F116" i="19"/>
  <c r="E116" i="19"/>
  <c r="C116" i="19"/>
  <c r="BF115" i="19"/>
  <c r="AW115" i="19"/>
  <c r="AX115" i="19" s="1"/>
  <c r="AS115" i="19"/>
  <c r="AR115" i="19"/>
  <c r="AE115" i="19"/>
  <c r="V115" i="19"/>
  <c r="M115" i="19"/>
  <c r="D115" i="19"/>
  <c r="BF114" i="19"/>
  <c r="AX114" i="19"/>
  <c r="AW114" i="19"/>
  <c r="AY114" i="19" s="1"/>
  <c r="AS114" i="19"/>
  <c r="AR114" i="19"/>
  <c r="AE114" i="19"/>
  <c r="V114" i="19"/>
  <c r="M114" i="19"/>
  <c r="D114" i="19"/>
  <c r="BF113" i="19"/>
  <c r="AW113" i="19"/>
  <c r="AS113" i="19"/>
  <c r="AR113" i="19"/>
  <c r="AE113" i="19"/>
  <c r="V113" i="19"/>
  <c r="M113" i="19"/>
  <c r="D113" i="19"/>
  <c r="BF112" i="19"/>
  <c r="AX112" i="19"/>
  <c r="AW112" i="19"/>
  <c r="AR112" i="19"/>
  <c r="AS112" i="19" s="1"/>
  <c r="AE112" i="19"/>
  <c r="V112" i="19"/>
  <c r="M112" i="19"/>
  <c r="D112" i="19"/>
  <c r="BF111" i="19"/>
  <c r="AY111" i="19"/>
  <c r="AX111" i="19"/>
  <c r="AW111" i="19"/>
  <c r="AS111" i="19"/>
  <c r="AR111" i="19"/>
  <c r="AE111" i="19"/>
  <c r="V111" i="19"/>
  <c r="M111" i="19"/>
  <c r="D111" i="19"/>
  <c r="BF110" i="19"/>
  <c r="AX110" i="19"/>
  <c r="AW110" i="19"/>
  <c r="AR110" i="19"/>
  <c r="AS110" i="19" s="1"/>
  <c r="AE110" i="19"/>
  <c r="V110" i="19"/>
  <c r="M110" i="19"/>
  <c r="D110" i="19"/>
  <c r="BF109" i="19"/>
  <c r="AX109" i="19"/>
  <c r="AW109" i="19"/>
  <c r="AS109" i="19"/>
  <c r="AY109" i="19" s="1"/>
  <c r="AR109" i="19"/>
  <c r="AE109" i="19"/>
  <c r="V109" i="19"/>
  <c r="M109" i="19"/>
  <c r="D109" i="19"/>
  <c r="BF108" i="19"/>
  <c r="AW108" i="19"/>
  <c r="AX108" i="19" s="1"/>
  <c r="AR108" i="19"/>
  <c r="AS108" i="19" s="1"/>
  <c r="AE108" i="19"/>
  <c r="V108" i="19"/>
  <c r="M108" i="19"/>
  <c r="D108" i="19"/>
  <c r="BF107" i="19"/>
  <c r="AX107" i="19"/>
  <c r="AW107" i="19"/>
  <c r="AS107" i="19"/>
  <c r="AY107" i="19" s="1"/>
  <c r="AR107" i="19"/>
  <c r="AE107" i="19"/>
  <c r="V107" i="19"/>
  <c r="M107" i="19"/>
  <c r="D107" i="19"/>
  <c r="BF106" i="19"/>
  <c r="AW106" i="19"/>
  <c r="AX106" i="19" s="1"/>
  <c r="AS106" i="19"/>
  <c r="AR106" i="19"/>
  <c r="AE106" i="19"/>
  <c r="V106" i="19"/>
  <c r="M106" i="19"/>
  <c r="D106" i="19"/>
  <c r="BF105" i="19"/>
  <c r="AX105" i="19"/>
  <c r="AW105" i="19"/>
  <c r="AS105" i="19"/>
  <c r="AR105" i="19"/>
  <c r="AE105" i="19"/>
  <c r="V105" i="19"/>
  <c r="M105" i="19"/>
  <c r="D105" i="19"/>
  <c r="BF104" i="19"/>
  <c r="AX104" i="19"/>
  <c r="AW104" i="19"/>
  <c r="AS104" i="19"/>
  <c r="AR104" i="19"/>
  <c r="AE104" i="19"/>
  <c r="V104" i="19"/>
  <c r="M104" i="19"/>
  <c r="D104" i="19"/>
  <c r="BF103" i="19"/>
  <c r="AY103" i="19"/>
  <c r="AX103" i="19"/>
  <c r="AW103" i="19"/>
  <c r="AS103" i="19"/>
  <c r="AR103" i="19"/>
  <c r="AE103" i="19"/>
  <c r="V103" i="19"/>
  <c r="M103" i="19"/>
  <c r="D103" i="19"/>
  <c r="BF102" i="19"/>
  <c r="AX102" i="19"/>
  <c r="AW102" i="19"/>
  <c r="AS102" i="19"/>
  <c r="AR102" i="19"/>
  <c r="AE102" i="19"/>
  <c r="V102" i="19"/>
  <c r="M102" i="19"/>
  <c r="D102" i="19"/>
  <c r="BF101" i="19"/>
  <c r="AW101" i="19"/>
  <c r="AX101" i="19" s="1"/>
  <c r="AS101" i="19"/>
  <c r="AR101" i="19"/>
  <c r="AE101" i="19"/>
  <c r="V101" i="19"/>
  <c r="M101" i="19"/>
  <c r="D101" i="19"/>
  <c r="BF100" i="19"/>
  <c r="AX100" i="19"/>
  <c r="AW100" i="19"/>
  <c r="AR100" i="19"/>
  <c r="AS100" i="19" s="1"/>
  <c r="AY100" i="19" s="1"/>
  <c r="AE100" i="19"/>
  <c r="V100" i="19"/>
  <c r="M100" i="19"/>
  <c r="D100" i="19"/>
  <c r="BF99" i="19"/>
  <c r="AW99" i="19"/>
  <c r="AX99" i="19" s="1"/>
  <c r="AS99" i="19"/>
  <c r="AR99" i="19"/>
  <c r="AE99" i="19"/>
  <c r="V99" i="19"/>
  <c r="M99" i="19"/>
  <c r="D99" i="19"/>
  <c r="BF98" i="19"/>
  <c r="AW98" i="19"/>
  <c r="AX98" i="19" s="1"/>
  <c r="AS98" i="19"/>
  <c r="AR98" i="19"/>
  <c r="AE98" i="19"/>
  <c r="V98" i="19"/>
  <c r="M98" i="19"/>
  <c r="D98" i="19"/>
  <c r="BF97" i="19"/>
  <c r="AX97" i="19"/>
  <c r="AW97" i="19"/>
  <c r="AS97" i="19"/>
  <c r="AR97" i="19"/>
  <c r="AE97" i="19"/>
  <c r="V97" i="19"/>
  <c r="M97" i="19"/>
  <c r="D97" i="19"/>
  <c r="BF96" i="19"/>
  <c r="AX96" i="19"/>
  <c r="AW96" i="19"/>
  <c r="AS96" i="19"/>
  <c r="AY96" i="19" s="1"/>
  <c r="AR96" i="19"/>
  <c r="AE96" i="19"/>
  <c r="V96" i="19"/>
  <c r="M96" i="19"/>
  <c r="D96" i="19"/>
  <c r="BF95" i="19"/>
  <c r="AX95" i="19"/>
  <c r="AW95" i="19"/>
  <c r="AS95" i="19"/>
  <c r="AY95" i="19" s="1"/>
  <c r="AR95" i="19"/>
  <c r="AE95" i="19"/>
  <c r="V95" i="19"/>
  <c r="M95" i="19"/>
  <c r="D95" i="19"/>
  <c r="BF94" i="19"/>
  <c r="AW94" i="19"/>
  <c r="AX94" i="19" s="1"/>
  <c r="AS94" i="19"/>
  <c r="AR94" i="19"/>
  <c r="AE94" i="19"/>
  <c r="V94" i="19"/>
  <c r="M94" i="19"/>
  <c r="D94" i="19"/>
  <c r="BF93" i="19"/>
  <c r="AX93" i="19"/>
  <c r="AW93" i="19"/>
  <c r="AS93" i="19"/>
  <c r="AY93" i="19" s="1"/>
  <c r="AR93" i="19"/>
  <c r="AE93" i="19"/>
  <c r="V93" i="19"/>
  <c r="M93" i="19"/>
  <c r="D93" i="19"/>
  <c r="BF92" i="19"/>
  <c r="AW92" i="19"/>
  <c r="AX92" i="19" s="1"/>
  <c r="AR92" i="19"/>
  <c r="AS92" i="19" s="1"/>
  <c r="AE92" i="19"/>
  <c r="V92" i="19"/>
  <c r="M92" i="19"/>
  <c r="D92" i="19"/>
  <c r="BF91" i="19"/>
  <c r="AW91" i="19"/>
  <c r="AX91" i="19" s="1"/>
  <c r="AS91" i="19"/>
  <c r="AR91" i="19"/>
  <c r="AE91" i="19"/>
  <c r="V91" i="19"/>
  <c r="M91" i="19"/>
  <c r="D91" i="19"/>
  <c r="BF90" i="19"/>
  <c r="AX90" i="19"/>
  <c r="AW90" i="19"/>
  <c r="AS90" i="19"/>
  <c r="AR90" i="19"/>
  <c r="AE90" i="19"/>
  <c r="V90" i="19"/>
  <c r="M90" i="19"/>
  <c r="D90" i="19"/>
  <c r="BF89" i="19"/>
  <c r="AY89" i="19"/>
  <c r="AX89" i="19"/>
  <c r="AW89" i="19"/>
  <c r="AS89" i="19"/>
  <c r="AR89" i="19"/>
  <c r="AE89" i="19"/>
  <c r="V89" i="19"/>
  <c r="M89" i="19"/>
  <c r="D89" i="19"/>
  <c r="BF88" i="19"/>
  <c r="AX88" i="19"/>
  <c r="AW88" i="19"/>
  <c r="AS88" i="19"/>
  <c r="AY88" i="19" s="1"/>
  <c r="AR88" i="19"/>
  <c r="AE88" i="19"/>
  <c r="V88" i="19"/>
  <c r="M88" i="19"/>
  <c r="D88" i="19"/>
  <c r="BF87" i="19"/>
  <c r="AW87" i="19"/>
  <c r="AS87" i="19"/>
  <c r="AR87" i="19"/>
  <c r="AE87" i="19"/>
  <c r="V87" i="19"/>
  <c r="M87" i="19"/>
  <c r="D87" i="19"/>
  <c r="D118" i="19" s="1"/>
  <c r="BF86" i="19"/>
  <c r="AX86" i="19"/>
  <c r="AW86" i="19"/>
  <c r="AS86" i="19"/>
  <c r="AY86" i="19" s="1"/>
  <c r="AR86" i="19"/>
  <c r="AE86" i="19"/>
  <c r="V86" i="19"/>
  <c r="M86" i="19"/>
  <c r="D86" i="19"/>
  <c r="BF85" i="19"/>
  <c r="AX85" i="19"/>
  <c r="AW85" i="19"/>
  <c r="AS85" i="19"/>
  <c r="AR85" i="19"/>
  <c r="AE85" i="19"/>
  <c r="V85" i="19"/>
  <c r="V117" i="19" s="1"/>
  <c r="M85" i="19"/>
  <c r="D85" i="19"/>
  <c r="BM84" i="19"/>
  <c r="BL84" i="19"/>
  <c r="BK84" i="19"/>
  <c r="BJ84" i="19"/>
  <c r="BI84" i="19"/>
  <c r="BH84" i="19"/>
  <c r="BG84" i="19"/>
  <c r="BE84" i="19"/>
  <c r="AT84" i="19"/>
  <c r="AO84" i="19"/>
  <c r="C84" i="19"/>
  <c r="BM83" i="19"/>
  <c r="BL83" i="19"/>
  <c r="BK83" i="19"/>
  <c r="BJ83" i="19"/>
  <c r="BI83" i="19"/>
  <c r="BH83" i="19"/>
  <c r="BG83" i="19"/>
  <c r="BE83" i="19"/>
  <c r="BD83" i="19"/>
  <c r="BC83" i="19"/>
  <c r="BB83" i="19"/>
  <c r="BA83" i="19"/>
  <c r="AZ83" i="19"/>
  <c r="AV83" i="19"/>
  <c r="AU83" i="19"/>
  <c r="AT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D83" i="19"/>
  <c r="AC83" i="19"/>
  <c r="AB83" i="19"/>
  <c r="AA83" i="19"/>
  <c r="Z83" i="19"/>
  <c r="Y83" i="19"/>
  <c r="X83" i="19"/>
  <c r="W83" i="19"/>
  <c r="U83" i="19"/>
  <c r="T83" i="19"/>
  <c r="S83" i="19"/>
  <c r="R83" i="19"/>
  <c r="Q83" i="19"/>
  <c r="P83" i="19"/>
  <c r="O83" i="19"/>
  <c r="N83" i="19"/>
  <c r="L83" i="19"/>
  <c r="K83" i="19"/>
  <c r="J83" i="19"/>
  <c r="I83" i="19"/>
  <c r="H83" i="19"/>
  <c r="G83" i="19"/>
  <c r="F83" i="19"/>
  <c r="E83" i="19"/>
  <c r="C83" i="19"/>
  <c r="BM82" i="19"/>
  <c r="BL82" i="19"/>
  <c r="BK82" i="19"/>
  <c r="BJ82" i="19"/>
  <c r="BI82" i="19"/>
  <c r="BH82" i="19"/>
  <c r="BG82" i="19"/>
  <c r="BE82" i="19"/>
  <c r="BD82" i="19"/>
  <c r="BC82" i="19"/>
  <c r="BB82" i="19"/>
  <c r="BA82" i="19"/>
  <c r="AZ82" i="19"/>
  <c r="AV82" i="19"/>
  <c r="AU82" i="19"/>
  <c r="AT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D82" i="19"/>
  <c r="AC82" i="19"/>
  <c r="AB82" i="19"/>
  <c r="AA82" i="19"/>
  <c r="Z82" i="19"/>
  <c r="Y82" i="19"/>
  <c r="X82" i="19"/>
  <c r="W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C82" i="19"/>
  <c r="BM81" i="19"/>
  <c r="BL81" i="19"/>
  <c r="BK81" i="19"/>
  <c r="BJ81" i="19"/>
  <c r="BI81" i="19"/>
  <c r="BH81" i="19"/>
  <c r="BG81" i="19"/>
  <c r="BE81" i="19"/>
  <c r="BD81" i="19"/>
  <c r="BC81" i="19"/>
  <c r="BB81" i="19"/>
  <c r="BA81" i="19"/>
  <c r="AZ81" i="19"/>
  <c r="AV81" i="19"/>
  <c r="AU81" i="19"/>
  <c r="AT81" i="19"/>
  <c r="AR81" i="19"/>
  <c r="AQ81" i="19"/>
  <c r="AP81" i="19"/>
  <c r="AO81" i="19"/>
  <c r="AN81" i="19"/>
  <c r="AM81" i="19"/>
  <c r="AL81" i="19"/>
  <c r="AK81" i="19"/>
  <c r="AJ81" i="19"/>
  <c r="AI81" i="19"/>
  <c r="AH81" i="19"/>
  <c r="AG81" i="19"/>
  <c r="AF81" i="19"/>
  <c r="AD81" i="19"/>
  <c r="AC81" i="19"/>
  <c r="AB81" i="19"/>
  <c r="AA81" i="19"/>
  <c r="Z81" i="19"/>
  <c r="Y81" i="19"/>
  <c r="X81" i="19"/>
  <c r="W81" i="19"/>
  <c r="U81" i="19"/>
  <c r="T81" i="19"/>
  <c r="S81" i="19"/>
  <c r="R81" i="19"/>
  <c r="Q81" i="19"/>
  <c r="P81" i="19"/>
  <c r="O81" i="19"/>
  <c r="N81" i="19"/>
  <c r="L81" i="19"/>
  <c r="K81" i="19"/>
  <c r="J81" i="19"/>
  <c r="I81" i="19"/>
  <c r="H81" i="19"/>
  <c r="G81" i="19"/>
  <c r="F81" i="19"/>
  <c r="E81" i="19"/>
  <c r="D81" i="19"/>
  <c r="C81" i="19"/>
  <c r="BF80" i="19"/>
  <c r="AW80" i="19"/>
  <c r="AX80" i="19" s="1"/>
  <c r="AR80" i="19"/>
  <c r="AS80" i="19" s="1"/>
  <c r="AY80" i="19" s="1"/>
  <c r="AE80" i="19"/>
  <c r="V80" i="19"/>
  <c r="M80" i="19"/>
  <c r="D80" i="19"/>
  <c r="A80" i="19"/>
  <c r="BF79" i="19"/>
  <c r="AW79" i="19"/>
  <c r="AS79" i="19"/>
  <c r="AR79" i="19"/>
  <c r="AE79" i="19"/>
  <c r="V79" i="19"/>
  <c r="M79" i="19"/>
  <c r="D79" i="19"/>
  <c r="BF78" i="19"/>
  <c r="AX78" i="19"/>
  <c r="AW78" i="19"/>
  <c r="AS78" i="19"/>
  <c r="AR78" i="19"/>
  <c r="AE78" i="19"/>
  <c r="V78" i="19"/>
  <c r="M78" i="19"/>
  <c r="D78" i="19"/>
  <c r="BF77" i="19"/>
  <c r="AW77" i="19"/>
  <c r="AS77" i="19"/>
  <c r="AR77" i="19"/>
  <c r="AE77" i="19"/>
  <c r="V77" i="19"/>
  <c r="M77" i="19"/>
  <c r="D77" i="19"/>
  <c r="BF76" i="19"/>
  <c r="AX76" i="19"/>
  <c r="AW76" i="19"/>
  <c r="AY76" i="19" s="1"/>
  <c r="AS76" i="19"/>
  <c r="AR76" i="19"/>
  <c r="AE76" i="19"/>
  <c r="V76" i="19"/>
  <c r="M76" i="19"/>
  <c r="D76" i="19"/>
  <c r="BF75" i="19"/>
  <c r="AW75" i="19"/>
  <c r="AS75" i="19"/>
  <c r="AR75" i="19"/>
  <c r="AE75" i="19"/>
  <c r="V75" i="19"/>
  <c r="M75" i="19"/>
  <c r="D75" i="19"/>
  <c r="BF74" i="19"/>
  <c r="AX74" i="19"/>
  <c r="AW74" i="19"/>
  <c r="AY74" i="19" s="1"/>
  <c r="AS74" i="19"/>
  <c r="AR74" i="19"/>
  <c r="AE74" i="19"/>
  <c r="V74" i="19"/>
  <c r="M74" i="19"/>
  <c r="D74" i="19"/>
  <c r="BF73" i="19"/>
  <c r="AW73" i="19"/>
  <c r="AS73" i="19"/>
  <c r="AR73" i="19"/>
  <c r="AE73" i="19"/>
  <c r="V73" i="19"/>
  <c r="M73" i="19"/>
  <c r="D73" i="19"/>
  <c r="BF72" i="19"/>
  <c r="AX72" i="19"/>
  <c r="AW72" i="19"/>
  <c r="AS72" i="19"/>
  <c r="AR72" i="19"/>
  <c r="AE72" i="19"/>
  <c r="V72" i="19"/>
  <c r="M72" i="19"/>
  <c r="D72" i="19"/>
  <c r="BF71" i="19"/>
  <c r="AW71" i="19"/>
  <c r="AS71" i="19"/>
  <c r="AR71" i="19"/>
  <c r="AE71" i="19"/>
  <c r="V71" i="19"/>
  <c r="M71" i="19"/>
  <c r="D71" i="19"/>
  <c r="BF70" i="19"/>
  <c r="AX70" i="19"/>
  <c r="AW70" i="19"/>
  <c r="AY70" i="19" s="1"/>
  <c r="AS70" i="19"/>
  <c r="AR70" i="19"/>
  <c r="AE70" i="19"/>
  <c r="V70" i="19"/>
  <c r="M70" i="19"/>
  <c r="D70" i="19"/>
  <c r="BF69" i="19"/>
  <c r="AW69" i="19"/>
  <c r="AS69" i="19"/>
  <c r="AR69" i="19"/>
  <c r="AE69" i="19"/>
  <c r="V69" i="19"/>
  <c r="M69" i="19"/>
  <c r="D69" i="19"/>
  <c r="BF68" i="19"/>
  <c r="AW68" i="19"/>
  <c r="AS68" i="19"/>
  <c r="AR68" i="19"/>
  <c r="AE68" i="19"/>
  <c r="V68" i="19"/>
  <c r="M68" i="19"/>
  <c r="D68" i="19"/>
  <c r="BF67" i="19"/>
  <c r="AW67" i="19"/>
  <c r="AS67" i="19"/>
  <c r="AR67" i="19"/>
  <c r="AE67" i="19"/>
  <c r="V67" i="19"/>
  <c r="M67" i="19"/>
  <c r="D67" i="19"/>
  <c r="BF66" i="19"/>
  <c r="AW66" i="19"/>
  <c r="AS66" i="19"/>
  <c r="AR66" i="19"/>
  <c r="AE66" i="19"/>
  <c r="V66" i="19"/>
  <c r="M66" i="19"/>
  <c r="D66" i="19"/>
  <c r="BF65" i="19"/>
  <c r="AW65" i="19"/>
  <c r="AS65" i="19"/>
  <c r="AR65" i="19"/>
  <c r="AE65" i="19"/>
  <c r="V65" i="19"/>
  <c r="M65" i="19"/>
  <c r="D65" i="19"/>
  <c r="BF64" i="19"/>
  <c r="AX64" i="19"/>
  <c r="AW64" i="19"/>
  <c r="AS64" i="19"/>
  <c r="AR64" i="19"/>
  <c r="AE64" i="19"/>
  <c r="V64" i="19"/>
  <c r="M64" i="19"/>
  <c r="D64" i="19"/>
  <c r="BF63" i="19"/>
  <c r="AW63" i="19"/>
  <c r="AS63" i="19"/>
  <c r="AR63" i="19"/>
  <c r="AE63" i="19"/>
  <c r="V63" i="19"/>
  <c r="M63" i="19"/>
  <c r="D63" i="19"/>
  <c r="BF62" i="19"/>
  <c r="AX62" i="19"/>
  <c r="AW62" i="19"/>
  <c r="AY62" i="19" s="1"/>
  <c r="AS62" i="19"/>
  <c r="AR62" i="19"/>
  <c r="AE62" i="19"/>
  <c r="V62" i="19"/>
  <c r="M62" i="19"/>
  <c r="D62" i="19"/>
  <c r="BF61" i="19"/>
  <c r="AW61" i="19"/>
  <c r="AS61" i="19"/>
  <c r="AR61" i="19"/>
  <c r="AE61" i="19"/>
  <c r="V61" i="19"/>
  <c r="M61" i="19"/>
  <c r="D61" i="19"/>
  <c r="BF60" i="19"/>
  <c r="AX60" i="19"/>
  <c r="AW60" i="19"/>
  <c r="AY60" i="19" s="1"/>
  <c r="AS60" i="19"/>
  <c r="AR60" i="19"/>
  <c r="AE60" i="19"/>
  <c r="V60" i="19"/>
  <c r="M60" i="19"/>
  <c r="D60" i="19"/>
  <c r="BF59" i="19"/>
  <c r="AW59" i="19"/>
  <c r="AS59" i="19"/>
  <c r="AR59" i="19"/>
  <c r="AE59" i="19"/>
  <c r="V59" i="19"/>
  <c r="M59" i="19"/>
  <c r="D59" i="19"/>
  <c r="BF58" i="19"/>
  <c r="AX58" i="19"/>
  <c r="AW58" i="19"/>
  <c r="AS58" i="19"/>
  <c r="AR58" i="19"/>
  <c r="AE58" i="19"/>
  <c r="V58" i="19"/>
  <c r="M58" i="19"/>
  <c r="D58" i="19"/>
  <c r="BF57" i="19"/>
  <c r="AW57" i="19"/>
  <c r="AS57" i="19"/>
  <c r="AR57" i="19"/>
  <c r="AE57" i="19"/>
  <c r="V57" i="19"/>
  <c r="M57" i="19"/>
  <c r="D57" i="19"/>
  <c r="BF56" i="19"/>
  <c r="AX56" i="19"/>
  <c r="AW56" i="19"/>
  <c r="AY56" i="19" s="1"/>
  <c r="AS56" i="19"/>
  <c r="AR56" i="19"/>
  <c r="AE56" i="19"/>
  <c r="V56" i="19"/>
  <c r="M56" i="19"/>
  <c r="D56" i="19"/>
  <c r="BF55" i="19"/>
  <c r="AW55" i="19"/>
  <c r="AS55" i="19"/>
  <c r="AR55" i="19"/>
  <c r="AE55" i="19"/>
  <c r="V55" i="19"/>
  <c r="M55" i="19"/>
  <c r="D55" i="19"/>
  <c r="BF54" i="19"/>
  <c r="AW54" i="19"/>
  <c r="AX54" i="19" s="1"/>
  <c r="AS54" i="19"/>
  <c r="AR54" i="19"/>
  <c r="AE54" i="19"/>
  <c r="V54" i="19"/>
  <c r="M54" i="19"/>
  <c r="D54" i="19"/>
  <c r="BF53" i="19"/>
  <c r="AW53" i="19"/>
  <c r="AS53" i="19"/>
  <c r="AR53" i="19"/>
  <c r="AE53" i="19"/>
  <c r="V53" i="19"/>
  <c r="M53" i="19"/>
  <c r="D53" i="19"/>
  <c r="BF52" i="19"/>
  <c r="BF81" i="19" s="1"/>
  <c r="AW52" i="19"/>
  <c r="AS52" i="19"/>
  <c r="AR52" i="19"/>
  <c r="AR82" i="19" s="1"/>
  <c r="AE52" i="19"/>
  <c r="AE83" i="19" s="1"/>
  <c r="V52" i="19"/>
  <c r="M52" i="19"/>
  <c r="M83" i="19" s="1"/>
  <c r="D52" i="19"/>
  <c r="D82" i="19" s="1"/>
  <c r="BM51" i="19"/>
  <c r="BL51" i="19"/>
  <c r="BK51" i="19"/>
  <c r="BJ51" i="19"/>
  <c r="BI51" i="19"/>
  <c r="BH51" i="19"/>
  <c r="BG51" i="19"/>
  <c r="BE51" i="19"/>
  <c r="AT51" i="19"/>
  <c r="AO51" i="19"/>
  <c r="C51" i="19"/>
  <c r="BM50" i="19"/>
  <c r="BL50" i="19"/>
  <c r="BK50" i="19"/>
  <c r="BJ50" i="19"/>
  <c r="BI50" i="19"/>
  <c r="BH50" i="19"/>
  <c r="BG50" i="19"/>
  <c r="BG8" i="19" s="1"/>
  <c r="BE50" i="19"/>
  <c r="BD50" i="19"/>
  <c r="BC50" i="19"/>
  <c r="BB50" i="19"/>
  <c r="BA50" i="19"/>
  <c r="AZ50" i="19"/>
  <c r="AV50" i="19"/>
  <c r="AU50" i="19"/>
  <c r="AT50" i="19"/>
  <c r="AQ50" i="19"/>
  <c r="AP50" i="19"/>
  <c r="AO50" i="19"/>
  <c r="AN50" i="19"/>
  <c r="AM50" i="19"/>
  <c r="AL50" i="19"/>
  <c r="AK50" i="19"/>
  <c r="AK8" i="19" s="1"/>
  <c r="AJ50" i="19"/>
  <c r="AI50" i="19"/>
  <c r="AH50" i="19"/>
  <c r="AG50" i="19"/>
  <c r="AF50" i="19"/>
  <c r="AD50" i="19"/>
  <c r="AC50" i="19"/>
  <c r="AB50" i="19"/>
  <c r="AB9" i="19" s="1"/>
  <c r="AA50" i="19"/>
  <c r="Z50" i="19"/>
  <c r="Y50" i="19"/>
  <c r="X50" i="19"/>
  <c r="W50" i="19"/>
  <c r="U50" i="19"/>
  <c r="T50" i="19"/>
  <c r="S50" i="19"/>
  <c r="S9" i="19" s="1"/>
  <c r="R50" i="19"/>
  <c r="Q50" i="19"/>
  <c r="P50" i="19"/>
  <c r="O50" i="19"/>
  <c r="N50" i="19"/>
  <c r="L50" i="19"/>
  <c r="K50" i="19"/>
  <c r="J50" i="19"/>
  <c r="J9" i="19" s="1"/>
  <c r="I50" i="19"/>
  <c r="H50" i="19"/>
  <c r="G50" i="19"/>
  <c r="F50" i="19"/>
  <c r="E50" i="19"/>
  <c r="C50" i="19"/>
  <c r="BM49" i="19"/>
  <c r="BM9" i="19" s="1"/>
  <c r="BL49" i="19"/>
  <c r="BL8" i="19" s="1"/>
  <c r="BK49" i="19"/>
  <c r="BJ49" i="19"/>
  <c r="BI49" i="19"/>
  <c r="BH49" i="19"/>
  <c r="BG49" i="19"/>
  <c r="BE49" i="19"/>
  <c r="BD49" i="19"/>
  <c r="BD8" i="19" s="1"/>
  <c r="BC49" i="19"/>
  <c r="BB49" i="19"/>
  <c r="BA49" i="19"/>
  <c r="AZ49" i="19"/>
  <c r="AV49" i="19"/>
  <c r="AU49" i="19"/>
  <c r="AT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D49" i="19"/>
  <c r="AC49" i="19"/>
  <c r="AB49" i="19"/>
  <c r="AA49" i="19"/>
  <c r="Z49" i="19"/>
  <c r="Y49" i="19"/>
  <c r="Y9" i="19" s="1"/>
  <c r="X49" i="19"/>
  <c r="W49" i="19"/>
  <c r="U49" i="19"/>
  <c r="T49" i="19"/>
  <c r="S49" i="19"/>
  <c r="R49" i="19"/>
  <c r="Q49" i="19"/>
  <c r="P49" i="19"/>
  <c r="P8" i="19" s="1"/>
  <c r="O49" i="19"/>
  <c r="N49" i="19"/>
  <c r="L49" i="19"/>
  <c r="K49" i="19"/>
  <c r="J49" i="19"/>
  <c r="I49" i="19"/>
  <c r="H49" i="19"/>
  <c r="G49" i="19"/>
  <c r="G9" i="19" s="1"/>
  <c r="F49" i="19"/>
  <c r="E49" i="19"/>
  <c r="C49" i="19"/>
  <c r="BM48" i="19"/>
  <c r="BL48" i="19"/>
  <c r="BK48" i="19"/>
  <c r="BJ48" i="19"/>
  <c r="BJ11" i="19" s="1"/>
  <c r="BI48" i="19"/>
  <c r="BI9" i="19" s="1"/>
  <c r="BH48" i="19"/>
  <c r="BG48" i="19"/>
  <c r="BE48" i="19"/>
  <c r="BD48" i="19"/>
  <c r="BC48" i="19"/>
  <c r="BB48" i="19"/>
  <c r="BB10" i="19" s="1"/>
  <c r="BA48" i="19"/>
  <c r="AZ48" i="19"/>
  <c r="AV48" i="19"/>
  <c r="AU48" i="19"/>
  <c r="AT48" i="19"/>
  <c r="AQ48" i="19"/>
  <c r="AP48" i="19"/>
  <c r="AO48" i="19"/>
  <c r="AN48" i="19"/>
  <c r="AM48" i="19"/>
  <c r="AM10" i="19" s="1"/>
  <c r="AL48" i="19"/>
  <c r="AK48" i="19"/>
  <c r="AJ48" i="19"/>
  <c r="AI48" i="19"/>
  <c r="AH48" i="19"/>
  <c r="AG48" i="19"/>
  <c r="AG9" i="19" s="1"/>
  <c r="AF48" i="19"/>
  <c r="AD48" i="19"/>
  <c r="AD9" i="19" s="1"/>
  <c r="AC48" i="19"/>
  <c r="AB48" i="19"/>
  <c r="AA48" i="19"/>
  <c r="Z48" i="19"/>
  <c r="Y48" i="19"/>
  <c r="X48" i="19"/>
  <c r="X8" i="19" s="1"/>
  <c r="W48" i="19"/>
  <c r="U48" i="19"/>
  <c r="T48" i="19"/>
  <c r="S48" i="19"/>
  <c r="R48" i="19"/>
  <c r="Q48" i="19"/>
  <c r="P48" i="19"/>
  <c r="O48" i="19"/>
  <c r="N48" i="19"/>
  <c r="L48" i="19"/>
  <c r="L8" i="19" s="1"/>
  <c r="K48" i="19"/>
  <c r="J48" i="19"/>
  <c r="I48" i="19"/>
  <c r="H48" i="19"/>
  <c r="G48" i="19"/>
  <c r="F48" i="19"/>
  <c r="F8" i="19" s="1"/>
  <c r="E48" i="19"/>
  <c r="C48" i="19"/>
  <c r="BF47" i="19"/>
  <c r="AW47" i="19"/>
  <c r="AX47" i="19" s="1"/>
  <c r="AR47" i="19"/>
  <c r="AS47" i="19" s="1"/>
  <c r="AE47" i="19"/>
  <c r="V47" i="19"/>
  <c r="M47" i="19"/>
  <c r="D47" i="19"/>
  <c r="BF46" i="19"/>
  <c r="AW46" i="19"/>
  <c r="AR46" i="19"/>
  <c r="AS46" i="19" s="1"/>
  <c r="AE46" i="19"/>
  <c r="V46" i="19"/>
  <c r="M46" i="19"/>
  <c r="D46" i="19"/>
  <c r="BF45" i="19"/>
  <c r="AW45" i="19"/>
  <c r="AX45" i="19" s="1"/>
  <c r="AR45" i="19"/>
  <c r="AS45" i="19" s="1"/>
  <c r="AE45" i="19"/>
  <c r="V45" i="19"/>
  <c r="M45" i="19"/>
  <c r="D45" i="19"/>
  <c r="BF44" i="19"/>
  <c r="AW44" i="19"/>
  <c r="AR44" i="19"/>
  <c r="AS44" i="19" s="1"/>
  <c r="AE44" i="19"/>
  <c r="V44" i="19"/>
  <c r="M44" i="19"/>
  <c r="D44" i="19"/>
  <c r="BF43" i="19"/>
  <c r="AW43" i="19"/>
  <c r="AX43" i="19" s="1"/>
  <c r="AR43" i="19"/>
  <c r="AS43" i="19" s="1"/>
  <c r="AE43" i="19"/>
  <c r="V43" i="19"/>
  <c r="M43" i="19"/>
  <c r="D43" i="19"/>
  <c r="BF42" i="19"/>
  <c r="AW42" i="19"/>
  <c r="AR42" i="19"/>
  <c r="AS42" i="19" s="1"/>
  <c r="AE42" i="19"/>
  <c r="V42" i="19"/>
  <c r="M42" i="19"/>
  <c r="D42" i="19"/>
  <c r="BF41" i="19"/>
  <c r="AW41" i="19"/>
  <c r="AX41" i="19" s="1"/>
  <c r="AR41" i="19"/>
  <c r="AS41" i="19" s="1"/>
  <c r="AE41" i="19"/>
  <c r="V41" i="19"/>
  <c r="M41" i="19"/>
  <c r="D41" i="19"/>
  <c r="BF40" i="19"/>
  <c r="AW40" i="19"/>
  <c r="AR40" i="19"/>
  <c r="AS40" i="19" s="1"/>
  <c r="AE40" i="19"/>
  <c r="V40" i="19"/>
  <c r="M40" i="19"/>
  <c r="D40" i="19"/>
  <c r="BF39" i="19"/>
  <c r="AW39" i="19"/>
  <c r="AX39" i="19" s="1"/>
  <c r="AR39" i="19"/>
  <c r="AS39" i="19" s="1"/>
  <c r="AE39" i="19"/>
  <c r="V39" i="19"/>
  <c r="M39" i="19"/>
  <c r="D39" i="19"/>
  <c r="BF38" i="19"/>
  <c r="AW38" i="19"/>
  <c r="AR38" i="19"/>
  <c r="AS38" i="19" s="1"/>
  <c r="AE38" i="19"/>
  <c r="V38" i="19"/>
  <c r="M38" i="19"/>
  <c r="D38" i="19"/>
  <c r="BF37" i="19"/>
  <c r="AW37" i="19"/>
  <c r="AX37" i="19" s="1"/>
  <c r="AR37" i="19"/>
  <c r="AS37" i="19" s="1"/>
  <c r="AE37" i="19"/>
  <c r="V37" i="19"/>
  <c r="M37" i="19"/>
  <c r="D37" i="19"/>
  <c r="BF36" i="19"/>
  <c r="AW36" i="19"/>
  <c r="AR36" i="19"/>
  <c r="AS36" i="19" s="1"/>
  <c r="AE36" i="19"/>
  <c r="V36" i="19"/>
  <c r="M36" i="19"/>
  <c r="D36" i="19"/>
  <c r="BF35" i="19"/>
  <c r="AW35" i="19"/>
  <c r="AX35" i="19" s="1"/>
  <c r="AR35" i="19"/>
  <c r="AS35" i="19" s="1"/>
  <c r="AE35" i="19"/>
  <c r="V35" i="19"/>
  <c r="M35" i="19"/>
  <c r="D35" i="19"/>
  <c r="BF34" i="19"/>
  <c r="AW34" i="19"/>
  <c r="AR34" i="19"/>
  <c r="AS34" i="19" s="1"/>
  <c r="AE34" i="19"/>
  <c r="V34" i="19"/>
  <c r="M34" i="19"/>
  <c r="D34" i="19"/>
  <c r="BF33" i="19"/>
  <c r="AW33" i="19"/>
  <c r="AX33" i="19" s="1"/>
  <c r="AR33" i="19"/>
  <c r="AS33" i="19" s="1"/>
  <c r="AE33" i="19"/>
  <c r="V33" i="19"/>
  <c r="M33" i="19"/>
  <c r="D33" i="19"/>
  <c r="BF32" i="19"/>
  <c r="AW32" i="19"/>
  <c r="AR32" i="19"/>
  <c r="AS32" i="19" s="1"/>
  <c r="AE32" i="19"/>
  <c r="V32" i="19"/>
  <c r="M32" i="19"/>
  <c r="D32" i="19"/>
  <c r="BF31" i="19"/>
  <c r="AW31" i="19"/>
  <c r="AX31" i="19" s="1"/>
  <c r="AR31" i="19"/>
  <c r="AS31" i="19" s="1"/>
  <c r="AE31" i="19"/>
  <c r="V31" i="19"/>
  <c r="M31" i="19"/>
  <c r="D31" i="19"/>
  <c r="BF30" i="19"/>
  <c r="AW30" i="19"/>
  <c r="AR30" i="19"/>
  <c r="AS30" i="19" s="1"/>
  <c r="AE30" i="19"/>
  <c r="V30" i="19"/>
  <c r="M30" i="19"/>
  <c r="D30" i="19"/>
  <c r="BF29" i="19"/>
  <c r="AW29" i="19"/>
  <c r="AX29" i="19" s="1"/>
  <c r="AR29" i="19"/>
  <c r="AS29" i="19" s="1"/>
  <c r="AE29" i="19"/>
  <c r="V29" i="19"/>
  <c r="M29" i="19"/>
  <c r="D29" i="19"/>
  <c r="BF28" i="19"/>
  <c r="AW28" i="19"/>
  <c r="AR28" i="19"/>
  <c r="AS28" i="19" s="1"/>
  <c r="AE28" i="19"/>
  <c r="V28" i="19"/>
  <c r="M28" i="19"/>
  <c r="D28" i="19"/>
  <c r="BF27" i="19"/>
  <c r="AW27" i="19"/>
  <c r="AX27" i="19" s="1"/>
  <c r="AR27" i="19"/>
  <c r="AS27" i="19" s="1"/>
  <c r="AE27" i="19"/>
  <c r="V27" i="19"/>
  <c r="M27" i="19"/>
  <c r="D27" i="19"/>
  <c r="BF26" i="19"/>
  <c r="AW26" i="19"/>
  <c r="AR26" i="19"/>
  <c r="AS26" i="19" s="1"/>
  <c r="AE26" i="19"/>
  <c r="V26" i="19"/>
  <c r="M26" i="19"/>
  <c r="D26" i="19"/>
  <c r="BF25" i="19"/>
  <c r="AW25" i="19"/>
  <c r="AX25" i="19" s="1"/>
  <c r="AR25" i="19"/>
  <c r="AS25" i="19" s="1"/>
  <c r="AE25" i="19"/>
  <c r="V25" i="19"/>
  <c r="M25" i="19"/>
  <c r="D25" i="19"/>
  <c r="BF24" i="19"/>
  <c r="AW24" i="19"/>
  <c r="AR24" i="19"/>
  <c r="AS24" i="19" s="1"/>
  <c r="AE24" i="19"/>
  <c r="V24" i="19"/>
  <c r="M24" i="19"/>
  <c r="D24" i="19"/>
  <c r="BF23" i="19"/>
  <c r="AX23" i="19"/>
  <c r="AW23" i="19"/>
  <c r="AR23" i="19"/>
  <c r="AS23" i="19" s="1"/>
  <c r="AE23" i="19"/>
  <c r="V23" i="19"/>
  <c r="M23" i="19"/>
  <c r="D23" i="19"/>
  <c r="BF22" i="19"/>
  <c r="AW22" i="19"/>
  <c r="AR22" i="19"/>
  <c r="AS22" i="19" s="1"/>
  <c r="AE22" i="19"/>
  <c r="V22" i="19"/>
  <c r="M22" i="19"/>
  <c r="D22" i="19"/>
  <c r="BF21" i="19"/>
  <c r="AW21" i="19"/>
  <c r="AX21" i="19" s="1"/>
  <c r="AR21" i="19"/>
  <c r="AS21" i="19" s="1"/>
  <c r="AE21" i="19"/>
  <c r="V21" i="19"/>
  <c r="M21" i="19"/>
  <c r="D21" i="19"/>
  <c r="BF20" i="19"/>
  <c r="AW20" i="19"/>
  <c r="AR20" i="19"/>
  <c r="AS20" i="19" s="1"/>
  <c r="AE20" i="19"/>
  <c r="V20" i="19"/>
  <c r="M20" i="19"/>
  <c r="D20" i="19"/>
  <c r="BF19" i="19"/>
  <c r="AW19" i="19"/>
  <c r="AX19" i="19" s="1"/>
  <c r="AR19" i="19"/>
  <c r="AS19" i="19" s="1"/>
  <c r="AE19" i="19"/>
  <c r="V19" i="19"/>
  <c r="M19" i="19"/>
  <c r="D19" i="19"/>
  <c r="BF18" i="19"/>
  <c r="AW18" i="19"/>
  <c r="AR18" i="19"/>
  <c r="AS18" i="19" s="1"/>
  <c r="AE18" i="19"/>
  <c r="V18" i="19"/>
  <c r="M18" i="19"/>
  <c r="D18" i="19"/>
  <c r="B18" i="19"/>
  <c r="B19" i="19" s="1"/>
  <c r="BF17" i="19"/>
  <c r="AX17" i="19"/>
  <c r="AW17" i="19"/>
  <c r="AR17" i="19"/>
  <c r="AS17" i="19" s="1"/>
  <c r="AE17" i="19"/>
  <c r="V17" i="19"/>
  <c r="M17" i="19"/>
  <c r="D17" i="19"/>
  <c r="A17" i="19"/>
  <c r="BA10" i="19"/>
  <c r="AQ10" i="19"/>
  <c r="AI10" i="19"/>
  <c r="Z10" i="19"/>
  <c r="W10" i="19"/>
  <c r="R10" i="19"/>
  <c r="BE9" i="19"/>
  <c r="BA9" i="19"/>
  <c r="AQ9" i="19"/>
  <c r="AI9" i="19"/>
  <c r="W9" i="19"/>
  <c r="Q9" i="19"/>
  <c r="N9" i="19"/>
  <c r="L9" i="19"/>
  <c r="BE8" i="19"/>
  <c r="BA8" i="19"/>
  <c r="AQ8" i="19"/>
  <c r="AN8" i="19"/>
  <c r="AI8" i="19"/>
  <c r="W8" i="19"/>
  <c r="U8" i="19"/>
  <c r="Q8" i="19"/>
  <c r="H8" i="19"/>
  <c r="E8" i="19"/>
  <c r="C8" i="19"/>
  <c r="AW427" i="19" l="1"/>
  <c r="AY390" i="19"/>
  <c r="AY388" i="19"/>
  <c r="AY383" i="19"/>
  <c r="AY382" i="19"/>
  <c r="AY378" i="19"/>
  <c r="AY374" i="19"/>
  <c r="AY376" i="19"/>
  <c r="AX369" i="19"/>
  <c r="AY369" i="19" s="1"/>
  <c r="AY368" i="19"/>
  <c r="AW393" i="19"/>
  <c r="AY364" i="19"/>
  <c r="AX362" i="19"/>
  <c r="AW392" i="19"/>
  <c r="AY356" i="19"/>
  <c r="AY350" i="19"/>
  <c r="AY332" i="19"/>
  <c r="AY300" i="19"/>
  <c r="AY297" i="19"/>
  <c r="AY298" i="19"/>
  <c r="AW254" i="19"/>
  <c r="AY229" i="19"/>
  <c r="AY227" i="19"/>
  <c r="AY216" i="19"/>
  <c r="AY208" i="19"/>
  <c r="AX204" i="19"/>
  <c r="AY204" i="19" s="1"/>
  <c r="AX202" i="19"/>
  <c r="AY202" i="19" s="1"/>
  <c r="AX183" i="19"/>
  <c r="AY183" i="19" s="1"/>
  <c r="AY174" i="19"/>
  <c r="AY176" i="19"/>
  <c r="AX178" i="19"/>
  <c r="AY178" i="19" s="1"/>
  <c r="AY172" i="19"/>
  <c r="AY170" i="19"/>
  <c r="AY168" i="19"/>
  <c r="AY156" i="19"/>
  <c r="AY131" i="19"/>
  <c r="AY147" i="19"/>
  <c r="AY143" i="19"/>
  <c r="AY144" i="19"/>
  <c r="AY138" i="19"/>
  <c r="AY133" i="19"/>
  <c r="AY126" i="19"/>
  <c r="AW151" i="19"/>
  <c r="AY122" i="19"/>
  <c r="AY115" i="19"/>
  <c r="AX113" i="19"/>
  <c r="AY113" i="19" s="1"/>
  <c r="AY105" i="19"/>
  <c r="AY101" i="19"/>
  <c r="AW116" i="19"/>
  <c r="AY99" i="19"/>
  <c r="AY97" i="19"/>
  <c r="AY90" i="19"/>
  <c r="AY91" i="19"/>
  <c r="AY92" i="19"/>
  <c r="AX87" i="19"/>
  <c r="AW118" i="19"/>
  <c r="AY78" i="19"/>
  <c r="AY72" i="19"/>
  <c r="AX68" i="19"/>
  <c r="AY68" i="19" s="1"/>
  <c r="AY64" i="19"/>
  <c r="AX66" i="19"/>
  <c r="AY66" i="19" s="1"/>
  <c r="AW83" i="19"/>
  <c r="AY58" i="19"/>
  <c r="AY54" i="19"/>
  <c r="AX52" i="19"/>
  <c r="AU8" i="19"/>
  <c r="BI11" i="19"/>
  <c r="BI8" i="19"/>
  <c r="AM8" i="19"/>
  <c r="S8" i="19"/>
  <c r="G10" i="19"/>
  <c r="AU10" i="19"/>
  <c r="AM9" i="19"/>
  <c r="S10" i="19"/>
  <c r="BI10" i="19"/>
  <c r="K9" i="19"/>
  <c r="T9" i="19"/>
  <c r="AC8" i="19"/>
  <c r="AL10" i="19"/>
  <c r="AV8" i="19"/>
  <c r="AO8" i="19"/>
  <c r="I10" i="19"/>
  <c r="AA9" i="19"/>
  <c r="AJ8" i="19"/>
  <c r="C11" i="19"/>
  <c r="AU9" i="19"/>
  <c r="BI12" i="19"/>
  <c r="Y8" i="19"/>
  <c r="AB8" i="19"/>
  <c r="BF50" i="19"/>
  <c r="G8" i="19"/>
  <c r="T8" i="19"/>
  <c r="AG8" i="19"/>
  <c r="K10" i="19"/>
  <c r="AW50" i="19"/>
  <c r="Q10" i="19"/>
  <c r="J8" i="19"/>
  <c r="AB10" i="19"/>
  <c r="BM8" i="19"/>
  <c r="BB9" i="19"/>
  <c r="BF51" i="19"/>
  <c r="L10" i="19"/>
  <c r="F9" i="19"/>
  <c r="D48" i="19"/>
  <c r="A18" i="19"/>
  <c r="AL8" i="19"/>
  <c r="BB8" i="19"/>
  <c r="AL9" i="19"/>
  <c r="M48" i="19"/>
  <c r="AW49" i="19"/>
  <c r="K8" i="19"/>
  <c r="AA8" i="19"/>
  <c r="I9" i="19"/>
  <c r="AA10" i="19"/>
  <c r="V48" i="19"/>
  <c r="AP10" i="19"/>
  <c r="I8" i="19"/>
  <c r="AO9" i="19"/>
  <c r="F10" i="19"/>
  <c r="AE48" i="19"/>
  <c r="AG10" i="19"/>
  <c r="AT9" i="19"/>
  <c r="T10" i="19"/>
  <c r="Y10" i="19"/>
  <c r="AW187" i="19"/>
  <c r="AX155" i="19"/>
  <c r="AY155" i="19" s="1"/>
  <c r="A19" i="19"/>
  <c r="B20" i="19"/>
  <c r="AV9" i="19"/>
  <c r="AV10" i="19"/>
  <c r="AO10" i="19"/>
  <c r="AO12" i="19"/>
  <c r="AO11" i="19"/>
  <c r="Z8" i="19"/>
  <c r="Z9" i="19"/>
  <c r="V83" i="19"/>
  <c r="V81" i="19"/>
  <c r="V82" i="19"/>
  <c r="AX55" i="19"/>
  <c r="AY55" i="19" s="1"/>
  <c r="AX63" i="19"/>
  <c r="AX71" i="19"/>
  <c r="AY71" i="19" s="1"/>
  <c r="AY79" i="19"/>
  <c r="AX79" i="19"/>
  <c r="AJ9" i="19"/>
  <c r="AJ10" i="19"/>
  <c r="AK9" i="19"/>
  <c r="AK10" i="19"/>
  <c r="O8" i="19"/>
  <c r="O9" i="19"/>
  <c r="O10" i="19"/>
  <c r="R8" i="19"/>
  <c r="R9" i="19"/>
  <c r="AC9" i="19"/>
  <c r="AC10" i="19"/>
  <c r="N8" i="19"/>
  <c r="N10" i="19"/>
  <c r="AD8" i="19"/>
  <c r="AD10" i="19"/>
  <c r="AF9" i="19"/>
  <c r="AF10" i="19"/>
  <c r="AN9" i="19"/>
  <c r="AN10" i="19"/>
  <c r="BJ8" i="19"/>
  <c r="BJ9" i="19"/>
  <c r="BJ12" i="19"/>
  <c r="BJ10" i="19"/>
  <c r="AY57" i="19"/>
  <c r="AX57" i="19"/>
  <c r="AX65" i="19"/>
  <c r="AY65" i="19" s="1"/>
  <c r="AX73" i="19"/>
  <c r="AY73" i="19" s="1"/>
  <c r="E9" i="19"/>
  <c r="E10" i="19"/>
  <c r="U9" i="19"/>
  <c r="U10" i="19"/>
  <c r="AH8" i="19"/>
  <c r="AH9" i="19"/>
  <c r="AS48" i="19"/>
  <c r="AS49" i="19"/>
  <c r="AS50" i="19"/>
  <c r="AY17" i="19"/>
  <c r="X9" i="19"/>
  <c r="X10" i="19"/>
  <c r="BM12" i="19"/>
  <c r="BM10" i="19"/>
  <c r="BM11" i="19"/>
  <c r="C12" i="19"/>
  <c r="C9" i="19"/>
  <c r="C10" i="19"/>
  <c r="AS81" i="19"/>
  <c r="BH11" i="19"/>
  <c r="BH8" i="19"/>
  <c r="BH9" i="19"/>
  <c r="BH12" i="19"/>
  <c r="BH10" i="19"/>
  <c r="AX163" i="19"/>
  <c r="AY163" i="19" s="1"/>
  <c r="AX179" i="19"/>
  <c r="AY179" i="19" s="1"/>
  <c r="AP8" i="19"/>
  <c r="AP9" i="19"/>
  <c r="AY171" i="19"/>
  <c r="AX171" i="19"/>
  <c r="P9" i="19"/>
  <c r="P10" i="19"/>
  <c r="BL9" i="19"/>
  <c r="BL12" i="19"/>
  <c r="BL10" i="19"/>
  <c r="BL11" i="19"/>
  <c r="BE12" i="19"/>
  <c r="BE10" i="19"/>
  <c r="BE11" i="19"/>
  <c r="AX59" i="19"/>
  <c r="AY59" i="19" s="1"/>
  <c r="AY67" i="19"/>
  <c r="AX67" i="19"/>
  <c r="AX75" i="19"/>
  <c r="AY75" i="19" s="1"/>
  <c r="AZ8" i="19"/>
  <c r="AZ9" i="19"/>
  <c r="AZ10" i="19"/>
  <c r="BK8" i="19"/>
  <c r="BK9" i="19"/>
  <c r="BK12" i="19"/>
  <c r="BK10" i="19"/>
  <c r="BK11" i="19"/>
  <c r="AH10" i="19"/>
  <c r="AY19" i="19"/>
  <c r="AY21" i="19"/>
  <c r="AY23" i="19"/>
  <c r="AY25" i="19"/>
  <c r="AY27" i="19"/>
  <c r="AY29" i="19"/>
  <c r="AY31" i="19"/>
  <c r="H9" i="19"/>
  <c r="H10" i="19"/>
  <c r="BD9" i="19"/>
  <c r="BD10" i="19"/>
  <c r="BC8" i="19"/>
  <c r="BC9" i="19"/>
  <c r="BC10" i="19"/>
  <c r="AS116" i="19"/>
  <c r="AS117" i="19"/>
  <c r="AS118" i="19"/>
  <c r="AY85" i="19"/>
  <c r="AT12" i="19"/>
  <c r="AT8" i="19"/>
  <c r="AT10" i="19"/>
  <c r="AT11" i="19"/>
  <c r="AF8" i="19"/>
  <c r="J10" i="19"/>
  <c r="AY33" i="19"/>
  <c r="AY35" i="19"/>
  <c r="AY37" i="19"/>
  <c r="AY39" i="19"/>
  <c r="AY41" i="19"/>
  <c r="AY43" i="19"/>
  <c r="AY45" i="19"/>
  <c r="AY47" i="19"/>
  <c r="AY53" i="19"/>
  <c r="AX53" i="19"/>
  <c r="AY61" i="19"/>
  <c r="AX61" i="19"/>
  <c r="AX69" i="19"/>
  <c r="AY69" i="19" s="1"/>
  <c r="AX77" i="19"/>
  <c r="AY77" i="19" s="1"/>
  <c r="BG11" i="19"/>
  <c r="BG9" i="19"/>
  <c r="BG12" i="19"/>
  <c r="BG10" i="19"/>
  <c r="AW48" i="19"/>
  <c r="BF49" i="19"/>
  <c r="M81" i="19"/>
  <c r="AY104" i="19"/>
  <c r="D150" i="19"/>
  <c r="D151" i="19"/>
  <c r="D152" i="19"/>
  <c r="D10" i="19" s="1"/>
  <c r="BF48" i="19"/>
  <c r="D50" i="19"/>
  <c r="AR50" i="19"/>
  <c r="AE82" i="19"/>
  <c r="AY110" i="19"/>
  <c r="AY129" i="19"/>
  <c r="AY145" i="19"/>
  <c r="V185" i="19"/>
  <c r="V186" i="19"/>
  <c r="AY157" i="19"/>
  <c r="AX157" i="19"/>
  <c r="AX165" i="19"/>
  <c r="AY165" i="19" s="1"/>
  <c r="AY173" i="19"/>
  <c r="AX173" i="19"/>
  <c r="AY181" i="19"/>
  <c r="AX181" i="19"/>
  <c r="D49" i="19"/>
  <c r="D9" i="19" s="1"/>
  <c r="AR49" i="19"/>
  <c r="M50" i="19"/>
  <c r="AS82" i="19"/>
  <c r="AE81" i="19"/>
  <c r="BF82" i="19"/>
  <c r="AR83" i="19"/>
  <c r="D116" i="19"/>
  <c r="D117" i="19"/>
  <c r="AE219" i="19"/>
  <c r="AE220" i="19"/>
  <c r="AE221" i="19"/>
  <c r="AX18" i="19"/>
  <c r="AX20" i="19"/>
  <c r="AY20" i="19" s="1"/>
  <c r="AX22" i="19"/>
  <c r="AY22" i="19" s="1"/>
  <c r="AX24" i="19"/>
  <c r="AY24" i="19" s="1"/>
  <c r="AX26" i="19"/>
  <c r="AY26" i="19" s="1"/>
  <c r="AX28" i="19"/>
  <c r="AY28" i="19" s="1"/>
  <c r="AX30" i="19"/>
  <c r="AY30" i="19" s="1"/>
  <c r="AX32" i="19"/>
  <c r="AY32" i="19" s="1"/>
  <c r="AX34" i="19"/>
  <c r="AY34" i="19" s="1"/>
  <c r="AX36" i="19"/>
  <c r="AY36" i="19" s="1"/>
  <c r="AX38" i="19"/>
  <c r="AY38" i="19" s="1"/>
  <c r="AX40" i="19"/>
  <c r="AY40" i="19" s="1"/>
  <c r="AX42" i="19"/>
  <c r="AY42" i="19" s="1"/>
  <c r="AX44" i="19"/>
  <c r="AY44" i="19" s="1"/>
  <c r="AX46" i="19"/>
  <c r="AY46" i="19" s="1"/>
  <c r="AR48" i="19"/>
  <c r="M49" i="19"/>
  <c r="V50" i="19"/>
  <c r="AW82" i="19"/>
  <c r="D83" i="19"/>
  <c r="AS83" i="19"/>
  <c r="M116" i="19"/>
  <c r="M117" i="19"/>
  <c r="M118" i="19"/>
  <c r="BF119" i="19"/>
  <c r="BF118" i="19"/>
  <c r="AY106" i="19"/>
  <c r="AE151" i="19"/>
  <c r="AE152" i="19"/>
  <c r="AE150" i="19"/>
  <c r="AX159" i="19"/>
  <c r="AY159" i="19" s="1"/>
  <c r="AX167" i="19"/>
  <c r="AY167" i="19" s="1"/>
  <c r="AX175" i="19"/>
  <c r="AY175" i="19" s="1"/>
  <c r="D256" i="19"/>
  <c r="V49" i="19"/>
  <c r="V8" i="19" s="1"/>
  <c r="AE50" i="19"/>
  <c r="AW81" i="19"/>
  <c r="AY112" i="19"/>
  <c r="AR150" i="19"/>
  <c r="AE49" i="19"/>
  <c r="AY52" i="19"/>
  <c r="AE116" i="19"/>
  <c r="AE118" i="19"/>
  <c r="AY102" i="19"/>
  <c r="BF116" i="19"/>
  <c r="AX150" i="19"/>
  <c r="AX151" i="19"/>
  <c r="AY121" i="19"/>
  <c r="AY137" i="19"/>
  <c r="AX152" i="19"/>
  <c r="AW186" i="19"/>
  <c r="AY161" i="19"/>
  <c r="AX161" i="19"/>
  <c r="AX169" i="19"/>
  <c r="AY169" i="19" s="1"/>
  <c r="AY177" i="19"/>
  <c r="AX177" i="19"/>
  <c r="BF84" i="19"/>
  <c r="BF83" i="19"/>
  <c r="AR116" i="19"/>
  <c r="AY94" i="19"/>
  <c r="AY98" i="19"/>
  <c r="AY108" i="19"/>
  <c r="AE117" i="19"/>
  <c r="AX117" i="19"/>
  <c r="BF117" i="19"/>
  <c r="AY123" i="19"/>
  <c r="AY139" i="19"/>
  <c r="AY192" i="19"/>
  <c r="AX192" i="19"/>
  <c r="AW117" i="19"/>
  <c r="AW152" i="19"/>
  <c r="BF188" i="19"/>
  <c r="BF185" i="19"/>
  <c r="M185" i="19"/>
  <c r="M187" i="19"/>
  <c r="V219" i="19"/>
  <c r="V220" i="19"/>
  <c r="V221" i="19"/>
  <c r="AY198" i="19"/>
  <c r="AY206" i="19"/>
  <c r="AY214" i="19"/>
  <c r="AX226" i="19"/>
  <c r="AY226" i="19" s="1"/>
  <c r="AX228" i="19"/>
  <c r="AY228" i="19" s="1"/>
  <c r="AX230" i="19"/>
  <c r="AY230" i="19" s="1"/>
  <c r="AX232" i="19"/>
  <c r="AY232" i="19" s="1"/>
  <c r="AX234" i="19"/>
  <c r="AY234" i="19" s="1"/>
  <c r="AX236" i="19"/>
  <c r="AY236" i="19" s="1"/>
  <c r="AX238" i="19"/>
  <c r="AY238" i="19" s="1"/>
  <c r="AX240" i="19"/>
  <c r="AY240" i="19" s="1"/>
  <c r="AY242" i="19"/>
  <c r="AX242" i="19"/>
  <c r="AX244" i="19"/>
  <c r="AY244" i="19" s="1"/>
  <c r="AX246" i="19"/>
  <c r="AY246" i="19" s="1"/>
  <c r="AX248" i="19"/>
  <c r="AY248" i="19" s="1"/>
  <c r="AX250" i="19"/>
  <c r="AY250" i="19" s="1"/>
  <c r="AX252" i="19"/>
  <c r="AY252" i="19" s="1"/>
  <c r="AY258" i="19"/>
  <c r="AX299" i="19"/>
  <c r="AY299" i="19" s="1"/>
  <c r="AR118" i="19"/>
  <c r="AW150" i="19"/>
  <c r="BF151" i="19"/>
  <c r="AE186" i="19"/>
  <c r="AE187" i="19"/>
  <c r="AR186" i="19"/>
  <c r="AY200" i="19"/>
  <c r="AR117" i="19"/>
  <c r="AS120" i="19"/>
  <c r="BF150" i="19"/>
  <c r="AR152" i="19"/>
  <c r="AR187" i="19"/>
  <c r="AX184" i="19"/>
  <c r="AY184" i="19" s="1"/>
  <c r="AW185" i="19"/>
  <c r="AS186" i="19"/>
  <c r="BF187" i="19"/>
  <c r="AS219" i="19"/>
  <c r="AS220" i="19"/>
  <c r="AS221" i="19"/>
  <c r="AY209" i="19"/>
  <c r="V254" i="19"/>
  <c r="V255" i="19"/>
  <c r="V256" i="19"/>
  <c r="AY260" i="19"/>
  <c r="AX260" i="19"/>
  <c r="AX291" i="19" s="1"/>
  <c r="V118" i="19"/>
  <c r="AR151" i="19"/>
  <c r="M152" i="19"/>
  <c r="AW221" i="19"/>
  <c r="AX273" i="19"/>
  <c r="AY273" i="19" s="1"/>
  <c r="V152" i="19"/>
  <c r="BF222" i="19"/>
  <c r="BF220" i="19"/>
  <c r="AX194" i="19"/>
  <c r="AY194" i="19" s="1"/>
  <c r="AY203" i="19"/>
  <c r="AR256" i="19"/>
  <c r="AS223" i="19"/>
  <c r="AR254" i="19"/>
  <c r="AE323" i="19"/>
  <c r="AR185" i="19"/>
  <c r="BF219" i="19"/>
  <c r="AW220" i="19"/>
  <c r="AX265" i="19"/>
  <c r="AY265" i="19" s="1"/>
  <c r="D187" i="19"/>
  <c r="AY154" i="19"/>
  <c r="D185" i="19"/>
  <c r="BF186" i="19"/>
  <c r="M219" i="19"/>
  <c r="M220" i="19"/>
  <c r="M221" i="19"/>
  <c r="AX190" i="19"/>
  <c r="AY190" i="19" s="1"/>
  <c r="AY191" i="19"/>
  <c r="AY213" i="19"/>
  <c r="AR255" i="19"/>
  <c r="AW219" i="19"/>
  <c r="D254" i="19"/>
  <c r="M255" i="19"/>
  <c r="BF257" i="19"/>
  <c r="AW289" i="19"/>
  <c r="AW291" i="19"/>
  <c r="AY268" i="19"/>
  <c r="AY277" i="19"/>
  <c r="AY281" i="19"/>
  <c r="AY285" i="19"/>
  <c r="AR289" i="19"/>
  <c r="AR324" i="19"/>
  <c r="AR323" i="19"/>
  <c r="AR325" i="19"/>
  <c r="AS293" i="19"/>
  <c r="AX314" i="19"/>
  <c r="AY314" i="19" s="1"/>
  <c r="AX322" i="19"/>
  <c r="AY322" i="19" s="1"/>
  <c r="AY263" i="19"/>
  <c r="AW323" i="19"/>
  <c r="AW325" i="19"/>
  <c r="AW324" i="19"/>
  <c r="AX293" i="19"/>
  <c r="AY293" i="19" s="1"/>
  <c r="AY301" i="19"/>
  <c r="AX301" i="19"/>
  <c r="AR392" i="19"/>
  <c r="AR393" i="19"/>
  <c r="AR394" i="19"/>
  <c r="AS362" i="19"/>
  <c r="D220" i="19"/>
  <c r="AR220" i="19"/>
  <c r="D290" i="19"/>
  <c r="AX263" i="19"/>
  <c r="AX271" i="19"/>
  <c r="AY271" i="19" s="1"/>
  <c r="AY278" i="19"/>
  <c r="AY282" i="19"/>
  <c r="AY286" i="19"/>
  <c r="D289" i="19"/>
  <c r="AY302" i="19"/>
  <c r="AX303" i="19"/>
  <c r="AY303" i="19" s="1"/>
  <c r="AX316" i="19"/>
  <c r="AY316" i="19" s="1"/>
  <c r="AY335" i="19"/>
  <c r="AX335" i="19"/>
  <c r="AX189" i="19"/>
  <c r="AX191" i="19"/>
  <c r="AX193" i="19"/>
  <c r="AY193" i="19" s="1"/>
  <c r="AX195" i="19"/>
  <c r="AY195" i="19" s="1"/>
  <c r="AX197" i="19"/>
  <c r="AY197" i="19" s="1"/>
  <c r="AX199" i="19"/>
  <c r="AY199" i="19" s="1"/>
  <c r="AX201" i="19"/>
  <c r="AY201" i="19" s="1"/>
  <c r="AX203" i="19"/>
  <c r="AX205" i="19"/>
  <c r="AY205" i="19" s="1"/>
  <c r="AX207" i="19"/>
  <c r="AY207" i="19" s="1"/>
  <c r="AX209" i="19"/>
  <c r="AX211" i="19"/>
  <c r="AY211" i="19" s="1"/>
  <c r="AX213" i="19"/>
  <c r="AX215" i="19"/>
  <c r="AY215" i="19" s="1"/>
  <c r="AX217" i="19"/>
  <c r="AY217" i="19" s="1"/>
  <c r="AW256" i="19"/>
  <c r="M289" i="19"/>
  <c r="M291" i="19"/>
  <c r="BF290" i="19"/>
  <c r="AS259" i="19"/>
  <c r="AS289" i="19" s="1"/>
  <c r="AX266" i="19"/>
  <c r="AY269" i="19"/>
  <c r="BF289" i="19"/>
  <c r="BF292" i="19"/>
  <c r="AY294" i="19"/>
  <c r="AY304" i="19"/>
  <c r="AX305" i="19"/>
  <c r="AY305" i="19" s="1"/>
  <c r="AY334" i="19"/>
  <c r="AX334" i="19"/>
  <c r="AX223" i="19"/>
  <c r="AX231" i="19"/>
  <c r="AY231" i="19" s="1"/>
  <c r="AX233" i="19"/>
  <c r="AY233" i="19" s="1"/>
  <c r="AX235" i="19"/>
  <c r="AY235" i="19" s="1"/>
  <c r="AX237" i="19"/>
  <c r="AY237" i="19" s="1"/>
  <c r="AX239" i="19"/>
  <c r="AY239" i="19" s="1"/>
  <c r="AX241" i="19"/>
  <c r="AY241" i="19" s="1"/>
  <c r="AX243" i="19"/>
  <c r="AY243" i="19" s="1"/>
  <c r="AX245" i="19"/>
  <c r="AY245" i="19" s="1"/>
  <c r="AX247" i="19"/>
  <c r="AY247" i="19" s="1"/>
  <c r="AX249" i="19"/>
  <c r="AY249" i="19" s="1"/>
  <c r="AX251" i="19"/>
  <c r="AY251" i="19" s="1"/>
  <c r="AX253" i="19"/>
  <c r="AY253" i="19" s="1"/>
  <c r="AW255" i="19"/>
  <c r="BF256" i="19"/>
  <c r="V290" i="19"/>
  <c r="AY259" i="19"/>
  <c r="AX261" i="19"/>
  <c r="AY264" i="19"/>
  <c r="AX269" i="19"/>
  <c r="AY272" i="19"/>
  <c r="AY275" i="19"/>
  <c r="AY279" i="19"/>
  <c r="AY283" i="19"/>
  <c r="AY287" i="19"/>
  <c r="M290" i="19"/>
  <c r="D324" i="19"/>
  <c r="D323" i="19"/>
  <c r="D325" i="19"/>
  <c r="AY295" i="19"/>
  <c r="AX307" i="19"/>
  <c r="AY307" i="19" s="1"/>
  <c r="AX309" i="19"/>
  <c r="AY309" i="19" s="1"/>
  <c r="BF323" i="19"/>
  <c r="AX329" i="19"/>
  <c r="AY329" i="19"/>
  <c r="BF255" i="19"/>
  <c r="AE289" i="19"/>
  <c r="AE291" i="19"/>
  <c r="AY267" i="19"/>
  <c r="AE290" i="19"/>
  <c r="M324" i="19"/>
  <c r="AR290" i="19"/>
  <c r="AY262" i="19"/>
  <c r="AY270" i="19"/>
  <c r="AY276" i="19"/>
  <c r="AY280" i="19"/>
  <c r="AY284" i="19"/>
  <c r="AY288" i="19"/>
  <c r="AW290" i="19"/>
  <c r="D291" i="19"/>
  <c r="V324" i="19"/>
  <c r="V323" i="19"/>
  <c r="V325" i="19"/>
  <c r="D358" i="19"/>
  <c r="D359" i="19"/>
  <c r="D360" i="19"/>
  <c r="AY311" i="19"/>
  <c r="AY319" i="19"/>
  <c r="BF359" i="19"/>
  <c r="BF360" i="19"/>
  <c r="BF361" i="19"/>
  <c r="AY333" i="19"/>
  <c r="AY317" i="19"/>
  <c r="M358" i="19"/>
  <c r="M359" i="19"/>
  <c r="M360" i="19"/>
  <c r="AX336" i="19"/>
  <c r="AY336" i="19" s="1"/>
  <c r="AX337" i="19"/>
  <c r="AY337" i="19" s="1"/>
  <c r="V358" i="19"/>
  <c r="V359" i="19"/>
  <c r="V360" i="19"/>
  <c r="AY338" i="19"/>
  <c r="AX338" i="19"/>
  <c r="AX339" i="19"/>
  <c r="AY339" i="19" s="1"/>
  <c r="M323" i="19"/>
  <c r="M325" i="19"/>
  <c r="BF324" i="19"/>
  <c r="AX312" i="19"/>
  <c r="AY312" i="19" s="1"/>
  <c r="AY315" i="19"/>
  <c r="AX320" i="19"/>
  <c r="AY320" i="19" s="1"/>
  <c r="BF325" i="19"/>
  <c r="AY330" i="19"/>
  <c r="AX341" i="19"/>
  <c r="AY341" i="19" s="1"/>
  <c r="AX343" i="19"/>
  <c r="AY343" i="19" s="1"/>
  <c r="AY345" i="19"/>
  <c r="AX345" i="19"/>
  <c r="AY347" i="19"/>
  <c r="AX347" i="19"/>
  <c r="AX349" i="19"/>
  <c r="AY349" i="19" s="1"/>
  <c r="AX351" i="19"/>
  <c r="AY351" i="19" s="1"/>
  <c r="AX353" i="19"/>
  <c r="AY353" i="19" s="1"/>
  <c r="AY355" i="19"/>
  <c r="AE427" i="19"/>
  <c r="AE428" i="19"/>
  <c r="AE429" i="19"/>
  <c r="AY318" i="19"/>
  <c r="AS327" i="19"/>
  <c r="AR358" i="19"/>
  <c r="AR359" i="19"/>
  <c r="D393" i="19"/>
  <c r="D392" i="19"/>
  <c r="AE325" i="19"/>
  <c r="AX310" i="19"/>
  <c r="AY310" i="19" s="1"/>
  <c r="AY313" i="19"/>
  <c r="AX318" i="19"/>
  <c r="AY321" i="19"/>
  <c r="AW358" i="19"/>
  <c r="AW359" i="19"/>
  <c r="AX327" i="19"/>
  <c r="AW360" i="19"/>
  <c r="AY397" i="19"/>
  <c r="AY399" i="19"/>
  <c r="AY401" i="19"/>
  <c r="AY402" i="19"/>
  <c r="AY403" i="19"/>
  <c r="AY405" i="19"/>
  <c r="AY407" i="19"/>
  <c r="AY409" i="19"/>
  <c r="AY411" i="19"/>
  <c r="AY412" i="19"/>
  <c r="AY413" i="19"/>
  <c r="AY415" i="19"/>
  <c r="AY417" i="19"/>
  <c r="AY418" i="19"/>
  <c r="AY419" i="19"/>
  <c r="AY421" i="19"/>
  <c r="AY423" i="19"/>
  <c r="AY425" i="19"/>
  <c r="AX392" i="19"/>
  <c r="BF392" i="19"/>
  <c r="D394" i="19"/>
  <c r="M427" i="19"/>
  <c r="V428" i="19"/>
  <c r="AX340" i="19"/>
  <c r="AY340" i="19" s="1"/>
  <c r="AX342" i="19"/>
  <c r="AY342" i="19" s="1"/>
  <c r="AX344" i="19"/>
  <c r="AY344" i="19" s="1"/>
  <c r="AX346" i="19"/>
  <c r="AY346" i="19" s="1"/>
  <c r="M394" i="19"/>
  <c r="AS396" i="19"/>
  <c r="AE360" i="19"/>
  <c r="M393" i="19"/>
  <c r="V394" i="19"/>
  <c r="BF395" i="19"/>
  <c r="AW429" i="19"/>
  <c r="V393" i="19"/>
  <c r="AE394" i="19"/>
  <c r="AX396" i="19"/>
  <c r="AY396" i="19" s="1"/>
  <c r="AX398" i="19"/>
  <c r="AY398" i="19" s="1"/>
  <c r="AX400" i="19"/>
  <c r="AY400" i="19" s="1"/>
  <c r="AX402" i="19"/>
  <c r="AX404" i="19"/>
  <c r="AY404" i="19" s="1"/>
  <c r="AX406" i="19"/>
  <c r="AY406" i="19" s="1"/>
  <c r="AX408" i="19"/>
  <c r="AY408" i="19" s="1"/>
  <c r="AX410" i="19"/>
  <c r="AY410" i="19" s="1"/>
  <c r="AX412" i="19"/>
  <c r="AX414" i="19"/>
  <c r="AY414" i="19" s="1"/>
  <c r="AX416" i="19"/>
  <c r="AY416" i="19" s="1"/>
  <c r="AX418" i="19"/>
  <c r="AX420" i="19"/>
  <c r="AY420" i="19" s="1"/>
  <c r="AX422" i="19"/>
  <c r="AY422" i="19" s="1"/>
  <c r="AX424" i="19"/>
  <c r="AY424" i="19" s="1"/>
  <c r="AX426" i="19"/>
  <c r="AY426" i="19" s="1"/>
  <c r="AW428" i="19"/>
  <c r="BF429" i="19"/>
  <c r="AE393" i="19"/>
  <c r="BF428" i="19"/>
  <c r="AX355" i="19"/>
  <c r="AX357" i="19"/>
  <c r="AY357" i="19" s="1"/>
  <c r="AW394" i="19"/>
  <c r="D429" i="19"/>
  <c r="AR429" i="19"/>
  <c r="AX394" i="19" l="1"/>
  <c r="AX393" i="19"/>
  <c r="AX290" i="19"/>
  <c r="AX289" i="19"/>
  <c r="AX116" i="19"/>
  <c r="AX118" i="19"/>
  <c r="AY87" i="19"/>
  <c r="AY117" i="19" s="1"/>
  <c r="AX82" i="19"/>
  <c r="AX81" i="19"/>
  <c r="AE9" i="19"/>
  <c r="V10" i="19"/>
  <c r="M9" i="19"/>
  <c r="AX50" i="19"/>
  <c r="M10" i="19"/>
  <c r="AY427" i="19"/>
  <c r="AY428" i="19"/>
  <c r="AY429" i="19"/>
  <c r="AY186" i="19"/>
  <c r="AY187" i="19"/>
  <c r="AY185" i="19"/>
  <c r="AX185" i="19"/>
  <c r="AE10" i="19"/>
  <c r="AX186" i="19"/>
  <c r="AY261" i="19"/>
  <c r="AS323" i="19"/>
  <c r="AS325" i="19"/>
  <c r="AS324" i="19"/>
  <c r="AX187" i="19"/>
  <c r="AY18" i="19"/>
  <c r="AY49" i="19" s="1"/>
  <c r="AE8" i="19"/>
  <c r="AY63" i="19"/>
  <c r="AY81" i="19" s="1"/>
  <c r="AS392" i="19"/>
  <c r="AY362" i="19"/>
  <c r="AS393" i="19"/>
  <c r="AS394" i="19"/>
  <c r="AS358" i="19"/>
  <c r="AS359" i="19"/>
  <c r="AS360" i="19"/>
  <c r="AY327" i="19"/>
  <c r="AY223" i="19"/>
  <c r="AS254" i="19"/>
  <c r="AS255" i="19"/>
  <c r="AS256" i="19"/>
  <c r="AS290" i="19"/>
  <c r="AY50" i="19"/>
  <c r="AY266" i="19"/>
  <c r="AS291" i="19"/>
  <c r="D8" i="19"/>
  <c r="AY118" i="19"/>
  <c r="AX427" i="19"/>
  <c r="AX428" i="19"/>
  <c r="AX429" i="19"/>
  <c r="AS429" i="19"/>
  <c r="AS427" i="19"/>
  <c r="AS428" i="19"/>
  <c r="AS151" i="19"/>
  <c r="AS152" i="19"/>
  <c r="AY120" i="19"/>
  <c r="AS150" i="19"/>
  <c r="AS9" i="19" s="1"/>
  <c r="AX83" i="19"/>
  <c r="M8" i="19"/>
  <c r="AX49" i="19"/>
  <c r="AX254" i="19"/>
  <c r="AX255" i="19"/>
  <c r="AX256" i="19"/>
  <c r="AY323" i="19"/>
  <c r="AY325" i="19"/>
  <c r="AY324" i="19"/>
  <c r="AR8" i="19"/>
  <c r="AR9" i="19"/>
  <c r="BF11" i="19"/>
  <c r="BF8" i="19"/>
  <c r="BF9" i="19"/>
  <c r="BF12" i="19"/>
  <c r="BF10" i="19"/>
  <c r="AX220" i="19"/>
  <c r="AX221" i="19"/>
  <c r="AX219" i="19"/>
  <c r="AX359" i="19"/>
  <c r="AX360" i="19"/>
  <c r="AX358" i="19"/>
  <c r="AY189" i="19"/>
  <c r="AX324" i="19"/>
  <c r="AX325" i="19"/>
  <c r="AX323" i="19"/>
  <c r="V9" i="19"/>
  <c r="AR10" i="19"/>
  <c r="AW10" i="19"/>
  <c r="AW9" i="19"/>
  <c r="AW8" i="19"/>
  <c r="AX48" i="19"/>
  <c r="A20" i="19"/>
  <c r="B21" i="19"/>
  <c r="AY291" i="19" l="1"/>
  <c r="AY116" i="19"/>
  <c r="AY83" i="19"/>
  <c r="AX10" i="19"/>
  <c r="AY219" i="19"/>
  <c r="AY221" i="19"/>
  <c r="AY220" i="19"/>
  <c r="AX8" i="19"/>
  <c r="AX9" i="19"/>
  <c r="AY48" i="19"/>
  <c r="AY150" i="19"/>
  <c r="AY151" i="19"/>
  <c r="AY152" i="19"/>
  <c r="AY290" i="19"/>
  <c r="AS8" i="19"/>
  <c r="AY289" i="19"/>
  <c r="AY392" i="19"/>
  <c r="AY393" i="19"/>
  <c r="AY394" i="19"/>
  <c r="A21" i="19"/>
  <c r="B22" i="19"/>
  <c r="AS10" i="19"/>
  <c r="AY255" i="19"/>
  <c r="AY256" i="19"/>
  <c r="AY254" i="19"/>
  <c r="AY82" i="19"/>
  <c r="AY360" i="19"/>
  <c r="AY358" i="19"/>
  <c r="AY359" i="19"/>
  <c r="AY10" i="19" l="1"/>
  <c r="AY9" i="19"/>
  <c r="AY8" i="19"/>
  <c r="A22" i="19"/>
  <c r="B23" i="19"/>
  <c r="A23" i="19" l="1"/>
  <c r="B24" i="19"/>
  <c r="A24" i="19" l="1"/>
  <c r="B25" i="19"/>
  <c r="A25" i="19" l="1"/>
  <c r="B26" i="19"/>
  <c r="A26" i="19" l="1"/>
  <c r="B27" i="19"/>
  <c r="A27" i="19" l="1"/>
  <c r="B28" i="19"/>
  <c r="A28" i="19" l="1"/>
  <c r="B29" i="19"/>
  <c r="A29" i="19" l="1"/>
  <c r="B30" i="19"/>
  <c r="A30" i="19" l="1"/>
  <c r="B31" i="19"/>
  <c r="A31" i="19" l="1"/>
  <c r="B32" i="19"/>
  <c r="A32" i="19" l="1"/>
  <c r="B33" i="19"/>
  <c r="A33" i="19" l="1"/>
  <c r="B34" i="19"/>
  <c r="A34" i="19" l="1"/>
  <c r="B35" i="19"/>
  <c r="A35" i="19" l="1"/>
  <c r="B36" i="19"/>
  <c r="A36" i="19" l="1"/>
  <c r="B37" i="19"/>
  <c r="A37" i="19" l="1"/>
  <c r="B38" i="19"/>
  <c r="A38" i="19" l="1"/>
  <c r="B39" i="19"/>
  <c r="A39" i="19" l="1"/>
  <c r="B40" i="19"/>
  <c r="A40" i="19" l="1"/>
  <c r="B41" i="19"/>
  <c r="A41" i="19" l="1"/>
  <c r="B42" i="19"/>
  <c r="A42" i="19" l="1"/>
  <c r="B43" i="19"/>
  <c r="A43" i="19" l="1"/>
  <c r="B44" i="19"/>
  <c r="A44" i="19" l="1"/>
  <c r="B45" i="19"/>
  <c r="A45" i="19" l="1"/>
  <c r="B46" i="19"/>
  <c r="A46" i="19" l="1"/>
  <c r="B47" i="19"/>
  <c r="A47" i="19" l="1"/>
  <c r="B52" i="19"/>
  <c r="A52" i="19" l="1"/>
  <c r="B53" i="19"/>
  <c r="B54" i="19" l="1"/>
  <c r="A53" i="19"/>
  <c r="A54" i="19" l="1"/>
  <c r="B55" i="19"/>
  <c r="B56" i="19" l="1"/>
  <c r="A55" i="19"/>
  <c r="A56" i="19" l="1"/>
  <c r="B57" i="19"/>
  <c r="B58" i="19" l="1"/>
  <c r="A57" i="19"/>
  <c r="A58" i="19" l="1"/>
  <c r="B59" i="19"/>
  <c r="B60" i="19" l="1"/>
  <c r="A59" i="19"/>
  <c r="A60" i="19" l="1"/>
  <c r="B61" i="19"/>
  <c r="B62" i="19" l="1"/>
  <c r="A61" i="19"/>
  <c r="A62" i="19" l="1"/>
  <c r="B63" i="19"/>
  <c r="B64" i="19" l="1"/>
  <c r="A63" i="19"/>
  <c r="A64" i="19" l="1"/>
  <c r="B65" i="19"/>
  <c r="B66" i="19" l="1"/>
  <c r="A65" i="19"/>
  <c r="A66" i="19" l="1"/>
  <c r="B67" i="19"/>
  <c r="B68" i="19" l="1"/>
  <c r="A67" i="19"/>
  <c r="A68" i="19" l="1"/>
  <c r="B69" i="19"/>
  <c r="B70" i="19" l="1"/>
  <c r="A69" i="19"/>
  <c r="A70" i="19" l="1"/>
  <c r="B71" i="19"/>
  <c r="B72" i="19" l="1"/>
  <c r="A71" i="19"/>
  <c r="A72" i="19" l="1"/>
  <c r="B73" i="19"/>
  <c r="B74" i="19" l="1"/>
  <c r="A73" i="19"/>
  <c r="A74" i="19" l="1"/>
  <c r="B75" i="19"/>
  <c r="B76" i="19" l="1"/>
  <c r="A75" i="19"/>
  <c r="A76" i="19" l="1"/>
  <c r="B77" i="19"/>
  <c r="B78" i="19" l="1"/>
  <c r="A77" i="19"/>
  <c r="A78" i="19" l="1"/>
  <c r="B79" i="19"/>
  <c r="B85" i="19" l="1"/>
  <c r="A79" i="19"/>
  <c r="A85" i="19" l="1"/>
  <c r="B86" i="19"/>
  <c r="A86" i="19" l="1"/>
  <c r="B87" i="19"/>
  <c r="A87" i="19" l="1"/>
  <c r="B88" i="19"/>
  <c r="A88" i="19" l="1"/>
  <c r="B89" i="19"/>
  <c r="A89" i="19" l="1"/>
  <c r="B90" i="19"/>
  <c r="A90" i="19" l="1"/>
  <c r="B91" i="19"/>
  <c r="A91" i="19" l="1"/>
  <c r="B92" i="19"/>
  <c r="A92" i="19" l="1"/>
  <c r="B93" i="19"/>
  <c r="A93" i="19" l="1"/>
  <c r="B94" i="19"/>
  <c r="A94" i="19" l="1"/>
  <c r="B95" i="19"/>
  <c r="A95" i="19" l="1"/>
  <c r="B96" i="19"/>
  <c r="A96" i="19" l="1"/>
  <c r="B97" i="19"/>
  <c r="A97" i="19" l="1"/>
  <c r="B98" i="19"/>
  <c r="A98" i="19" l="1"/>
  <c r="B99" i="19"/>
  <c r="A99" i="19" l="1"/>
  <c r="B100" i="19"/>
  <c r="A100" i="19" l="1"/>
  <c r="B101" i="19"/>
  <c r="A101" i="19" l="1"/>
  <c r="B102" i="19"/>
  <c r="A102" i="19" l="1"/>
  <c r="B103" i="19"/>
  <c r="A103" i="19" l="1"/>
  <c r="B104" i="19"/>
  <c r="A104" i="19" l="1"/>
  <c r="B105" i="19"/>
  <c r="A105" i="19" l="1"/>
  <c r="B106" i="19"/>
  <c r="A106" i="19" l="1"/>
  <c r="B107" i="19"/>
  <c r="A107" i="19" l="1"/>
  <c r="B108" i="19"/>
  <c r="A108" i="19" l="1"/>
  <c r="B109" i="19"/>
  <c r="A109" i="19" l="1"/>
  <c r="B110" i="19"/>
  <c r="A110" i="19" l="1"/>
  <c r="B111" i="19"/>
  <c r="A111" i="19" l="1"/>
  <c r="B112" i="19"/>
  <c r="A112" i="19" l="1"/>
  <c r="B113" i="19"/>
  <c r="A113" i="19" l="1"/>
  <c r="B114" i="19"/>
  <c r="A114" i="19" l="1"/>
  <c r="B115" i="19"/>
  <c r="A115" i="19" l="1"/>
  <c r="B120" i="19"/>
  <c r="A120" i="19" l="1"/>
  <c r="B121" i="19"/>
  <c r="B122" i="19" l="1"/>
  <c r="A121" i="19"/>
  <c r="A122" i="19" l="1"/>
  <c r="B123" i="19"/>
  <c r="B124" i="19" l="1"/>
  <c r="A123" i="19"/>
  <c r="A124" i="19" l="1"/>
  <c r="B125" i="19"/>
  <c r="B126" i="19" l="1"/>
  <c r="A125" i="19"/>
  <c r="A126" i="19" l="1"/>
  <c r="B127" i="19"/>
  <c r="B128" i="19" l="1"/>
  <c r="A127" i="19"/>
  <c r="A128" i="19" l="1"/>
  <c r="B129" i="19"/>
  <c r="B130" i="19" l="1"/>
  <c r="A129" i="19"/>
  <c r="A130" i="19" l="1"/>
  <c r="B131" i="19"/>
  <c r="B132" i="19" l="1"/>
  <c r="A131" i="19"/>
  <c r="A132" i="19" l="1"/>
  <c r="B133" i="19"/>
  <c r="B134" i="19" l="1"/>
  <c r="A133" i="19"/>
  <c r="A134" i="19" l="1"/>
  <c r="B135" i="19"/>
  <c r="B136" i="19" l="1"/>
  <c r="A135" i="19"/>
  <c r="A136" i="19" l="1"/>
  <c r="B137" i="19"/>
  <c r="B138" i="19" l="1"/>
  <c r="A137" i="19"/>
  <c r="A138" i="19" l="1"/>
  <c r="B139" i="19"/>
  <c r="B140" i="19" l="1"/>
  <c r="A139" i="19"/>
  <c r="A140" i="19" l="1"/>
  <c r="B141" i="19"/>
  <c r="B142" i="19" l="1"/>
  <c r="A141" i="19"/>
  <c r="A142" i="19" l="1"/>
  <c r="B143" i="19"/>
  <c r="B144" i="19" l="1"/>
  <c r="A143" i="19"/>
  <c r="A144" i="19" l="1"/>
  <c r="B145" i="19"/>
  <c r="B146" i="19" l="1"/>
  <c r="A145" i="19"/>
  <c r="A146" i="19" l="1"/>
  <c r="B147" i="19"/>
  <c r="B148" i="19" l="1"/>
  <c r="A147" i="19"/>
  <c r="A148" i="19" l="1"/>
  <c r="B149" i="19"/>
  <c r="B154" i="19" l="1"/>
  <c r="A149" i="19"/>
  <c r="A154" i="19" l="1"/>
  <c r="B155" i="19"/>
  <c r="B156" i="19" l="1"/>
  <c r="A155" i="19"/>
  <c r="A156" i="19" l="1"/>
  <c r="B157" i="19"/>
  <c r="B158" i="19" l="1"/>
  <c r="A157" i="19"/>
  <c r="A158" i="19" l="1"/>
  <c r="B159" i="19"/>
  <c r="B160" i="19" l="1"/>
  <c r="A159" i="19"/>
  <c r="A160" i="19" l="1"/>
  <c r="B161" i="19"/>
  <c r="B162" i="19" l="1"/>
  <c r="A161" i="19"/>
  <c r="A162" i="19" l="1"/>
  <c r="B163" i="19"/>
  <c r="B164" i="19" l="1"/>
  <c r="A163" i="19"/>
  <c r="A164" i="19" l="1"/>
  <c r="B165" i="19"/>
  <c r="B166" i="19" l="1"/>
  <c r="A165" i="19"/>
  <c r="A166" i="19" l="1"/>
  <c r="B167" i="19"/>
  <c r="B168" i="19" l="1"/>
  <c r="A167" i="19"/>
  <c r="A168" i="19" l="1"/>
  <c r="B169" i="19"/>
  <c r="B170" i="19" l="1"/>
  <c r="A169" i="19"/>
  <c r="A170" i="19" l="1"/>
  <c r="B171" i="19"/>
  <c r="B172" i="19" l="1"/>
  <c r="A171" i="19"/>
  <c r="A172" i="19" l="1"/>
  <c r="B173" i="19"/>
  <c r="B174" i="19" l="1"/>
  <c r="A173" i="19"/>
  <c r="A174" i="19" l="1"/>
  <c r="B175" i="19"/>
  <c r="B176" i="19" l="1"/>
  <c r="A175" i="19"/>
  <c r="A176" i="19" l="1"/>
  <c r="B177" i="19"/>
  <c r="B178" i="19" l="1"/>
  <c r="A177" i="19"/>
  <c r="A178" i="19" l="1"/>
  <c r="B179" i="19"/>
  <c r="B180" i="19" l="1"/>
  <c r="A179" i="19"/>
  <c r="A180" i="19" l="1"/>
  <c r="B181" i="19"/>
  <c r="B182" i="19" l="1"/>
  <c r="A181" i="19"/>
  <c r="A182" i="19" l="1"/>
  <c r="B183" i="19"/>
  <c r="B184" i="19" l="1"/>
  <c r="A183" i="19"/>
  <c r="B189" i="19" l="1"/>
  <c r="A184" i="19"/>
  <c r="A189" i="19" l="1"/>
  <c r="B190" i="19"/>
  <c r="B191" i="19" l="1"/>
  <c r="A190" i="19"/>
  <c r="A191" i="19" l="1"/>
  <c r="B192" i="19"/>
  <c r="B193" i="19" l="1"/>
  <c r="A192" i="19"/>
  <c r="A193" i="19" l="1"/>
  <c r="B194" i="19"/>
  <c r="B195" i="19" l="1"/>
  <c r="A194" i="19"/>
  <c r="A195" i="19" l="1"/>
  <c r="B196" i="19"/>
  <c r="A196" i="19" l="1"/>
  <c r="B197" i="19"/>
  <c r="A197" i="19" l="1"/>
  <c r="B198" i="19"/>
  <c r="A198" i="19" l="1"/>
  <c r="B199" i="19"/>
  <c r="A199" i="19" l="1"/>
  <c r="B200" i="19"/>
  <c r="A200" i="19" l="1"/>
  <c r="B201" i="19"/>
  <c r="A201" i="19" l="1"/>
  <c r="B202" i="19"/>
  <c r="A202" i="19" l="1"/>
  <c r="B203" i="19"/>
  <c r="A203" i="19" l="1"/>
  <c r="B204" i="19"/>
  <c r="A204" i="19" l="1"/>
  <c r="B205" i="19"/>
  <c r="A205" i="19" l="1"/>
  <c r="B206" i="19"/>
  <c r="A206" i="19" l="1"/>
  <c r="B207" i="19"/>
  <c r="A207" i="19" l="1"/>
  <c r="B208" i="19"/>
  <c r="A208" i="19" l="1"/>
  <c r="B209" i="19"/>
  <c r="A209" i="19" l="1"/>
  <c r="B210" i="19"/>
  <c r="A210" i="19" l="1"/>
  <c r="B211" i="19"/>
  <c r="A211" i="19" l="1"/>
  <c r="B212" i="19"/>
  <c r="A212" i="19" l="1"/>
  <c r="B213" i="19"/>
  <c r="A213" i="19" l="1"/>
  <c r="B214" i="19"/>
  <c r="A214" i="19" l="1"/>
  <c r="B215" i="19"/>
  <c r="A215" i="19" l="1"/>
  <c r="B216" i="19"/>
  <c r="A216" i="19" l="1"/>
  <c r="B217" i="19"/>
  <c r="A217" i="19" l="1"/>
  <c r="B218" i="19"/>
  <c r="A218" i="19" l="1"/>
  <c r="B223" i="19"/>
  <c r="A223" i="19" l="1"/>
  <c r="B224" i="19"/>
  <c r="B225" i="19" l="1"/>
  <c r="A224" i="19"/>
  <c r="A225" i="19" l="1"/>
  <c r="B226" i="19"/>
  <c r="B227" i="19" l="1"/>
  <c r="A226" i="19"/>
  <c r="A227" i="19" l="1"/>
  <c r="B228" i="19"/>
  <c r="B229" i="19" l="1"/>
  <c r="A228" i="19"/>
  <c r="A229" i="19" l="1"/>
  <c r="B230" i="19"/>
  <c r="B231" i="19" l="1"/>
  <c r="A230" i="19"/>
  <c r="A231" i="19" l="1"/>
  <c r="B232" i="19"/>
  <c r="B233" i="19" l="1"/>
  <c r="A232" i="19"/>
  <c r="A233" i="19" l="1"/>
  <c r="B234" i="19"/>
  <c r="B235" i="19" l="1"/>
  <c r="A234" i="19"/>
  <c r="A235" i="19" l="1"/>
  <c r="B236" i="19"/>
  <c r="B237" i="19" l="1"/>
  <c r="A236" i="19"/>
  <c r="A237" i="19" l="1"/>
  <c r="B238" i="19"/>
  <c r="B239" i="19" l="1"/>
  <c r="A238" i="19"/>
  <c r="A239" i="19" l="1"/>
  <c r="B240" i="19"/>
  <c r="B241" i="19" l="1"/>
  <c r="A240" i="19"/>
  <c r="A241" i="19" l="1"/>
  <c r="B242" i="19"/>
  <c r="B243" i="19" l="1"/>
  <c r="A242" i="19"/>
  <c r="A243" i="19" l="1"/>
  <c r="B244" i="19"/>
  <c r="B245" i="19" l="1"/>
  <c r="A244" i="19"/>
  <c r="A245" i="19" l="1"/>
  <c r="B246" i="19"/>
  <c r="B247" i="19" l="1"/>
  <c r="A246" i="19"/>
  <c r="A247" i="19" l="1"/>
  <c r="B248" i="19"/>
  <c r="B249" i="19" l="1"/>
  <c r="A248" i="19"/>
  <c r="A249" i="19" l="1"/>
  <c r="B250" i="19"/>
  <c r="B251" i="19" l="1"/>
  <c r="A250" i="19"/>
  <c r="A251" i="19" l="1"/>
  <c r="B252" i="19"/>
  <c r="B253" i="19" l="1"/>
  <c r="A252" i="19"/>
  <c r="A253" i="19" l="1"/>
  <c r="B258" i="19"/>
  <c r="B259" i="19" l="1"/>
  <c r="A258" i="19"/>
  <c r="A259" i="19" l="1"/>
  <c r="B260" i="19"/>
  <c r="B261" i="19" l="1"/>
  <c r="A260" i="19"/>
  <c r="A261" i="19" l="1"/>
  <c r="B262" i="19"/>
  <c r="A262" i="19" l="1"/>
  <c r="B263" i="19"/>
  <c r="B264" i="19" l="1"/>
  <c r="A263" i="19"/>
  <c r="A264" i="19" l="1"/>
  <c r="B265" i="19"/>
  <c r="B266" i="19" l="1"/>
  <c r="A265" i="19"/>
  <c r="B267" i="19" l="1"/>
  <c r="A266" i="19"/>
  <c r="A267" i="19" l="1"/>
  <c r="B268" i="19"/>
  <c r="B269" i="19" l="1"/>
  <c r="A268" i="19"/>
  <c r="A269" i="19" l="1"/>
  <c r="B270" i="19"/>
  <c r="A270" i="19" l="1"/>
  <c r="B271" i="19"/>
  <c r="B272" i="19" l="1"/>
  <c r="A271" i="19"/>
  <c r="A272" i="19" l="1"/>
  <c r="B273" i="19"/>
  <c r="B274" i="19" l="1"/>
  <c r="A273" i="19"/>
  <c r="A274" i="19" l="1"/>
  <c r="B275" i="19"/>
  <c r="A275" i="19" l="1"/>
  <c r="B276" i="19"/>
  <c r="A276" i="19" l="1"/>
  <c r="B277" i="19"/>
  <c r="A277" i="19" l="1"/>
  <c r="B278" i="19"/>
  <c r="A278" i="19" l="1"/>
  <c r="B279" i="19"/>
  <c r="A279" i="19" l="1"/>
  <c r="B280" i="19"/>
  <c r="A280" i="19" l="1"/>
  <c r="B281" i="19"/>
  <c r="A281" i="19" l="1"/>
  <c r="B282" i="19"/>
  <c r="A282" i="19" l="1"/>
  <c r="B283" i="19"/>
  <c r="A283" i="19" l="1"/>
  <c r="B284" i="19"/>
  <c r="A284" i="19" l="1"/>
  <c r="B285" i="19"/>
  <c r="A285" i="19" l="1"/>
  <c r="B286" i="19"/>
  <c r="A286" i="19" l="1"/>
  <c r="B287" i="19"/>
  <c r="A287" i="19" l="1"/>
  <c r="B288" i="19"/>
  <c r="A288" i="19" l="1"/>
  <c r="B293" i="19"/>
  <c r="B294" i="19" l="1"/>
  <c r="A293" i="19"/>
  <c r="B295" i="19" l="1"/>
  <c r="A294" i="19"/>
  <c r="B296" i="19" l="1"/>
  <c r="A295" i="19"/>
  <c r="B297" i="19" l="1"/>
  <c r="A296" i="19"/>
  <c r="B298" i="19" l="1"/>
  <c r="A297" i="19"/>
  <c r="B299" i="19" l="1"/>
  <c r="A298" i="19"/>
  <c r="B300" i="19" l="1"/>
  <c r="A299" i="19"/>
  <c r="B301" i="19" l="1"/>
  <c r="A300" i="19"/>
  <c r="B302" i="19" l="1"/>
  <c r="A301" i="19"/>
  <c r="B303" i="19" l="1"/>
  <c r="A302" i="19"/>
  <c r="B304" i="19" l="1"/>
  <c r="A303" i="19"/>
  <c r="B305" i="19" l="1"/>
  <c r="A304" i="19"/>
  <c r="B306" i="19" l="1"/>
  <c r="A305" i="19"/>
  <c r="B307" i="19" l="1"/>
  <c r="A306" i="19"/>
  <c r="B308" i="19" l="1"/>
  <c r="A307" i="19"/>
  <c r="A308" i="19" l="1"/>
  <c r="B309" i="19"/>
  <c r="B310" i="19" l="1"/>
  <c r="A309" i="19"/>
  <c r="A310" i="19" l="1"/>
  <c r="B311" i="19"/>
  <c r="B312" i="19" l="1"/>
  <c r="A311" i="19"/>
  <c r="A312" i="19" l="1"/>
  <c r="B313" i="19"/>
  <c r="A313" i="19" l="1"/>
  <c r="B314" i="19"/>
  <c r="B315" i="19" l="1"/>
  <c r="A314" i="19"/>
  <c r="A315" i="19" l="1"/>
  <c r="B316" i="19"/>
  <c r="B317" i="19" l="1"/>
  <c r="A316" i="19"/>
  <c r="B318" i="19" l="1"/>
  <c r="A317" i="19"/>
  <c r="A318" i="19" l="1"/>
  <c r="B319" i="19"/>
  <c r="B320" i="19" l="1"/>
  <c r="A319" i="19"/>
  <c r="A320" i="19" l="1"/>
  <c r="B321" i="19"/>
  <c r="A321" i="19" l="1"/>
  <c r="B322" i="19"/>
  <c r="B327" i="19" l="1"/>
  <c r="A322" i="19"/>
  <c r="B328" i="19" l="1"/>
  <c r="A327" i="19"/>
  <c r="B329" i="19" l="1"/>
  <c r="A328" i="19"/>
  <c r="B330" i="19" l="1"/>
  <c r="A329" i="19"/>
  <c r="B331" i="19" l="1"/>
  <c r="A330" i="19"/>
  <c r="B332" i="19" l="1"/>
  <c r="A331" i="19"/>
  <c r="B333" i="19" l="1"/>
  <c r="A332" i="19"/>
  <c r="B334" i="19" l="1"/>
  <c r="A333" i="19"/>
  <c r="B335" i="19" l="1"/>
  <c r="A334" i="19"/>
  <c r="B336" i="19" l="1"/>
  <c r="A335" i="19"/>
  <c r="B337" i="19" l="1"/>
  <c r="A336" i="19"/>
  <c r="B338" i="19" l="1"/>
  <c r="A337" i="19"/>
  <c r="B339" i="19" l="1"/>
  <c r="A338" i="19"/>
  <c r="B340" i="19" l="1"/>
  <c r="A339" i="19"/>
  <c r="B341" i="19" l="1"/>
  <c r="A340" i="19"/>
  <c r="B342" i="19" l="1"/>
  <c r="A341" i="19"/>
  <c r="B343" i="19" l="1"/>
  <c r="A342" i="19"/>
  <c r="B344" i="19" l="1"/>
  <c r="A343" i="19"/>
  <c r="B345" i="19" l="1"/>
  <c r="A344" i="19"/>
  <c r="B346" i="19" l="1"/>
  <c r="A345" i="19"/>
  <c r="B347" i="19" l="1"/>
  <c r="A346" i="19"/>
  <c r="B348" i="19" l="1"/>
  <c r="A347" i="19"/>
  <c r="B349" i="19" l="1"/>
  <c r="A348" i="19"/>
  <c r="B350" i="19" l="1"/>
  <c r="A349" i="19"/>
  <c r="B351" i="19" l="1"/>
  <c r="A350" i="19"/>
  <c r="B352" i="19" l="1"/>
  <c r="A351" i="19"/>
  <c r="B353" i="19" l="1"/>
  <c r="A352" i="19"/>
  <c r="B354" i="19" l="1"/>
  <c r="A353" i="19"/>
  <c r="B355" i="19" l="1"/>
  <c r="A354" i="19"/>
  <c r="B356" i="19" l="1"/>
  <c r="A355" i="19"/>
  <c r="B357" i="19" l="1"/>
  <c r="A356" i="19"/>
  <c r="A357" i="19" l="1"/>
  <c r="B362" i="19"/>
  <c r="B363" i="19" l="1"/>
  <c r="A362" i="19"/>
  <c r="A363" i="19" l="1"/>
  <c r="B364" i="19"/>
  <c r="B365" i="19" l="1"/>
  <c r="A364" i="19"/>
  <c r="A365" i="19" l="1"/>
  <c r="B366" i="19"/>
  <c r="B367" i="19" l="1"/>
  <c r="A366" i="19"/>
  <c r="A367" i="19" l="1"/>
  <c r="B368" i="19"/>
  <c r="B369" i="19" l="1"/>
  <c r="A368" i="19"/>
  <c r="A369" i="19" l="1"/>
  <c r="B370" i="19"/>
  <c r="B371" i="19" l="1"/>
  <c r="A370" i="19"/>
  <c r="A371" i="19" l="1"/>
  <c r="B372" i="19"/>
  <c r="B373" i="19" l="1"/>
  <c r="A372" i="19"/>
  <c r="A373" i="19" l="1"/>
  <c r="B374" i="19"/>
  <c r="B375" i="19" l="1"/>
  <c r="A374" i="19"/>
  <c r="A375" i="19" l="1"/>
  <c r="B376" i="19"/>
  <c r="B377" i="19" l="1"/>
  <c r="A376" i="19"/>
  <c r="A377" i="19" l="1"/>
  <c r="B378" i="19"/>
  <c r="B379" i="19" l="1"/>
  <c r="A378" i="19"/>
  <c r="A379" i="19" l="1"/>
  <c r="B380" i="19"/>
  <c r="B381" i="19" l="1"/>
  <c r="A380" i="19"/>
  <c r="A381" i="19" l="1"/>
  <c r="B382" i="19"/>
  <c r="B383" i="19" l="1"/>
  <c r="A382" i="19"/>
  <c r="A383" i="19" l="1"/>
  <c r="B384" i="19"/>
  <c r="B385" i="19" l="1"/>
  <c r="A384" i="19"/>
  <c r="A385" i="19" l="1"/>
  <c r="B386" i="19"/>
  <c r="B387" i="19" l="1"/>
  <c r="A386" i="19"/>
  <c r="A387" i="19" l="1"/>
  <c r="B388" i="19"/>
  <c r="B389" i="19" l="1"/>
  <c r="A388" i="19"/>
  <c r="A389" i="19" l="1"/>
  <c r="B390" i="19"/>
  <c r="B391" i="19" l="1"/>
  <c r="A390" i="19"/>
  <c r="A391" i="19" l="1"/>
  <c r="B396" i="19"/>
  <c r="A396" i="19" l="1"/>
  <c r="B397" i="19"/>
  <c r="A397" i="19" l="1"/>
  <c r="B398" i="19"/>
  <c r="A398" i="19" l="1"/>
  <c r="B399" i="19"/>
  <c r="A399" i="19" l="1"/>
  <c r="B400" i="19"/>
  <c r="A400" i="19" l="1"/>
  <c r="B401" i="19"/>
  <c r="A401" i="19" l="1"/>
  <c r="B402" i="19"/>
  <c r="A402" i="19" l="1"/>
  <c r="B403" i="19"/>
  <c r="A403" i="19" l="1"/>
  <c r="B404" i="19"/>
  <c r="A404" i="19" l="1"/>
  <c r="B405" i="19"/>
  <c r="A405" i="19" l="1"/>
  <c r="B406" i="19"/>
  <c r="A406" i="19" l="1"/>
  <c r="B407" i="19"/>
  <c r="A407" i="19" l="1"/>
  <c r="B408" i="19"/>
  <c r="A408" i="19" l="1"/>
  <c r="B409" i="19"/>
  <c r="A409" i="19" l="1"/>
  <c r="B410" i="19"/>
  <c r="A410" i="19" l="1"/>
  <c r="B411" i="19"/>
  <c r="A411" i="19" l="1"/>
  <c r="B412" i="19"/>
  <c r="A412" i="19" l="1"/>
  <c r="B413" i="19"/>
  <c r="A413" i="19" l="1"/>
  <c r="B414" i="19"/>
  <c r="A414" i="19" l="1"/>
  <c r="B415" i="19"/>
  <c r="A415" i="19" l="1"/>
  <c r="B416" i="19"/>
  <c r="A416" i="19" l="1"/>
  <c r="B417" i="19"/>
  <c r="A417" i="19" l="1"/>
  <c r="B418" i="19"/>
  <c r="A418" i="19" l="1"/>
  <c r="B419" i="19"/>
  <c r="A419" i="19" l="1"/>
  <c r="B420" i="19"/>
  <c r="A420" i="19" l="1"/>
  <c r="B421" i="19"/>
  <c r="A421" i="19" l="1"/>
  <c r="B422" i="19"/>
  <c r="A422" i="19" l="1"/>
  <c r="B423" i="19"/>
  <c r="A423" i="19" l="1"/>
  <c r="B424" i="19"/>
  <c r="A424" i="19" l="1"/>
  <c r="B425" i="19"/>
  <c r="A425" i="19" l="1"/>
  <c r="B426" i="19"/>
  <c r="A426" i="19" s="1"/>
  <c r="BM430" i="18" l="1"/>
  <c r="BL430" i="18"/>
  <c r="BK430" i="18"/>
  <c r="BJ430" i="18"/>
  <c r="BI430" i="18"/>
  <c r="BH430" i="18"/>
  <c r="BG430" i="18"/>
  <c r="BF430" i="18"/>
  <c r="BE430" i="18"/>
  <c r="AT430" i="18"/>
  <c r="AO430" i="18"/>
  <c r="C430" i="18"/>
  <c r="BM429" i="18"/>
  <c r="BL429" i="18"/>
  <c r="BK429" i="18"/>
  <c r="BJ429" i="18"/>
  <c r="BI429" i="18"/>
  <c r="BH429" i="18"/>
  <c r="BG429" i="18"/>
  <c r="BE429" i="18"/>
  <c r="BD429" i="18"/>
  <c r="BC429" i="18"/>
  <c r="BB429" i="18"/>
  <c r="BA429" i="18"/>
  <c r="AZ429" i="18"/>
  <c r="AV429" i="18"/>
  <c r="AU429" i="18"/>
  <c r="AT429" i="18"/>
  <c r="AQ429" i="18"/>
  <c r="AP429" i="18"/>
  <c r="AO429" i="18"/>
  <c r="AN429" i="18"/>
  <c r="AM429" i="18"/>
  <c r="AL429" i="18"/>
  <c r="AK429" i="18"/>
  <c r="AJ429" i="18"/>
  <c r="AI429" i="18"/>
  <c r="AH429" i="18"/>
  <c r="AG429" i="18"/>
  <c r="AF429" i="18"/>
  <c r="AD429" i="18"/>
  <c r="AC429" i="18"/>
  <c r="AB429" i="18"/>
  <c r="AA429" i="18"/>
  <c r="Z429" i="18"/>
  <c r="Y429" i="18"/>
  <c r="X429" i="18"/>
  <c r="W429" i="18"/>
  <c r="V429" i="18"/>
  <c r="U429" i="18"/>
  <c r="T429" i="18"/>
  <c r="S429" i="18"/>
  <c r="R429" i="18"/>
  <c r="Q429" i="18"/>
  <c r="P429" i="18"/>
  <c r="O429" i="18"/>
  <c r="N429" i="18"/>
  <c r="L429" i="18"/>
  <c r="K429" i="18"/>
  <c r="J429" i="18"/>
  <c r="I429" i="18"/>
  <c r="H429" i="18"/>
  <c r="G429" i="18"/>
  <c r="F429" i="18"/>
  <c r="E429" i="18"/>
  <c r="C429" i="18"/>
  <c r="BM428" i="18"/>
  <c r="BL428" i="18"/>
  <c r="BK428" i="18"/>
  <c r="BJ428" i="18"/>
  <c r="BI428" i="18"/>
  <c r="BH428" i="18"/>
  <c r="BG428" i="18"/>
  <c r="BE428" i="18"/>
  <c r="BD428" i="18"/>
  <c r="BC428" i="18"/>
  <c r="BB428" i="18"/>
  <c r="BA428" i="18"/>
  <c r="AZ428" i="18"/>
  <c r="AV428" i="18"/>
  <c r="AU428" i="18"/>
  <c r="AT428" i="18"/>
  <c r="AQ428" i="18"/>
  <c r="AP428" i="18"/>
  <c r="AO428" i="18"/>
  <c r="AN428" i="18"/>
  <c r="AM428" i="18"/>
  <c r="AL428" i="18"/>
  <c r="AK428" i="18"/>
  <c r="AJ428" i="18"/>
  <c r="AI428" i="18"/>
  <c r="AH428" i="18"/>
  <c r="AG428" i="18"/>
  <c r="AF428" i="18"/>
  <c r="AD428" i="18"/>
  <c r="AC428" i="18"/>
  <c r="AB428" i="18"/>
  <c r="AA428" i="18"/>
  <c r="Z428" i="18"/>
  <c r="Y428" i="18"/>
  <c r="X428" i="18"/>
  <c r="W428" i="18"/>
  <c r="U428" i="18"/>
  <c r="T428" i="18"/>
  <c r="S428" i="18"/>
  <c r="R428" i="18"/>
  <c r="Q428" i="18"/>
  <c r="P428" i="18"/>
  <c r="O428" i="18"/>
  <c r="N428" i="18"/>
  <c r="M428" i="18"/>
  <c r="L428" i="18"/>
  <c r="K428" i="18"/>
  <c r="J428" i="18"/>
  <c r="I428" i="18"/>
  <c r="H428" i="18"/>
  <c r="G428" i="18"/>
  <c r="F428" i="18"/>
  <c r="E428" i="18"/>
  <c r="C428" i="18"/>
  <c r="BM427" i="18"/>
  <c r="BL427" i="18"/>
  <c r="BK427" i="18"/>
  <c r="BJ427" i="18"/>
  <c r="BI427" i="18"/>
  <c r="BH427" i="18"/>
  <c r="BG427" i="18"/>
  <c r="BE427" i="18"/>
  <c r="BD427" i="18"/>
  <c r="BC427" i="18"/>
  <c r="BB427" i="18"/>
  <c r="BA427" i="18"/>
  <c r="AZ427" i="18"/>
  <c r="AV427" i="18"/>
  <c r="AU427" i="18"/>
  <c r="AT427" i="18"/>
  <c r="AR427" i="18"/>
  <c r="AQ427" i="18"/>
  <c r="AP427" i="18"/>
  <c r="AO427" i="18"/>
  <c r="AN427" i="18"/>
  <c r="AM427" i="18"/>
  <c r="AL427" i="18"/>
  <c r="AK427" i="18"/>
  <c r="AJ427" i="18"/>
  <c r="AI427" i="18"/>
  <c r="AH427" i="18"/>
  <c r="AG427" i="18"/>
  <c r="AF427" i="18"/>
  <c r="AD427" i="18"/>
  <c r="AC427" i="18"/>
  <c r="AB427" i="18"/>
  <c r="AA427" i="18"/>
  <c r="Z427" i="18"/>
  <c r="Y427" i="18"/>
  <c r="X427" i="18"/>
  <c r="W427" i="18"/>
  <c r="V427" i="18"/>
  <c r="U427" i="18"/>
  <c r="T427" i="18"/>
  <c r="S427" i="18"/>
  <c r="R427" i="18"/>
  <c r="Q427" i="18"/>
  <c r="P427" i="18"/>
  <c r="O427" i="18"/>
  <c r="N427" i="18"/>
  <c r="L427" i="18"/>
  <c r="K427" i="18"/>
  <c r="J427" i="18"/>
  <c r="I427" i="18"/>
  <c r="H427" i="18"/>
  <c r="G427" i="18"/>
  <c r="F427" i="18"/>
  <c r="E427" i="18"/>
  <c r="D427" i="18"/>
  <c r="C427" i="18"/>
  <c r="BF426" i="18"/>
  <c r="AW426" i="18"/>
  <c r="AS426" i="18"/>
  <c r="AR426" i="18"/>
  <c r="AE426" i="18"/>
  <c r="V426" i="18"/>
  <c r="M426" i="18"/>
  <c r="D426" i="18"/>
  <c r="BF425" i="18"/>
  <c r="AX425" i="18"/>
  <c r="AW425" i="18"/>
  <c r="AR425" i="18"/>
  <c r="AS425" i="18" s="1"/>
  <c r="AE425" i="18"/>
  <c r="V425" i="18"/>
  <c r="M425" i="18"/>
  <c r="D425" i="18"/>
  <c r="BF424" i="18"/>
  <c r="AW424" i="18"/>
  <c r="AS424" i="18"/>
  <c r="AR424" i="18"/>
  <c r="AE424" i="18"/>
  <c r="V424" i="18"/>
  <c r="M424" i="18"/>
  <c r="D424" i="18"/>
  <c r="BF423" i="18"/>
  <c r="AX423" i="18"/>
  <c r="AW423" i="18"/>
  <c r="AR423" i="18"/>
  <c r="AS423" i="18" s="1"/>
  <c r="AE423" i="18"/>
  <c r="V423" i="18"/>
  <c r="M423" i="18"/>
  <c r="D423" i="18"/>
  <c r="BF422" i="18"/>
  <c r="AW422" i="18"/>
  <c r="AS422" i="18"/>
  <c r="AR422" i="18"/>
  <c r="AE422" i="18"/>
  <c r="V422" i="18"/>
  <c r="M422" i="18"/>
  <c r="D422" i="18"/>
  <c r="BF421" i="18"/>
  <c r="AX421" i="18"/>
  <c r="AW421" i="18"/>
  <c r="AY421" i="18" s="1"/>
  <c r="AR421" i="18"/>
  <c r="AS421" i="18" s="1"/>
  <c r="AE421" i="18"/>
  <c r="V421" i="18"/>
  <c r="M421" i="18"/>
  <c r="D421" i="18"/>
  <c r="BF420" i="18"/>
  <c r="AW420" i="18"/>
  <c r="AS420" i="18"/>
  <c r="AR420" i="18"/>
  <c r="AE420" i="18"/>
  <c r="V420" i="18"/>
  <c r="M420" i="18"/>
  <c r="D420" i="18"/>
  <c r="BF419" i="18"/>
  <c r="AX419" i="18"/>
  <c r="AW419" i="18"/>
  <c r="AR419" i="18"/>
  <c r="AS419" i="18" s="1"/>
  <c r="AE419" i="18"/>
  <c r="V419" i="18"/>
  <c r="M419" i="18"/>
  <c r="D419" i="18"/>
  <c r="BF418" i="18"/>
  <c r="AW418" i="18"/>
  <c r="AS418" i="18"/>
  <c r="AR418" i="18"/>
  <c r="AE418" i="18"/>
  <c r="V418" i="18"/>
  <c r="M418" i="18"/>
  <c r="D418" i="18"/>
  <c r="BF417" i="18"/>
  <c r="AX417" i="18"/>
  <c r="AW417" i="18"/>
  <c r="AY417" i="18" s="1"/>
  <c r="AR417" i="18"/>
  <c r="AS417" i="18" s="1"/>
  <c r="AE417" i="18"/>
  <c r="V417" i="18"/>
  <c r="M417" i="18"/>
  <c r="D417" i="18"/>
  <c r="BF416" i="18"/>
  <c r="AW416" i="18"/>
  <c r="AS416" i="18"/>
  <c r="AR416" i="18"/>
  <c r="AE416" i="18"/>
  <c r="V416" i="18"/>
  <c r="M416" i="18"/>
  <c r="D416" i="18"/>
  <c r="BF415" i="18"/>
  <c r="AX415" i="18"/>
  <c r="AW415" i="18"/>
  <c r="AR415" i="18"/>
  <c r="AS415" i="18" s="1"/>
  <c r="AE415" i="18"/>
  <c r="V415" i="18"/>
  <c r="M415" i="18"/>
  <c r="D415" i="18"/>
  <c r="BF414" i="18"/>
  <c r="AW414" i="18"/>
  <c r="AS414" i="18"/>
  <c r="AR414" i="18"/>
  <c r="AE414" i="18"/>
  <c r="V414" i="18"/>
  <c r="M414" i="18"/>
  <c r="D414" i="18"/>
  <c r="BF413" i="18"/>
  <c r="AX413" i="18"/>
  <c r="AW413" i="18"/>
  <c r="AY413" i="18" s="1"/>
  <c r="AR413" i="18"/>
  <c r="AS413" i="18" s="1"/>
  <c r="AE413" i="18"/>
  <c r="V413" i="18"/>
  <c r="M413" i="18"/>
  <c r="D413" i="18"/>
  <c r="BF412" i="18"/>
  <c r="AW412" i="18"/>
  <c r="AS412" i="18"/>
  <c r="AR412" i="18"/>
  <c r="AE412" i="18"/>
  <c r="V412" i="18"/>
  <c r="M412" i="18"/>
  <c r="D412" i="18"/>
  <c r="BF411" i="18"/>
  <c r="AX411" i="18"/>
  <c r="AW411" i="18"/>
  <c r="AR411" i="18"/>
  <c r="AS411" i="18" s="1"/>
  <c r="AE411" i="18"/>
  <c r="V411" i="18"/>
  <c r="M411" i="18"/>
  <c r="D411" i="18"/>
  <c r="BF410" i="18"/>
  <c r="AW410" i="18"/>
  <c r="AS410" i="18"/>
  <c r="AR410" i="18"/>
  <c r="AE410" i="18"/>
  <c r="V410" i="18"/>
  <c r="M410" i="18"/>
  <c r="D410" i="18"/>
  <c r="BF409" i="18"/>
  <c r="AX409" i="18"/>
  <c r="AW409" i="18"/>
  <c r="AR409" i="18"/>
  <c r="AS409" i="18" s="1"/>
  <c r="AE409" i="18"/>
  <c r="V409" i="18"/>
  <c r="M409" i="18"/>
  <c r="D409" i="18"/>
  <c r="BF408" i="18"/>
  <c r="AW408" i="18"/>
  <c r="AS408" i="18"/>
  <c r="AR408" i="18"/>
  <c r="AE408" i="18"/>
  <c r="V408" i="18"/>
  <c r="M408" i="18"/>
  <c r="D408" i="18"/>
  <c r="BF407" i="18"/>
  <c r="AX407" i="18"/>
  <c r="AW407" i="18"/>
  <c r="AR407" i="18"/>
  <c r="AS407" i="18" s="1"/>
  <c r="AE407" i="18"/>
  <c r="V407" i="18"/>
  <c r="M407" i="18"/>
  <c r="D407" i="18"/>
  <c r="BF406" i="18"/>
  <c r="AW406" i="18"/>
  <c r="AS406" i="18"/>
  <c r="AR406" i="18"/>
  <c r="AE406" i="18"/>
  <c r="V406" i="18"/>
  <c r="M406" i="18"/>
  <c r="D406" i="18"/>
  <c r="BF405" i="18"/>
  <c r="AX405" i="18"/>
  <c r="AW405" i="18"/>
  <c r="AY405" i="18" s="1"/>
  <c r="AR405" i="18"/>
  <c r="AS405" i="18" s="1"/>
  <c r="AE405" i="18"/>
  <c r="V405" i="18"/>
  <c r="M405" i="18"/>
  <c r="D405" i="18"/>
  <c r="BF404" i="18"/>
  <c r="AW404" i="18"/>
  <c r="AS404" i="18"/>
  <c r="AR404" i="18"/>
  <c r="AE404" i="18"/>
  <c r="V404" i="18"/>
  <c r="M404" i="18"/>
  <c r="D404" i="18"/>
  <c r="BF403" i="18"/>
  <c r="AX403" i="18"/>
  <c r="AW403" i="18"/>
  <c r="AR403" i="18"/>
  <c r="AS403" i="18" s="1"/>
  <c r="AE403" i="18"/>
  <c r="V403" i="18"/>
  <c r="M403" i="18"/>
  <c r="D403" i="18"/>
  <c r="BF402" i="18"/>
  <c r="AW402" i="18"/>
  <c r="AS402" i="18"/>
  <c r="AR402" i="18"/>
  <c r="AE402" i="18"/>
  <c r="V402" i="18"/>
  <c r="M402" i="18"/>
  <c r="D402" i="18"/>
  <c r="BF401" i="18"/>
  <c r="AX401" i="18"/>
  <c r="AW401" i="18"/>
  <c r="AY401" i="18" s="1"/>
  <c r="AR401" i="18"/>
  <c r="AS401" i="18" s="1"/>
  <c r="AE401" i="18"/>
  <c r="V401" i="18"/>
  <c r="M401" i="18"/>
  <c r="D401" i="18"/>
  <c r="BF400" i="18"/>
  <c r="AW400" i="18"/>
  <c r="AS400" i="18"/>
  <c r="AR400" i="18"/>
  <c r="AE400" i="18"/>
  <c r="V400" i="18"/>
  <c r="M400" i="18"/>
  <c r="D400" i="18"/>
  <c r="BF399" i="18"/>
  <c r="AX399" i="18"/>
  <c r="AW399" i="18"/>
  <c r="AR399" i="18"/>
  <c r="AS399" i="18" s="1"/>
  <c r="AE399" i="18"/>
  <c r="V399" i="18"/>
  <c r="M399" i="18"/>
  <c r="D399" i="18"/>
  <c r="BF398" i="18"/>
  <c r="AW398" i="18"/>
  <c r="AS398" i="18"/>
  <c r="AR398" i="18"/>
  <c r="AE398" i="18"/>
  <c r="V398" i="18"/>
  <c r="M398" i="18"/>
  <c r="D398" i="18"/>
  <c r="BF397" i="18"/>
  <c r="AX397" i="18"/>
  <c r="AW397" i="18"/>
  <c r="AY397" i="18" s="1"/>
  <c r="AR397" i="18"/>
  <c r="AS397" i="18" s="1"/>
  <c r="AS428" i="18" s="1"/>
  <c r="AE397" i="18"/>
  <c r="V397" i="18"/>
  <c r="M397" i="18"/>
  <c r="D397" i="18"/>
  <c r="BF396" i="18"/>
  <c r="BF427" i="18" s="1"/>
  <c r="AW396" i="18"/>
  <c r="AW427" i="18" s="1"/>
  <c r="AS396" i="18"/>
  <c r="AR396" i="18"/>
  <c r="AR428" i="18" s="1"/>
  <c r="AE396" i="18"/>
  <c r="V396" i="18"/>
  <c r="V428" i="18" s="1"/>
  <c r="M396" i="18"/>
  <c r="M429" i="18" s="1"/>
  <c r="D396" i="18"/>
  <c r="D428" i="18" s="1"/>
  <c r="BM395" i="18"/>
  <c r="BL395" i="18"/>
  <c r="BK395" i="18"/>
  <c r="BJ395" i="18"/>
  <c r="BI395" i="18"/>
  <c r="BH395" i="18"/>
  <c r="BG395" i="18"/>
  <c r="BE395" i="18"/>
  <c r="AT395" i="18"/>
  <c r="AO395" i="18"/>
  <c r="C395" i="18"/>
  <c r="BM394" i="18"/>
  <c r="BL394" i="18"/>
  <c r="BK394" i="18"/>
  <c r="BJ394" i="18"/>
  <c r="BI394" i="18"/>
  <c r="BH394" i="18"/>
  <c r="BG394" i="18"/>
  <c r="BE394" i="18"/>
  <c r="BD394" i="18"/>
  <c r="BC394" i="18"/>
  <c r="BB394" i="18"/>
  <c r="BA394" i="18"/>
  <c r="AZ394" i="18"/>
  <c r="AV394" i="18"/>
  <c r="AU394" i="18"/>
  <c r="AT394" i="18"/>
  <c r="AQ394" i="18"/>
  <c r="AP394" i="18"/>
  <c r="AO394" i="18"/>
  <c r="AN394" i="18"/>
  <c r="AM394" i="18"/>
  <c r="AL394" i="18"/>
  <c r="AK394" i="18"/>
  <c r="AJ394" i="18"/>
  <c r="AI394" i="18"/>
  <c r="AH394" i="18"/>
  <c r="AG394" i="18"/>
  <c r="AF394" i="18"/>
  <c r="AD394" i="18"/>
  <c r="AC394" i="18"/>
  <c r="AB394" i="18"/>
  <c r="AA394" i="18"/>
  <c r="Z394" i="18"/>
  <c r="Y394" i="18"/>
  <c r="X394" i="18"/>
  <c r="W394" i="18"/>
  <c r="U394" i="18"/>
  <c r="T394" i="18"/>
  <c r="S394" i="18"/>
  <c r="R394" i="18"/>
  <c r="Q394" i="18"/>
  <c r="P394" i="18"/>
  <c r="O394" i="18"/>
  <c r="N394" i="18"/>
  <c r="M394" i="18"/>
  <c r="L394" i="18"/>
  <c r="K394" i="18"/>
  <c r="J394" i="18"/>
  <c r="I394" i="18"/>
  <c r="H394" i="18"/>
  <c r="G394" i="18"/>
  <c r="F394" i="18"/>
  <c r="E394" i="18"/>
  <c r="C394" i="18"/>
  <c r="BM393" i="18"/>
  <c r="BL393" i="18"/>
  <c r="BK393" i="18"/>
  <c r="BJ393" i="18"/>
  <c r="BI393" i="18"/>
  <c r="BH393" i="18"/>
  <c r="BG393" i="18"/>
  <c r="BF393" i="18"/>
  <c r="BE393" i="18"/>
  <c r="BD393" i="18"/>
  <c r="BC393" i="18"/>
  <c r="BB393" i="18"/>
  <c r="BA393" i="18"/>
  <c r="AZ393" i="18"/>
  <c r="AV393" i="18"/>
  <c r="AU393" i="18"/>
  <c r="AT393" i="18"/>
  <c r="AQ393" i="18"/>
  <c r="AP393" i="18"/>
  <c r="AO393" i="18"/>
  <c r="AN393" i="18"/>
  <c r="AM393" i="18"/>
  <c r="AL393" i="18"/>
  <c r="AK393" i="18"/>
  <c r="AJ393" i="18"/>
  <c r="AI393" i="18"/>
  <c r="AH393" i="18"/>
  <c r="AG393" i="18"/>
  <c r="AF393" i="18"/>
  <c r="AD393" i="18"/>
  <c r="AC393" i="18"/>
  <c r="AB393" i="18"/>
  <c r="AA393" i="18"/>
  <c r="Z393" i="18"/>
  <c r="Y393" i="18"/>
  <c r="X393" i="18"/>
  <c r="W393" i="18"/>
  <c r="U393" i="18"/>
  <c r="T393" i="18"/>
  <c r="S393" i="18"/>
  <c r="R393" i="18"/>
  <c r="Q393" i="18"/>
  <c r="P393" i="18"/>
  <c r="O393" i="18"/>
  <c r="N393" i="18"/>
  <c r="L393" i="18"/>
  <c r="K393" i="18"/>
  <c r="J393" i="18"/>
  <c r="I393" i="18"/>
  <c r="H393" i="18"/>
  <c r="G393" i="18"/>
  <c r="F393" i="18"/>
  <c r="E393" i="18"/>
  <c r="C393" i="18"/>
  <c r="BM392" i="18"/>
  <c r="BL392" i="18"/>
  <c r="BK392" i="18"/>
  <c r="BJ392" i="18"/>
  <c r="BI392" i="18"/>
  <c r="BH392" i="18"/>
  <c r="BG392" i="18"/>
  <c r="BE392" i="18"/>
  <c r="BD392" i="18"/>
  <c r="BC392" i="18"/>
  <c r="BB392" i="18"/>
  <c r="BA392" i="18"/>
  <c r="AZ392" i="18"/>
  <c r="AV392" i="18"/>
  <c r="AU392" i="18"/>
  <c r="AT392" i="18"/>
  <c r="AQ392" i="18"/>
  <c r="AP392" i="18"/>
  <c r="AO392" i="18"/>
  <c r="AN392" i="18"/>
  <c r="AM392" i="18"/>
  <c r="AL392" i="18"/>
  <c r="AK392" i="18"/>
  <c r="AJ392" i="18"/>
  <c r="AI392" i="18"/>
  <c r="AH392" i="18"/>
  <c r="AG392" i="18"/>
  <c r="AF392" i="18"/>
  <c r="AD392" i="18"/>
  <c r="AC392" i="18"/>
  <c r="AB392" i="18"/>
  <c r="AA392" i="18"/>
  <c r="Z392" i="18"/>
  <c r="Y392" i="18"/>
  <c r="X392" i="18"/>
  <c r="W392" i="18"/>
  <c r="U392" i="18"/>
  <c r="T392" i="18"/>
  <c r="S392" i="18"/>
  <c r="R392" i="18"/>
  <c r="Q392" i="18"/>
  <c r="P392" i="18"/>
  <c r="O392" i="18"/>
  <c r="N392" i="18"/>
  <c r="L392" i="18"/>
  <c r="K392" i="18"/>
  <c r="J392" i="18"/>
  <c r="I392" i="18"/>
  <c r="H392" i="18"/>
  <c r="G392" i="18"/>
  <c r="F392" i="18"/>
  <c r="E392" i="18"/>
  <c r="C392" i="18"/>
  <c r="BF391" i="18"/>
  <c r="AY391" i="18"/>
  <c r="AX391" i="18"/>
  <c r="AW391" i="18"/>
  <c r="AR391" i="18"/>
  <c r="AS391" i="18" s="1"/>
  <c r="AE391" i="18"/>
  <c r="V391" i="18"/>
  <c r="M391" i="18"/>
  <c r="D391" i="18"/>
  <c r="BF390" i="18"/>
  <c r="AW390" i="18"/>
  <c r="AR390" i="18"/>
  <c r="AS390" i="18" s="1"/>
  <c r="AE390" i="18"/>
  <c r="V390" i="18"/>
  <c r="M390" i="18"/>
  <c r="D390" i="18"/>
  <c r="BF389" i="18"/>
  <c r="AY389" i="18"/>
  <c r="AX389" i="18"/>
  <c r="AW389" i="18"/>
  <c r="AR389" i="18"/>
  <c r="AS389" i="18" s="1"/>
  <c r="AE389" i="18"/>
  <c r="V389" i="18"/>
  <c r="M389" i="18"/>
  <c r="D389" i="18"/>
  <c r="BF388" i="18"/>
  <c r="AW388" i="18"/>
  <c r="AR388" i="18"/>
  <c r="AS388" i="18" s="1"/>
  <c r="AE388" i="18"/>
  <c r="V388" i="18"/>
  <c r="M388" i="18"/>
  <c r="D388" i="18"/>
  <c r="BF387" i="18"/>
  <c r="AY387" i="18"/>
  <c r="AX387" i="18"/>
  <c r="AW387" i="18"/>
  <c r="AR387" i="18"/>
  <c r="AS387" i="18" s="1"/>
  <c r="AE387" i="18"/>
  <c r="V387" i="18"/>
  <c r="M387" i="18"/>
  <c r="D387" i="18"/>
  <c r="BF386" i="18"/>
  <c r="AW386" i="18"/>
  <c r="AR386" i="18"/>
  <c r="AS386" i="18" s="1"/>
  <c r="AE386" i="18"/>
  <c r="V386" i="18"/>
  <c r="M386" i="18"/>
  <c r="D386" i="18"/>
  <c r="BF385" i="18"/>
  <c r="AY385" i="18"/>
  <c r="AX385" i="18"/>
  <c r="AW385" i="18"/>
  <c r="AR385" i="18"/>
  <c r="AS385" i="18" s="1"/>
  <c r="AE385" i="18"/>
  <c r="V385" i="18"/>
  <c r="M385" i="18"/>
  <c r="D385" i="18"/>
  <c r="BF384" i="18"/>
  <c r="AW384" i="18"/>
  <c r="AR384" i="18"/>
  <c r="AS384" i="18" s="1"/>
  <c r="AE384" i="18"/>
  <c r="V384" i="18"/>
  <c r="M384" i="18"/>
  <c r="D384" i="18"/>
  <c r="BF383" i="18"/>
  <c r="AY383" i="18"/>
  <c r="AX383" i="18"/>
  <c r="AW383" i="18"/>
  <c r="AR383" i="18"/>
  <c r="AS383" i="18" s="1"/>
  <c r="AE383" i="18"/>
  <c r="V383" i="18"/>
  <c r="M383" i="18"/>
  <c r="D383" i="18"/>
  <c r="BF382" i="18"/>
  <c r="AW382" i="18"/>
  <c r="AR382" i="18"/>
  <c r="AS382" i="18" s="1"/>
  <c r="AE382" i="18"/>
  <c r="V382" i="18"/>
  <c r="M382" i="18"/>
  <c r="D382" i="18"/>
  <c r="BF381" i="18"/>
  <c r="AY381" i="18"/>
  <c r="AX381" i="18"/>
  <c r="AW381" i="18"/>
  <c r="AR381" i="18"/>
  <c r="AS381" i="18" s="1"/>
  <c r="AE381" i="18"/>
  <c r="V381" i="18"/>
  <c r="M381" i="18"/>
  <c r="D381" i="18"/>
  <c r="BF380" i="18"/>
  <c r="AW380" i="18"/>
  <c r="AR380" i="18"/>
  <c r="AS380" i="18" s="1"/>
  <c r="AE380" i="18"/>
  <c r="V380" i="18"/>
  <c r="M380" i="18"/>
  <c r="D380" i="18"/>
  <c r="BF379" i="18"/>
  <c r="AX379" i="18"/>
  <c r="AW379" i="18"/>
  <c r="AR379" i="18"/>
  <c r="AS379" i="18" s="1"/>
  <c r="AY379" i="18" s="1"/>
  <c r="AE379" i="18"/>
  <c r="V379" i="18"/>
  <c r="M379" i="18"/>
  <c r="D379" i="18"/>
  <c r="BF378" i="18"/>
  <c r="AW378" i="18"/>
  <c r="AR378" i="18"/>
  <c r="AS378" i="18" s="1"/>
  <c r="AE378" i="18"/>
  <c r="V378" i="18"/>
  <c r="M378" i="18"/>
  <c r="D378" i="18"/>
  <c r="BF377" i="18"/>
  <c r="AY377" i="18"/>
  <c r="AX377" i="18"/>
  <c r="AW377" i="18"/>
  <c r="AR377" i="18"/>
  <c r="AS377" i="18" s="1"/>
  <c r="AE377" i="18"/>
  <c r="V377" i="18"/>
  <c r="M377" i="18"/>
  <c r="D377" i="18"/>
  <c r="BF376" i="18"/>
  <c r="AW376" i="18"/>
  <c r="AR376" i="18"/>
  <c r="AS376" i="18" s="1"/>
  <c r="AE376" i="18"/>
  <c r="V376" i="18"/>
  <c r="M376" i="18"/>
  <c r="D376" i="18"/>
  <c r="BF375" i="18"/>
  <c r="AX375" i="18"/>
  <c r="AW375" i="18"/>
  <c r="AR375" i="18"/>
  <c r="AS375" i="18" s="1"/>
  <c r="AY375" i="18" s="1"/>
  <c r="AE375" i="18"/>
  <c r="V375" i="18"/>
  <c r="M375" i="18"/>
  <c r="D375" i="18"/>
  <c r="BF374" i="18"/>
  <c r="AW374" i="18"/>
  <c r="AR374" i="18"/>
  <c r="AS374" i="18" s="1"/>
  <c r="AE374" i="18"/>
  <c r="V374" i="18"/>
  <c r="M374" i="18"/>
  <c r="D374" i="18"/>
  <c r="BF373" i="18"/>
  <c r="AY373" i="18"/>
  <c r="AX373" i="18"/>
  <c r="AW373" i="18"/>
  <c r="AR373" i="18"/>
  <c r="AS373" i="18" s="1"/>
  <c r="AE373" i="18"/>
  <c r="V373" i="18"/>
  <c r="M373" i="18"/>
  <c r="D373" i="18"/>
  <c r="BF372" i="18"/>
  <c r="AW372" i="18"/>
  <c r="AR372" i="18"/>
  <c r="AS372" i="18" s="1"/>
  <c r="AE372" i="18"/>
  <c r="V372" i="18"/>
  <c r="M372" i="18"/>
  <c r="D372" i="18"/>
  <c r="BF371" i="18"/>
  <c r="AX371" i="18"/>
  <c r="AW371" i="18"/>
  <c r="AR371" i="18"/>
  <c r="AS371" i="18" s="1"/>
  <c r="AY371" i="18" s="1"/>
  <c r="AE371" i="18"/>
  <c r="V371" i="18"/>
  <c r="M371" i="18"/>
  <c r="D371" i="18"/>
  <c r="BF370" i="18"/>
  <c r="AW370" i="18"/>
  <c r="AR370" i="18"/>
  <c r="AS370" i="18" s="1"/>
  <c r="AE370" i="18"/>
  <c r="V370" i="18"/>
  <c r="M370" i="18"/>
  <c r="D370" i="18"/>
  <c r="BF369" i="18"/>
  <c r="AY369" i="18"/>
  <c r="AX369" i="18"/>
  <c r="AW369" i="18"/>
  <c r="AR369" i="18"/>
  <c r="AS369" i="18" s="1"/>
  <c r="AE369" i="18"/>
  <c r="V369" i="18"/>
  <c r="M369" i="18"/>
  <c r="D369" i="18"/>
  <c r="BF368" i="18"/>
  <c r="AW368" i="18"/>
  <c r="AR368" i="18"/>
  <c r="AS368" i="18" s="1"/>
  <c r="AE368" i="18"/>
  <c r="V368" i="18"/>
  <c r="M368" i="18"/>
  <c r="D368" i="18"/>
  <c r="BF367" i="18"/>
  <c r="AY367" i="18"/>
  <c r="AX367" i="18"/>
  <c r="AW367" i="18"/>
  <c r="AR367" i="18"/>
  <c r="AS367" i="18" s="1"/>
  <c r="AE367" i="18"/>
  <c r="V367" i="18"/>
  <c r="M367" i="18"/>
  <c r="D367" i="18"/>
  <c r="BF366" i="18"/>
  <c r="AW366" i="18"/>
  <c r="AR366" i="18"/>
  <c r="AS366" i="18" s="1"/>
  <c r="AE366" i="18"/>
  <c r="V366" i="18"/>
  <c r="M366" i="18"/>
  <c r="D366" i="18"/>
  <c r="BF365" i="18"/>
  <c r="AY365" i="18"/>
  <c r="AX365" i="18"/>
  <c r="AW365" i="18"/>
  <c r="AR365" i="18"/>
  <c r="AS365" i="18" s="1"/>
  <c r="AE365" i="18"/>
  <c r="V365" i="18"/>
  <c r="M365" i="18"/>
  <c r="D365" i="18"/>
  <c r="BF364" i="18"/>
  <c r="AW364" i="18"/>
  <c r="AR364" i="18"/>
  <c r="AS364" i="18" s="1"/>
  <c r="AE364" i="18"/>
  <c r="V364" i="18"/>
  <c r="M364" i="18"/>
  <c r="D364" i="18"/>
  <c r="BF363" i="18"/>
  <c r="AX363" i="18"/>
  <c r="AW363" i="18"/>
  <c r="AR363" i="18"/>
  <c r="AS363" i="18" s="1"/>
  <c r="AY363" i="18" s="1"/>
  <c r="AE363" i="18"/>
  <c r="V363" i="18"/>
  <c r="M363" i="18"/>
  <c r="D363" i="18"/>
  <c r="BF362" i="18"/>
  <c r="BF394" i="18" s="1"/>
  <c r="AW362" i="18"/>
  <c r="AR362" i="18"/>
  <c r="AE362" i="18"/>
  <c r="AE392" i="18" s="1"/>
  <c r="V362" i="18"/>
  <c r="M362" i="18"/>
  <c r="M392" i="18" s="1"/>
  <c r="D362" i="18"/>
  <c r="BM361" i="18"/>
  <c r="BL361" i="18"/>
  <c r="BK361" i="18"/>
  <c r="BJ361" i="18"/>
  <c r="BI361" i="18"/>
  <c r="BH361" i="18"/>
  <c r="BG361" i="18"/>
  <c r="BE361" i="18"/>
  <c r="AT361" i="18"/>
  <c r="AO361" i="18"/>
  <c r="C361" i="18"/>
  <c r="BM360" i="18"/>
  <c r="BL360" i="18"/>
  <c r="BK360" i="18"/>
  <c r="BJ360" i="18"/>
  <c r="BI360" i="18"/>
  <c r="BH360" i="18"/>
  <c r="BG360" i="18"/>
  <c r="BE360" i="18"/>
  <c r="BD360" i="18"/>
  <c r="BC360" i="18"/>
  <c r="BB360" i="18"/>
  <c r="BA360" i="18"/>
  <c r="AZ360" i="18"/>
  <c r="AV360" i="18"/>
  <c r="AU360" i="18"/>
  <c r="AT360" i="18"/>
  <c r="AR360" i="18"/>
  <c r="AQ360" i="18"/>
  <c r="AP360" i="18"/>
  <c r="AO360" i="18"/>
  <c r="AN360" i="18"/>
  <c r="AM360" i="18"/>
  <c r="AL360" i="18"/>
  <c r="AK360" i="18"/>
  <c r="AJ360" i="18"/>
  <c r="AI360" i="18"/>
  <c r="AH360" i="18"/>
  <c r="AG360" i="18"/>
  <c r="AF360" i="18"/>
  <c r="AD360" i="18"/>
  <c r="AC360" i="18"/>
  <c r="AB360" i="18"/>
  <c r="AA360" i="18"/>
  <c r="Z360" i="18"/>
  <c r="Y360" i="18"/>
  <c r="X360" i="18"/>
  <c r="W360" i="18"/>
  <c r="V360" i="18"/>
  <c r="U360" i="18"/>
  <c r="T360" i="18"/>
  <c r="S360" i="18"/>
  <c r="R360" i="18"/>
  <c r="Q360" i="18"/>
  <c r="P360" i="18"/>
  <c r="O360" i="18"/>
  <c r="N360" i="18"/>
  <c r="L360" i="18"/>
  <c r="K360" i="18"/>
  <c r="J360" i="18"/>
  <c r="I360" i="18"/>
  <c r="H360" i="18"/>
  <c r="G360" i="18"/>
  <c r="F360" i="18"/>
  <c r="E360" i="18"/>
  <c r="D360" i="18"/>
  <c r="C360" i="18"/>
  <c r="BM359" i="18"/>
  <c r="BL359" i="18"/>
  <c r="BK359" i="18"/>
  <c r="BJ359" i="18"/>
  <c r="BI359" i="18"/>
  <c r="BH359" i="18"/>
  <c r="BG359" i="18"/>
  <c r="BE359" i="18"/>
  <c r="BD359" i="18"/>
  <c r="BC359" i="18"/>
  <c r="BB359" i="18"/>
  <c r="BA359" i="18"/>
  <c r="AZ359" i="18"/>
  <c r="AV359" i="18"/>
  <c r="AU359" i="18"/>
  <c r="AT359" i="18"/>
  <c r="AQ359" i="18"/>
  <c r="AP359" i="18"/>
  <c r="AO359" i="18"/>
  <c r="AN359" i="18"/>
  <c r="AM359" i="18"/>
  <c r="AL359" i="18"/>
  <c r="AK359" i="18"/>
  <c r="AJ359" i="18"/>
  <c r="AI359" i="18"/>
  <c r="AH359" i="18"/>
  <c r="AG359" i="18"/>
  <c r="AF359" i="18"/>
  <c r="AD359" i="18"/>
  <c r="AC359" i="18"/>
  <c r="AB359" i="18"/>
  <c r="AA359" i="18"/>
  <c r="Z359" i="18"/>
  <c r="Y359" i="18"/>
  <c r="X359" i="18"/>
  <c r="W359" i="18"/>
  <c r="U359" i="18"/>
  <c r="T359" i="18"/>
  <c r="S359" i="18"/>
  <c r="R359" i="18"/>
  <c r="Q359" i="18"/>
  <c r="P359" i="18"/>
  <c r="O359" i="18"/>
  <c r="N359" i="18"/>
  <c r="L359" i="18"/>
  <c r="K359" i="18"/>
  <c r="J359" i="18"/>
  <c r="I359" i="18"/>
  <c r="H359" i="18"/>
  <c r="G359" i="18"/>
  <c r="F359" i="18"/>
  <c r="E359" i="18"/>
  <c r="C359" i="18"/>
  <c r="BM358" i="18"/>
  <c r="BL358" i="18"/>
  <c r="BK358" i="18"/>
  <c r="BJ358" i="18"/>
  <c r="BI358" i="18"/>
  <c r="BH358" i="18"/>
  <c r="BG358" i="18"/>
  <c r="BE358" i="18"/>
  <c r="BD358" i="18"/>
  <c r="BC358" i="18"/>
  <c r="BB358" i="18"/>
  <c r="BA358" i="18"/>
  <c r="AZ358" i="18"/>
  <c r="AV358" i="18"/>
  <c r="AU358" i="18"/>
  <c r="AT358" i="18"/>
  <c r="AR358" i="18"/>
  <c r="AQ358" i="18"/>
  <c r="AP358" i="18"/>
  <c r="AO358" i="18"/>
  <c r="AN358" i="18"/>
  <c r="AM358" i="18"/>
  <c r="AL358" i="18"/>
  <c r="AK358" i="18"/>
  <c r="AJ358" i="18"/>
  <c r="AI358" i="18"/>
  <c r="AH358" i="18"/>
  <c r="AG358" i="18"/>
  <c r="AF358" i="18"/>
  <c r="AD358" i="18"/>
  <c r="AC358" i="18"/>
  <c r="AB358" i="18"/>
  <c r="AA358" i="18"/>
  <c r="Z358" i="18"/>
  <c r="Y358" i="18"/>
  <c r="X358" i="18"/>
  <c r="W358" i="18"/>
  <c r="U358" i="18"/>
  <c r="T358" i="18"/>
  <c r="S358" i="18"/>
  <c r="R358" i="18"/>
  <c r="Q358" i="18"/>
  <c r="P358" i="18"/>
  <c r="O358" i="18"/>
  <c r="N358" i="18"/>
  <c r="L358" i="18"/>
  <c r="K358" i="18"/>
  <c r="J358" i="18"/>
  <c r="I358" i="18"/>
  <c r="H358" i="18"/>
  <c r="G358" i="18"/>
  <c r="F358" i="18"/>
  <c r="E358" i="18"/>
  <c r="D358" i="18"/>
  <c r="C358" i="18"/>
  <c r="BF357" i="18"/>
  <c r="AX357" i="18"/>
  <c r="AW357" i="18"/>
  <c r="AS357" i="18"/>
  <c r="AY357" i="18" s="1"/>
  <c r="AR357" i="18"/>
  <c r="AE357" i="18"/>
  <c r="V357" i="18"/>
  <c r="M357" i="18"/>
  <c r="D357" i="18"/>
  <c r="BF356" i="18"/>
  <c r="AX356" i="18"/>
  <c r="AW356" i="18"/>
  <c r="AS356" i="18"/>
  <c r="AR356" i="18"/>
  <c r="AE356" i="18"/>
  <c r="V356" i="18"/>
  <c r="M356" i="18"/>
  <c r="D356" i="18"/>
  <c r="BF355" i="18"/>
  <c r="AX355" i="18"/>
  <c r="AW355" i="18"/>
  <c r="AS355" i="18"/>
  <c r="AY355" i="18" s="1"/>
  <c r="AR355" i="18"/>
  <c r="AE355" i="18"/>
  <c r="V355" i="18"/>
  <c r="M355" i="18"/>
  <c r="D355" i="18"/>
  <c r="BF354" i="18"/>
  <c r="AX354" i="18"/>
  <c r="AW354" i="18"/>
  <c r="AY354" i="18" s="1"/>
  <c r="AS354" i="18"/>
  <c r="AR354" i="18"/>
  <c r="AE354" i="18"/>
  <c r="V354" i="18"/>
  <c r="M354" i="18"/>
  <c r="D354" i="18"/>
  <c r="BF353" i="18"/>
  <c r="AX353" i="18"/>
  <c r="AW353" i="18"/>
  <c r="AS353" i="18"/>
  <c r="AY353" i="18" s="1"/>
  <c r="AR353" i="18"/>
  <c r="AE353" i="18"/>
  <c r="V353" i="18"/>
  <c r="M353" i="18"/>
  <c r="D353" i="18"/>
  <c r="BF352" i="18"/>
  <c r="AX352" i="18"/>
  <c r="AW352" i="18"/>
  <c r="AS352" i="18"/>
  <c r="AR352" i="18"/>
  <c r="AE352" i="18"/>
  <c r="V352" i="18"/>
  <c r="M352" i="18"/>
  <c r="D352" i="18"/>
  <c r="BF351" i="18"/>
  <c r="AX351" i="18"/>
  <c r="AW351" i="18"/>
  <c r="AS351" i="18"/>
  <c r="AY351" i="18" s="1"/>
  <c r="AR351" i="18"/>
  <c r="AE351" i="18"/>
  <c r="V351" i="18"/>
  <c r="M351" i="18"/>
  <c r="D351" i="18"/>
  <c r="BF350" i="18"/>
  <c r="AX350" i="18"/>
  <c r="AW350" i="18"/>
  <c r="AS350" i="18"/>
  <c r="AR350" i="18"/>
  <c r="AE350" i="18"/>
  <c r="V350" i="18"/>
  <c r="M350" i="18"/>
  <c r="D350" i="18"/>
  <c r="BF349" i="18"/>
  <c r="AX349" i="18"/>
  <c r="AW349" i="18"/>
  <c r="AS349" i="18"/>
  <c r="AY349" i="18" s="1"/>
  <c r="AR349" i="18"/>
  <c r="AE349" i="18"/>
  <c r="V349" i="18"/>
  <c r="M349" i="18"/>
  <c r="D349" i="18"/>
  <c r="BF348" i="18"/>
  <c r="AX348" i="18"/>
  <c r="AW348" i="18"/>
  <c r="AS348" i="18"/>
  <c r="AR348" i="18"/>
  <c r="AE348" i="18"/>
  <c r="V348" i="18"/>
  <c r="M348" i="18"/>
  <c r="D348" i="18"/>
  <c r="BF347" i="18"/>
  <c r="AX347" i="18"/>
  <c r="AW347" i="18"/>
  <c r="AS347" i="18"/>
  <c r="AY347" i="18" s="1"/>
  <c r="AR347" i="18"/>
  <c r="AE347" i="18"/>
  <c r="V347" i="18"/>
  <c r="M347" i="18"/>
  <c r="D347" i="18"/>
  <c r="BF346" i="18"/>
  <c r="AX346" i="18"/>
  <c r="AW346" i="18"/>
  <c r="AY346" i="18" s="1"/>
  <c r="AS346" i="18"/>
  <c r="AR346" i="18"/>
  <c r="AE346" i="18"/>
  <c r="V346" i="18"/>
  <c r="M346" i="18"/>
  <c r="D346" i="18"/>
  <c r="BF345" i="18"/>
  <c r="AX345" i="18"/>
  <c r="AW345" i="18"/>
  <c r="AS345" i="18"/>
  <c r="AY345" i="18" s="1"/>
  <c r="AR345" i="18"/>
  <c r="AE345" i="18"/>
  <c r="V345" i="18"/>
  <c r="M345" i="18"/>
  <c r="D345" i="18"/>
  <c r="BF344" i="18"/>
  <c r="AX344" i="18"/>
  <c r="AW344" i="18"/>
  <c r="AS344" i="18"/>
  <c r="AR344" i="18"/>
  <c r="AE344" i="18"/>
  <c r="V344" i="18"/>
  <c r="M344" i="18"/>
  <c r="D344" i="18"/>
  <c r="BF343" i="18"/>
  <c r="AX343" i="18"/>
  <c r="AW343" i="18"/>
  <c r="AS343" i="18"/>
  <c r="AY343" i="18" s="1"/>
  <c r="AR343" i="18"/>
  <c r="AE343" i="18"/>
  <c r="V343" i="18"/>
  <c r="M343" i="18"/>
  <c r="D343" i="18"/>
  <c r="BF342" i="18"/>
  <c r="AX342" i="18"/>
  <c r="AW342" i="18"/>
  <c r="AY342" i="18" s="1"/>
  <c r="AS342" i="18"/>
  <c r="AR342" i="18"/>
  <c r="AE342" i="18"/>
  <c r="V342" i="18"/>
  <c r="M342" i="18"/>
  <c r="D342" i="18"/>
  <c r="BF341" i="18"/>
  <c r="AX341" i="18"/>
  <c r="AW341" i="18"/>
  <c r="AS341" i="18"/>
  <c r="AY341" i="18" s="1"/>
  <c r="AR341" i="18"/>
  <c r="AE341" i="18"/>
  <c r="V341" i="18"/>
  <c r="M341" i="18"/>
  <c r="D341" i="18"/>
  <c r="BF340" i="18"/>
  <c r="AX340" i="18"/>
  <c r="AW340" i="18"/>
  <c r="AS340" i="18"/>
  <c r="AR340" i="18"/>
  <c r="AE340" i="18"/>
  <c r="V340" i="18"/>
  <c r="M340" i="18"/>
  <c r="D340" i="18"/>
  <c r="BF339" i="18"/>
  <c r="AX339" i="18"/>
  <c r="AW339" i="18"/>
  <c r="AS339" i="18"/>
  <c r="AY339" i="18" s="1"/>
  <c r="AR339" i="18"/>
  <c r="AE339" i="18"/>
  <c r="V339" i="18"/>
  <c r="M339" i="18"/>
  <c r="D339" i="18"/>
  <c r="BF338" i="18"/>
  <c r="AX338" i="18"/>
  <c r="AW338" i="18"/>
  <c r="AY338" i="18" s="1"/>
  <c r="AS338" i="18"/>
  <c r="AR338" i="18"/>
  <c r="AE338" i="18"/>
  <c r="V338" i="18"/>
  <c r="M338" i="18"/>
  <c r="D338" i="18"/>
  <c r="BF337" i="18"/>
  <c r="AX337" i="18"/>
  <c r="AW337" i="18"/>
  <c r="AS337" i="18"/>
  <c r="AY337" i="18" s="1"/>
  <c r="AR337" i="18"/>
  <c r="AE337" i="18"/>
  <c r="V337" i="18"/>
  <c r="M337" i="18"/>
  <c r="D337" i="18"/>
  <c r="BF336" i="18"/>
  <c r="AX336" i="18"/>
  <c r="AW336" i="18"/>
  <c r="AS336" i="18"/>
  <c r="AR336" i="18"/>
  <c r="AE336" i="18"/>
  <c r="V336" i="18"/>
  <c r="M336" i="18"/>
  <c r="D336" i="18"/>
  <c r="BF335" i="18"/>
  <c r="AX335" i="18"/>
  <c r="AW335" i="18"/>
  <c r="AS335" i="18"/>
  <c r="AY335" i="18" s="1"/>
  <c r="AR335" i="18"/>
  <c r="AE335" i="18"/>
  <c r="V335" i="18"/>
  <c r="M335" i="18"/>
  <c r="D335" i="18"/>
  <c r="BF334" i="18"/>
  <c r="AX334" i="18"/>
  <c r="AW334" i="18"/>
  <c r="AS334" i="18"/>
  <c r="AR334" i="18"/>
  <c r="AE334" i="18"/>
  <c r="V334" i="18"/>
  <c r="M334" i="18"/>
  <c r="D334" i="18"/>
  <c r="BF333" i="18"/>
  <c r="AX333" i="18"/>
  <c r="AW333" i="18"/>
  <c r="AS333" i="18"/>
  <c r="AY333" i="18" s="1"/>
  <c r="AR333" i="18"/>
  <c r="AE333" i="18"/>
  <c r="V333" i="18"/>
  <c r="M333" i="18"/>
  <c r="D333" i="18"/>
  <c r="BF332" i="18"/>
  <c r="AX332" i="18"/>
  <c r="AW332" i="18"/>
  <c r="AS332" i="18"/>
  <c r="AR332" i="18"/>
  <c r="AE332" i="18"/>
  <c r="V332" i="18"/>
  <c r="M332" i="18"/>
  <c r="D332" i="18"/>
  <c r="BF331" i="18"/>
  <c r="AX331" i="18"/>
  <c r="AW331" i="18"/>
  <c r="AS331" i="18"/>
  <c r="AY331" i="18" s="1"/>
  <c r="AR331" i="18"/>
  <c r="AE331" i="18"/>
  <c r="V331" i="18"/>
  <c r="M331" i="18"/>
  <c r="D331" i="18"/>
  <c r="BF330" i="18"/>
  <c r="AX330" i="18"/>
  <c r="AX358" i="18" s="1"/>
  <c r="AW330" i="18"/>
  <c r="AY330" i="18" s="1"/>
  <c r="AS330" i="18"/>
  <c r="AR330" i="18"/>
  <c r="AE330" i="18"/>
  <c r="V330" i="18"/>
  <c r="M330" i="18"/>
  <c r="D330" i="18"/>
  <c r="BF329" i="18"/>
  <c r="BF361" i="18" s="1"/>
  <c r="AX329" i="18"/>
  <c r="AW329" i="18"/>
  <c r="AS329" i="18"/>
  <c r="AY329" i="18" s="1"/>
  <c r="AR329" i="18"/>
  <c r="AE329" i="18"/>
  <c r="V329" i="18"/>
  <c r="M329" i="18"/>
  <c r="D329" i="18"/>
  <c r="BF328" i="18"/>
  <c r="AX328" i="18"/>
  <c r="AW328" i="18"/>
  <c r="AS328" i="18"/>
  <c r="AR328" i="18"/>
  <c r="AE328" i="18"/>
  <c r="V328" i="18"/>
  <c r="M328" i="18"/>
  <c r="M359" i="18" s="1"/>
  <c r="D328" i="18"/>
  <c r="BF327" i="18"/>
  <c r="AX327" i="18"/>
  <c r="AW327" i="18"/>
  <c r="AW358" i="18" s="1"/>
  <c r="AS327" i="18"/>
  <c r="AR327" i="18"/>
  <c r="AR359" i="18" s="1"/>
  <c r="AE327" i="18"/>
  <c r="V327" i="18"/>
  <c r="V358" i="18" s="1"/>
  <c r="M327" i="18"/>
  <c r="D327" i="18"/>
  <c r="D359" i="18" s="1"/>
  <c r="BM326" i="18"/>
  <c r="BL326" i="18"/>
  <c r="BK326" i="18"/>
  <c r="BJ326" i="18"/>
  <c r="BI326" i="18"/>
  <c r="BH326" i="18"/>
  <c r="BG326" i="18"/>
  <c r="BE326" i="18"/>
  <c r="AT326" i="18"/>
  <c r="AO326" i="18"/>
  <c r="C326" i="18"/>
  <c r="BM325" i="18"/>
  <c r="BL325" i="18"/>
  <c r="BK325" i="18"/>
  <c r="BJ325" i="18"/>
  <c r="BI325" i="18"/>
  <c r="BH325" i="18"/>
  <c r="BG325" i="18"/>
  <c r="BE325" i="18"/>
  <c r="BD325" i="18"/>
  <c r="BC325" i="18"/>
  <c r="BB325" i="18"/>
  <c r="BA325" i="18"/>
  <c r="AZ325" i="18"/>
  <c r="AV325" i="18"/>
  <c r="AU325" i="18"/>
  <c r="AT325" i="18"/>
  <c r="AQ325" i="18"/>
  <c r="AP325" i="18"/>
  <c r="AO325" i="18"/>
  <c r="AN325" i="18"/>
  <c r="AM325" i="18"/>
  <c r="AL325" i="18"/>
  <c r="AK325" i="18"/>
  <c r="AJ325" i="18"/>
  <c r="AI325" i="18"/>
  <c r="AH325" i="18"/>
  <c r="AG325" i="18"/>
  <c r="AF325" i="18"/>
  <c r="AD325" i="18"/>
  <c r="AC325" i="18"/>
  <c r="AB325" i="18"/>
  <c r="AA325" i="18"/>
  <c r="Z325" i="18"/>
  <c r="Y325" i="18"/>
  <c r="X325" i="18"/>
  <c r="W325" i="18"/>
  <c r="U325" i="18"/>
  <c r="T325" i="18"/>
  <c r="S325" i="18"/>
  <c r="R325" i="18"/>
  <c r="Q325" i="18"/>
  <c r="P325" i="18"/>
  <c r="O325" i="18"/>
  <c r="N325" i="18"/>
  <c r="L325" i="18"/>
  <c r="K325" i="18"/>
  <c r="J325" i="18"/>
  <c r="I325" i="18"/>
  <c r="H325" i="18"/>
  <c r="G325" i="18"/>
  <c r="F325" i="18"/>
  <c r="E325" i="18"/>
  <c r="C325" i="18"/>
  <c r="BM324" i="18"/>
  <c r="BL324" i="18"/>
  <c r="BK324" i="18"/>
  <c r="BJ324" i="18"/>
  <c r="BI324" i="18"/>
  <c r="BH324" i="18"/>
  <c r="BG324" i="18"/>
  <c r="BE324" i="18"/>
  <c r="BD324" i="18"/>
  <c r="BC324" i="18"/>
  <c r="BB324" i="18"/>
  <c r="BA324" i="18"/>
  <c r="AZ324" i="18"/>
  <c r="AV324" i="18"/>
  <c r="AU324" i="18"/>
  <c r="AT324" i="18"/>
  <c r="AQ324" i="18"/>
  <c r="AP324" i="18"/>
  <c r="AO324" i="18"/>
  <c r="AN324" i="18"/>
  <c r="AM324" i="18"/>
  <c r="AL324" i="18"/>
  <c r="AK324" i="18"/>
  <c r="AJ324" i="18"/>
  <c r="AI324" i="18"/>
  <c r="AH324" i="18"/>
  <c r="AG324" i="18"/>
  <c r="AF324" i="18"/>
  <c r="AD324" i="18"/>
  <c r="AC324" i="18"/>
  <c r="AB324" i="18"/>
  <c r="AA324" i="18"/>
  <c r="Z324" i="18"/>
  <c r="Y324" i="18"/>
  <c r="X324" i="18"/>
  <c r="W324" i="18"/>
  <c r="U324" i="18"/>
  <c r="T324" i="18"/>
  <c r="S324" i="18"/>
  <c r="R324" i="18"/>
  <c r="Q324" i="18"/>
  <c r="P324" i="18"/>
  <c r="O324" i="18"/>
  <c r="N324" i="18"/>
  <c r="L324" i="18"/>
  <c r="K324" i="18"/>
  <c r="J324" i="18"/>
  <c r="I324" i="18"/>
  <c r="H324" i="18"/>
  <c r="G324" i="18"/>
  <c r="F324" i="18"/>
  <c r="E324" i="18"/>
  <c r="C324" i="18"/>
  <c r="BM323" i="18"/>
  <c r="BL323" i="18"/>
  <c r="BK323" i="18"/>
  <c r="BJ323" i="18"/>
  <c r="BI323" i="18"/>
  <c r="BH323" i="18"/>
  <c r="BG323" i="18"/>
  <c r="BE323" i="18"/>
  <c r="BD323" i="18"/>
  <c r="BC323" i="18"/>
  <c r="BB323" i="18"/>
  <c r="BA323" i="18"/>
  <c r="AZ323" i="18"/>
  <c r="AV323" i="18"/>
  <c r="AU323" i="18"/>
  <c r="AT323" i="18"/>
  <c r="AQ323" i="18"/>
  <c r="AP323" i="18"/>
  <c r="AO323" i="18"/>
  <c r="AN323" i="18"/>
  <c r="AM323" i="18"/>
  <c r="AL323" i="18"/>
  <c r="AK323" i="18"/>
  <c r="AJ323" i="18"/>
  <c r="AI323" i="18"/>
  <c r="AH323" i="18"/>
  <c r="AG323" i="18"/>
  <c r="AF323" i="18"/>
  <c r="AE323" i="18"/>
  <c r="AD323" i="18"/>
  <c r="AC323" i="18"/>
  <c r="AB323" i="18"/>
  <c r="AA323" i="18"/>
  <c r="Z323" i="18"/>
  <c r="Y323" i="18"/>
  <c r="X323" i="18"/>
  <c r="W323" i="18"/>
  <c r="U323" i="18"/>
  <c r="T323" i="18"/>
  <c r="S323" i="18"/>
  <c r="R323" i="18"/>
  <c r="Q323" i="18"/>
  <c r="P323" i="18"/>
  <c r="O323" i="18"/>
  <c r="N323" i="18"/>
  <c r="L323" i="18"/>
  <c r="K323" i="18"/>
  <c r="J323" i="18"/>
  <c r="I323" i="18"/>
  <c r="H323" i="18"/>
  <c r="G323" i="18"/>
  <c r="F323" i="18"/>
  <c r="E323" i="18"/>
  <c r="C323" i="18"/>
  <c r="BF322" i="18"/>
  <c r="AW322" i="18"/>
  <c r="AX322" i="18" s="1"/>
  <c r="AR322" i="18"/>
  <c r="AS322" i="18" s="1"/>
  <c r="AE322" i="18"/>
  <c r="V322" i="18"/>
  <c r="M322" i="18"/>
  <c r="D322" i="18"/>
  <c r="BF321" i="18"/>
  <c r="AW321" i="18"/>
  <c r="AR321" i="18"/>
  <c r="AS321" i="18" s="1"/>
  <c r="AE321" i="18"/>
  <c r="V321" i="18"/>
  <c r="M321" i="18"/>
  <c r="D321" i="18"/>
  <c r="BF320" i="18"/>
  <c r="AY320" i="18"/>
  <c r="AW320" i="18"/>
  <c r="AX320" i="18" s="1"/>
  <c r="AS320" i="18"/>
  <c r="AR320" i="18"/>
  <c r="AE320" i="18"/>
  <c r="V320" i="18"/>
  <c r="M320" i="18"/>
  <c r="D320" i="18"/>
  <c r="BF319" i="18"/>
  <c r="AY319" i="18"/>
  <c r="AW319" i="18"/>
  <c r="AX319" i="18" s="1"/>
  <c r="AR319" i="18"/>
  <c r="AS319" i="18" s="1"/>
  <c r="AE319" i="18"/>
  <c r="V319" i="18"/>
  <c r="M319" i="18"/>
  <c r="D319" i="18"/>
  <c r="BF318" i="18"/>
  <c r="AW318" i="18"/>
  <c r="AX318" i="18" s="1"/>
  <c r="AR318" i="18"/>
  <c r="AS318" i="18" s="1"/>
  <c r="AE318" i="18"/>
  <c r="V318" i="18"/>
  <c r="M318" i="18"/>
  <c r="D318" i="18"/>
  <c r="BF317" i="18"/>
  <c r="AW317" i="18"/>
  <c r="AX317" i="18" s="1"/>
  <c r="AR317" i="18"/>
  <c r="AS317" i="18" s="1"/>
  <c r="AE317" i="18"/>
  <c r="V317" i="18"/>
  <c r="M317" i="18"/>
  <c r="D317" i="18"/>
  <c r="BF316" i="18"/>
  <c r="AW316" i="18"/>
  <c r="AX316" i="18" s="1"/>
  <c r="AS316" i="18"/>
  <c r="AY316" i="18" s="1"/>
  <c r="AR316" i="18"/>
  <c r="AE316" i="18"/>
  <c r="V316" i="18"/>
  <c r="M316" i="18"/>
  <c r="D316" i="18"/>
  <c r="BF315" i="18"/>
  <c r="AY315" i="18"/>
  <c r="AW315" i="18"/>
  <c r="AX315" i="18" s="1"/>
  <c r="AR315" i="18"/>
  <c r="AS315" i="18" s="1"/>
  <c r="AE315" i="18"/>
  <c r="V315" i="18"/>
  <c r="M315" i="18"/>
  <c r="D315" i="18"/>
  <c r="BF314" i="18"/>
  <c r="AW314" i="18"/>
  <c r="AX314" i="18" s="1"/>
  <c r="AR314" i="18"/>
  <c r="AS314" i="18" s="1"/>
  <c r="AE314" i="18"/>
  <c r="V314" i="18"/>
  <c r="M314" i="18"/>
  <c r="D314" i="18"/>
  <c r="BF313" i="18"/>
  <c r="AW313" i="18"/>
  <c r="AX313" i="18" s="1"/>
  <c r="AR313" i="18"/>
  <c r="AS313" i="18" s="1"/>
  <c r="AE313" i="18"/>
  <c r="V313" i="18"/>
  <c r="M313" i="18"/>
  <c r="D313" i="18"/>
  <c r="BF312" i="18"/>
  <c r="AW312" i="18"/>
  <c r="AX312" i="18" s="1"/>
  <c r="AS312" i="18"/>
  <c r="AR312" i="18"/>
  <c r="AE312" i="18"/>
  <c r="V312" i="18"/>
  <c r="M312" i="18"/>
  <c r="D312" i="18"/>
  <c r="BF311" i="18"/>
  <c r="AW311" i="18"/>
  <c r="AX311" i="18" s="1"/>
  <c r="AR311" i="18"/>
  <c r="AS311" i="18" s="1"/>
  <c r="AY311" i="18" s="1"/>
  <c r="AE311" i="18"/>
  <c r="V311" i="18"/>
  <c r="M311" i="18"/>
  <c r="D311" i="18"/>
  <c r="BF310" i="18"/>
  <c r="AW310" i="18"/>
  <c r="AR310" i="18"/>
  <c r="AS310" i="18" s="1"/>
  <c r="AE310" i="18"/>
  <c r="V310" i="18"/>
  <c r="M310" i="18"/>
  <c r="D310" i="18"/>
  <c r="BF309" i="18"/>
  <c r="AW309" i="18"/>
  <c r="AX309" i="18" s="1"/>
  <c r="AR309" i="18"/>
  <c r="AS309" i="18" s="1"/>
  <c r="AE309" i="18"/>
  <c r="V309" i="18"/>
  <c r="M309" i="18"/>
  <c r="D309" i="18"/>
  <c r="BF308" i="18"/>
  <c r="AW308" i="18"/>
  <c r="AX308" i="18" s="1"/>
  <c r="AR308" i="18"/>
  <c r="AS308" i="18" s="1"/>
  <c r="AY308" i="18" s="1"/>
  <c r="AE308" i="18"/>
  <c r="V308" i="18"/>
  <c r="M308" i="18"/>
  <c r="D308" i="18"/>
  <c r="BF307" i="18"/>
  <c r="AW307" i="18"/>
  <c r="AX307" i="18" s="1"/>
  <c r="AS307" i="18"/>
  <c r="AR307" i="18"/>
  <c r="AE307" i="18"/>
  <c r="V307" i="18"/>
  <c r="M307" i="18"/>
  <c r="D307" i="18"/>
  <c r="BF306" i="18"/>
  <c r="AW306" i="18"/>
  <c r="AX306" i="18" s="1"/>
  <c r="AS306" i="18"/>
  <c r="AY306" i="18" s="1"/>
  <c r="AR306" i="18"/>
  <c r="AE306" i="18"/>
  <c r="V306" i="18"/>
  <c r="M306" i="18"/>
  <c r="D306" i="18"/>
  <c r="BF305" i="18"/>
  <c r="AY305" i="18"/>
  <c r="AW305" i="18"/>
  <c r="AX305" i="18" s="1"/>
  <c r="AS305" i="18"/>
  <c r="AR305" i="18"/>
  <c r="AE305" i="18"/>
  <c r="V305" i="18"/>
  <c r="M305" i="18"/>
  <c r="D305" i="18"/>
  <c r="BF304" i="18"/>
  <c r="AW304" i="18"/>
  <c r="AX304" i="18" s="1"/>
  <c r="AR304" i="18"/>
  <c r="AS304" i="18" s="1"/>
  <c r="AY304" i="18" s="1"/>
  <c r="AE304" i="18"/>
  <c r="V304" i="18"/>
  <c r="M304" i="18"/>
  <c r="M325" i="18" s="1"/>
  <c r="D304" i="18"/>
  <c r="BF303" i="18"/>
  <c r="AW303" i="18"/>
  <c r="AX303" i="18" s="1"/>
  <c r="AS303" i="18"/>
  <c r="AR303" i="18"/>
  <c r="AE303" i="18"/>
  <c r="V303" i="18"/>
  <c r="M303" i="18"/>
  <c r="D303" i="18"/>
  <c r="BF302" i="18"/>
  <c r="AW302" i="18"/>
  <c r="AX302" i="18" s="1"/>
  <c r="AS302" i="18"/>
  <c r="AY302" i="18" s="1"/>
  <c r="AR302" i="18"/>
  <c r="AE302" i="18"/>
  <c r="V302" i="18"/>
  <c r="M302" i="18"/>
  <c r="D302" i="18"/>
  <c r="BF301" i="18"/>
  <c r="AY301" i="18"/>
  <c r="AW301" i="18"/>
  <c r="AX301" i="18" s="1"/>
  <c r="AS301" i="18"/>
  <c r="AR301" i="18"/>
  <c r="AE301" i="18"/>
  <c r="V301" i="18"/>
  <c r="M301" i="18"/>
  <c r="D301" i="18"/>
  <c r="BF300" i="18"/>
  <c r="AW300" i="18"/>
  <c r="AX300" i="18" s="1"/>
  <c r="AR300" i="18"/>
  <c r="AS300" i="18" s="1"/>
  <c r="AY300" i="18" s="1"/>
  <c r="AE300" i="18"/>
  <c r="V300" i="18"/>
  <c r="M300" i="18"/>
  <c r="D300" i="18"/>
  <c r="BF299" i="18"/>
  <c r="AW299" i="18"/>
  <c r="AR299" i="18"/>
  <c r="AS299" i="18" s="1"/>
  <c r="AE299" i="18"/>
  <c r="V299" i="18"/>
  <c r="M299" i="18"/>
  <c r="D299" i="18"/>
  <c r="BF298" i="18"/>
  <c r="AW298" i="18"/>
  <c r="AX298" i="18" s="1"/>
  <c r="AR298" i="18"/>
  <c r="AS298" i="18" s="1"/>
  <c r="AY298" i="18" s="1"/>
  <c r="AE298" i="18"/>
  <c r="V298" i="18"/>
  <c r="M298" i="18"/>
  <c r="D298" i="18"/>
  <c r="BF297" i="18"/>
  <c r="AW297" i="18"/>
  <c r="AR297" i="18"/>
  <c r="AS297" i="18" s="1"/>
  <c r="AE297" i="18"/>
  <c r="V297" i="18"/>
  <c r="M297" i="18"/>
  <c r="D297" i="18"/>
  <c r="BF296" i="18"/>
  <c r="AW296" i="18"/>
  <c r="AX296" i="18" s="1"/>
  <c r="AR296" i="18"/>
  <c r="AS296" i="18" s="1"/>
  <c r="AE296" i="18"/>
  <c r="V296" i="18"/>
  <c r="M296" i="18"/>
  <c r="D296" i="18"/>
  <c r="BF295" i="18"/>
  <c r="AW295" i="18"/>
  <c r="AR295" i="18"/>
  <c r="AS295" i="18" s="1"/>
  <c r="AE295" i="18"/>
  <c r="V295" i="18"/>
  <c r="M295" i="18"/>
  <c r="D295" i="18"/>
  <c r="BF294" i="18"/>
  <c r="AW294" i="18"/>
  <c r="AX294" i="18" s="1"/>
  <c r="AR294" i="18"/>
  <c r="AS294" i="18" s="1"/>
  <c r="AY294" i="18" s="1"/>
  <c r="AE294" i="18"/>
  <c r="V294" i="18"/>
  <c r="M294" i="18"/>
  <c r="D294" i="18"/>
  <c r="BF293" i="18"/>
  <c r="AW293" i="18"/>
  <c r="AR293" i="18"/>
  <c r="AR324" i="18" s="1"/>
  <c r="AE293" i="18"/>
  <c r="V293" i="18"/>
  <c r="M293" i="18"/>
  <c r="D293" i="18"/>
  <c r="BM292" i="18"/>
  <c r="BL292" i="18"/>
  <c r="BK292" i="18"/>
  <c r="BJ292" i="18"/>
  <c r="BI292" i="18"/>
  <c r="BH292" i="18"/>
  <c r="BG292" i="18"/>
  <c r="BE292" i="18"/>
  <c r="AT292" i="18"/>
  <c r="AO292" i="18"/>
  <c r="C292" i="18"/>
  <c r="BM291" i="18"/>
  <c r="BL291" i="18"/>
  <c r="BK291" i="18"/>
  <c r="BJ291" i="18"/>
  <c r="BI291" i="18"/>
  <c r="BH291" i="18"/>
  <c r="BG291" i="18"/>
  <c r="BE291" i="18"/>
  <c r="BD291" i="18"/>
  <c r="BC291" i="18"/>
  <c r="BB291" i="18"/>
  <c r="BA291" i="18"/>
  <c r="AZ291" i="18"/>
  <c r="AV291" i="18"/>
  <c r="AU291" i="18"/>
  <c r="AT291" i="18"/>
  <c r="AR291" i="18"/>
  <c r="AQ291" i="18"/>
  <c r="AP291" i="18"/>
  <c r="AO291" i="18"/>
  <c r="AN291" i="18"/>
  <c r="AM291" i="18"/>
  <c r="AL291" i="18"/>
  <c r="AK291" i="18"/>
  <c r="AJ291" i="18"/>
  <c r="AI291" i="18"/>
  <c r="AH291" i="18"/>
  <c r="AG291" i="18"/>
  <c r="AF291" i="18"/>
  <c r="AD291" i="18"/>
  <c r="AC291" i="18"/>
  <c r="AB291" i="18"/>
  <c r="AA291" i="18"/>
  <c r="Z291" i="18"/>
  <c r="Y291" i="18"/>
  <c r="X291" i="18"/>
  <c r="W291" i="18"/>
  <c r="V291" i="18"/>
  <c r="U291" i="18"/>
  <c r="T291" i="18"/>
  <c r="S291" i="18"/>
  <c r="R291" i="18"/>
  <c r="Q291" i="18"/>
  <c r="P291" i="18"/>
  <c r="O291" i="18"/>
  <c r="N291" i="18"/>
  <c r="L291" i="18"/>
  <c r="K291" i="18"/>
  <c r="J291" i="18"/>
  <c r="I291" i="18"/>
  <c r="H291" i="18"/>
  <c r="G291" i="18"/>
  <c r="F291" i="18"/>
  <c r="E291" i="18"/>
  <c r="D291" i="18"/>
  <c r="C291" i="18"/>
  <c r="BM290" i="18"/>
  <c r="BL290" i="18"/>
  <c r="BK290" i="18"/>
  <c r="BJ290" i="18"/>
  <c r="BI290" i="18"/>
  <c r="BH290" i="18"/>
  <c r="BG290" i="18"/>
  <c r="BE290" i="18"/>
  <c r="BD290" i="18"/>
  <c r="BC290" i="18"/>
  <c r="BB290" i="18"/>
  <c r="BA290" i="18"/>
  <c r="AZ290" i="18"/>
  <c r="AV290" i="18"/>
  <c r="AU290" i="18"/>
  <c r="AT290" i="18"/>
  <c r="AR290" i="18"/>
  <c r="AQ290" i="18"/>
  <c r="AP290" i="18"/>
  <c r="AO290" i="18"/>
  <c r="AN290" i="18"/>
  <c r="AM290" i="18"/>
  <c r="AL290" i="18"/>
  <c r="AK290" i="18"/>
  <c r="AJ290" i="18"/>
  <c r="AI290" i="18"/>
  <c r="AH290" i="18"/>
  <c r="AG290" i="18"/>
  <c r="AF290" i="18"/>
  <c r="AD290" i="18"/>
  <c r="AC290" i="18"/>
  <c r="AB290" i="18"/>
  <c r="AA290" i="18"/>
  <c r="Z290" i="18"/>
  <c r="Y290" i="18"/>
  <c r="X290" i="18"/>
  <c r="W290" i="18"/>
  <c r="U290" i="18"/>
  <c r="T290" i="18"/>
  <c r="S290" i="18"/>
  <c r="R290" i="18"/>
  <c r="Q290" i="18"/>
  <c r="P290" i="18"/>
  <c r="O290" i="18"/>
  <c r="N290" i="18"/>
  <c r="L290" i="18"/>
  <c r="K290" i="18"/>
  <c r="J290" i="18"/>
  <c r="I290" i="18"/>
  <c r="H290" i="18"/>
  <c r="G290" i="18"/>
  <c r="F290" i="18"/>
  <c r="E290" i="18"/>
  <c r="D290" i="18"/>
  <c r="C290" i="18"/>
  <c r="BM289" i="18"/>
  <c r="BL289" i="18"/>
  <c r="BK289" i="18"/>
  <c r="BJ289" i="18"/>
  <c r="BI289" i="18"/>
  <c r="BH289" i="18"/>
  <c r="BG289" i="18"/>
  <c r="BE289" i="18"/>
  <c r="BD289" i="18"/>
  <c r="BC289" i="18"/>
  <c r="BB289" i="18"/>
  <c r="BA289" i="18"/>
  <c r="AZ289" i="18"/>
  <c r="AV289" i="18"/>
  <c r="AU289" i="18"/>
  <c r="AT289" i="18"/>
  <c r="AR289" i="18"/>
  <c r="AQ289" i="18"/>
  <c r="AP289" i="18"/>
  <c r="AO289" i="18"/>
  <c r="AN289" i="18"/>
  <c r="AM289" i="18"/>
  <c r="AL289" i="18"/>
  <c r="AK289" i="18"/>
  <c r="AJ289" i="18"/>
  <c r="AI289" i="18"/>
  <c r="AH289" i="18"/>
  <c r="AG289" i="18"/>
  <c r="AF289" i="18"/>
  <c r="AD289" i="18"/>
  <c r="AC289" i="18"/>
  <c r="AB289" i="18"/>
  <c r="AA289" i="18"/>
  <c r="Z289" i="18"/>
  <c r="Y289" i="18"/>
  <c r="X289" i="18"/>
  <c r="W289" i="18"/>
  <c r="V289" i="18"/>
  <c r="U289" i="18"/>
  <c r="T289" i="18"/>
  <c r="S289" i="18"/>
  <c r="R289" i="18"/>
  <c r="Q289" i="18"/>
  <c r="P289" i="18"/>
  <c r="O289" i="18"/>
  <c r="N289" i="18"/>
  <c r="L289" i="18"/>
  <c r="K289" i="18"/>
  <c r="J289" i="18"/>
  <c r="I289" i="18"/>
  <c r="H289" i="18"/>
  <c r="G289" i="18"/>
  <c r="F289" i="18"/>
  <c r="E289" i="18"/>
  <c r="D289" i="18"/>
  <c r="C289" i="18"/>
  <c r="BF288" i="18"/>
  <c r="AX288" i="18"/>
  <c r="AW288" i="18"/>
  <c r="AY288" i="18" s="1"/>
  <c r="AS288" i="18"/>
  <c r="AR288" i="18"/>
  <c r="AE288" i="18"/>
  <c r="V288" i="18"/>
  <c r="M288" i="18"/>
  <c r="D288" i="18"/>
  <c r="BF287" i="18"/>
  <c r="AX287" i="18"/>
  <c r="AW287" i="18"/>
  <c r="AS287" i="18"/>
  <c r="AR287" i="18"/>
  <c r="AE287" i="18"/>
  <c r="V287" i="18"/>
  <c r="M287" i="18"/>
  <c r="D287" i="18"/>
  <c r="BF286" i="18"/>
  <c r="AX286" i="18"/>
  <c r="AW286" i="18"/>
  <c r="AY286" i="18" s="1"/>
  <c r="AS286" i="18"/>
  <c r="AR286" i="18"/>
  <c r="AE286" i="18"/>
  <c r="V286" i="18"/>
  <c r="M286" i="18"/>
  <c r="D286" i="18"/>
  <c r="BF285" i="18"/>
  <c r="AX285" i="18"/>
  <c r="AW285" i="18"/>
  <c r="AY285" i="18" s="1"/>
  <c r="AS285" i="18"/>
  <c r="AR285" i="18"/>
  <c r="AE285" i="18"/>
  <c r="V285" i="18"/>
  <c r="M285" i="18"/>
  <c r="D285" i="18"/>
  <c r="BF284" i="18"/>
  <c r="AX284" i="18"/>
  <c r="AW284" i="18"/>
  <c r="AY284" i="18" s="1"/>
  <c r="AS284" i="18"/>
  <c r="AR284" i="18"/>
  <c r="AE284" i="18"/>
  <c r="V284" i="18"/>
  <c r="M284" i="18"/>
  <c r="D284" i="18"/>
  <c r="BF283" i="18"/>
  <c r="AX283" i="18"/>
  <c r="AW283" i="18"/>
  <c r="AS283" i="18"/>
  <c r="AR283" i="18"/>
  <c r="AE283" i="18"/>
  <c r="V283" i="18"/>
  <c r="M283" i="18"/>
  <c r="D283" i="18"/>
  <c r="BF282" i="18"/>
  <c r="AX282" i="18"/>
  <c r="AW282" i="18"/>
  <c r="AY282" i="18" s="1"/>
  <c r="AS282" i="18"/>
  <c r="AR282" i="18"/>
  <c r="AE282" i="18"/>
  <c r="V282" i="18"/>
  <c r="M282" i="18"/>
  <c r="D282" i="18"/>
  <c r="BF281" i="18"/>
  <c r="AX281" i="18"/>
  <c r="AW281" i="18"/>
  <c r="AS281" i="18"/>
  <c r="AR281" i="18"/>
  <c r="AE281" i="18"/>
  <c r="V281" i="18"/>
  <c r="M281" i="18"/>
  <c r="D281" i="18"/>
  <c r="BF280" i="18"/>
  <c r="AX280" i="18"/>
  <c r="AW280" i="18"/>
  <c r="AY280" i="18" s="1"/>
  <c r="AS280" i="18"/>
  <c r="AR280" i="18"/>
  <c r="AE280" i="18"/>
  <c r="V280" i="18"/>
  <c r="M280" i="18"/>
  <c r="D280" i="18"/>
  <c r="BF279" i="18"/>
  <c r="AX279" i="18"/>
  <c r="AW279" i="18"/>
  <c r="AS279" i="18"/>
  <c r="AR279" i="18"/>
  <c r="AE279" i="18"/>
  <c r="V279" i="18"/>
  <c r="M279" i="18"/>
  <c r="D279" i="18"/>
  <c r="BF278" i="18"/>
  <c r="AX278" i="18"/>
  <c r="AW278" i="18"/>
  <c r="AY278" i="18" s="1"/>
  <c r="AS278" i="18"/>
  <c r="AR278" i="18"/>
  <c r="AE278" i="18"/>
  <c r="V278" i="18"/>
  <c r="M278" i="18"/>
  <c r="D278" i="18"/>
  <c r="BF277" i="18"/>
  <c r="AX277" i="18"/>
  <c r="AW277" i="18"/>
  <c r="AY277" i="18" s="1"/>
  <c r="AS277" i="18"/>
  <c r="AR277" i="18"/>
  <c r="AE277" i="18"/>
  <c r="V277" i="18"/>
  <c r="M277" i="18"/>
  <c r="D277" i="18"/>
  <c r="BF276" i="18"/>
  <c r="AX276" i="18"/>
  <c r="AW276" i="18"/>
  <c r="AY276" i="18" s="1"/>
  <c r="AS276" i="18"/>
  <c r="AR276" i="18"/>
  <c r="AE276" i="18"/>
  <c r="V276" i="18"/>
  <c r="M276" i="18"/>
  <c r="D276" i="18"/>
  <c r="BF275" i="18"/>
  <c r="AX275" i="18"/>
  <c r="AW275" i="18"/>
  <c r="AY275" i="18" s="1"/>
  <c r="AS275" i="18"/>
  <c r="AR275" i="18"/>
  <c r="AE275" i="18"/>
  <c r="V275" i="18"/>
  <c r="M275" i="18"/>
  <c r="D275" i="18"/>
  <c r="BF274" i="18"/>
  <c r="AX274" i="18"/>
  <c r="AW274" i="18"/>
  <c r="AS274" i="18"/>
  <c r="AR274" i="18"/>
  <c r="AE274" i="18"/>
  <c r="V274" i="18"/>
  <c r="M274" i="18"/>
  <c r="D274" i="18"/>
  <c r="BF273" i="18"/>
  <c r="AX273" i="18"/>
  <c r="AW273" i="18"/>
  <c r="AY273" i="18" s="1"/>
  <c r="AS273" i="18"/>
  <c r="AR273" i="18"/>
  <c r="AE273" i="18"/>
  <c r="V273" i="18"/>
  <c r="M273" i="18"/>
  <c r="D273" i="18"/>
  <c r="BF272" i="18"/>
  <c r="AX272" i="18"/>
  <c r="AW272" i="18"/>
  <c r="AY272" i="18" s="1"/>
  <c r="AS272" i="18"/>
  <c r="AR272" i="18"/>
  <c r="AE272" i="18"/>
  <c r="V272" i="18"/>
  <c r="M272" i="18"/>
  <c r="D272" i="18"/>
  <c r="BF271" i="18"/>
  <c r="AX271" i="18"/>
  <c r="AW271" i="18"/>
  <c r="AS271" i="18"/>
  <c r="AR271" i="18"/>
  <c r="AE271" i="18"/>
  <c r="V271" i="18"/>
  <c r="M271" i="18"/>
  <c r="D271" i="18"/>
  <c r="BF270" i="18"/>
  <c r="AX270" i="18"/>
  <c r="AW270" i="18"/>
  <c r="AS270" i="18"/>
  <c r="AR270" i="18"/>
  <c r="AE270" i="18"/>
  <c r="V270" i="18"/>
  <c r="M270" i="18"/>
  <c r="D270" i="18"/>
  <c r="BF269" i="18"/>
  <c r="AX269" i="18"/>
  <c r="AW269" i="18"/>
  <c r="AY269" i="18" s="1"/>
  <c r="AS269" i="18"/>
  <c r="AR269" i="18"/>
  <c r="AE269" i="18"/>
  <c r="V269" i="18"/>
  <c r="M269" i="18"/>
  <c r="D269" i="18"/>
  <c r="BF268" i="18"/>
  <c r="AX268" i="18"/>
  <c r="AW268" i="18"/>
  <c r="AY268" i="18" s="1"/>
  <c r="AS268" i="18"/>
  <c r="AR268" i="18"/>
  <c r="AE268" i="18"/>
  <c r="V268" i="18"/>
  <c r="M268" i="18"/>
  <c r="D268" i="18"/>
  <c r="BF267" i="18"/>
  <c r="AX267" i="18"/>
  <c r="AW267" i="18"/>
  <c r="AS267" i="18"/>
  <c r="AR267" i="18"/>
  <c r="AE267" i="18"/>
  <c r="V267" i="18"/>
  <c r="M267" i="18"/>
  <c r="D267" i="18"/>
  <c r="BF266" i="18"/>
  <c r="AX266" i="18"/>
  <c r="AW266" i="18"/>
  <c r="AY266" i="18" s="1"/>
  <c r="AS266" i="18"/>
  <c r="AR266" i="18"/>
  <c r="AE266" i="18"/>
  <c r="V266" i="18"/>
  <c r="M266" i="18"/>
  <c r="D266" i="18"/>
  <c r="BF265" i="18"/>
  <c r="AX265" i="18"/>
  <c r="AW265" i="18"/>
  <c r="AS265" i="18"/>
  <c r="AR265" i="18"/>
  <c r="AE265" i="18"/>
  <c r="V265" i="18"/>
  <c r="M265" i="18"/>
  <c r="D265" i="18"/>
  <c r="BF264" i="18"/>
  <c r="AX264" i="18"/>
  <c r="AW264" i="18"/>
  <c r="AY264" i="18" s="1"/>
  <c r="AS264" i="18"/>
  <c r="AR264" i="18"/>
  <c r="AE264" i="18"/>
  <c r="V264" i="18"/>
  <c r="M264" i="18"/>
  <c r="D264" i="18"/>
  <c r="BF263" i="18"/>
  <c r="AX263" i="18"/>
  <c r="AW263" i="18"/>
  <c r="AS263" i="18"/>
  <c r="AR263" i="18"/>
  <c r="AE263" i="18"/>
  <c r="V263" i="18"/>
  <c r="M263" i="18"/>
  <c r="D263" i="18"/>
  <c r="BF262" i="18"/>
  <c r="AX262" i="18"/>
  <c r="AW262" i="18"/>
  <c r="AS262" i="18"/>
  <c r="AR262" i="18"/>
  <c r="AE262" i="18"/>
  <c r="V262" i="18"/>
  <c r="M262" i="18"/>
  <c r="D262" i="18"/>
  <c r="BF261" i="18"/>
  <c r="AX261" i="18"/>
  <c r="AW261" i="18"/>
  <c r="AY261" i="18" s="1"/>
  <c r="AS261" i="18"/>
  <c r="AR261" i="18"/>
  <c r="AE261" i="18"/>
  <c r="V261" i="18"/>
  <c r="M261" i="18"/>
  <c r="D261" i="18"/>
  <c r="BF260" i="18"/>
  <c r="AX260" i="18"/>
  <c r="AW260" i="18"/>
  <c r="AS260" i="18"/>
  <c r="AR260" i="18"/>
  <c r="AE260" i="18"/>
  <c r="V260" i="18"/>
  <c r="M260" i="18"/>
  <c r="D260" i="18"/>
  <c r="BF259" i="18"/>
  <c r="AX259" i="18"/>
  <c r="AW259" i="18"/>
  <c r="AS259" i="18"/>
  <c r="AR259" i="18"/>
  <c r="AE259" i="18"/>
  <c r="V259" i="18"/>
  <c r="M259" i="18"/>
  <c r="D259" i="18"/>
  <c r="BF258" i="18"/>
  <c r="AX258" i="18"/>
  <c r="AW258" i="18"/>
  <c r="AW289" i="18" s="1"/>
  <c r="AS258" i="18"/>
  <c r="AR258" i="18"/>
  <c r="AE258" i="18"/>
  <c r="V258" i="18"/>
  <c r="V290" i="18" s="1"/>
  <c r="M258" i="18"/>
  <c r="D258" i="18"/>
  <c r="BM257" i="18"/>
  <c r="BL257" i="18"/>
  <c r="BK257" i="18"/>
  <c r="BJ257" i="18"/>
  <c r="BI257" i="18"/>
  <c r="BH257" i="18"/>
  <c r="BG257" i="18"/>
  <c r="BE257" i="18"/>
  <c r="AT257" i="18"/>
  <c r="AO257" i="18"/>
  <c r="C257" i="18"/>
  <c r="BM256" i="18"/>
  <c r="BL256" i="18"/>
  <c r="BK256" i="18"/>
  <c r="BJ256" i="18"/>
  <c r="BI256" i="18"/>
  <c r="BH256" i="18"/>
  <c r="BG256" i="18"/>
  <c r="BF256" i="18"/>
  <c r="BE256" i="18"/>
  <c r="BD256" i="18"/>
  <c r="BC256" i="18"/>
  <c r="BB256" i="18"/>
  <c r="BA256" i="18"/>
  <c r="AZ256" i="18"/>
  <c r="AV256" i="18"/>
  <c r="AU256" i="18"/>
  <c r="AT256" i="18"/>
  <c r="AQ256" i="18"/>
  <c r="AP256" i="18"/>
  <c r="AO256" i="18"/>
  <c r="AN256" i="18"/>
  <c r="AM256" i="18"/>
  <c r="AL256" i="18"/>
  <c r="AK256" i="18"/>
  <c r="AJ256" i="18"/>
  <c r="AI256" i="18"/>
  <c r="AH256" i="18"/>
  <c r="AG256" i="18"/>
  <c r="AF256" i="18"/>
  <c r="AD256" i="18"/>
  <c r="AC256" i="18"/>
  <c r="AB256" i="18"/>
  <c r="AA256" i="18"/>
  <c r="Z256" i="18"/>
  <c r="Y256" i="18"/>
  <c r="X256" i="18"/>
  <c r="W256" i="18"/>
  <c r="U256" i="18"/>
  <c r="T256" i="18"/>
  <c r="S256" i="18"/>
  <c r="R256" i="18"/>
  <c r="Q256" i="18"/>
  <c r="P256" i="18"/>
  <c r="O256" i="18"/>
  <c r="N256" i="18"/>
  <c r="M256" i="18"/>
  <c r="L256" i="18"/>
  <c r="K256" i="18"/>
  <c r="J256" i="18"/>
  <c r="I256" i="18"/>
  <c r="H256" i="18"/>
  <c r="G256" i="18"/>
  <c r="F256" i="18"/>
  <c r="E256" i="18"/>
  <c r="C256" i="18"/>
  <c r="BM255" i="18"/>
  <c r="BL255" i="18"/>
  <c r="BK255" i="18"/>
  <c r="BJ255" i="18"/>
  <c r="BI255" i="18"/>
  <c r="BH255" i="18"/>
  <c r="BG255" i="18"/>
  <c r="BF255" i="18"/>
  <c r="BE255" i="18"/>
  <c r="BD255" i="18"/>
  <c r="BC255" i="18"/>
  <c r="BB255" i="18"/>
  <c r="BA255" i="18"/>
  <c r="AZ255" i="18"/>
  <c r="AV255" i="18"/>
  <c r="AU255" i="18"/>
  <c r="AT255" i="18"/>
  <c r="AQ255" i="18"/>
  <c r="AP255" i="18"/>
  <c r="AO255" i="18"/>
  <c r="AN255" i="18"/>
  <c r="AM255" i="18"/>
  <c r="AL255" i="18"/>
  <c r="AK255" i="18"/>
  <c r="AJ255" i="18"/>
  <c r="AI255" i="18"/>
  <c r="AH255" i="18"/>
  <c r="AG255" i="18"/>
  <c r="AF255" i="18"/>
  <c r="AD255" i="18"/>
  <c r="AC255" i="18"/>
  <c r="AB255" i="18"/>
  <c r="AA255" i="18"/>
  <c r="Z255" i="18"/>
  <c r="Y255" i="18"/>
  <c r="X255" i="18"/>
  <c r="W255" i="18"/>
  <c r="U255" i="18"/>
  <c r="T255" i="18"/>
  <c r="S255" i="18"/>
  <c r="R255" i="18"/>
  <c r="Q255" i="18"/>
  <c r="P255" i="18"/>
  <c r="O255" i="18"/>
  <c r="N255" i="18"/>
  <c r="M255" i="18"/>
  <c r="L255" i="18"/>
  <c r="K255" i="18"/>
  <c r="J255" i="18"/>
  <c r="I255" i="18"/>
  <c r="H255" i="18"/>
  <c r="G255" i="18"/>
  <c r="F255" i="18"/>
  <c r="E255" i="18"/>
  <c r="C255" i="18"/>
  <c r="BM254" i="18"/>
  <c r="BL254" i="18"/>
  <c r="BK254" i="18"/>
  <c r="BJ254" i="18"/>
  <c r="BI254" i="18"/>
  <c r="BH254" i="18"/>
  <c r="BG254" i="18"/>
  <c r="BE254" i="18"/>
  <c r="BD254" i="18"/>
  <c r="BC254" i="18"/>
  <c r="BB254" i="18"/>
  <c r="BA254" i="18"/>
  <c r="AZ254" i="18"/>
  <c r="AV254" i="18"/>
  <c r="AU254" i="18"/>
  <c r="AT254" i="18"/>
  <c r="AQ254" i="18"/>
  <c r="AP254" i="18"/>
  <c r="AO254" i="18"/>
  <c r="AN254" i="18"/>
  <c r="AM254" i="18"/>
  <c r="AL254" i="18"/>
  <c r="AK254" i="18"/>
  <c r="AJ254" i="18"/>
  <c r="AI254" i="18"/>
  <c r="AH254" i="18"/>
  <c r="AG254" i="18"/>
  <c r="AF254" i="18"/>
  <c r="AD254" i="18"/>
  <c r="AC254" i="18"/>
  <c r="AB254" i="18"/>
  <c r="AA254" i="18"/>
  <c r="Z254" i="18"/>
  <c r="Y254" i="18"/>
  <c r="X254" i="18"/>
  <c r="W254" i="18"/>
  <c r="U254" i="18"/>
  <c r="T254" i="18"/>
  <c r="S254" i="18"/>
  <c r="R254" i="18"/>
  <c r="Q254" i="18"/>
  <c r="P254" i="18"/>
  <c r="O254" i="18"/>
  <c r="N254" i="18"/>
  <c r="M254" i="18"/>
  <c r="L254" i="18"/>
  <c r="K254" i="18"/>
  <c r="J254" i="18"/>
  <c r="I254" i="18"/>
  <c r="H254" i="18"/>
  <c r="G254" i="18"/>
  <c r="F254" i="18"/>
  <c r="E254" i="18"/>
  <c r="C254" i="18"/>
  <c r="BF253" i="18"/>
  <c r="AW253" i="18"/>
  <c r="AX253" i="18" s="1"/>
  <c r="AR253" i="18"/>
  <c r="AS253" i="18" s="1"/>
  <c r="AY253" i="18" s="1"/>
  <c r="AE253" i="18"/>
  <c r="V253" i="18"/>
  <c r="M253" i="18"/>
  <c r="D253" i="18"/>
  <c r="BF252" i="18"/>
  <c r="AW252" i="18"/>
  <c r="AX252" i="18" s="1"/>
  <c r="AR252" i="18"/>
  <c r="AS252" i="18" s="1"/>
  <c r="AE252" i="18"/>
  <c r="V252" i="18"/>
  <c r="M252" i="18"/>
  <c r="D252" i="18"/>
  <c r="BF251" i="18"/>
  <c r="AW251" i="18"/>
  <c r="AR251" i="18"/>
  <c r="AS251" i="18" s="1"/>
  <c r="AE251" i="18"/>
  <c r="V251" i="18"/>
  <c r="M251" i="18"/>
  <c r="D251" i="18"/>
  <c r="BF250" i="18"/>
  <c r="AY250" i="18"/>
  <c r="AW250" i="18"/>
  <c r="AX250" i="18" s="1"/>
  <c r="AR250" i="18"/>
  <c r="AS250" i="18" s="1"/>
  <c r="AE250" i="18"/>
  <c r="V250" i="18"/>
  <c r="M250" i="18"/>
  <c r="D250" i="18"/>
  <c r="BF249" i="18"/>
  <c r="AW249" i="18"/>
  <c r="AX249" i="18" s="1"/>
  <c r="AR249" i="18"/>
  <c r="AS249" i="18" s="1"/>
  <c r="AE249" i="18"/>
  <c r="V249" i="18"/>
  <c r="M249" i="18"/>
  <c r="D249" i="18"/>
  <c r="BF248" i="18"/>
  <c r="AY248" i="18"/>
  <c r="AW248" i="18"/>
  <c r="AX248" i="18" s="1"/>
  <c r="AR248" i="18"/>
  <c r="AS248" i="18" s="1"/>
  <c r="AE248" i="18"/>
  <c r="V248" i="18"/>
  <c r="M248" i="18"/>
  <c r="D248" i="18"/>
  <c r="BF247" i="18"/>
  <c r="AW247" i="18"/>
  <c r="AX247" i="18" s="1"/>
  <c r="AR247" i="18"/>
  <c r="AS247" i="18" s="1"/>
  <c r="AE247" i="18"/>
  <c r="V247" i="18"/>
  <c r="M247" i="18"/>
  <c r="D247" i="18"/>
  <c r="BF246" i="18"/>
  <c r="AY246" i="18"/>
  <c r="AW246" i="18"/>
  <c r="AX246" i="18" s="1"/>
  <c r="AR246" i="18"/>
  <c r="AS246" i="18" s="1"/>
  <c r="AE246" i="18"/>
  <c r="V246" i="18"/>
  <c r="M246" i="18"/>
  <c r="D246" i="18"/>
  <c r="BF245" i="18"/>
  <c r="AW245" i="18"/>
  <c r="AR245" i="18"/>
  <c r="AS245" i="18" s="1"/>
  <c r="AE245" i="18"/>
  <c r="V245" i="18"/>
  <c r="M245" i="18"/>
  <c r="D245" i="18"/>
  <c r="BF244" i="18"/>
  <c r="AY244" i="18"/>
  <c r="AW244" i="18"/>
  <c r="AX244" i="18" s="1"/>
  <c r="AR244" i="18"/>
  <c r="AS244" i="18" s="1"/>
  <c r="AE244" i="18"/>
  <c r="V244" i="18"/>
  <c r="M244" i="18"/>
  <c r="D244" i="18"/>
  <c r="BF243" i="18"/>
  <c r="AX243" i="18"/>
  <c r="AW243" i="18"/>
  <c r="AY243" i="18" s="1"/>
  <c r="AR243" i="18"/>
  <c r="AS243" i="18" s="1"/>
  <c r="AE243" i="18"/>
  <c r="V243" i="18"/>
  <c r="M243" i="18"/>
  <c r="D243" i="18"/>
  <c r="BF242" i="18"/>
  <c r="AY242" i="18"/>
  <c r="AW242" i="18"/>
  <c r="AX242" i="18" s="1"/>
  <c r="AR242" i="18"/>
  <c r="AS242" i="18" s="1"/>
  <c r="AE242" i="18"/>
  <c r="V242" i="18"/>
  <c r="M242" i="18"/>
  <c r="D242" i="18"/>
  <c r="BF241" i="18"/>
  <c r="AW241" i="18"/>
  <c r="AR241" i="18"/>
  <c r="AS241" i="18" s="1"/>
  <c r="AE241" i="18"/>
  <c r="V241" i="18"/>
  <c r="M241" i="18"/>
  <c r="D241" i="18"/>
  <c r="BF240" i="18"/>
  <c r="AY240" i="18"/>
  <c r="AW240" i="18"/>
  <c r="AX240" i="18" s="1"/>
  <c r="AR240" i="18"/>
  <c r="AS240" i="18" s="1"/>
  <c r="AE240" i="18"/>
  <c r="V240" i="18"/>
  <c r="M240" i="18"/>
  <c r="D240" i="18"/>
  <c r="BF239" i="18"/>
  <c r="AX239" i="18"/>
  <c r="AW239" i="18"/>
  <c r="AY239" i="18" s="1"/>
  <c r="AR239" i="18"/>
  <c r="AS239" i="18" s="1"/>
  <c r="AE239" i="18"/>
  <c r="V239" i="18"/>
  <c r="M239" i="18"/>
  <c r="D239" i="18"/>
  <c r="BF238" i="18"/>
  <c r="AY238" i="18"/>
  <c r="AW238" i="18"/>
  <c r="AX238" i="18" s="1"/>
  <c r="AR238" i="18"/>
  <c r="AS238" i="18" s="1"/>
  <c r="AE238" i="18"/>
  <c r="V238" i="18"/>
  <c r="M238" i="18"/>
  <c r="D238" i="18"/>
  <c r="BF237" i="18"/>
  <c r="AW237" i="18"/>
  <c r="AR237" i="18"/>
  <c r="AS237" i="18" s="1"/>
  <c r="AE237" i="18"/>
  <c r="V237" i="18"/>
  <c r="M237" i="18"/>
  <c r="D237" i="18"/>
  <c r="BF236" i="18"/>
  <c r="AY236" i="18"/>
  <c r="AW236" i="18"/>
  <c r="AX236" i="18" s="1"/>
  <c r="AR236" i="18"/>
  <c r="AS236" i="18" s="1"/>
  <c r="AE236" i="18"/>
  <c r="V236" i="18"/>
  <c r="M236" i="18"/>
  <c r="D236" i="18"/>
  <c r="BF235" i="18"/>
  <c r="AX235" i="18"/>
  <c r="AW235" i="18"/>
  <c r="AY235" i="18" s="1"/>
  <c r="AR235" i="18"/>
  <c r="AS235" i="18" s="1"/>
  <c r="AE235" i="18"/>
  <c r="V235" i="18"/>
  <c r="M235" i="18"/>
  <c r="D235" i="18"/>
  <c r="BF234" i="18"/>
  <c r="AY234" i="18"/>
  <c r="AW234" i="18"/>
  <c r="AX234" i="18" s="1"/>
  <c r="AR234" i="18"/>
  <c r="AS234" i="18" s="1"/>
  <c r="AE234" i="18"/>
  <c r="V234" i="18"/>
  <c r="M234" i="18"/>
  <c r="D234" i="18"/>
  <c r="BF233" i="18"/>
  <c r="AW233" i="18"/>
  <c r="AR233" i="18"/>
  <c r="AS233" i="18" s="1"/>
  <c r="AE233" i="18"/>
  <c r="V233" i="18"/>
  <c r="M233" i="18"/>
  <c r="D233" i="18"/>
  <c r="BF232" i="18"/>
  <c r="AY232" i="18"/>
  <c r="AW232" i="18"/>
  <c r="AX232" i="18" s="1"/>
  <c r="AR232" i="18"/>
  <c r="AS232" i="18" s="1"/>
  <c r="AE232" i="18"/>
  <c r="V232" i="18"/>
  <c r="M232" i="18"/>
  <c r="D232" i="18"/>
  <c r="BF231" i="18"/>
  <c r="AX231" i="18"/>
  <c r="AW231" i="18"/>
  <c r="AY231" i="18" s="1"/>
  <c r="AR231" i="18"/>
  <c r="AS231" i="18" s="1"/>
  <c r="AE231" i="18"/>
  <c r="V231" i="18"/>
  <c r="M231" i="18"/>
  <c r="D231" i="18"/>
  <c r="D255" i="18" s="1"/>
  <c r="BF230" i="18"/>
  <c r="AY230" i="18"/>
  <c r="AW230" i="18"/>
  <c r="AX230" i="18" s="1"/>
  <c r="AR230" i="18"/>
  <c r="AS230" i="18" s="1"/>
  <c r="AE230" i="18"/>
  <c r="V230" i="18"/>
  <c r="M230" i="18"/>
  <c r="D230" i="18"/>
  <c r="BF229" i="18"/>
  <c r="AW229" i="18"/>
  <c r="AR229" i="18"/>
  <c r="AS229" i="18" s="1"/>
  <c r="AE229" i="18"/>
  <c r="V229" i="18"/>
  <c r="M229" i="18"/>
  <c r="D229" i="18"/>
  <c r="BF228" i="18"/>
  <c r="AY228" i="18"/>
  <c r="AW228" i="18"/>
  <c r="AX228" i="18" s="1"/>
  <c r="AR228" i="18"/>
  <c r="AS228" i="18" s="1"/>
  <c r="AE228" i="18"/>
  <c r="V228" i="18"/>
  <c r="M228" i="18"/>
  <c r="D228" i="18"/>
  <c r="BF227" i="18"/>
  <c r="AX227" i="18"/>
  <c r="AW227" i="18"/>
  <c r="AY227" i="18" s="1"/>
  <c r="AR227" i="18"/>
  <c r="AS227" i="18" s="1"/>
  <c r="AE227" i="18"/>
  <c r="V227" i="18"/>
  <c r="M227" i="18"/>
  <c r="D227" i="18"/>
  <c r="BF226" i="18"/>
  <c r="AY226" i="18"/>
  <c r="AW226" i="18"/>
  <c r="AX226" i="18" s="1"/>
  <c r="AR226" i="18"/>
  <c r="AS226" i="18" s="1"/>
  <c r="AE226" i="18"/>
  <c r="V226" i="18"/>
  <c r="M226" i="18"/>
  <c r="D226" i="18"/>
  <c r="BF225" i="18"/>
  <c r="AW225" i="18"/>
  <c r="AR225" i="18"/>
  <c r="AS225" i="18" s="1"/>
  <c r="AE225" i="18"/>
  <c r="V225" i="18"/>
  <c r="M225" i="18"/>
  <c r="D225" i="18"/>
  <c r="BF224" i="18"/>
  <c r="AY224" i="18"/>
  <c r="AW224" i="18"/>
  <c r="AX224" i="18" s="1"/>
  <c r="AR224" i="18"/>
  <c r="AS224" i="18" s="1"/>
  <c r="AE224" i="18"/>
  <c r="AE256" i="18" s="1"/>
  <c r="V224" i="18"/>
  <c r="M224" i="18"/>
  <c r="D224" i="18"/>
  <c r="BF223" i="18"/>
  <c r="BF257" i="18" s="1"/>
  <c r="AX223" i="18"/>
  <c r="AW223" i="18"/>
  <c r="AR223" i="18"/>
  <c r="AE223" i="18"/>
  <c r="V223" i="18"/>
  <c r="M223" i="18"/>
  <c r="D223" i="18"/>
  <c r="BM222" i="18"/>
  <c r="BL222" i="18"/>
  <c r="BK222" i="18"/>
  <c r="BJ222" i="18"/>
  <c r="BI222" i="18"/>
  <c r="BH222" i="18"/>
  <c r="BG222" i="18"/>
  <c r="BE222" i="18"/>
  <c r="AT222" i="18"/>
  <c r="AO222" i="18"/>
  <c r="C222" i="18"/>
  <c r="BM221" i="18"/>
  <c r="BL221" i="18"/>
  <c r="BK221" i="18"/>
  <c r="BJ221" i="18"/>
  <c r="BI221" i="18"/>
  <c r="BH221" i="18"/>
  <c r="BG221" i="18"/>
  <c r="BE221" i="18"/>
  <c r="BD221" i="18"/>
  <c r="BC221" i="18"/>
  <c r="BB221" i="18"/>
  <c r="BA221" i="18"/>
  <c r="AZ221" i="18"/>
  <c r="AV221" i="18"/>
  <c r="AU221" i="18"/>
  <c r="AU9" i="18" s="1"/>
  <c r="AT221" i="18"/>
  <c r="AQ221" i="18"/>
  <c r="AP221" i="18"/>
  <c r="AO221" i="18"/>
  <c r="AN221" i="18"/>
  <c r="AM221" i="18"/>
  <c r="AL221" i="18"/>
  <c r="AK221" i="18"/>
  <c r="AJ221" i="18"/>
  <c r="AI221" i="18"/>
  <c r="AH221" i="18"/>
  <c r="AG221" i="18"/>
  <c r="AF221" i="18"/>
  <c r="AD221" i="18"/>
  <c r="AC221" i="18"/>
  <c r="AB221" i="18"/>
  <c r="AA221" i="18"/>
  <c r="Z221" i="18"/>
  <c r="Y221" i="18"/>
  <c r="X221" i="18"/>
  <c r="W221" i="18"/>
  <c r="U221" i="18"/>
  <c r="T221" i="18"/>
  <c r="S221" i="18"/>
  <c r="R221" i="18"/>
  <c r="Q221" i="18"/>
  <c r="P221" i="18"/>
  <c r="O221" i="18"/>
  <c r="N221" i="18"/>
  <c r="L221" i="18"/>
  <c r="K221" i="18"/>
  <c r="J221" i="18"/>
  <c r="I221" i="18"/>
  <c r="H221" i="18"/>
  <c r="G221" i="18"/>
  <c r="F221" i="18"/>
  <c r="E221" i="18"/>
  <c r="C221" i="18"/>
  <c r="BM220" i="18"/>
  <c r="BL220" i="18"/>
  <c r="BK220" i="18"/>
  <c r="BJ220" i="18"/>
  <c r="BI220" i="18"/>
  <c r="BH220" i="18"/>
  <c r="BG220" i="18"/>
  <c r="BE220" i="18"/>
  <c r="BD220" i="18"/>
  <c r="BC220" i="18"/>
  <c r="BB220" i="18"/>
  <c r="BA220" i="18"/>
  <c r="AZ220" i="18"/>
  <c r="AV220" i="18"/>
  <c r="AU220" i="18"/>
  <c r="AT220" i="18"/>
  <c r="AQ220" i="18"/>
  <c r="AP220" i="18"/>
  <c r="AO220" i="18"/>
  <c r="AN220" i="18"/>
  <c r="AM220" i="18"/>
  <c r="AL220" i="18"/>
  <c r="AK220" i="18"/>
  <c r="AJ220" i="18"/>
  <c r="AI220" i="18"/>
  <c r="AH220" i="18"/>
  <c r="AG220" i="18"/>
  <c r="AF220" i="18"/>
  <c r="AD220" i="18"/>
  <c r="AC220" i="18"/>
  <c r="AB220" i="18"/>
  <c r="AA220" i="18"/>
  <c r="Z220" i="18"/>
  <c r="Y220" i="18"/>
  <c r="X220" i="18"/>
  <c r="W220" i="18"/>
  <c r="U220" i="18"/>
  <c r="T220" i="18"/>
  <c r="S220" i="18"/>
  <c r="R220" i="18"/>
  <c r="Q220" i="18"/>
  <c r="P220" i="18"/>
  <c r="O220" i="18"/>
  <c r="N220" i="18"/>
  <c r="L220" i="18"/>
  <c r="K220" i="18"/>
  <c r="J220" i="18"/>
  <c r="I220" i="18"/>
  <c r="H220" i="18"/>
  <c r="G220" i="18"/>
  <c r="F220" i="18"/>
  <c r="E220" i="18"/>
  <c r="C220" i="18"/>
  <c r="BM219" i="18"/>
  <c r="BL219" i="18"/>
  <c r="BK219" i="18"/>
  <c r="BJ219" i="18"/>
  <c r="BI219" i="18"/>
  <c r="BH219" i="18"/>
  <c r="BG219" i="18"/>
  <c r="BE219" i="18"/>
  <c r="BD219" i="18"/>
  <c r="BC219" i="18"/>
  <c r="BB219" i="18"/>
  <c r="BA219" i="18"/>
  <c r="AZ219" i="18"/>
  <c r="AV219" i="18"/>
  <c r="AU219" i="18"/>
  <c r="AT219" i="18"/>
  <c r="AQ219" i="18"/>
  <c r="AP219" i="18"/>
  <c r="AO219" i="18"/>
  <c r="AN219" i="18"/>
  <c r="AM219" i="18"/>
  <c r="AL219" i="18"/>
  <c r="AK219" i="18"/>
  <c r="AJ219" i="18"/>
  <c r="AI219" i="18"/>
  <c r="AH219" i="18"/>
  <c r="AG219" i="18"/>
  <c r="AF219" i="18"/>
  <c r="AD219" i="18"/>
  <c r="AC219" i="18"/>
  <c r="AB219" i="18"/>
  <c r="AA219" i="18"/>
  <c r="Z219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L219" i="18"/>
  <c r="K219" i="18"/>
  <c r="J219" i="18"/>
  <c r="I219" i="18"/>
  <c r="H219" i="18"/>
  <c r="G219" i="18"/>
  <c r="F219" i="18"/>
  <c r="E219" i="18"/>
  <c r="C219" i="18"/>
  <c r="BF218" i="18"/>
  <c r="AX218" i="18"/>
  <c r="AW218" i="18"/>
  <c r="AS218" i="18"/>
  <c r="AY218" i="18" s="1"/>
  <c r="AR218" i="18"/>
  <c r="AE218" i="18"/>
  <c r="V218" i="18"/>
  <c r="M218" i="18"/>
  <c r="D218" i="18"/>
  <c r="BF217" i="18"/>
  <c r="AX217" i="18"/>
  <c r="AW217" i="18"/>
  <c r="AR217" i="18"/>
  <c r="AS217" i="18" s="1"/>
  <c r="AY217" i="18" s="1"/>
  <c r="AE217" i="18"/>
  <c r="V217" i="18"/>
  <c r="M217" i="18"/>
  <c r="D217" i="18"/>
  <c r="D221" i="18" s="1"/>
  <c r="BF216" i="18"/>
  <c r="AX216" i="18"/>
  <c r="AW216" i="18"/>
  <c r="AR216" i="18"/>
  <c r="AS216" i="18" s="1"/>
  <c r="AY216" i="18" s="1"/>
  <c r="AE216" i="18"/>
  <c r="V216" i="18"/>
  <c r="M216" i="18"/>
  <c r="D216" i="18"/>
  <c r="BF215" i="18"/>
  <c r="AX215" i="18"/>
  <c r="AW215" i="18"/>
  <c r="AR215" i="18"/>
  <c r="AS215" i="18" s="1"/>
  <c r="AY215" i="18" s="1"/>
  <c r="AE215" i="18"/>
  <c r="V215" i="18"/>
  <c r="M215" i="18"/>
  <c r="D215" i="18"/>
  <c r="BF214" i="18"/>
  <c r="AX214" i="18"/>
  <c r="AW214" i="18"/>
  <c r="AS214" i="18"/>
  <c r="AY214" i="18" s="1"/>
  <c r="AR214" i="18"/>
  <c r="AE214" i="18"/>
  <c r="V214" i="18"/>
  <c r="M214" i="18"/>
  <c r="D214" i="18"/>
  <c r="BF213" i="18"/>
  <c r="AX213" i="18"/>
  <c r="AW213" i="18"/>
  <c r="AR213" i="18"/>
  <c r="AS213" i="18" s="1"/>
  <c r="AY213" i="18" s="1"/>
  <c r="AE213" i="18"/>
  <c r="V213" i="18"/>
  <c r="M213" i="18"/>
  <c r="D213" i="18"/>
  <c r="BF212" i="18"/>
  <c r="AX212" i="18"/>
  <c r="AW212" i="18"/>
  <c r="AS212" i="18"/>
  <c r="AR212" i="18"/>
  <c r="AE212" i="18"/>
  <c r="V212" i="18"/>
  <c r="M212" i="18"/>
  <c r="D212" i="18"/>
  <c r="BF211" i="18"/>
  <c r="AY211" i="18"/>
  <c r="AX211" i="18"/>
  <c r="AW211" i="18"/>
  <c r="AS211" i="18"/>
  <c r="AR211" i="18"/>
  <c r="AE211" i="18"/>
  <c r="V211" i="18"/>
  <c r="M211" i="18"/>
  <c r="D211" i="18"/>
  <c r="BF210" i="18"/>
  <c r="AX210" i="18"/>
  <c r="AW210" i="18"/>
  <c r="AS210" i="18"/>
  <c r="AY210" i="18" s="1"/>
  <c r="AR210" i="18"/>
  <c r="AE210" i="18"/>
  <c r="V210" i="18"/>
  <c r="M210" i="18"/>
  <c r="D210" i="18"/>
  <c r="BF209" i="18"/>
  <c r="AY209" i="18"/>
  <c r="AX209" i="18"/>
  <c r="AW209" i="18"/>
  <c r="AR209" i="18"/>
  <c r="AS209" i="18" s="1"/>
  <c r="AE209" i="18"/>
  <c r="V209" i="18"/>
  <c r="M209" i="18"/>
  <c r="D209" i="18"/>
  <c r="BF208" i="18"/>
  <c r="AW208" i="18"/>
  <c r="AX208" i="18" s="1"/>
  <c r="AR208" i="18"/>
  <c r="AS208" i="18" s="1"/>
  <c r="AE208" i="18"/>
  <c r="V208" i="18"/>
  <c r="M208" i="18"/>
  <c r="D208" i="18"/>
  <c r="BF207" i="18"/>
  <c r="AX207" i="18"/>
  <c r="AW207" i="18"/>
  <c r="AR207" i="18"/>
  <c r="AS207" i="18" s="1"/>
  <c r="AY207" i="18" s="1"/>
  <c r="AE207" i="18"/>
  <c r="V207" i="18"/>
  <c r="M207" i="18"/>
  <c r="D207" i="18"/>
  <c r="BF206" i="18"/>
  <c r="AW206" i="18"/>
  <c r="AX206" i="18" s="1"/>
  <c r="AS206" i="18"/>
  <c r="AR206" i="18"/>
  <c r="AE206" i="18"/>
  <c r="V206" i="18"/>
  <c r="M206" i="18"/>
  <c r="D206" i="18"/>
  <c r="BF205" i="18"/>
  <c r="AW205" i="18"/>
  <c r="AX205" i="18" s="1"/>
  <c r="AR205" i="18"/>
  <c r="AS205" i="18" s="1"/>
  <c r="AE205" i="18"/>
  <c r="V205" i="18"/>
  <c r="M205" i="18"/>
  <c r="D205" i="18"/>
  <c r="BF204" i="18"/>
  <c r="AX204" i="18"/>
  <c r="AW204" i="18"/>
  <c r="AS204" i="18"/>
  <c r="AR204" i="18"/>
  <c r="AE204" i="18"/>
  <c r="V204" i="18"/>
  <c r="M204" i="18"/>
  <c r="D204" i="18"/>
  <c r="BF203" i="18"/>
  <c r="AY203" i="18"/>
  <c r="AX203" i="18"/>
  <c r="AW203" i="18"/>
  <c r="AS203" i="18"/>
  <c r="AR203" i="18"/>
  <c r="AE203" i="18"/>
  <c r="V203" i="18"/>
  <c r="M203" i="18"/>
  <c r="D203" i="18"/>
  <c r="BF202" i="18"/>
  <c r="AW202" i="18"/>
  <c r="AX202" i="18" s="1"/>
  <c r="AS202" i="18"/>
  <c r="AR202" i="18"/>
  <c r="AE202" i="18"/>
  <c r="V202" i="18"/>
  <c r="M202" i="18"/>
  <c r="D202" i="18"/>
  <c r="BF201" i="18"/>
  <c r="AW201" i="18"/>
  <c r="AX201" i="18" s="1"/>
  <c r="AR201" i="18"/>
  <c r="AS201" i="18" s="1"/>
  <c r="AE201" i="18"/>
  <c r="V201" i="18"/>
  <c r="M201" i="18"/>
  <c r="D201" i="18"/>
  <c r="BF200" i="18"/>
  <c r="AX200" i="18"/>
  <c r="AW200" i="18"/>
  <c r="AR200" i="18"/>
  <c r="AS200" i="18" s="1"/>
  <c r="AY200" i="18" s="1"/>
  <c r="AE200" i="18"/>
  <c r="V200" i="18"/>
  <c r="M200" i="18"/>
  <c r="D200" i="18"/>
  <c r="BF199" i="18"/>
  <c r="AW199" i="18"/>
  <c r="AX199" i="18" s="1"/>
  <c r="AR199" i="18"/>
  <c r="AS199" i="18" s="1"/>
  <c r="AE199" i="18"/>
  <c r="V199" i="18"/>
  <c r="M199" i="18"/>
  <c r="D199" i="18"/>
  <c r="BF198" i="18"/>
  <c r="AW198" i="18"/>
  <c r="AX198" i="18" s="1"/>
  <c r="AS198" i="18"/>
  <c r="AR198" i="18"/>
  <c r="AE198" i="18"/>
  <c r="V198" i="18"/>
  <c r="M198" i="18"/>
  <c r="D198" i="18"/>
  <c r="BF197" i="18"/>
  <c r="AX197" i="18"/>
  <c r="AW197" i="18"/>
  <c r="AR197" i="18"/>
  <c r="AS197" i="18" s="1"/>
  <c r="AY197" i="18" s="1"/>
  <c r="AE197" i="18"/>
  <c r="V197" i="18"/>
  <c r="M197" i="18"/>
  <c r="D197" i="18"/>
  <c r="BF196" i="18"/>
  <c r="AX196" i="18"/>
  <c r="AW196" i="18"/>
  <c r="AS196" i="18"/>
  <c r="AY196" i="18" s="1"/>
  <c r="AR196" i="18"/>
  <c r="AE196" i="18"/>
  <c r="V196" i="18"/>
  <c r="M196" i="18"/>
  <c r="D196" i="18"/>
  <c r="BF195" i="18"/>
  <c r="AW195" i="18"/>
  <c r="AS195" i="18"/>
  <c r="AR195" i="18"/>
  <c r="AE195" i="18"/>
  <c r="V195" i="18"/>
  <c r="M195" i="18"/>
  <c r="D195" i="18"/>
  <c r="BF194" i="18"/>
  <c r="AX194" i="18"/>
  <c r="AW194" i="18"/>
  <c r="AS194" i="18"/>
  <c r="AY194" i="18" s="1"/>
  <c r="AR194" i="18"/>
  <c r="AE194" i="18"/>
  <c r="V194" i="18"/>
  <c r="M194" i="18"/>
  <c r="D194" i="18"/>
  <c r="BF193" i="18"/>
  <c r="AY193" i="18"/>
  <c r="AX193" i="18"/>
  <c r="AW193" i="18"/>
  <c r="AR193" i="18"/>
  <c r="AS193" i="18" s="1"/>
  <c r="AE193" i="18"/>
  <c r="V193" i="18"/>
  <c r="M193" i="18"/>
  <c r="D193" i="18"/>
  <c r="BF192" i="18"/>
  <c r="AW192" i="18"/>
  <c r="AX192" i="18" s="1"/>
  <c r="AR192" i="18"/>
  <c r="AS192" i="18" s="1"/>
  <c r="AE192" i="18"/>
  <c r="V192" i="18"/>
  <c r="M192" i="18"/>
  <c r="D192" i="18"/>
  <c r="BF191" i="18"/>
  <c r="AW191" i="18"/>
  <c r="AX191" i="18" s="1"/>
  <c r="AR191" i="18"/>
  <c r="AS191" i="18" s="1"/>
  <c r="AE191" i="18"/>
  <c r="V191" i="18"/>
  <c r="V220" i="18" s="1"/>
  <c r="M191" i="18"/>
  <c r="D191" i="18"/>
  <c r="BF190" i="18"/>
  <c r="AX190" i="18"/>
  <c r="AW190" i="18"/>
  <c r="AY190" i="18" s="1"/>
  <c r="AS190" i="18"/>
  <c r="AR190" i="18"/>
  <c r="AR219" i="18" s="1"/>
  <c r="AE190" i="18"/>
  <c r="V190" i="18"/>
  <c r="M190" i="18"/>
  <c r="D190" i="18"/>
  <c r="BF189" i="18"/>
  <c r="AW189" i="18"/>
  <c r="AS189" i="18"/>
  <c r="AR189" i="18"/>
  <c r="AE189" i="18"/>
  <c r="V189" i="18"/>
  <c r="V221" i="18" s="1"/>
  <c r="M189" i="18"/>
  <c r="D189" i="18"/>
  <c r="BM188" i="18"/>
  <c r="BL188" i="18"/>
  <c r="BK188" i="18"/>
  <c r="BJ188" i="18"/>
  <c r="BI188" i="18"/>
  <c r="BH188" i="18"/>
  <c r="BG188" i="18"/>
  <c r="BE188" i="18"/>
  <c r="AT188" i="18"/>
  <c r="AO188" i="18"/>
  <c r="C188" i="18"/>
  <c r="BM187" i="18"/>
  <c r="BL187" i="18"/>
  <c r="BK187" i="18"/>
  <c r="BJ187" i="18"/>
  <c r="BI187" i="18"/>
  <c r="BH187" i="18"/>
  <c r="BG187" i="18"/>
  <c r="BE187" i="18"/>
  <c r="BD187" i="18"/>
  <c r="BC187" i="18"/>
  <c r="BB187" i="18"/>
  <c r="BA187" i="18"/>
  <c r="AZ187" i="18"/>
  <c r="AY187" i="18"/>
  <c r="AX187" i="18"/>
  <c r="AW187" i="18"/>
  <c r="AV187" i="18"/>
  <c r="AU187" i="18"/>
  <c r="AT187" i="18"/>
  <c r="AQ187" i="18"/>
  <c r="AP187" i="18"/>
  <c r="AO187" i="18"/>
  <c r="AN187" i="18"/>
  <c r="AM187" i="18"/>
  <c r="AL187" i="18"/>
  <c r="AK187" i="18"/>
  <c r="AJ187" i="18"/>
  <c r="AI187" i="18"/>
  <c r="AH187" i="18"/>
  <c r="AG187" i="18"/>
  <c r="AF187" i="18"/>
  <c r="AD187" i="18"/>
  <c r="AC187" i="18"/>
  <c r="AB187" i="18"/>
  <c r="AA187" i="18"/>
  <c r="Z187" i="18"/>
  <c r="Y187" i="18"/>
  <c r="X187" i="18"/>
  <c r="W187" i="18"/>
  <c r="U187" i="18"/>
  <c r="T187" i="18"/>
  <c r="S187" i="18"/>
  <c r="R187" i="18"/>
  <c r="Q187" i="18"/>
  <c r="P187" i="18"/>
  <c r="O187" i="18"/>
  <c r="N187" i="18"/>
  <c r="L187" i="18"/>
  <c r="K187" i="18"/>
  <c r="J187" i="18"/>
  <c r="I187" i="18"/>
  <c r="H187" i="18"/>
  <c r="G187" i="18"/>
  <c r="F187" i="18"/>
  <c r="E187" i="18"/>
  <c r="C187" i="18"/>
  <c r="BM186" i="18"/>
  <c r="BL186" i="18"/>
  <c r="BK186" i="18"/>
  <c r="BJ186" i="18"/>
  <c r="BI186" i="18"/>
  <c r="BH186" i="18"/>
  <c r="BG186" i="18"/>
  <c r="BE186" i="18"/>
  <c r="BD186" i="18"/>
  <c r="BC186" i="18"/>
  <c r="BB186" i="18"/>
  <c r="BA186" i="18"/>
  <c r="AZ186" i="18"/>
  <c r="AY186" i="18"/>
  <c r="AX186" i="18"/>
  <c r="AW186" i="18"/>
  <c r="AV186" i="18"/>
  <c r="AU186" i="18"/>
  <c r="AT186" i="18"/>
  <c r="AQ186" i="18"/>
  <c r="AP186" i="18"/>
  <c r="AO186" i="18"/>
  <c r="AN186" i="18"/>
  <c r="AM186" i="18"/>
  <c r="AL186" i="18"/>
  <c r="AK186" i="18"/>
  <c r="AJ186" i="18"/>
  <c r="AI186" i="18"/>
  <c r="AH186" i="18"/>
  <c r="AG186" i="18"/>
  <c r="AF186" i="18"/>
  <c r="AD186" i="18"/>
  <c r="AC186" i="18"/>
  <c r="AB186" i="18"/>
  <c r="AA186" i="18"/>
  <c r="Z186" i="18"/>
  <c r="Y186" i="18"/>
  <c r="X186" i="18"/>
  <c r="W186" i="18"/>
  <c r="U186" i="18"/>
  <c r="T186" i="18"/>
  <c r="S186" i="18"/>
  <c r="R186" i="18"/>
  <c r="Q186" i="18"/>
  <c r="P186" i="18"/>
  <c r="O186" i="18"/>
  <c r="N186" i="18"/>
  <c r="L186" i="18"/>
  <c r="K186" i="18"/>
  <c r="J186" i="18"/>
  <c r="I186" i="18"/>
  <c r="H186" i="18"/>
  <c r="G186" i="18"/>
  <c r="F186" i="18"/>
  <c r="E186" i="18"/>
  <c r="C186" i="18"/>
  <c r="BM185" i="18"/>
  <c r="BL185" i="18"/>
  <c r="BK185" i="18"/>
  <c r="BJ185" i="18"/>
  <c r="BI185" i="18"/>
  <c r="BH185" i="18"/>
  <c r="BG185" i="18"/>
  <c r="BE185" i="18"/>
  <c r="BD185" i="18"/>
  <c r="BC185" i="18"/>
  <c r="BB185" i="18"/>
  <c r="BA185" i="18"/>
  <c r="AZ185" i="18"/>
  <c r="AY185" i="18"/>
  <c r="AX185" i="18"/>
  <c r="AW185" i="18"/>
  <c r="AV185" i="18"/>
  <c r="AU185" i="18"/>
  <c r="AT185" i="18"/>
  <c r="AQ185" i="18"/>
  <c r="AP185" i="18"/>
  <c r="AO185" i="18"/>
  <c r="AN185" i="18"/>
  <c r="AM185" i="18"/>
  <c r="AL185" i="18"/>
  <c r="AK185" i="18"/>
  <c r="AJ185" i="18"/>
  <c r="AI185" i="18"/>
  <c r="AH185" i="18"/>
  <c r="AG185" i="18"/>
  <c r="AF185" i="18"/>
  <c r="AD185" i="18"/>
  <c r="AC185" i="18"/>
  <c r="AB185" i="18"/>
  <c r="AA185" i="18"/>
  <c r="Z185" i="18"/>
  <c r="Y185" i="18"/>
  <c r="X185" i="18"/>
  <c r="W185" i="18"/>
  <c r="U185" i="18"/>
  <c r="T185" i="18"/>
  <c r="S185" i="18"/>
  <c r="R185" i="18"/>
  <c r="Q185" i="18"/>
  <c r="P185" i="18"/>
  <c r="O185" i="18"/>
  <c r="N185" i="18"/>
  <c r="L185" i="18"/>
  <c r="K185" i="18"/>
  <c r="J185" i="18"/>
  <c r="I185" i="18"/>
  <c r="H185" i="18"/>
  <c r="G185" i="18"/>
  <c r="F185" i="18"/>
  <c r="E185" i="18"/>
  <c r="C185" i="18"/>
  <c r="BF184" i="18"/>
  <c r="AS184" i="18"/>
  <c r="AR184" i="18"/>
  <c r="AE184" i="18"/>
  <c r="V184" i="18"/>
  <c r="M184" i="18"/>
  <c r="D184" i="18"/>
  <c r="BF183" i="18"/>
  <c r="AR183" i="18"/>
  <c r="AS183" i="18" s="1"/>
  <c r="AE183" i="18"/>
  <c r="V183" i="18"/>
  <c r="M183" i="18"/>
  <c r="D183" i="18"/>
  <c r="BF182" i="18"/>
  <c r="AS182" i="18"/>
  <c r="AR182" i="18"/>
  <c r="AE182" i="18"/>
  <c r="V182" i="18"/>
  <c r="M182" i="18"/>
  <c r="D182" i="18"/>
  <c r="BF181" i="18"/>
  <c r="AS181" i="18"/>
  <c r="AR181" i="18"/>
  <c r="AE181" i="18"/>
  <c r="V181" i="18"/>
  <c r="M181" i="18"/>
  <c r="D181" i="18"/>
  <c r="BF180" i="18"/>
  <c r="AR180" i="18"/>
  <c r="AS180" i="18" s="1"/>
  <c r="AE180" i="18"/>
  <c r="V180" i="18"/>
  <c r="M180" i="18"/>
  <c r="D180" i="18"/>
  <c r="BF179" i="18"/>
  <c r="AR179" i="18"/>
  <c r="AS179" i="18" s="1"/>
  <c r="AE179" i="18"/>
  <c r="V179" i="18"/>
  <c r="M179" i="18"/>
  <c r="D179" i="18"/>
  <c r="BF178" i="18"/>
  <c r="AS178" i="18"/>
  <c r="AR178" i="18"/>
  <c r="AE178" i="18"/>
  <c r="V178" i="18"/>
  <c r="M178" i="18"/>
  <c r="D178" i="18"/>
  <c r="BF177" i="18"/>
  <c r="AR177" i="18"/>
  <c r="AS177" i="18" s="1"/>
  <c r="AE177" i="18"/>
  <c r="V177" i="18"/>
  <c r="M177" i="18"/>
  <c r="D177" i="18"/>
  <c r="BF176" i="18"/>
  <c r="AS176" i="18"/>
  <c r="AR176" i="18"/>
  <c r="AE176" i="18"/>
  <c r="V176" i="18"/>
  <c r="M176" i="18"/>
  <c r="D176" i="18"/>
  <c r="BF175" i="18"/>
  <c r="AR175" i="18"/>
  <c r="AS175" i="18" s="1"/>
  <c r="AE175" i="18"/>
  <c r="V175" i="18"/>
  <c r="M175" i="18"/>
  <c r="D175" i="18"/>
  <c r="BF174" i="18"/>
  <c r="AS174" i="18"/>
  <c r="AR174" i="18"/>
  <c r="AE174" i="18"/>
  <c r="V174" i="18"/>
  <c r="M174" i="18"/>
  <c r="D174" i="18"/>
  <c r="BF173" i="18"/>
  <c r="AS173" i="18"/>
  <c r="AR173" i="18"/>
  <c r="AE173" i="18"/>
  <c r="V173" i="18"/>
  <c r="M173" i="18"/>
  <c r="D173" i="18"/>
  <c r="BF172" i="18"/>
  <c r="AR172" i="18"/>
  <c r="AS172" i="18" s="1"/>
  <c r="AE172" i="18"/>
  <c r="V172" i="18"/>
  <c r="M172" i="18"/>
  <c r="D172" i="18"/>
  <c r="BF171" i="18"/>
  <c r="AR171" i="18"/>
  <c r="AS171" i="18" s="1"/>
  <c r="AE171" i="18"/>
  <c r="V171" i="18"/>
  <c r="M171" i="18"/>
  <c r="D171" i="18"/>
  <c r="BF170" i="18"/>
  <c r="AS170" i="18"/>
  <c r="AR170" i="18"/>
  <c r="AE170" i="18"/>
  <c r="V170" i="18"/>
  <c r="M170" i="18"/>
  <c r="D170" i="18"/>
  <c r="BF169" i="18"/>
  <c r="AR169" i="18"/>
  <c r="AS169" i="18" s="1"/>
  <c r="AE169" i="18"/>
  <c r="V169" i="18"/>
  <c r="M169" i="18"/>
  <c r="D169" i="18"/>
  <c r="BF168" i="18"/>
  <c r="AS168" i="18"/>
  <c r="AR168" i="18"/>
  <c r="AE168" i="18"/>
  <c r="V168" i="18"/>
  <c r="M168" i="18"/>
  <c r="D168" i="18"/>
  <c r="BF167" i="18"/>
  <c r="AR167" i="18"/>
  <c r="AS167" i="18" s="1"/>
  <c r="AE167" i="18"/>
  <c r="V167" i="18"/>
  <c r="M167" i="18"/>
  <c r="D167" i="18"/>
  <c r="BF166" i="18"/>
  <c r="AS166" i="18"/>
  <c r="AR166" i="18"/>
  <c r="AE166" i="18"/>
  <c r="V166" i="18"/>
  <c r="M166" i="18"/>
  <c r="D166" i="18"/>
  <c r="BF165" i="18"/>
  <c r="AS165" i="18"/>
  <c r="AR165" i="18"/>
  <c r="AE165" i="18"/>
  <c r="V165" i="18"/>
  <c r="M165" i="18"/>
  <c r="D165" i="18"/>
  <c r="BF164" i="18"/>
  <c r="AR164" i="18"/>
  <c r="AS164" i="18" s="1"/>
  <c r="AE164" i="18"/>
  <c r="V164" i="18"/>
  <c r="M164" i="18"/>
  <c r="D164" i="18"/>
  <c r="BF163" i="18"/>
  <c r="AR163" i="18"/>
  <c r="AS163" i="18" s="1"/>
  <c r="AE163" i="18"/>
  <c r="V163" i="18"/>
  <c r="M163" i="18"/>
  <c r="D163" i="18"/>
  <c r="BF162" i="18"/>
  <c r="AS162" i="18"/>
  <c r="AR162" i="18"/>
  <c r="AE162" i="18"/>
  <c r="V162" i="18"/>
  <c r="M162" i="18"/>
  <c r="D162" i="18"/>
  <c r="BF161" i="18"/>
  <c r="AR161" i="18"/>
  <c r="AS161" i="18" s="1"/>
  <c r="AE161" i="18"/>
  <c r="V161" i="18"/>
  <c r="M161" i="18"/>
  <c r="D161" i="18"/>
  <c r="BF160" i="18"/>
  <c r="AS160" i="18"/>
  <c r="AR160" i="18"/>
  <c r="AE160" i="18"/>
  <c r="V160" i="18"/>
  <c r="M160" i="18"/>
  <c r="D160" i="18"/>
  <c r="BF159" i="18"/>
  <c r="AR159" i="18"/>
  <c r="AS159" i="18" s="1"/>
  <c r="AE159" i="18"/>
  <c r="V159" i="18"/>
  <c r="M159" i="18"/>
  <c r="D159" i="18"/>
  <c r="BF158" i="18"/>
  <c r="AS158" i="18"/>
  <c r="AR158" i="18"/>
  <c r="AE158" i="18"/>
  <c r="V158" i="18"/>
  <c r="M158" i="18"/>
  <c r="D158" i="18"/>
  <c r="BF157" i="18"/>
  <c r="BF186" i="18" s="1"/>
  <c r="AS157" i="18"/>
  <c r="AR157" i="18"/>
  <c r="AE157" i="18"/>
  <c r="V157" i="18"/>
  <c r="M157" i="18"/>
  <c r="D157" i="18"/>
  <c r="BF156" i="18"/>
  <c r="AR156" i="18"/>
  <c r="AS156" i="18" s="1"/>
  <c r="AE156" i="18"/>
  <c r="V156" i="18"/>
  <c r="M156" i="18"/>
  <c r="D156" i="18"/>
  <c r="BF155" i="18"/>
  <c r="AR155" i="18"/>
  <c r="AS155" i="18" s="1"/>
  <c r="AE155" i="18"/>
  <c r="V155" i="18"/>
  <c r="M155" i="18"/>
  <c r="D155" i="18"/>
  <c r="D186" i="18" s="1"/>
  <c r="BF154" i="18"/>
  <c r="AS154" i="18"/>
  <c r="AR154" i="18"/>
  <c r="AE154" i="18"/>
  <c r="V154" i="18"/>
  <c r="M154" i="18"/>
  <c r="D154" i="18"/>
  <c r="BM153" i="18"/>
  <c r="BL153" i="18"/>
  <c r="BK153" i="18"/>
  <c r="BJ153" i="18"/>
  <c r="BI153" i="18"/>
  <c r="BH153" i="18"/>
  <c r="BG153" i="18"/>
  <c r="BE153" i="18"/>
  <c r="AT153" i="18"/>
  <c r="AO153" i="18"/>
  <c r="C153" i="18"/>
  <c r="BM152" i="18"/>
  <c r="BL152" i="18"/>
  <c r="BK152" i="18"/>
  <c r="BJ152" i="18"/>
  <c r="BI152" i="18"/>
  <c r="BH152" i="18"/>
  <c r="BG152" i="18"/>
  <c r="BE152" i="18"/>
  <c r="BD152" i="18"/>
  <c r="BC152" i="18"/>
  <c r="BB152" i="18"/>
  <c r="BA152" i="18"/>
  <c r="AZ152" i="18"/>
  <c r="AV152" i="18"/>
  <c r="AU152" i="18"/>
  <c r="AT152" i="18"/>
  <c r="AQ152" i="18"/>
  <c r="AP152" i="18"/>
  <c r="AO152" i="18"/>
  <c r="AN152" i="18"/>
  <c r="AM152" i="18"/>
  <c r="AL152" i="18"/>
  <c r="AK152" i="18"/>
  <c r="AJ152" i="18"/>
  <c r="AI152" i="18"/>
  <c r="AH152" i="18"/>
  <c r="AG152" i="18"/>
  <c r="AF152" i="18"/>
  <c r="AD152" i="18"/>
  <c r="AC152" i="18"/>
  <c r="AB152" i="18"/>
  <c r="AA152" i="18"/>
  <c r="Z152" i="18"/>
  <c r="Y152" i="18"/>
  <c r="X152" i="18"/>
  <c r="W152" i="18"/>
  <c r="U152" i="18"/>
  <c r="T152" i="18"/>
  <c r="S152" i="18"/>
  <c r="R152" i="18"/>
  <c r="Q152" i="18"/>
  <c r="P152" i="18"/>
  <c r="O152" i="18"/>
  <c r="N152" i="18"/>
  <c r="L152" i="18"/>
  <c r="K152" i="18"/>
  <c r="J152" i="18"/>
  <c r="I152" i="18"/>
  <c r="H152" i="18"/>
  <c r="G152" i="18"/>
  <c r="F152" i="18"/>
  <c r="E152" i="18"/>
  <c r="C152" i="18"/>
  <c r="BM151" i="18"/>
  <c r="BL151" i="18"/>
  <c r="BK151" i="18"/>
  <c r="BJ151" i="18"/>
  <c r="BI151" i="18"/>
  <c r="BH151" i="18"/>
  <c r="BG151" i="18"/>
  <c r="BE151" i="18"/>
  <c r="BD151" i="18"/>
  <c r="BC151" i="18"/>
  <c r="BB151" i="18"/>
  <c r="BA151" i="18"/>
  <c r="AZ151" i="18"/>
  <c r="AV151" i="18"/>
  <c r="AU151" i="18"/>
  <c r="AT151" i="18"/>
  <c r="AR151" i="18"/>
  <c r="AQ151" i="18"/>
  <c r="AP151" i="18"/>
  <c r="AO151" i="18"/>
  <c r="AN151" i="18"/>
  <c r="AM151" i="18"/>
  <c r="AL151" i="18"/>
  <c r="AK151" i="18"/>
  <c r="AJ151" i="18"/>
  <c r="AJ8" i="18" s="1"/>
  <c r="AI151" i="18"/>
  <c r="AH151" i="18"/>
  <c r="AG151" i="18"/>
  <c r="AF151" i="18"/>
  <c r="AD151" i="18"/>
  <c r="AC151" i="18"/>
  <c r="AB151" i="18"/>
  <c r="AA151" i="18"/>
  <c r="Z151" i="18"/>
  <c r="Y151" i="18"/>
  <c r="X151" i="18"/>
  <c r="W151" i="18"/>
  <c r="U151" i="18"/>
  <c r="T151" i="18"/>
  <c r="S151" i="18"/>
  <c r="R151" i="18"/>
  <c r="R9" i="18" s="1"/>
  <c r="Q151" i="18"/>
  <c r="P151" i="18"/>
  <c r="O151" i="18"/>
  <c r="N151" i="18"/>
  <c r="L151" i="18"/>
  <c r="K151" i="18"/>
  <c r="J151" i="18"/>
  <c r="I151" i="18"/>
  <c r="H151" i="18"/>
  <c r="G151" i="18"/>
  <c r="F151" i="18"/>
  <c r="E151" i="18"/>
  <c r="C151" i="18"/>
  <c r="BM150" i="18"/>
  <c r="BL150" i="18"/>
  <c r="BK150" i="18"/>
  <c r="BJ150" i="18"/>
  <c r="BI150" i="18"/>
  <c r="BH150" i="18"/>
  <c r="BG150" i="18"/>
  <c r="BE150" i="18"/>
  <c r="BD150" i="18"/>
  <c r="BC150" i="18"/>
  <c r="BB150" i="18"/>
  <c r="BA150" i="18"/>
  <c r="AZ150" i="18"/>
  <c r="AV150" i="18"/>
  <c r="AU150" i="18"/>
  <c r="AT150" i="18"/>
  <c r="AQ150" i="18"/>
  <c r="AP150" i="18"/>
  <c r="AO150" i="18"/>
  <c r="AN150" i="18"/>
  <c r="AM150" i="18"/>
  <c r="AL150" i="18"/>
  <c r="AK150" i="18"/>
  <c r="AJ150" i="18"/>
  <c r="AI150" i="18"/>
  <c r="AH150" i="18"/>
  <c r="AG150" i="18"/>
  <c r="AF150" i="18"/>
  <c r="AE150" i="18"/>
  <c r="AD150" i="18"/>
  <c r="AC150" i="18"/>
  <c r="AB150" i="18"/>
  <c r="AA150" i="18"/>
  <c r="Z150" i="18"/>
  <c r="Y150" i="18"/>
  <c r="X150" i="18"/>
  <c r="W150" i="18"/>
  <c r="U150" i="18"/>
  <c r="T150" i="18"/>
  <c r="S150" i="18"/>
  <c r="R150" i="18"/>
  <c r="Q150" i="18"/>
  <c r="P150" i="18"/>
  <c r="O150" i="18"/>
  <c r="N150" i="18"/>
  <c r="L150" i="18"/>
  <c r="K150" i="18"/>
  <c r="J150" i="18"/>
  <c r="I150" i="18"/>
  <c r="H150" i="18"/>
  <c r="G150" i="18"/>
  <c r="F150" i="18"/>
  <c r="E150" i="18"/>
  <c r="C150" i="18"/>
  <c r="BF149" i="18"/>
  <c r="AY149" i="18"/>
  <c r="AW149" i="18"/>
  <c r="AX149" i="18" s="1"/>
  <c r="AS149" i="18"/>
  <c r="AR149" i="18"/>
  <c r="AE149" i="18"/>
  <c r="V149" i="18"/>
  <c r="M149" i="18"/>
  <c r="D149" i="18"/>
  <c r="BF148" i="18"/>
  <c r="AW148" i="18"/>
  <c r="AR148" i="18"/>
  <c r="AS148" i="18" s="1"/>
  <c r="AE148" i="18"/>
  <c r="V148" i="18"/>
  <c r="M148" i="18"/>
  <c r="D148" i="18"/>
  <c r="BF147" i="18"/>
  <c r="AY147" i="18"/>
  <c r="AW147" i="18"/>
  <c r="AX147" i="18" s="1"/>
  <c r="AS147" i="18"/>
  <c r="AR147" i="18"/>
  <c r="AE147" i="18"/>
  <c r="V147" i="18"/>
  <c r="M147" i="18"/>
  <c r="D147" i="18"/>
  <c r="BF146" i="18"/>
  <c r="AW146" i="18"/>
  <c r="AR146" i="18"/>
  <c r="AS146" i="18" s="1"/>
  <c r="AE146" i="18"/>
  <c r="V146" i="18"/>
  <c r="M146" i="18"/>
  <c r="D146" i="18"/>
  <c r="BF145" i="18"/>
  <c r="AW145" i="18"/>
  <c r="AX145" i="18" s="1"/>
  <c r="AS145" i="18"/>
  <c r="AR145" i="18"/>
  <c r="AE145" i="18"/>
  <c r="V145" i="18"/>
  <c r="M145" i="18"/>
  <c r="D145" i="18"/>
  <c r="BF144" i="18"/>
  <c r="AW144" i="18"/>
  <c r="AR144" i="18"/>
  <c r="AS144" i="18" s="1"/>
  <c r="AE144" i="18"/>
  <c r="V144" i="18"/>
  <c r="M144" i="18"/>
  <c r="D144" i="18"/>
  <c r="BF143" i="18"/>
  <c r="AY143" i="18"/>
  <c r="AW143" i="18"/>
  <c r="AX143" i="18" s="1"/>
  <c r="AS143" i="18"/>
  <c r="AR143" i="18"/>
  <c r="AE143" i="18"/>
  <c r="V143" i="18"/>
  <c r="M143" i="18"/>
  <c r="D143" i="18"/>
  <c r="BF142" i="18"/>
  <c r="AW142" i="18"/>
  <c r="AR142" i="18"/>
  <c r="AS142" i="18" s="1"/>
  <c r="AE142" i="18"/>
  <c r="V142" i="18"/>
  <c r="M142" i="18"/>
  <c r="D142" i="18"/>
  <c r="BF141" i="18"/>
  <c r="AW141" i="18"/>
  <c r="AX141" i="18" s="1"/>
  <c r="AS141" i="18"/>
  <c r="AR141" i="18"/>
  <c r="AE141" i="18"/>
  <c r="V141" i="18"/>
  <c r="M141" i="18"/>
  <c r="D141" i="18"/>
  <c r="BF140" i="18"/>
  <c r="AW140" i="18"/>
  <c r="AR140" i="18"/>
  <c r="AS140" i="18" s="1"/>
  <c r="AE140" i="18"/>
  <c r="V140" i="18"/>
  <c r="M140" i="18"/>
  <c r="D140" i="18"/>
  <c r="BF139" i="18"/>
  <c r="AY139" i="18"/>
  <c r="AW139" i="18"/>
  <c r="AX139" i="18" s="1"/>
  <c r="AS139" i="18"/>
  <c r="AR139" i="18"/>
  <c r="AE139" i="18"/>
  <c r="V139" i="18"/>
  <c r="M139" i="18"/>
  <c r="D139" i="18"/>
  <c r="BF138" i="18"/>
  <c r="AW138" i="18"/>
  <c r="AR138" i="18"/>
  <c r="AS138" i="18" s="1"/>
  <c r="AE138" i="18"/>
  <c r="V138" i="18"/>
  <c r="M138" i="18"/>
  <c r="D138" i="18"/>
  <c r="BF137" i="18"/>
  <c r="AW137" i="18"/>
  <c r="AX137" i="18" s="1"/>
  <c r="AS137" i="18"/>
  <c r="AR137" i="18"/>
  <c r="AE137" i="18"/>
  <c r="V137" i="18"/>
  <c r="M137" i="18"/>
  <c r="D137" i="18"/>
  <c r="BF136" i="18"/>
  <c r="AW136" i="18"/>
  <c r="AR136" i="18"/>
  <c r="AS136" i="18" s="1"/>
  <c r="AE136" i="18"/>
  <c r="V136" i="18"/>
  <c r="M136" i="18"/>
  <c r="D136" i="18"/>
  <c r="BF135" i="18"/>
  <c r="AW135" i="18"/>
  <c r="AX135" i="18" s="1"/>
  <c r="AS135" i="18"/>
  <c r="AR135" i="18"/>
  <c r="AE135" i="18"/>
  <c r="V135" i="18"/>
  <c r="M135" i="18"/>
  <c r="D135" i="18"/>
  <c r="BF134" i="18"/>
  <c r="AW134" i="18"/>
  <c r="AR134" i="18"/>
  <c r="AS134" i="18" s="1"/>
  <c r="AE134" i="18"/>
  <c r="V134" i="18"/>
  <c r="M134" i="18"/>
  <c r="D134" i="18"/>
  <c r="BF133" i="18"/>
  <c r="AY133" i="18"/>
  <c r="AW133" i="18"/>
  <c r="AX133" i="18" s="1"/>
  <c r="AS133" i="18"/>
  <c r="AR133" i="18"/>
  <c r="AE133" i="18"/>
  <c r="V133" i="18"/>
  <c r="M133" i="18"/>
  <c r="D133" i="18"/>
  <c r="BF132" i="18"/>
  <c r="AW132" i="18"/>
  <c r="AR132" i="18"/>
  <c r="AS132" i="18" s="1"/>
  <c r="AE132" i="18"/>
  <c r="V132" i="18"/>
  <c r="M132" i="18"/>
  <c r="D132" i="18"/>
  <c r="BF131" i="18"/>
  <c r="AW131" i="18"/>
  <c r="AX131" i="18" s="1"/>
  <c r="AS131" i="18"/>
  <c r="AR131" i="18"/>
  <c r="AE131" i="18"/>
  <c r="V131" i="18"/>
  <c r="M131" i="18"/>
  <c r="D131" i="18"/>
  <c r="BF130" i="18"/>
  <c r="AW130" i="18"/>
  <c r="AR130" i="18"/>
  <c r="AS130" i="18" s="1"/>
  <c r="AE130" i="18"/>
  <c r="V130" i="18"/>
  <c r="M130" i="18"/>
  <c r="D130" i="18"/>
  <c r="BF129" i="18"/>
  <c r="AY129" i="18"/>
  <c r="AW129" i="18"/>
  <c r="AX129" i="18" s="1"/>
  <c r="AS129" i="18"/>
  <c r="AR129" i="18"/>
  <c r="AE129" i="18"/>
  <c r="V129" i="18"/>
  <c r="M129" i="18"/>
  <c r="D129" i="18"/>
  <c r="BF128" i="18"/>
  <c r="AW128" i="18"/>
  <c r="AR128" i="18"/>
  <c r="AS128" i="18" s="1"/>
  <c r="AE128" i="18"/>
  <c r="V128" i="18"/>
  <c r="M128" i="18"/>
  <c r="D128" i="18"/>
  <c r="BF127" i="18"/>
  <c r="AW127" i="18"/>
  <c r="AX127" i="18" s="1"/>
  <c r="AS127" i="18"/>
  <c r="AR127" i="18"/>
  <c r="AE127" i="18"/>
  <c r="V127" i="18"/>
  <c r="M127" i="18"/>
  <c r="D127" i="18"/>
  <c r="BF126" i="18"/>
  <c r="AW126" i="18"/>
  <c r="AR126" i="18"/>
  <c r="AS126" i="18" s="1"/>
  <c r="AE126" i="18"/>
  <c r="V126" i="18"/>
  <c r="M126" i="18"/>
  <c r="D126" i="18"/>
  <c r="BF125" i="18"/>
  <c r="AY125" i="18"/>
  <c r="AW125" i="18"/>
  <c r="AX125" i="18" s="1"/>
  <c r="AS125" i="18"/>
  <c r="AR125" i="18"/>
  <c r="AE125" i="18"/>
  <c r="V125" i="18"/>
  <c r="M125" i="18"/>
  <c r="D125" i="18"/>
  <c r="BF124" i="18"/>
  <c r="AW124" i="18"/>
  <c r="AR124" i="18"/>
  <c r="AS124" i="18" s="1"/>
  <c r="AE124" i="18"/>
  <c r="V124" i="18"/>
  <c r="M124" i="18"/>
  <c r="D124" i="18"/>
  <c r="BF123" i="18"/>
  <c r="AW123" i="18"/>
  <c r="AX123" i="18" s="1"/>
  <c r="AS123" i="18"/>
  <c r="AR123" i="18"/>
  <c r="AE123" i="18"/>
  <c r="V123" i="18"/>
  <c r="M123" i="18"/>
  <c r="D123" i="18"/>
  <c r="D151" i="18" s="1"/>
  <c r="BF122" i="18"/>
  <c r="AW122" i="18"/>
  <c r="AR122" i="18"/>
  <c r="AS122" i="18" s="1"/>
  <c r="AE122" i="18"/>
  <c r="V122" i="18"/>
  <c r="M122" i="18"/>
  <c r="D122" i="18"/>
  <c r="BF121" i="18"/>
  <c r="AW121" i="18"/>
  <c r="AX121" i="18" s="1"/>
  <c r="AS121" i="18"/>
  <c r="AR121" i="18"/>
  <c r="AE121" i="18"/>
  <c r="V121" i="18"/>
  <c r="M121" i="18"/>
  <c r="D121" i="18"/>
  <c r="BF120" i="18"/>
  <c r="AW120" i="18"/>
  <c r="AR120" i="18"/>
  <c r="AE120" i="18"/>
  <c r="AE151" i="18" s="1"/>
  <c r="V120" i="18"/>
  <c r="M120" i="18"/>
  <c r="M152" i="18" s="1"/>
  <c r="D120" i="18"/>
  <c r="BM119" i="18"/>
  <c r="BL119" i="18"/>
  <c r="BK119" i="18"/>
  <c r="BJ119" i="18"/>
  <c r="BI119" i="18"/>
  <c r="BH119" i="18"/>
  <c r="BG119" i="18"/>
  <c r="BE119" i="18"/>
  <c r="AT119" i="18"/>
  <c r="AO119" i="18"/>
  <c r="C119" i="18"/>
  <c r="BM118" i="18"/>
  <c r="BL118" i="18"/>
  <c r="BK118" i="18"/>
  <c r="BJ118" i="18"/>
  <c r="BI118" i="18"/>
  <c r="BH118" i="18"/>
  <c r="BG118" i="18"/>
  <c r="BF118" i="18"/>
  <c r="BE118" i="18"/>
  <c r="BD118" i="18"/>
  <c r="BC118" i="18"/>
  <c r="BB118" i="18"/>
  <c r="BA118" i="18"/>
  <c r="AZ118" i="18"/>
  <c r="AV118" i="18"/>
  <c r="AU118" i="18"/>
  <c r="AT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D118" i="18"/>
  <c r="AC118" i="18"/>
  <c r="AB118" i="18"/>
  <c r="AA118" i="18"/>
  <c r="Z118" i="18"/>
  <c r="Y118" i="18"/>
  <c r="X118" i="18"/>
  <c r="W118" i="18"/>
  <c r="U118" i="18"/>
  <c r="T118" i="18"/>
  <c r="S118" i="18"/>
  <c r="R118" i="18"/>
  <c r="Q118" i="18"/>
  <c r="P118" i="18"/>
  <c r="O118" i="18"/>
  <c r="N118" i="18"/>
  <c r="L118" i="18"/>
  <c r="K118" i="18"/>
  <c r="J118" i="18"/>
  <c r="I118" i="18"/>
  <c r="H118" i="18"/>
  <c r="G118" i="18"/>
  <c r="F118" i="18"/>
  <c r="E118" i="18"/>
  <c r="C118" i="18"/>
  <c r="BM117" i="18"/>
  <c r="BL117" i="18"/>
  <c r="BK117" i="18"/>
  <c r="BJ117" i="18"/>
  <c r="BI117" i="18"/>
  <c r="BH117" i="18"/>
  <c r="BG117" i="18"/>
  <c r="BE117" i="18"/>
  <c r="BD117" i="18"/>
  <c r="BC117" i="18"/>
  <c r="BB117" i="18"/>
  <c r="BA117" i="18"/>
  <c r="AZ117" i="18"/>
  <c r="AV117" i="18"/>
  <c r="AU117" i="18"/>
  <c r="AT117" i="18"/>
  <c r="AQ117" i="18"/>
  <c r="AP117" i="18"/>
  <c r="AO117" i="18"/>
  <c r="AN117" i="18"/>
  <c r="AM117" i="18"/>
  <c r="AL117" i="18"/>
  <c r="AK117" i="18"/>
  <c r="AK9" i="18" s="1"/>
  <c r="AJ117" i="18"/>
  <c r="AI117" i="18"/>
  <c r="AH117" i="18"/>
  <c r="AG117" i="18"/>
  <c r="AF117" i="18"/>
  <c r="AD117" i="18"/>
  <c r="AC117" i="18"/>
  <c r="AB117" i="18"/>
  <c r="AA117" i="18"/>
  <c r="Z117" i="18"/>
  <c r="Y117" i="18"/>
  <c r="X117" i="18"/>
  <c r="W117" i="18"/>
  <c r="U117" i="18"/>
  <c r="T117" i="18"/>
  <c r="S117" i="18"/>
  <c r="R117" i="18"/>
  <c r="Q117" i="18"/>
  <c r="P117" i="18"/>
  <c r="O117" i="18"/>
  <c r="N117" i="18"/>
  <c r="L117" i="18"/>
  <c r="K117" i="18"/>
  <c r="J117" i="18"/>
  <c r="I117" i="18"/>
  <c r="H117" i="18"/>
  <c r="G117" i="18"/>
  <c r="F117" i="18"/>
  <c r="E117" i="18"/>
  <c r="C117" i="18"/>
  <c r="BM116" i="18"/>
  <c r="BL116" i="18"/>
  <c r="BK116" i="18"/>
  <c r="BJ116" i="18"/>
  <c r="BI116" i="18"/>
  <c r="BH116" i="18"/>
  <c r="BG116" i="18"/>
  <c r="BF116" i="18"/>
  <c r="BE116" i="18"/>
  <c r="BD116" i="18"/>
  <c r="BC116" i="18"/>
  <c r="BB116" i="18"/>
  <c r="BA116" i="18"/>
  <c r="AZ116" i="18"/>
  <c r="AV116" i="18"/>
  <c r="AU116" i="18"/>
  <c r="AT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U116" i="18"/>
  <c r="T116" i="18"/>
  <c r="S116" i="18"/>
  <c r="R116" i="18"/>
  <c r="Q116" i="18"/>
  <c r="P116" i="18"/>
  <c r="O116" i="18"/>
  <c r="N116" i="18"/>
  <c r="L116" i="18"/>
  <c r="K116" i="18"/>
  <c r="J116" i="18"/>
  <c r="I116" i="18"/>
  <c r="H116" i="18"/>
  <c r="G116" i="18"/>
  <c r="F116" i="18"/>
  <c r="E116" i="18"/>
  <c r="C116" i="18"/>
  <c r="BF115" i="18"/>
  <c r="AX115" i="18"/>
  <c r="AW115" i="18"/>
  <c r="AR115" i="18"/>
  <c r="AS115" i="18" s="1"/>
  <c r="AE115" i="18"/>
  <c r="V115" i="18"/>
  <c r="M115" i="18"/>
  <c r="D115" i="18"/>
  <c r="BF114" i="18"/>
  <c r="AX114" i="18"/>
  <c r="AW114" i="18"/>
  <c r="AR114" i="18"/>
  <c r="AS114" i="18" s="1"/>
  <c r="AY114" i="18" s="1"/>
  <c r="AE114" i="18"/>
  <c r="V114" i="18"/>
  <c r="M114" i="18"/>
  <c r="D114" i="18"/>
  <c r="BF113" i="18"/>
  <c r="BF117" i="18" s="1"/>
  <c r="AW113" i="18"/>
  <c r="AX113" i="18" s="1"/>
  <c r="AR113" i="18"/>
  <c r="AS113" i="18" s="1"/>
  <c r="AE113" i="18"/>
  <c r="V113" i="18"/>
  <c r="M113" i="18"/>
  <c r="D113" i="18"/>
  <c r="BF112" i="18"/>
  <c r="AW112" i="18"/>
  <c r="AX112" i="18" s="1"/>
  <c r="AR112" i="18"/>
  <c r="AS112" i="18" s="1"/>
  <c r="AE112" i="18"/>
  <c r="V112" i="18"/>
  <c r="M112" i="18"/>
  <c r="D112" i="18"/>
  <c r="D116" i="18" s="1"/>
  <c r="BF111" i="18"/>
  <c r="AX111" i="18"/>
  <c r="AW111" i="18"/>
  <c r="AY111" i="18" s="1"/>
  <c r="AR111" i="18"/>
  <c r="AS111" i="18" s="1"/>
  <c r="AE111" i="18"/>
  <c r="V111" i="18"/>
  <c r="M111" i="18"/>
  <c r="D111" i="18"/>
  <c r="BF110" i="18"/>
  <c r="AW110" i="18"/>
  <c r="AR110" i="18"/>
  <c r="AS110" i="18" s="1"/>
  <c r="AE110" i="18"/>
  <c r="V110" i="18"/>
  <c r="M110" i="18"/>
  <c r="D110" i="18"/>
  <c r="BF109" i="18"/>
  <c r="AW109" i="18"/>
  <c r="AR109" i="18"/>
  <c r="AS109" i="18" s="1"/>
  <c r="AE109" i="18"/>
  <c r="V109" i="18"/>
  <c r="M109" i="18"/>
  <c r="D109" i="18"/>
  <c r="BF108" i="18"/>
  <c r="AW108" i="18"/>
  <c r="AR108" i="18"/>
  <c r="AS108" i="18" s="1"/>
  <c r="AE108" i="18"/>
  <c r="V108" i="18"/>
  <c r="M108" i="18"/>
  <c r="D108" i="18"/>
  <c r="BF107" i="18"/>
  <c r="AW107" i="18"/>
  <c r="AR107" i="18"/>
  <c r="AS107" i="18" s="1"/>
  <c r="AE107" i="18"/>
  <c r="V107" i="18"/>
  <c r="M107" i="18"/>
  <c r="D107" i="18"/>
  <c r="BF106" i="18"/>
  <c r="AW106" i="18"/>
  <c r="AR106" i="18"/>
  <c r="AS106" i="18" s="1"/>
  <c r="AE106" i="18"/>
  <c r="V106" i="18"/>
  <c r="M106" i="18"/>
  <c r="D106" i="18"/>
  <c r="BF105" i="18"/>
  <c r="AW105" i="18"/>
  <c r="AR105" i="18"/>
  <c r="AS105" i="18" s="1"/>
  <c r="AE105" i="18"/>
  <c r="V105" i="18"/>
  <c r="M105" i="18"/>
  <c r="D105" i="18"/>
  <c r="BF104" i="18"/>
  <c r="AW104" i="18"/>
  <c r="AR104" i="18"/>
  <c r="AS104" i="18" s="1"/>
  <c r="AE104" i="18"/>
  <c r="V104" i="18"/>
  <c r="M104" i="18"/>
  <c r="D104" i="18"/>
  <c r="BF103" i="18"/>
  <c r="AW103" i="18"/>
  <c r="AR103" i="18"/>
  <c r="AS103" i="18" s="1"/>
  <c r="AE103" i="18"/>
  <c r="V103" i="18"/>
  <c r="M103" i="18"/>
  <c r="D103" i="18"/>
  <c r="BF102" i="18"/>
  <c r="AW102" i="18"/>
  <c r="AR102" i="18"/>
  <c r="AS102" i="18" s="1"/>
  <c r="AE102" i="18"/>
  <c r="V102" i="18"/>
  <c r="M102" i="18"/>
  <c r="D102" i="18"/>
  <c r="BF101" i="18"/>
  <c r="AW101" i="18"/>
  <c r="AR101" i="18"/>
  <c r="AS101" i="18" s="1"/>
  <c r="AE101" i="18"/>
  <c r="V101" i="18"/>
  <c r="M101" i="18"/>
  <c r="D101" i="18"/>
  <c r="BF100" i="18"/>
  <c r="AW100" i="18"/>
  <c r="AR100" i="18"/>
  <c r="AS100" i="18" s="1"/>
  <c r="AE100" i="18"/>
  <c r="V100" i="18"/>
  <c r="M100" i="18"/>
  <c r="D100" i="18"/>
  <c r="BF99" i="18"/>
  <c r="AW99" i="18"/>
  <c r="AR99" i="18"/>
  <c r="AS99" i="18" s="1"/>
  <c r="AE99" i="18"/>
  <c r="V99" i="18"/>
  <c r="M99" i="18"/>
  <c r="D99" i="18"/>
  <c r="BF98" i="18"/>
  <c r="AW98" i="18"/>
  <c r="AR98" i="18"/>
  <c r="AS98" i="18" s="1"/>
  <c r="AE98" i="18"/>
  <c r="V98" i="18"/>
  <c r="M98" i="18"/>
  <c r="D98" i="18"/>
  <c r="BF97" i="18"/>
  <c r="AW97" i="18"/>
  <c r="AR97" i="18"/>
  <c r="AS97" i="18" s="1"/>
  <c r="AE97" i="18"/>
  <c r="V97" i="18"/>
  <c r="M97" i="18"/>
  <c r="D97" i="18"/>
  <c r="BF96" i="18"/>
  <c r="AW96" i="18"/>
  <c r="AR96" i="18"/>
  <c r="AS96" i="18" s="1"/>
  <c r="AE96" i="18"/>
  <c r="V96" i="18"/>
  <c r="M96" i="18"/>
  <c r="D96" i="18"/>
  <c r="BF95" i="18"/>
  <c r="AW95" i="18"/>
  <c r="AR95" i="18"/>
  <c r="AS95" i="18" s="1"/>
  <c r="AE95" i="18"/>
  <c r="V95" i="18"/>
  <c r="M95" i="18"/>
  <c r="D95" i="18"/>
  <c r="BF94" i="18"/>
  <c r="AW94" i="18"/>
  <c r="AR94" i="18"/>
  <c r="AS94" i="18" s="1"/>
  <c r="AE94" i="18"/>
  <c r="V94" i="18"/>
  <c r="M94" i="18"/>
  <c r="D94" i="18"/>
  <c r="BF93" i="18"/>
  <c r="AW93" i="18"/>
  <c r="AR93" i="18"/>
  <c r="AS93" i="18" s="1"/>
  <c r="AE93" i="18"/>
  <c r="V93" i="18"/>
  <c r="M93" i="18"/>
  <c r="D93" i="18"/>
  <c r="BF92" i="18"/>
  <c r="AW92" i="18"/>
  <c r="AR92" i="18"/>
  <c r="AS92" i="18" s="1"/>
  <c r="AE92" i="18"/>
  <c r="V92" i="18"/>
  <c r="M92" i="18"/>
  <c r="D92" i="18"/>
  <c r="BF91" i="18"/>
  <c r="AW91" i="18"/>
  <c r="AR91" i="18"/>
  <c r="AS91" i="18" s="1"/>
  <c r="AE91" i="18"/>
  <c r="V91" i="18"/>
  <c r="M91" i="18"/>
  <c r="D91" i="18"/>
  <c r="BF90" i="18"/>
  <c r="AW90" i="18"/>
  <c r="AR90" i="18"/>
  <c r="AS90" i="18" s="1"/>
  <c r="AE90" i="18"/>
  <c r="V90" i="18"/>
  <c r="M90" i="18"/>
  <c r="D90" i="18"/>
  <c r="BF89" i="18"/>
  <c r="AW89" i="18"/>
  <c r="AR89" i="18"/>
  <c r="AS89" i="18" s="1"/>
  <c r="AE89" i="18"/>
  <c r="V89" i="18"/>
  <c r="M89" i="18"/>
  <c r="D89" i="18"/>
  <c r="BF88" i="18"/>
  <c r="AW88" i="18"/>
  <c r="AR88" i="18"/>
  <c r="AS88" i="18" s="1"/>
  <c r="AE88" i="18"/>
  <c r="V88" i="18"/>
  <c r="M88" i="18"/>
  <c r="D88" i="18"/>
  <c r="BF87" i="18"/>
  <c r="AW87" i="18"/>
  <c r="AR87" i="18"/>
  <c r="AS87" i="18" s="1"/>
  <c r="AE87" i="18"/>
  <c r="V87" i="18"/>
  <c r="M87" i="18"/>
  <c r="D87" i="18"/>
  <c r="BF86" i="18"/>
  <c r="AW86" i="18"/>
  <c r="AR86" i="18"/>
  <c r="AS86" i="18" s="1"/>
  <c r="AE86" i="18"/>
  <c r="V86" i="18"/>
  <c r="M86" i="18"/>
  <c r="D86" i="18"/>
  <c r="BF85" i="18"/>
  <c r="BF119" i="18" s="1"/>
  <c r="AW85" i="18"/>
  <c r="AR85" i="18"/>
  <c r="AE85" i="18"/>
  <c r="V85" i="18"/>
  <c r="M85" i="18"/>
  <c r="M118" i="18" s="1"/>
  <c r="D85" i="18"/>
  <c r="BM84" i="18"/>
  <c r="BL84" i="18"/>
  <c r="BK84" i="18"/>
  <c r="BJ84" i="18"/>
  <c r="BI84" i="18"/>
  <c r="BH84" i="18"/>
  <c r="BG84" i="18"/>
  <c r="BE84" i="18"/>
  <c r="AT84" i="18"/>
  <c r="AO84" i="18"/>
  <c r="C84" i="18"/>
  <c r="BM83" i="18"/>
  <c r="BL83" i="18"/>
  <c r="BK83" i="18"/>
  <c r="BJ83" i="18"/>
  <c r="BI83" i="18"/>
  <c r="BH83" i="18"/>
  <c r="BG83" i="18"/>
  <c r="BE83" i="18"/>
  <c r="BD83" i="18"/>
  <c r="BC83" i="18"/>
  <c r="BB83" i="18"/>
  <c r="BA83" i="18"/>
  <c r="AZ83" i="18"/>
  <c r="AV83" i="18"/>
  <c r="AU83" i="18"/>
  <c r="AT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L83" i="18"/>
  <c r="K83" i="18"/>
  <c r="J83" i="18"/>
  <c r="I83" i="18"/>
  <c r="H83" i="18"/>
  <c r="G83" i="18"/>
  <c r="F83" i="18"/>
  <c r="E83" i="18"/>
  <c r="D83" i="18"/>
  <c r="C83" i="18"/>
  <c r="BM82" i="18"/>
  <c r="BL82" i="18"/>
  <c r="BK82" i="18"/>
  <c r="BJ82" i="18"/>
  <c r="BI82" i="18"/>
  <c r="BH82" i="18"/>
  <c r="BG82" i="18"/>
  <c r="BE82" i="18"/>
  <c r="BE9" i="18" s="1"/>
  <c r="BD82" i="18"/>
  <c r="BC82" i="18"/>
  <c r="BB82" i="18"/>
  <c r="BA82" i="18"/>
  <c r="AZ82" i="18"/>
  <c r="AV82" i="18"/>
  <c r="AU82" i="18"/>
  <c r="AT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D82" i="18"/>
  <c r="AC82" i="18"/>
  <c r="AB82" i="18"/>
  <c r="AA82" i="18"/>
  <c r="Z82" i="18"/>
  <c r="Y82" i="18"/>
  <c r="X82" i="18"/>
  <c r="W82" i="18"/>
  <c r="U82" i="18"/>
  <c r="T82" i="18"/>
  <c r="S82" i="18"/>
  <c r="R82" i="18"/>
  <c r="Q82" i="18"/>
  <c r="P82" i="18"/>
  <c r="O82" i="18"/>
  <c r="N82" i="18"/>
  <c r="L82" i="18"/>
  <c r="K82" i="18"/>
  <c r="J82" i="18"/>
  <c r="I82" i="18"/>
  <c r="H82" i="18"/>
  <c r="G82" i="18"/>
  <c r="F82" i="18"/>
  <c r="E82" i="18"/>
  <c r="D82" i="18"/>
  <c r="C82" i="18"/>
  <c r="BM81" i="18"/>
  <c r="BL81" i="18"/>
  <c r="BK81" i="18"/>
  <c r="BJ81" i="18"/>
  <c r="BI81" i="18"/>
  <c r="BH81" i="18"/>
  <c r="BG81" i="18"/>
  <c r="BE81" i="18"/>
  <c r="BD81" i="18"/>
  <c r="BC81" i="18"/>
  <c r="BB81" i="18"/>
  <c r="BA81" i="18"/>
  <c r="AZ81" i="18"/>
  <c r="AV81" i="18"/>
  <c r="AU81" i="18"/>
  <c r="AT81" i="18"/>
  <c r="AR81" i="18"/>
  <c r="AQ81" i="18"/>
  <c r="AP81" i="18"/>
  <c r="AO81" i="18"/>
  <c r="AN81" i="18"/>
  <c r="AM81" i="18"/>
  <c r="AL81" i="18"/>
  <c r="AK81" i="18"/>
  <c r="AJ81" i="18"/>
  <c r="AI81" i="18"/>
  <c r="AH81" i="18"/>
  <c r="AG81" i="18"/>
  <c r="AF81" i="18"/>
  <c r="AD81" i="18"/>
  <c r="AC81" i="18"/>
  <c r="AB81" i="18"/>
  <c r="AA81" i="18"/>
  <c r="Z81" i="18"/>
  <c r="Y81" i="18"/>
  <c r="X81" i="18"/>
  <c r="W81" i="18"/>
  <c r="U81" i="18"/>
  <c r="T81" i="18"/>
  <c r="S81" i="18"/>
  <c r="R81" i="18"/>
  <c r="Q81" i="18"/>
  <c r="P81" i="18"/>
  <c r="O81" i="18"/>
  <c r="N81" i="18"/>
  <c r="L81" i="18"/>
  <c r="K81" i="18"/>
  <c r="J81" i="18"/>
  <c r="I81" i="18"/>
  <c r="H81" i="18"/>
  <c r="G81" i="18"/>
  <c r="F81" i="18"/>
  <c r="E81" i="18"/>
  <c r="D81" i="18"/>
  <c r="C81" i="18"/>
  <c r="BF80" i="18"/>
  <c r="AX80" i="18"/>
  <c r="AW80" i="18"/>
  <c r="AS80" i="18"/>
  <c r="AR80" i="18"/>
  <c r="AE80" i="18"/>
  <c r="V80" i="18"/>
  <c r="M80" i="18"/>
  <c r="D80" i="18"/>
  <c r="BF79" i="18"/>
  <c r="AX79" i="18"/>
  <c r="AW79" i="18"/>
  <c r="AS79" i="18"/>
  <c r="AR79" i="18"/>
  <c r="AE79" i="18"/>
  <c r="V79" i="18"/>
  <c r="M79" i="18"/>
  <c r="D79" i="18"/>
  <c r="BF78" i="18"/>
  <c r="AW78" i="18"/>
  <c r="AS78" i="18"/>
  <c r="AR78" i="18"/>
  <c r="AE78" i="18"/>
  <c r="V78" i="18"/>
  <c r="M78" i="18"/>
  <c r="D78" i="18"/>
  <c r="BF77" i="18"/>
  <c r="AX77" i="18"/>
  <c r="AW77" i="18"/>
  <c r="AS77" i="18"/>
  <c r="AR77" i="18"/>
  <c r="AE77" i="18"/>
  <c r="V77" i="18"/>
  <c r="M77" i="18"/>
  <c r="D77" i="18"/>
  <c r="BF76" i="18"/>
  <c r="AX76" i="18"/>
  <c r="AW76" i="18"/>
  <c r="AY76" i="18" s="1"/>
  <c r="AS76" i="18"/>
  <c r="AR76" i="18"/>
  <c r="AE76" i="18"/>
  <c r="V76" i="18"/>
  <c r="M76" i="18"/>
  <c r="D76" i="18"/>
  <c r="BF75" i="18"/>
  <c r="AX75" i="18"/>
  <c r="AW75" i="18"/>
  <c r="AS75" i="18"/>
  <c r="AR75" i="18"/>
  <c r="AE75" i="18"/>
  <c r="V75" i="18"/>
  <c r="M75" i="18"/>
  <c r="D75" i="18"/>
  <c r="BF74" i="18"/>
  <c r="AW74" i="18"/>
  <c r="AS74" i="18"/>
  <c r="AR74" i="18"/>
  <c r="AE74" i="18"/>
  <c r="V74" i="18"/>
  <c r="M74" i="18"/>
  <c r="D74" i="18"/>
  <c r="BF73" i="18"/>
  <c r="AX73" i="18"/>
  <c r="AW73" i="18"/>
  <c r="AY73" i="18" s="1"/>
  <c r="AS73" i="18"/>
  <c r="AR73" i="18"/>
  <c r="AE73" i="18"/>
  <c r="V73" i="18"/>
  <c r="M73" i="18"/>
  <c r="D73" i="18"/>
  <c r="BF72" i="18"/>
  <c r="AW72" i="18"/>
  <c r="AX72" i="18" s="1"/>
  <c r="AS72" i="18"/>
  <c r="AR72" i="18"/>
  <c r="AE72" i="18"/>
  <c r="V72" i="18"/>
  <c r="M72" i="18"/>
  <c r="D72" i="18"/>
  <c r="BF71" i="18"/>
  <c r="AX71" i="18"/>
  <c r="AW71" i="18"/>
  <c r="AS71" i="18"/>
  <c r="AR71" i="18"/>
  <c r="AE71" i="18"/>
  <c r="V71" i="18"/>
  <c r="M71" i="18"/>
  <c r="D71" i="18"/>
  <c r="BF70" i="18"/>
  <c r="AW70" i="18"/>
  <c r="AS70" i="18"/>
  <c r="AR70" i="18"/>
  <c r="AE70" i="18"/>
  <c r="V70" i="18"/>
  <c r="M70" i="18"/>
  <c r="D70" i="18"/>
  <c r="BF69" i="18"/>
  <c r="AX69" i="18"/>
  <c r="AW69" i="18"/>
  <c r="AY69" i="18" s="1"/>
  <c r="AS69" i="18"/>
  <c r="AR69" i="18"/>
  <c r="AE69" i="18"/>
  <c r="V69" i="18"/>
  <c r="M69" i="18"/>
  <c r="D69" i="18"/>
  <c r="BF68" i="18"/>
  <c r="AX68" i="18"/>
  <c r="AW68" i="18"/>
  <c r="AY68" i="18" s="1"/>
  <c r="AS68" i="18"/>
  <c r="AR68" i="18"/>
  <c r="AE68" i="18"/>
  <c r="V68" i="18"/>
  <c r="M68" i="18"/>
  <c r="D68" i="18"/>
  <c r="BF67" i="18"/>
  <c r="AW67" i="18"/>
  <c r="AX67" i="18" s="1"/>
  <c r="AS67" i="18"/>
  <c r="AR67" i="18"/>
  <c r="AE67" i="18"/>
  <c r="V67" i="18"/>
  <c r="M67" i="18"/>
  <c r="D67" i="18"/>
  <c r="BF66" i="18"/>
  <c r="AX66" i="18"/>
  <c r="AW66" i="18"/>
  <c r="AY66" i="18" s="1"/>
  <c r="AS66" i="18"/>
  <c r="AR66" i="18"/>
  <c r="AE66" i="18"/>
  <c r="V66" i="18"/>
  <c r="M66" i="18"/>
  <c r="D66" i="18"/>
  <c r="BF65" i="18"/>
  <c r="AX65" i="18"/>
  <c r="AW65" i="18"/>
  <c r="AS65" i="18"/>
  <c r="AR65" i="18"/>
  <c r="AE65" i="18"/>
  <c r="V65" i="18"/>
  <c r="M65" i="18"/>
  <c r="D65" i="18"/>
  <c r="BF64" i="18"/>
  <c r="AX64" i="18"/>
  <c r="AW64" i="18"/>
  <c r="AS64" i="18"/>
  <c r="AR64" i="18"/>
  <c r="AE64" i="18"/>
  <c r="V64" i="18"/>
  <c r="M64" i="18"/>
  <c r="D64" i="18"/>
  <c r="BF63" i="18"/>
  <c r="AX63" i="18"/>
  <c r="AW63" i="18"/>
  <c r="AS63" i="18"/>
  <c r="AR63" i="18"/>
  <c r="AE63" i="18"/>
  <c r="V63" i="18"/>
  <c r="M63" i="18"/>
  <c r="D63" i="18"/>
  <c r="BF62" i="18"/>
  <c r="AX62" i="18"/>
  <c r="AW62" i="18"/>
  <c r="AY62" i="18" s="1"/>
  <c r="AS62" i="18"/>
  <c r="AR62" i="18"/>
  <c r="AE62" i="18"/>
  <c r="V62" i="18"/>
  <c r="M62" i="18"/>
  <c r="D62" i="18"/>
  <c r="BF61" i="18"/>
  <c r="AX61" i="18"/>
  <c r="AW61" i="18"/>
  <c r="AY61" i="18" s="1"/>
  <c r="AS61" i="18"/>
  <c r="AR61" i="18"/>
  <c r="AE61" i="18"/>
  <c r="V61" i="18"/>
  <c r="M61" i="18"/>
  <c r="D61" i="18"/>
  <c r="BF60" i="18"/>
  <c r="AX60" i="18"/>
  <c r="AW60" i="18"/>
  <c r="AS60" i="18"/>
  <c r="AR60" i="18"/>
  <c r="AE60" i="18"/>
  <c r="V60" i="18"/>
  <c r="M60" i="18"/>
  <c r="D60" i="18"/>
  <c r="BF59" i="18"/>
  <c r="AX59" i="18"/>
  <c r="AW59" i="18"/>
  <c r="AS59" i="18"/>
  <c r="AR59" i="18"/>
  <c r="AE59" i="18"/>
  <c r="V59" i="18"/>
  <c r="M59" i="18"/>
  <c r="D59" i="18"/>
  <c r="BF58" i="18"/>
  <c r="AW58" i="18"/>
  <c r="AS58" i="18"/>
  <c r="AR58" i="18"/>
  <c r="AE58" i="18"/>
  <c r="V58" i="18"/>
  <c r="M58" i="18"/>
  <c r="D58" i="18"/>
  <c r="BF57" i="18"/>
  <c r="AX57" i="18"/>
  <c r="AW57" i="18"/>
  <c r="AS57" i="18"/>
  <c r="AR57" i="18"/>
  <c r="AE57" i="18"/>
  <c r="V57" i="18"/>
  <c r="M57" i="18"/>
  <c r="D57" i="18"/>
  <c r="BF56" i="18"/>
  <c r="AX56" i="18"/>
  <c r="AW56" i="18"/>
  <c r="AS56" i="18"/>
  <c r="AR56" i="18"/>
  <c r="AE56" i="18"/>
  <c r="V56" i="18"/>
  <c r="M56" i="18"/>
  <c r="D56" i="18"/>
  <c r="BF55" i="18"/>
  <c r="AW55" i="18"/>
  <c r="AS55" i="18"/>
  <c r="AR55" i="18"/>
  <c r="AE55" i="18"/>
  <c r="V55" i="18"/>
  <c r="M55" i="18"/>
  <c r="D55" i="18"/>
  <c r="BF54" i="18"/>
  <c r="AX54" i="18"/>
  <c r="AW54" i="18"/>
  <c r="AY54" i="18" s="1"/>
  <c r="AS54" i="18"/>
  <c r="AR54" i="18"/>
  <c r="AE54" i="18"/>
  <c r="V54" i="18"/>
  <c r="M54" i="18"/>
  <c r="D54" i="18"/>
  <c r="BF53" i="18"/>
  <c r="AX53" i="18"/>
  <c r="AW53" i="18"/>
  <c r="AY53" i="18" s="1"/>
  <c r="AS53" i="18"/>
  <c r="AR53" i="18"/>
  <c r="AE53" i="18"/>
  <c r="V53" i="18"/>
  <c r="M53" i="18"/>
  <c r="D53" i="18"/>
  <c r="BF52" i="18"/>
  <c r="BF83" i="18" s="1"/>
  <c r="AX52" i="18"/>
  <c r="AW52" i="18"/>
  <c r="AS52" i="18"/>
  <c r="AR52" i="18"/>
  <c r="AE52" i="18"/>
  <c r="V52" i="18"/>
  <c r="V81" i="18" s="1"/>
  <c r="M52" i="18"/>
  <c r="D52" i="18"/>
  <c r="BM51" i="18"/>
  <c r="BL51" i="18"/>
  <c r="BK51" i="18"/>
  <c r="BJ51" i="18"/>
  <c r="BI51" i="18"/>
  <c r="BH51" i="18"/>
  <c r="BG51" i="18"/>
  <c r="BE51" i="18"/>
  <c r="AT51" i="18"/>
  <c r="AO51" i="18"/>
  <c r="C51" i="18"/>
  <c r="BM50" i="18"/>
  <c r="BL50" i="18"/>
  <c r="BK50" i="18"/>
  <c r="BK11" i="18" s="1"/>
  <c r="BJ50" i="18"/>
  <c r="BI50" i="18"/>
  <c r="BH50" i="18"/>
  <c r="BG50" i="18"/>
  <c r="BE50" i="18"/>
  <c r="BD50" i="18"/>
  <c r="BC50" i="18"/>
  <c r="BB50" i="18"/>
  <c r="BA50" i="18"/>
  <c r="BA9" i="18" s="1"/>
  <c r="AZ50" i="18"/>
  <c r="AV50" i="18"/>
  <c r="AU50" i="18"/>
  <c r="AT50" i="18"/>
  <c r="AQ50" i="18"/>
  <c r="AQ8" i="18" s="1"/>
  <c r="AP50" i="18"/>
  <c r="AO50" i="18"/>
  <c r="AN50" i="18"/>
  <c r="AM50" i="18"/>
  <c r="AL50" i="18"/>
  <c r="AK50" i="18"/>
  <c r="AK10" i="18" s="1"/>
  <c r="AJ50" i="18"/>
  <c r="AI50" i="18"/>
  <c r="AI8" i="18" s="1"/>
  <c r="AH50" i="18"/>
  <c r="AG50" i="18"/>
  <c r="AF50" i="18"/>
  <c r="AD50" i="18"/>
  <c r="AC50" i="18"/>
  <c r="AC8" i="18" s="1"/>
  <c r="AB50" i="18"/>
  <c r="AA50" i="18"/>
  <c r="AA8" i="18" s="1"/>
  <c r="Z50" i="18"/>
  <c r="Y50" i="18"/>
  <c r="X50" i="18"/>
  <c r="W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G10" i="18" s="1"/>
  <c r="F50" i="18"/>
  <c r="E50" i="18"/>
  <c r="C50" i="18"/>
  <c r="C10" i="18" s="1"/>
  <c r="BM49" i="18"/>
  <c r="BL49" i="18"/>
  <c r="BL8" i="18" s="1"/>
  <c r="BK49" i="18"/>
  <c r="BJ49" i="18"/>
  <c r="BJ12" i="18" s="1"/>
  <c r="BI49" i="18"/>
  <c r="BH49" i="18"/>
  <c r="BG49" i="18"/>
  <c r="BF49" i="18"/>
  <c r="BE49" i="18"/>
  <c r="BD49" i="18"/>
  <c r="BD8" i="18" s="1"/>
  <c r="BC49" i="18"/>
  <c r="BB49" i="18"/>
  <c r="BB10" i="18" s="1"/>
  <c r="BA49" i="18"/>
  <c r="AZ49" i="18"/>
  <c r="AV49" i="18"/>
  <c r="AU49" i="18"/>
  <c r="AT49" i="18"/>
  <c r="AQ49" i="18"/>
  <c r="AP49" i="18"/>
  <c r="AP8" i="18" s="1"/>
  <c r="AO49" i="18"/>
  <c r="AN49" i="18"/>
  <c r="AM49" i="18"/>
  <c r="AL49" i="18"/>
  <c r="AL9" i="18" s="1"/>
  <c r="AK49" i="18"/>
  <c r="AJ49" i="18"/>
  <c r="AI49" i="18"/>
  <c r="AH49" i="18"/>
  <c r="AH8" i="18" s="1"/>
  <c r="AG49" i="18"/>
  <c r="AF49" i="18"/>
  <c r="AD49" i="18"/>
  <c r="AD9" i="18" s="1"/>
  <c r="AC49" i="18"/>
  <c r="AB49" i="18"/>
  <c r="AA49" i="18"/>
  <c r="Z49" i="18"/>
  <c r="Z8" i="18" s="1"/>
  <c r="Y49" i="18"/>
  <c r="X49" i="18"/>
  <c r="W49" i="18"/>
  <c r="U49" i="18"/>
  <c r="T49" i="18"/>
  <c r="T8" i="18" s="1"/>
  <c r="S49" i="18"/>
  <c r="R49" i="18"/>
  <c r="R8" i="18" s="1"/>
  <c r="Q49" i="18"/>
  <c r="P49" i="18"/>
  <c r="O49" i="18"/>
  <c r="N49" i="18"/>
  <c r="N9" i="18" s="1"/>
  <c r="M49" i="18"/>
  <c r="L49" i="18"/>
  <c r="L8" i="18" s="1"/>
  <c r="K49" i="18"/>
  <c r="J49" i="18"/>
  <c r="J8" i="18" s="1"/>
  <c r="I49" i="18"/>
  <c r="H49" i="18"/>
  <c r="G49" i="18"/>
  <c r="F49" i="18"/>
  <c r="F9" i="18" s="1"/>
  <c r="E49" i="18"/>
  <c r="C49" i="18"/>
  <c r="BM48" i="18"/>
  <c r="BM10" i="18" s="1"/>
  <c r="BL48" i="18"/>
  <c r="BK48" i="18"/>
  <c r="BJ48" i="18"/>
  <c r="BI48" i="18"/>
  <c r="BI12" i="18" s="1"/>
  <c r="BH48" i="18"/>
  <c r="BG48" i="18"/>
  <c r="BG8" i="18" s="1"/>
  <c r="BE48" i="18"/>
  <c r="BD48" i="18"/>
  <c r="BC48" i="18"/>
  <c r="BB48" i="18"/>
  <c r="BA48" i="18"/>
  <c r="AZ48" i="18"/>
  <c r="AZ10" i="18" s="1"/>
  <c r="AV48" i="18"/>
  <c r="AU48" i="18"/>
  <c r="AT48" i="18"/>
  <c r="AQ48" i="18"/>
  <c r="AQ10" i="18" s="1"/>
  <c r="AP48" i="18"/>
  <c r="AO48" i="18"/>
  <c r="AO11" i="18" s="1"/>
  <c r="AN48" i="18"/>
  <c r="AM48" i="18"/>
  <c r="AL48" i="18"/>
  <c r="AK48" i="18"/>
  <c r="AJ48" i="18"/>
  <c r="AI48" i="18"/>
  <c r="AI9" i="18" s="1"/>
  <c r="AH48" i="18"/>
  <c r="AG48" i="18"/>
  <c r="AG10" i="18" s="1"/>
  <c r="AF48" i="18"/>
  <c r="AD48" i="18"/>
  <c r="AC48" i="18"/>
  <c r="AB48" i="18"/>
  <c r="AA48" i="18"/>
  <c r="AA9" i="18" s="1"/>
  <c r="Z48" i="18"/>
  <c r="Y48" i="18"/>
  <c r="Y10" i="18" s="1"/>
  <c r="X48" i="18"/>
  <c r="X10" i="18" s="1"/>
  <c r="W48" i="18"/>
  <c r="U48" i="18"/>
  <c r="U10" i="18" s="1"/>
  <c r="T48" i="18"/>
  <c r="S48" i="18"/>
  <c r="S9" i="18" s="1"/>
  <c r="R48" i="18"/>
  <c r="Q48" i="18"/>
  <c r="P48" i="18"/>
  <c r="P8" i="18" s="1"/>
  <c r="O48" i="18"/>
  <c r="N48" i="18"/>
  <c r="M48" i="18"/>
  <c r="L48" i="18"/>
  <c r="K48" i="18"/>
  <c r="K9" i="18" s="1"/>
  <c r="J48" i="18"/>
  <c r="I48" i="18"/>
  <c r="H48" i="18"/>
  <c r="H8" i="18" s="1"/>
  <c r="G48" i="18"/>
  <c r="F48" i="18"/>
  <c r="E48" i="18"/>
  <c r="E8" i="18" s="1"/>
  <c r="C48" i="18"/>
  <c r="C9" i="18" s="1"/>
  <c r="BF47" i="18"/>
  <c r="AW47" i="18"/>
  <c r="AX47" i="18" s="1"/>
  <c r="AR47" i="18"/>
  <c r="AS47" i="18" s="1"/>
  <c r="AE47" i="18"/>
  <c r="V47" i="18"/>
  <c r="M47" i="18"/>
  <c r="D47" i="18"/>
  <c r="BF46" i="18"/>
  <c r="AW46" i="18"/>
  <c r="AX46" i="18" s="1"/>
  <c r="AY46" i="18" s="1"/>
  <c r="AR46" i="18"/>
  <c r="AS46" i="18" s="1"/>
  <c r="AE46" i="18"/>
  <c r="V46" i="18"/>
  <c r="M46" i="18"/>
  <c r="D46" i="18"/>
  <c r="BF45" i="18"/>
  <c r="AW45" i="18"/>
  <c r="AX45" i="18" s="1"/>
  <c r="AR45" i="18"/>
  <c r="AS45" i="18" s="1"/>
  <c r="AE45" i="18"/>
  <c r="V45" i="18"/>
  <c r="M45" i="18"/>
  <c r="D45" i="18"/>
  <c r="BF44" i="18"/>
  <c r="AW44" i="18"/>
  <c r="AX44" i="18" s="1"/>
  <c r="AY44" i="18" s="1"/>
  <c r="AR44" i="18"/>
  <c r="AS44" i="18" s="1"/>
  <c r="AE44" i="18"/>
  <c r="V44" i="18"/>
  <c r="M44" i="18"/>
  <c r="D44" i="18"/>
  <c r="BF43" i="18"/>
  <c r="AW43" i="18"/>
  <c r="AX43" i="18" s="1"/>
  <c r="AR43" i="18"/>
  <c r="AS43" i="18" s="1"/>
  <c r="AE43" i="18"/>
  <c r="V43" i="18"/>
  <c r="M43" i="18"/>
  <c r="D43" i="18"/>
  <c r="BF42" i="18"/>
  <c r="AW42" i="18"/>
  <c r="AR42" i="18"/>
  <c r="AS42" i="18" s="1"/>
  <c r="AE42" i="18"/>
  <c r="V42" i="18"/>
  <c r="M42" i="18"/>
  <c r="D42" i="18"/>
  <c r="BF41" i="18"/>
  <c r="AW41" i="18"/>
  <c r="AR41" i="18"/>
  <c r="AS41" i="18" s="1"/>
  <c r="AE41" i="18"/>
  <c r="V41" i="18"/>
  <c r="M41" i="18"/>
  <c r="D41" i="18"/>
  <c r="BF40" i="18"/>
  <c r="AW40" i="18"/>
  <c r="AR40" i="18"/>
  <c r="AS40" i="18" s="1"/>
  <c r="AE40" i="18"/>
  <c r="V40" i="18"/>
  <c r="M40" i="18"/>
  <c r="D40" i="18"/>
  <c r="BF39" i="18"/>
  <c r="AX39" i="18"/>
  <c r="AW39" i="18"/>
  <c r="AR39" i="18"/>
  <c r="AS39" i="18" s="1"/>
  <c r="AE39" i="18"/>
  <c r="V39" i="18"/>
  <c r="M39" i="18"/>
  <c r="D39" i="18"/>
  <c r="BF38" i="18"/>
  <c r="AX38" i="18"/>
  <c r="AY38" i="18" s="1"/>
  <c r="AW38" i="18"/>
  <c r="AR38" i="18"/>
  <c r="AS38" i="18" s="1"/>
  <c r="AE38" i="18"/>
  <c r="V38" i="18"/>
  <c r="M38" i="18"/>
  <c r="D38" i="18"/>
  <c r="BF37" i="18"/>
  <c r="AX37" i="18"/>
  <c r="AW37" i="18"/>
  <c r="AR37" i="18"/>
  <c r="AS37" i="18" s="1"/>
  <c r="AE37" i="18"/>
  <c r="V37" i="18"/>
  <c r="M37" i="18"/>
  <c r="D37" i="18"/>
  <c r="BF36" i="18"/>
  <c r="AW36" i="18"/>
  <c r="AX36" i="18" s="1"/>
  <c r="AY36" i="18" s="1"/>
  <c r="AR36" i="18"/>
  <c r="AS36" i="18" s="1"/>
  <c r="AE36" i="18"/>
  <c r="V36" i="18"/>
  <c r="M36" i="18"/>
  <c r="D36" i="18"/>
  <c r="BF35" i="18"/>
  <c r="AW35" i="18"/>
  <c r="AX35" i="18" s="1"/>
  <c r="AR35" i="18"/>
  <c r="AS35" i="18" s="1"/>
  <c r="AE35" i="18"/>
  <c r="V35" i="18"/>
  <c r="M35" i="18"/>
  <c r="D35" i="18"/>
  <c r="BF34" i="18"/>
  <c r="AW34" i="18"/>
  <c r="AR34" i="18"/>
  <c r="AS34" i="18" s="1"/>
  <c r="AE34" i="18"/>
  <c r="V34" i="18"/>
  <c r="M34" i="18"/>
  <c r="D34" i="18"/>
  <c r="BF33" i="18"/>
  <c r="AW33" i="18"/>
  <c r="AR33" i="18"/>
  <c r="AS33" i="18" s="1"/>
  <c r="AE33" i="18"/>
  <c r="V33" i="18"/>
  <c r="M33" i="18"/>
  <c r="D33" i="18"/>
  <c r="BF32" i="18"/>
  <c r="AW32" i="18"/>
  <c r="AR32" i="18"/>
  <c r="AS32" i="18" s="1"/>
  <c r="AE32" i="18"/>
  <c r="V32" i="18"/>
  <c r="M32" i="18"/>
  <c r="D32" i="18"/>
  <c r="BF31" i="18"/>
  <c r="AW31" i="18"/>
  <c r="AX31" i="18" s="1"/>
  <c r="AR31" i="18"/>
  <c r="AS31" i="18" s="1"/>
  <c r="AE31" i="18"/>
  <c r="V31" i="18"/>
  <c r="M31" i="18"/>
  <c r="D31" i="18"/>
  <c r="BF30" i="18"/>
  <c r="AX30" i="18"/>
  <c r="AY30" i="18" s="1"/>
  <c r="AW30" i="18"/>
  <c r="AR30" i="18"/>
  <c r="AS30" i="18" s="1"/>
  <c r="AE30" i="18"/>
  <c r="V30" i="18"/>
  <c r="M30" i="18"/>
  <c r="D30" i="18"/>
  <c r="BF29" i="18"/>
  <c r="AX29" i="18"/>
  <c r="AW29" i="18"/>
  <c r="AY29" i="18" s="1"/>
  <c r="AR29" i="18"/>
  <c r="AS29" i="18" s="1"/>
  <c r="AE29" i="18"/>
  <c r="V29" i="18"/>
  <c r="M29" i="18"/>
  <c r="D29" i="18"/>
  <c r="BF28" i="18"/>
  <c r="AW28" i="18"/>
  <c r="AX28" i="18" s="1"/>
  <c r="AY28" i="18" s="1"/>
  <c r="AR28" i="18"/>
  <c r="AS28" i="18" s="1"/>
  <c r="AE28" i="18"/>
  <c r="V28" i="18"/>
  <c r="M28" i="18"/>
  <c r="D28" i="18"/>
  <c r="BF27" i="18"/>
  <c r="AW27" i="18"/>
  <c r="AX27" i="18" s="1"/>
  <c r="AR27" i="18"/>
  <c r="AS27" i="18" s="1"/>
  <c r="AE27" i="18"/>
  <c r="V27" i="18"/>
  <c r="M27" i="18"/>
  <c r="D27" i="18"/>
  <c r="BF26" i="18"/>
  <c r="AW26" i="18"/>
  <c r="AR26" i="18"/>
  <c r="AS26" i="18" s="1"/>
  <c r="AE26" i="18"/>
  <c r="V26" i="18"/>
  <c r="M26" i="18"/>
  <c r="D26" i="18"/>
  <c r="BF25" i="18"/>
  <c r="AW25" i="18"/>
  <c r="AX25" i="18" s="1"/>
  <c r="AR25" i="18"/>
  <c r="AS25" i="18" s="1"/>
  <c r="AE25" i="18"/>
  <c r="V25" i="18"/>
  <c r="M25" i="18"/>
  <c r="D25" i="18"/>
  <c r="BF24" i="18"/>
  <c r="AW24" i="18"/>
  <c r="AR24" i="18"/>
  <c r="AS24" i="18" s="1"/>
  <c r="AE24" i="18"/>
  <c r="V24" i="18"/>
  <c r="M24" i="18"/>
  <c r="D24" i="18"/>
  <c r="BF23" i="18"/>
  <c r="AX23" i="18"/>
  <c r="AW23" i="18"/>
  <c r="AR23" i="18"/>
  <c r="AS23" i="18" s="1"/>
  <c r="AY23" i="18" s="1"/>
  <c r="AE23" i="18"/>
  <c r="V23" i="18"/>
  <c r="M23" i="18"/>
  <c r="D23" i="18"/>
  <c r="BF22" i="18"/>
  <c r="AX22" i="18"/>
  <c r="AY22" i="18" s="1"/>
  <c r="AW22" i="18"/>
  <c r="AR22" i="18"/>
  <c r="AS22" i="18" s="1"/>
  <c r="AE22" i="18"/>
  <c r="V22" i="18"/>
  <c r="M22" i="18"/>
  <c r="D22" i="18"/>
  <c r="BF21" i="18"/>
  <c r="AX21" i="18"/>
  <c r="AW21" i="18"/>
  <c r="AR21" i="18"/>
  <c r="AE21" i="18"/>
  <c r="V21" i="18"/>
  <c r="M21" i="18"/>
  <c r="D21" i="18"/>
  <c r="BF20" i="18"/>
  <c r="AW20" i="18"/>
  <c r="AX20" i="18" s="1"/>
  <c r="AY20" i="18" s="1"/>
  <c r="AR20" i="18"/>
  <c r="AS20" i="18" s="1"/>
  <c r="AE20" i="18"/>
  <c r="V20" i="18"/>
  <c r="M20" i="18"/>
  <c r="D20" i="18"/>
  <c r="B20" i="18"/>
  <c r="BF19" i="18"/>
  <c r="AW19" i="18"/>
  <c r="AX19" i="18" s="1"/>
  <c r="AY19" i="18" s="1"/>
  <c r="AR19" i="18"/>
  <c r="AS19" i="18" s="1"/>
  <c r="AE19" i="18"/>
  <c r="V19" i="18"/>
  <c r="M19" i="18"/>
  <c r="D19" i="18"/>
  <c r="B19" i="18"/>
  <c r="A19" i="18" s="1"/>
  <c r="BF18" i="18"/>
  <c r="AW18" i="18"/>
  <c r="AR18" i="18"/>
  <c r="AS18" i="18" s="1"/>
  <c r="AE18" i="18"/>
  <c r="AE48" i="18" s="1"/>
  <c r="V18" i="18"/>
  <c r="M18" i="18"/>
  <c r="D18" i="18"/>
  <c r="B18" i="18"/>
  <c r="A18" i="18" s="1"/>
  <c r="BF17" i="18"/>
  <c r="BF51" i="18" s="1"/>
  <c r="AW17" i="18"/>
  <c r="AR17" i="18"/>
  <c r="AR49" i="18" s="1"/>
  <c r="AE17" i="18"/>
  <c r="V17" i="18"/>
  <c r="V49" i="18" s="1"/>
  <c r="M17" i="18"/>
  <c r="D17" i="18"/>
  <c r="A17" i="18"/>
  <c r="BM12" i="18"/>
  <c r="BK12" i="18"/>
  <c r="BE12" i="18"/>
  <c r="C12" i="18"/>
  <c r="BM11" i="18"/>
  <c r="BI11" i="18"/>
  <c r="C11" i="18"/>
  <c r="BK10" i="18"/>
  <c r="BJ10" i="18"/>
  <c r="BI10" i="18"/>
  <c r="BG10" i="18"/>
  <c r="BC10" i="18"/>
  <c r="AM10" i="18"/>
  <c r="AL10" i="18"/>
  <c r="AH10" i="18"/>
  <c r="AD10" i="18"/>
  <c r="AC10" i="18"/>
  <c r="AA10" i="18"/>
  <c r="W10" i="18"/>
  <c r="S10" i="18"/>
  <c r="Q10" i="18"/>
  <c r="O10" i="18"/>
  <c r="N10" i="18"/>
  <c r="K10" i="18"/>
  <c r="J10" i="18"/>
  <c r="I10" i="18"/>
  <c r="H10" i="18"/>
  <c r="F10" i="18"/>
  <c r="E10" i="18"/>
  <c r="BM9" i="18"/>
  <c r="BK9" i="18"/>
  <c r="BI9" i="18"/>
  <c r="BH9" i="18"/>
  <c r="BC9" i="18"/>
  <c r="AZ9" i="18"/>
  <c r="AV9" i="18"/>
  <c r="AN9" i="18"/>
  <c r="AM9" i="18"/>
  <c r="AF9" i="18"/>
  <c r="AC9" i="18"/>
  <c r="Z9" i="18"/>
  <c r="X9" i="18"/>
  <c r="W9" i="18"/>
  <c r="U9" i="18"/>
  <c r="Q9" i="18"/>
  <c r="O9" i="18"/>
  <c r="J9" i="18"/>
  <c r="I9" i="18"/>
  <c r="G9" i="18"/>
  <c r="E9" i="18"/>
  <c r="BM8" i="18"/>
  <c r="BK8" i="18"/>
  <c r="BJ8" i="18"/>
  <c r="BH8" i="18"/>
  <c r="BC8" i="18"/>
  <c r="BB8" i="18"/>
  <c r="AZ8" i="18"/>
  <c r="AV8" i="18"/>
  <c r="AT8" i="18"/>
  <c r="AN8" i="18"/>
  <c r="AM8" i="18"/>
  <c r="AL8" i="18"/>
  <c r="AF8" i="18"/>
  <c r="AD8" i="18"/>
  <c r="X8" i="18"/>
  <c r="W8" i="18"/>
  <c r="S8" i="18"/>
  <c r="Q8" i="18"/>
  <c r="O8" i="18"/>
  <c r="N8" i="18"/>
  <c r="K8" i="18"/>
  <c r="I8" i="18"/>
  <c r="G8" i="18"/>
  <c r="F8" i="18"/>
  <c r="C8" i="18"/>
  <c r="AY208" i="18" l="1"/>
  <c r="AY206" i="18"/>
  <c r="AY205" i="18"/>
  <c r="AY202" i="18"/>
  <c r="AY201" i="18"/>
  <c r="AY199" i="18"/>
  <c r="AY198" i="18"/>
  <c r="AX195" i="18"/>
  <c r="AY195" i="18" s="1"/>
  <c r="AU8" i="18"/>
  <c r="AY191" i="18"/>
  <c r="AY192" i="18"/>
  <c r="AW220" i="18"/>
  <c r="AY145" i="18"/>
  <c r="AY141" i="18"/>
  <c r="AY137" i="18"/>
  <c r="AY135" i="18"/>
  <c r="AY131" i="18"/>
  <c r="AY127" i="18"/>
  <c r="AY123" i="18"/>
  <c r="AY121" i="18"/>
  <c r="AY112" i="18"/>
  <c r="AY113" i="18"/>
  <c r="AU10" i="18"/>
  <c r="AY80" i="18"/>
  <c r="AY77" i="18"/>
  <c r="AX78" i="18"/>
  <c r="AY78" i="18" s="1"/>
  <c r="AX74" i="18"/>
  <c r="AY74" i="18" s="1"/>
  <c r="AX70" i="18"/>
  <c r="AY70" i="18" s="1"/>
  <c r="AY72" i="18"/>
  <c r="AW82" i="18"/>
  <c r="AY65" i="18"/>
  <c r="AX58" i="18"/>
  <c r="AY58" i="18" s="1"/>
  <c r="AW83" i="18"/>
  <c r="AX55" i="18"/>
  <c r="AY57" i="18"/>
  <c r="AY47" i="18"/>
  <c r="AY45" i="18"/>
  <c r="AY37" i="18"/>
  <c r="AY39" i="18"/>
  <c r="AY31" i="18"/>
  <c r="AY35" i="18"/>
  <c r="B21" i="18"/>
  <c r="A20" i="18"/>
  <c r="AX18" i="18"/>
  <c r="AY18" i="18" s="1"/>
  <c r="AW48" i="18"/>
  <c r="AB9" i="18"/>
  <c r="D50" i="18"/>
  <c r="D9" i="18"/>
  <c r="D48" i="18"/>
  <c r="D49" i="18"/>
  <c r="D10" i="18" s="1"/>
  <c r="AY43" i="18"/>
  <c r="AY27" i="18"/>
  <c r="AS21" i="18"/>
  <c r="AY21" i="18" s="1"/>
  <c r="AX26" i="18"/>
  <c r="AY26" i="18" s="1"/>
  <c r="AT11" i="18"/>
  <c r="AT12" i="18"/>
  <c r="AX106" i="18"/>
  <c r="AY106" i="18" s="1"/>
  <c r="L9" i="18"/>
  <c r="AJ9" i="18"/>
  <c r="AB8" i="18"/>
  <c r="AI10" i="18"/>
  <c r="BE10" i="18"/>
  <c r="AX33" i="18"/>
  <c r="AY33" i="18" s="1"/>
  <c r="AX41" i="18"/>
  <c r="AY41" i="18" s="1"/>
  <c r="BD10" i="18"/>
  <c r="U8" i="18"/>
  <c r="AK8" i="18"/>
  <c r="BA8" i="18"/>
  <c r="BI8" i="18"/>
  <c r="AT9" i="18"/>
  <c r="BB9" i="18"/>
  <c r="BJ9" i="18"/>
  <c r="P10" i="18"/>
  <c r="Z10" i="18"/>
  <c r="BE11" i="18"/>
  <c r="AO12" i="18"/>
  <c r="AY25" i="18"/>
  <c r="AF10" i="18"/>
  <c r="AN10" i="18"/>
  <c r="AV10" i="18"/>
  <c r="V116" i="18"/>
  <c r="V118" i="18"/>
  <c r="V117" i="18"/>
  <c r="AX92" i="18"/>
  <c r="AY92" i="18" s="1"/>
  <c r="AY108" i="18"/>
  <c r="AX108" i="18"/>
  <c r="AY115" i="18"/>
  <c r="AX126" i="18"/>
  <c r="AY126" i="18" s="1"/>
  <c r="AX134" i="18"/>
  <c r="AY134" i="18" s="1"/>
  <c r="BD9" i="18"/>
  <c r="BL9" i="18"/>
  <c r="R10" i="18"/>
  <c r="BG11" i="18"/>
  <c r="AX34" i="18"/>
  <c r="AY34" i="18" s="1"/>
  <c r="AX42" i="18"/>
  <c r="AY42" i="18" s="1"/>
  <c r="BH12" i="18"/>
  <c r="BH10" i="18"/>
  <c r="BH11" i="18"/>
  <c r="M81" i="18"/>
  <c r="M82" i="18"/>
  <c r="M83" i="18"/>
  <c r="AX88" i="18"/>
  <c r="AY88" i="18" s="1"/>
  <c r="AX104" i="18"/>
  <c r="AY104" i="18" s="1"/>
  <c r="H9" i="18"/>
  <c r="Y9" i="18"/>
  <c r="BG12" i="18"/>
  <c r="AW118" i="18"/>
  <c r="AX86" i="18"/>
  <c r="AY86" i="18" s="1"/>
  <c r="AY102" i="18"/>
  <c r="AX102" i="18"/>
  <c r="M185" i="18"/>
  <c r="M186" i="18"/>
  <c r="AO10" i="18"/>
  <c r="AG8" i="18"/>
  <c r="AO8" i="18"/>
  <c r="BE8" i="18"/>
  <c r="AH9" i="18"/>
  <c r="AP10" i="18"/>
  <c r="BA10" i="18"/>
  <c r="AE49" i="18"/>
  <c r="AE10" i="18" s="1"/>
  <c r="AX24" i="18"/>
  <c r="AY24" i="18" s="1"/>
  <c r="AX40" i="18"/>
  <c r="AY40" i="18" s="1"/>
  <c r="AJ10" i="18"/>
  <c r="AE81" i="18"/>
  <c r="AE82" i="18"/>
  <c r="AE83" i="18"/>
  <c r="AY99" i="18"/>
  <c r="AX100" i="18"/>
  <c r="AY100" i="18" s="1"/>
  <c r="AW116" i="18"/>
  <c r="AX142" i="18"/>
  <c r="AY142" i="18" s="1"/>
  <c r="P9" i="18"/>
  <c r="AG9" i="18"/>
  <c r="AO9" i="18"/>
  <c r="V50" i="18"/>
  <c r="V48" i="18"/>
  <c r="V9" i="18" s="1"/>
  <c r="Y8" i="18"/>
  <c r="AP9" i="18"/>
  <c r="BJ11" i="18"/>
  <c r="AX32" i="18"/>
  <c r="AY32" i="18" s="1"/>
  <c r="AB10" i="18"/>
  <c r="AR48" i="18"/>
  <c r="AR8" i="18" s="1"/>
  <c r="AQ9" i="18"/>
  <c r="BG9" i="18"/>
  <c r="AR50" i="18"/>
  <c r="AS17" i="18"/>
  <c r="L10" i="18"/>
  <c r="T10" i="18"/>
  <c r="AE50" i="18"/>
  <c r="AY55" i="18"/>
  <c r="AY59" i="18"/>
  <c r="AY63" i="18"/>
  <c r="AY67" i="18"/>
  <c r="AY71" i="18"/>
  <c r="AY75" i="18"/>
  <c r="AY79" i="18"/>
  <c r="AX98" i="18"/>
  <c r="AY98" i="18" s="1"/>
  <c r="M187" i="18"/>
  <c r="AX251" i="18"/>
  <c r="AY251" i="18"/>
  <c r="AW254" i="18"/>
  <c r="BF84" i="18"/>
  <c r="BF81" i="18"/>
  <c r="BF82" i="18"/>
  <c r="AY90" i="18"/>
  <c r="AX90" i="18"/>
  <c r="T9" i="18"/>
  <c r="AW49" i="18"/>
  <c r="BL11" i="18"/>
  <c r="AW50" i="18"/>
  <c r="AS81" i="18"/>
  <c r="AS82" i="18"/>
  <c r="AS83" i="18"/>
  <c r="D118" i="18"/>
  <c r="AX96" i="18"/>
  <c r="AY96" i="18" s="1"/>
  <c r="AT10" i="18"/>
  <c r="AX17" i="18"/>
  <c r="AY56" i="18"/>
  <c r="AY60" i="18"/>
  <c r="AY64" i="18"/>
  <c r="AX94" i="18"/>
  <c r="AY94" i="18" s="1"/>
  <c r="AX110" i="18"/>
  <c r="AY110" i="18" s="1"/>
  <c r="BL10" i="18"/>
  <c r="BL12" i="18"/>
  <c r="AY52" i="18"/>
  <c r="AW81" i="18"/>
  <c r="AE117" i="18"/>
  <c r="AE118" i="18"/>
  <c r="M117" i="18"/>
  <c r="AR150" i="18"/>
  <c r="AR152" i="18"/>
  <c r="AS120" i="18"/>
  <c r="V185" i="18"/>
  <c r="AS221" i="18"/>
  <c r="AS219" i="18"/>
  <c r="AS220" i="18"/>
  <c r="AX289" i="18"/>
  <c r="AR117" i="18"/>
  <c r="AW151" i="18"/>
  <c r="AX120" i="18"/>
  <c r="AX128" i="18"/>
  <c r="AY128" i="18" s="1"/>
  <c r="AX136" i="18"/>
  <c r="AY136" i="18" s="1"/>
  <c r="AX144" i="18"/>
  <c r="AY144" i="18" s="1"/>
  <c r="AE185" i="18"/>
  <c r="AE186" i="18"/>
  <c r="AE187" i="18"/>
  <c r="AR186" i="18"/>
  <c r="D254" i="18"/>
  <c r="D256" i="18"/>
  <c r="BF50" i="18"/>
  <c r="AS85" i="18"/>
  <c r="AR116" i="18"/>
  <c r="AW117" i="18"/>
  <c r="AR118" i="18"/>
  <c r="BF152" i="18"/>
  <c r="BF153" i="18"/>
  <c r="BF150" i="18"/>
  <c r="AW150" i="18"/>
  <c r="BF151" i="18"/>
  <c r="AR185" i="18"/>
  <c r="BF222" i="18"/>
  <c r="AX370" i="18"/>
  <c r="AY370" i="18" s="1"/>
  <c r="AY122" i="18"/>
  <c r="AX122" i="18"/>
  <c r="AX130" i="18"/>
  <c r="AY130" i="18" s="1"/>
  <c r="AY138" i="18"/>
  <c r="AX138" i="18"/>
  <c r="AX146" i="18"/>
  <c r="AY146" i="18" s="1"/>
  <c r="AS185" i="18"/>
  <c r="AS186" i="18"/>
  <c r="M290" i="18"/>
  <c r="AW392" i="18"/>
  <c r="BF48" i="18"/>
  <c r="V82" i="18"/>
  <c r="V10" i="18" s="1"/>
  <c r="AX85" i="18"/>
  <c r="AX87" i="18"/>
  <c r="AY87" i="18" s="1"/>
  <c r="AX89" i="18"/>
  <c r="AY89" i="18" s="1"/>
  <c r="AX91" i="18"/>
  <c r="AY91" i="18" s="1"/>
  <c r="AX93" i="18"/>
  <c r="AY93" i="18" s="1"/>
  <c r="AX95" i="18"/>
  <c r="AY95" i="18" s="1"/>
  <c r="AX97" i="18"/>
  <c r="AY97" i="18" s="1"/>
  <c r="AX99" i="18"/>
  <c r="AX101" i="18"/>
  <c r="AY101" i="18" s="1"/>
  <c r="AX103" i="18"/>
  <c r="AY103" i="18" s="1"/>
  <c r="AX105" i="18"/>
  <c r="AY105" i="18" s="1"/>
  <c r="AX107" i="18"/>
  <c r="AY107" i="18" s="1"/>
  <c r="AX109" i="18"/>
  <c r="AY109" i="18" s="1"/>
  <c r="M116" i="18"/>
  <c r="M8" i="18" s="1"/>
  <c r="D152" i="18"/>
  <c r="D150" i="18"/>
  <c r="AW152" i="18"/>
  <c r="BF187" i="18"/>
  <c r="AS187" i="18"/>
  <c r="M220" i="18"/>
  <c r="D219" i="18"/>
  <c r="AY212" i="18"/>
  <c r="D117" i="18"/>
  <c r="AY85" i="18"/>
  <c r="M150" i="18"/>
  <c r="M151" i="18"/>
  <c r="AX124" i="18"/>
  <c r="AY124" i="18" s="1"/>
  <c r="AY132" i="18"/>
  <c r="AX132" i="18"/>
  <c r="AX140" i="18"/>
  <c r="AY140" i="18" s="1"/>
  <c r="AY148" i="18"/>
  <c r="AX148" i="18"/>
  <c r="AY204" i="18"/>
  <c r="AR255" i="18"/>
  <c r="AY229" i="18"/>
  <c r="AX297" i="18"/>
  <c r="AY297" i="18" s="1"/>
  <c r="V150" i="18"/>
  <c r="V151" i="18"/>
  <c r="V152" i="18"/>
  <c r="D185" i="18"/>
  <c r="AE220" i="18"/>
  <c r="AY223" i="18"/>
  <c r="AS290" i="18"/>
  <c r="BF185" i="18"/>
  <c r="D187" i="18"/>
  <c r="AR187" i="18"/>
  <c r="AR220" i="18"/>
  <c r="M219" i="18"/>
  <c r="BF220" i="18"/>
  <c r="AR221" i="18"/>
  <c r="AY249" i="18"/>
  <c r="AE254" i="18"/>
  <c r="AY263" i="18"/>
  <c r="AY274" i="18"/>
  <c r="AY279" i="18"/>
  <c r="AY296" i="18"/>
  <c r="AY299" i="18"/>
  <c r="AX299" i="18"/>
  <c r="AX310" i="18"/>
  <c r="AY310" i="18"/>
  <c r="AY327" i="18"/>
  <c r="AS358" i="18"/>
  <c r="AS360" i="18"/>
  <c r="AS359" i="18"/>
  <c r="V187" i="18"/>
  <c r="BF188" i="18"/>
  <c r="AW221" i="18"/>
  <c r="BF289" i="18"/>
  <c r="BF290" i="18"/>
  <c r="BF291" i="18"/>
  <c r="AY259" i="18"/>
  <c r="AY270" i="18"/>
  <c r="AY295" i="18"/>
  <c r="AX295" i="18"/>
  <c r="AE152" i="18"/>
  <c r="V186" i="18"/>
  <c r="AX189" i="18"/>
  <c r="AY189" i="18" s="1"/>
  <c r="AW219" i="18"/>
  <c r="BF219" i="18"/>
  <c r="AE221" i="18"/>
  <c r="BF221" i="18"/>
  <c r="V254" i="18"/>
  <c r="V256" i="18"/>
  <c r="AX225" i="18"/>
  <c r="AX256" i="18" s="1"/>
  <c r="AX229" i="18"/>
  <c r="AX233" i="18"/>
  <c r="AY233" i="18" s="1"/>
  <c r="AX237" i="18"/>
  <c r="AY237" i="18" s="1"/>
  <c r="AX241" i="18"/>
  <c r="AY241" i="18" s="1"/>
  <c r="AX245" i="18"/>
  <c r="AY245" i="18" s="1"/>
  <c r="AY252" i="18"/>
  <c r="V255" i="18"/>
  <c r="M291" i="18"/>
  <c r="M289" i="18"/>
  <c r="AY260" i="18"/>
  <c r="AY265" i="18"/>
  <c r="AY281" i="18"/>
  <c r="AW324" i="18"/>
  <c r="AW323" i="18"/>
  <c r="AW325" i="18"/>
  <c r="AX293" i="18"/>
  <c r="D220" i="18"/>
  <c r="AE255" i="18"/>
  <c r="AY271" i="18"/>
  <c r="AY287" i="18"/>
  <c r="AX321" i="18"/>
  <c r="AY321" i="18"/>
  <c r="M221" i="18"/>
  <c r="AS223" i="18"/>
  <c r="AR254" i="18"/>
  <c r="AR256" i="18"/>
  <c r="AE289" i="18"/>
  <c r="AE290" i="18"/>
  <c r="AE291" i="18"/>
  <c r="BF292" i="18"/>
  <c r="AW255" i="18"/>
  <c r="AY247" i="18"/>
  <c r="AW256" i="18"/>
  <c r="AY262" i="18"/>
  <c r="AY267" i="18"/>
  <c r="AY283" i="18"/>
  <c r="M323" i="18"/>
  <c r="AE219" i="18"/>
  <c r="AS291" i="18"/>
  <c r="AS289" i="18"/>
  <c r="BF254" i="18"/>
  <c r="AY332" i="18"/>
  <c r="AY348" i="18"/>
  <c r="V392" i="18"/>
  <c r="AX372" i="18"/>
  <c r="AY372" i="18" s="1"/>
  <c r="AY403" i="18"/>
  <c r="AY419" i="18"/>
  <c r="D323" i="18"/>
  <c r="D325" i="18"/>
  <c r="AX359" i="18"/>
  <c r="BF358" i="18"/>
  <c r="AX374" i="18"/>
  <c r="AY374" i="18" s="1"/>
  <c r="AY420" i="18"/>
  <c r="AW291" i="18"/>
  <c r="M324" i="18"/>
  <c r="BF326" i="18"/>
  <c r="BF323" i="18"/>
  <c r="BF325" i="18"/>
  <c r="AY317" i="18"/>
  <c r="AY322" i="18"/>
  <c r="BF359" i="18"/>
  <c r="BF360" i="18"/>
  <c r="AY328" i="18"/>
  <c r="AY344" i="18"/>
  <c r="AR392" i="18"/>
  <c r="AR393" i="18"/>
  <c r="AR394" i="18"/>
  <c r="AS362" i="18"/>
  <c r="AX376" i="18"/>
  <c r="AY376" i="18" s="1"/>
  <c r="AE427" i="18"/>
  <c r="AE428" i="18"/>
  <c r="AE429" i="18"/>
  <c r="AY407" i="18"/>
  <c r="AY423" i="18"/>
  <c r="AW290" i="18"/>
  <c r="AX291" i="18"/>
  <c r="V323" i="18"/>
  <c r="V324" i="18"/>
  <c r="V325" i="18"/>
  <c r="AY303" i="18"/>
  <c r="AY307" i="18"/>
  <c r="AY312" i="18"/>
  <c r="M358" i="18"/>
  <c r="M360" i="18"/>
  <c r="AY334" i="18"/>
  <c r="AY350" i="18"/>
  <c r="AW393" i="18"/>
  <c r="AW394" i="18"/>
  <c r="AX362" i="18"/>
  <c r="AY362" i="18" s="1"/>
  <c r="AY378" i="18"/>
  <c r="AX378" i="18"/>
  <c r="AY409" i="18"/>
  <c r="AY425" i="18"/>
  <c r="AY258" i="18"/>
  <c r="AX290" i="18"/>
  <c r="AE324" i="18"/>
  <c r="AE325" i="18"/>
  <c r="AY313" i="18"/>
  <c r="AY318" i="18"/>
  <c r="AY340" i="18"/>
  <c r="AY356" i="18"/>
  <c r="AX364" i="18"/>
  <c r="AY364" i="18" s="1"/>
  <c r="AY380" i="18"/>
  <c r="AX380" i="18"/>
  <c r="AS429" i="18"/>
  <c r="AY411" i="18"/>
  <c r="AY426" i="18"/>
  <c r="AR323" i="18"/>
  <c r="AR325" i="18"/>
  <c r="AE358" i="18"/>
  <c r="AE359" i="18"/>
  <c r="AE360" i="18"/>
  <c r="D393" i="18"/>
  <c r="AX366" i="18"/>
  <c r="AY366" i="18" s="1"/>
  <c r="AX382" i="18"/>
  <c r="AY382" i="18" s="1"/>
  <c r="AY412" i="18"/>
  <c r="AS293" i="18"/>
  <c r="AY309" i="18"/>
  <c r="AY314" i="18"/>
  <c r="D324" i="18"/>
  <c r="BF324" i="18"/>
  <c r="AY336" i="18"/>
  <c r="AY352" i="18"/>
  <c r="D392" i="18"/>
  <c r="AY368" i="18"/>
  <c r="AX368" i="18"/>
  <c r="AY398" i="18"/>
  <c r="AY399" i="18"/>
  <c r="AY415" i="18"/>
  <c r="BF392" i="18"/>
  <c r="D394" i="18"/>
  <c r="M427" i="18"/>
  <c r="AS427" i="18"/>
  <c r="V359" i="18"/>
  <c r="AX384" i="18"/>
  <c r="AY384" i="18" s="1"/>
  <c r="AX386" i="18"/>
  <c r="AY386" i="18" s="1"/>
  <c r="AX388" i="18"/>
  <c r="AY388" i="18" s="1"/>
  <c r="AX390" i="18"/>
  <c r="AY390" i="18" s="1"/>
  <c r="M393" i="18"/>
  <c r="V394" i="18"/>
  <c r="BF395" i="18"/>
  <c r="AW429" i="18"/>
  <c r="V393" i="18"/>
  <c r="AE394" i="18"/>
  <c r="AX396" i="18"/>
  <c r="AY396" i="18" s="1"/>
  <c r="AX398" i="18"/>
  <c r="AX400" i="18"/>
  <c r="AY400" i="18" s="1"/>
  <c r="AX402" i="18"/>
  <c r="AY402" i="18" s="1"/>
  <c r="AX404" i="18"/>
  <c r="AY404" i="18" s="1"/>
  <c r="AX406" i="18"/>
  <c r="AY406" i="18" s="1"/>
  <c r="AX408" i="18"/>
  <c r="AY408" i="18" s="1"/>
  <c r="AX410" i="18"/>
  <c r="AY410" i="18" s="1"/>
  <c r="AX412" i="18"/>
  <c r="AX414" i="18"/>
  <c r="AY414" i="18" s="1"/>
  <c r="AX416" i="18"/>
  <c r="AY416" i="18" s="1"/>
  <c r="AX418" i="18"/>
  <c r="AY418" i="18" s="1"/>
  <c r="AX420" i="18"/>
  <c r="AX422" i="18"/>
  <c r="AY422" i="18" s="1"/>
  <c r="AX424" i="18"/>
  <c r="AY424" i="18" s="1"/>
  <c r="AX426" i="18"/>
  <c r="AW428" i="18"/>
  <c r="BF429" i="18"/>
  <c r="AW360" i="18"/>
  <c r="AE393" i="18"/>
  <c r="BF428" i="18"/>
  <c r="AW359" i="18"/>
  <c r="AX360" i="18"/>
  <c r="D429" i="18"/>
  <c r="AR429" i="18"/>
  <c r="B85" i="16"/>
  <c r="B80" i="16"/>
  <c r="BM430" i="16"/>
  <c r="BL430" i="16"/>
  <c r="BK430" i="16"/>
  <c r="BJ430" i="16"/>
  <c r="BI430" i="16"/>
  <c r="BH430" i="16"/>
  <c r="BG430" i="16"/>
  <c r="BE430" i="16"/>
  <c r="AT430" i="16"/>
  <c r="AO430" i="16"/>
  <c r="C430" i="16"/>
  <c r="BM429" i="16"/>
  <c r="BL429" i="16"/>
  <c r="BK429" i="16"/>
  <c r="BJ429" i="16"/>
  <c r="BI429" i="16"/>
  <c r="BH429" i="16"/>
  <c r="BG429" i="16"/>
  <c r="BE429" i="16"/>
  <c r="BD429" i="16"/>
  <c r="BC429" i="16"/>
  <c r="BB429" i="16"/>
  <c r="BA429" i="16"/>
  <c r="AZ429" i="16"/>
  <c r="AV429" i="16"/>
  <c r="AU429" i="16"/>
  <c r="AT429" i="16"/>
  <c r="AQ429" i="16"/>
  <c r="AP429" i="16"/>
  <c r="AO429" i="16"/>
  <c r="AN429" i="16"/>
  <c r="AM429" i="16"/>
  <c r="AL429" i="16"/>
  <c r="AK429" i="16"/>
  <c r="AJ429" i="16"/>
  <c r="AI429" i="16"/>
  <c r="AH429" i="16"/>
  <c r="AG429" i="16"/>
  <c r="AF429" i="16"/>
  <c r="AD429" i="16"/>
  <c r="AC429" i="16"/>
  <c r="AB429" i="16"/>
  <c r="AA429" i="16"/>
  <c r="Z429" i="16"/>
  <c r="Y429" i="16"/>
  <c r="X429" i="16"/>
  <c r="W429" i="16"/>
  <c r="V429" i="16"/>
  <c r="U429" i="16"/>
  <c r="T429" i="16"/>
  <c r="S429" i="16"/>
  <c r="R429" i="16"/>
  <c r="Q429" i="16"/>
  <c r="P429" i="16"/>
  <c r="O429" i="16"/>
  <c r="N429" i="16"/>
  <c r="L429" i="16"/>
  <c r="K429" i="16"/>
  <c r="J429" i="16"/>
  <c r="I429" i="16"/>
  <c r="H429" i="16"/>
  <c r="G429" i="16"/>
  <c r="F429" i="16"/>
  <c r="E429" i="16"/>
  <c r="C429" i="16"/>
  <c r="BM428" i="16"/>
  <c r="BL428" i="16"/>
  <c r="BK428" i="16"/>
  <c r="BJ428" i="16"/>
  <c r="BI428" i="16"/>
  <c r="BH428" i="16"/>
  <c r="BG428" i="16"/>
  <c r="BE428" i="16"/>
  <c r="BD428" i="16"/>
  <c r="BC428" i="16"/>
  <c r="BB428" i="16"/>
  <c r="BA428" i="16"/>
  <c r="AZ428" i="16"/>
  <c r="AV428" i="16"/>
  <c r="AU428" i="16"/>
  <c r="AT428" i="16"/>
  <c r="AQ428" i="16"/>
  <c r="AP428" i="16"/>
  <c r="AO428" i="16"/>
  <c r="AN428" i="16"/>
  <c r="AM428" i="16"/>
  <c r="AL428" i="16"/>
  <c r="AK428" i="16"/>
  <c r="AJ428" i="16"/>
  <c r="AI428" i="16"/>
  <c r="AH428" i="16"/>
  <c r="AG428" i="16"/>
  <c r="AF428" i="16"/>
  <c r="AD428" i="16"/>
  <c r="AC428" i="16"/>
  <c r="AB428" i="16"/>
  <c r="AA428" i="16"/>
  <c r="Z428" i="16"/>
  <c r="Y428" i="16"/>
  <c r="X428" i="16"/>
  <c r="W428" i="16"/>
  <c r="U428" i="16"/>
  <c r="T428" i="16"/>
  <c r="S428" i="16"/>
  <c r="R428" i="16"/>
  <c r="Q428" i="16"/>
  <c r="P428" i="16"/>
  <c r="O428" i="16"/>
  <c r="N428" i="16"/>
  <c r="L428" i="16"/>
  <c r="K428" i="16"/>
  <c r="J428" i="16"/>
  <c r="I428" i="16"/>
  <c r="H428" i="16"/>
  <c r="G428" i="16"/>
  <c r="F428" i="16"/>
  <c r="E428" i="16"/>
  <c r="C428" i="16"/>
  <c r="BM427" i="16"/>
  <c r="BL427" i="16"/>
  <c r="BK427" i="16"/>
  <c r="BJ427" i="16"/>
  <c r="BI427" i="16"/>
  <c r="BH427" i="16"/>
  <c r="BG427" i="16"/>
  <c r="BE427" i="16"/>
  <c r="BD427" i="16"/>
  <c r="BC427" i="16"/>
  <c r="BB427" i="16"/>
  <c r="BA427" i="16"/>
  <c r="AZ427" i="16"/>
  <c r="AV427" i="16"/>
  <c r="AU427" i="16"/>
  <c r="AT427" i="16"/>
  <c r="AQ427" i="16"/>
  <c r="AP427" i="16"/>
  <c r="AO427" i="16"/>
  <c r="AN427" i="16"/>
  <c r="AM427" i="16"/>
  <c r="AL427" i="16"/>
  <c r="AK427" i="16"/>
  <c r="AJ427" i="16"/>
  <c r="AI427" i="16"/>
  <c r="AH427" i="16"/>
  <c r="AG427" i="16"/>
  <c r="AF427" i="16"/>
  <c r="AD427" i="16"/>
  <c r="AC427" i="16"/>
  <c r="AB427" i="16"/>
  <c r="AA427" i="16"/>
  <c r="Z427" i="16"/>
  <c r="Y427" i="16"/>
  <c r="X427" i="16"/>
  <c r="W427" i="16"/>
  <c r="U427" i="16"/>
  <c r="T427" i="16"/>
  <c r="S427" i="16"/>
  <c r="R427" i="16"/>
  <c r="Q427" i="16"/>
  <c r="P427" i="16"/>
  <c r="O427" i="16"/>
  <c r="N427" i="16"/>
  <c r="L427" i="16"/>
  <c r="K427" i="16"/>
  <c r="J427" i="16"/>
  <c r="I427" i="16"/>
  <c r="H427" i="16"/>
  <c r="G427" i="16"/>
  <c r="F427" i="16"/>
  <c r="E427" i="16"/>
  <c r="C427" i="16"/>
  <c r="BF426" i="16"/>
  <c r="AW426" i="16"/>
  <c r="AR426" i="16"/>
  <c r="AS426" i="16" s="1"/>
  <c r="AE426" i="16"/>
  <c r="V426" i="16"/>
  <c r="M426" i="16"/>
  <c r="D426" i="16"/>
  <c r="BF425" i="16"/>
  <c r="AW425" i="16"/>
  <c r="AX425" i="16" s="1"/>
  <c r="AR425" i="16"/>
  <c r="AS425" i="16" s="1"/>
  <c r="AE425" i="16"/>
  <c r="V425" i="16"/>
  <c r="M425" i="16"/>
  <c r="D425" i="16"/>
  <c r="BF424" i="16"/>
  <c r="AW424" i="16"/>
  <c r="AR424" i="16"/>
  <c r="AS424" i="16" s="1"/>
  <c r="AE424" i="16"/>
  <c r="V424" i="16"/>
  <c r="M424" i="16"/>
  <c r="D424" i="16"/>
  <c r="BF423" i="16"/>
  <c r="AW423" i="16"/>
  <c r="AX423" i="16" s="1"/>
  <c r="AR423" i="16"/>
  <c r="AS423" i="16" s="1"/>
  <c r="AE423" i="16"/>
  <c r="V423" i="16"/>
  <c r="M423" i="16"/>
  <c r="D423" i="16"/>
  <c r="BF422" i="16"/>
  <c r="AW422" i="16"/>
  <c r="AR422" i="16"/>
  <c r="AS422" i="16" s="1"/>
  <c r="AE422" i="16"/>
  <c r="V422" i="16"/>
  <c r="M422" i="16"/>
  <c r="D422" i="16"/>
  <c r="BF421" i="16"/>
  <c r="AW421" i="16"/>
  <c r="AR421" i="16"/>
  <c r="AS421" i="16" s="1"/>
  <c r="AE421" i="16"/>
  <c r="V421" i="16"/>
  <c r="M421" i="16"/>
  <c r="D421" i="16"/>
  <c r="BF420" i="16"/>
  <c r="AW420" i="16"/>
  <c r="AR420" i="16"/>
  <c r="AS420" i="16" s="1"/>
  <c r="AE420" i="16"/>
  <c r="V420" i="16"/>
  <c r="M420" i="16"/>
  <c r="D420" i="16"/>
  <c r="BF419" i="16"/>
  <c r="AX419" i="16"/>
  <c r="AW419" i="16"/>
  <c r="AR419" i="16"/>
  <c r="AS419" i="16" s="1"/>
  <c r="AE419" i="16"/>
  <c r="V419" i="16"/>
  <c r="M419" i="16"/>
  <c r="D419" i="16"/>
  <c r="BF418" i="16"/>
  <c r="AW418" i="16"/>
  <c r="AR418" i="16"/>
  <c r="AS418" i="16" s="1"/>
  <c r="AE418" i="16"/>
  <c r="V418" i="16"/>
  <c r="M418" i="16"/>
  <c r="D418" i="16"/>
  <c r="BF417" i="16"/>
  <c r="AW417" i="16"/>
  <c r="AX417" i="16" s="1"/>
  <c r="AR417" i="16"/>
  <c r="AS417" i="16" s="1"/>
  <c r="AE417" i="16"/>
  <c r="V417" i="16"/>
  <c r="M417" i="16"/>
  <c r="D417" i="16"/>
  <c r="BF416" i="16"/>
  <c r="AW416" i="16"/>
  <c r="AR416" i="16"/>
  <c r="AS416" i="16" s="1"/>
  <c r="AE416" i="16"/>
  <c r="V416" i="16"/>
  <c r="M416" i="16"/>
  <c r="D416" i="16"/>
  <c r="BF415" i="16"/>
  <c r="AW415" i="16"/>
  <c r="AR415" i="16"/>
  <c r="AS415" i="16" s="1"/>
  <c r="AE415" i="16"/>
  <c r="V415" i="16"/>
  <c r="M415" i="16"/>
  <c r="D415" i="16"/>
  <c r="BF414" i="16"/>
  <c r="AW414" i="16"/>
  <c r="AR414" i="16"/>
  <c r="AS414" i="16" s="1"/>
  <c r="AE414" i="16"/>
  <c r="V414" i="16"/>
  <c r="M414" i="16"/>
  <c r="D414" i="16"/>
  <c r="BF413" i="16"/>
  <c r="AW413" i="16"/>
  <c r="AR413" i="16"/>
  <c r="AS413" i="16" s="1"/>
  <c r="AE413" i="16"/>
  <c r="V413" i="16"/>
  <c r="M413" i="16"/>
  <c r="D413" i="16"/>
  <c r="BF412" i="16"/>
  <c r="AW412" i="16"/>
  <c r="AR412" i="16"/>
  <c r="AS412" i="16" s="1"/>
  <c r="AE412" i="16"/>
  <c r="V412" i="16"/>
  <c r="M412" i="16"/>
  <c r="D412" i="16"/>
  <c r="BF411" i="16"/>
  <c r="AW411" i="16"/>
  <c r="AX411" i="16" s="1"/>
  <c r="AR411" i="16"/>
  <c r="AS411" i="16" s="1"/>
  <c r="AE411" i="16"/>
  <c r="V411" i="16"/>
  <c r="M411" i="16"/>
  <c r="D411" i="16"/>
  <c r="BF410" i="16"/>
  <c r="AW410" i="16"/>
  <c r="AR410" i="16"/>
  <c r="AS410" i="16" s="1"/>
  <c r="AE410" i="16"/>
  <c r="V410" i="16"/>
  <c r="M410" i="16"/>
  <c r="D410" i="16"/>
  <c r="BF409" i="16"/>
  <c r="AW409" i="16"/>
  <c r="AX409" i="16" s="1"/>
  <c r="AR409" i="16"/>
  <c r="AS409" i="16" s="1"/>
  <c r="AE409" i="16"/>
  <c r="V409" i="16"/>
  <c r="M409" i="16"/>
  <c r="D409" i="16"/>
  <c r="BF408" i="16"/>
  <c r="AW408" i="16"/>
  <c r="AR408" i="16"/>
  <c r="AS408" i="16" s="1"/>
  <c r="AE408" i="16"/>
  <c r="V408" i="16"/>
  <c r="M408" i="16"/>
  <c r="D408" i="16"/>
  <c r="BF407" i="16"/>
  <c r="AW407" i="16"/>
  <c r="AX407" i="16" s="1"/>
  <c r="AR407" i="16"/>
  <c r="AS407" i="16" s="1"/>
  <c r="AE407" i="16"/>
  <c r="V407" i="16"/>
  <c r="M407" i="16"/>
  <c r="D407" i="16"/>
  <c r="BF406" i="16"/>
  <c r="AW406" i="16"/>
  <c r="AR406" i="16"/>
  <c r="AS406" i="16" s="1"/>
  <c r="AE406" i="16"/>
  <c r="V406" i="16"/>
  <c r="M406" i="16"/>
  <c r="D406" i="16"/>
  <c r="BF405" i="16"/>
  <c r="AW405" i="16"/>
  <c r="AR405" i="16"/>
  <c r="AS405" i="16" s="1"/>
  <c r="AE405" i="16"/>
  <c r="V405" i="16"/>
  <c r="M405" i="16"/>
  <c r="D405" i="16"/>
  <c r="BF404" i="16"/>
  <c r="AW404" i="16"/>
  <c r="AR404" i="16"/>
  <c r="AS404" i="16" s="1"/>
  <c r="AE404" i="16"/>
  <c r="V404" i="16"/>
  <c r="M404" i="16"/>
  <c r="D404" i="16"/>
  <c r="BF403" i="16"/>
  <c r="AW403" i="16"/>
  <c r="AX403" i="16" s="1"/>
  <c r="AR403" i="16"/>
  <c r="AS403" i="16" s="1"/>
  <c r="AE403" i="16"/>
  <c r="V403" i="16"/>
  <c r="M403" i="16"/>
  <c r="D403" i="16"/>
  <c r="BF402" i="16"/>
  <c r="AW402" i="16"/>
  <c r="AR402" i="16"/>
  <c r="AS402" i="16" s="1"/>
  <c r="AE402" i="16"/>
  <c r="V402" i="16"/>
  <c r="M402" i="16"/>
  <c r="D402" i="16"/>
  <c r="BF401" i="16"/>
  <c r="AW401" i="16"/>
  <c r="AX401" i="16" s="1"/>
  <c r="AR401" i="16"/>
  <c r="AS401" i="16" s="1"/>
  <c r="AE401" i="16"/>
  <c r="V401" i="16"/>
  <c r="M401" i="16"/>
  <c r="D401" i="16"/>
  <c r="BF400" i="16"/>
  <c r="AW400" i="16"/>
  <c r="AR400" i="16"/>
  <c r="AS400" i="16" s="1"/>
  <c r="AE400" i="16"/>
  <c r="V400" i="16"/>
  <c r="M400" i="16"/>
  <c r="D400" i="16"/>
  <c r="BF399" i="16"/>
  <c r="AW399" i="16"/>
  <c r="AR399" i="16"/>
  <c r="AS399" i="16" s="1"/>
  <c r="AE399" i="16"/>
  <c r="V399" i="16"/>
  <c r="M399" i="16"/>
  <c r="D399" i="16"/>
  <c r="BF398" i="16"/>
  <c r="AW398" i="16"/>
  <c r="AR398" i="16"/>
  <c r="AS398" i="16" s="1"/>
  <c r="AE398" i="16"/>
  <c r="V398" i="16"/>
  <c r="M398" i="16"/>
  <c r="D398" i="16"/>
  <c r="BF397" i="16"/>
  <c r="AW397" i="16"/>
  <c r="AR397" i="16"/>
  <c r="AS397" i="16" s="1"/>
  <c r="AE397" i="16"/>
  <c r="V397" i="16"/>
  <c r="M397" i="16"/>
  <c r="D397" i="16"/>
  <c r="BF396" i="16"/>
  <c r="AW396" i="16"/>
  <c r="AR396" i="16"/>
  <c r="AR427" i="16" s="1"/>
  <c r="AE396" i="16"/>
  <c r="V396" i="16"/>
  <c r="V427" i="16" s="1"/>
  <c r="M396" i="16"/>
  <c r="D396" i="16"/>
  <c r="D428" i="16" s="1"/>
  <c r="BM395" i="16"/>
  <c r="BL395" i="16"/>
  <c r="BK395" i="16"/>
  <c r="BJ395" i="16"/>
  <c r="BI395" i="16"/>
  <c r="BH395" i="16"/>
  <c r="BG395" i="16"/>
  <c r="BE395" i="16"/>
  <c r="AT395" i="16"/>
  <c r="AO395" i="16"/>
  <c r="C395" i="16"/>
  <c r="BM394" i="16"/>
  <c r="BL394" i="16"/>
  <c r="BK394" i="16"/>
  <c r="BJ394" i="16"/>
  <c r="BI394" i="16"/>
  <c r="BH394" i="16"/>
  <c r="BG394" i="16"/>
  <c r="BE394" i="16"/>
  <c r="BD394" i="16"/>
  <c r="BC394" i="16"/>
  <c r="BB394" i="16"/>
  <c r="BA394" i="16"/>
  <c r="AZ394" i="16"/>
  <c r="AV394" i="16"/>
  <c r="AU394" i="16"/>
  <c r="AT394" i="16"/>
  <c r="AQ394" i="16"/>
  <c r="AP394" i="16"/>
  <c r="AO394" i="16"/>
  <c r="AN394" i="16"/>
  <c r="AM394" i="16"/>
  <c r="AL394" i="16"/>
  <c r="AK394" i="16"/>
  <c r="AJ394" i="16"/>
  <c r="AI394" i="16"/>
  <c r="AH394" i="16"/>
  <c r="AG394" i="16"/>
  <c r="AF394" i="16"/>
  <c r="AD394" i="16"/>
  <c r="AC394" i="16"/>
  <c r="AB394" i="16"/>
  <c r="AA394" i="16"/>
  <c r="Z394" i="16"/>
  <c r="Y394" i="16"/>
  <c r="X394" i="16"/>
  <c r="W394" i="16"/>
  <c r="U394" i="16"/>
  <c r="T394" i="16"/>
  <c r="S394" i="16"/>
  <c r="R394" i="16"/>
  <c r="Q394" i="16"/>
  <c r="P394" i="16"/>
  <c r="O394" i="16"/>
  <c r="N394" i="16"/>
  <c r="L394" i="16"/>
  <c r="K394" i="16"/>
  <c r="J394" i="16"/>
  <c r="I394" i="16"/>
  <c r="H394" i="16"/>
  <c r="G394" i="16"/>
  <c r="F394" i="16"/>
  <c r="E394" i="16"/>
  <c r="C394" i="16"/>
  <c r="BM393" i="16"/>
  <c r="BL393" i="16"/>
  <c r="BK393" i="16"/>
  <c r="BJ393" i="16"/>
  <c r="BI393" i="16"/>
  <c r="BH393" i="16"/>
  <c r="BG393" i="16"/>
  <c r="BE393" i="16"/>
  <c r="BD393" i="16"/>
  <c r="BC393" i="16"/>
  <c r="BB393" i="16"/>
  <c r="BA393" i="16"/>
  <c r="AZ393" i="16"/>
  <c r="AV393" i="16"/>
  <c r="AU393" i="16"/>
  <c r="AT393" i="16"/>
  <c r="AQ393" i="16"/>
  <c r="AP393" i="16"/>
  <c r="AO393" i="16"/>
  <c r="AN393" i="16"/>
  <c r="AM393" i="16"/>
  <c r="AL393" i="16"/>
  <c r="AK393" i="16"/>
  <c r="AJ393" i="16"/>
  <c r="AI393" i="16"/>
  <c r="AH393" i="16"/>
  <c r="AG393" i="16"/>
  <c r="AF393" i="16"/>
  <c r="AD393" i="16"/>
  <c r="AC393" i="16"/>
  <c r="AB393" i="16"/>
  <c r="AA393" i="16"/>
  <c r="Z393" i="16"/>
  <c r="Y393" i="16"/>
  <c r="X393" i="16"/>
  <c r="W393" i="16"/>
  <c r="U393" i="16"/>
  <c r="T393" i="16"/>
  <c r="S393" i="16"/>
  <c r="R393" i="16"/>
  <c r="P393" i="16"/>
  <c r="L393" i="16"/>
  <c r="K393" i="16"/>
  <c r="J393" i="16"/>
  <c r="I393" i="16"/>
  <c r="H393" i="16"/>
  <c r="G393" i="16"/>
  <c r="F393" i="16"/>
  <c r="E393" i="16"/>
  <c r="C393" i="16"/>
  <c r="BM392" i="16"/>
  <c r="BL392" i="16"/>
  <c r="BK392" i="16"/>
  <c r="BJ392" i="16"/>
  <c r="BI392" i="16"/>
  <c r="BH392" i="16"/>
  <c r="BG392" i="16"/>
  <c r="BE392" i="16"/>
  <c r="BD392" i="16"/>
  <c r="BC392" i="16"/>
  <c r="BB392" i="16"/>
  <c r="BA392" i="16"/>
  <c r="AZ392" i="16"/>
  <c r="AV392" i="16"/>
  <c r="AU392" i="16"/>
  <c r="AT392" i="16"/>
  <c r="AQ392" i="16"/>
  <c r="AP392" i="16"/>
  <c r="AO392" i="16"/>
  <c r="AN392" i="16"/>
  <c r="AM392" i="16"/>
  <c r="AL392" i="16"/>
  <c r="AK392" i="16"/>
  <c r="AJ392" i="16"/>
  <c r="AI392" i="16"/>
  <c r="AH392" i="16"/>
  <c r="AG392" i="16"/>
  <c r="AF392" i="16"/>
  <c r="AD392" i="16"/>
  <c r="AC392" i="16"/>
  <c r="AB392" i="16"/>
  <c r="AA392" i="16"/>
  <c r="Z392" i="16"/>
  <c r="Y392" i="16"/>
  <c r="X392" i="16"/>
  <c r="W392" i="16"/>
  <c r="U392" i="16"/>
  <c r="T392" i="16"/>
  <c r="S392" i="16"/>
  <c r="R392" i="16"/>
  <c r="L392" i="16"/>
  <c r="K392" i="16"/>
  <c r="J392" i="16"/>
  <c r="I392" i="16"/>
  <c r="H392" i="16"/>
  <c r="G392" i="16"/>
  <c r="F392" i="16"/>
  <c r="E392" i="16"/>
  <c r="C392" i="16"/>
  <c r="BF391" i="16"/>
  <c r="AW391" i="16"/>
  <c r="AX391" i="16" s="1"/>
  <c r="AR391" i="16"/>
  <c r="AS391" i="16" s="1"/>
  <c r="AE391" i="16"/>
  <c r="V391" i="16"/>
  <c r="M391" i="16"/>
  <c r="D391" i="16"/>
  <c r="BF390" i="16"/>
  <c r="AW390" i="16"/>
  <c r="AX390" i="16" s="1"/>
  <c r="AR390" i="16"/>
  <c r="AS390" i="16" s="1"/>
  <c r="AE390" i="16"/>
  <c r="V390" i="16"/>
  <c r="M390" i="16"/>
  <c r="D390" i="16"/>
  <c r="BF389" i="16"/>
  <c r="AW389" i="16"/>
  <c r="AR389" i="16"/>
  <c r="AS389" i="16" s="1"/>
  <c r="AE389" i="16"/>
  <c r="V389" i="16"/>
  <c r="M389" i="16"/>
  <c r="D389" i="16"/>
  <c r="BF388" i="16"/>
  <c r="AW388" i="16"/>
  <c r="AX388" i="16" s="1"/>
  <c r="AR388" i="16"/>
  <c r="AS388" i="16" s="1"/>
  <c r="AE388" i="16"/>
  <c r="V388" i="16"/>
  <c r="M388" i="16"/>
  <c r="D388" i="16"/>
  <c r="BF387" i="16"/>
  <c r="AW387" i="16"/>
  <c r="AX387" i="16" s="1"/>
  <c r="AR387" i="16"/>
  <c r="AS387" i="16" s="1"/>
  <c r="AE387" i="16"/>
  <c r="V387" i="16"/>
  <c r="M387" i="16"/>
  <c r="D387" i="16"/>
  <c r="BF386" i="16"/>
  <c r="AW386" i="16"/>
  <c r="AX386" i="16" s="1"/>
  <c r="AR386" i="16"/>
  <c r="AS386" i="16" s="1"/>
  <c r="AE386" i="16"/>
  <c r="V386" i="16"/>
  <c r="M386" i="16"/>
  <c r="D386" i="16"/>
  <c r="BF385" i="16"/>
  <c r="AW385" i="16"/>
  <c r="AR385" i="16"/>
  <c r="AS385" i="16" s="1"/>
  <c r="AE385" i="16"/>
  <c r="V385" i="16"/>
  <c r="M385" i="16"/>
  <c r="D385" i="16"/>
  <c r="BF384" i="16"/>
  <c r="AW384" i="16"/>
  <c r="AX384" i="16" s="1"/>
  <c r="AR384" i="16"/>
  <c r="AS384" i="16" s="1"/>
  <c r="AE384" i="16"/>
  <c r="V384" i="16"/>
  <c r="M384" i="16"/>
  <c r="D384" i="16"/>
  <c r="BF383" i="16"/>
  <c r="AX383" i="16"/>
  <c r="AW383" i="16"/>
  <c r="AR383" i="16"/>
  <c r="AS383" i="16" s="1"/>
  <c r="AE383" i="16"/>
  <c r="V383" i="16"/>
  <c r="M383" i="16"/>
  <c r="D383" i="16"/>
  <c r="BF382" i="16"/>
  <c r="AX382" i="16"/>
  <c r="AW382" i="16"/>
  <c r="AR382" i="16"/>
  <c r="AS382" i="16" s="1"/>
  <c r="AE382" i="16"/>
  <c r="V382" i="16"/>
  <c r="M382" i="16"/>
  <c r="D382" i="16"/>
  <c r="BF381" i="16"/>
  <c r="AW381" i="16"/>
  <c r="AR381" i="16"/>
  <c r="AS381" i="16" s="1"/>
  <c r="AE381" i="16"/>
  <c r="V381" i="16"/>
  <c r="M381" i="16"/>
  <c r="D381" i="16"/>
  <c r="BF380" i="16"/>
  <c r="AW380" i="16"/>
  <c r="AX380" i="16" s="1"/>
  <c r="AR380" i="16"/>
  <c r="AS380" i="16" s="1"/>
  <c r="AE380" i="16"/>
  <c r="V380" i="16"/>
  <c r="M380" i="16"/>
  <c r="D380" i="16"/>
  <c r="BF379" i="16"/>
  <c r="AW379" i="16"/>
  <c r="AX379" i="16" s="1"/>
  <c r="AR379" i="16"/>
  <c r="AS379" i="16" s="1"/>
  <c r="AE379" i="16"/>
  <c r="V379" i="16"/>
  <c r="M379" i="16"/>
  <c r="D379" i="16"/>
  <c r="BF378" i="16"/>
  <c r="AW378" i="16"/>
  <c r="AX378" i="16" s="1"/>
  <c r="AR378" i="16"/>
  <c r="AS378" i="16" s="1"/>
  <c r="AE378" i="16"/>
  <c r="V378" i="16"/>
  <c r="M378" i="16"/>
  <c r="D378" i="16"/>
  <c r="BF377" i="16"/>
  <c r="AW377" i="16"/>
  <c r="AX377" i="16" s="1"/>
  <c r="AR377" i="16"/>
  <c r="AS377" i="16" s="1"/>
  <c r="AE377" i="16"/>
  <c r="V377" i="16"/>
  <c r="M377" i="16"/>
  <c r="D377" i="16"/>
  <c r="BF376" i="16"/>
  <c r="AW376" i="16"/>
  <c r="AX376" i="16" s="1"/>
  <c r="AR376" i="16"/>
  <c r="AS376" i="16" s="1"/>
  <c r="AE376" i="16"/>
  <c r="V376" i="16"/>
  <c r="M376" i="16"/>
  <c r="D376" i="16"/>
  <c r="BF375" i="16"/>
  <c r="AW375" i="16"/>
  <c r="AX375" i="16" s="1"/>
  <c r="AR375" i="16"/>
  <c r="AS375" i="16" s="1"/>
  <c r="AE375" i="16"/>
  <c r="V375" i="16"/>
  <c r="M375" i="16"/>
  <c r="D375" i="16"/>
  <c r="BF374" i="16"/>
  <c r="AW374" i="16"/>
  <c r="AX374" i="16" s="1"/>
  <c r="AR374" i="16"/>
  <c r="AS374" i="16" s="1"/>
  <c r="AE374" i="16"/>
  <c r="V374" i="16"/>
  <c r="M374" i="16"/>
  <c r="D374" i="16"/>
  <c r="BF373" i="16"/>
  <c r="AW373" i="16"/>
  <c r="AR373" i="16"/>
  <c r="AS373" i="16" s="1"/>
  <c r="AE373" i="16"/>
  <c r="V373" i="16"/>
  <c r="M373" i="16"/>
  <c r="D373" i="16"/>
  <c r="BF372" i="16"/>
  <c r="AW372" i="16"/>
  <c r="AX372" i="16" s="1"/>
  <c r="AR372" i="16"/>
  <c r="AS372" i="16" s="1"/>
  <c r="AE372" i="16"/>
  <c r="V372" i="16"/>
  <c r="M372" i="16"/>
  <c r="D372" i="16"/>
  <c r="BF371" i="16"/>
  <c r="AW371" i="16"/>
  <c r="AX371" i="16" s="1"/>
  <c r="AR371" i="16"/>
  <c r="AS371" i="16" s="1"/>
  <c r="AE371" i="16"/>
  <c r="V371" i="16"/>
  <c r="M371" i="16"/>
  <c r="D371" i="16"/>
  <c r="BF370" i="16"/>
  <c r="AW370" i="16"/>
  <c r="AX370" i="16" s="1"/>
  <c r="AR370" i="16"/>
  <c r="AS370" i="16" s="1"/>
  <c r="AE370" i="16"/>
  <c r="V370" i="16"/>
  <c r="M370" i="16"/>
  <c r="D370" i="16"/>
  <c r="BF369" i="16"/>
  <c r="AW369" i="16"/>
  <c r="AX369" i="16" s="1"/>
  <c r="AR369" i="16"/>
  <c r="AS369" i="16" s="1"/>
  <c r="AE369" i="16"/>
  <c r="V369" i="16"/>
  <c r="M369" i="16"/>
  <c r="D369" i="16"/>
  <c r="BF368" i="16"/>
  <c r="AW368" i="16"/>
  <c r="AX368" i="16" s="1"/>
  <c r="AR368" i="16"/>
  <c r="AS368" i="16" s="1"/>
  <c r="AE368" i="16"/>
  <c r="V368" i="16"/>
  <c r="M368" i="16"/>
  <c r="D368" i="16"/>
  <c r="BF367" i="16"/>
  <c r="AW367" i="16"/>
  <c r="AX367" i="16" s="1"/>
  <c r="AY367" i="16" s="1"/>
  <c r="AR367" i="16"/>
  <c r="AS367" i="16" s="1"/>
  <c r="AE367" i="16"/>
  <c r="V367" i="16"/>
  <c r="M367" i="16"/>
  <c r="D367" i="16"/>
  <c r="BF366" i="16"/>
  <c r="AW366" i="16"/>
  <c r="AX366" i="16" s="1"/>
  <c r="AR366" i="16"/>
  <c r="AS366" i="16" s="1"/>
  <c r="AE366" i="16"/>
  <c r="V366" i="16"/>
  <c r="M366" i="16"/>
  <c r="D366" i="16"/>
  <c r="BF365" i="16"/>
  <c r="AW365" i="16"/>
  <c r="AR365" i="16"/>
  <c r="AS365" i="16" s="1"/>
  <c r="AE365" i="16"/>
  <c r="V365" i="16"/>
  <c r="M365" i="16"/>
  <c r="D365" i="16"/>
  <c r="BF364" i="16"/>
  <c r="AW364" i="16"/>
  <c r="AX364" i="16" s="1"/>
  <c r="AR364" i="16"/>
  <c r="AS364" i="16" s="1"/>
  <c r="AE364" i="16"/>
  <c r="V364" i="16"/>
  <c r="M364" i="16"/>
  <c r="D364" i="16"/>
  <c r="BF363" i="16"/>
  <c r="AW363" i="16"/>
  <c r="AX363" i="16" s="1"/>
  <c r="AR363" i="16"/>
  <c r="AS363" i="16" s="1"/>
  <c r="AE363" i="16"/>
  <c r="V363" i="16"/>
  <c r="M363" i="16"/>
  <c r="D363" i="16"/>
  <c r="BF362" i="16"/>
  <c r="AW362" i="16"/>
  <c r="AR362" i="16"/>
  <c r="AE362" i="16"/>
  <c r="AE392" i="16" s="1"/>
  <c r="V362" i="16"/>
  <c r="V392" i="16" s="1"/>
  <c r="M362" i="16"/>
  <c r="D362" i="16"/>
  <c r="BM361" i="16"/>
  <c r="BL361" i="16"/>
  <c r="BK361" i="16"/>
  <c r="BJ361" i="16"/>
  <c r="BI361" i="16"/>
  <c r="BH361" i="16"/>
  <c r="BG361" i="16"/>
  <c r="BE361" i="16"/>
  <c r="AT361" i="16"/>
  <c r="AO361" i="16"/>
  <c r="C361" i="16"/>
  <c r="BM360" i="16"/>
  <c r="BL360" i="16"/>
  <c r="BK360" i="16"/>
  <c r="BJ360" i="16"/>
  <c r="BI360" i="16"/>
  <c r="BH360" i="16"/>
  <c r="BG360" i="16"/>
  <c r="BE360" i="16"/>
  <c r="BD360" i="16"/>
  <c r="BC360" i="16"/>
  <c r="BB360" i="16"/>
  <c r="BA360" i="16"/>
  <c r="AZ360" i="16"/>
  <c r="AV360" i="16"/>
  <c r="AU360" i="16"/>
  <c r="AT360" i="16"/>
  <c r="AQ360" i="16"/>
  <c r="AP360" i="16"/>
  <c r="AO360" i="16"/>
  <c r="AN360" i="16"/>
  <c r="AN10" i="16" s="1"/>
  <c r="AM360" i="16"/>
  <c r="AL360" i="16"/>
  <c r="AK360" i="16"/>
  <c r="AJ360" i="16"/>
  <c r="AI360" i="16"/>
  <c r="AH360" i="16"/>
  <c r="AG360" i="16"/>
  <c r="AF360" i="16"/>
  <c r="AD360" i="16"/>
  <c r="AC360" i="16"/>
  <c r="AB360" i="16"/>
  <c r="AA360" i="16"/>
  <c r="Z360" i="16"/>
  <c r="Y360" i="16"/>
  <c r="X360" i="16"/>
  <c r="W360" i="16"/>
  <c r="U360" i="16"/>
  <c r="T360" i="16"/>
  <c r="S360" i="16"/>
  <c r="R360" i="16"/>
  <c r="Q360" i="16"/>
  <c r="P360" i="16"/>
  <c r="O360" i="16"/>
  <c r="N360" i="16"/>
  <c r="L360" i="16"/>
  <c r="K360" i="16"/>
  <c r="J360" i="16"/>
  <c r="I360" i="16"/>
  <c r="H360" i="16"/>
  <c r="G360" i="16"/>
  <c r="F360" i="16"/>
  <c r="E360" i="16"/>
  <c r="C360" i="16"/>
  <c r="BM359" i="16"/>
  <c r="BL359" i="16"/>
  <c r="BK359" i="16"/>
  <c r="BJ359" i="16"/>
  <c r="BI359" i="16"/>
  <c r="BH359" i="16"/>
  <c r="BG359" i="16"/>
  <c r="BE359" i="16"/>
  <c r="BD359" i="16"/>
  <c r="BC359" i="16"/>
  <c r="BB359" i="16"/>
  <c r="BA359" i="16"/>
  <c r="AZ359" i="16"/>
  <c r="AV359" i="16"/>
  <c r="AU359" i="16"/>
  <c r="AT359" i="16"/>
  <c r="AQ359" i="16"/>
  <c r="AP359" i="16"/>
  <c r="AO359" i="16"/>
  <c r="AO8" i="16" s="1"/>
  <c r="AN359" i="16"/>
  <c r="AM359" i="16"/>
  <c r="AL359" i="16"/>
  <c r="AK359" i="16"/>
  <c r="AJ359" i="16"/>
  <c r="AI359" i="16"/>
  <c r="AH359" i="16"/>
  <c r="AG359" i="16"/>
  <c r="AF359" i="16"/>
  <c r="AD359" i="16"/>
  <c r="AC359" i="16"/>
  <c r="AB359" i="16"/>
  <c r="AA359" i="16"/>
  <c r="Z359" i="16"/>
  <c r="Y359" i="16"/>
  <c r="X359" i="16"/>
  <c r="W359" i="16"/>
  <c r="U359" i="16"/>
  <c r="T359" i="16"/>
  <c r="S359" i="16"/>
  <c r="R359" i="16"/>
  <c r="Q359" i="16"/>
  <c r="P359" i="16"/>
  <c r="O359" i="16"/>
  <c r="N359" i="16"/>
  <c r="L359" i="16"/>
  <c r="K359" i="16"/>
  <c r="J359" i="16"/>
  <c r="I359" i="16"/>
  <c r="H359" i="16"/>
  <c r="G359" i="16"/>
  <c r="F359" i="16"/>
  <c r="E359" i="16"/>
  <c r="C359" i="16"/>
  <c r="BM358" i="16"/>
  <c r="BL358" i="16"/>
  <c r="BK358" i="16"/>
  <c r="BJ358" i="16"/>
  <c r="BI358" i="16"/>
  <c r="BH358" i="16"/>
  <c r="BG358" i="16"/>
  <c r="BE358" i="16"/>
  <c r="BD358" i="16"/>
  <c r="BC358" i="16"/>
  <c r="BB358" i="16"/>
  <c r="BA358" i="16"/>
  <c r="AZ358" i="16"/>
  <c r="AV358" i="16"/>
  <c r="AU358" i="16"/>
  <c r="AT358" i="16"/>
  <c r="AQ358" i="16"/>
  <c r="AP358" i="16"/>
  <c r="AO358" i="16"/>
  <c r="AN358" i="16"/>
  <c r="AM358" i="16"/>
  <c r="AL358" i="16"/>
  <c r="AK358" i="16"/>
  <c r="AJ358" i="16"/>
  <c r="AI358" i="16"/>
  <c r="AH358" i="16"/>
  <c r="AG358" i="16"/>
  <c r="AF358" i="16"/>
  <c r="AD358" i="16"/>
  <c r="AC358" i="16"/>
  <c r="AB358" i="16"/>
  <c r="AA358" i="16"/>
  <c r="Z358" i="16"/>
  <c r="Y358" i="16"/>
  <c r="X358" i="16"/>
  <c r="W358" i="16"/>
  <c r="U358" i="16"/>
  <c r="T358" i="16"/>
  <c r="S358" i="16"/>
  <c r="R358" i="16"/>
  <c r="Q358" i="16"/>
  <c r="P358" i="16"/>
  <c r="O358" i="16"/>
  <c r="N358" i="16"/>
  <c r="L358" i="16"/>
  <c r="K358" i="16"/>
  <c r="J358" i="16"/>
  <c r="I358" i="16"/>
  <c r="H358" i="16"/>
  <c r="G358" i="16"/>
  <c r="F358" i="16"/>
  <c r="E358" i="16"/>
  <c r="C358" i="16"/>
  <c r="BF357" i="16"/>
  <c r="AW357" i="16"/>
  <c r="AX357" i="16" s="1"/>
  <c r="AR357" i="16"/>
  <c r="AS357" i="16" s="1"/>
  <c r="AE357" i="16"/>
  <c r="V357" i="16"/>
  <c r="M357" i="16"/>
  <c r="D357" i="16"/>
  <c r="BF356" i="16"/>
  <c r="AW356" i="16"/>
  <c r="AX356" i="16" s="1"/>
  <c r="AR356" i="16"/>
  <c r="AS356" i="16" s="1"/>
  <c r="AE356" i="16"/>
  <c r="V356" i="16"/>
  <c r="M356" i="16"/>
  <c r="D356" i="16"/>
  <c r="BF355" i="16"/>
  <c r="AW355" i="16"/>
  <c r="AX355" i="16" s="1"/>
  <c r="AR355" i="16"/>
  <c r="AS355" i="16" s="1"/>
  <c r="AE355" i="16"/>
  <c r="V355" i="16"/>
  <c r="M355" i="16"/>
  <c r="D355" i="16"/>
  <c r="BF354" i="16"/>
  <c r="AW354" i="16"/>
  <c r="AX354" i="16" s="1"/>
  <c r="AR354" i="16"/>
  <c r="AS354" i="16" s="1"/>
  <c r="AE354" i="16"/>
  <c r="V354" i="16"/>
  <c r="M354" i="16"/>
  <c r="D354" i="16"/>
  <c r="BF353" i="16"/>
  <c r="AW353" i="16"/>
  <c r="AX353" i="16" s="1"/>
  <c r="AR353" i="16"/>
  <c r="AS353" i="16" s="1"/>
  <c r="AE353" i="16"/>
  <c r="V353" i="16"/>
  <c r="M353" i="16"/>
  <c r="D353" i="16"/>
  <c r="BF352" i="16"/>
  <c r="AW352" i="16"/>
  <c r="AX352" i="16" s="1"/>
  <c r="AR352" i="16"/>
  <c r="AS352" i="16" s="1"/>
  <c r="AE352" i="16"/>
  <c r="V352" i="16"/>
  <c r="M352" i="16"/>
  <c r="D352" i="16"/>
  <c r="BF351" i="16"/>
  <c r="AW351" i="16"/>
  <c r="AX351" i="16" s="1"/>
  <c r="AR351" i="16"/>
  <c r="AS351" i="16" s="1"/>
  <c r="AE351" i="16"/>
  <c r="V351" i="16"/>
  <c r="M351" i="16"/>
  <c r="D351" i="16"/>
  <c r="BF350" i="16"/>
  <c r="AW350" i="16"/>
  <c r="AX350" i="16" s="1"/>
  <c r="AS350" i="16"/>
  <c r="AY350" i="16" s="1"/>
  <c r="AR350" i="16"/>
  <c r="AE350" i="16"/>
  <c r="V350" i="16"/>
  <c r="M350" i="16"/>
  <c r="D350" i="16"/>
  <c r="BF349" i="16"/>
  <c r="AW349" i="16"/>
  <c r="AX349" i="16" s="1"/>
  <c r="AR349" i="16"/>
  <c r="AS349" i="16" s="1"/>
  <c r="AY349" i="16" s="1"/>
  <c r="AE349" i="16"/>
  <c r="V349" i="16"/>
  <c r="M349" i="16"/>
  <c r="D349" i="16"/>
  <c r="BF348" i="16"/>
  <c r="AW348" i="16"/>
  <c r="AX348" i="16" s="1"/>
  <c r="AR348" i="16"/>
  <c r="AS348" i="16" s="1"/>
  <c r="AE348" i="16"/>
  <c r="V348" i="16"/>
  <c r="M348" i="16"/>
  <c r="D348" i="16"/>
  <c r="BF347" i="16"/>
  <c r="AW347" i="16"/>
  <c r="AX347" i="16" s="1"/>
  <c r="AR347" i="16"/>
  <c r="AS347" i="16" s="1"/>
  <c r="AE347" i="16"/>
  <c r="V347" i="16"/>
  <c r="M347" i="16"/>
  <c r="D347" i="16"/>
  <c r="BF346" i="16"/>
  <c r="AW346" i="16"/>
  <c r="AX346" i="16" s="1"/>
  <c r="AR346" i="16"/>
  <c r="AS346" i="16" s="1"/>
  <c r="AY346" i="16" s="1"/>
  <c r="AE346" i="16"/>
  <c r="V346" i="16"/>
  <c r="M346" i="16"/>
  <c r="D346" i="16"/>
  <c r="BF345" i="16"/>
  <c r="AW345" i="16"/>
  <c r="AX345" i="16" s="1"/>
  <c r="AR345" i="16"/>
  <c r="AS345" i="16" s="1"/>
  <c r="AE345" i="16"/>
  <c r="V345" i="16"/>
  <c r="M345" i="16"/>
  <c r="D345" i="16"/>
  <c r="BF344" i="16"/>
  <c r="AW344" i="16"/>
  <c r="AX344" i="16" s="1"/>
  <c r="AR344" i="16"/>
  <c r="AS344" i="16" s="1"/>
  <c r="AE344" i="16"/>
  <c r="V344" i="16"/>
  <c r="M344" i="16"/>
  <c r="D344" i="16"/>
  <c r="BF343" i="16"/>
  <c r="AW343" i="16"/>
  <c r="AX343" i="16" s="1"/>
  <c r="AR343" i="16"/>
  <c r="AS343" i="16" s="1"/>
  <c r="AE343" i="16"/>
  <c r="V343" i="16"/>
  <c r="M343" i="16"/>
  <c r="D343" i="16"/>
  <c r="BF342" i="16"/>
  <c r="AW342" i="16"/>
  <c r="AX342" i="16" s="1"/>
  <c r="AS342" i="16"/>
  <c r="AR342" i="16"/>
  <c r="AE342" i="16"/>
  <c r="V342" i="16"/>
  <c r="M342" i="16"/>
  <c r="D342" i="16"/>
  <c r="BF341" i="16"/>
  <c r="AW341" i="16"/>
  <c r="AX341" i="16" s="1"/>
  <c r="AR341" i="16"/>
  <c r="AS341" i="16" s="1"/>
  <c r="AE341" i="16"/>
  <c r="V341" i="16"/>
  <c r="M341" i="16"/>
  <c r="D341" i="16"/>
  <c r="BF340" i="16"/>
  <c r="AW340" i="16"/>
  <c r="AX340" i="16" s="1"/>
  <c r="AR340" i="16"/>
  <c r="AS340" i="16" s="1"/>
  <c r="AE340" i="16"/>
  <c r="V340" i="16"/>
  <c r="M340" i="16"/>
  <c r="D340" i="16"/>
  <c r="BF339" i="16"/>
  <c r="AW339" i="16"/>
  <c r="AX339" i="16" s="1"/>
  <c r="AR339" i="16"/>
  <c r="AS339" i="16" s="1"/>
  <c r="AE339" i="16"/>
  <c r="V339" i="16"/>
  <c r="M339" i="16"/>
  <c r="D339" i="16"/>
  <c r="BF338" i="16"/>
  <c r="AW338" i="16"/>
  <c r="AX338" i="16" s="1"/>
  <c r="AR338" i="16"/>
  <c r="AS338" i="16" s="1"/>
  <c r="AE338" i="16"/>
  <c r="V338" i="16"/>
  <c r="M338" i="16"/>
  <c r="D338" i="16"/>
  <c r="BF337" i="16"/>
  <c r="AW337" i="16"/>
  <c r="AX337" i="16" s="1"/>
  <c r="AR337" i="16"/>
  <c r="AS337" i="16" s="1"/>
  <c r="AE337" i="16"/>
  <c r="V337" i="16"/>
  <c r="M337" i="16"/>
  <c r="D337" i="16"/>
  <c r="BF336" i="16"/>
  <c r="AW336" i="16"/>
  <c r="AX336" i="16" s="1"/>
  <c r="AR336" i="16"/>
  <c r="AS336" i="16" s="1"/>
  <c r="AE336" i="16"/>
  <c r="V336" i="16"/>
  <c r="M336" i="16"/>
  <c r="D336" i="16"/>
  <c r="BF335" i="16"/>
  <c r="AW335" i="16"/>
  <c r="AX335" i="16" s="1"/>
  <c r="AR335" i="16"/>
  <c r="AS335" i="16" s="1"/>
  <c r="AE335" i="16"/>
  <c r="V335" i="16"/>
  <c r="M335" i="16"/>
  <c r="D335" i="16"/>
  <c r="BF334" i="16"/>
  <c r="AW334" i="16"/>
  <c r="AX334" i="16" s="1"/>
  <c r="AS334" i="16"/>
  <c r="AY334" i="16" s="1"/>
  <c r="AR334" i="16"/>
  <c r="AE334" i="16"/>
  <c r="V334" i="16"/>
  <c r="M334" i="16"/>
  <c r="D334" i="16"/>
  <c r="BF333" i="16"/>
  <c r="AW333" i="16"/>
  <c r="AX333" i="16" s="1"/>
  <c r="AR333" i="16"/>
  <c r="AS333" i="16" s="1"/>
  <c r="AE333" i="16"/>
  <c r="V333" i="16"/>
  <c r="M333" i="16"/>
  <c r="D333" i="16"/>
  <c r="BF332" i="16"/>
  <c r="AW332" i="16"/>
  <c r="AX332" i="16" s="1"/>
  <c r="AR332" i="16"/>
  <c r="AS332" i="16" s="1"/>
  <c r="AE332" i="16"/>
  <c r="V332" i="16"/>
  <c r="M332" i="16"/>
  <c r="D332" i="16"/>
  <c r="BF331" i="16"/>
  <c r="AW331" i="16"/>
  <c r="AX331" i="16" s="1"/>
  <c r="AR331" i="16"/>
  <c r="AS331" i="16" s="1"/>
  <c r="AE331" i="16"/>
  <c r="V331" i="16"/>
  <c r="M331" i="16"/>
  <c r="D331" i="16"/>
  <c r="BF330" i="16"/>
  <c r="AW330" i="16"/>
  <c r="AX330" i="16" s="1"/>
  <c r="AR330" i="16"/>
  <c r="AS330" i="16" s="1"/>
  <c r="AE330" i="16"/>
  <c r="V330" i="16"/>
  <c r="M330" i="16"/>
  <c r="D330" i="16"/>
  <c r="BF329" i="16"/>
  <c r="AW329" i="16"/>
  <c r="AX329" i="16" s="1"/>
  <c r="AR329" i="16"/>
  <c r="AS329" i="16" s="1"/>
  <c r="AE329" i="16"/>
  <c r="V329" i="16"/>
  <c r="M329" i="16"/>
  <c r="D329" i="16"/>
  <c r="BF328" i="16"/>
  <c r="AW328" i="16"/>
  <c r="AX328" i="16" s="1"/>
  <c r="AR328" i="16"/>
  <c r="AS328" i="16" s="1"/>
  <c r="AE328" i="16"/>
  <c r="V328" i="16"/>
  <c r="M328" i="16"/>
  <c r="D328" i="16"/>
  <c r="BF327" i="16"/>
  <c r="BF358" i="16" s="1"/>
  <c r="AW327" i="16"/>
  <c r="AR327" i="16"/>
  <c r="AR360" i="16" s="1"/>
  <c r="AE327" i="16"/>
  <c r="AE358" i="16" s="1"/>
  <c r="V327" i="16"/>
  <c r="V358" i="16" s="1"/>
  <c r="M327" i="16"/>
  <c r="D327" i="16"/>
  <c r="D360" i="16" s="1"/>
  <c r="BM326" i="16"/>
  <c r="BL326" i="16"/>
  <c r="BK326" i="16"/>
  <c r="BJ326" i="16"/>
  <c r="BI326" i="16"/>
  <c r="BH326" i="16"/>
  <c r="BG326" i="16"/>
  <c r="BE326" i="16"/>
  <c r="AT326" i="16"/>
  <c r="AO326" i="16"/>
  <c r="C326" i="16"/>
  <c r="BM325" i="16"/>
  <c r="BL325" i="16"/>
  <c r="BK325" i="16"/>
  <c r="BJ325" i="16"/>
  <c r="BI325" i="16"/>
  <c r="BH325" i="16"/>
  <c r="BG325" i="16"/>
  <c r="BE325" i="16"/>
  <c r="BD325" i="16"/>
  <c r="BC325" i="16"/>
  <c r="BB325" i="16"/>
  <c r="BA325" i="16"/>
  <c r="AZ325" i="16"/>
  <c r="AV325" i="16"/>
  <c r="AU325" i="16"/>
  <c r="AT325" i="16"/>
  <c r="AQ325" i="16"/>
  <c r="AP325" i="16"/>
  <c r="AO325" i="16"/>
  <c r="AN325" i="16"/>
  <c r="AM325" i="16"/>
  <c r="AL325" i="16"/>
  <c r="AK325" i="16"/>
  <c r="AJ325" i="16"/>
  <c r="AI325" i="16"/>
  <c r="AH325" i="16"/>
  <c r="AG325" i="16"/>
  <c r="AF325" i="16"/>
  <c r="AD325" i="16"/>
  <c r="AC325" i="16"/>
  <c r="AB325" i="16"/>
  <c r="AA325" i="16"/>
  <c r="Z325" i="16"/>
  <c r="Y325" i="16"/>
  <c r="X325" i="16"/>
  <c r="W325" i="16"/>
  <c r="U325" i="16"/>
  <c r="T325" i="16"/>
  <c r="S325" i="16"/>
  <c r="R325" i="16"/>
  <c r="Q325" i="16"/>
  <c r="P325" i="16"/>
  <c r="O325" i="16"/>
  <c r="N325" i="16"/>
  <c r="L325" i="16"/>
  <c r="K325" i="16"/>
  <c r="J325" i="16"/>
  <c r="I325" i="16"/>
  <c r="H325" i="16"/>
  <c r="G325" i="16"/>
  <c r="F325" i="16"/>
  <c r="E325" i="16"/>
  <c r="C325" i="16"/>
  <c r="BM324" i="16"/>
  <c r="BL324" i="16"/>
  <c r="BK324" i="16"/>
  <c r="BJ324" i="16"/>
  <c r="BI324" i="16"/>
  <c r="BH324" i="16"/>
  <c r="BG324" i="16"/>
  <c r="BE324" i="16"/>
  <c r="BD324" i="16"/>
  <c r="BC324" i="16"/>
  <c r="BB324" i="16"/>
  <c r="BA324" i="16"/>
  <c r="AZ324" i="16"/>
  <c r="AV324" i="16"/>
  <c r="AU324" i="16"/>
  <c r="AT324" i="16"/>
  <c r="AQ324" i="16"/>
  <c r="AP324" i="16"/>
  <c r="AO324" i="16"/>
  <c r="AN324" i="16"/>
  <c r="AM324" i="16"/>
  <c r="AL324" i="16"/>
  <c r="AK324" i="16"/>
  <c r="AJ324" i="16"/>
  <c r="AI324" i="16"/>
  <c r="AH324" i="16"/>
  <c r="AG324" i="16"/>
  <c r="AF324" i="16"/>
  <c r="AD324" i="16"/>
  <c r="AC324" i="16"/>
  <c r="AB324" i="16"/>
  <c r="AA324" i="16"/>
  <c r="Z324" i="16"/>
  <c r="Y324" i="16"/>
  <c r="X324" i="16"/>
  <c r="W324" i="16"/>
  <c r="U324" i="16"/>
  <c r="T324" i="16"/>
  <c r="S324" i="16"/>
  <c r="R324" i="16"/>
  <c r="Q324" i="16"/>
  <c r="P324" i="16"/>
  <c r="O324" i="16"/>
  <c r="N324" i="16"/>
  <c r="L324" i="16"/>
  <c r="K324" i="16"/>
  <c r="J324" i="16"/>
  <c r="I324" i="16"/>
  <c r="H324" i="16"/>
  <c r="G324" i="16"/>
  <c r="F324" i="16"/>
  <c r="E324" i="16"/>
  <c r="C324" i="16"/>
  <c r="BM323" i="16"/>
  <c r="BL323" i="16"/>
  <c r="BK323" i="16"/>
  <c r="BJ323" i="16"/>
  <c r="BI323" i="16"/>
  <c r="BH323" i="16"/>
  <c r="BG323" i="16"/>
  <c r="BE323" i="16"/>
  <c r="BD323" i="16"/>
  <c r="BC323" i="16"/>
  <c r="BB323" i="16"/>
  <c r="BA323" i="16"/>
  <c r="AZ323" i="16"/>
  <c r="AV323" i="16"/>
  <c r="AU323" i="16"/>
  <c r="AT323" i="16"/>
  <c r="AQ323" i="16"/>
  <c r="AP323" i="16"/>
  <c r="AO323" i="16"/>
  <c r="AN323" i="16"/>
  <c r="AM323" i="16"/>
  <c r="AL323" i="16"/>
  <c r="AK323" i="16"/>
  <c r="AJ323" i="16"/>
  <c r="AI323" i="16"/>
  <c r="AH323" i="16"/>
  <c r="AG323" i="16"/>
  <c r="AF323" i="16"/>
  <c r="AD323" i="16"/>
  <c r="AC323" i="16"/>
  <c r="AB323" i="16"/>
  <c r="AA323" i="16"/>
  <c r="Z323" i="16"/>
  <c r="Y323" i="16"/>
  <c r="X323" i="16"/>
  <c r="W323" i="16"/>
  <c r="U323" i="16"/>
  <c r="T323" i="16"/>
  <c r="S323" i="16"/>
  <c r="R323" i="16"/>
  <c r="Q323" i="16"/>
  <c r="P323" i="16"/>
  <c r="O323" i="16"/>
  <c r="N323" i="16"/>
  <c r="L323" i="16"/>
  <c r="K323" i="16"/>
  <c r="J323" i="16"/>
  <c r="I323" i="16"/>
  <c r="H323" i="16"/>
  <c r="G323" i="16"/>
  <c r="F323" i="16"/>
  <c r="E323" i="16"/>
  <c r="C323" i="16"/>
  <c r="BF322" i="16"/>
  <c r="AW322" i="16"/>
  <c r="AR322" i="16"/>
  <c r="AS322" i="16" s="1"/>
  <c r="AE322" i="16"/>
  <c r="V322" i="16"/>
  <c r="M322" i="16"/>
  <c r="D322" i="16"/>
  <c r="BF321" i="16"/>
  <c r="AW321" i="16"/>
  <c r="AR321" i="16"/>
  <c r="AS321" i="16" s="1"/>
  <c r="AE321" i="16"/>
  <c r="V321" i="16"/>
  <c r="M321" i="16"/>
  <c r="D321" i="16"/>
  <c r="BF320" i="16"/>
  <c r="AW320" i="16"/>
  <c r="AR320" i="16"/>
  <c r="AS320" i="16" s="1"/>
  <c r="AE320" i="16"/>
  <c r="V320" i="16"/>
  <c r="M320" i="16"/>
  <c r="D320" i="16"/>
  <c r="BF319" i="16"/>
  <c r="AW319" i="16"/>
  <c r="AR319" i="16"/>
  <c r="AS319" i="16" s="1"/>
  <c r="AE319" i="16"/>
  <c r="V319" i="16"/>
  <c r="M319" i="16"/>
  <c r="D319" i="16"/>
  <c r="BF318" i="16"/>
  <c r="AW318" i="16"/>
  <c r="AR318" i="16"/>
  <c r="AS318" i="16" s="1"/>
  <c r="AE318" i="16"/>
  <c r="V318" i="16"/>
  <c r="M318" i="16"/>
  <c r="D318" i="16"/>
  <c r="BF317" i="16"/>
  <c r="AW317" i="16"/>
  <c r="AR317" i="16"/>
  <c r="AS317" i="16" s="1"/>
  <c r="AE317" i="16"/>
  <c r="V317" i="16"/>
  <c r="M317" i="16"/>
  <c r="D317" i="16"/>
  <c r="BF316" i="16"/>
  <c r="AW316" i="16"/>
  <c r="AR316" i="16"/>
  <c r="AS316" i="16" s="1"/>
  <c r="AE316" i="16"/>
  <c r="V316" i="16"/>
  <c r="M316" i="16"/>
  <c r="D316" i="16"/>
  <c r="BF315" i="16"/>
  <c r="AW315" i="16"/>
  <c r="AR315" i="16"/>
  <c r="AS315" i="16" s="1"/>
  <c r="AE315" i="16"/>
  <c r="V315" i="16"/>
  <c r="M315" i="16"/>
  <c r="D315" i="16"/>
  <c r="BF314" i="16"/>
  <c r="AW314" i="16"/>
  <c r="AR314" i="16"/>
  <c r="AS314" i="16" s="1"/>
  <c r="AE314" i="16"/>
  <c r="V314" i="16"/>
  <c r="M314" i="16"/>
  <c r="D314" i="16"/>
  <c r="BF313" i="16"/>
  <c r="AW313" i="16"/>
  <c r="AR313" i="16"/>
  <c r="AS313" i="16" s="1"/>
  <c r="AE313" i="16"/>
  <c r="V313" i="16"/>
  <c r="M313" i="16"/>
  <c r="D313" i="16"/>
  <c r="BF312" i="16"/>
  <c r="AX312" i="16"/>
  <c r="AW312" i="16"/>
  <c r="AS312" i="16"/>
  <c r="AR312" i="16"/>
  <c r="AE312" i="16"/>
  <c r="V312" i="16"/>
  <c r="M312" i="16"/>
  <c r="D312" i="16"/>
  <c r="BF311" i="16"/>
  <c r="AW311" i="16"/>
  <c r="AX311" i="16" s="1"/>
  <c r="AS311" i="16"/>
  <c r="AR311" i="16"/>
  <c r="AE311" i="16"/>
  <c r="V311" i="16"/>
  <c r="V323" i="16" s="1"/>
  <c r="M311" i="16"/>
  <c r="D311" i="16"/>
  <c r="BF310" i="16"/>
  <c r="AW310" i="16"/>
  <c r="AX310" i="16" s="1"/>
  <c r="AS310" i="16"/>
  <c r="AR310" i="16"/>
  <c r="AE310" i="16"/>
  <c r="V310" i="16"/>
  <c r="M310" i="16"/>
  <c r="D310" i="16"/>
  <c r="BF309" i="16"/>
  <c r="AW309" i="16"/>
  <c r="AX309" i="16" s="1"/>
  <c r="AR309" i="16"/>
  <c r="AS309" i="16" s="1"/>
  <c r="AE309" i="16"/>
  <c r="V309" i="16"/>
  <c r="M309" i="16"/>
  <c r="D309" i="16"/>
  <c r="BF308" i="16"/>
  <c r="AW308" i="16"/>
  <c r="AR308" i="16"/>
  <c r="AS308" i="16" s="1"/>
  <c r="AE308" i="16"/>
  <c r="V308" i="16"/>
  <c r="M308" i="16"/>
  <c r="D308" i="16"/>
  <c r="BF307" i="16"/>
  <c r="AW307" i="16"/>
  <c r="AX307" i="16" s="1"/>
  <c r="AR307" i="16"/>
  <c r="AS307" i="16" s="1"/>
  <c r="AE307" i="16"/>
  <c r="V307" i="16"/>
  <c r="M307" i="16"/>
  <c r="D307" i="16"/>
  <c r="BF306" i="16"/>
  <c r="AW306" i="16"/>
  <c r="AX306" i="16" s="1"/>
  <c r="AR306" i="16"/>
  <c r="AS306" i="16" s="1"/>
  <c r="AE306" i="16"/>
  <c r="V306" i="16"/>
  <c r="M306" i="16"/>
  <c r="D306" i="16"/>
  <c r="BF305" i="16"/>
  <c r="AX305" i="16"/>
  <c r="AW305" i="16"/>
  <c r="AR305" i="16"/>
  <c r="AS305" i="16" s="1"/>
  <c r="AE305" i="16"/>
  <c r="V305" i="16"/>
  <c r="M305" i="16"/>
  <c r="D305" i="16"/>
  <c r="BF304" i="16"/>
  <c r="AX304" i="16"/>
  <c r="AW304" i="16"/>
  <c r="AR304" i="16"/>
  <c r="AS304" i="16" s="1"/>
  <c r="AE304" i="16"/>
  <c r="V304" i="16"/>
  <c r="M304" i="16"/>
  <c r="D304" i="16"/>
  <c r="BF303" i="16"/>
  <c r="AW303" i="16"/>
  <c r="AX303" i="16" s="1"/>
  <c r="AR303" i="16"/>
  <c r="AS303" i="16" s="1"/>
  <c r="AE303" i="16"/>
  <c r="V303" i="16"/>
  <c r="M303" i="16"/>
  <c r="D303" i="16"/>
  <c r="BF302" i="16"/>
  <c r="AW302" i="16"/>
  <c r="AR302" i="16"/>
  <c r="AS302" i="16" s="1"/>
  <c r="AE302" i="16"/>
  <c r="V302" i="16"/>
  <c r="M302" i="16"/>
  <c r="D302" i="16"/>
  <c r="BF301" i="16"/>
  <c r="AW301" i="16"/>
  <c r="AX301" i="16" s="1"/>
  <c r="AR301" i="16"/>
  <c r="AS301" i="16" s="1"/>
  <c r="AE301" i="16"/>
  <c r="V301" i="16"/>
  <c r="M301" i="16"/>
  <c r="D301" i="16"/>
  <c r="BF300" i="16"/>
  <c r="AW300" i="16"/>
  <c r="AX300" i="16" s="1"/>
  <c r="AS300" i="16"/>
  <c r="AR300" i="16"/>
  <c r="AE300" i="16"/>
  <c r="V300" i="16"/>
  <c r="M300" i="16"/>
  <c r="D300" i="16"/>
  <c r="BF299" i="16"/>
  <c r="AX299" i="16"/>
  <c r="AW299" i="16"/>
  <c r="AR299" i="16"/>
  <c r="AS299" i="16" s="1"/>
  <c r="AE299" i="16"/>
  <c r="V299" i="16"/>
  <c r="M299" i="16"/>
  <c r="D299" i="16"/>
  <c r="BF298" i="16"/>
  <c r="AW298" i="16"/>
  <c r="AX298" i="16" s="1"/>
  <c r="AS298" i="16"/>
  <c r="AR298" i="16"/>
  <c r="AE298" i="16"/>
  <c r="V298" i="16"/>
  <c r="M298" i="16"/>
  <c r="D298" i="16"/>
  <c r="BF297" i="16"/>
  <c r="AX297" i="16"/>
  <c r="AW297" i="16"/>
  <c r="AR297" i="16"/>
  <c r="AS297" i="16" s="1"/>
  <c r="AE297" i="16"/>
  <c r="V297" i="16"/>
  <c r="M297" i="16"/>
  <c r="D297" i="16"/>
  <c r="BF296" i="16"/>
  <c r="AX296" i="16"/>
  <c r="AW296" i="16"/>
  <c r="AS296" i="16"/>
  <c r="AR296" i="16"/>
  <c r="AE296" i="16"/>
  <c r="V296" i="16"/>
  <c r="M296" i="16"/>
  <c r="D296" i="16"/>
  <c r="BF295" i="16"/>
  <c r="AW295" i="16"/>
  <c r="AX295" i="16" s="1"/>
  <c r="AR295" i="16"/>
  <c r="AS295" i="16" s="1"/>
  <c r="AE295" i="16"/>
  <c r="V295" i="16"/>
  <c r="M295" i="16"/>
  <c r="D295" i="16"/>
  <c r="BF294" i="16"/>
  <c r="AW294" i="16"/>
  <c r="AR294" i="16"/>
  <c r="AS294" i="16" s="1"/>
  <c r="AE294" i="16"/>
  <c r="V294" i="16"/>
  <c r="M294" i="16"/>
  <c r="D294" i="16"/>
  <c r="BF293" i="16"/>
  <c r="AX293" i="16"/>
  <c r="AW293" i="16"/>
  <c r="AR293" i="16"/>
  <c r="AE293" i="16"/>
  <c r="AE325" i="16" s="1"/>
  <c r="V293" i="16"/>
  <c r="M293" i="16"/>
  <c r="D293" i="16"/>
  <c r="D325" i="16" s="1"/>
  <c r="BM292" i="16"/>
  <c r="BL292" i="16"/>
  <c r="BK292" i="16"/>
  <c r="BJ292" i="16"/>
  <c r="BI292" i="16"/>
  <c r="BH292" i="16"/>
  <c r="BG292" i="16"/>
  <c r="BE292" i="16"/>
  <c r="AT292" i="16"/>
  <c r="AO292" i="16"/>
  <c r="C292" i="16"/>
  <c r="BM291" i="16"/>
  <c r="BL291" i="16"/>
  <c r="BK291" i="16"/>
  <c r="BJ291" i="16"/>
  <c r="BI291" i="16"/>
  <c r="BH291" i="16"/>
  <c r="BG291" i="16"/>
  <c r="BE291" i="16"/>
  <c r="BD291" i="16"/>
  <c r="BC291" i="16"/>
  <c r="BB291" i="16"/>
  <c r="BA291" i="16"/>
  <c r="AZ291" i="16"/>
  <c r="AV291" i="16"/>
  <c r="AU291" i="16"/>
  <c r="AT291" i="16"/>
  <c r="AQ291" i="16"/>
  <c r="AP291" i="16"/>
  <c r="AO291" i="16"/>
  <c r="AN291" i="16"/>
  <c r="AM291" i="16"/>
  <c r="AL291" i="16"/>
  <c r="AK291" i="16"/>
  <c r="AJ291" i="16"/>
  <c r="AI291" i="16"/>
  <c r="AH291" i="16"/>
  <c r="AG291" i="16"/>
  <c r="AF291" i="16"/>
  <c r="AD291" i="16"/>
  <c r="AC291" i="16"/>
  <c r="AB291" i="16"/>
  <c r="AA291" i="16"/>
  <c r="Z291" i="16"/>
  <c r="Y291" i="16"/>
  <c r="X291" i="16"/>
  <c r="W291" i="16"/>
  <c r="U291" i="16"/>
  <c r="T291" i="16"/>
  <c r="S291" i="16"/>
  <c r="R291" i="16"/>
  <c r="Q291" i="16"/>
  <c r="P291" i="16"/>
  <c r="O291" i="16"/>
  <c r="N291" i="16"/>
  <c r="L291" i="16"/>
  <c r="K291" i="16"/>
  <c r="J291" i="16"/>
  <c r="I291" i="16"/>
  <c r="H291" i="16"/>
  <c r="G291" i="16"/>
  <c r="F291" i="16"/>
  <c r="E291" i="16"/>
  <c r="C291" i="16"/>
  <c r="BM290" i="16"/>
  <c r="BL290" i="16"/>
  <c r="BK290" i="16"/>
  <c r="BJ290" i="16"/>
  <c r="BI290" i="16"/>
  <c r="BH290" i="16"/>
  <c r="BG290" i="16"/>
  <c r="BE290" i="16"/>
  <c r="BD290" i="16"/>
  <c r="BC290" i="16"/>
  <c r="BB290" i="16"/>
  <c r="BA290" i="16"/>
  <c r="AZ290" i="16"/>
  <c r="AV290" i="16"/>
  <c r="AU290" i="16"/>
  <c r="AT290" i="16"/>
  <c r="AQ290" i="16"/>
  <c r="AP290" i="16"/>
  <c r="AO290" i="16"/>
  <c r="AN290" i="16"/>
  <c r="AM290" i="16"/>
  <c r="AL290" i="16"/>
  <c r="AK290" i="16"/>
  <c r="AJ290" i="16"/>
  <c r="AI290" i="16"/>
  <c r="AH290" i="16"/>
  <c r="AG290" i="16"/>
  <c r="AF290" i="16"/>
  <c r="AE290" i="16"/>
  <c r="AD290" i="16"/>
  <c r="AC290" i="16"/>
  <c r="AB290" i="16"/>
  <c r="AA290" i="16"/>
  <c r="Z290" i="16"/>
  <c r="Y290" i="16"/>
  <c r="X290" i="16"/>
  <c r="W290" i="16"/>
  <c r="U290" i="16"/>
  <c r="T290" i="16"/>
  <c r="S290" i="16"/>
  <c r="R290" i="16"/>
  <c r="Q290" i="16"/>
  <c r="L290" i="16"/>
  <c r="K290" i="16"/>
  <c r="J290" i="16"/>
  <c r="I290" i="16"/>
  <c r="H290" i="16"/>
  <c r="G290" i="16"/>
  <c r="F290" i="16"/>
  <c r="E290" i="16"/>
  <c r="C290" i="16"/>
  <c r="BM289" i="16"/>
  <c r="BL289" i="16"/>
  <c r="BK289" i="16"/>
  <c r="BJ289" i="16"/>
  <c r="BI289" i="16"/>
  <c r="BH289" i="16"/>
  <c r="BG289" i="16"/>
  <c r="BE289" i="16"/>
  <c r="BD289" i="16"/>
  <c r="BC289" i="16"/>
  <c r="BB289" i="16"/>
  <c r="BA289" i="16"/>
  <c r="AZ289" i="16"/>
  <c r="AV289" i="16"/>
  <c r="AU289" i="16"/>
  <c r="AT289" i="16"/>
  <c r="AQ289" i="16"/>
  <c r="AP289" i="16"/>
  <c r="AO289" i="16"/>
  <c r="AN289" i="16"/>
  <c r="AM289" i="16"/>
  <c r="AL289" i="16"/>
  <c r="AK289" i="16"/>
  <c r="AJ289" i="16"/>
  <c r="AI289" i="16"/>
  <c r="AH289" i="16"/>
  <c r="AG289" i="16"/>
  <c r="AF289" i="16"/>
  <c r="AE289" i="16"/>
  <c r="AD289" i="16"/>
  <c r="AC289" i="16"/>
  <c r="AB289" i="16"/>
  <c r="AA289" i="16"/>
  <c r="Z289" i="16"/>
  <c r="Y289" i="16"/>
  <c r="X289" i="16"/>
  <c r="W289" i="16"/>
  <c r="U289" i="16"/>
  <c r="T289" i="16"/>
  <c r="S289" i="16"/>
  <c r="R289" i="16"/>
  <c r="Q289" i="16"/>
  <c r="L289" i="16"/>
  <c r="K289" i="16"/>
  <c r="J289" i="16"/>
  <c r="I289" i="16"/>
  <c r="H289" i="16"/>
  <c r="G289" i="16"/>
  <c r="F289" i="16"/>
  <c r="E289" i="16"/>
  <c r="C289" i="16"/>
  <c r="BF288" i="16"/>
  <c r="AW288" i="16"/>
  <c r="AX288" i="16" s="1"/>
  <c r="AS288" i="16"/>
  <c r="AR288" i="16"/>
  <c r="AE288" i="16"/>
  <c r="V288" i="16"/>
  <c r="M288" i="16"/>
  <c r="D288" i="16"/>
  <c r="BF287" i="16"/>
  <c r="AW287" i="16"/>
  <c r="AX287" i="16" s="1"/>
  <c r="AR287" i="16"/>
  <c r="AS287" i="16" s="1"/>
  <c r="AE287" i="16"/>
  <c r="V287" i="16"/>
  <c r="M287" i="16"/>
  <c r="D287" i="16"/>
  <c r="BF286" i="16"/>
  <c r="AW286" i="16"/>
  <c r="AX286" i="16" s="1"/>
  <c r="AR286" i="16"/>
  <c r="AS286" i="16" s="1"/>
  <c r="AE286" i="16"/>
  <c r="V286" i="16"/>
  <c r="M286" i="16"/>
  <c r="D286" i="16"/>
  <c r="BF285" i="16"/>
  <c r="AW285" i="16"/>
  <c r="AX285" i="16" s="1"/>
  <c r="AR285" i="16"/>
  <c r="AS285" i="16" s="1"/>
  <c r="AE285" i="16"/>
  <c r="V285" i="16"/>
  <c r="M285" i="16"/>
  <c r="D285" i="16"/>
  <c r="BF284" i="16"/>
  <c r="AW284" i="16"/>
  <c r="AX284" i="16" s="1"/>
  <c r="AR284" i="16"/>
  <c r="AS284" i="16" s="1"/>
  <c r="AE284" i="16"/>
  <c r="V284" i="16"/>
  <c r="M284" i="16"/>
  <c r="D284" i="16"/>
  <c r="BF283" i="16"/>
  <c r="AW283" i="16"/>
  <c r="AX283" i="16" s="1"/>
  <c r="AR283" i="16"/>
  <c r="AS283" i="16" s="1"/>
  <c r="AE283" i="16"/>
  <c r="V283" i="16"/>
  <c r="M283" i="16"/>
  <c r="D283" i="16"/>
  <c r="BF282" i="16"/>
  <c r="AW282" i="16"/>
  <c r="AX282" i="16" s="1"/>
  <c r="AR282" i="16"/>
  <c r="AS282" i="16" s="1"/>
  <c r="AE282" i="16"/>
  <c r="V282" i="16"/>
  <c r="M282" i="16"/>
  <c r="D282" i="16"/>
  <c r="BF281" i="16"/>
  <c r="AX281" i="16"/>
  <c r="AW281" i="16"/>
  <c r="AR281" i="16"/>
  <c r="AS281" i="16" s="1"/>
  <c r="AE281" i="16"/>
  <c r="V281" i="16"/>
  <c r="M281" i="16"/>
  <c r="D281" i="16"/>
  <c r="BF280" i="16"/>
  <c r="AW280" i="16"/>
  <c r="AX280" i="16" s="1"/>
  <c r="AR280" i="16"/>
  <c r="AS280" i="16" s="1"/>
  <c r="AE280" i="16"/>
  <c r="V280" i="16"/>
  <c r="M280" i="16"/>
  <c r="D280" i="16"/>
  <c r="BF279" i="16"/>
  <c r="AW279" i="16"/>
  <c r="AX279" i="16" s="1"/>
  <c r="AR279" i="16"/>
  <c r="AS279" i="16" s="1"/>
  <c r="AE279" i="16"/>
  <c r="V279" i="16"/>
  <c r="M279" i="16"/>
  <c r="D279" i="16"/>
  <c r="BF278" i="16"/>
  <c r="AW278" i="16"/>
  <c r="AX278" i="16" s="1"/>
  <c r="AS278" i="16"/>
  <c r="AR278" i="16"/>
  <c r="AE278" i="16"/>
  <c r="V278" i="16"/>
  <c r="M278" i="16"/>
  <c r="D278" i="16"/>
  <c r="BF277" i="16"/>
  <c r="AX277" i="16"/>
  <c r="AW277" i="16"/>
  <c r="AR277" i="16"/>
  <c r="AS277" i="16" s="1"/>
  <c r="AE277" i="16"/>
  <c r="V277" i="16"/>
  <c r="M277" i="16"/>
  <c r="D277" i="16"/>
  <c r="BF276" i="16"/>
  <c r="AW276" i="16"/>
  <c r="AX276" i="16" s="1"/>
  <c r="AR276" i="16"/>
  <c r="AS276" i="16" s="1"/>
  <c r="AE276" i="16"/>
  <c r="V276" i="16"/>
  <c r="M276" i="16"/>
  <c r="D276" i="16"/>
  <c r="BF275" i="16"/>
  <c r="AX275" i="16"/>
  <c r="AW275" i="16"/>
  <c r="AR275" i="16"/>
  <c r="AS275" i="16" s="1"/>
  <c r="AE275" i="16"/>
  <c r="V275" i="16"/>
  <c r="M275" i="16"/>
  <c r="D275" i="16"/>
  <c r="BF274" i="16"/>
  <c r="AW274" i="16"/>
  <c r="AX274" i="16" s="1"/>
  <c r="AR274" i="16"/>
  <c r="AS274" i="16" s="1"/>
  <c r="AE274" i="16"/>
  <c r="V274" i="16"/>
  <c r="M274" i="16"/>
  <c r="D274" i="16"/>
  <c r="BF273" i="16"/>
  <c r="AW273" i="16"/>
  <c r="AX273" i="16" s="1"/>
  <c r="AR273" i="16"/>
  <c r="AS273" i="16" s="1"/>
  <c r="AE273" i="16"/>
  <c r="V273" i="16"/>
  <c r="M273" i="16"/>
  <c r="D273" i="16"/>
  <c r="BF272" i="16"/>
  <c r="AW272" i="16"/>
  <c r="AX272" i="16" s="1"/>
  <c r="AR272" i="16"/>
  <c r="AS272" i="16" s="1"/>
  <c r="AE272" i="16"/>
  <c r="V272" i="16"/>
  <c r="M272" i="16"/>
  <c r="D272" i="16"/>
  <c r="BF271" i="16"/>
  <c r="AX271" i="16"/>
  <c r="AW271" i="16"/>
  <c r="AR271" i="16"/>
  <c r="AS271" i="16" s="1"/>
  <c r="AE271" i="16"/>
  <c r="V271" i="16"/>
  <c r="M271" i="16"/>
  <c r="D271" i="16"/>
  <c r="BF270" i="16"/>
  <c r="AW270" i="16"/>
  <c r="AX270" i="16" s="1"/>
  <c r="AR270" i="16"/>
  <c r="AS270" i="16" s="1"/>
  <c r="AE270" i="16"/>
  <c r="V270" i="16"/>
  <c r="M270" i="16"/>
  <c r="D270" i="16"/>
  <c r="BF269" i="16"/>
  <c r="AW269" i="16"/>
  <c r="AX269" i="16" s="1"/>
  <c r="AR269" i="16"/>
  <c r="AS269" i="16" s="1"/>
  <c r="AE269" i="16"/>
  <c r="V269" i="16"/>
  <c r="M269" i="16"/>
  <c r="D269" i="16"/>
  <c r="BF268" i="16"/>
  <c r="AW268" i="16"/>
  <c r="AR268" i="16"/>
  <c r="AS268" i="16" s="1"/>
  <c r="AE268" i="16"/>
  <c r="V268" i="16"/>
  <c r="M268" i="16"/>
  <c r="D268" i="16"/>
  <c r="BF267" i="16"/>
  <c r="AW267" i="16"/>
  <c r="AX267" i="16" s="1"/>
  <c r="AR267" i="16"/>
  <c r="AS267" i="16" s="1"/>
  <c r="AE267" i="16"/>
  <c r="V267" i="16"/>
  <c r="M267" i="16"/>
  <c r="D267" i="16"/>
  <c r="BF266" i="16"/>
  <c r="AW266" i="16"/>
  <c r="AR266" i="16"/>
  <c r="AS266" i="16" s="1"/>
  <c r="AE266" i="16"/>
  <c r="V266" i="16"/>
  <c r="M266" i="16"/>
  <c r="D266" i="16"/>
  <c r="BF265" i="16"/>
  <c r="AW265" i="16"/>
  <c r="AX265" i="16" s="1"/>
  <c r="AR265" i="16"/>
  <c r="AS265" i="16" s="1"/>
  <c r="AE265" i="16"/>
  <c r="V265" i="16"/>
  <c r="M265" i="16"/>
  <c r="D265" i="16"/>
  <c r="BF264" i="16"/>
  <c r="AW264" i="16"/>
  <c r="AR264" i="16"/>
  <c r="AS264" i="16" s="1"/>
  <c r="AE264" i="16"/>
  <c r="V264" i="16"/>
  <c r="M264" i="16"/>
  <c r="D264" i="16"/>
  <c r="BF263" i="16"/>
  <c r="AX263" i="16"/>
  <c r="AW263" i="16"/>
  <c r="AR263" i="16"/>
  <c r="AS263" i="16" s="1"/>
  <c r="AE263" i="16"/>
  <c r="V263" i="16"/>
  <c r="M263" i="16"/>
  <c r="D263" i="16"/>
  <c r="BF262" i="16"/>
  <c r="AW262" i="16"/>
  <c r="AR262" i="16"/>
  <c r="AS262" i="16" s="1"/>
  <c r="AE262" i="16"/>
  <c r="V262" i="16"/>
  <c r="M262" i="16"/>
  <c r="D262" i="16"/>
  <c r="BF261" i="16"/>
  <c r="AW261" i="16"/>
  <c r="AX261" i="16" s="1"/>
  <c r="AR261" i="16"/>
  <c r="AS261" i="16" s="1"/>
  <c r="AE261" i="16"/>
  <c r="V261" i="16"/>
  <c r="M261" i="16"/>
  <c r="D261" i="16"/>
  <c r="BF260" i="16"/>
  <c r="AW260" i="16"/>
  <c r="AR260" i="16"/>
  <c r="AS260" i="16" s="1"/>
  <c r="AE260" i="16"/>
  <c r="V260" i="16"/>
  <c r="M260" i="16"/>
  <c r="D260" i="16"/>
  <c r="BF259" i="16"/>
  <c r="AW259" i="16"/>
  <c r="AX259" i="16" s="1"/>
  <c r="AR259" i="16"/>
  <c r="AS259" i="16" s="1"/>
  <c r="AE259" i="16"/>
  <c r="V259" i="16"/>
  <c r="M259" i="16"/>
  <c r="D259" i="16"/>
  <c r="BF258" i="16"/>
  <c r="AW258" i="16"/>
  <c r="AR258" i="16"/>
  <c r="AR289" i="16" s="1"/>
  <c r="AE258" i="16"/>
  <c r="AE291" i="16" s="1"/>
  <c r="V258" i="16"/>
  <c r="M258" i="16"/>
  <c r="D258" i="16"/>
  <c r="BM257" i="16"/>
  <c r="BL257" i="16"/>
  <c r="BK257" i="16"/>
  <c r="BJ257" i="16"/>
  <c r="BI257" i="16"/>
  <c r="BH257" i="16"/>
  <c r="BG257" i="16"/>
  <c r="BE257" i="16"/>
  <c r="AT257" i="16"/>
  <c r="AO257" i="16"/>
  <c r="C257" i="16"/>
  <c r="BM256" i="16"/>
  <c r="BL256" i="16"/>
  <c r="BK256" i="16"/>
  <c r="BJ256" i="16"/>
  <c r="BI256" i="16"/>
  <c r="BH256" i="16"/>
  <c r="BG256" i="16"/>
  <c r="BE256" i="16"/>
  <c r="BD256" i="16"/>
  <c r="BC256" i="16"/>
  <c r="BB256" i="16"/>
  <c r="BA256" i="16"/>
  <c r="AZ256" i="16"/>
  <c r="AV256" i="16"/>
  <c r="AU256" i="16"/>
  <c r="AT256" i="16"/>
  <c r="AQ256" i="16"/>
  <c r="AP256" i="16"/>
  <c r="AO256" i="16"/>
  <c r="AN256" i="16"/>
  <c r="AM256" i="16"/>
  <c r="AL256" i="16"/>
  <c r="AK256" i="16"/>
  <c r="AJ256" i="16"/>
  <c r="AI256" i="16"/>
  <c r="AH256" i="16"/>
  <c r="AG256" i="16"/>
  <c r="AF256" i="16"/>
  <c r="AD256" i="16"/>
  <c r="AC256" i="16"/>
  <c r="AB256" i="16"/>
  <c r="AA256" i="16"/>
  <c r="Z256" i="16"/>
  <c r="Y256" i="16"/>
  <c r="X256" i="16"/>
  <c r="W256" i="16"/>
  <c r="U256" i="16"/>
  <c r="T256" i="16"/>
  <c r="S256" i="16"/>
  <c r="R256" i="16"/>
  <c r="Q256" i="16"/>
  <c r="P256" i="16"/>
  <c r="O256" i="16"/>
  <c r="N256" i="16"/>
  <c r="L256" i="16"/>
  <c r="K256" i="16"/>
  <c r="J256" i="16"/>
  <c r="I256" i="16"/>
  <c r="H256" i="16"/>
  <c r="G256" i="16"/>
  <c r="F256" i="16"/>
  <c r="E256" i="16"/>
  <c r="C256" i="16"/>
  <c r="BM255" i="16"/>
  <c r="BL255" i="16"/>
  <c r="BK255" i="16"/>
  <c r="BJ255" i="16"/>
  <c r="BI255" i="16"/>
  <c r="BH255" i="16"/>
  <c r="BG255" i="16"/>
  <c r="BE255" i="16"/>
  <c r="BD255" i="16"/>
  <c r="BC255" i="16"/>
  <c r="BB255" i="16"/>
  <c r="BA255" i="16"/>
  <c r="AZ255" i="16"/>
  <c r="AV255" i="16"/>
  <c r="AU255" i="16"/>
  <c r="AT255" i="16"/>
  <c r="AQ255" i="16"/>
  <c r="AP255" i="16"/>
  <c r="AO255" i="16"/>
  <c r="AN255" i="16"/>
  <c r="AM255" i="16"/>
  <c r="AL255" i="16"/>
  <c r="AK255" i="16"/>
  <c r="AJ255" i="16"/>
  <c r="AI255" i="16"/>
  <c r="AH255" i="16"/>
  <c r="AG255" i="16"/>
  <c r="AF255" i="16"/>
  <c r="AD255" i="16"/>
  <c r="AC255" i="16"/>
  <c r="AB255" i="16"/>
  <c r="AA255" i="16"/>
  <c r="Z255" i="16"/>
  <c r="Y255" i="16"/>
  <c r="X255" i="16"/>
  <c r="W255" i="16"/>
  <c r="U255" i="16"/>
  <c r="T255" i="16"/>
  <c r="S255" i="16"/>
  <c r="R255" i="16"/>
  <c r="Q255" i="16"/>
  <c r="P255" i="16"/>
  <c r="O255" i="16"/>
  <c r="N255" i="16"/>
  <c r="L255" i="16"/>
  <c r="K255" i="16"/>
  <c r="J255" i="16"/>
  <c r="I255" i="16"/>
  <c r="H255" i="16"/>
  <c r="G255" i="16"/>
  <c r="F255" i="16"/>
  <c r="E255" i="16"/>
  <c r="C255" i="16"/>
  <c r="BM254" i="16"/>
  <c r="BL254" i="16"/>
  <c r="BK254" i="16"/>
  <c r="BJ254" i="16"/>
  <c r="BI254" i="16"/>
  <c r="BH254" i="16"/>
  <c r="BG254" i="16"/>
  <c r="BE254" i="16"/>
  <c r="BD254" i="16"/>
  <c r="BC254" i="16"/>
  <c r="BB254" i="16"/>
  <c r="BA254" i="16"/>
  <c r="AZ254" i="16"/>
  <c r="AV254" i="16"/>
  <c r="AU254" i="16"/>
  <c r="AT254" i="16"/>
  <c r="AQ254" i="16"/>
  <c r="AP254" i="16"/>
  <c r="AO254" i="16"/>
  <c r="AN254" i="16"/>
  <c r="AM254" i="16"/>
  <c r="AL254" i="16"/>
  <c r="AK254" i="16"/>
  <c r="AJ254" i="16"/>
  <c r="AI254" i="16"/>
  <c r="AH254" i="16"/>
  <c r="AG254" i="16"/>
  <c r="AF254" i="16"/>
  <c r="AD254" i="16"/>
  <c r="AC254" i="16"/>
  <c r="AB254" i="16"/>
  <c r="AA254" i="16"/>
  <c r="Z254" i="16"/>
  <c r="Y254" i="16"/>
  <c r="X254" i="16"/>
  <c r="W254" i="16"/>
  <c r="U254" i="16"/>
  <c r="T254" i="16"/>
  <c r="S254" i="16"/>
  <c r="R254" i="16"/>
  <c r="Q254" i="16"/>
  <c r="P254" i="16"/>
  <c r="O254" i="16"/>
  <c r="N254" i="16"/>
  <c r="L254" i="16"/>
  <c r="K254" i="16"/>
  <c r="J254" i="16"/>
  <c r="I254" i="16"/>
  <c r="H254" i="16"/>
  <c r="G254" i="16"/>
  <c r="F254" i="16"/>
  <c r="E254" i="16"/>
  <c r="C254" i="16"/>
  <c r="BF253" i="16"/>
  <c r="AW253" i="16"/>
  <c r="AX253" i="16" s="1"/>
  <c r="AR253" i="16"/>
  <c r="AS253" i="16" s="1"/>
  <c r="AE253" i="16"/>
  <c r="V253" i="16"/>
  <c r="M253" i="16"/>
  <c r="D253" i="16"/>
  <c r="BF252" i="16"/>
  <c r="AX252" i="16"/>
  <c r="AW252" i="16"/>
  <c r="AS252" i="16"/>
  <c r="AR252" i="16"/>
  <c r="AE252" i="16"/>
  <c r="V252" i="16"/>
  <c r="M252" i="16"/>
  <c r="D252" i="16"/>
  <c r="BF251" i="16"/>
  <c r="AW251" i="16"/>
  <c r="AX251" i="16" s="1"/>
  <c r="AS251" i="16"/>
  <c r="AR251" i="16"/>
  <c r="AE251" i="16"/>
  <c r="V251" i="16"/>
  <c r="M251" i="16"/>
  <c r="D251" i="16"/>
  <c r="BF250" i="16"/>
  <c r="AW250" i="16"/>
  <c r="AS250" i="16"/>
  <c r="AR250" i="16"/>
  <c r="AE250" i="16"/>
  <c r="V250" i="16"/>
  <c r="M250" i="16"/>
  <c r="D250" i="16"/>
  <c r="BF249" i="16"/>
  <c r="AW249" i="16"/>
  <c r="AX249" i="16" s="1"/>
  <c r="AS249" i="16"/>
  <c r="AR249" i="16"/>
  <c r="AE249" i="16"/>
  <c r="V249" i="16"/>
  <c r="M249" i="16"/>
  <c r="D249" i="16"/>
  <c r="BF248" i="16"/>
  <c r="AW248" i="16"/>
  <c r="AX248" i="16" s="1"/>
  <c r="AS248" i="16"/>
  <c r="AR248" i="16"/>
  <c r="AE248" i="16"/>
  <c r="V248" i="16"/>
  <c r="M248" i="16"/>
  <c r="D248" i="16"/>
  <c r="BF247" i="16"/>
  <c r="AW247" i="16"/>
  <c r="AX247" i="16" s="1"/>
  <c r="AS247" i="16"/>
  <c r="AR247" i="16"/>
  <c r="AE247" i="16"/>
  <c r="V247" i="16"/>
  <c r="M247" i="16"/>
  <c r="D247" i="16"/>
  <c r="BF246" i="16"/>
  <c r="AW246" i="16"/>
  <c r="AS246" i="16"/>
  <c r="AR246" i="16"/>
  <c r="AE246" i="16"/>
  <c r="V246" i="16"/>
  <c r="M246" i="16"/>
  <c r="D246" i="16"/>
  <c r="BF245" i="16"/>
  <c r="AW245" i="16"/>
  <c r="AX245" i="16" s="1"/>
  <c r="AS245" i="16"/>
  <c r="AR245" i="16"/>
  <c r="AE245" i="16"/>
  <c r="V245" i="16"/>
  <c r="M245" i="16"/>
  <c r="D245" i="16"/>
  <c r="BF244" i="16"/>
  <c r="AW244" i="16"/>
  <c r="AX244" i="16" s="1"/>
  <c r="AS244" i="16"/>
  <c r="AR244" i="16"/>
  <c r="AE244" i="16"/>
  <c r="V244" i="16"/>
  <c r="M244" i="16"/>
  <c r="D244" i="16"/>
  <c r="BF243" i="16"/>
  <c r="AW243" i="16"/>
  <c r="AX243" i="16" s="1"/>
  <c r="AS243" i="16"/>
  <c r="AR243" i="16"/>
  <c r="AE243" i="16"/>
  <c r="V243" i="16"/>
  <c r="M243" i="16"/>
  <c r="D243" i="16"/>
  <c r="BF242" i="16"/>
  <c r="AW242" i="16"/>
  <c r="AX242" i="16" s="1"/>
  <c r="AS242" i="16"/>
  <c r="AR242" i="16"/>
  <c r="AE242" i="16"/>
  <c r="V242" i="16"/>
  <c r="M242" i="16"/>
  <c r="D242" i="16"/>
  <c r="BF241" i="16"/>
  <c r="AW241" i="16"/>
  <c r="AX241" i="16" s="1"/>
  <c r="AS241" i="16"/>
  <c r="AR241" i="16"/>
  <c r="AE241" i="16"/>
  <c r="V241" i="16"/>
  <c r="M241" i="16"/>
  <c r="D241" i="16"/>
  <c r="BF240" i="16"/>
  <c r="AW240" i="16"/>
  <c r="AS240" i="16"/>
  <c r="AR240" i="16"/>
  <c r="AE240" i="16"/>
  <c r="V240" i="16"/>
  <c r="M240" i="16"/>
  <c r="D240" i="16"/>
  <c r="BF239" i="16"/>
  <c r="AW239" i="16"/>
  <c r="AX239" i="16" s="1"/>
  <c r="AS239" i="16"/>
  <c r="AR239" i="16"/>
  <c r="AE239" i="16"/>
  <c r="V239" i="16"/>
  <c r="M239" i="16"/>
  <c r="D239" i="16"/>
  <c r="BF238" i="16"/>
  <c r="AW238" i="16"/>
  <c r="AS238" i="16"/>
  <c r="AR238" i="16"/>
  <c r="AE238" i="16"/>
  <c r="V238" i="16"/>
  <c r="M238" i="16"/>
  <c r="D238" i="16"/>
  <c r="BF237" i="16"/>
  <c r="AW237" i="16"/>
  <c r="AX237" i="16" s="1"/>
  <c r="AS237" i="16"/>
  <c r="AR237" i="16"/>
  <c r="AE237" i="16"/>
  <c r="V237" i="16"/>
  <c r="M237" i="16"/>
  <c r="D237" i="16"/>
  <c r="BF236" i="16"/>
  <c r="AW236" i="16"/>
  <c r="AX236" i="16" s="1"/>
  <c r="AS236" i="16"/>
  <c r="AR236" i="16"/>
  <c r="AE236" i="16"/>
  <c r="V236" i="16"/>
  <c r="M236" i="16"/>
  <c r="D236" i="16"/>
  <c r="BF235" i="16"/>
  <c r="AW235" i="16"/>
  <c r="AX235" i="16" s="1"/>
  <c r="AS235" i="16"/>
  <c r="AR235" i="16"/>
  <c r="AE235" i="16"/>
  <c r="V235" i="16"/>
  <c r="M235" i="16"/>
  <c r="D235" i="16"/>
  <c r="BF234" i="16"/>
  <c r="AW234" i="16"/>
  <c r="AS234" i="16"/>
  <c r="AR234" i="16"/>
  <c r="AE234" i="16"/>
  <c r="V234" i="16"/>
  <c r="M234" i="16"/>
  <c r="D234" i="16"/>
  <c r="BF233" i="16"/>
  <c r="AW233" i="16"/>
  <c r="AX233" i="16" s="1"/>
  <c r="AS233" i="16"/>
  <c r="AR233" i="16"/>
  <c r="AE233" i="16"/>
  <c r="V233" i="16"/>
  <c r="M233" i="16"/>
  <c r="D233" i="16"/>
  <c r="BF232" i="16"/>
  <c r="AW232" i="16"/>
  <c r="AX232" i="16" s="1"/>
  <c r="AS232" i="16"/>
  <c r="AR232" i="16"/>
  <c r="AE232" i="16"/>
  <c r="V232" i="16"/>
  <c r="M232" i="16"/>
  <c r="D232" i="16"/>
  <c r="BF231" i="16"/>
  <c r="AW231" i="16"/>
  <c r="AX231" i="16" s="1"/>
  <c r="AS231" i="16"/>
  <c r="AR231" i="16"/>
  <c r="AE231" i="16"/>
  <c r="V231" i="16"/>
  <c r="M231" i="16"/>
  <c r="D231" i="16"/>
  <c r="BF230" i="16"/>
  <c r="AW230" i="16"/>
  <c r="AS230" i="16"/>
  <c r="AR230" i="16"/>
  <c r="AE230" i="16"/>
  <c r="V230" i="16"/>
  <c r="M230" i="16"/>
  <c r="D230" i="16"/>
  <c r="BF229" i="16"/>
  <c r="AW229" i="16"/>
  <c r="AX229" i="16" s="1"/>
  <c r="AS229" i="16"/>
  <c r="AR229" i="16"/>
  <c r="AE229" i="16"/>
  <c r="V229" i="16"/>
  <c r="M229" i="16"/>
  <c r="D229" i="16"/>
  <c r="BF228" i="16"/>
  <c r="AX228" i="16"/>
  <c r="AW228" i="16"/>
  <c r="AS228" i="16"/>
  <c r="AR228" i="16"/>
  <c r="AE228" i="16"/>
  <c r="V228" i="16"/>
  <c r="M228" i="16"/>
  <c r="D228" i="16"/>
  <c r="BF227" i="16"/>
  <c r="AW227" i="16"/>
  <c r="AX227" i="16" s="1"/>
  <c r="AR227" i="16"/>
  <c r="AS227" i="16" s="1"/>
  <c r="AE227" i="16"/>
  <c r="V227" i="16"/>
  <c r="M227" i="16"/>
  <c r="D227" i="16"/>
  <c r="BF226" i="16"/>
  <c r="AW226" i="16"/>
  <c r="AS226" i="16"/>
  <c r="AR226" i="16"/>
  <c r="AE226" i="16"/>
  <c r="V226" i="16"/>
  <c r="M226" i="16"/>
  <c r="D226" i="16"/>
  <c r="BF225" i="16"/>
  <c r="AW225" i="16"/>
  <c r="AX225" i="16" s="1"/>
  <c r="AS225" i="16"/>
  <c r="AR225" i="16"/>
  <c r="AE225" i="16"/>
  <c r="V225" i="16"/>
  <c r="M225" i="16"/>
  <c r="D225" i="16"/>
  <c r="BF224" i="16"/>
  <c r="AW224" i="16"/>
  <c r="AX224" i="16" s="1"/>
  <c r="AS224" i="16"/>
  <c r="AR224" i="16"/>
  <c r="AE224" i="16"/>
  <c r="V224" i="16"/>
  <c r="M224" i="16"/>
  <c r="D224" i="16"/>
  <c r="BF223" i="16"/>
  <c r="AW223" i="16"/>
  <c r="AR223" i="16"/>
  <c r="AR256" i="16" s="1"/>
  <c r="AE223" i="16"/>
  <c r="V223" i="16"/>
  <c r="M223" i="16"/>
  <c r="D223" i="16"/>
  <c r="BM222" i="16"/>
  <c r="BL222" i="16"/>
  <c r="BK222" i="16"/>
  <c r="BJ222" i="16"/>
  <c r="BI222" i="16"/>
  <c r="BH222" i="16"/>
  <c r="BG222" i="16"/>
  <c r="BE222" i="16"/>
  <c r="AT222" i="16"/>
  <c r="AO222" i="16"/>
  <c r="C222" i="16"/>
  <c r="BM221" i="16"/>
  <c r="BL221" i="16"/>
  <c r="BK221" i="16"/>
  <c r="BJ221" i="16"/>
  <c r="BI221" i="16"/>
  <c r="BH221" i="16"/>
  <c r="BG221" i="16"/>
  <c r="BE221" i="16"/>
  <c r="BD221" i="16"/>
  <c r="BC221" i="16"/>
  <c r="BB221" i="16"/>
  <c r="BA221" i="16"/>
  <c r="AZ221" i="16"/>
  <c r="AV221" i="16"/>
  <c r="AU221" i="16"/>
  <c r="AT221" i="16"/>
  <c r="AQ221" i="16"/>
  <c r="AP221" i="16"/>
  <c r="AO221" i="16"/>
  <c r="AN221" i="16"/>
  <c r="AM221" i="16"/>
  <c r="AL221" i="16"/>
  <c r="AK221" i="16"/>
  <c r="AJ221" i="16"/>
  <c r="AI221" i="16"/>
  <c r="AH221" i="16"/>
  <c r="AG221" i="16"/>
  <c r="AF221" i="16"/>
  <c r="AD221" i="16"/>
  <c r="AC221" i="16"/>
  <c r="AB221" i="16"/>
  <c r="AA221" i="16"/>
  <c r="Z221" i="16"/>
  <c r="Y221" i="16"/>
  <c r="X221" i="16"/>
  <c r="W221" i="16"/>
  <c r="U221" i="16"/>
  <c r="T221" i="16"/>
  <c r="S221" i="16"/>
  <c r="R221" i="16"/>
  <c r="Q221" i="16"/>
  <c r="Q9" i="16" s="1"/>
  <c r="P221" i="16"/>
  <c r="O221" i="16"/>
  <c r="N221" i="16"/>
  <c r="L221" i="16"/>
  <c r="K221" i="16"/>
  <c r="J221" i="16"/>
  <c r="I221" i="16"/>
  <c r="H221" i="16"/>
  <c r="G221" i="16"/>
  <c r="F221" i="16"/>
  <c r="E221" i="16"/>
  <c r="C221" i="16"/>
  <c r="BM220" i="16"/>
  <c r="BL220" i="16"/>
  <c r="BK220" i="16"/>
  <c r="BJ220" i="16"/>
  <c r="BI220" i="16"/>
  <c r="BH220" i="16"/>
  <c r="BG220" i="16"/>
  <c r="BE220" i="16"/>
  <c r="BD220" i="16"/>
  <c r="BC220" i="16"/>
  <c r="BB220" i="16"/>
  <c r="BA220" i="16"/>
  <c r="AZ220" i="16"/>
  <c r="AV220" i="16"/>
  <c r="AU220" i="16"/>
  <c r="AT220" i="16"/>
  <c r="AQ220" i="16"/>
  <c r="AP220" i="16"/>
  <c r="AO220" i="16"/>
  <c r="AN220" i="16"/>
  <c r="AM220" i="16"/>
  <c r="AL220" i="16"/>
  <c r="AK220" i="16"/>
  <c r="AJ220" i="16"/>
  <c r="AI220" i="16"/>
  <c r="AH220" i="16"/>
  <c r="AG220" i="16"/>
  <c r="AF220" i="16"/>
  <c r="AD220" i="16"/>
  <c r="AC220" i="16"/>
  <c r="AB220" i="16"/>
  <c r="AA220" i="16"/>
  <c r="Z220" i="16"/>
  <c r="Y220" i="16"/>
  <c r="X220" i="16"/>
  <c r="W220" i="16"/>
  <c r="U220" i="16"/>
  <c r="T220" i="16"/>
  <c r="S220" i="16"/>
  <c r="R220" i="16"/>
  <c r="Q220" i="16"/>
  <c r="P220" i="16"/>
  <c r="O220" i="16"/>
  <c r="N220" i="16"/>
  <c r="L220" i="16"/>
  <c r="K220" i="16"/>
  <c r="J220" i="16"/>
  <c r="I220" i="16"/>
  <c r="H220" i="16"/>
  <c r="G220" i="16"/>
  <c r="F220" i="16"/>
  <c r="E220" i="16"/>
  <c r="C220" i="16"/>
  <c r="BM219" i="16"/>
  <c r="BL219" i="16"/>
  <c r="BK219" i="16"/>
  <c r="BJ219" i="16"/>
  <c r="BI219" i="16"/>
  <c r="BH219" i="16"/>
  <c r="BG219" i="16"/>
  <c r="BE219" i="16"/>
  <c r="BD219" i="16"/>
  <c r="BC219" i="16"/>
  <c r="BB219" i="16"/>
  <c r="BA219" i="16"/>
  <c r="AZ219" i="16"/>
  <c r="AV219" i="16"/>
  <c r="AU219" i="16"/>
  <c r="AT219" i="16"/>
  <c r="AQ219" i="16"/>
  <c r="AP219" i="16"/>
  <c r="AO219" i="16"/>
  <c r="AN219" i="16"/>
  <c r="AM219" i="16"/>
  <c r="AL219" i="16"/>
  <c r="AK219" i="16"/>
  <c r="AJ219" i="16"/>
  <c r="AI219" i="16"/>
  <c r="AH219" i="16"/>
  <c r="AG219" i="16"/>
  <c r="AF219" i="16"/>
  <c r="AD219" i="16"/>
  <c r="AC219" i="16"/>
  <c r="AB219" i="16"/>
  <c r="AA219" i="16"/>
  <c r="Z219" i="16"/>
  <c r="Y219" i="16"/>
  <c r="X219" i="16"/>
  <c r="W219" i="16"/>
  <c r="U219" i="16"/>
  <c r="T219" i="16"/>
  <c r="S219" i="16"/>
  <c r="R219" i="16"/>
  <c r="Q219" i="16"/>
  <c r="P219" i="16"/>
  <c r="O219" i="16"/>
  <c r="N219" i="16"/>
  <c r="L219" i="16"/>
  <c r="K219" i="16"/>
  <c r="J219" i="16"/>
  <c r="I219" i="16"/>
  <c r="H219" i="16"/>
  <c r="G219" i="16"/>
  <c r="F219" i="16"/>
  <c r="E219" i="16"/>
  <c r="C219" i="16"/>
  <c r="BF218" i="16"/>
  <c r="AW218" i="16"/>
  <c r="AX218" i="16" s="1"/>
  <c r="AR218" i="16"/>
  <c r="AS218" i="16" s="1"/>
  <c r="AE218" i="16"/>
  <c r="V218" i="16"/>
  <c r="M218" i="16"/>
  <c r="D218" i="16"/>
  <c r="BF217" i="16"/>
  <c r="AW217" i="16"/>
  <c r="AR217" i="16"/>
  <c r="AS217" i="16" s="1"/>
  <c r="AE217" i="16"/>
  <c r="V217" i="16"/>
  <c r="M217" i="16"/>
  <c r="D217" i="16"/>
  <c r="BF216" i="16"/>
  <c r="AW216" i="16"/>
  <c r="AX216" i="16" s="1"/>
  <c r="AR216" i="16"/>
  <c r="AS216" i="16" s="1"/>
  <c r="AE216" i="16"/>
  <c r="V216" i="16"/>
  <c r="M216" i="16"/>
  <c r="D216" i="16"/>
  <c r="BF215" i="16"/>
  <c r="AW215" i="16"/>
  <c r="AR215" i="16"/>
  <c r="AS215" i="16" s="1"/>
  <c r="AE215" i="16"/>
  <c r="V215" i="16"/>
  <c r="M215" i="16"/>
  <c r="D215" i="16"/>
  <c r="BF214" i="16"/>
  <c r="AW214" i="16"/>
  <c r="AX214" i="16" s="1"/>
  <c r="AR214" i="16"/>
  <c r="AS214" i="16" s="1"/>
  <c r="AE214" i="16"/>
  <c r="V214" i="16"/>
  <c r="M214" i="16"/>
  <c r="D214" i="16"/>
  <c r="BF213" i="16"/>
  <c r="AW213" i="16"/>
  <c r="AR213" i="16"/>
  <c r="AS213" i="16" s="1"/>
  <c r="AE213" i="16"/>
  <c r="V213" i="16"/>
  <c r="M213" i="16"/>
  <c r="D213" i="16"/>
  <c r="BF212" i="16"/>
  <c r="AW212" i="16"/>
  <c r="AR212" i="16"/>
  <c r="AS212" i="16" s="1"/>
  <c r="AE212" i="16"/>
  <c r="V212" i="16"/>
  <c r="M212" i="16"/>
  <c r="D212" i="16"/>
  <c r="BF211" i="16"/>
  <c r="AW211" i="16"/>
  <c r="AR211" i="16"/>
  <c r="AS211" i="16" s="1"/>
  <c r="AE211" i="16"/>
  <c r="V211" i="16"/>
  <c r="M211" i="16"/>
  <c r="D211" i="16"/>
  <c r="BF210" i="16"/>
  <c r="AW210" i="16"/>
  <c r="AR210" i="16"/>
  <c r="AS210" i="16" s="1"/>
  <c r="AE210" i="16"/>
  <c r="V210" i="16"/>
  <c r="M210" i="16"/>
  <c r="D210" i="16"/>
  <c r="BF209" i="16"/>
  <c r="AW209" i="16"/>
  <c r="AR209" i="16"/>
  <c r="AS209" i="16" s="1"/>
  <c r="AE209" i="16"/>
  <c r="V209" i="16"/>
  <c r="M209" i="16"/>
  <c r="D209" i="16"/>
  <c r="BF208" i="16"/>
  <c r="AW208" i="16"/>
  <c r="AX208" i="16" s="1"/>
  <c r="AR208" i="16"/>
  <c r="AS208" i="16" s="1"/>
  <c r="AE208" i="16"/>
  <c r="V208" i="16"/>
  <c r="M208" i="16"/>
  <c r="D208" i="16"/>
  <c r="BF207" i="16"/>
  <c r="AW207" i="16"/>
  <c r="AR207" i="16"/>
  <c r="AS207" i="16" s="1"/>
  <c r="AE207" i="16"/>
  <c r="V207" i="16"/>
  <c r="M207" i="16"/>
  <c r="D207" i="16"/>
  <c r="BF206" i="16"/>
  <c r="AW206" i="16"/>
  <c r="AR206" i="16"/>
  <c r="AS206" i="16" s="1"/>
  <c r="AE206" i="16"/>
  <c r="V206" i="16"/>
  <c r="M206" i="16"/>
  <c r="D206" i="16"/>
  <c r="BF205" i="16"/>
  <c r="AW205" i="16"/>
  <c r="AR205" i="16"/>
  <c r="AS205" i="16" s="1"/>
  <c r="AE205" i="16"/>
  <c r="V205" i="16"/>
  <c r="M205" i="16"/>
  <c r="D205" i="16"/>
  <c r="BF204" i="16"/>
  <c r="AW204" i="16"/>
  <c r="AS204" i="16"/>
  <c r="AR204" i="16"/>
  <c r="AE204" i="16"/>
  <c r="V204" i="16"/>
  <c r="M204" i="16"/>
  <c r="D204" i="16"/>
  <c r="BF203" i="16"/>
  <c r="AW203" i="16"/>
  <c r="AS203" i="16"/>
  <c r="AR203" i="16"/>
  <c r="AE203" i="16"/>
  <c r="V203" i="16"/>
  <c r="M203" i="16"/>
  <c r="D203" i="16"/>
  <c r="BF202" i="16"/>
  <c r="AW202" i="16"/>
  <c r="AX202" i="16" s="1"/>
  <c r="AS202" i="16"/>
  <c r="AR202" i="16"/>
  <c r="AE202" i="16"/>
  <c r="V202" i="16"/>
  <c r="M202" i="16"/>
  <c r="D202" i="16"/>
  <c r="BF201" i="16"/>
  <c r="AW201" i="16"/>
  <c r="AR201" i="16"/>
  <c r="AS201" i="16" s="1"/>
  <c r="AE201" i="16"/>
  <c r="V201" i="16"/>
  <c r="M201" i="16"/>
  <c r="D201" i="16"/>
  <c r="BF200" i="16"/>
  <c r="AW200" i="16"/>
  <c r="AX200" i="16" s="1"/>
  <c r="AR200" i="16"/>
  <c r="AS200" i="16" s="1"/>
  <c r="AE200" i="16"/>
  <c r="V200" i="16"/>
  <c r="M200" i="16"/>
  <c r="D200" i="16"/>
  <c r="BF199" i="16"/>
  <c r="AW199" i="16"/>
  <c r="AR199" i="16"/>
  <c r="AS199" i="16" s="1"/>
  <c r="AE199" i="16"/>
  <c r="V199" i="16"/>
  <c r="M199" i="16"/>
  <c r="D199" i="16"/>
  <c r="BF198" i="16"/>
  <c r="AW198" i="16"/>
  <c r="AX198" i="16" s="1"/>
  <c r="AR198" i="16"/>
  <c r="AS198" i="16" s="1"/>
  <c r="AE198" i="16"/>
  <c r="V198" i="16"/>
  <c r="M198" i="16"/>
  <c r="D198" i="16"/>
  <c r="BF197" i="16"/>
  <c r="AW197" i="16"/>
  <c r="AR197" i="16"/>
  <c r="AS197" i="16" s="1"/>
  <c r="AE197" i="16"/>
  <c r="V197" i="16"/>
  <c r="M197" i="16"/>
  <c r="D197" i="16"/>
  <c r="BF196" i="16"/>
  <c r="AW196" i="16"/>
  <c r="AR196" i="16"/>
  <c r="AS196" i="16" s="1"/>
  <c r="AE196" i="16"/>
  <c r="V196" i="16"/>
  <c r="M196" i="16"/>
  <c r="D196" i="16"/>
  <c r="BF195" i="16"/>
  <c r="AW195" i="16"/>
  <c r="AR195" i="16"/>
  <c r="AS195" i="16" s="1"/>
  <c r="AE195" i="16"/>
  <c r="V195" i="16"/>
  <c r="M195" i="16"/>
  <c r="D195" i="16"/>
  <c r="BF194" i="16"/>
  <c r="AW194" i="16"/>
  <c r="AS194" i="16"/>
  <c r="AR194" i="16"/>
  <c r="AE194" i="16"/>
  <c r="V194" i="16"/>
  <c r="M194" i="16"/>
  <c r="D194" i="16"/>
  <c r="BF193" i="16"/>
  <c r="AW193" i="16"/>
  <c r="AR193" i="16"/>
  <c r="AS193" i="16" s="1"/>
  <c r="AE193" i="16"/>
  <c r="V193" i="16"/>
  <c r="M193" i="16"/>
  <c r="D193" i="16"/>
  <c r="BF192" i="16"/>
  <c r="AX192" i="16"/>
  <c r="AW192" i="16"/>
  <c r="AS192" i="16"/>
  <c r="AR192" i="16"/>
  <c r="AE192" i="16"/>
  <c r="V192" i="16"/>
  <c r="M192" i="16"/>
  <c r="D192" i="16"/>
  <c r="BF191" i="16"/>
  <c r="AW191" i="16"/>
  <c r="AR191" i="16"/>
  <c r="AS191" i="16" s="1"/>
  <c r="AE191" i="16"/>
  <c r="V191" i="16"/>
  <c r="M191" i="16"/>
  <c r="D191" i="16"/>
  <c r="BF190" i="16"/>
  <c r="AW190" i="16"/>
  <c r="AX190" i="16" s="1"/>
  <c r="AR190" i="16"/>
  <c r="AS190" i="16" s="1"/>
  <c r="AE190" i="16"/>
  <c r="V190" i="16"/>
  <c r="M190" i="16"/>
  <c r="D190" i="16"/>
  <c r="BF189" i="16"/>
  <c r="BF221" i="16" s="1"/>
  <c r="AW189" i="16"/>
  <c r="AR189" i="16"/>
  <c r="AS189" i="16" s="1"/>
  <c r="AE189" i="16"/>
  <c r="V189" i="16"/>
  <c r="M189" i="16"/>
  <c r="M221" i="16" s="1"/>
  <c r="D189" i="16"/>
  <c r="BM188" i="16"/>
  <c r="BL188" i="16"/>
  <c r="BK188" i="16"/>
  <c r="BJ188" i="16"/>
  <c r="BI188" i="16"/>
  <c r="BH188" i="16"/>
  <c r="BG188" i="16"/>
  <c r="BE188" i="16"/>
  <c r="AT188" i="16"/>
  <c r="AO188" i="16"/>
  <c r="C188" i="16"/>
  <c r="BM187" i="16"/>
  <c r="BL187" i="16"/>
  <c r="BK187" i="16"/>
  <c r="BJ187" i="16"/>
  <c r="BI187" i="16"/>
  <c r="BH187" i="16"/>
  <c r="BG187" i="16"/>
  <c r="BE187" i="16"/>
  <c r="BD187" i="16"/>
  <c r="BC187" i="16"/>
  <c r="BB187" i="16"/>
  <c r="BA187" i="16"/>
  <c r="AZ187" i="16"/>
  <c r="AV187" i="16"/>
  <c r="AU187" i="16"/>
  <c r="AT187" i="16"/>
  <c r="AQ187" i="16"/>
  <c r="AP187" i="16"/>
  <c r="AO187" i="16"/>
  <c r="AN187" i="16"/>
  <c r="AM187" i="16"/>
  <c r="AL187" i="16"/>
  <c r="AK187" i="16"/>
  <c r="AJ187" i="16"/>
  <c r="AI187" i="16"/>
  <c r="AH187" i="16"/>
  <c r="AG187" i="16"/>
  <c r="AF187" i="16"/>
  <c r="AD187" i="16"/>
  <c r="AC187" i="16"/>
  <c r="AB187" i="16"/>
  <c r="AA187" i="16"/>
  <c r="Z187" i="16"/>
  <c r="Y187" i="16"/>
  <c r="X187" i="16"/>
  <c r="W187" i="16"/>
  <c r="U187" i="16"/>
  <c r="T187" i="16"/>
  <c r="S187" i="16"/>
  <c r="R187" i="16"/>
  <c r="Q187" i="16"/>
  <c r="P187" i="16"/>
  <c r="O187" i="16"/>
  <c r="N187" i="16"/>
  <c r="L187" i="16"/>
  <c r="K187" i="16"/>
  <c r="J187" i="16"/>
  <c r="I187" i="16"/>
  <c r="H187" i="16"/>
  <c r="G187" i="16"/>
  <c r="F187" i="16"/>
  <c r="E187" i="16"/>
  <c r="C187" i="16"/>
  <c r="BM186" i="16"/>
  <c r="BL186" i="16"/>
  <c r="BK186" i="16"/>
  <c r="BJ186" i="16"/>
  <c r="BI186" i="16"/>
  <c r="BH186" i="16"/>
  <c r="BG186" i="16"/>
  <c r="BE186" i="16"/>
  <c r="BD186" i="16"/>
  <c r="BC186" i="16"/>
  <c r="BB186" i="16"/>
  <c r="BA186" i="16"/>
  <c r="AZ186" i="16"/>
  <c r="AV186" i="16"/>
  <c r="AU186" i="16"/>
  <c r="AT186" i="16"/>
  <c r="AQ186" i="16"/>
  <c r="AP186" i="16"/>
  <c r="AO186" i="16"/>
  <c r="AN186" i="16"/>
  <c r="AM186" i="16"/>
  <c r="AL186" i="16"/>
  <c r="AK186" i="16"/>
  <c r="AJ186" i="16"/>
  <c r="AI186" i="16"/>
  <c r="AH186" i="16"/>
  <c r="AG186" i="16"/>
  <c r="AF186" i="16"/>
  <c r="AD186" i="16"/>
  <c r="AC186" i="16"/>
  <c r="AB186" i="16"/>
  <c r="AA186" i="16"/>
  <c r="Z186" i="16"/>
  <c r="Y186" i="16"/>
  <c r="X186" i="16"/>
  <c r="W186" i="16"/>
  <c r="U186" i="16"/>
  <c r="T186" i="16"/>
  <c r="S186" i="16"/>
  <c r="R186" i="16"/>
  <c r="Q186" i="16"/>
  <c r="P186" i="16"/>
  <c r="O186" i="16"/>
  <c r="N186" i="16"/>
  <c r="L186" i="16"/>
  <c r="K186" i="16"/>
  <c r="J186" i="16"/>
  <c r="I186" i="16"/>
  <c r="H186" i="16"/>
  <c r="G186" i="16"/>
  <c r="F186" i="16"/>
  <c r="E186" i="16"/>
  <c r="C186" i="16"/>
  <c r="BM185" i="16"/>
  <c r="BL185" i="16"/>
  <c r="BK185" i="16"/>
  <c r="BJ185" i="16"/>
  <c r="BI185" i="16"/>
  <c r="BH185" i="16"/>
  <c r="BG185" i="16"/>
  <c r="BE185" i="16"/>
  <c r="BD185" i="16"/>
  <c r="BC185" i="16"/>
  <c r="BB185" i="16"/>
  <c r="BA185" i="16"/>
  <c r="AZ185" i="16"/>
  <c r="AV185" i="16"/>
  <c r="AU185" i="16"/>
  <c r="AT185" i="16"/>
  <c r="AQ185" i="16"/>
  <c r="AP185" i="16"/>
  <c r="AO185" i="16"/>
  <c r="AN185" i="16"/>
  <c r="AM185" i="16"/>
  <c r="AL185" i="16"/>
  <c r="AK185" i="16"/>
  <c r="AJ185" i="16"/>
  <c r="AI185" i="16"/>
  <c r="AH185" i="16"/>
  <c r="AG185" i="16"/>
  <c r="AF185" i="16"/>
  <c r="AD185" i="16"/>
  <c r="AC185" i="16"/>
  <c r="AB185" i="16"/>
  <c r="AA185" i="16"/>
  <c r="Z185" i="16"/>
  <c r="Y185" i="16"/>
  <c r="X185" i="16"/>
  <c r="W185" i="16"/>
  <c r="U185" i="16"/>
  <c r="T185" i="16"/>
  <c r="S185" i="16"/>
  <c r="R185" i="16"/>
  <c r="Q185" i="16"/>
  <c r="P185" i="16"/>
  <c r="O185" i="16"/>
  <c r="N185" i="16"/>
  <c r="L185" i="16"/>
  <c r="K185" i="16"/>
  <c r="J185" i="16"/>
  <c r="I185" i="16"/>
  <c r="H185" i="16"/>
  <c r="G185" i="16"/>
  <c r="F185" i="16"/>
  <c r="E185" i="16"/>
  <c r="C185" i="16"/>
  <c r="BF184" i="16"/>
  <c r="AW184" i="16"/>
  <c r="AX184" i="16" s="1"/>
  <c r="AR184" i="16"/>
  <c r="AS184" i="16" s="1"/>
  <c r="AE184" i="16"/>
  <c r="V184" i="16"/>
  <c r="M184" i="16"/>
  <c r="D184" i="16"/>
  <c r="BF183" i="16"/>
  <c r="AW183" i="16"/>
  <c r="AR183" i="16"/>
  <c r="AS183" i="16" s="1"/>
  <c r="AE183" i="16"/>
  <c r="V183" i="16"/>
  <c r="M183" i="16"/>
  <c r="D183" i="16"/>
  <c r="BF182" i="16"/>
  <c r="AW182" i="16"/>
  <c r="AX182" i="16" s="1"/>
  <c r="AR182" i="16"/>
  <c r="AS182" i="16" s="1"/>
  <c r="AE182" i="16"/>
  <c r="V182" i="16"/>
  <c r="M182" i="16"/>
  <c r="D182" i="16"/>
  <c r="BF181" i="16"/>
  <c r="AW181" i="16"/>
  <c r="AR181" i="16"/>
  <c r="AS181" i="16" s="1"/>
  <c r="AE181" i="16"/>
  <c r="V181" i="16"/>
  <c r="M181" i="16"/>
  <c r="D181" i="16"/>
  <c r="BF180" i="16"/>
  <c r="AW180" i="16"/>
  <c r="AX180" i="16" s="1"/>
  <c r="AR180" i="16"/>
  <c r="AS180" i="16" s="1"/>
  <c r="AE180" i="16"/>
  <c r="V180" i="16"/>
  <c r="M180" i="16"/>
  <c r="D180" i="16"/>
  <c r="BF179" i="16"/>
  <c r="AW179" i="16"/>
  <c r="AR179" i="16"/>
  <c r="AS179" i="16" s="1"/>
  <c r="AE179" i="16"/>
  <c r="V179" i="16"/>
  <c r="M179" i="16"/>
  <c r="D179" i="16"/>
  <c r="BF178" i="16"/>
  <c r="AW178" i="16"/>
  <c r="AX178" i="16" s="1"/>
  <c r="AR178" i="16"/>
  <c r="AS178" i="16" s="1"/>
  <c r="AE178" i="16"/>
  <c r="V178" i="16"/>
  <c r="M178" i="16"/>
  <c r="D178" i="16"/>
  <c r="BF177" i="16"/>
  <c r="AW177" i="16"/>
  <c r="AR177" i="16"/>
  <c r="AS177" i="16" s="1"/>
  <c r="AE177" i="16"/>
  <c r="V177" i="16"/>
  <c r="M177" i="16"/>
  <c r="D177" i="16"/>
  <c r="BF176" i="16"/>
  <c r="AW176" i="16"/>
  <c r="AX176" i="16" s="1"/>
  <c r="AR176" i="16"/>
  <c r="AS176" i="16" s="1"/>
  <c r="AE176" i="16"/>
  <c r="V176" i="16"/>
  <c r="M176" i="16"/>
  <c r="D176" i="16"/>
  <c r="BF175" i="16"/>
  <c r="AW175" i="16"/>
  <c r="AR175" i="16"/>
  <c r="AS175" i="16" s="1"/>
  <c r="AE175" i="16"/>
  <c r="V175" i="16"/>
  <c r="M175" i="16"/>
  <c r="D175" i="16"/>
  <c r="BF174" i="16"/>
  <c r="AW174" i="16"/>
  <c r="AX174" i="16" s="1"/>
  <c r="AR174" i="16"/>
  <c r="AS174" i="16" s="1"/>
  <c r="AE174" i="16"/>
  <c r="V174" i="16"/>
  <c r="M174" i="16"/>
  <c r="D174" i="16"/>
  <c r="BF173" i="16"/>
  <c r="AW173" i="16"/>
  <c r="AR173" i="16"/>
  <c r="AS173" i="16" s="1"/>
  <c r="AE173" i="16"/>
  <c r="V173" i="16"/>
  <c r="M173" i="16"/>
  <c r="D173" i="16"/>
  <c r="BF172" i="16"/>
  <c r="AW172" i="16"/>
  <c r="AX172" i="16" s="1"/>
  <c r="AR172" i="16"/>
  <c r="AS172" i="16" s="1"/>
  <c r="AE172" i="16"/>
  <c r="V172" i="16"/>
  <c r="M172" i="16"/>
  <c r="D172" i="16"/>
  <c r="BF171" i="16"/>
  <c r="AW171" i="16"/>
  <c r="AR171" i="16"/>
  <c r="AS171" i="16" s="1"/>
  <c r="AE171" i="16"/>
  <c r="V171" i="16"/>
  <c r="M171" i="16"/>
  <c r="D171" i="16"/>
  <c r="BF170" i="16"/>
  <c r="AW170" i="16"/>
  <c r="AX170" i="16" s="1"/>
  <c r="AR170" i="16"/>
  <c r="AS170" i="16" s="1"/>
  <c r="AE170" i="16"/>
  <c r="V170" i="16"/>
  <c r="M170" i="16"/>
  <c r="D170" i="16"/>
  <c r="BF169" i="16"/>
  <c r="AW169" i="16"/>
  <c r="AR169" i="16"/>
  <c r="AS169" i="16" s="1"/>
  <c r="AE169" i="16"/>
  <c r="V169" i="16"/>
  <c r="M169" i="16"/>
  <c r="D169" i="16"/>
  <c r="BF168" i="16"/>
  <c r="AW168" i="16"/>
  <c r="AX168" i="16" s="1"/>
  <c r="AR168" i="16"/>
  <c r="AS168" i="16" s="1"/>
  <c r="AE168" i="16"/>
  <c r="V168" i="16"/>
  <c r="M168" i="16"/>
  <c r="D168" i="16"/>
  <c r="BF167" i="16"/>
  <c r="AW167" i="16"/>
  <c r="AR167" i="16"/>
  <c r="AS167" i="16" s="1"/>
  <c r="AE167" i="16"/>
  <c r="V167" i="16"/>
  <c r="M167" i="16"/>
  <c r="D167" i="16"/>
  <c r="BF166" i="16"/>
  <c r="AW166" i="16"/>
  <c r="AX166" i="16" s="1"/>
  <c r="AR166" i="16"/>
  <c r="AS166" i="16" s="1"/>
  <c r="AE166" i="16"/>
  <c r="V166" i="16"/>
  <c r="M166" i="16"/>
  <c r="D166" i="16"/>
  <c r="BF165" i="16"/>
  <c r="AW165" i="16"/>
  <c r="AR165" i="16"/>
  <c r="AS165" i="16" s="1"/>
  <c r="AE165" i="16"/>
  <c r="V165" i="16"/>
  <c r="M165" i="16"/>
  <c r="D165" i="16"/>
  <c r="BF164" i="16"/>
  <c r="AW164" i="16"/>
  <c r="AX164" i="16" s="1"/>
  <c r="AR164" i="16"/>
  <c r="AS164" i="16" s="1"/>
  <c r="AE164" i="16"/>
  <c r="V164" i="16"/>
  <c r="M164" i="16"/>
  <c r="D164" i="16"/>
  <c r="BF163" i="16"/>
  <c r="AW163" i="16"/>
  <c r="AR163" i="16"/>
  <c r="AS163" i="16" s="1"/>
  <c r="AE163" i="16"/>
  <c r="V163" i="16"/>
  <c r="M163" i="16"/>
  <c r="D163" i="16"/>
  <c r="BF162" i="16"/>
  <c r="AW162" i="16"/>
  <c r="AX162" i="16" s="1"/>
  <c r="AR162" i="16"/>
  <c r="AS162" i="16" s="1"/>
  <c r="AE162" i="16"/>
  <c r="V162" i="16"/>
  <c r="M162" i="16"/>
  <c r="D162" i="16"/>
  <c r="BF161" i="16"/>
  <c r="AW161" i="16"/>
  <c r="AR161" i="16"/>
  <c r="AS161" i="16" s="1"/>
  <c r="AE161" i="16"/>
  <c r="V161" i="16"/>
  <c r="M161" i="16"/>
  <c r="D161" i="16"/>
  <c r="BF160" i="16"/>
  <c r="AW160" i="16"/>
  <c r="AX160" i="16" s="1"/>
  <c r="AR160" i="16"/>
  <c r="AS160" i="16" s="1"/>
  <c r="AE160" i="16"/>
  <c r="V160" i="16"/>
  <c r="M160" i="16"/>
  <c r="D160" i="16"/>
  <c r="BF159" i="16"/>
  <c r="AW159" i="16"/>
  <c r="AR159" i="16"/>
  <c r="AS159" i="16" s="1"/>
  <c r="AE159" i="16"/>
  <c r="V159" i="16"/>
  <c r="M159" i="16"/>
  <c r="D159" i="16"/>
  <c r="BF158" i="16"/>
  <c r="AW158" i="16"/>
  <c r="AX158" i="16" s="1"/>
  <c r="AR158" i="16"/>
  <c r="AS158" i="16" s="1"/>
  <c r="AY158" i="16" s="1"/>
  <c r="AE158" i="16"/>
  <c r="V158" i="16"/>
  <c r="M158" i="16"/>
  <c r="D158" i="16"/>
  <c r="BF157" i="16"/>
  <c r="AW157" i="16"/>
  <c r="AR157" i="16"/>
  <c r="AS157" i="16" s="1"/>
  <c r="AE157" i="16"/>
  <c r="V157" i="16"/>
  <c r="M157" i="16"/>
  <c r="D157" i="16"/>
  <c r="BF156" i="16"/>
  <c r="AW156" i="16"/>
  <c r="AX156" i="16" s="1"/>
  <c r="AY156" i="16" s="1"/>
  <c r="AR156" i="16"/>
  <c r="AS156" i="16" s="1"/>
  <c r="AE156" i="16"/>
  <c r="V156" i="16"/>
  <c r="M156" i="16"/>
  <c r="D156" i="16"/>
  <c r="BF155" i="16"/>
  <c r="AW155" i="16"/>
  <c r="AR155" i="16"/>
  <c r="AS155" i="16" s="1"/>
  <c r="AE155" i="16"/>
  <c r="V155" i="16"/>
  <c r="M155" i="16"/>
  <c r="D155" i="16"/>
  <c r="BF154" i="16"/>
  <c r="AW154" i="16"/>
  <c r="AR154" i="16"/>
  <c r="AS154" i="16" s="1"/>
  <c r="AE154" i="16"/>
  <c r="AE185" i="16" s="1"/>
  <c r="V154" i="16"/>
  <c r="V185" i="16" s="1"/>
  <c r="M154" i="16"/>
  <c r="M185" i="16" s="1"/>
  <c r="D154" i="16"/>
  <c r="BM153" i="16"/>
  <c r="BL153" i="16"/>
  <c r="BK153" i="16"/>
  <c r="BJ153" i="16"/>
  <c r="BI153" i="16"/>
  <c r="BH153" i="16"/>
  <c r="BG153" i="16"/>
  <c r="BE153" i="16"/>
  <c r="AT153" i="16"/>
  <c r="AO153" i="16"/>
  <c r="C153" i="16"/>
  <c r="BM152" i="16"/>
  <c r="BL152" i="16"/>
  <c r="BK152" i="16"/>
  <c r="BJ152" i="16"/>
  <c r="BI152" i="16"/>
  <c r="BH152" i="16"/>
  <c r="BG152" i="16"/>
  <c r="BE152" i="16"/>
  <c r="BD152" i="16"/>
  <c r="BC152" i="16"/>
  <c r="BB152" i="16"/>
  <c r="BA152" i="16"/>
  <c r="AZ152" i="16"/>
  <c r="AV152" i="16"/>
  <c r="AU152" i="16"/>
  <c r="AT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D152" i="16"/>
  <c r="AC152" i="16"/>
  <c r="AB152" i="16"/>
  <c r="AA152" i="16"/>
  <c r="Z152" i="16"/>
  <c r="Y152" i="16"/>
  <c r="X152" i="16"/>
  <c r="W152" i="16"/>
  <c r="U152" i="16"/>
  <c r="T152" i="16"/>
  <c r="S152" i="16"/>
  <c r="R152" i="16"/>
  <c r="Q152" i="16"/>
  <c r="P152" i="16"/>
  <c r="O152" i="16"/>
  <c r="N152" i="16"/>
  <c r="L152" i="16"/>
  <c r="K152" i="16"/>
  <c r="J152" i="16"/>
  <c r="I152" i="16"/>
  <c r="H152" i="16"/>
  <c r="G152" i="16"/>
  <c r="F152" i="16"/>
  <c r="E152" i="16"/>
  <c r="C152" i="16"/>
  <c r="BM151" i="16"/>
  <c r="BL151" i="16"/>
  <c r="BK151" i="16"/>
  <c r="BJ151" i="16"/>
  <c r="BI151" i="16"/>
  <c r="BH151" i="16"/>
  <c r="BG151" i="16"/>
  <c r="BE151" i="16"/>
  <c r="BD151" i="16"/>
  <c r="BC151" i="16"/>
  <c r="BB151" i="16"/>
  <c r="BA151" i="16"/>
  <c r="AZ151" i="16"/>
  <c r="AV151" i="16"/>
  <c r="AU151" i="16"/>
  <c r="AT151" i="16"/>
  <c r="AQ151" i="16"/>
  <c r="AP151" i="16"/>
  <c r="AO151" i="16"/>
  <c r="AN151" i="16"/>
  <c r="AM151" i="16"/>
  <c r="AL151" i="16"/>
  <c r="AK151" i="16"/>
  <c r="AJ151" i="16"/>
  <c r="AI151" i="16"/>
  <c r="AH151" i="16"/>
  <c r="AG151" i="16"/>
  <c r="AF151" i="16"/>
  <c r="AD151" i="16"/>
  <c r="AC151" i="16"/>
  <c r="AB151" i="16"/>
  <c r="AA151" i="16"/>
  <c r="Z151" i="16"/>
  <c r="Y151" i="16"/>
  <c r="X151" i="16"/>
  <c r="W151" i="16"/>
  <c r="U151" i="16"/>
  <c r="T151" i="16"/>
  <c r="S151" i="16"/>
  <c r="R151" i="16"/>
  <c r="Q151" i="16"/>
  <c r="P151" i="16"/>
  <c r="O151" i="16"/>
  <c r="N151" i="16"/>
  <c r="L151" i="16"/>
  <c r="K151" i="16"/>
  <c r="J151" i="16"/>
  <c r="I151" i="16"/>
  <c r="H151" i="16"/>
  <c r="G151" i="16"/>
  <c r="F151" i="16"/>
  <c r="E151" i="16"/>
  <c r="C151" i="16"/>
  <c r="BM150" i="16"/>
  <c r="BL150" i="16"/>
  <c r="BK150" i="16"/>
  <c r="BJ150" i="16"/>
  <c r="BI150" i="16"/>
  <c r="BH150" i="16"/>
  <c r="BG150" i="16"/>
  <c r="BE150" i="16"/>
  <c r="BD150" i="16"/>
  <c r="BC150" i="16"/>
  <c r="BB150" i="16"/>
  <c r="BA150" i="16"/>
  <c r="AZ150" i="16"/>
  <c r="AV150" i="16"/>
  <c r="AU150" i="16"/>
  <c r="AT150" i="16"/>
  <c r="AQ150" i="16"/>
  <c r="AP150" i="16"/>
  <c r="AO150" i="16"/>
  <c r="AN150" i="16"/>
  <c r="AM150" i="16"/>
  <c r="AL150" i="16"/>
  <c r="AK150" i="16"/>
  <c r="AJ150" i="16"/>
  <c r="AI150" i="16"/>
  <c r="AH150" i="16"/>
  <c r="AG150" i="16"/>
  <c r="AF150" i="16"/>
  <c r="AD150" i="16"/>
  <c r="AC150" i="16"/>
  <c r="AB150" i="16"/>
  <c r="AA150" i="16"/>
  <c r="Z150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L150" i="16"/>
  <c r="K150" i="16"/>
  <c r="J150" i="16"/>
  <c r="I150" i="16"/>
  <c r="H150" i="16"/>
  <c r="G150" i="16"/>
  <c r="F150" i="16"/>
  <c r="E150" i="16"/>
  <c r="C150" i="16"/>
  <c r="BF149" i="16"/>
  <c r="AW149" i="16"/>
  <c r="AX149" i="16" s="1"/>
  <c r="AR149" i="16"/>
  <c r="AS149" i="16" s="1"/>
  <c r="AE149" i="16"/>
  <c r="V149" i="16"/>
  <c r="M149" i="16"/>
  <c r="D149" i="16"/>
  <c r="BF148" i="16"/>
  <c r="AW148" i="16"/>
  <c r="AX148" i="16" s="1"/>
  <c r="AR148" i="16"/>
  <c r="AS148" i="16" s="1"/>
  <c r="AE148" i="16"/>
  <c r="V148" i="16"/>
  <c r="M148" i="16"/>
  <c r="D148" i="16"/>
  <c r="BF147" i="16"/>
  <c r="AW147" i="16"/>
  <c r="AX147" i="16" s="1"/>
  <c r="AR147" i="16"/>
  <c r="AS147" i="16" s="1"/>
  <c r="AE147" i="16"/>
  <c r="V147" i="16"/>
  <c r="M147" i="16"/>
  <c r="D147" i="16"/>
  <c r="BF146" i="16"/>
  <c r="AW146" i="16"/>
  <c r="AX146" i="16" s="1"/>
  <c r="AR146" i="16"/>
  <c r="AS146" i="16" s="1"/>
  <c r="AE146" i="16"/>
  <c r="V146" i="16"/>
  <c r="M146" i="16"/>
  <c r="D146" i="16"/>
  <c r="BF145" i="16"/>
  <c r="AW145" i="16"/>
  <c r="AX145" i="16" s="1"/>
  <c r="AR145" i="16"/>
  <c r="AS145" i="16" s="1"/>
  <c r="AE145" i="16"/>
  <c r="V145" i="16"/>
  <c r="M145" i="16"/>
  <c r="D145" i="16"/>
  <c r="BF144" i="16"/>
  <c r="AX144" i="16"/>
  <c r="AW144" i="16"/>
  <c r="AR144" i="16"/>
  <c r="AS144" i="16" s="1"/>
  <c r="AE144" i="16"/>
  <c r="V144" i="16"/>
  <c r="M144" i="16"/>
  <c r="D144" i="16"/>
  <c r="BF143" i="16"/>
  <c r="AW143" i="16"/>
  <c r="AX143" i="16" s="1"/>
  <c r="AR143" i="16"/>
  <c r="AS143" i="16" s="1"/>
  <c r="AE143" i="16"/>
  <c r="V143" i="16"/>
  <c r="M143" i="16"/>
  <c r="D143" i="16"/>
  <c r="BF142" i="16"/>
  <c r="AW142" i="16"/>
  <c r="AR142" i="16"/>
  <c r="AS142" i="16" s="1"/>
  <c r="AE142" i="16"/>
  <c r="V142" i="16"/>
  <c r="M142" i="16"/>
  <c r="D142" i="16"/>
  <c r="BF141" i="16"/>
  <c r="AW141" i="16"/>
  <c r="AX141" i="16" s="1"/>
  <c r="AR141" i="16"/>
  <c r="AS141" i="16" s="1"/>
  <c r="AE141" i="16"/>
  <c r="V141" i="16"/>
  <c r="M141" i="16"/>
  <c r="D141" i="16"/>
  <c r="BF140" i="16"/>
  <c r="AX140" i="16"/>
  <c r="AW140" i="16"/>
  <c r="AR140" i="16"/>
  <c r="AS140" i="16" s="1"/>
  <c r="AE140" i="16"/>
  <c r="V140" i="16"/>
  <c r="M140" i="16"/>
  <c r="D140" i="16"/>
  <c r="BF139" i="16"/>
  <c r="AX139" i="16"/>
  <c r="AW139" i="16"/>
  <c r="AS139" i="16"/>
  <c r="AR139" i="16"/>
  <c r="AE139" i="16"/>
  <c r="V139" i="16"/>
  <c r="M139" i="16"/>
  <c r="D139" i="16"/>
  <c r="BF138" i="16"/>
  <c r="AW138" i="16"/>
  <c r="AX138" i="16" s="1"/>
  <c r="AR138" i="16"/>
  <c r="AS138" i="16" s="1"/>
  <c r="AE138" i="16"/>
  <c r="V138" i="16"/>
  <c r="M138" i="16"/>
  <c r="D138" i="16"/>
  <c r="BF137" i="16"/>
  <c r="AW137" i="16"/>
  <c r="AX137" i="16" s="1"/>
  <c r="AR137" i="16"/>
  <c r="AS137" i="16" s="1"/>
  <c r="AE137" i="16"/>
  <c r="V137" i="16"/>
  <c r="M137" i="16"/>
  <c r="D137" i="16"/>
  <c r="BF136" i="16"/>
  <c r="AX136" i="16"/>
  <c r="AW136" i="16"/>
  <c r="AR136" i="16"/>
  <c r="AS136" i="16" s="1"/>
  <c r="AE136" i="16"/>
  <c r="V136" i="16"/>
  <c r="M136" i="16"/>
  <c r="D136" i="16"/>
  <c r="BF135" i="16"/>
  <c r="AX135" i="16"/>
  <c r="AW135" i="16"/>
  <c r="AS135" i="16"/>
  <c r="AR135" i="16"/>
  <c r="AE135" i="16"/>
  <c r="V135" i="16"/>
  <c r="M135" i="16"/>
  <c r="D135" i="16"/>
  <c r="BF134" i="16"/>
  <c r="AW134" i="16"/>
  <c r="AX134" i="16" s="1"/>
  <c r="AR134" i="16"/>
  <c r="AS134" i="16" s="1"/>
  <c r="AE134" i="16"/>
  <c r="V134" i="16"/>
  <c r="M134" i="16"/>
  <c r="D134" i="16"/>
  <c r="BF133" i="16"/>
  <c r="AW133" i="16"/>
  <c r="AX133" i="16" s="1"/>
  <c r="AR133" i="16"/>
  <c r="AS133" i="16" s="1"/>
  <c r="AE133" i="16"/>
  <c r="V133" i="16"/>
  <c r="M133" i="16"/>
  <c r="D133" i="16"/>
  <c r="BF132" i="16"/>
  <c r="AX132" i="16"/>
  <c r="AW132" i="16"/>
  <c r="AR132" i="16"/>
  <c r="AS132" i="16" s="1"/>
  <c r="AE132" i="16"/>
  <c r="V132" i="16"/>
  <c r="M132" i="16"/>
  <c r="D132" i="16"/>
  <c r="BF131" i="16"/>
  <c r="AX131" i="16"/>
  <c r="AW131" i="16"/>
  <c r="AS131" i="16"/>
  <c r="AY131" i="16" s="1"/>
  <c r="AR131" i="16"/>
  <c r="AE131" i="16"/>
  <c r="V131" i="16"/>
  <c r="M131" i="16"/>
  <c r="D131" i="16"/>
  <c r="BF130" i="16"/>
  <c r="AW130" i="16"/>
  <c r="AX130" i="16" s="1"/>
  <c r="AR130" i="16"/>
  <c r="AS130" i="16" s="1"/>
  <c r="AE130" i="16"/>
  <c r="V130" i="16"/>
  <c r="M130" i="16"/>
  <c r="D130" i="16"/>
  <c r="BF129" i="16"/>
  <c r="AW129" i="16"/>
  <c r="AX129" i="16" s="1"/>
  <c r="AR129" i="16"/>
  <c r="AS129" i="16" s="1"/>
  <c r="AE129" i="16"/>
  <c r="V129" i="16"/>
  <c r="M129" i="16"/>
  <c r="D129" i="16"/>
  <c r="BF128" i="16"/>
  <c r="AX128" i="16"/>
  <c r="AW128" i="16"/>
  <c r="AR128" i="16"/>
  <c r="AS128" i="16" s="1"/>
  <c r="AE128" i="16"/>
  <c r="V128" i="16"/>
  <c r="M128" i="16"/>
  <c r="D128" i="16"/>
  <c r="BF127" i="16"/>
  <c r="AX127" i="16"/>
  <c r="AW127" i="16"/>
  <c r="AS127" i="16"/>
  <c r="AR127" i="16"/>
  <c r="AE127" i="16"/>
  <c r="V127" i="16"/>
  <c r="M127" i="16"/>
  <c r="D127" i="16"/>
  <c r="BF126" i="16"/>
  <c r="AW126" i="16"/>
  <c r="AX126" i="16" s="1"/>
  <c r="AR126" i="16"/>
  <c r="AS126" i="16" s="1"/>
  <c r="AE126" i="16"/>
  <c r="V126" i="16"/>
  <c r="M126" i="16"/>
  <c r="D126" i="16"/>
  <c r="BF125" i="16"/>
  <c r="AW125" i="16"/>
  <c r="AX125" i="16" s="1"/>
  <c r="AR125" i="16"/>
  <c r="AS125" i="16" s="1"/>
  <c r="AE125" i="16"/>
  <c r="V125" i="16"/>
  <c r="M125" i="16"/>
  <c r="D125" i="16"/>
  <c r="BF124" i="16"/>
  <c r="AX124" i="16"/>
  <c r="AW124" i="16"/>
  <c r="AR124" i="16"/>
  <c r="AS124" i="16" s="1"/>
  <c r="AE124" i="16"/>
  <c r="V124" i="16"/>
  <c r="M124" i="16"/>
  <c r="D124" i="16"/>
  <c r="BF123" i="16"/>
  <c r="AX123" i="16"/>
  <c r="AW123" i="16"/>
  <c r="AS123" i="16"/>
  <c r="AR123" i="16"/>
  <c r="AE123" i="16"/>
  <c r="V123" i="16"/>
  <c r="M123" i="16"/>
  <c r="D123" i="16"/>
  <c r="BF122" i="16"/>
  <c r="AW122" i="16"/>
  <c r="AX122" i="16" s="1"/>
  <c r="AR122" i="16"/>
  <c r="AS122" i="16" s="1"/>
  <c r="AE122" i="16"/>
  <c r="V122" i="16"/>
  <c r="M122" i="16"/>
  <c r="D122" i="16"/>
  <c r="BF121" i="16"/>
  <c r="AW121" i="16"/>
  <c r="AX121" i="16" s="1"/>
  <c r="AR121" i="16"/>
  <c r="AS121" i="16" s="1"/>
  <c r="AE121" i="16"/>
  <c r="V121" i="16"/>
  <c r="M121" i="16"/>
  <c r="D121" i="16"/>
  <c r="BF120" i="16"/>
  <c r="AW120" i="16"/>
  <c r="AX120" i="16" s="1"/>
  <c r="AR120" i="16"/>
  <c r="AE120" i="16"/>
  <c r="V120" i="16"/>
  <c r="V151" i="16" s="1"/>
  <c r="M120" i="16"/>
  <c r="D120" i="16"/>
  <c r="D150" i="16" s="1"/>
  <c r="BM119" i="16"/>
  <c r="BL119" i="16"/>
  <c r="BK119" i="16"/>
  <c r="BJ119" i="16"/>
  <c r="BI119" i="16"/>
  <c r="BH119" i="16"/>
  <c r="BG119" i="16"/>
  <c r="BE119" i="16"/>
  <c r="AT119" i="16"/>
  <c r="AO119" i="16"/>
  <c r="C119" i="16"/>
  <c r="BM118" i="16"/>
  <c r="BL118" i="16"/>
  <c r="BK118" i="16"/>
  <c r="BJ118" i="16"/>
  <c r="BI118" i="16"/>
  <c r="BH118" i="16"/>
  <c r="BG118" i="16"/>
  <c r="BE118" i="16"/>
  <c r="BD118" i="16"/>
  <c r="BC118" i="16"/>
  <c r="BB118" i="16"/>
  <c r="BA118" i="16"/>
  <c r="AZ118" i="16"/>
  <c r="AV118" i="16"/>
  <c r="AU118" i="16"/>
  <c r="AT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D118" i="16"/>
  <c r="AC118" i="16"/>
  <c r="AB118" i="16"/>
  <c r="AA118" i="16"/>
  <c r="Z118" i="16"/>
  <c r="Y118" i="16"/>
  <c r="X118" i="16"/>
  <c r="W118" i="16"/>
  <c r="U118" i="16"/>
  <c r="T118" i="16"/>
  <c r="S118" i="16"/>
  <c r="R118" i="16"/>
  <c r="Q118" i="16"/>
  <c r="P118" i="16"/>
  <c r="O118" i="16"/>
  <c r="N118" i="16"/>
  <c r="L118" i="16"/>
  <c r="K118" i="16"/>
  <c r="J118" i="16"/>
  <c r="I118" i="16"/>
  <c r="H118" i="16"/>
  <c r="G118" i="16"/>
  <c r="F118" i="16"/>
  <c r="E118" i="16"/>
  <c r="D118" i="16"/>
  <c r="C118" i="16"/>
  <c r="BM117" i="16"/>
  <c r="BL117" i="16"/>
  <c r="BK117" i="16"/>
  <c r="BJ117" i="16"/>
  <c r="BI117" i="16"/>
  <c r="BH117" i="16"/>
  <c r="BG117" i="16"/>
  <c r="BE117" i="16"/>
  <c r="BD117" i="16"/>
  <c r="BC117" i="16"/>
  <c r="BB117" i="16"/>
  <c r="BA117" i="16"/>
  <c r="AZ117" i="16"/>
  <c r="AV117" i="16"/>
  <c r="AU117" i="16"/>
  <c r="AT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D117" i="16"/>
  <c r="AC117" i="16"/>
  <c r="AB117" i="16"/>
  <c r="AA117" i="16"/>
  <c r="Z117" i="16"/>
  <c r="Y117" i="16"/>
  <c r="X117" i="16"/>
  <c r="W117" i="16"/>
  <c r="U117" i="16"/>
  <c r="T117" i="16"/>
  <c r="S117" i="16"/>
  <c r="R117" i="16"/>
  <c r="Q117" i="16"/>
  <c r="P117" i="16"/>
  <c r="O117" i="16"/>
  <c r="N117" i="16"/>
  <c r="L117" i="16"/>
  <c r="K117" i="16"/>
  <c r="J117" i="16"/>
  <c r="I117" i="16"/>
  <c r="H117" i="16"/>
  <c r="G117" i="16"/>
  <c r="F117" i="16"/>
  <c r="E117" i="16"/>
  <c r="D117" i="16"/>
  <c r="C117" i="16"/>
  <c r="BM116" i="16"/>
  <c r="BL116" i="16"/>
  <c r="BK116" i="16"/>
  <c r="BJ116" i="16"/>
  <c r="BI116" i="16"/>
  <c r="BH116" i="16"/>
  <c r="BG116" i="16"/>
  <c r="BE116" i="16"/>
  <c r="BD116" i="16"/>
  <c r="BC116" i="16"/>
  <c r="BB116" i="16"/>
  <c r="BA116" i="16"/>
  <c r="AZ116" i="16"/>
  <c r="AV116" i="16"/>
  <c r="AU116" i="16"/>
  <c r="AT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D116" i="16"/>
  <c r="AC116" i="16"/>
  <c r="AB116" i="16"/>
  <c r="AA116" i="16"/>
  <c r="Z116" i="16"/>
  <c r="Y116" i="16"/>
  <c r="X116" i="16"/>
  <c r="W116" i="16"/>
  <c r="U116" i="16"/>
  <c r="T116" i="16"/>
  <c r="S116" i="16"/>
  <c r="R116" i="16"/>
  <c r="Q116" i="16"/>
  <c r="P116" i="16"/>
  <c r="O116" i="16"/>
  <c r="N116" i="16"/>
  <c r="L116" i="16"/>
  <c r="K116" i="16"/>
  <c r="J116" i="16"/>
  <c r="I116" i="16"/>
  <c r="H116" i="16"/>
  <c r="G116" i="16"/>
  <c r="F116" i="16"/>
  <c r="E116" i="16"/>
  <c r="D116" i="16"/>
  <c r="C116" i="16"/>
  <c r="BF115" i="16"/>
  <c r="AW115" i="16"/>
  <c r="AX115" i="16" s="1"/>
  <c r="AR115" i="16"/>
  <c r="AS115" i="16" s="1"/>
  <c r="AE115" i="16"/>
  <c r="V115" i="16"/>
  <c r="M115" i="16"/>
  <c r="BF114" i="16"/>
  <c r="AW114" i="16"/>
  <c r="AX114" i="16" s="1"/>
  <c r="AR114" i="16"/>
  <c r="AS114" i="16" s="1"/>
  <c r="AE114" i="16"/>
  <c r="V114" i="16"/>
  <c r="M114" i="16"/>
  <c r="BF113" i="16"/>
  <c r="AW113" i="16"/>
  <c r="AX113" i="16" s="1"/>
  <c r="AS113" i="16"/>
  <c r="AR113" i="16"/>
  <c r="AE113" i="16"/>
  <c r="V113" i="16"/>
  <c r="M113" i="16"/>
  <c r="BF112" i="16"/>
  <c r="AW112" i="16"/>
  <c r="AX112" i="16" s="1"/>
  <c r="AR112" i="16"/>
  <c r="AS112" i="16" s="1"/>
  <c r="AE112" i="16"/>
  <c r="V112" i="16"/>
  <c r="M112" i="16"/>
  <c r="BF111" i="16"/>
  <c r="AW111" i="16"/>
  <c r="AR111" i="16"/>
  <c r="AS111" i="16" s="1"/>
  <c r="AE111" i="16"/>
  <c r="V111" i="16"/>
  <c r="M111" i="16"/>
  <c r="BF110" i="16"/>
  <c r="AW110" i="16"/>
  <c r="AX110" i="16" s="1"/>
  <c r="AR110" i="16"/>
  <c r="AS110" i="16" s="1"/>
  <c r="AE110" i="16"/>
  <c r="V110" i="16"/>
  <c r="M110" i="16"/>
  <c r="BF109" i="16"/>
  <c r="AW109" i="16"/>
  <c r="AR109" i="16"/>
  <c r="AS109" i="16" s="1"/>
  <c r="AE109" i="16"/>
  <c r="V109" i="16"/>
  <c r="M109" i="16"/>
  <c r="BF108" i="16"/>
  <c r="AW108" i="16"/>
  <c r="AS108" i="16"/>
  <c r="AR108" i="16"/>
  <c r="AE108" i="16"/>
  <c r="V108" i="16"/>
  <c r="M108" i="16"/>
  <c r="BF107" i="16"/>
  <c r="AW107" i="16"/>
  <c r="AX107" i="16" s="1"/>
  <c r="AR107" i="16"/>
  <c r="AS107" i="16" s="1"/>
  <c r="AE107" i="16"/>
  <c r="V107" i="16"/>
  <c r="M107" i="16"/>
  <c r="BF106" i="16"/>
  <c r="AX106" i="16"/>
  <c r="AW106" i="16"/>
  <c r="AR106" i="16"/>
  <c r="AS106" i="16" s="1"/>
  <c r="AY106" i="16" s="1"/>
  <c r="AE106" i="16"/>
  <c r="V106" i="16"/>
  <c r="M106" i="16"/>
  <c r="BF105" i="16"/>
  <c r="AW105" i="16"/>
  <c r="AX105" i="16" s="1"/>
  <c r="AS105" i="16"/>
  <c r="AR105" i="16"/>
  <c r="AE105" i="16"/>
  <c r="V105" i="16"/>
  <c r="M105" i="16"/>
  <c r="BF104" i="16"/>
  <c r="AW104" i="16"/>
  <c r="AX104" i="16" s="1"/>
  <c r="AS104" i="16"/>
  <c r="AR104" i="16"/>
  <c r="AE104" i="16"/>
  <c r="V104" i="16"/>
  <c r="M104" i="16"/>
  <c r="BF103" i="16"/>
  <c r="AW103" i="16"/>
  <c r="AR103" i="16"/>
  <c r="AS103" i="16" s="1"/>
  <c r="AE103" i="16"/>
  <c r="V103" i="16"/>
  <c r="M103" i="16"/>
  <c r="BF102" i="16"/>
  <c r="AW102" i="16"/>
  <c r="AX102" i="16" s="1"/>
  <c r="AR102" i="16"/>
  <c r="AS102" i="16" s="1"/>
  <c r="AE102" i="16"/>
  <c r="V102" i="16"/>
  <c r="M102" i="16"/>
  <c r="BF101" i="16"/>
  <c r="AW101" i="16"/>
  <c r="AR101" i="16"/>
  <c r="AS101" i="16" s="1"/>
  <c r="AE101" i="16"/>
  <c r="V101" i="16"/>
  <c r="M101" i="16"/>
  <c r="BF100" i="16"/>
  <c r="AW100" i="16"/>
  <c r="AR100" i="16"/>
  <c r="AS100" i="16" s="1"/>
  <c r="AE100" i="16"/>
  <c r="V100" i="16"/>
  <c r="M100" i="16"/>
  <c r="BF99" i="16"/>
  <c r="AW99" i="16"/>
  <c r="AX99" i="16" s="1"/>
  <c r="AR99" i="16"/>
  <c r="AS99" i="16" s="1"/>
  <c r="AE99" i="16"/>
  <c r="V99" i="16"/>
  <c r="M99" i="16"/>
  <c r="BF98" i="16"/>
  <c r="AW98" i="16"/>
  <c r="AX98" i="16" s="1"/>
  <c r="AR98" i="16"/>
  <c r="AS98" i="16" s="1"/>
  <c r="AE98" i="16"/>
  <c r="V98" i="16"/>
  <c r="M98" i="16"/>
  <c r="BF97" i="16"/>
  <c r="AX97" i="16"/>
  <c r="AW97" i="16"/>
  <c r="AR97" i="16"/>
  <c r="AS97" i="16" s="1"/>
  <c r="AE97" i="16"/>
  <c r="V97" i="16"/>
  <c r="M97" i="16"/>
  <c r="BF96" i="16"/>
  <c r="AW96" i="16"/>
  <c r="AX96" i="16" s="1"/>
  <c r="AY96" i="16" s="1"/>
  <c r="AS96" i="16"/>
  <c r="AR96" i="16"/>
  <c r="AE96" i="16"/>
  <c r="V96" i="16"/>
  <c r="M96" i="16"/>
  <c r="BF95" i="16"/>
  <c r="AW95" i="16"/>
  <c r="AS95" i="16"/>
  <c r="AR95" i="16"/>
  <c r="AE95" i="16"/>
  <c r="V95" i="16"/>
  <c r="M95" i="16"/>
  <c r="BF94" i="16"/>
  <c r="AW94" i="16"/>
  <c r="AX94" i="16" s="1"/>
  <c r="AR94" i="16"/>
  <c r="AS94" i="16" s="1"/>
  <c r="AE94" i="16"/>
  <c r="V94" i="16"/>
  <c r="M94" i="16"/>
  <c r="BF93" i="16"/>
  <c r="AW93" i="16"/>
  <c r="AR93" i="16"/>
  <c r="AS93" i="16" s="1"/>
  <c r="AE93" i="16"/>
  <c r="V93" i="16"/>
  <c r="M93" i="16"/>
  <c r="BF92" i="16"/>
  <c r="AW92" i="16"/>
  <c r="AR92" i="16"/>
  <c r="AS92" i="16" s="1"/>
  <c r="AE92" i="16"/>
  <c r="V92" i="16"/>
  <c r="M92" i="16"/>
  <c r="BF91" i="16"/>
  <c r="AW91" i="16"/>
  <c r="AX91" i="16" s="1"/>
  <c r="AR91" i="16"/>
  <c r="AS91" i="16" s="1"/>
  <c r="AE91" i="16"/>
  <c r="V91" i="16"/>
  <c r="M91" i="16"/>
  <c r="BF90" i="16"/>
  <c r="AX90" i="16"/>
  <c r="AW90" i="16"/>
  <c r="AR90" i="16"/>
  <c r="AS90" i="16" s="1"/>
  <c r="AY90" i="16" s="1"/>
  <c r="AE90" i="16"/>
  <c r="V90" i="16"/>
  <c r="M90" i="16"/>
  <c r="BF89" i="16"/>
  <c r="AX89" i="16"/>
  <c r="AW89" i="16"/>
  <c r="AR89" i="16"/>
  <c r="AS89" i="16" s="1"/>
  <c r="AE89" i="16"/>
  <c r="V89" i="16"/>
  <c r="M89" i="16"/>
  <c r="BF88" i="16"/>
  <c r="AW88" i="16"/>
  <c r="AX88" i="16" s="1"/>
  <c r="AR88" i="16"/>
  <c r="AS88" i="16" s="1"/>
  <c r="AE88" i="16"/>
  <c r="V88" i="16"/>
  <c r="M88" i="16"/>
  <c r="BF87" i="16"/>
  <c r="AW87" i="16"/>
  <c r="AR87" i="16"/>
  <c r="AS87" i="16" s="1"/>
  <c r="AE87" i="16"/>
  <c r="V87" i="16"/>
  <c r="M87" i="16"/>
  <c r="BF86" i="16"/>
  <c r="AW86" i="16"/>
  <c r="AX86" i="16" s="1"/>
  <c r="AR86" i="16"/>
  <c r="AS86" i="16" s="1"/>
  <c r="AE86" i="16"/>
  <c r="V86" i="16"/>
  <c r="M86" i="16"/>
  <c r="BF85" i="16"/>
  <c r="AW85" i="16"/>
  <c r="AR85" i="16"/>
  <c r="AE85" i="16"/>
  <c r="AE116" i="16" s="1"/>
  <c r="V85" i="16"/>
  <c r="M85" i="16"/>
  <c r="BM84" i="16"/>
  <c r="BL84" i="16"/>
  <c r="BK84" i="16"/>
  <c r="BJ84" i="16"/>
  <c r="BI84" i="16"/>
  <c r="BH84" i="16"/>
  <c r="BG84" i="16"/>
  <c r="BE84" i="16"/>
  <c r="AT84" i="16"/>
  <c r="AO84" i="16"/>
  <c r="C84" i="16"/>
  <c r="BM83" i="16"/>
  <c r="BL83" i="16"/>
  <c r="BK83" i="16"/>
  <c r="BJ83" i="16"/>
  <c r="BI83" i="16"/>
  <c r="BH83" i="16"/>
  <c r="BG83" i="16"/>
  <c r="BE83" i="16"/>
  <c r="BD83" i="16"/>
  <c r="BC83" i="16"/>
  <c r="BB83" i="16"/>
  <c r="BA83" i="16"/>
  <c r="AZ83" i="16"/>
  <c r="AV83" i="16"/>
  <c r="AU83" i="16"/>
  <c r="AT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D83" i="16"/>
  <c r="AC83" i="16"/>
  <c r="AB83" i="16"/>
  <c r="AA83" i="16"/>
  <c r="Z83" i="16"/>
  <c r="Y83" i="16"/>
  <c r="X83" i="16"/>
  <c r="W83" i="16"/>
  <c r="U83" i="16"/>
  <c r="T83" i="16"/>
  <c r="S83" i="16"/>
  <c r="R83" i="16"/>
  <c r="Q83" i="16"/>
  <c r="P83" i="16"/>
  <c r="O83" i="16"/>
  <c r="N83" i="16"/>
  <c r="L83" i="16"/>
  <c r="K83" i="16"/>
  <c r="J83" i="16"/>
  <c r="J10" i="16" s="1"/>
  <c r="I83" i="16"/>
  <c r="H83" i="16"/>
  <c r="G83" i="16"/>
  <c r="F83" i="16"/>
  <c r="F10" i="16" s="1"/>
  <c r="E83" i="16"/>
  <c r="C83" i="16"/>
  <c r="BM82" i="16"/>
  <c r="BL82" i="16"/>
  <c r="BK82" i="16"/>
  <c r="BJ82" i="16"/>
  <c r="BI82" i="16"/>
  <c r="BH82" i="16"/>
  <c r="BG82" i="16"/>
  <c r="BE82" i="16"/>
  <c r="BD82" i="16"/>
  <c r="BC82" i="16"/>
  <c r="BB82" i="16"/>
  <c r="BA82" i="16"/>
  <c r="AZ82" i="16"/>
  <c r="AV82" i="16"/>
  <c r="AU82" i="16"/>
  <c r="AT82" i="16"/>
  <c r="AO82" i="16"/>
  <c r="AN82" i="16"/>
  <c r="AM82" i="16"/>
  <c r="AL82" i="16"/>
  <c r="AK82" i="16"/>
  <c r="AJ82" i="16"/>
  <c r="AI82" i="16"/>
  <c r="AH82" i="16"/>
  <c r="AG82" i="16"/>
  <c r="AF82" i="16"/>
  <c r="AD82" i="16"/>
  <c r="AC82" i="16"/>
  <c r="AB82" i="16"/>
  <c r="AA82" i="16"/>
  <c r="Z82" i="16"/>
  <c r="Y82" i="16"/>
  <c r="X82" i="16"/>
  <c r="W82" i="16"/>
  <c r="U82" i="16"/>
  <c r="T82" i="16"/>
  <c r="S82" i="16"/>
  <c r="R82" i="16"/>
  <c r="Q82" i="16"/>
  <c r="P82" i="16"/>
  <c r="O82" i="16"/>
  <c r="N82" i="16"/>
  <c r="L82" i="16"/>
  <c r="K82" i="16"/>
  <c r="K10" i="16" s="1"/>
  <c r="J82" i="16"/>
  <c r="I82" i="16"/>
  <c r="H82" i="16"/>
  <c r="G82" i="16"/>
  <c r="G10" i="16" s="1"/>
  <c r="F82" i="16"/>
  <c r="E82" i="16"/>
  <c r="C82" i="16"/>
  <c r="BM81" i="16"/>
  <c r="BL81" i="16"/>
  <c r="BK81" i="16"/>
  <c r="BJ81" i="16"/>
  <c r="BI81" i="16"/>
  <c r="BH81" i="16"/>
  <c r="BG81" i="16"/>
  <c r="BE81" i="16"/>
  <c r="BD81" i="16"/>
  <c r="BC81" i="16"/>
  <c r="BB81" i="16"/>
  <c r="BA81" i="16"/>
  <c r="AZ81" i="16"/>
  <c r="AV81" i="16"/>
  <c r="AU81" i="16"/>
  <c r="AT81" i="16"/>
  <c r="AO81" i="16"/>
  <c r="AN81" i="16"/>
  <c r="AM81" i="16"/>
  <c r="AL81" i="16"/>
  <c r="AK81" i="16"/>
  <c r="AJ81" i="16"/>
  <c r="AI81" i="16"/>
  <c r="AH81" i="16"/>
  <c r="AG81" i="16"/>
  <c r="AF81" i="16"/>
  <c r="AD81" i="16"/>
  <c r="AC81" i="16"/>
  <c r="AB81" i="16"/>
  <c r="AA81" i="16"/>
  <c r="Z81" i="16"/>
  <c r="Y81" i="16"/>
  <c r="X81" i="16"/>
  <c r="W81" i="16"/>
  <c r="U81" i="16"/>
  <c r="T81" i="16"/>
  <c r="S81" i="16"/>
  <c r="R81" i="16"/>
  <c r="Q81" i="16"/>
  <c r="P81" i="16"/>
  <c r="O81" i="16"/>
  <c r="N81" i="16"/>
  <c r="L81" i="16"/>
  <c r="L8" i="16" s="1"/>
  <c r="K81" i="16"/>
  <c r="J81" i="16"/>
  <c r="I81" i="16"/>
  <c r="H81" i="16"/>
  <c r="H8" i="16" s="1"/>
  <c r="G81" i="16"/>
  <c r="F81" i="16"/>
  <c r="E81" i="16"/>
  <c r="C81" i="16"/>
  <c r="BF80" i="16"/>
  <c r="AW80" i="16"/>
  <c r="AR80" i="16"/>
  <c r="AS80" i="16" s="1"/>
  <c r="AE80" i="16"/>
  <c r="V80" i="16"/>
  <c r="M80" i="16"/>
  <c r="D80" i="16"/>
  <c r="A80" i="16"/>
  <c r="BF79" i="16"/>
  <c r="AW79" i="16"/>
  <c r="AX79" i="16" s="1"/>
  <c r="AS79" i="16"/>
  <c r="AR79" i="16"/>
  <c r="AE79" i="16"/>
  <c r="V79" i="16"/>
  <c r="M79" i="16"/>
  <c r="D79" i="16"/>
  <c r="BF78" i="16"/>
  <c r="AW78" i="16"/>
  <c r="AS78" i="16"/>
  <c r="AR78" i="16"/>
  <c r="AE78" i="16"/>
  <c r="V78" i="16"/>
  <c r="M78" i="16"/>
  <c r="D78" i="16"/>
  <c r="BF77" i="16"/>
  <c r="AW77" i="16"/>
  <c r="AX77" i="16" s="1"/>
  <c r="AS77" i="16"/>
  <c r="AR77" i="16"/>
  <c r="AE77" i="16"/>
  <c r="V77" i="16"/>
  <c r="M77" i="16"/>
  <c r="D77" i="16"/>
  <c r="BF76" i="16"/>
  <c r="AW76" i="16"/>
  <c r="AS76" i="16"/>
  <c r="AR76" i="16"/>
  <c r="AE76" i="16"/>
  <c r="V76" i="16"/>
  <c r="M76" i="16"/>
  <c r="D76" i="16"/>
  <c r="BF75" i="16"/>
  <c r="AW75" i="16"/>
  <c r="AX75" i="16" s="1"/>
  <c r="AS75" i="16"/>
  <c r="AR75" i="16"/>
  <c r="AE75" i="16"/>
  <c r="V75" i="16"/>
  <c r="M75" i="16"/>
  <c r="D75" i="16"/>
  <c r="BF74" i="16"/>
  <c r="AW74" i="16"/>
  <c r="AS74" i="16"/>
  <c r="AR74" i="16"/>
  <c r="AE74" i="16"/>
  <c r="V74" i="16"/>
  <c r="M74" i="16"/>
  <c r="D74" i="16"/>
  <c r="BF73" i="16"/>
  <c r="AW73" i="16"/>
  <c r="AX73" i="16" s="1"/>
  <c r="AS73" i="16"/>
  <c r="AR73" i="16"/>
  <c r="AE73" i="16"/>
  <c r="V73" i="16"/>
  <c r="M73" i="16"/>
  <c r="D73" i="16"/>
  <c r="BF72" i="16"/>
  <c r="AW72" i="16"/>
  <c r="AS72" i="16"/>
  <c r="AR72" i="16"/>
  <c r="AE72" i="16"/>
  <c r="V72" i="16"/>
  <c r="M72" i="16"/>
  <c r="D72" i="16"/>
  <c r="BF71" i="16"/>
  <c r="AW71" i="16"/>
  <c r="AX71" i="16" s="1"/>
  <c r="AS71" i="16"/>
  <c r="AR71" i="16"/>
  <c r="AE71" i="16"/>
  <c r="V71" i="16"/>
  <c r="M71" i="16"/>
  <c r="D71" i="16"/>
  <c r="BF70" i="16"/>
  <c r="AW70" i="16"/>
  <c r="AS70" i="16"/>
  <c r="AR70" i="16"/>
  <c r="AE70" i="16"/>
  <c r="V70" i="16"/>
  <c r="M70" i="16"/>
  <c r="D70" i="16"/>
  <c r="BF69" i="16"/>
  <c r="AW69" i="16"/>
  <c r="AX69" i="16" s="1"/>
  <c r="AS69" i="16"/>
  <c r="AR69" i="16"/>
  <c r="AE69" i="16"/>
  <c r="V69" i="16"/>
  <c r="M69" i="16"/>
  <c r="D69" i="16"/>
  <c r="BF68" i="16"/>
  <c r="AW68" i="16"/>
  <c r="AS68" i="16"/>
  <c r="AR68" i="16"/>
  <c r="AE68" i="16"/>
  <c r="V68" i="16"/>
  <c r="M68" i="16"/>
  <c r="D68" i="16"/>
  <c r="BF67" i="16"/>
  <c r="AW67" i="16"/>
  <c r="AX67" i="16" s="1"/>
  <c r="AS67" i="16"/>
  <c r="AR67" i="16"/>
  <c r="AE67" i="16"/>
  <c r="V67" i="16"/>
  <c r="M67" i="16"/>
  <c r="D67" i="16"/>
  <c r="BF66" i="16"/>
  <c r="AW66" i="16"/>
  <c r="AS66" i="16"/>
  <c r="AR66" i="16"/>
  <c r="AE66" i="16"/>
  <c r="V66" i="16"/>
  <c r="M66" i="16"/>
  <c r="D66" i="16"/>
  <c r="BF65" i="16"/>
  <c r="AW65" i="16"/>
  <c r="AX65" i="16" s="1"/>
  <c r="AS65" i="16"/>
  <c r="AR65" i="16"/>
  <c r="AE65" i="16"/>
  <c r="V65" i="16"/>
  <c r="M65" i="16"/>
  <c r="D65" i="16"/>
  <c r="BF64" i="16"/>
  <c r="AW64" i="16"/>
  <c r="AS64" i="16"/>
  <c r="AR64" i="16"/>
  <c r="AE64" i="16"/>
  <c r="V64" i="16"/>
  <c r="M64" i="16"/>
  <c r="D64" i="16"/>
  <c r="BF63" i="16"/>
  <c r="AW63" i="16"/>
  <c r="AX63" i="16" s="1"/>
  <c r="AS63" i="16"/>
  <c r="AR63" i="16"/>
  <c r="AE63" i="16"/>
  <c r="V63" i="16"/>
  <c r="M63" i="16"/>
  <c r="D63" i="16"/>
  <c r="BF62" i="16"/>
  <c r="AW62" i="16"/>
  <c r="AS62" i="16"/>
  <c r="AR62" i="16"/>
  <c r="AE62" i="16"/>
  <c r="V62" i="16"/>
  <c r="M62" i="16"/>
  <c r="D62" i="16"/>
  <c r="BF61" i="16"/>
  <c r="AW61" i="16"/>
  <c r="AX61" i="16" s="1"/>
  <c r="AS61" i="16"/>
  <c r="AR61" i="16"/>
  <c r="AE61" i="16"/>
  <c r="V61" i="16"/>
  <c r="M61" i="16"/>
  <c r="D61" i="16"/>
  <c r="BF60" i="16"/>
  <c r="AW60" i="16"/>
  <c r="AS60" i="16"/>
  <c r="AR60" i="16"/>
  <c r="AE60" i="16"/>
  <c r="V60" i="16"/>
  <c r="M60" i="16"/>
  <c r="D60" i="16"/>
  <c r="BF59" i="16"/>
  <c r="AW59" i="16"/>
  <c r="AX59" i="16" s="1"/>
  <c r="AS59" i="16"/>
  <c r="AR59" i="16"/>
  <c r="AE59" i="16"/>
  <c r="V59" i="16"/>
  <c r="M59" i="16"/>
  <c r="D59" i="16"/>
  <c r="BF58" i="16"/>
  <c r="AW58" i="16"/>
  <c r="AS58" i="16"/>
  <c r="AR58" i="16"/>
  <c r="AE58" i="16"/>
  <c r="V58" i="16"/>
  <c r="M58" i="16"/>
  <c r="D58" i="16"/>
  <c r="BF57" i="16"/>
  <c r="AW57" i="16"/>
  <c r="AX57" i="16" s="1"/>
  <c r="AS57" i="16"/>
  <c r="AR57" i="16"/>
  <c r="AE57" i="16"/>
  <c r="V57" i="16"/>
  <c r="M57" i="16"/>
  <c r="D57" i="16"/>
  <c r="BF56" i="16"/>
  <c r="AW56" i="16"/>
  <c r="AS56" i="16"/>
  <c r="AR56" i="16"/>
  <c r="AE56" i="16"/>
  <c r="V56" i="16"/>
  <c r="M56" i="16"/>
  <c r="D56" i="16"/>
  <c r="BF55" i="16"/>
  <c r="AW55" i="16"/>
  <c r="AX55" i="16" s="1"/>
  <c r="AS55" i="16"/>
  <c r="AR55" i="16"/>
  <c r="AE55" i="16"/>
  <c r="V55" i="16"/>
  <c r="M55" i="16"/>
  <c r="D55" i="16"/>
  <c r="BF54" i="16"/>
  <c r="AW54" i="16"/>
  <c r="AS54" i="16"/>
  <c r="AR54" i="16"/>
  <c r="AE54" i="16"/>
  <c r="V54" i="16"/>
  <c r="M54" i="16"/>
  <c r="D54" i="16"/>
  <c r="BF53" i="16"/>
  <c r="AW53" i="16"/>
  <c r="AX53" i="16" s="1"/>
  <c r="AS53" i="16"/>
  <c r="AR53" i="16"/>
  <c r="AE53" i="16"/>
  <c r="AE81" i="16" s="1"/>
  <c r="V53" i="16"/>
  <c r="M53" i="16"/>
  <c r="D53" i="16"/>
  <c r="BF52" i="16"/>
  <c r="BF84" i="16" s="1"/>
  <c r="AW52" i="16"/>
  <c r="AS52" i="16"/>
  <c r="AR52" i="16"/>
  <c r="AR81" i="16" s="1"/>
  <c r="AE52" i="16"/>
  <c r="AE82" i="16" s="1"/>
  <c r="V52" i="16"/>
  <c r="V81" i="16" s="1"/>
  <c r="M52" i="16"/>
  <c r="D52" i="16"/>
  <c r="D81" i="16" s="1"/>
  <c r="BM51" i="16"/>
  <c r="BL51" i="16"/>
  <c r="BK51" i="16"/>
  <c r="BJ51" i="16"/>
  <c r="BI51" i="16"/>
  <c r="BH51" i="16"/>
  <c r="BG51" i="16"/>
  <c r="BE51" i="16"/>
  <c r="AT51" i="16"/>
  <c r="AO51" i="16"/>
  <c r="C51" i="16"/>
  <c r="BM50" i="16"/>
  <c r="BL50" i="16"/>
  <c r="BK50" i="16"/>
  <c r="BJ50" i="16"/>
  <c r="BI50" i="16"/>
  <c r="BH50" i="16"/>
  <c r="BG50" i="16"/>
  <c r="BG11" i="16" s="1"/>
  <c r="BE50" i="16"/>
  <c r="BD50" i="16"/>
  <c r="BC50" i="16"/>
  <c r="BB50" i="16"/>
  <c r="BA50" i="16"/>
  <c r="AZ50" i="16"/>
  <c r="AV50" i="16"/>
  <c r="AU50" i="16"/>
  <c r="AT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D50" i="16"/>
  <c r="AC50" i="16"/>
  <c r="AB50" i="16"/>
  <c r="AA50" i="16"/>
  <c r="Z50" i="16"/>
  <c r="Y50" i="16"/>
  <c r="X50" i="16"/>
  <c r="W50" i="16"/>
  <c r="U50" i="16"/>
  <c r="T50" i="16"/>
  <c r="S50" i="16"/>
  <c r="R50" i="16"/>
  <c r="Q50" i="16"/>
  <c r="Q8" i="16" s="1"/>
  <c r="P50" i="16"/>
  <c r="O50" i="16"/>
  <c r="N50" i="16"/>
  <c r="L50" i="16"/>
  <c r="K50" i="16"/>
  <c r="J50" i="16"/>
  <c r="I50" i="16"/>
  <c r="H50" i="16"/>
  <c r="G50" i="16"/>
  <c r="F50" i="16"/>
  <c r="E50" i="16"/>
  <c r="C50" i="16"/>
  <c r="BM49" i="16"/>
  <c r="BL49" i="16"/>
  <c r="BK49" i="16"/>
  <c r="BJ49" i="16"/>
  <c r="BI49" i="16"/>
  <c r="BH49" i="16"/>
  <c r="BG49" i="16"/>
  <c r="BE49" i="16"/>
  <c r="BD49" i="16"/>
  <c r="BC49" i="16"/>
  <c r="BB49" i="16"/>
  <c r="BA49" i="16"/>
  <c r="AZ49" i="16"/>
  <c r="AV49" i="16"/>
  <c r="AU49" i="16"/>
  <c r="AT49" i="16"/>
  <c r="AQ49" i="16"/>
  <c r="AP49" i="16"/>
  <c r="AP9" i="16" s="1"/>
  <c r="AO49" i="16"/>
  <c r="AN49" i="16"/>
  <c r="AM49" i="16"/>
  <c r="AL49" i="16"/>
  <c r="AK49" i="16"/>
  <c r="AJ49" i="16"/>
  <c r="AI49" i="16"/>
  <c r="AH49" i="16"/>
  <c r="AG49" i="16"/>
  <c r="AF49" i="16"/>
  <c r="AD49" i="16"/>
  <c r="AC49" i="16"/>
  <c r="AB49" i="16"/>
  <c r="AA49" i="16"/>
  <c r="Z49" i="16"/>
  <c r="Y49" i="16"/>
  <c r="X49" i="16"/>
  <c r="W49" i="16"/>
  <c r="U49" i="16"/>
  <c r="T49" i="16"/>
  <c r="S49" i="16"/>
  <c r="R49" i="16"/>
  <c r="Q49" i="16"/>
  <c r="P49" i="16"/>
  <c r="O49" i="16"/>
  <c r="N49" i="16"/>
  <c r="L49" i="16"/>
  <c r="K49" i="16"/>
  <c r="J49" i="16"/>
  <c r="I49" i="16"/>
  <c r="H49" i="16"/>
  <c r="G49" i="16"/>
  <c r="F49" i="16"/>
  <c r="E49" i="16"/>
  <c r="C49" i="16"/>
  <c r="BM48" i="16"/>
  <c r="BL48" i="16"/>
  <c r="BK48" i="16"/>
  <c r="BJ48" i="16"/>
  <c r="BI48" i="16"/>
  <c r="BH48" i="16"/>
  <c r="BG48" i="16"/>
  <c r="BE48" i="16"/>
  <c r="BD48" i="16"/>
  <c r="BC48" i="16"/>
  <c r="BB48" i="16"/>
  <c r="BA48" i="16"/>
  <c r="AZ48" i="16"/>
  <c r="AV48" i="16"/>
  <c r="AU48" i="16"/>
  <c r="AT48" i="16"/>
  <c r="AQ48" i="16"/>
  <c r="AQ10" i="16" s="1"/>
  <c r="AP48" i="16"/>
  <c r="AO48" i="16"/>
  <c r="AN48" i="16"/>
  <c r="AM48" i="16"/>
  <c r="AL48" i="16"/>
  <c r="AK48" i="16"/>
  <c r="AJ48" i="16"/>
  <c r="AI48" i="16"/>
  <c r="AH48" i="16"/>
  <c r="AG48" i="16"/>
  <c r="AF48" i="16"/>
  <c r="AD48" i="16"/>
  <c r="AC48" i="16"/>
  <c r="AB48" i="16"/>
  <c r="AA48" i="16"/>
  <c r="Z48" i="16"/>
  <c r="Y48" i="16"/>
  <c r="X48" i="16"/>
  <c r="W48" i="16"/>
  <c r="U48" i="16"/>
  <c r="T48" i="16"/>
  <c r="S48" i="16"/>
  <c r="R48" i="16"/>
  <c r="Q48" i="16"/>
  <c r="P48" i="16"/>
  <c r="O48" i="16"/>
  <c r="N48" i="16"/>
  <c r="L48" i="16"/>
  <c r="K48" i="16"/>
  <c r="J48" i="16"/>
  <c r="I48" i="16"/>
  <c r="H48" i="16"/>
  <c r="G48" i="16"/>
  <c r="F48" i="16"/>
  <c r="E48" i="16"/>
  <c r="C48" i="16"/>
  <c r="BF47" i="16"/>
  <c r="AW47" i="16"/>
  <c r="AR47" i="16"/>
  <c r="AS47" i="16" s="1"/>
  <c r="AE47" i="16"/>
  <c r="V47" i="16"/>
  <c r="M47" i="16"/>
  <c r="D47" i="16"/>
  <c r="BF46" i="16"/>
  <c r="AW46" i="16"/>
  <c r="AX46" i="16" s="1"/>
  <c r="AR46" i="16"/>
  <c r="AS46" i="16" s="1"/>
  <c r="AE46" i="16"/>
  <c r="V46" i="16"/>
  <c r="M46" i="16"/>
  <c r="D46" i="16"/>
  <c r="BF45" i="16"/>
  <c r="AW45" i="16"/>
  <c r="AR45" i="16"/>
  <c r="AS45" i="16" s="1"/>
  <c r="AE45" i="16"/>
  <c r="V45" i="16"/>
  <c r="M45" i="16"/>
  <c r="D45" i="16"/>
  <c r="BF44" i="16"/>
  <c r="AW44" i="16"/>
  <c r="AX44" i="16" s="1"/>
  <c r="AR44" i="16"/>
  <c r="AS44" i="16" s="1"/>
  <c r="AE44" i="16"/>
  <c r="V44" i="16"/>
  <c r="M44" i="16"/>
  <c r="D44" i="16"/>
  <c r="BF43" i="16"/>
  <c r="AW43" i="16"/>
  <c r="AR43" i="16"/>
  <c r="AS43" i="16" s="1"/>
  <c r="AE43" i="16"/>
  <c r="V43" i="16"/>
  <c r="M43" i="16"/>
  <c r="D43" i="16"/>
  <c r="BF42" i="16"/>
  <c r="AW42" i="16"/>
  <c r="AX42" i="16" s="1"/>
  <c r="AS42" i="16"/>
  <c r="AR42" i="16"/>
  <c r="AE42" i="16"/>
  <c r="V42" i="16"/>
  <c r="M42" i="16"/>
  <c r="D42" i="16"/>
  <c r="BF41" i="16"/>
  <c r="AW41" i="16"/>
  <c r="AR41" i="16"/>
  <c r="AS41" i="16" s="1"/>
  <c r="AE41" i="16"/>
  <c r="V41" i="16"/>
  <c r="M41" i="16"/>
  <c r="D41" i="16"/>
  <c r="BF40" i="16"/>
  <c r="AW40" i="16"/>
  <c r="AX40" i="16" s="1"/>
  <c r="AR40" i="16"/>
  <c r="AS40" i="16" s="1"/>
  <c r="AE40" i="16"/>
  <c r="V40" i="16"/>
  <c r="M40" i="16"/>
  <c r="D40" i="16"/>
  <c r="BF39" i="16"/>
  <c r="AW39" i="16"/>
  <c r="AR39" i="16"/>
  <c r="AS39" i="16" s="1"/>
  <c r="AE39" i="16"/>
  <c r="V39" i="16"/>
  <c r="M39" i="16"/>
  <c r="D39" i="16"/>
  <c r="BF38" i="16"/>
  <c r="AW38" i="16"/>
  <c r="AX38" i="16" s="1"/>
  <c r="AR38" i="16"/>
  <c r="AS38" i="16" s="1"/>
  <c r="AE38" i="16"/>
  <c r="V38" i="16"/>
  <c r="M38" i="16"/>
  <c r="D38" i="16"/>
  <c r="BF37" i="16"/>
  <c r="AW37" i="16"/>
  <c r="AR37" i="16"/>
  <c r="AS37" i="16" s="1"/>
  <c r="AE37" i="16"/>
  <c r="V37" i="16"/>
  <c r="M37" i="16"/>
  <c r="D37" i="16"/>
  <c r="BF36" i="16"/>
  <c r="AW36" i="16"/>
  <c r="AR36" i="16"/>
  <c r="AS36" i="16" s="1"/>
  <c r="AE36" i="16"/>
  <c r="V36" i="16"/>
  <c r="M36" i="16"/>
  <c r="D36" i="16"/>
  <c r="BF35" i="16"/>
  <c r="AW35" i="16"/>
  <c r="AR35" i="16"/>
  <c r="AS35" i="16" s="1"/>
  <c r="AE35" i="16"/>
  <c r="V35" i="16"/>
  <c r="M35" i="16"/>
  <c r="D35" i="16"/>
  <c r="BF34" i="16"/>
  <c r="AW34" i="16"/>
  <c r="AS34" i="16"/>
  <c r="AR34" i="16"/>
  <c r="AE34" i="16"/>
  <c r="V34" i="16"/>
  <c r="M34" i="16"/>
  <c r="D34" i="16"/>
  <c r="BF33" i="16"/>
  <c r="AW33" i="16"/>
  <c r="AR33" i="16"/>
  <c r="AS33" i="16" s="1"/>
  <c r="AE33" i="16"/>
  <c r="V33" i="16"/>
  <c r="M33" i="16"/>
  <c r="D33" i="16"/>
  <c r="BF32" i="16"/>
  <c r="AX32" i="16"/>
  <c r="AW32" i="16"/>
  <c r="AS32" i="16"/>
  <c r="AR32" i="16"/>
  <c r="AE32" i="16"/>
  <c r="V32" i="16"/>
  <c r="M32" i="16"/>
  <c r="D32" i="16"/>
  <c r="BF31" i="16"/>
  <c r="AW31" i="16"/>
  <c r="AR31" i="16"/>
  <c r="AS31" i="16" s="1"/>
  <c r="AE31" i="16"/>
  <c r="V31" i="16"/>
  <c r="M31" i="16"/>
  <c r="D31" i="16"/>
  <c r="BF30" i="16"/>
  <c r="AX30" i="16"/>
  <c r="AW30" i="16"/>
  <c r="AS30" i="16"/>
  <c r="AR30" i="16"/>
  <c r="AE30" i="16"/>
  <c r="V30" i="16"/>
  <c r="M30" i="16"/>
  <c r="D30" i="16"/>
  <c r="BF29" i="16"/>
  <c r="AW29" i="16"/>
  <c r="AR29" i="16"/>
  <c r="AS29" i="16" s="1"/>
  <c r="AE29" i="16"/>
  <c r="V29" i="16"/>
  <c r="M29" i="16"/>
  <c r="D29" i="16"/>
  <c r="BF28" i="16"/>
  <c r="AW28" i="16"/>
  <c r="AR28" i="16"/>
  <c r="AS28" i="16" s="1"/>
  <c r="AE28" i="16"/>
  <c r="V28" i="16"/>
  <c r="M28" i="16"/>
  <c r="D28" i="16"/>
  <c r="BF27" i="16"/>
  <c r="AW27" i="16"/>
  <c r="AR27" i="16"/>
  <c r="AS27" i="16" s="1"/>
  <c r="AE27" i="16"/>
  <c r="V27" i="16"/>
  <c r="M27" i="16"/>
  <c r="D27" i="16"/>
  <c r="BF26" i="16"/>
  <c r="AW26" i="16"/>
  <c r="AX26" i="16" s="1"/>
  <c r="AR26" i="16"/>
  <c r="AS26" i="16" s="1"/>
  <c r="AE26" i="16"/>
  <c r="V26" i="16"/>
  <c r="M26" i="16"/>
  <c r="D26" i="16"/>
  <c r="BF25" i="16"/>
  <c r="AW25" i="16"/>
  <c r="AR25" i="16"/>
  <c r="AS25" i="16" s="1"/>
  <c r="AE25" i="16"/>
  <c r="V25" i="16"/>
  <c r="M25" i="16"/>
  <c r="D25" i="16"/>
  <c r="BF24" i="16"/>
  <c r="AW24" i="16"/>
  <c r="AR24" i="16"/>
  <c r="AS24" i="16" s="1"/>
  <c r="AE24" i="16"/>
  <c r="V24" i="16"/>
  <c r="M24" i="16"/>
  <c r="D24" i="16"/>
  <c r="BF23" i="16"/>
  <c r="AW23" i="16"/>
  <c r="AR23" i="16"/>
  <c r="AS23" i="16" s="1"/>
  <c r="AE23" i="16"/>
  <c r="V23" i="16"/>
  <c r="M23" i="16"/>
  <c r="D23" i="16"/>
  <c r="BF22" i="16"/>
  <c r="AW22" i="16"/>
  <c r="AS22" i="16"/>
  <c r="AR22" i="16"/>
  <c r="AE22" i="16"/>
  <c r="V22" i="16"/>
  <c r="M22" i="16"/>
  <c r="D22" i="16"/>
  <c r="BF21" i="16"/>
  <c r="AW21" i="16"/>
  <c r="AR21" i="16"/>
  <c r="AS21" i="16" s="1"/>
  <c r="AE21" i="16"/>
  <c r="V21" i="16"/>
  <c r="M21" i="16"/>
  <c r="D21" i="16"/>
  <c r="BF20" i="16"/>
  <c r="AW20" i="16"/>
  <c r="AR20" i="16"/>
  <c r="AS20" i="16" s="1"/>
  <c r="AE20" i="16"/>
  <c r="V20" i="16"/>
  <c r="M20" i="16"/>
  <c r="D20" i="16"/>
  <c r="BF19" i="16"/>
  <c r="AW19" i="16"/>
  <c r="AX19" i="16" s="1"/>
  <c r="AR19" i="16"/>
  <c r="AS19" i="16" s="1"/>
  <c r="AE19" i="16"/>
  <c r="V19" i="16"/>
  <c r="M19" i="16"/>
  <c r="D19" i="16"/>
  <c r="BF18" i="16"/>
  <c r="AW18" i="16"/>
  <c r="AR18" i="16"/>
  <c r="AS18" i="16" s="1"/>
  <c r="AE18" i="16"/>
  <c r="V18" i="16"/>
  <c r="M18" i="16"/>
  <c r="D18" i="16"/>
  <c r="B18" i="16"/>
  <c r="B19" i="16" s="1"/>
  <c r="B20" i="16" s="1"/>
  <c r="B21" i="16" s="1"/>
  <c r="B22" i="16" s="1"/>
  <c r="BF17" i="16"/>
  <c r="AW17" i="16"/>
  <c r="AR17" i="16"/>
  <c r="AS17" i="16" s="1"/>
  <c r="AE17" i="16"/>
  <c r="AE48" i="16" s="1"/>
  <c r="V17" i="16"/>
  <c r="M17" i="16"/>
  <c r="D17" i="16"/>
  <c r="D50" i="16" s="1"/>
  <c r="A17" i="16"/>
  <c r="BL12" i="16"/>
  <c r="BK12" i="16"/>
  <c r="BJ12" i="16"/>
  <c r="BI12" i="16"/>
  <c r="BH12" i="16"/>
  <c r="BG12" i="16"/>
  <c r="BE12" i="16"/>
  <c r="AT12" i="16"/>
  <c r="BL11" i="16"/>
  <c r="BK11" i="16"/>
  <c r="BJ11" i="16"/>
  <c r="BI11" i="16"/>
  <c r="BH11" i="16"/>
  <c r="BE11" i="16"/>
  <c r="AT11" i="16"/>
  <c r="C11" i="16"/>
  <c r="BL10" i="16"/>
  <c r="BK10" i="16"/>
  <c r="BJ10" i="16"/>
  <c r="BI10" i="16"/>
  <c r="BH10" i="16"/>
  <c r="BG10" i="16"/>
  <c r="BE10" i="16"/>
  <c r="BD10" i="16"/>
  <c r="BC10" i="16"/>
  <c r="BB10" i="16"/>
  <c r="BA10" i="16"/>
  <c r="AT10" i="16"/>
  <c r="AP10" i="16"/>
  <c r="AM10" i="16"/>
  <c r="AL10" i="16"/>
  <c r="AK10" i="16"/>
  <c r="AJ10" i="16"/>
  <c r="AI10" i="16"/>
  <c r="AH10" i="16"/>
  <c r="AG10" i="16"/>
  <c r="AF10" i="16"/>
  <c r="AD10" i="16"/>
  <c r="AC10" i="16"/>
  <c r="AB10" i="16"/>
  <c r="AA10" i="16"/>
  <c r="Z10" i="16"/>
  <c r="Y10" i="16"/>
  <c r="X10" i="16"/>
  <c r="W10" i="16"/>
  <c r="U10" i="16"/>
  <c r="T10" i="16"/>
  <c r="S10" i="16"/>
  <c r="R10" i="16"/>
  <c r="Q10" i="16"/>
  <c r="O10" i="16"/>
  <c r="L10" i="16"/>
  <c r="I10" i="16"/>
  <c r="H10" i="16"/>
  <c r="E10" i="16"/>
  <c r="BL9" i="16"/>
  <c r="BK9" i="16"/>
  <c r="BJ9" i="16"/>
  <c r="BI9" i="16"/>
  <c r="BH9" i="16"/>
  <c r="BG9" i="16"/>
  <c r="BE9" i="16"/>
  <c r="BD9" i="16"/>
  <c r="BC9" i="16"/>
  <c r="BB9" i="16"/>
  <c r="BA9" i="16"/>
  <c r="AV9" i="16"/>
  <c r="AT9" i="16"/>
  <c r="AM9" i="16"/>
  <c r="AL9" i="16"/>
  <c r="AK9" i="16"/>
  <c r="AJ9" i="16"/>
  <c r="AI9" i="16"/>
  <c r="AH9" i="16"/>
  <c r="AG9" i="16"/>
  <c r="AF9" i="16"/>
  <c r="AD9" i="16"/>
  <c r="AC9" i="16"/>
  <c r="AB9" i="16"/>
  <c r="AA9" i="16"/>
  <c r="Z9" i="16"/>
  <c r="Y9" i="16"/>
  <c r="X9" i="16"/>
  <c r="W9" i="16"/>
  <c r="U9" i="16"/>
  <c r="T9" i="16"/>
  <c r="S9" i="16"/>
  <c r="R9" i="16"/>
  <c r="O9" i="16"/>
  <c r="L9" i="16"/>
  <c r="I9" i="16"/>
  <c r="H9" i="16"/>
  <c r="E9" i="16"/>
  <c r="BL8" i="16"/>
  <c r="BK8" i="16"/>
  <c r="BJ8" i="16"/>
  <c r="BI8" i="16"/>
  <c r="BH8" i="16"/>
  <c r="BG8" i="16"/>
  <c r="BE8" i="16"/>
  <c r="BD8" i="16"/>
  <c r="BC8" i="16"/>
  <c r="BB8" i="16"/>
  <c r="BA8" i="16"/>
  <c r="AV8" i="16"/>
  <c r="AT8" i="16"/>
  <c r="AQ8" i="16"/>
  <c r="AM8" i="16"/>
  <c r="AL8" i="16"/>
  <c r="AK8" i="16"/>
  <c r="AJ8" i="16"/>
  <c r="AI8" i="16"/>
  <c r="AH8" i="16"/>
  <c r="AG8" i="16"/>
  <c r="AF8" i="16"/>
  <c r="AD8" i="16"/>
  <c r="AC8" i="16"/>
  <c r="AB8" i="16"/>
  <c r="AA8" i="16"/>
  <c r="Z8" i="16"/>
  <c r="Y8" i="16"/>
  <c r="X8" i="16"/>
  <c r="W8" i="16"/>
  <c r="U8" i="16"/>
  <c r="T8" i="16"/>
  <c r="S8" i="16"/>
  <c r="R8" i="16"/>
  <c r="P8" i="16"/>
  <c r="O8" i="16"/>
  <c r="I8" i="16"/>
  <c r="E8" i="16"/>
  <c r="BM430" i="13"/>
  <c r="BL430" i="13"/>
  <c r="BK430" i="13"/>
  <c r="BJ430" i="13"/>
  <c r="BI430" i="13"/>
  <c r="BH430" i="13"/>
  <c r="BG430" i="13"/>
  <c r="BE430" i="13"/>
  <c r="AT430" i="13"/>
  <c r="AO430" i="13"/>
  <c r="C430" i="13"/>
  <c r="BM429" i="13"/>
  <c r="BL429" i="13"/>
  <c r="BK429" i="13"/>
  <c r="BJ429" i="13"/>
  <c r="BI429" i="13"/>
  <c r="BH429" i="13"/>
  <c r="BG429" i="13"/>
  <c r="BE429" i="13"/>
  <c r="BD429" i="13"/>
  <c r="BC429" i="13"/>
  <c r="BB429" i="13"/>
  <c r="BA429" i="13"/>
  <c r="AZ429" i="13"/>
  <c r="AV429" i="13"/>
  <c r="AU429" i="13"/>
  <c r="AT429" i="13"/>
  <c r="AQ429" i="13"/>
  <c r="AP429" i="13"/>
  <c r="AO429" i="13"/>
  <c r="AN429" i="13"/>
  <c r="AM429" i="13"/>
  <c r="AL429" i="13"/>
  <c r="AK429" i="13"/>
  <c r="AJ429" i="13"/>
  <c r="AI429" i="13"/>
  <c r="AH429" i="13"/>
  <c r="AG429" i="13"/>
  <c r="AF429" i="13"/>
  <c r="AE429" i="13"/>
  <c r="AD429" i="13"/>
  <c r="AC429" i="13"/>
  <c r="AB429" i="13"/>
  <c r="AA429" i="13"/>
  <c r="Z429" i="13"/>
  <c r="Y429" i="13"/>
  <c r="X429" i="13"/>
  <c r="W429" i="13"/>
  <c r="U429" i="13"/>
  <c r="T429" i="13"/>
  <c r="S429" i="13"/>
  <c r="R429" i="13"/>
  <c r="Q429" i="13"/>
  <c r="P429" i="13"/>
  <c r="O429" i="13"/>
  <c r="N429" i="13"/>
  <c r="L429" i="13"/>
  <c r="K429" i="13"/>
  <c r="J429" i="13"/>
  <c r="I429" i="13"/>
  <c r="H429" i="13"/>
  <c r="G429" i="13"/>
  <c r="F429" i="13"/>
  <c r="E429" i="13"/>
  <c r="C429" i="13"/>
  <c r="BM428" i="13"/>
  <c r="BL428" i="13"/>
  <c r="BK428" i="13"/>
  <c r="BJ428" i="13"/>
  <c r="BI428" i="13"/>
  <c r="BH428" i="13"/>
  <c r="BG428" i="13"/>
  <c r="BE428" i="13"/>
  <c r="BD428" i="13"/>
  <c r="BC428" i="13"/>
  <c r="BB428" i="13"/>
  <c r="BA428" i="13"/>
  <c r="AZ428" i="13"/>
  <c r="AV428" i="13"/>
  <c r="AU428" i="13"/>
  <c r="AT428" i="13"/>
  <c r="AQ428" i="13"/>
  <c r="AP428" i="13"/>
  <c r="AO428" i="13"/>
  <c r="AN428" i="13"/>
  <c r="AM428" i="13"/>
  <c r="AL428" i="13"/>
  <c r="AK428" i="13"/>
  <c r="AJ428" i="13"/>
  <c r="AI428" i="13"/>
  <c r="AH428" i="13"/>
  <c r="AG428" i="13"/>
  <c r="AF428" i="13"/>
  <c r="AE428" i="13"/>
  <c r="AD428" i="13"/>
  <c r="AC428" i="13"/>
  <c r="AB428" i="13"/>
  <c r="AA428" i="13"/>
  <c r="Z428" i="13"/>
  <c r="Y428" i="13"/>
  <c r="X428" i="13"/>
  <c r="W428" i="13"/>
  <c r="V428" i="13"/>
  <c r="U428" i="13"/>
  <c r="T428" i="13"/>
  <c r="S428" i="13"/>
  <c r="R428" i="13"/>
  <c r="Q428" i="13"/>
  <c r="P428" i="13"/>
  <c r="O428" i="13"/>
  <c r="N428" i="13"/>
  <c r="L428" i="13"/>
  <c r="K428" i="13"/>
  <c r="J428" i="13"/>
  <c r="I428" i="13"/>
  <c r="H428" i="13"/>
  <c r="G428" i="13"/>
  <c r="F428" i="13"/>
  <c r="E428" i="13"/>
  <c r="C428" i="13"/>
  <c r="BM427" i="13"/>
  <c r="BL427" i="13"/>
  <c r="BK427" i="13"/>
  <c r="BJ427" i="13"/>
  <c r="BI427" i="13"/>
  <c r="BH427" i="13"/>
  <c r="BG427" i="13"/>
  <c r="BE427" i="13"/>
  <c r="BD427" i="13"/>
  <c r="BC427" i="13"/>
  <c r="BB427" i="13"/>
  <c r="BA427" i="13"/>
  <c r="AZ427" i="13"/>
  <c r="AV427" i="13"/>
  <c r="AU427" i="13"/>
  <c r="AT427" i="13"/>
  <c r="AQ427" i="13"/>
  <c r="AP427" i="13"/>
  <c r="AO427" i="13"/>
  <c r="AN427" i="13"/>
  <c r="AM427" i="13"/>
  <c r="AL427" i="13"/>
  <c r="AK427" i="13"/>
  <c r="AJ427" i="13"/>
  <c r="AI427" i="13"/>
  <c r="AH427" i="13"/>
  <c r="AG427" i="13"/>
  <c r="AF427" i="13"/>
  <c r="AD427" i="13"/>
  <c r="AC427" i="13"/>
  <c r="AB427" i="13"/>
  <c r="AA427" i="13"/>
  <c r="Z427" i="13"/>
  <c r="Y427" i="13"/>
  <c r="X427" i="13"/>
  <c r="W427" i="13"/>
  <c r="V427" i="13"/>
  <c r="U427" i="13"/>
  <c r="T427" i="13"/>
  <c r="S427" i="13"/>
  <c r="R427" i="13"/>
  <c r="Q427" i="13"/>
  <c r="P427" i="13"/>
  <c r="O427" i="13"/>
  <c r="N427" i="13"/>
  <c r="L427" i="13"/>
  <c r="K427" i="13"/>
  <c r="J427" i="13"/>
  <c r="I427" i="13"/>
  <c r="H427" i="13"/>
  <c r="G427" i="13"/>
  <c r="F427" i="13"/>
  <c r="E427" i="13"/>
  <c r="C427" i="13"/>
  <c r="BF426" i="13"/>
  <c r="AW426" i="13"/>
  <c r="AR426" i="13"/>
  <c r="AS426" i="13" s="1"/>
  <c r="AE426" i="13"/>
  <c r="V426" i="13"/>
  <c r="M426" i="13"/>
  <c r="D426" i="13"/>
  <c r="BF425" i="13"/>
  <c r="AW425" i="13"/>
  <c r="AX425" i="13" s="1"/>
  <c r="AR425" i="13"/>
  <c r="AS425" i="13" s="1"/>
  <c r="AE425" i="13"/>
  <c r="V425" i="13"/>
  <c r="M425" i="13"/>
  <c r="D425" i="13"/>
  <c r="BF424" i="13"/>
  <c r="AW424" i="13"/>
  <c r="AR424" i="13"/>
  <c r="AS424" i="13" s="1"/>
  <c r="AE424" i="13"/>
  <c r="V424" i="13"/>
  <c r="M424" i="13"/>
  <c r="D424" i="13"/>
  <c r="BF423" i="13"/>
  <c r="AW423" i="13"/>
  <c r="AX423" i="13" s="1"/>
  <c r="AR423" i="13"/>
  <c r="AS423" i="13" s="1"/>
  <c r="AE423" i="13"/>
  <c r="V423" i="13"/>
  <c r="M423" i="13"/>
  <c r="D423" i="13"/>
  <c r="BF422" i="13"/>
  <c r="AW422" i="13"/>
  <c r="AR422" i="13"/>
  <c r="AS422" i="13" s="1"/>
  <c r="AE422" i="13"/>
  <c r="V422" i="13"/>
  <c r="M422" i="13"/>
  <c r="D422" i="13"/>
  <c r="BF421" i="13"/>
  <c r="AW421" i="13"/>
  <c r="AX421" i="13" s="1"/>
  <c r="AR421" i="13"/>
  <c r="AS421" i="13" s="1"/>
  <c r="AE421" i="13"/>
  <c r="V421" i="13"/>
  <c r="M421" i="13"/>
  <c r="D421" i="13"/>
  <c r="BF420" i="13"/>
  <c r="AW420" i="13"/>
  <c r="AS420" i="13"/>
  <c r="AR420" i="13"/>
  <c r="AE420" i="13"/>
  <c r="V420" i="13"/>
  <c r="M420" i="13"/>
  <c r="D420" i="13"/>
  <c r="BF419" i="13"/>
  <c r="AW419" i="13"/>
  <c r="AX419" i="13" s="1"/>
  <c r="AR419" i="13"/>
  <c r="AS419" i="13" s="1"/>
  <c r="AE419" i="13"/>
  <c r="V419" i="13"/>
  <c r="M419" i="13"/>
  <c r="D419" i="13"/>
  <c r="BF418" i="13"/>
  <c r="AW418" i="13"/>
  <c r="AR418" i="13"/>
  <c r="AS418" i="13" s="1"/>
  <c r="AE418" i="13"/>
  <c r="V418" i="13"/>
  <c r="M418" i="13"/>
  <c r="D418" i="13"/>
  <c r="BF417" i="13"/>
  <c r="AW417" i="13"/>
  <c r="AX417" i="13" s="1"/>
  <c r="AR417" i="13"/>
  <c r="AS417" i="13" s="1"/>
  <c r="AY417" i="13" s="1"/>
  <c r="AE417" i="13"/>
  <c r="V417" i="13"/>
  <c r="M417" i="13"/>
  <c r="D417" i="13"/>
  <c r="BF416" i="13"/>
  <c r="AW416" i="13"/>
  <c r="AR416" i="13"/>
  <c r="AS416" i="13" s="1"/>
  <c r="AE416" i="13"/>
  <c r="V416" i="13"/>
  <c r="M416" i="13"/>
  <c r="D416" i="13"/>
  <c r="BF415" i="13"/>
  <c r="AW415" i="13"/>
  <c r="AX415" i="13" s="1"/>
  <c r="AR415" i="13"/>
  <c r="AS415" i="13" s="1"/>
  <c r="AE415" i="13"/>
  <c r="V415" i="13"/>
  <c r="M415" i="13"/>
  <c r="D415" i="13"/>
  <c r="BF414" i="13"/>
  <c r="AW414" i="13"/>
  <c r="AR414" i="13"/>
  <c r="AS414" i="13" s="1"/>
  <c r="AE414" i="13"/>
  <c r="V414" i="13"/>
  <c r="M414" i="13"/>
  <c r="D414" i="13"/>
  <c r="BF413" i="13"/>
  <c r="AW413" i="13"/>
  <c r="AX413" i="13" s="1"/>
  <c r="AR413" i="13"/>
  <c r="AS413" i="13" s="1"/>
  <c r="AE413" i="13"/>
  <c r="V413" i="13"/>
  <c r="M413" i="13"/>
  <c r="D413" i="13"/>
  <c r="BF412" i="13"/>
  <c r="AW412" i="13"/>
  <c r="AS412" i="13"/>
  <c r="AR412" i="13"/>
  <c r="AE412" i="13"/>
  <c r="V412" i="13"/>
  <c r="M412" i="13"/>
  <c r="D412" i="13"/>
  <c r="BF411" i="13"/>
  <c r="AW411" i="13"/>
  <c r="AX411" i="13" s="1"/>
  <c r="AR411" i="13"/>
  <c r="AS411" i="13" s="1"/>
  <c r="AE411" i="13"/>
  <c r="V411" i="13"/>
  <c r="M411" i="13"/>
  <c r="D411" i="13"/>
  <c r="BF410" i="13"/>
  <c r="AW410" i="13"/>
  <c r="AR410" i="13"/>
  <c r="AS410" i="13" s="1"/>
  <c r="AE410" i="13"/>
  <c r="V410" i="13"/>
  <c r="M410" i="13"/>
  <c r="D410" i="13"/>
  <c r="BF409" i="13"/>
  <c r="AW409" i="13"/>
  <c r="AX409" i="13" s="1"/>
  <c r="AR409" i="13"/>
  <c r="AS409" i="13" s="1"/>
  <c r="AY409" i="13" s="1"/>
  <c r="AE409" i="13"/>
  <c r="V409" i="13"/>
  <c r="M409" i="13"/>
  <c r="D409" i="13"/>
  <c r="BF408" i="13"/>
  <c r="AW408" i="13"/>
  <c r="AR408" i="13"/>
  <c r="AS408" i="13" s="1"/>
  <c r="AE408" i="13"/>
  <c r="V408" i="13"/>
  <c r="M408" i="13"/>
  <c r="D408" i="13"/>
  <c r="BF407" i="13"/>
  <c r="AW407" i="13"/>
  <c r="AX407" i="13" s="1"/>
  <c r="AR407" i="13"/>
  <c r="AS407" i="13" s="1"/>
  <c r="AE407" i="13"/>
  <c r="V407" i="13"/>
  <c r="M407" i="13"/>
  <c r="D407" i="13"/>
  <c r="BF406" i="13"/>
  <c r="AW406" i="13"/>
  <c r="AR406" i="13"/>
  <c r="AS406" i="13" s="1"/>
  <c r="AE406" i="13"/>
  <c r="V406" i="13"/>
  <c r="M406" i="13"/>
  <c r="D406" i="13"/>
  <c r="BF405" i="13"/>
  <c r="AW405" i="13"/>
  <c r="AX405" i="13" s="1"/>
  <c r="AR405" i="13"/>
  <c r="AS405" i="13" s="1"/>
  <c r="AE405" i="13"/>
  <c r="V405" i="13"/>
  <c r="M405" i="13"/>
  <c r="D405" i="13"/>
  <c r="BF404" i="13"/>
  <c r="AW404" i="13"/>
  <c r="AS404" i="13"/>
  <c r="AR404" i="13"/>
  <c r="AE404" i="13"/>
  <c r="V404" i="13"/>
  <c r="M404" i="13"/>
  <c r="D404" i="13"/>
  <c r="BF403" i="13"/>
  <c r="AW403" i="13"/>
  <c r="AX403" i="13" s="1"/>
  <c r="AR403" i="13"/>
  <c r="AS403" i="13" s="1"/>
  <c r="AE403" i="13"/>
  <c r="V403" i="13"/>
  <c r="M403" i="13"/>
  <c r="D403" i="13"/>
  <c r="BF402" i="13"/>
  <c r="AW402" i="13"/>
  <c r="AS402" i="13"/>
  <c r="AR402" i="13"/>
  <c r="AE402" i="13"/>
  <c r="V402" i="13"/>
  <c r="M402" i="13"/>
  <c r="D402" i="13"/>
  <c r="BF401" i="13"/>
  <c r="AW401" i="13"/>
  <c r="AX401" i="13" s="1"/>
  <c r="AR401" i="13"/>
  <c r="AS401" i="13" s="1"/>
  <c r="AY401" i="13" s="1"/>
  <c r="AE401" i="13"/>
  <c r="V401" i="13"/>
  <c r="M401" i="13"/>
  <c r="D401" i="13"/>
  <c r="BF400" i="13"/>
  <c r="AW400" i="13"/>
  <c r="AR400" i="13"/>
  <c r="AS400" i="13" s="1"/>
  <c r="AE400" i="13"/>
  <c r="V400" i="13"/>
  <c r="M400" i="13"/>
  <c r="D400" i="13"/>
  <c r="BF399" i="13"/>
  <c r="AW399" i="13"/>
  <c r="AX399" i="13" s="1"/>
  <c r="AR399" i="13"/>
  <c r="AS399" i="13" s="1"/>
  <c r="AE399" i="13"/>
  <c r="V399" i="13"/>
  <c r="M399" i="13"/>
  <c r="D399" i="13"/>
  <c r="BF398" i="13"/>
  <c r="AW398" i="13"/>
  <c r="AR398" i="13"/>
  <c r="AS398" i="13" s="1"/>
  <c r="AE398" i="13"/>
  <c r="V398" i="13"/>
  <c r="M398" i="13"/>
  <c r="D398" i="13"/>
  <c r="BF397" i="13"/>
  <c r="AW397" i="13"/>
  <c r="AX397" i="13" s="1"/>
  <c r="AR397" i="13"/>
  <c r="AS397" i="13" s="1"/>
  <c r="AY397" i="13" s="1"/>
  <c r="AE397" i="13"/>
  <c r="V397" i="13"/>
  <c r="M397" i="13"/>
  <c r="D397" i="13"/>
  <c r="BF396" i="13"/>
  <c r="BF427" i="13" s="1"/>
  <c r="AW396" i="13"/>
  <c r="AR396" i="13"/>
  <c r="AS396" i="13" s="1"/>
  <c r="AE396" i="13"/>
  <c r="AE427" i="13" s="1"/>
  <c r="V396" i="13"/>
  <c r="V429" i="13" s="1"/>
  <c r="M396" i="13"/>
  <c r="D396" i="13"/>
  <c r="D428" i="13" s="1"/>
  <c r="BM395" i="13"/>
  <c r="BL395" i="13"/>
  <c r="BK395" i="13"/>
  <c r="BJ395" i="13"/>
  <c r="BI395" i="13"/>
  <c r="BH395" i="13"/>
  <c r="BG395" i="13"/>
  <c r="BE395" i="13"/>
  <c r="AT395" i="13"/>
  <c r="AO395" i="13"/>
  <c r="C395" i="13"/>
  <c r="BM394" i="13"/>
  <c r="BL394" i="13"/>
  <c r="BK394" i="13"/>
  <c r="BJ394" i="13"/>
  <c r="BI394" i="13"/>
  <c r="BH394" i="13"/>
  <c r="BG394" i="13"/>
  <c r="BE394" i="13"/>
  <c r="BD394" i="13"/>
  <c r="BC394" i="13"/>
  <c r="BB394" i="13"/>
  <c r="BA394" i="13"/>
  <c r="AZ394" i="13"/>
  <c r="AV394" i="13"/>
  <c r="AU394" i="13"/>
  <c r="AT394" i="13"/>
  <c r="AQ394" i="13"/>
  <c r="AQ9" i="13" s="1"/>
  <c r="AP394" i="13"/>
  <c r="AO394" i="13"/>
  <c r="AN394" i="13"/>
  <c r="AM394" i="13"/>
  <c r="AL394" i="13"/>
  <c r="AK394" i="13"/>
  <c r="AJ394" i="13"/>
  <c r="AI394" i="13"/>
  <c r="AH394" i="13"/>
  <c r="AG394" i="13"/>
  <c r="AF394" i="13"/>
  <c r="AD394" i="13"/>
  <c r="AC394" i="13"/>
  <c r="AB394" i="13"/>
  <c r="AA394" i="13"/>
  <c r="Z394" i="13"/>
  <c r="Y394" i="13"/>
  <c r="X394" i="13"/>
  <c r="W394" i="13"/>
  <c r="U394" i="13"/>
  <c r="T394" i="13"/>
  <c r="S394" i="13"/>
  <c r="R394" i="13"/>
  <c r="Q394" i="13"/>
  <c r="P394" i="13"/>
  <c r="O394" i="13"/>
  <c r="N394" i="13"/>
  <c r="L394" i="13"/>
  <c r="K394" i="13"/>
  <c r="J394" i="13"/>
  <c r="I394" i="13"/>
  <c r="H394" i="13"/>
  <c r="G394" i="13"/>
  <c r="F394" i="13"/>
  <c r="E394" i="13"/>
  <c r="C394" i="13"/>
  <c r="BM393" i="13"/>
  <c r="BL393" i="13"/>
  <c r="BK393" i="13"/>
  <c r="BJ393" i="13"/>
  <c r="BI393" i="13"/>
  <c r="BH393" i="13"/>
  <c r="BG393" i="13"/>
  <c r="BE393" i="13"/>
  <c r="BD393" i="13"/>
  <c r="BC393" i="13"/>
  <c r="BB393" i="13"/>
  <c r="BA393" i="13"/>
  <c r="AZ393" i="13"/>
  <c r="AV393" i="13"/>
  <c r="AU393" i="13"/>
  <c r="AT393" i="13"/>
  <c r="AQ393" i="13"/>
  <c r="AP393" i="13"/>
  <c r="AO393" i="13"/>
  <c r="AN393" i="13"/>
  <c r="AM393" i="13"/>
  <c r="AL393" i="13"/>
  <c r="AK393" i="13"/>
  <c r="AJ393" i="13"/>
  <c r="AI393" i="13"/>
  <c r="AH393" i="13"/>
  <c r="AG393" i="13"/>
  <c r="AF393" i="13"/>
  <c r="AD393" i="13"/>
  <c r="AC393" i="13"/>
  <c r="AB393" i="13"/>
  <c r="AA393" i="13"/>
  <c r="Z393" i="13"/>
  <c r="Y393" i="13"/>
  <c r="X393" i="13"/>
  <c r="W393" i="13"/>
  <c r="U393" i="13"/>
  <c r="T393" i="13"/>
  <c r="S393" i="13"/>
  <c r="R393" i="13"/>
  <c r="Q393" i="13"/>
  <c r="P393" i="13"/>
  <c r="O393" i="13"/>
  <c r="N393" i="13"/>
  <c r="L393" i="13"/>
  <c r="K393" i="13"/>
  <c r="J393" i="13"/>
  <c r="I393" i="13"/>
  <c r="H393" i="13"/>
  <c r="G393" i="13"/>
  <c r="F393" i="13"/>
  <c r="E393" i="13"/>
  <c r="C393" i="13"/>
  <c r="BM392" i="13"/>
  <c r="BL392" i="13"/>
  <c r="BK392" i="13"/>
  <c r="BJ392" i="13"/>
  <c r="BI392" i="13"/>
  <c r="BH392" i="13"/>
  <c r="BG392" i="13"/>
  <c r="BE392" i="13"/>
  <c r="BD392" i="13"/>
  <c r="BC392" i="13"/>
  <c r="BB392" i="13"/>
  <c r="BA392" i="13"/>
  <c r="AZ392" i="13"/>
  <c r="AV392" i="13"/>
  <c r="AU392" i="13"/>
  <c r="AT392" i="13"/>
  <c r="AQ392" i="13"/>
  <c r="AP392" i="13"/>
  <c r="AP8" i="13" s="1"/>
  <c r="AO392" i="13"/>
  <c r="AN392" i="13"/>
  <c r="AM392" i="13"/>
  <c r="AL392" i="13"/>
  <c r="AK392" i="13"/>
  <c r="AJ392" i="13"/>
  <c r="AI392" i="13"/>
  <c r="AH392" i="13"/>
  <c r="AG392" i="13"/>
  <c r="AF392" i="13"/>
  <c r="AD392" i="13"/>
  <c r="AC392" i="13"/>
  <c r="AB392" i="13"/>
  <c r="AA392" i="13"/>
  <c r="Z392" i="13"/>
  <c r="Y392" i="13"/>
  <c r="X392" i="13"/>
  <c r="W392" i="13"/>
  <c r="U392" i="13"/>
  <c r="T392" i="13"/>
  <c r="S392" i="13"/>
  <c r="R392" i="13"/>
  <c r="Q392" i="13"/>
  <c r="P392" i="13"/>
  <c r="O392" i="13"/>
  <c r="N392" i="13"/>
  <c r="L392" i="13"/>
  <c r="K392" i="13"/>
  <c r="J392" i="13"/>
  <c r="I392" i="13"/>
  <c r="H392" i="13"/>
  <c r="G392" i="13"/>
  <c r="F392" i="13"/>
  <c r="E392" i="13"/>
  <c r="C392" i="13"/>
  <c r="BF391" i="13"/>
  <c r="AW391" i="13"/>
  <c r="AR391" i="13"/>
  <c r="AS391" i="13" s="1"/>
  <c r="AE391" i="13"/>
  <c r="V391" i="13"/>
  <c r="M391" i="13"/>
  <c r="D391" i="13"/>
  <c r="BF390" i="13"/>
  <c r="AW390" i="13"/>
  <c r="AR390" i="13"/>
  <c r="AS390" i="13" s="1"/>
  <c r="AE390" i="13"/>
  <c r="V390" i="13"/>
  <c r="M390" i="13"/>
  <c r="D390" i="13"/>
  <c r="BF389" i="13"/>
  <c r="AW389" i="13"/>
  <c r="AX389" i="13" s="1"/>
  <c r="AR389" i="13"/>
  <c r="AS389" i="13" s="1"/>
  <c r="AE389" i="13"/>
  <c r="V389" i="13"/>
  <c r="M389" i="13"/>
  <c r="D389" i="13"/>
  <c r="BF388" i="13"/>
  <c r="AW388" i="13"/>
  <c r="AR388" i="13"/>
  <c r="AS388" i="13" s="1"/>
  <c r="AE388" i="13"/>
  <c r="V388" i="13"/>
  <c r="M388" i="13"/>
  <c r="D388" i="13"/>
  <c r="BF387" i="13"/>
  <c r="AX387" i="13"/>
  <c r="AW387" i="13"/>
  <c r="AR387" i="13"/>
  <c r="AS387" i="13" s="1"/>
  <c r="AE387" i="13"/>
  <c r="V387" i="13"/>
  <c r="M387" i="13"/>
  <c r="D387" i="13"/>
  <c r="BF386" i="13"/>
  <c r="AW386" i="13"/>
  <c r="AR386" i="13"/>
  <c r="AS386" i="13" s="1"/>
  <c r="AE386" i="13"/>
  <c r="V386" i="13"/>
  <c r="M386" i="13"/>
  <c r="D386" i="13"/>
  <c r="BF385" i="13"/>
  <c r="AW385" i="13"/>
  <c r="AR385" i="13"/>
  <c r="AS385" i="13" s="1"/>
  <c r="AE385" i="13"/>
  <c r="V385" i="13"/>
  <c r="M385" i="13"/>
  <c r="D385" i="13"/>
  <c r="BF384" i="13"/>
  <c r="AW384" i="13"/>
  <c r="AR384" i="13"/>
  <c r="AS384" i="13" s="1"/>
  <c r="AE384" i="13"/>
  <c r="V384" i="13"/>
  <c r="M384" i="13"/>
  <c r="D384" i="13"/>
  <c r="BF383" i="13"/>
  <c r="AW383" i="13"/>
  <c r="AR383" i="13"/>
  <c r="AS383" i="13" s="1"/>
  <c r="AE383" i="13"/>
  <c r="V383" i="13"/>
  <c r="M383" i="13"/>
  <c r="D383" i="13"/>
  <c r="BF382" i="13"/>
  <c r="AW382" i="13"/>
  <c r="AR382" i="13"/>
  <c r="AS382" i="13" s="1"/>
  <c r="AE382" i="13"/>
  <c r="V382" i="13"/>
  <c r="M382" i="13"/>
  <c r="D382" i="13"/>
  <c r="BF381" i="13"/>
  <c r="AX381" i="13"/>
  <c r="AW381" i="13"/>
  <c r="AS381" i="13"/>
  <c r="AR381" i="13"/>
  <c r="AE381" i="13"/>
  <c r="V381" i="13"/>
  <c r="M381" i="13"/>
  <c r="D381" i="13"/>
  <c r="BF380" i="13"/>
  <c r="AW380" i="13"/>
  <c r="AS380" i="13"/>
  <c r="AR380" i="13"/>
  <c r="AE380" i="13"/>
  <c r="V380" i="13"/>
  <c r="M380" i="13"/>
  <c r="D380" i="13"/>
  <c r="BF379" i="13"/>
  <c r="AX379" i="13"/>
  <c r="AW379" i="13"/>
  <c r="AS379" i="13"/>
  <c r="AR379" i="13"/>
  <c r="AE379" i="13"/>
  <c r="V379" i="13"/>
  <c r="M379" i="13"/>
  <c r="D379" i="13"/>
  <c r="BF378" i="13"/>
  <c r="AW378" i="13"/>
  <c r="AS378" i="13"/>
  <c r="AR378" i="13"/>
  <c r="AE378" i="13"/>
  <c r="V378" i="13"/>
  <c r="M378" i="13"/>
  <c r="D378" i="13"/>
  <c r="BF377" i="13"/>
  <c r="AW377" i="13"/>
  <c r="AS377" i="13"/>
  <c r="AR377" i="13"/>
  <c r="AE377" i="13"/>
  <c r="V377" i="13"/>
  <c r="M377" i="13"/>
  <c r="D377" i="13"/>
  <c r="BF376" i="13"/>
  <c r="AW376" i="13"/>
  <c r="AS376" i="13"/>
  <c r="AR376" i="13"/>
  <c r="AE376" i="13"/>
  <c r="V376" i="13"/>
  <c r="M376" i="13"/>
  <c r="D376" i="13"/>
  <c r="BF375" i="13"/>
  <c r="AW375" i="13"/>
  <c r="AS375" i="13"/>
  <c r="AR375" i="13"/>
  <c r="AE375" i="13"/>
  <c r="V375" i="13"/>
  <c r="M375" i="13"/>
  <c r="D375" i="13"/>
  <c r="BF374" i="13"/>
  <c r="AW374" i="13"/>
  <c r="AS374" i="13"/>
  <c r="AR374" i="13"/>
  <c r="AE374" i="13"/>
  <c r="V374" i="13"/>
  <c r="M374" i="13"/>
  <c r="D374" i="13"/>
  <c r="BF373" i="13"/>
  <c r="AX373" i="13"/>
  <c r="AW373" i="13"/>
  <c r="AS373" i="13"/>
  <c r="AR373" i="13"/>
  <c r="AE373" i="13"/>
  <c r="V373" i="13"/>
  <c r="M373" i="13"/>
  <c r="D373" i="13"/>
  <c r="BF372" i="13"/>
  <c r="AW372" i="13"/>
  <c r="AS372" i="13"/>
  <c r="AR372" i="13"/>
  <c r="AE372" i="13"/>
  <c r="V372" i="13"/>
  <c r="M372" i="13"/>
  <c r="D372" i="13"/>
  <c r="BF371" i="13"/>
  <c r="AW371" i="13"/>
  <c r="AS371" i="13"/>
  <c r="AR371" i="13"/>
  <c r="AE371" i="13"/>
  <c r="V371" i="13"/>
  <c r="M371" i="13"/>
  <c r="D371" i="13"/>
  <c r="BF370" i="13"/>
  <c r="AW370" i="13"/>
  <c r="AS370" i="13"/>
  <c r="AR370" i="13"/>
  <c r="AE370" i="13"/>
  <c r="V370" i="13"/>
  <c r="M370" i="13"/>
  <c r="D370" i="13"/>
  <c r="BF369" i="13"/>
  <c r="AW369" i="13"/>
  <c r="AS369" i="13"/>
  <c r="AR369" i="13"/>
  <c r="AE369" i="13"/>
  <c r="V369" i="13"/>
  <c r="M369" i="13"/>
  <c r="D369" i="13"/>
  <c r="BF368" i="13"/>
  <c r="AW368" i="13"/>
  <c r="AS368" i="13"/>
  <c r="AR368" i="13"/>
  <c r="AE368" i="13"/>
  <c r="V368" i="13"/>
  <c r="M368" i="13"/>
  <c r="D368" i="13"/>
  <c r="BF367" i="13"/>
  <c r="AW367" i="13"/>
  <c r="AS367" i="13"/>
  <c r="AR367" i="13"/>
  <c r="AE367" i="13"/>
  <c r="V367" i="13"/>
  <c r="M367" i="13"/>
  <c r="D367" i="13"/>
  <c r="BF366" i="13"/>
  <c r="AW366" i="13"/>
  <c r="AS366" i="13"/>
  <c r="AR366" i="13"/>
  <c r="AE366" i="13"/>
  <c r="V366" i="13"/>
  <c r="M366" i="13"/>
  <c r="D366" i="13"/>
  <c r="BF365" i="13"/>
  <c r="AX365" i="13"/>
  <c r="AW365" i="13"/>
  <c r="AR365" i="13"/>
  <c r="AS365" i="13" s="1"/>
  <c r="AE365" i="13"/>
  <c r="V365" i="13"/>
  <c r="M365" i="13"/>
  <c r="D365" i="13"/>
  <c r="BF364" i="13"/>
  <c r="AW364" i="13"/>
  <c r="AR364" i="13"/>
  <c r="AS364" i="13" s="1"/>
  <c r="AE364" i="13"/>
  <c r="V364" i="13"/>
  <c r="M364" i="13"/>
  <c r="D364" i="13"/>
  <c r="BF363" i="13"/>
  <c r="AX363" i="13"/>
  <c r="AW363" i="13"/>
  <c r="AS363" i="13"/>
  <c r="AR363" i="13"/>
  <c r="AE363" i="13"/>
  <c r="V363" i="13"/>
  <c r="M363" i="13"/>
  <c r="D363" i="13"/>
  <c r="BF362" i="13"/>
  <c r="AW362" i="13"/>
  <c r="AS362" i="13"/>
  <c r="AR362" i="13"/>
  <c r="AR394" i="13" s="1"/>
  <c r="AE362" i="13"/>
  <c r="AE392" i="13" s="1"/>
  <c r="V362" i="13"/>
  <c r="M362" i="13"/>
  <c r="D362" i="13"/>
  <c r="D394" i="13" s="1"/>
  <c r="BM361" i="13"/>
  <c r="BL361" i="13"/>
  <c r="BK361" i="13"/>
  <c r="BJ361" i="13"/>
  <c r="BI361" i="13"/>
  <c r="BH361" i="13"/>
  <c r="BG361" i="13"/>
  <c r="BE361" i="13"/>
  <c r="AT361" i="13"/>
  <c r="AO361" i="13"/>
  <c r="C361" i="13"/>
  <c r="BM360" i="13"/>
  <c r="BL360" i="13"/>
  <c r="BK360" i="13"/>
  <c r="BJ360" i="13"/>
  <c r="BI360" i="13"/>
  <c r="BH360" i="13"/>
  <c r="BG360" i="13"/>
  <c r="BE360" i="13"/>
  <c r="BD360" i="13"/>
  <c r="BC360" i="13"/>
  <c r="BB360" i="13"/>
  <c r="BA360" i="13"/>
  <c r="AZ360" i="13"/>
  <c r="AV360" i="13"/>
  <c r="AU360" i="13"/>
  <c r="AT360" i="13"/>
  <c r="AQ360" i="13"/>
  <c r="AP360" i="13"/>
  <c r="AO360" i="13"/>
  <c r="AN360" i="13"/>
  <c r="AM360" i="13"/>
  <c r="AL360" i="13"/>
  <c r="AK360" i="13"/>
  <c r="AJ360" i="13"/>
  <c r="AI360" i="13"/>
  <c r="AH360" i="13"/>
  <c r="AG360" i="13"/>
  <c r="AF360" i="13"/>
  <c r="AD360" i="13"/>
  <c r="AC360" i="13"/>
  <c r="AB360" i="13"/>
  <c r="AA360" i="13"/>
  <c r="Z360" i="13"/>
  <c r="Y360" i="13"/>
  <c r="X360" i="13"/>
  <c r="W360" i="13"/>
  <c r="U360" i="13"/>
  <c r="T360" i="13"/>
  <c r="S360" i="13"/>
  <c r="R360" i="13"/>
  <c r="Q360" i="13"/>
  <c r="P360" i="13"/>
  <c r="O360" i="13"/>
  <c r="N360" i="13"/>
  <c r="L360" i="13"/>
  <c r="K360" i="13"/>
  <c r="J360" i="13"/>
  <c r="I360" i="13"/>
  <c r="H360" i="13"/>
  <c r="H9" i="13" s="1"/>
  <c r="G360" i="13"/>
  <c r="F360" i="13"/>
  <c r="E360" i="13"/>
  <c r="C360" i="13"/>
  <c r="BM359" i="13"/>
  <c r="BL359" i="13"/>
  <c r="BK359" i="13"/>
  <c r="BJ359" i="13"/>
  <c r="BI359" i="13"/>
  <c r="BH359" i="13"/>
  <c r="BG359" i="13"/>
  <c r="BE359" i="13"/>
  <c r="BD359" i="13"/>
  <c r="BC359" i="13"/>
  <c r="BB359" i="13"/>
  <c r="BA359" i="13"/>
  <c r="AZ359" i="13"/>
  <c r="AV359" i="13"/>
  <c r="AU359" i="13"/>
  <c r="AT359" i="13"/>
  <c r="AQ359" i="13"/>
  <c r="AP359" i="13"/>
  <c r="AO359" i="13"/>
  <c r="AN359" i="13"/>
  <c r="AM359" i="13"/>
  <c r="AL359" i="13"/>
  <c r="AK359" i="13"/>
  <c r="AJ359" i="13"/>
  <c r="AI359" i="13"/>
  <c r="AH359" i="13"/>
  <c r="AG359" i="13"/>
  <c r="AF359" i="13"/>
  <c r="AD359" i="13"/>
  <c r="AC359" i="13"/>
  <c r="AB359" i="13"/>
  <c r="AA359" i="13"/>
  <c r="Z359" i="13"/>
  <c r="Y359" i="13"/>
  <c r="X359" i="13"/>
  <c r="W359" i="13"/>
  <c r="U359" i="13"/>
  <c r="T359" i="13"/>
  <c r="S359" i="13"/>
  <c r="R359" i="13"/>
  <c r="Q359" i="13"/>
  <c r="P359" i="13"/>
  <c r="O359" i="13"/>
  <c r="N359" i="13"/>
  <c r="L359" i="13"/>
  <c r="K359" i="13"/>
  <c r="J359" i="13"/>
  <c r="J10" i="13" s="1"/>
  <c r="I359" i="13"/>
  <c r="H359" i="13"/>
  <c r="G359" i="13"/>
  <c r="F359" i="13"/>
  <c r="E359" i="13"/>
  <c r="C359" i="13"/>
  <c r="BM358" i="13"/>
  <c r="BL358" i="13"/>
  <c r="BK358" i="13"/>
  <c r="BJ358" i="13"/>
  <c r="BI358" i="13"/>
  <c r="BH358" i="13"/>
  <c r="BG358" i="13"/>
  <c r="BE358" i="13"/>
  <c r="BD358" i="13"/>
  <c r="BC358" i="13"/>
  <c r="BB358" i="13"/>
  <c r="BA358" i="13"/>
  <c r="AZ358" i="13"/>
  <c r="AV358" i="13"/>
  <c r="AU358" i="13"/>
  <c r="AT358" i="13"/>
  <c r="AQ358" i="13"/>
  <c r="AP358" i="13"/>
  <c r="AO358" i="13"/>
  <c r="AN358" i="13"/>
  <c r="AM358" i="13"/>
  <c r="AL358" i="13"/>
  <c r="AK358" i="13"/>
  <c r="AJ358" i="13"/>
  <c r="AI358" i="13"/>
  <c r="AH358" i="13"/>
  <c r="AG358" i="13"/>
  <c r="AF358" i="13"/>
  <c r="AD358" i="13"/>
  <c r="AC358" i="13"/>
  <c r="AB358" i="13"/>
  <c r="AA358" i="13"/>
  <c r="Z358" i="13"/>
  <c r="Y358" i="13"/>
  <c r="X358" i="13"/>
  <c r="W358" i="13"/>
  <c r="U358" i="13"/>
  <c r="T358" i="13"/>
  <c r="S358" i="13"/>
  <c r="R358" i="13"/>
  <c r="Q358" i="13"/>
  <c r="P358" i="13"/>
  <c r="O358" i="13"/>
  <c r="N358" i="13"/>
  <c r="L358" i="13"/>
  <c r="K358" i="13"/>
  <c r="J358" i="13"/>
  <c r="I358" i="13"/>
  <c r="I8" i="13" s="1"/>
  <c r="H358" i="13"/>
  <c r="G358" i="13"/>
  <c r="F358" i="13"/>
  <c r="E358" i="13"/>
  <c r="E8" i="13" s="1"/>
  <c r="C358" i="13"/>
  <c r="BF357" i="13"/>
  <c r="AW357" i="13"/>
  <c r="AR357" i="13"/>
  <c r="AS357" i="13" s="1"/>
  <c r="AE357" i="13"/>
  <c r="V357" i="13"/>
  <c r="M357" i="13"/>
  <c r="D357" i="13"/>
  <c r="BF356" i="13"/>
  <c r="AW356" i="13"/>
  <c r="AR356" i="13"/>
  <c r="AS356" i="13" s="1"/>
  <c r="AE356" i="13"/>
  <c r="V356" i="13"/>
  <c r="M356" i="13"/>
  <c r="D356" i="13"/>
  <c r="BF355" i="13"/>
  <c r="AW355" i="13"/>
  <c r="AR355" i="13"/>
  <c r="AS355" i="13" s="1"/>
  <c r="AE355" i="13"/>
  <c r="V355" i="13"/>
  <c r="M355" i="13"/>
  <c r="D355" i="13"/>
  <c r="BF354" i="13"/>
  <c r="AW354" i="13"/>
  <c r="AX354" i="13" s="1"/>
  <c r="AR354" i="13"/>
  <c r="AS354" i="13" s="1"/>
  <c r="AE354" i="13"/>
  <c r="V354" i="13"/>
  <c r="M354" i="13"/>
  <c r="D354" i="13"/>
  <c r="BF353" i="13"/>
  <c r="AW353" i="13"/>
  <c r="AR353" i="13"/>
  <c r="AS353" i="13" s="1"/>
  <c r="AE353" i="13"/>
  <c r="V353" i="13"/>
  <c r="M353" i="13"/>
  <c r="D353" i="13"/>
  <c r="BF352" i="13"/>
  <c r="AX352" i="13"/>
  <c r="AW352" i="13"/>
  <c r="AR352" i="13"/>
  <c r="AS352" i="13" s="1"/>
  <c r="AE352" i="13"/>
  <c r="V352" i="13"/>
  <c r="M352" i="13"/>
  <c r="D352" i="13"/>
  <c r="BF351" i="13"/>
  <c r="AW351" i="13"/>
  <c r="AR351" i="13"/>
  <c r="AS351" i="13" s="1"/>
  <c r="AE351" i="13"/>
  <c r="V351" i="13"/>
  <c r="M351" i="13"/>
  <c r="D351" i="13"/>
  <c r="BF350" i="13"/>
  <c r="AW350" i="13"/>
  <c r="AX350" i="13" s="1"/>
  <c r="AR350" i="13"/>
  <c r="AS350" i="13" s="1"/>
  <c r="AE350" i="13"/>
  <c r="V350" i="13"/>
  <c r="M350" i="13"/>
  <c r="D350" i="13"/>
  <c r="BF349" i="13"/>
  <c r="AW349" i="13"/>
  <c r="AR349" i="13"/>
  <c r="AS349" i="13" s="1"/>
  <c r="AE349" i="13"/>
  <c r="V349" i="13"/>
  <c r="M349" i="13"/>
  <c r="D349" i="13"/>
  <c r="BF348" i="13"/>
  <c r="AX348" i="13"/>
  <c r="AW348" i="13"/>
  <c r="AR348" i="13"/>
  <c r="AS348" i="13" s="1"/>
  <c r="AE348" i="13"/>
  <c r="V348" i="13"/>
  <c r="M348" i="13"/>
  <c r="D348" i="13"/>
  <c r="BF347" i="13"/>
  <c r="AW347" i="13"/>
  <c r="AR347" i="13"/>
  <c r="AS347" i="13" s="1"/>
  <c r="AE347" i="13"/>
  <c r="V347" i="13"/>
  <c r="M347" i="13"/>
  <c r="D347" i="13"/>
  <c r="BF346" i="13"/>
  <c r="AX346" i="13"/>
  <c r="AW346" i="13"/>
  <c r="AR346" i="13"/>
  <c r="AS346" i="13" s="1"/>
  <c r="AE346" i="13"/>
  <c r="V346" i="13"/>
  <c r="M346" i="13"/>
  <c r="D346" i="13"/>
  <c r="BF345" i="13"/>
  <c r="AW345" i="13"/>
  <c r="AR345" i="13"/>
  <c r="AS345" i="13" s="1"/>
  <c r="AE345" i="13"/>
  <c r="V345" i="13"/>
  <c r="M345" i="13"/>
  <c r="D345" i="13"/>
  <c r="BF344" i="13"/>
  <c r="AX344" i="13"/>
  <c r="AW344" i="13"/>
  <c r="AR344" i="13"/>
  <c r="AS344" i="13" s="1"/>
  <c r="AE344" i="13"/>
  <c r="V344" i="13"/>
  <c r="M344" i="13"/>
  <c r="D344" i="13"/>
  <c r="BF343" i="13"/>
  <c r="AW343" i="13"/>
  <c r="AR343" i="13"/>
  <c r="AS343" i="13" s="1"/>
  <c r="AE343" i="13"/>
  <c r="V343" i="13"/>
  <c r="M343" i="13"/>
  <c r="D343" i="13"/>
  <c r="BF342" i="13"/>
  <c r="AX342" i="13"/>
  <c r="AW342" i="13"/>
  <c r="AR342" i="13"/>
  <c r="AS342" i="13" s="1"/>
  <c r="AE342" i="13"/>
  <c r="V342" i="13"/>
  <c r="M342" i="13"/>
  <c r="D342" i="13"/>
  <c r="BF341" i="13"/>
  <c r="AW341" i="13"/>
  <c r="AR341" i="13"/>
  <c r="AS341" i="13" s="1"/>
  <c r="AE341" i="13"/>
  <c r="V341" i="13"/>
  <c r="M341" i="13"/>
  <c r="D341" i="13"/>
  <c r="BF340" i="13"/>
  <c r="AX340" i="13"/>
  <c r="AW340" i="13"/>
  <c r="AR340" i="13"/>
  <c r="AS340" i="13" s="1"/>
  <c r="AE340" i="13"/>
  <c r="V340" i="13"/>
  <c r="M340" i="13"/>
  <c r="D340" i="13"/>
  <c r="BF339" i="13"/>
  <c r="AW339" i="13"/>
  <c r="AR339" i="13"/>
  <c r="AS339" i="13" s="1"/>
  <c r="AE339" i="13"/>
  <c r="V339" i="13"/>
  <c r="M339" i="13"/>
  <c r="D339" i="13"/>
  <c r="BF338" i="13"/>
  <c r="AX338" i="13"/>
  <c r="AW338" i="13"/>
  <c r="AR338" i="13"/>
  <c r="AS338" i="13" s="1"/>
  <c r="AE338" i="13"/>
  <c r="V338" i="13"/>
  <c r="M338" i="13"/>
  <c r="D338" i="13"/>
  <c r="BF337" i="13"/>
  <c r="AW337" i="13"/>
  <c r="AR337" i="13"/>
  <c r="AS337" i="13" s="1"/>
  <c r="AE337" i="13"/>
  <c r="V337" i="13"/>
  <c r="M337" i="13"/>
  <c r="D337" i="13"/>
  <c r="BF336" i="13"/>
  <c r="AX336" i="13"/>
  <c r="AW336" i="13"/>
  <c r="AR336" i="13"/>
  <c r="AS336" i="13" s="1"/>
  <c r="AE336" i="13"/>
  <c r="V336" i="13"/>
  <c r="M336" i="13"/>
  <c r="D336" i="13"/>
  <c r="BF335" i="13"/>
  <c r="AW335" i="13"/>
  <c r="AR335" i="13"/>
  <c r="AS335" i="13" s="1"/>
  <c r="AE335" i="13"/>
  <c r="V335" i="13"/>
  <c r="M335" i="13"/>
  <c r="D335" i="13"/>
  <c r="BF334" i="13"/>
  <c r="AW334" i="13"/>
  <c r="AX334" i="13" s="1"/>
  <c r="AR334" i="13"/>
  <c r="AS334" i="13" s="1"/>
  <c r="AE334" i="13"/>
  <c r="V334" i="13"/>
  <c r="M334" i="13"/>
  <c r="D334" i="13"/>
  <c r="BF333" i="13"/>
  <c r="AW333" i="13"/>
  <c r="AS333" i="13"/>
  <c r="AR333" i="13"/>
  <c r="AE333" i="13"/>
  <c r="V333" i="13"/>
  <c r="M333" i="13"/>
  <c r="D333" i="13"/>
  <c r="BF332" i="13"/>
  <c r="AX332" i="13"/>
  <c r="AW332" i="13"/>
  <c r="AR332" i="13"/>
  <c r="AS332" i="13" s="1"/>
  <c r="AE332" i="13"/>
  <c r="V332" i="13"/>
  <c r="M332" i="13"/>
  <c r="D332" i="13"/>
  <c r="BF331" i="13"/>
  <c r="AW331" i="13"/>
  <c r="AS331" i="13"/>
  <c r="AR331" i="13"/>
  <c r="AE331" i="13"/>
  <c r="V331" i="13"/>
  <c r="M331" i="13"/>
  <c r="D331" i="13"/>
  <c r="BF330" i="13"/>
  <c r="AW330" i="13"/>
  <c r="AR330" i="13"/>
  <c r="AS330" i="13" s="1"/>
  <c r="AE330" i="13"/>
  <c r="V330" i="13"/>
  <c r="M330" i="13"/>
  <c r="D330" i="13"/>
  <c r="BF329" i="13"/>
  <c r="AW329" i="13"/>
  <c r="AR329" i="13"/>
  <c r="AS329" i="13" s="1"/>
  <c r="AE329" i="13"/>
  <c r="V329" i="13"/>
  <c r="M329" i="13"/>
  <c r="D329" i="13"/>
  <c r="BF328" i="13"/>
  <c r="AW328" i="13"/>
  <c r="AX328" i="13" s="1"/>
  <c r="AR328" i="13"/>
  <c r="AS328" i="13" s="1"/>
  <c r="AE328" i="13"/>
  <c r="V328" i="13"/>
  <c r="M328" i="13"/>
  <c r="D328" i="13"/>
  <c r="BF327" i="13"/>
  <c r="AW327" i="13"/>
  <c r="AS327" i="13"/>
  <c r="AR327" i="13"/>
  <c r="AR358" i="13" s="1"/>
  <c r="AE327" i="13"/>
  <c r="V327" i="13"/>
  <c r="M327" i="13"/>
  <c r="D327" i="13"/>
  <c r="D359" i="13" s="1"/>
  <c r="BM326" i="13"/>
  <c r="BL326" i="13"/>
  <c r="BK326" i="13"/>
  <c r="BJ326" i="13"/>
  <c r="BI326" i="13"/>
  <c r="BH326" i="13"/>
  <c r="BG326" i="13"/>
  <c r="BE326" i="13"/>
  <c r="AT326" i="13"/>
  <c r="AO326" i="13"/>
  <c r="C326" i="13"/>
  <c r="BM325" i="13"/>
  <c r="BL325" i="13"/>
  <c r="BK325" i="13"/>
  <c r="BJ325" i="13"/>
  <c r="BI325" i="13"/>
  <c r="BH325" i="13"/>
  <c r="BG325" i="13"/>
  <c r="BE325" i="13"/>
  <c r="BD325" i="13"/>
  <c r="BC325" i="13"/>
  <c r="BB325" i="13"/>
  <c r="BA325" i="13"/>
  <c r="AZ325" i="13"/>
  <c r="AV325" i="13"/>
  <c r="AU325" i="13"/>
  <c r="AT325" i="13"/>
  <c r="AQ325" i="13"/>
  <c r="AP325" i="13"/>
  <c r="AO325" i="13"/>
  <c r="AN325" i="13"/>
  <c r="AM325" i="13"/>
  <c r="AL325" i="13"/>
  <c r="AK325" i="13"/>
  <c r="AJ325" i="13"/>
  <c r="AI325" i="13"/>
  <c r="AH325" i="13"/>
  <c r="AG325" i="13"/>
  <c r="AF325" i="13"/>
  <c r="AD325" i="13"/>
  <c r="AC325" i="13"/>
  <c r="AB325" i="13"/>
  <c r="AA325" i="13"/>
  <c r="Z325" i="13"/>
  <c r="Y325" i="13"/>
  <c r="X325" i="13"/>
  <c r="W325" i="13"/>
  <c r="U325" i="13"/>
  <c r="T325" i="13"/>
  <c r="S325" i="13"/>
  <c r="R325" i="13"/>
  <c r="Q325" i="13"/>
  <c r="P325" i="13"/>
  <c r="O325" i="13"/>
  <c r="N325" i="13"/>
  <c r="L325" i="13"/>
  <c r="K325" i="13"/>
  <c r="J325" i="13"/>
  <c r="I325" i="13"/>
  <c r="H325" i="13"/>
  <c r="G325" i="13"/>
  <c r="F325" i="13"/>
  <c r="E325" i="13"/>
  <c r="C325" i="13"/>
  <c r="BM324" i="13"/>
  <c r="BL324" i="13"/>
  <c r="BK324" i="13"/>
  <c r="BJ324" i="13"/>
  <c r="BI324" i="13"/>
  <c r="BH324" i="13"/>
  <c r="BG324" i="13"/>
  <c r="BE324" i="13"/>
  <c r="BD324" i="13"/>
  <c r="BC324" i="13"/>
  <c r="BB324" i="13"/>
  <c r="BA324" i="13"/>
  <c r="AZ324" i="13"/>
  <c r="AV324" i="13"/>
  <c r="AU324" i="13"/>
  <c r="AT324" i="13"/>
  <c r="AQ324" i="13"/>
  <c r="AP324" i="13"/>
  <c r="AO324" i="13"/>
  <c r="AN324" i="13"/>
  <c r="AM324" i="13"/>
  <c r="AL324" i="13"/>
  <c r="AK324" i="13"/>
  <c r="AJ324" i="13"/>
  <c r="AI324" i="13"/>
  <c r="AH324" i="13"/>
  <c r="AG324" i="13"/>
  <c r="AF324" i="13"/>
  <c r="AD324" i="13"/>
  <c r="AC324" i="13"/>
  <c r="AB324" i="13"/>
  <c r="AA324" i="13"/>
  <c r="Z324" i="13"/>
  <c r="Y324" i="13"/>
  <c r="X324" i="13"/>
  <c r="W324" i="13"/>
  <c r="U324" i="13"/>
  <c r="T324" i="13"/>
  <c r="S324" i="13"/>
  <c r="R324" i="13"/>
  <c r="Q324" i="13"/>
  <c r="P324" i="13"/>
  <c r="O324" i="13"/>
  <c r="N324" i="13"/>
  <c r="L324" i="13"/>
  <c r="K324" i="13"/>
  <c r="J324" i="13"/>
  <c r="I324" i="13"/>
  <c r="H324" i="13"/>
  <c r="G324" i="13"/>
  <c r="F324" i="13"/>
  <c r="E324" i="13"/>
  <c r="C324" i="13"/>
  <c r="BM323" i="13"/>
  <c r="BL323" i="13"/>
  <c r="BK323" i="13"/>
  <c r="BJ323" i="13"/>
  <c r="BI323" i="13"/>
  <c r="BH323" i="13"/>
  <c r="BG323" i="13"/>
  <c r="BE323" i="13"/>
  <c r="BD323" i="13"/>
  <c r="BC323" i="13"/>
  <c r="BB323" i="13"/>
  <c r="BA323" i="13"/>
  <c r="AZ323" i="13"/>
  <c r="AV323" i="13"/>
  <c r="AU323" i="13"/>
  <c r="AT323" i="13"/>
  <c r="AQ323" i="13"/>
  <c r="AP323" i="13"/>
  <c r="AO323" i="13"/>
  <c r="AN323" i="13"/>
  <c r="AM323" i="13"/>
  <c r="AL323" i="13"/>
  <c r="AK323" i="13"/>
  <c r="AJ323" i="13"/>
  <c r="AI323" i="13"/>
  <c r="AH323" i="13"/>
  <c r="AG323" i="13"/>
  <c r="AF323" i="13"/>
  <c r="AD323" i="13"/>
  <c r="AC323" i="13"/>
  <c r="AB323" i="13"/>
  <c r="AA323" i="13"/>
  <c r="Z323" i="13"/>
  <c r="Y323" i="13"/>
  <c r="X323" i="13"/>
  <c r="W323" i="13"/>
  <c r="U323" i="13"/>
  <c r="T323" i="13"/>
  <c r="S323" i="13"/>
  <c r="R323" i="13"/>
  <c r="Q323" i="13"/>
  <c r="P323" i="13"/>
  <c r="O323" i="13"/>
  <c r="N323" i="13"/>
  <c r="L323" i="13"/>
  <c r="K323" i="13"/>
  <c r="J323" i="13"/>
  <c r="I323" i="13"/>
  <c r="H323" i="13"/>
  <c r="G323" i="13"/>
  <c r="F323" i="13"/>
  <c r="E323" i="13"/>
  <c r="C323" i="13"/>
  <c r="BF322" i="13"/>
  <c r="AW322" i="13"/>
  <c r="AR322" i="13"/>
  <c r="AS322" i="13" s="1"/>
  <c r="AE322" i="13"/>
  <c r="V322" i="13"/>
  <c r="M322" i="13"/>
  <c r="D322" i="13"/>
  <c r="BF321" i="13"/>
  <c r="AW321" i="13"/>
  <c r="AR321" i="13"/>
  <c r="AS321" i="13" s="1"/>
  <c r="AE321" i="13"/>
  <c r="V321" i="13"/>
  <c r="M321" i="13"/>
  <c r="D321" i="13"/>
  <c r="BF320" i="13"/>
  <c r="AW320" i="13"/>
  <c r="AX320" i="13" s="1"/>
  <c r="AR320" i="13"/>
  <c r="AS320" i="13" s="1"/>
  <c r="AE320" i="13"/>
  <c r="V320" i="13"/>
  <c r="M320" i="13"/>
  <c r="D320" i="13"/>
  <c r="BF319" i="13"/>
  <c r="AX319" i="13"/>
  <c r="AW319" i="13"/>
  <c r="AR319" i="13"/>
  <c r="AS319" i="13" s="1"/>
  <c r="AE319" i="13"/>
  <c r="V319" i="13"/>
  <c r="M319" i="13"/>
  <c r="D319" i="13"/>
  <c r="BF318" i="13"/>
  <c r="AW318" i="13"/>
  <c r="AX318" i="13" s="1"/>
  <c r="AR318" i="13"/>
  <c r="AS318" i="13" s="1"/>
  <c r="AE318" i="13"/>
  <c r="V318" i="13"/>
  <c r="M318" i="13"/>
  <c r="D318" i="13"/>
  <c r="BF317" i="13"/>
  <c r="AW317" i="13"/>
  <c r="AR317" i="13"/>
  <c r="AS317" i="13" s="1"/>
  <c r="AE317" i="13"/>
  <c r="V317" i="13"/>
  <c r="M317" i="13"/>
  <c r="D317" i="13"/>
  <c r="BF316" i="13"/>
  <c r="AW316" i="13"/>
  <c r="AX316" i="13" s="1"/>
  <c r="AR316" i="13"/>
  <c r="AS316" i="13" s="1"/>
  <c r="AE316" i="13"/>
  <c r="V316" i="13"/>
  <c r="M316" i="13"/>
  <c r="D316" i="13"/>
  <c r="BF315" i="13"/>
  <c r="AW315" i="13"/>
  <c r="AX315" i="13" s="1"/>
  <c r="AR315" i="13"/>
  <c r="AS315" i="13" s="1"/>
  <c r="AE315" i="13"/>
  <c r="V315" i="13"/>
  <c r="M315" i="13"/>
  <c r="D315" i="13"/>
  <c r="BF314" i="13"/>
  <c r="AW314" i="13"/>
  <c r="AR314" i="13"/>
  <c r="AS314" i="13" s="1"/>
  <c r="AE314" i="13"/>
  <c r="V314" i="13"/>
  <c r="M314" i="13"/>
  <c r="D314" i="13"/>
  <c r="BF313" i="13"/>
  <c r="AW313" i="13"/>
  <c r="AR313" i="13"/>
  <c r="AS313" i="13" s="1"/>
  <c r="AE313" i="13"/>
  <c r="V313" i="13"/>
  <c r="M313" i="13"/>
  <c r="D313" i="13"/>
  <c r="BF312" i="13"/>
  <c r="AW312" i="13"/>
  <c r="AX312" i="13" s="1"/>
  <c r="AS312" i="13"/>
  <c r="AR312" i="13"/>
  <c r="AE312" i="13"/>
  <c r="V312" i="13"/>
  <c r="M312" i="13"/>
  <c r="D312" i="13"/>
  <c r="BF311" i="13"/>
  <c r="AW311" i="13"/>
  <c r="AX311" i="13" s="1"/>
  <c r="AR311" i="13"/>
  <c r="AS311" i="13" s="1"/>
  <c r="AE311" i="13"/>
  <c r="V311" i="13"/>
  <c r="M311" i="13"/>
  <c r="D311" i="13"/>
  <c r="BF310" i="13"/>
  <c r="AW310" i="13"/>
  <c r="AX310" i="13" s="1"/>
  <c r="AR310" i="13"/>
  <c r="AS310" i="13" s="1"/>
  <c r="AE310" i="13"/>
  <c r="V310" i="13"/>
  <c r="V323" i="13" s="1"/>
  <c r="M310" i="13"/>
  <c r="D310" i="13"/>
  <c r="BF309" i="13"/>
  <c r="AW309" i="13"/>
  <c r="AX309" i="13" s="1"/>
  <c r="AR309" i="13"/>
  <c r="AS309" i="13" s="1"/>
  <c r="AE309" i="13"/>
  <c r="V309" i="13"/>
  <c r="M309" i="13"/>
  <c r="D309" i="13"/>
  <c r="BF308" i="13"/>
  <c r="AW308" i="13"/>
  <c r="AX308" i="13" s="1"/>
  <c r="AR308" i="13"/>
  <c r="AS308" i="13" s="1"/>
  <c r="AE308" i="13"/>
  <c r="V308" i="13"/>
  <c r="M308" i="13"/>
  <c r="D308" i="13"/>
  <c r="BF307" i="13"/>
  <c r="AW307" i="13"/>
  <c r="AR307" i="13"/>
  <c r="AS307" i="13" s="1"/>
  <c r="AE307" i="13"/>
  <c r="V307" i="13"/>
  <c r="M307" i="13"/>
  <c r="D307" i="13"/>
  <c r="BF306" i="13"/>
  <c r="AW306" i="13"/>
  <c r="AR306" i="13"/>
  <c r="AS306" i="13" s="1"/>
  <c r="AE306" i="13"/>
  <c r="V306" i="13"/>
  <c r="M306" i="13"/>
  <c r="D306" i="13"/>
  <c r="BF305" i="13"/>
  <c r="AW305" i="13"/>
  <c r="AX305" i="13" s="1"/>
  <c r="AR305" i="13"/>
  <c r="AS305" i="13" s="1"/>
  <c r="AE305" i="13"/>
  <c r="V305" i="13"/>
  <c r="M305" i="13"/>
  <c r="D305" i="13"/>
  <c r="BF304" i="13"/>
  <c r="AX304" i="13"/>
  <c r="AW304" i="13"/>
  <c r="AR304" i="13"/>
  <c r="AS304" i="13" s="1"/>
  <c r="AE304" i="13"/>
  <c r="V304" i="13"/>
  <c r="M304" i="13"/>
  <c r="D304" i="13"/>
  <c r="BF303" i="13"/>
  <c r="AX303" i="13"/>
  <c r="AW303" i="13"/>
  <c r="AS303" i="13"/>
  <c r="AR303" i="13"/>
  <c r="AE303" i="13"/>
  <c r="V303" i="13"/>
  <c r="M303" i="13"/>
  <c r="D303" i="13"/>
  <c r="BF302" i="13"/>
  <c r="AW302" i="13"/>
  <c r="AS302" i="13"/>
  <c r="AR302" i="13"/>
  <c r="AE302" i="13"/>
  <c r="V302" i="13"/>
  <c r="M302" i="13"/>
  <c r="D302" i="13"/>
  <c r="BF301" i="13"/>
  <c r="AW301" i="13"/>
  <c r="AX301" i="13" s="1"/>
  <c r="AS301" i="13"/>
  <c r="AR301" i="13"/>
  <c r="AE301" i="13"/>
  <c r="V301" i="13"/>
  <c r="M301" i="13"/>
  <c r="D301" i="13"/>
  <c r="BF300" i="13"/>
  <c r="AX300" i="13"/>
  <c r="AW300" i="13"/>
  <c r="AS300" i="13"/>
  <c r="AR300" i="13"/>
  <c r="AE300" i="13"/>
  <c r="V300" i="13"/>
  <c r="M300" i="13"/>
  <c r="D300" i="13"/>
  <c r="BF299" i="13"/>
  <c r="AX299" i="13"/>
  <c r="AW299" i="13"/>
  <c r="AR299" i="13"/>
  <c r="AS299" i="13" s="1"/>
  <c r="AE299" i="13"/>
  <c r="V299" i="13"/>
  <c r="M299" i="13"/>
  <c r="D299" i="13"/>
  <c r="BF298" i="13"/>
  <c r="AX298" i="13"/>
  <c r="AW298" i="13"/>
  <c r="AR298" i="13"/>
  <c r="AS298" i="13" s="1"/>
  <c r="AE298" i="13"/>
  <c r="V298" i="13"/>
  <c r="M298" i="13"/>
  <c r="D298" i="13"/>
  <c r="BF297" i="13"/>
  <c r="AW297" i="13"/>
  <c r="AX297" i="13" s="1"/>
  <c r="AR297" i="13"/>
  <c r="AS297" i="13" s="1"/>
  <c r="AE297" i="13"/>
  <c r="V297" i="13"/>
  <c r="M297" i="13"/>
  <c r="D297" i="13"/>
  <c r="BF296" i="13"/>
  <c r="AX296" i="13"/>
  <c r="AW296" i="13"/>
  <c r="AS296" i="13"/>
  <c r="AR296" i="13"/>
  <c r="AE296" i="13"/>
  <c r="V296" i="13"/>
  <c r="M296" i="13"/>
  <c r="D296" i="13"/>
  <c r="BF295" i="13"/>
  <c r="AX295" i="13"/>
  <c r="AW295" i="13"/>
  <c r="AS295" i="13"/>
  <c r="AR295" i="13"/>
  <c r="AE295" i="13"/>
  <c r="V295" i="13"/>
  <c r="M295" i="13"/>
  <c r="D295" i="13"/>
  <c r="BF294" i="13"/>
  <c r="AW294" i="13"/>
  <c r="AS294" i="13"/>
  <c r="AR294" i="13"/>
  <c r="AE294" i="13"/>
  <c r="V294" i="13"/>
  <c r="M294" i="13"/>
  <c r="D294" i="13"/>
  <c r="BF293" i="13"/>
  <c r="AW293" i="13"/>
  <c r="AX293" i="13" s="1"/>
  <c r="AS293" i="13"/>
  <c r="AR293" i="13"/>
  <c r="AE293" i="13"/>
  <c r="AE324" i="13" s="1"/>
  <c r="V293" i="13"/>
  <c r="M293" i="13"/>
  <c r="M323" i="13" s="1"/>
  <c r="D293" i="13"/>
  <c r="BM292" i="13"/>
  <c r="BL292" i="13"/>
  <c r="BK292" i="13"/>
  <c r="BJ292" i="13"/>
  <c r="BI292" i="13"/>
  <c r="BH292" i="13"/>
  <c r="BG292" i="13"/>
  <c r="BE292" i="13"/>
  <c r="AT292" i="13"/>
  <c r="AO292" i="13"/>
  <c r="C292" i="13"/>
  <c r="BM291" i="13"/>
  <c r="BL291" i="13"/>
  <c r="BK291" i="13"/>
  <c r="BJ291" i="13"/>
  <c r="BI291" i="13"/>
  <c r="BH291" i="13"/>
  <c r="BG291" i="13"/>
  <c r="BE291" i="13"/>
  <c r="BD291" i="13"/>
  <c r="BC291" i="13"/>
  <c r="BB291" i="13"/>
  <c r="BA291" i="13"/>
  <c r="AZ291" i="13"/>
  <c r="AV291" i="13"/>
  <c r="AU291" i="13"/>
  <c r="AT291" i="13"/>
  <c r="AQ291" i="13"/>
  <c r="AP291" i="13"/>
  <c r="AO291" i="13"/>
  <c r="AN291" i="13"/>
  <c r="AM291" i="13"/>
  <c r="AL291" i="13"/>
  <c r="AK291" i="13"/>
  <c r="AJ291" i="13"/>
  <c r="AI291" i="13"/>
  <c r="AH291" i="13"/>
  <c r="AG291" i="13"/>
  <c r="AF291" i="13"/>
  <c r="AD291" i="13"/>
  <c r="AC291" i="13"/>
  <c r="AB291" i="13"/>
  <c r="AA291" i="13"/>
  <c r="Z291" i="13"/>
  <c r="Y291" i="13"/>
  <c r="X291" i="13"/>
  <c r="W291" i="13"/>
  <c r="U291" i="13"/>
  <c r="T291" i="13"/>
  <c r="S291" i="13"/>
  <c r="R291" i="13"/>
  <c r="Q291" i="13"/>
  <c r="P291" i="13"/>
  <c r="O291" i="13"/>
  <c r="N291" i="13"/>
  <c r="L291" i="13"/>
  <c r="K291" i="13"/>
  <c r="J291" i="13"/>
  <c r="I291" i="13"/>
  <c r="H291" i="13"/>
  <c r="G291" i="13"/>
  <c r="F291" i="13"/>
  <c r="E291" i="13"/>
  <c r="C291" i="13"/>
  <c r="BM290" i="13"/>
  <c r="BL290" i="13"/>
  <c r="BK290" i="13"/>
  <c r="BJ290" i="13"/>
  <c r="BI290" i="13"/>
  <c r="BH290" i="13"/>
  <c r="BG290" i="13"/>
  <c r="BE290" i="13"/>
  <c r="BD290" i="13"/>
  <c r="BC290" i="13"/>
  <c r="BB290" i="13"/>
  <c r="BA290" i="13"/>
  <c r="AZ290" i="13"/>
  <c r="AV290" i="13"/>
  <c r="AU290" i="13"/>
  <c r="AT290" i="13"/>
  <c r="AQ290" i="13"/>
  <c r="AP290" i="13"/>
  <c r="AO290" i="13"/>
  <c r="AN290" i="13"/>
  <c r="AM290" i="13"/>
  <c r="AL290" i="13"/>
  <c r="AK290" i="13"/>
  <c r="AJ290" i="13"/>
  <c r="AI290" i="13"/>
  <c r="AH290" i="13"/>
  <c r="AG290" i="13"/>
  <c r="AF290" i="13"/>
  <c r="AD290" i="13"/>
  <c r="AC290" i="13"/>
  <c r="AB290" i="13"/>
  <c r="AA290" i="13"/>
  <c r="Z290" i="13"/>
  <c r="Y290" i="13"/>
  <c r="X290" i="13"/>
  <c r="W290" i="13"/>
  <c r="U290" i="13"/>
  <c r="T290" i="13"/>
  <c r="S290" i="13"/>
  <c r="R290" i="13"/>
  <c r="Q290" i="13"/>
  <c r="P290" i="13"/>
  <c r="O290" i="13"/>
  <c r="N290" i="13"/>
  <c r="L290" i="13"/>
  <c r="K290" i="13"/>
  <c r="J290" i="13"/>
  <c r="I290" i="13"/>
  <c r="H290" i="13"/>
  <c r="G290" i="13"/>
  <c r="F290" i="13"/>
  <c r="E290" i="13"/>
  <c r="C290" i="13"/>
  <c r="BM289" i="13"/>
  <c r="BL289" i="13"/>
  <c r="BK289" i="13"/>
  <c r="BJ289" i="13"/>
  <c r="BI289" i="13"/>
  <c r="BH289" i="13"/>
  <c r="BG289" i="13"/>
  <c r="BE289" i="13"/>
  <c r="BD289" i="13"/>
  <c r="BC289" i="13"/>
  <c r="BB289" i="13"/>
  <c r="BA289" i="13"/>
  <c r="AZ289" i="13"/>
  <c r="AV289" i="13"/>
  <c r="AU289" i="13"/>
  <c r="AT289" i="13"/>
  <c r="AQ289" i="13"/>
  <c r="AP289" i="13"/>
  <c r="AO289" i="13"/>
  <c r="AN289" i="13"/>
  <c r="AM289" i="13"/>
  <c r="AL289" i="13"/>
  <c r="AK289" i="13"/>
  <c r="AJ289" i="13"/>
  <c r="AI289" i="13"/>
  <c r="AH289" i="13"/>
  <c r="AG289" i="13"/>
  <c r="AF289" i="13"/>
  <c r="AE289" i="13"/>
  <c r="AD289" i="13"/>
  <c r="AC289" i="13"/>
  <c r="AB289" i="13"/>
  <c r="AA289" i="13"/>
  <c r="Z289" i="13"/>
  <c r="Y289" i="13"/>
  <c r="X289" i="13"/>
  <c r="W289" i="13"/>
  <c r="U289" i="13"/>
  <c r="T289" i="13"/>
  <c r="S289" i="13"/>
  <c r="R289" i="13"/>
  <c r="Q289" i="13"/>
  <c r="P289" i="13"/>
  <c r="O289" i="13"/>
  <c r="N289" i="13"/>
  <c r="L289" i="13"/>
  <c r="K289" i="13"/>
  <c r="J289" i="13"/>
  <c r="I289" i="13"/>
  <c r="H289" i="13"/>
  <c r="G289" i="13"/>
  <c r="F289" i="13"/>
  <c r="E289" i="13"/>
  <c r="C289" i="13"/>
  <c r="BF288" i="13"/>
  <c r="AW288" i="13"/>
  <c r="AX288" i="13" s="1"/>
  <c r="AR288" i="13"/>
  <c r="AS288" i="13" s="1"/>
  <c r="AE288" i="13"/>
  <c r="V288" i="13"/>
  <c r="M288" i="13"/>
  <c r="D288" i="13"/>
  <c r="BF287" i="13"/>
  <c r="AW287" i="13"/>
  <c r="AR287" i="13"/>
  <c r="AS287" i="13" s="1"/>
  <c r="AE287" i="13"/>
  <c r="V287" i="13"/>
  <c r="M287" i="13"/>
  <c r="D287" i="13"/>
  <c r="BF286" i="13"/>
  <c r="AW286" i="13"/>
  <c r="AX286" i="13" s="1"/>
  <c r="AR286" i="13"/>
  <c r="AS286" i="13" s="1"/>
  <c r="AE286" i="13"/>
  <c r="V286" i="13"/>
  <c r="M286" i="13"/>
  <c r="D286" i="13"/>
  <c r="BF285" i="13"/>
  <c r="AW285" i="13"/>
  <c r="AR285" i="13"/>
  <c r="AS285" i="13" s="1"/>
  <c r="AE285" i="13"/>
  <c r="V285" i="13"/>
  <c r="M285" i="13"/>
  <c r="D285" i="13"/>
  <c r="BF284" i="13"/>
  <c r="AW284" i="13"/>
  <c r="AX284" i="13" s="1"/>
  <c r="AR284" i="13"/>
  <c r="AS284" i="13" s="1"/>
  <c r="AE284" i="13"/>
  <c r="V284" i="13"/>
  <c r="M284" i="13"/>
  <c r="D284" i="13"/>
  <c r="BF283" i="13"/>
  <c r="AW283" i="13"/>
  <c r="AR283" i="13"/>
  <c r="AS283" i="13" s="1"/>
  <c r="AE283" i="13"/>
  <c r="V283" i="13"/>
  <c r="M283" i="13"/>
  <c r="D283" i="13"/>
  <c r="BF282" i="13"/>
  <c r="AW282" i="13"/>
  <c r="AX282" i="13" s="1"/>
  <c r="AR282" i="13"/>
  <c r="AS282" i="13" s="1"/>
  <c r="AE282" i="13"/>
  <c r="V282" i="13"/>
  <c r="M282" i="13"/>
  <c r="D282" i="13"/>
  <c r="BF281" i="13"/>
  <c r="AW281" i="13"/>
  <c r="AR281" i="13"/>
  <c r="AS281" i="13" s="1"/>
  <c r="AE281" i="13"/>
  <c r="V281" i="13"/>
  <c r="M281" i="13"/>
  <c r="D281" i="13"/>
  <c r="BF280" i="13"/>
  <c r="AW280" i="13"/>
  <c r="AX280" i="13" s="1"/>
  <c r="AR280" i="13"/>
  <c r="AS280" i="13" s="1"/>
  <c r="AY280" i="13" s="1"/>
  <c r="AE280" i="13"/>
  <c r="V280" i="13"/>
  <c r="M280" i="13"/>
  <c r="D280" i="13"/>
  <c r="BF279" i="13"/>
  <c r="AW279" i="13"/>
  <c r="AR279" i="13"/>
  <c r="AS279" i="13" s="1"/>
  <c r="AE279" i="13"/>
  <c r="V279" i="13"/>
  <c r="M279" i="13"/>
  <c r="D279" i="13"/>
  <c r="BF278" i="13"/>
  <c r="AW278" i="13"/>
  <c r="AX278" i="13" s="1"/>
  <c r="AR278" i="13"/>
  <c r="AS278" i="13" s="1"/>
  <c r="AE278" i="13"/>
  <c r="V278" i="13"/>
  <c r="M278" i="13"/>
  <c r="D278" i="13"/>
  <c r="BF277" i="13"/>
  <c r="AW277" i="13"/>
  <c r="AR277" i="13"/>
  <c r="AS277" i="13" s="1"/>
  <c r="AE277" i="13"/>
  <c r="V277" i="13"/>
  <c r="M277" i="13"/>
  <c r="D277" i="13"/>
  <c r="BF276" i="13"/>
  <c r="AW276" i="13"/>
  <c r="AX276" i="13" s="1"/>
  <c r="AR276" i="13"/>
  <c r="AS276" i="13" s="1"/>
  <c r="AE276" i="13"/>
  <c r="V276" i="13"/>
  <c r="M276" i="13"/>
  <c r="D276" i="13"/>
  <c r="BF275" i="13"/>
  <c r="AW275" i="13"/>
  <c r="AR275" i="13"/>
  <c r="AS275" i="13" s="1"/>
  <c r="AE275" i="13"/>
  <c r="V275" i="13"/>
  <c r="M275" i="13"/>
  <c r="D275" i="13"/>
  <c r="BF274" i="13"/>
  <c r="AW274" i="13"/>
  <c r="AX274" i="13" s="1"/>
  <c r="AR274" i="13"/>
  <c r="AS274" i="13" s="1"/>
  <c r="AE274" i="13"/>
  <c r="V274" i="13"/>
  <c r="M274" i="13"/>
  <c r="D274" i="13"/>
  <c r="BF273" i="13"/>
  <c r="AW273" i="13"/>
  <c r="AR273" i="13"/>
  <c r="AS273" i="13" s="1"/>
  <c r="AE273" i="13"/>
  <c r="V273" i="13"/>
  <c r="M273" i="13"/>
  <c r="D273" i="13"/>
  <c r="BF272" i="13"/>
  <c r="AW272" i="13"/>
  <c r="AX272" i="13" s="1"/>
  <c r="AR272" i="13"/>
  <c r="AS272" i="13" s="1"/>
  <c r="AE272" i="13"/>
  <c r="V272" i="13"/>
  <c r="M272" i="13"/>
  <c r="D272" i="13"/>
  <c r="BF271" i="13"/>
  <c r="AW271" i="13"/>
  <c r="AR271" i="13"/>
  <c r="AS271" i="13" s="1"/>
  <c r="AE271" i="13"/>
  <c r="V271" i="13"/>
  <c r="M271" i="13"/>
  <c r="D271" i="13"/>
  <c r="BF270" i="13"/>
  <c r="AW270" i="13"/>
  <c r="AX270" i="13" s="1"/>
  <c r="AR270" i="13"/>
  <c r="AS270" i="13" s="1"/>
  <c r="AE270" i="13"/>
  <c r="V270" i="13"/>
  <c r="M270" i="13"/>
  <c r="D270" i="13"/>
  <c r="BF269" i="13"/>
  <c r="AW269" i="13"/>
  <c r="AR269" i="13"/>
  <c r="AS269" i="13" s="1"/>
  <c r="AE269" i="13"/>
  <c r="V269" i="13"/>
  <c r="M269" i="13"/>
  <c r="D269" i="13"/>
  <c r="BF268" i="13"/>
  <c r="AW268" i="13"/>
  <c r="AX268" i="13" s="1"/>
  <c r="AR268" i="13"/>
  <c r="AS268" i="13" s="1"/>
  <c r="AE268" i="13"/>
  <c r="V268" i="13"/>
  <c r="M268" i="13"/>
  <c r="D268" i="13"/>
  <c r="BF267" i="13"/>
  <c r="AW267" i="13"/>
  <c r="AR267" i="13"/>
  <c r="AS267" i="13" s="1"/>
  <c r="AE267" i="13"/>
  <c r="V267" i="13"/>
  <c r="M267" i="13"/>
  <c r="D267" i="13"/>
  <c r="BF266" i="13"/>
  <c r="AW266" i="13"/>
  <c r="AX266" i="13" s="1"/>
  <c r="AR266" i="13"/>
  <c r="AS266" i="13" s="1"/>
  <c r="AE266" i="13"/>
  <c r="V266" i="13"/>
  <c r="M266" i="13"/>
  <c r="D266" i="13"/>
  <c r="BF265" i="13"/>
  <c r="AW265" i="13"/>
  <c r="AR265" i="13"/>
  <c r="AS265" i="13" s="1"/>
  <c r="AE265" i="13"/>
  <c r="V265" i="13"/>
  <c r="M265" i="13"/>
  <c r="D265" i="13"/>
  <c r="BF264" i="13"/>
  <c r="AW264" i="13"/>
  <c r="AX264" i="13" s="1"/>
  <c r="AR264" i="13"/>
  <c r="AS264" i="13" s="1"/>
  <c r="AE264" i="13"/>
  <c r="V264" i="13"/>
  <c r="M264" i="13"/>
  <c r="D264" i="13"/>
  <c r="BF263" i="13"/>
  <c r="AW263" i="13"/>
  <c r="AR263" i="13"/>
  <c r="AS263" i="13" s="1"/>
  <c r="AE263" i="13"/>
  <c r="V263" i="13"/>
  <c r="M263" i="13"/>
  <c r="D263" i="13"/>
  <c r="BF262" i="13"/>
  <c r="AW262" i="13"/>
  <c r="AX262" i="13" s="1"/>
  <c r="AR262" i="13"/>
  <c r="AS262" i="13" s="1"/>
  <c r="AE262" i="13"/>
  <c r="V262" i="13"/>
  <c r="M262" i="13"/>
  <c r="D262" i="13"/>
  <c r="BF261" i="13"/>
  <c r="AW261" i="13"/>
  <c r="AR261" i="13"/>
  <c r="AS261" i="13" s="1"/>
  <c r="AE261" i="13"/>
  <c r="V261" i="13"/>
  <c r="M261" i="13"/>
  <c r="D261" i="13"/>
  <c r="BF260" i="13"/>
  <c r="AW260" i="13"/>
  <c r="AX260" i="13" s="1"/>
  <c r="AR260" i="13"/>
  <c r="AS260" i="13" s="1"/>
  <c r="AY260" i="13" s="1"/>
  <c r="AE260" i="13"/>
  <c r="V260" i="13"/>
  <c r="M260" i="13"/>
  <c r="D260" i="13"/>
  <c r="BF259" i="13"/>
  <c r="AW259" i="13"/>
  <c r="AX259" i="13" s="1"/>
  <c r="AR259" i="13"/>
  <c r="AS259" i="13" s="1"/>
  <c r="AE259" i="13"/>
  <c r="V259" i="13"/>
  <c r="M259" i="13"/>
  <c r="D259" i="13"/>
  <c r="BF258" i="13"/>
  <c r="BF289" i="13" s="1"/>
  <c r="AW258" i="13"/>
  <c r="AR258" i="13"/>
  <c r="AE258" i="13"/>
  <c r="AE290" i="13" s="1"/>
  <c r="V258" i="13"/>
  <c r="M258" i="13"/>
  <c r="D258" i="13"/>
  <c r="BM257" i="13"/>
  <c r="BL257" i="13"/>
  <c r="BK257" i="13"/>
  <c r="BJ257" i="13"/>
  <c r="BI257" i="13"/>
  <c r="BH257" i="13"/>
  <c r="BG257" i="13"/>
  <c r="BE257" i="13"/>
  <c r="AT257" i="13"/>
  <c r="AO257" i="13"/>
  <c r="C257" i="13"/>
  <c r="BM256" i="13"/>
  <c r="BL256" i="13"/>
  <c r="BK256" i="13"/>
  <c r="BJ256" i="13"/>
  <c r="BI256" i="13"/>
  <c r="BH256" i="13"/>
  <c r="BG256" i="13"/>
  <c r="BE256" i="13"/>
  <c r="BD256" i="13"/>
  <c r="BC256" i="13"/>
  <c r="BB256" i="13"/>
  <c r="BA256" i="13"/>
  <c r="AZ256" i="13"/>
  <c r="AV256" i="13"/>
  <c r="AU256" i="13"/>
  <c r="AT256" i="13"/>
  <c r="AQ256" i="13"/>
  <c r="AP256" i="13"/>
  <c r="AO256" i="13"/>
  <c r="AN256" i="13"/>
  <c r="AM256" i="13"/>
  <c r="AL256" i="13"/>
  <c r="AK256" i="13"/>
  <c r="AJ256" i="13"/>
  <c r="AI256" i="13"/>
  <c r="AH256" i="13"/>
  <c r="AG256" i="13"/>
  <c r="AF256" i="13"/>
  <c r="AD256" i="13"/>
  <c r="AC256" i="13"/>
  <c r="AB256" i="13"/>
  <c r="AA256" i="13"/>
  <c r="Z256" i="13"/>
  <c r="Y256" i="13"/>
  <c r="X256" i="13"/>
  <c r="W256" i="13"/>
  <c r="U256" i="13"/>
  <c r="T256" i="13"/>
  <c r="S256" i="13"/>
  <c r="R256" i="13"/>
  <c r="Q256" i="13"/>
  <c r="P256" i="13"/>
  <c r="O256" i="13"/>
  <c r="N256" i="13"/>
  <c r="L256" i="13"/>
  <c r="K256" i="13"/>
  <c r="J256" i="13"/>
  <c r="I256" i="13"/>
  <c r="H256" i="13"/>
  <c r="G256" i="13"/>
  <c r="F256" i="13"/>
  <c r="E256" i="13"/>
  <c r="C256" i="13"/>
  <c r="BM255" i="13"/>
  <c r="BL255" i="13"/>
  <c r="BK255" i="13"/>
  <c r="BJ255" i="13"/>
  <c r="BI255" i="13"/>
  <c r="BH255" i="13"/>
  <c r="BG255" i="13"/>
  <c r="BE255" i="13"/>
  <c r="BD255" i="13"/>
  <c r="BC255" i="13"/>
  <c r="BB255" i="13"/>
  <c r="BA255" i="13"/>
  <c r="AZ255" i="13"/>
  <c r="AV255" i="13"/>
  <c r="AU255" i="13"/>
  <c r="AT255" i="13"/>
  <c r="AQ255" i="13"/>
  <c r="AP255" i="13"/>
  <c r="AO255" i="13"/>
  <c r="AN255" i="13"/>
  <c r="AM255" i="13"/>
  <c r="AL255" i="13"/>
  <c r="AK255" i="13"/>
  <c r="AJ255" i="13"/>
  <c r="AI255" i="13"/>
  <c r="AH255" i="13"/>
  <c r="AG255" i="13"/>
  <c r="AF255" i="13"/>
  <c r="AD255" i="13"/>
  <c r="AC255" i="13"/>
  <c r="AB255" i="13"/>
  <c r="AA255" i="13"/>
  <c r="Z255" i="13"/>
  <c r="Y255" i="13"/>
  <c r="X255" i="13"/>
  <c r="W255" i="13"/>
  <c r="U255" i="13"/>
  <c r="T255" i="13"/>
  <c r="S255" i="13"/>
  <c r="R255" i="13"/>
  <c r="Q255" i="13"/>
  <c r="P255" i="13"/>
  <c r="O255" i="13"/>
  <c r="N255" i="13"/>
  <c r="L255" i="13"/>
  <c r="K255" i="13"/>
  <c r="J255" i="13"/>
  <c r="I255" i="13"/>
  <c r="H255" i="13"/>
  <c r="G255" i="13"/>
  <c r="F255" i="13"/>
  <c r="E255" i="13"/>
  <c r="C255" i="13"/>
  <c r="BM254" i="13"/>
  <c r="BL254" i="13"/>
  <c r="BK254" i="13"/>
  <c r="BJ254" i="13"/>
  <c r="BI254" i="13"/>
  <c r="BH254" i="13"/>
  <c r="BG254" i="13"/>
  <c r="BE254" i="13"/>
  <c r="BD254" i="13"/>
  <c r="BC254" i="13"/>
  <c r="BB254" i="13"/>
  <c r="BA254" i="13"/>
  <c r="AZ254" i="13"/>
  <c r="AV254" i="13"/>
  <c r="AU254" i="13"/>
  <c r="AT254" i="13"/>
  <c r="AQ254" i="13"/>
  <c r="AP254" i="13"/>
  <c r="AO254" i="13"/>
  <c r="AN254" i="13"/>
  <c r="AM254" i="13"/>
  <c r="AL254" i="13"/>
  <c r="AK254" i="13"/>
  <c r="AJ254" i="13"/>
  <c r="AI254" i="13"/>
  <c r="AH254" i="13"/>
  <c r="AG254" i="13"/>
  <c r="AF254" i="13"/>
  <c r="AD254" i="13"/>
  <c r="AC254" i="13"/>
  <c r="AB254" i="13"/>
  <c r="AA254" i="13"/>
  <c r="Z254" i="13"/>
  <c r="Y254" i="13"/>
  <c r="X254" i="13"/>
  <c r="W254" i="13"/>
  <c r="U254" i="13"/>
  <c r="T254" i="13"/>
  <c r="S254" i="13"/>
  <c r="R254" i="13"/>
  <c r="Q254" i="13"/>
  <c r="P254" i="13"/>
  <c r="O254" i="13"/>
  <c r="N254" i="13"/>
  <c r="L254" i="13"/>
  <c r="K254" i="13"/>
  <c r="J254" i="13"/>
  <c r="I254" i="13"/>
  <c r="H254" i="13"/>
  <c r="G254" i="13"/>
  <c r="F254" i="13"/>
  <c r="E254" i="13"/>
  <c r="C254" i="13"/>
  <c r="BF253" i="13"/>
  <c r="AW253" i="13"/>
  <c r="AX253" i="13" s="1"/>
  <c r="AR253" i="13"/>
  <c r="AS253" i="13" s="1"/>
  <c r="AE253" i="13"/>
  <c r="V253" i="13"/>
  <c r="M253" i="13"/>
  <c r="D253" i="13"/>
  <c r="BF252" i="13"/>
  <c r="AX252" i="13"/>
  <c r="AW252" i="13"/>
  <c r="AS252" i="13"/>
  <c r="AR252" i="13"/>
  <c r="AE252" i="13"/>
  <c r="V252" i="13"/>
  <c r="M252" i="13"/>
  <c r="D252" i="13"/>
  <c r="BF251" i="13"/>
  <c r="AW251" i="13"/>
  <c r="AX251" i="13" s="1"/>
  <c r="AR251" i="13"/>
  <c r="AS251" i="13" s="1"/>
  <c r="AE251" i="13"/>
  <c r="V251" i="13"/>
  <c r="M251" i="13"/>
  <c r="D251" i="13"/>
  <c r="BF250" i="13"/>
  <c r="AW250" i="13"/>
  <c r="AX250" i="13" s="1"/>
  <c r="AR250" i="13"/>
  <c r="AS250" i="13" s="1"/>
  <c r="AE250" i="13"/>
  <c r="V250" i="13"/>
  <c r="M250" i="13"/>
  <c r="D250" i="13"/>
  <c r="BF249" i="13"/>
  <c r="AW249" i="13"/>
  <c r="AX249" i="13" s="1"/>
  <c r="AR249" i="13"/>
  <c r="AS249" i="13" s="1"/>
  <c r="AE249" i="13"/>
  <c r="V249" i="13"/>
  <c r="M249" i="13"/>
  <c r="D249" i="13"/>
  <c r="BF248" i="13"/>
  <c r="AW248" i="13"/>
  <c r="AX248" i="13" s="1"/>
  <c r="AR248" i="13"/>
  <c r="AS248" i="13" s="1"/>
  <c r="AE248" i="13"/>
  <c r="V248" i="13"/>
  <c r="M248" i="13"/>
  <c r="D248" i="13"/>
  <c r="BF247" i="13"/>
  <c r="AW247" i="13"/>
  <c r="AX247" i="13" s="1"/>
  <c r="AR247" i="13"/>
  <c r="AS247" i="13" s="1"/>
  <c r="AE247" i="13"/>
  <c r="V247" i="13"/>
  <c r="M247" i="13"/>
  <c r="D247" i="13"/>
  <c r="BF246" i="13"/>
  <c r="AW246" i="13"/>
  <c r="AX246" i="13" s="1"/>
  <c r="AR246" i="13"/>
  <c r="AS246" i="13" s="1"/>
  <c r="AE246" i="13"/>
  <c r="V246" i="13"/>
  <c r="M246" i="13"/>
  <c r="D246" i="13"/>
  <c r="BF245" i="13"/>
  <c r="AW245" i="13"/>
  <c r="AX245" i="13" s="1"/>
  <c r="AR245" i="13"/>
  <c r="AS245" i="13" s="1"/>
  <c r="AY245" i="13" s="1"/>
  <c r="AE245" i="13"/>
  <c r="V245" i="13"/>
  <c r="M245" i="13"/>
  <c r="D245" i="13"/>
  <c r="BF244" i="13"/>
  <c r="AW244" i="13"/>
  <c r="AX244" i="13" s="1"/>
  <c r="AR244" i="13"/>
  <c r="AS244" i="13" s="1"/>
  <c r="AE244" i="13"/>
  <c r="V244" i="13"/>
  <c r="M244" i="13"/>
  <c r="D244" i="13"/>
  <c r="BF243" i="13"/>
  <c r="AW243" i="13"/>
  <c r="AX243" i="13" s="1"/>
  <c r="AR243" i="13"/>
  <c r="AS243" i="13" s="1"/>
  <c r="AE243" i="13"/>
  <c r="V243" i="13"/>
  <c r="M243" i="13"/>
  <c r="D243" i="13"/>
  <c r="BF242" i="13"/>
  <c r="AX242" i="13"/>
  <c r="AW242" i="13"/>
  <c r="AR242" i="13"/>
  <c r="AS242" i="13" s="1"/>
  <c r="AE242" i="13"/>
  <c r="V242" i="13"/>
  <c r="M242" i="13"/>
  <c r="D242" i="13"/>
  <c r="BF241" i="13"/>
  <c r="AW241" i="13"/>
  <c r="AX241" i="13" s="1"/>
  <c r="AR241" i="13"/>
  <c r="AS241" i="13" s="1"/>
  <c r="AE241" i="13"/>
  <c r="V241" i="13"/>
  <c r="M241" i="13"/>
  <c r="D241" i="13"/>
  <c r="BF240" i="13"/>
  <c r="AW240" i="13"/>
  <c r="AX240" i="13" s="1"/>
  <c r="AR240" i="13"/>
  <c r="AS240" i="13" s="1"/>
  <c r="AE240" i="13"/>
  <c r="V240" i="13"/>
  <c r="M240" i="13"/>
  <c r="D240" i="13"/>
  <c r="BF239" i="13"/>
  <c r="AW239" i="13"/>
  <c r="AX239" i="13" s="1"/>
  <c r="AR239" i="13"/>
  <c r="AS239" i="13" s="1"/>
  <c r="AE239" i="13"/>
  <c r="V239" i="13"/>
  <c r="M239" i="13"/>
  <c r="D239" i="13"/>
  <c r="BF238" i="13"/>
  <c r="AW238" i="13"/>
  <c r="AX238" i="13" s="1"/>
  <c r="AR238" i="13"/>
  <c r="AS238" i="13" s="1"/>
  <c r="AE238" i="13"/>
  <c r="V238" i="13"/>
  <c r="M238" i="13"/>
  <c r="D238" i="13"/>
  <c r="BF237" i="13"/>
  <c r="AW237" i="13"/>
  <c r="AX237" i="13" s="1"/>
  <c r="AR237" i="13"/>
  <c r="AS237" i="13" s="1"/>
  <c r="AE237" i="13"/>
  <c r="V237" i="13"/>
  <c r="M237" i="13"/>
  <c r="D237" i="13"/>
  <c r="BF236" i="13"/>
  <c r="AW236" i="13"/>
  <c r="AX236" i="13" s="1"/>
  <c r="AR236" i="13"/>
  <c r="AS236" i="13" s="1"/>
  <c r="AE236" i="13"/>
  <c r="V236" i="13"/>
  <c r="M236" i="13"/>
  <c r="D236" i="13"/>
  <c r="BF235" i="13"/>
  <c r="AW235" i="13"/>
  <c r="AX235" i="13" s="1"/>
  <c r="AR235" i="13"/>
  <c r="AS235" i="13" s="1"/>
  <c r="AE235" i="13"/>
  <c r="V235" i="13"/>
  <c r="M235" i="13"/>
  <c r="D235" i="13"/>
  <c r="BF234" i="13"/>
  <c r="AW234" i="13"/>
  <c r="AX234" i="13" s="1"/>
  <c r="AR234" i="13"/>
  <c r="AS234" i="13" s="1"/>
  <c r="AE234" i="13"/>
  <c r="V234" i="13"/>
  <c r="M234" i="13"/>
  <c r="D234" i="13"/>
  <c r="BF233" i="13"/>
  <c r="AW233" i="13"/>
  <c r="AX233" i="13" s="1"/>
  <c r="AR233" i="13"/>
  <c r="AS233" i="13" s="1"/>
  <c r="AY233" i="13" s="1"/>
  <c r="AE233" i="13"/>
  <c r="V233" i="13"/>
  <c r="M233" i="13"/>
  <c r="D233" i="13"/>
  <c r="BF232" i="13"/>
  <c r="AW232" i="13"/>
  <c r="AX232" i="13" s="1"/>
  <c r="AR232" i="13"/>
  <c r="AS232" i="13" s="1"/>
  <c r="AE232" i="13"/>
  <c r="V232" i="13"/>
  <c r="M232" i="13"/>
  <c r="D232" i="13"/>
  <c r="BF231" i="13"/>
  <c r="AW231" i="13"/>
  <c r="AX231" i="13" s="1"/>
  <c r="AR231" i="13"/>
  <c r="AS231" i="13" s="1"/>
  <c r="AE231" i="13"/>
  <c r="V231" i="13"/>
  <c r="M231" i="13"/>
  <c r="D231" i="13"/>
  <c r="BF230" i="13"/>
  <c r="AW230" i="13"/>
  <c r="AX230" i="13" s="1"/>
  <c r="AR230" i="13"/>
  <c r="AS230" i="13" s="1"/>
  <c r="AE230" i="13"/>
  <c r="V230" i="13"/>
  <c r="M230" i="13"/>
  <c r="D230" i="13"/>
  <c r="BF229" i="13"/>
  <c r="AW229" i="13"/>
  <c r="AX229" i="13" s="1"/>
  <c r="AR229" i="13"/>
  <c r="AS229" i="13" s="1"/>
  <c r="AY229" i="13" s="1"/>
  <c r="AE229" i="13"/>
  <c r="V229" i="13"/>
  <c r="M229" i="13"/>
  <c r="D229" i="13"/>
  <c r="BF228" i="13"/>
  <c r="AX228" i="13"/>
  <c r="AW228" i="13"/>
  <c r="AR228" i="13"/>
  <c r="AS228" i="13" s="1"/>
  <c r="AY228" i="13" s="1"/>
  <c r="AE228" i="13"/>
  <c r="V228" i="13"/>
  <c r="M228" i="13"/>
  <c r="D228" i="13"/>
  <c r="BF227" i="13"/>
  <c r="AX227" i="13"/>
  <c r="AW227" i="13"/>
  <c r="AR227" i="13"/>
  <c r="AS227" i="13" s="1"/>
  <c r="AY227" i="13" s="1"/>
  <c r="AE227" i="13"/>
  <c r="V227" i="13"/>
  <c r="M227" i="13"/>
  <c r="D227" i="13"/>
  <c r="BF226" i="13"/>
  <c r="AW226" i="13"/>
  <c r="AX226" i="13" s="1"/>
  <c r="AR226" i="13"/>
  <c r="AS226" i="13" s="1"/>
  <c r="AE226" i="13"/>
  <c r="V226" i="13"/>
  <c r="M226" i="13"/>
  <c r="D226" i="13"/>
  <c r="BF225" i="13"/>
  <c r="AW225" i="13"/>
  <c r="AX225" i="13" s="1"/>
  <c r="AR225" i="13"/>
  <c r="AS225" i="13" s="1"/>
  <c r="AE225" i="13"/>
  <c r="V225" i="13"/>
  <c r="M225" i="13"/>
  <c r="D225" i="13"/>
  <c r="BF224" i="13"/>
  <c r="AW224" i="13"/>
  <c r="AX224" i="13" s="1"/>
  <c r="AR224" i="13"/>
  <c r="AE224" i="13"/>
  <c r="V224" i="13"/>
  <c r="M224" i="13"/>
  <c r="D224" i="13"/>
  <c r="BF223" i="13"/>
  <c r="BF255" i="13" s="1"/>
  <c r="AW223" i="13"/>
  <c r="AX223" i="13" s="1"/>
  <c r="AR223" i="13"/>
  <c r="AR254" i="13" s="1"/>
  <c r="AE223" i="13"/>
  <c r="V223" i="13"/>
  <c r="V255" i="13" s="1"/>
  <c r="M223" i="13"/>
  <c r="M255" i="13" s="1"/>
  <c r="D223" i="13"/>
  <c r="D255" i="13" s="1"/>
  <c r="BM222" i="13"/>
  <c r="BL222" i="13"/>
  <c r="BK222" i="13"/>
  <c r="BJ222" i="13"/>
  <c r="BI222" i="13"/>
  <c r="BH222" i="13"/>
  <c r="BG222" i="13"/>
  <c r="BE222" i="13"/>
  <c r="AT222" i="13"/>
  <c r="AO222" i="13"/>
  <c r="C222" i="13"/>
  <c r="BM221" i="13"/>
  <c r="BL221" i="13"/>
  <c r="BK221" i="13"/>
  <c r="BJ221" i="13"/>
  <c r="BI221" i="13"/>
  <c r="BH221" i="13"/>
  <c r="BG221" i="13"/>
  <c r="BE221" i="13"/>
  <c r="BD221" i="13"/>
  <c r="BC221" i="13"/>
  <c r="BB221" i="13"/>
  <c r="BA221" i="13"/>
  <c r="AZ221" i="13"/>
  <c r="AV221" i="13"/>
  <c r="AU221" i="13"/>
  <c r="AT221" i="13"/>
  <c r="AQ221" i="13"/>
  <c r="AP221" i="13"/>
  <c r="AO221" i="13"/>
  <c r="AN221" i="13"/>
  <c r="AM221" i="13"/>
  <c r="AL221" i="13"/>
  <c r="AK221" i="13"/>
  <c r="AJ221" i="13"/>
  <c r="AI221" i="13"/>
  <c r="AH221" i="13"/>
  <c r="AG221" i="13"/>
  <c r="AF221" i="13"/>
  <c r="AD221" i="13"/>
  <c r="AC221" i="13"/>
  <c r="AB221" i="13"/>
  <c r="AA221" i="13"/>
  <c r="Z221" i="13"/>
  <c r="Y221" i="13"/>
  <c r="X221" i="13"/>
  <c r="W221" i="13"/>
  <c r="U221" i="13"/>
  <c r="T221" i="13"/>
  <c r="S221" i="13"/>
  <c r="R221" i="13"/>
  <c r="Q221" i="13"/>
  <c r="P221" i="13"/>
  <c r="O221" i="13"/>
  <c r="N221" i="13"/>
  <c r="L221" i="13"/>
  <c r="K221" i="13"/>
  <c r="J221" i="13"/>
  <c r="I221" i="13"/>
  <c r="H221" i="13"/>
  <c r="G221" i="13"/>
  <c r="F221" i="13"/>
  <c r="E221" i="13"/>
  <c r="C221" i="13"/>
  <c r="BM220" i="13"/>
  <c r="BL220" i="13"/>
  <c r="BK220" i="13"/>
  <c r="BJ220" i="13"/>
  <c r="BI220" i="13"/>
  <c r="BH220" i="13"/>
  <c r="BG220" i="13"/>
  <c r="BE220" i="13"/>
  <c r="BD220" i="13"/>
  <c r="BC220" i="13"/>
  <c r="BB220" i="13"/>
  <c r="BA220" i="13"/>
  <c r="AZ220" i="13"/>
  <c r="AV220" i="13"/>
  <c r="AU220" i="13"/>
  <c r="AT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F220" i="13"/>
  <c r="AD220" i="13"/>
  <c r="AC220" i="13"/>
  <c r="AB220" i="13"/>
  <c r="AA220" i="13"/>
  <c r="Z220" i="13"/>
  <c r="Y220" i="13"/>
  <c r="X220" i="13"/>
  <c r="W220" i="13"/>
  <c r="U220" i="13"/>
  <c r="T220" i="13"/>
  <c r="S220" i="13"/>
  <c r="R220" i="13"/>
  <c r="Q220" i="13"/>
  <c r="P220" i="13"/>
  <c r="O220" i="13"/>
  <c r="N220" i="13"/>
  <c r="L220" i="13"/>
  <c r="K220" i="13"/>
  <c r="J220" i="13"/>
  <c r="I220" i="13"/>
  <c r="H220" i="13"/>
  <c r="G220" i="13"/>
  <c r="F220" i="13"/>
  <c r="E220" i="13"/>
  <c r="C220" i="13"/>
  <c r="BM219" i="13"/>
  <c r="BL219" i="13"/>
  <c r="BK219" i="13"/>
  <c r="BJ219" i="13"/>
  <c r="BI219" i="13"/>
  <c r="BH219" i="13"/>
  <c r="BG219" i="13"/>
  <c r="BE219" i="13"/>
  <c r="BD219" i="13"/>
  <c r="BC219" i="13"/>
  <c r="BB219" i="13"/>
  <c r="BA219" i="13"/>
  <c r="AZ219" i="13"/>
  <c r="AV219" i="13"/>
  <c r="AU219" i="13"/>
  <c r="AT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F219" i="13"/>
  <c r="AD219" i="13"/>
  <c r="AC219" i="13"/>
  <c r="AB219" i="13"/>
  <c r="AA219" i="13"/>
  <c r="Z219" i="13"/>
  <c r="Y219" i="13"/>
  <c r="X219" i="13"/>
  <c r="W219" i="13"/>
  <c r="U219" i="13"/>
  <c r="T219" i="13"/>
  <c r="S219" i="13"/>
  <c r="R219" i="13"/>
  <c r="Q219" i="13"/>
  <c r="P219" i="13"/>
  <c r="O219" i="13"/>
  <c r="N219" i="13"/>
  <c r="L219" i="13"/>
  <c r="K219" i="13"/>
  <c r="J219" i="13"/>
  <c r="I219" i="13"/>
  <c r="H219" i="13"/>
  <c r="G219" i="13"/>
  <c r="F219" i="13"/>
  <c r="E219" i="13"/>
  <c r="C219" i="13"/>
  <c r="BF218" i="13"/>
  <c r="AW218" i="13"/>
  <c r="AX218" i="13" s="1"/>
  <c r="AR218" i="13"/>
  <c r="AS218" i="13" s="1"/>
  <c r="AE218" i="13"/>
  <c r="V218" i="13"/>
  <c r="M218" i="13"/>
  <c r="D218" i="13"/>
  <c r="BF217" i="13"/>
  <c r="AW217" i="13"/>
  <c r="AX217" i="13" s="1"/>
  <c r="AR217" i="13"/>
  <c r="AS217" i="13" s="1"/>
  <c r="AE217" i="13"/>
  <c r="V217" i="13"/>
  <c r="M217" i="13"/>
  <c r="D217" i="13"/>
  <c r="BF216" i="13"/>
  <c r="AW216" i="13"/>
  <c r="AX216" i="13" s="1"/>
  <c r="AR216" i="13"/>
  <c r="AS216" i="13" s="1"/>
  <c r="AE216" i="13"/>
  <c r="V216" i="13"/>
  <c r="M216" i="13"/>
  <c r="D216" i="13"/>
  <c r="BF215" i="13"/>
  <c r="AW215" i="13"/>
  <c r="AX215" i="13" s="1"/>
  <c r="AR215" i="13"/>
  <c r="AS215" i="13" s="1"/>
  <c r="AE215" i="13"/>
  <c r="V215" i="13"/>
  <c r="M215" i="13"/>
  <c r="D215" i="13"/>
  <c r="BF214" i="13"/>
  <c r="AW214" i="13"/>
  <c r="AX214" i="13" s="1"/>
  <c r="AR214" i="13"/>
  <c r="AS214" i="13" s="1"/>
  <c r="AE214" i="13"/>
  <c r="V214" i="13"/>
  <c r="M214" i="13"/>
  <c r="D214" i="13"/>
  <c r="BF213" i="13"/>
  <c r="AW213" i="13"/>
  <c r="AX213" i="13" s="1"/>
  <c r="AR213" i="13"/>
  <c r="AS213" i="13" s="1"/>
  <c r="AE213" i="13"/>
  <c r="V213" i="13"/>
  <c r="M213" i="13"/>
  <c r="D213" i="13"/>
  <c r="BF212" i="13"/>
  <c r="AW212" i="13"/>
  <c r="AX212" i="13" s="1"/>
  <c r="AR212" i="13"/>
  <c r="AS212" i="13" s="1"/>
  <c r="AE212" i="13"/>
  <c r="V212" i="13"/>
  <c r="M212" i="13"/>
  <c r="D212" i="13"/>
  <c r="BF211" i="13"/>
  <c r="AW211" i="13"/>
  <c r="AX211" i="13" s="1"/>
  <c r="AR211" i="13"/>
  <c r="AS211" i="13" s="1"/>
  <c r="AE211" i="13"/>
  <c r="V211" i="13"/>
  <c r="M211" i="13"/>
  <c r="D211" i="13"/>
  <c r="BF210" i="13"/>
  <c r="AW210" i="13"/>
  <c r="AX210" i="13" s="1"/>
  <c r="AS210" i="13"/>
  <c r="AR210" i="13"/>
  <c r="AE210" i="13"/>
  <c r="V210" i="13"/>
  <c r="M210" i="13"/>
  <c r="D210" i="13"/>
  <c r="BF209" i="13"/>
  <c r="AW209" i="13"/>
  <c r="AX209" i="13" s="1"/>
  <c r="AR209" i="13"/>
  <c r="AS209" i="13" s="1"/>
  <c r="AE209" i="13"/>
  <c r="V209" i="13"/>
  <c r="M209" i="13"/>
  <c r="D209" i="13"/>
  <c r="BF208" i="13"/>
  <c r="AW208" i="13"/>
  <c r="AX208" i="13" s="1"/>
  <c r="AR208" i="13"/>
  <c r="AS208" i="13" s="1"/>
  <c r="AE208" i="13"/>
  <c r="V208" i="13"/>
  <c r="M208" i="13"/>
  <c r="D208" i="13"/>
  <c r="BF207" i="13"/>
  <c r="AW207" i="13"/>
  <c r="AX207" i="13" s="1"/>
  <c r="AR207" i="13"/>
  <c r="AS207" i="13" s="1"/>
  <c r="AE207" i="13"/>
  <c r="V207" i="13"/>
  <c r="M207" i="13"/>
  <c r="D207" i="13"/>
  <c r="BF206" i="13"/>
  <c r="AW206" i="13"/>
  <c r="AX206" i="13" s="1"/>
  <c r="AR206" i="13"/>
  <c r="AS206" i="13" s="1"/>
  <c r="AE206" i="13"/>
  <c r="V206" i="13"/>
  <c r="M206" i="13"/>
  <c r="D206" i="13"/>
  <c r="BF205" i="13"/>
  <c r="AW205" i="13"/>
  <c r="AX205" i="13" s="1"/>
  <c r="AR205" i="13"/>
  <c r="AS205" i="13" s="1"/>
  <c r="AE205" i="13"/>
  <c r="V205" i="13"/>
  <c r="M205" i="13"/>
  <c r="D205" i="13"/>
  <c r="BF204" i="13"/>
  <c r="AW204" i="13"/>
  <c r="AX204" i="13" s="1"/>
  <c r="AR204" i="13"/>
  <c r="AS204" i="13" s="1"/>
  <c r="AE204" i="13"/>
  <c r="V204" i="13"/>
  <c r="M204" i="13"/>
  <c r="D204" i="13"/>
  <c r="BF203" i="13"/>
  <c r="AW203" i="13"/>
  <c r="AX203" i="13" s="1"/>
  <c r="AR203" i="13"/>
  <c r="AS203" i="13" s="1"/>
  <c r="AE203" i="13"/>
  <c r="V203" i="13"/>
  <c r="M203" i="13"/>
  <c r="D203" i="13"/>
  <c r="BF202" i="13"/>
  <c r="AW202" i="13"/>
  <c r="AX202" i="13" s="1"/>
  <c r="AR202" i="13"/>
  <c r="AS202" i="13" s="1"/>
  <c r="AE202" i="13"/>
  <c r="V202" i="13"/>
  <c r="M202" i="13"/>
  <c r="D202" i="13"/>
  <c r="BF201" i="13"/>
  <c r="AW201" i="13"/>
  <c r="AX201" i="13" s="1"/>
  <c r="AR201" i="13"/>
  <c r="AS201" i="13" s="1"/>
  <c r="AE201" i="13"/>
  <c r="V201" i="13"/>
  <c r="M201" i="13"/>
  <c r="D201" i="13"/>
  <c r="BF200" i="13"/>
  <c r="AW200" i="13"/>
  <c r="AX200" i="13" s="1"/>
  <c r="AR200" i="13"/>
  <c r="AS200" i="13" s="1"/>
  <c r="AE200" i="13"/>
  <c r="V200" i="13"/>
  <c r="M200" i="13"/>
  <c r="D200" i="13"/>
  <c r="BF199" i="13"/>
  <c r="AW199" i="13"/>
  <c r="AX199" i="13" s="1"/>
  <c r="AR199" i="13"/>
  <c r="AS199" i="13" s="1"/>
  <c r="AE199" i="13"/>
  <c r="V199" i="13"/>
  <c r="M199" i="13"/>
  <c r="D199" i="13"/>
  <c r="BF198" i="13"/>
  <c r="AW198" i="13"/>
  <c r="AX198" i="13" s="1"/>
  <c r="AR198" i="13"/>
  <c r="AS198" i="13" s="1"/>
  <c r="AE198" i="13"/>
  <c r="V198" i="13"/>
  <c r="M198" i="13"/>
  <c r="D198" i="13"/>
  <c r="BF197" i="13"/>
  <c r="AW197" i="13"/>
  <c r="AX197" i="13" s="1"/>
  <c r="AR197" i="13"/>
  <c r="AS197" i="13" s="1"/>
  <c r="AE197" i="13"/>
  <c r="V197" i="13"/>
  <c r="M197" i="13"/>
  <c r="D197" i="13"/>
  <c r="BF196" i="13"/>
  <c r="AW196" i="13"/>
  <c r="AX196" i="13" s="1"/>
  <c r="AR196" i="13"/>
  <c r="AS196" i="13" s="1"/>
  <c r="AE196" i="13"/>
  <c r="V196" i="13"/>
  <c r="M196" i="13"/>
  <c r="D196" i="13"/>
  <c r="BF195" i="13"/>
  <c r="AW195" i="13"/>
  <c r="AX195" i="13" s="1"/>
  <c r="AR195" i="13"/>
  <c r="AS195" i="13" s="1"/>
  <c r="AE195" i="13"/>
  <c r="V195" i="13"/>
  <c r="M195" i="13"/>
  <c r="D195" i="13"/>
  <c r="BF194" i="13"/>
  <c r="AW194" i="13"/>
  <c r="AX194" i="13" s="1"/>
  <c r="AR194" i="13"/>
  <c r="AS194" i="13" s="1"/>
  <c r="AE194" i="13"/>
  <c r="V194" i="13"/>
  <c r="M194" i="13"/>
  <c r="D194" i="13"/>
  <c r="BF193" i="13"/>
  <c r="AW193" i="13"/>
  <c r="AX193" i="13" s="1"/>
  <c r="AR193" i="13"/>
  <c r="AS193" i="13" s="1"/>
  <c r="AE193" i="13"/>
  <c r="V193" i="13"/>
  <c r="M193" i="13"/>
  <c r="D193" i="13"/>
  <c r="BF192" i="13"/>
  <c r="AW192" i="13"/>
  <c r="AX192" i="13" s="1"/>
  <c r="AR192" i="13"/>
  <c r="AS192" i="13" s="1"/>
  <c r="AE192" i="13"/>
  <c r="V192" i="13"/>
  <c r="M192" i="13"/>
  <c r="D192" i="13"/>
  <c r="BF191" i="13"/>
  <c r="AW191" i="13"/>
  <c r="AX191" i="13" s="1"/>
  <c r="AR191" i="13"/>
  <c r="AS191" i="13" s="1"/>
  <c r="AE191" i="13"/>
  <c r="V191" i="13"/>
  <c r="M191" i="13"/>
  <c r="D191" i="13"/>
  <c r="BF190" i="13"/>
  <c r="AW190" i="13"/>
  <c r="AX190" i="13" s="1"/>
  <c r="AR190" i="13"/>
  <c r="AS190" i="13" s="1"/>
  <c r="AE190" i="13"/>
  <c r="V190" i="13"/>
  <c r="M190" i="13"/>
  <c r="D190" i="13"/>
  <c r="BF189" i="13"/>
  <c r="BF222" i="13" s="1"/>
  <c r="AW189" i="13"/>
  <c r="AX189" i="13" s="1"/>
  <c r="AR189" i="13"/>
  <c r="AE189" i="13"/>
  <c r="AE219" i="13" s="1"/>
  <c r="V189" i="13"/>
  <c r="V221" i="13" s="1"/>
  <c r="M189" i="13"/>
  <c r="M220" i="13" s="1"/>
  <c r="D189" i="13"/>
  <c r="D219" i="13" s="1"/>
  <c r="BM188" i="13"/>
  <c r="BL188" i="13"/>
  <c r="BK188" i="13"/>
  <c r="BJ188" i="13"/>
  <c r="BI188" i="13"/>
  <c r="BH188" i="13"/>
  <c r="BG188" i="13"/>
  <c r="BE188" i="13"/>
  <c r="AT188" i="13"/>
  <c r="AO188" i="13"/>
  <c r="C188" i="13"/>
  <c r="BM187" i="13"/>
  <c r="BL187" i="13"/>
  <c r="BK187" i="13"/>
  <c r="BJ187" i="13"/>
  <c r="BI187" i="13"/>
  <c r="BH187" i="13"/>
  <c r="BG187" i="13"/>
  <c r="BE187" i="13"/>
  <c r="BD187" i="13"/>
  <c r="BC187" i="13"/>
  <c r="BB187" i="13"/>
  <c r="BA187" i="13"/>
  <c r="AZ187" i="13"/>
  <c r="AV187" i="13"/>
  <c r="AU187" i="13"/>
  <c r="AT187" i="13"/>
  <c r="AQ187" i="13"/>
  <c r="AP187" i="13"/>
  <c r="AO187" i="13"/>
  <c r="AN187" i="13"/>
  <c r="AM187" i="13"/>
  <c r="AL187" i="13"/>
  <c r="AK187" i="13"/>
  <c r="AJ187" i="13"/>
  <c r="AI187" i="13"/>
  <c r="AH187" i="13"/>
  <c r="AG187" i="13"/>
  <c r="AF187" i="13"/>
  <c r="AD187" i="13"/>
  <c r="AC187" i="13"/>
  <c r="AB187" i="13"/>
  <c r="AA187" i="13"/>
  <c r="Z187" i="13"/>
  <c r="Y187" i="13"/>
  <c r="X187" i="13"/>
  <c r="W187" i="13"/>
  <c r="U187" i="13"/>
  <c r="T187" i="13"/>
  <c r="S187" i="13"/>
  <c r="R187" i="13"/>
  <c r="Q187" i="13"/>
  <c r="P187" i="13"/>
  <c r="O187" i="13"/>
  <c r="N187" i="13"/>
  <c r="L187" i="13"/>
  <c r="K187" i="13"/>
  <c r="J187" i="13"/>
  <c r="I187" i="13"/>
  <c r="H187" i="13"/>
  <c r="G187" i="13"/>
  <c r="F187" i="13"/>
  <c r="E187" i="13"/>
  <c r="C187" i="13"/>
  <c r="BM186" i="13"/>
  <c r="BM9" i="13" s="1"/>
  <c r="BL186" i="13"/>
  <c r="BK186" i="13"/>
  <c r="BJ186" i="13"/>
  <c r="BI186" i="13"/>
  <c r="BH186" i="13"/>
  <c r="BG186" i="13"/>
  <c r="BE186" i="13"/>
  <c r="BD186" i="13"/>
  <c r="BC186" i="13"/>
  <c r="BB186" i="13"/>
  <c r="BA186" i="13"/>
  <c r="AZ186" i="13"/>
  <c r="AV186" i="13"/>
  <c r="AU186" i="13"/>
  <c r="AT186" i="13"/>
  <c r="AQ186" i="13"/>
  <c r="AP186" i="13"/>
  <c r="AO186" i="13"/>
  <c r="AN186" i="13"/>
  <c r="AM186" i="13"/>
  <c r="AL186" i="13"/>
  <c r="AK186" i="13"/>
  <c r="AJ186" i="13"/>
  <c r="AI186" i="13"/>
  <c r="AH186" i="13"/>
  <c r="AG186" i="13"/>
  <c r="AF186" i="13"/>
  <c r="AD186" i="13"/>
  <c r="AC186" i="13"/>
  <c r="AB186" i="13"/>
  <c r="AA186" i="13"/>
  <c r="Z186" i="13"/>
  <c r="Y186" i="13"/>
  <c r="X186" i="13"/>
  <c r="W186" i="13"/>
  <c r="U186" i="13"/>
  <c r="T186" i="13"/>
  <c r="S186" i="13"/>
  <c r="R186" i="13"/>
  <c r="Q186" i="13"/>
  <c r="P186" i="13"/>
  <c r="O186" i="13"/>
  <c r="N186" i="13"/>
  <c r="L186" i="13"/>
  <c r="K186" i="13"/>
  <c r="J186" i="13"/>
  <c r="I186" i="13"/>
  <c r="H186" i="13"/>
  <c r="G186" i="13"/>
  <c r="F186" i="13"/>
  <c r="E186" i="13"/>
  <c r="C186" i="13"/>
  <c r="BM185" i="13"/>
  <c r="BL185" i="13"/>
  <c r="BK185" i="13"/>
  <c r="BJ185" i="13"/>
  <c r="BI185" i="13"/>
  <c r="BH185" i="13"/>
  <c r="BG185" i="13"/>
  <c r="BE185" i="13"/>
  <c r="BD185" i="13"/>
  <c r="BC185" i="13"/>
  <c r="BB185" i="13"/>
  <c r="BA185" i="13"/>
  <c r="AZ185" i="13"/>
  <c r="AV185" i="13"/>
  <c r="AU185" i="13"/>
  <c r="AT185" i="13"/>
  <c r="AQ185" i="13"/>
  <c r="AP185" i="13"/>
  <c r="AO185" i="13"/>
  <c r="AN185" i="13"/>
  <c r="AM185" i="13"/>
  <c r="AL185" i="13"/>
  <c r="AK185" i="13"/>
  <c r="AJ185" i="13"/>
  <c r="AI185" i="13"/>
  <c r="AH185" i="13"/>
  <c r="AG185" i="13"/>
  <c r="AF185" i="13"/>
  <c r="AE185" i="13"/>
  <c r="AD185" i="13"/>
  <c r="AC185" i="13"/>
  <c r="AB185" i="13"/>
  <c r="AA185" i="13"/>
  <c r="Z185" i="13"/>
  <c r="Y185" i="13"/>
  <c r="X185" i="13"/>
  <c r="W185" i="13"/>
  <c r="U185" i="13"/>
  <c r="T185" i="13"/>
  <c r="S185" i="13"/>
  <c r="R185" i="13"/>
  <c r="Q185" i="13"/>
  <c r="P185" i="13"/>
  <c r="O185" i="13"/>
  <c r="N185" i="13"/>
  <c r="L185" i="13"/>
  <c r="K185" i="13"/>
  <c r="J185" i="13"/>
  <c r="I185" i="13"/>
  <c r="H185" i="13"/>
  <c r="G185" i="13"/>
  <c r="F185" i="13"/>
  <c r="E185" i="13"/>
  <c r="C185" i="13"/>
  <c r="BF184" i="13"/>
  <c r="AW184" i="13"/>
  <c r="AR184" i="13"/>
  <c r="AS184" i="13" s="1"/>
  <c r="AE184" i="13"/>
  <c r="V184" i="13"/>
  <c r="M184" i="13"/>
  <c r="D184" i="13"/>
  <c r="BF183" i="13"/>
  <c r="AW183" i="13"/>
  <c r="AR183" i="13"/>
  <c r="AS183" i="13" s="1"/>
  <c r="AE183" i="13"/>
  <c r="V183" i="13"/>
  <c r="M183" i="13"/>
  <c r="D183" i="13"/>
  <c r="BF182" i="13"/>
  <c r="AW182" i="13"/>
  <c r="AR182" i="13"/>
  <c r="AS182" i="13" s="1"/>
  <c r="AE182" i="13"/>
  <c r="V182" i="13"/>
  <c r="M182" i="13"/>
  <c r="D182" i="13"/>
  <c r="BF181" i="13"/>
  <c r="AW181" i="13"/>
  <c r="AR181" i="13"/>
  <c r="AS181" i="13" s="1"/>
  <c r="AE181" i="13"/>
  <c r="V181" i="13"/>
  <c r="M181" i="13"/>
  <c r="D181" i="13"/>
  <c r="BF180" i="13"/>
  <c r="AW180" i="13"/>
  <c r="AR180" i="13"/>
  <c r="AS180" i="13" s="1"/>
  <c r="AE180" i="13"/>
  <c r="V180" i="13"/>
  <c r="M180" i="13"/>
  <c r="D180" i="13"/>
  <c r="BF179" i="13"/>
  <c r="AW179" i="13"/>
  <c r="AR179" i="13"/>
  <c r="AS179" i="13" s="1"/>
  <c r="AE179" i="13"/>
  <c r="V179" i="13"/>
  <c r="M179" i="13"/>
  <c r="D179" i="13"/>
  <c r="BF178" i="13"/>
  <c r="AW178" i="13"/>
  <c r="AR178" i="13"/>
  <c r="AS178" i="13" s="1"/>
  <c r="AE178" i="13"/>
  <c r="V178" i="13"/>
  <c r="M178" i="13"/>
  <c r="D178" i="13"/>
  <c r="BF177" i="13"/>
  <c r="AW177" i="13"/>
  <c r="AR177" i="13"/>
  <c r="AS177" i="13" s="1"/>
  <c r="AE177" i="13"/>
  <c r="V177" i="13"/>
  <c r="M177" i="13"/>
  <c r="D177" i="13"/>
  <c r="BF176" i="13"/>
  <c r="AW176" i="13"/>
  <c r="AR176" i="13"/>
  <c r="AS176" i="13" s="1"/>
  <c r="AE176" i="13"/>
  <c r="V176" i="13"/>
  <c r="M176" i="13"/>
  <c r="D176" i="13"/>
  <c r="BF175" i="13"/>
  <c r="AW175" i="13"/>
  <c r="AS175" i="13"/>
  <c r="AR175" i="13"/>
  <c r="AE175" i="13"/>
  <c r="V175" i="13"/>
  <c r="M175" i="13"/>
  <c r="D175" i="13"/>
  <c r="BF174" i="13"/>
  <c r="AW174" i="13"/>
  <c r="AR174" i="13"/>
  <c r="AS174" i="13" s="1"/>
  <c r="AE174" i="13"/>
  <c r="V174" i="13"/>
  <c r="M174" i="13"/>
  <c r="D174" i="13"/>
  <c r="BF173" i="13"/>
  <c r="AW173" i="13"/>
  <c r="AS173" i="13"/>
  <c r="AR173" i="13"/>
  <c r="AE173" i="13"/>
  <c r="V173" i="13"/>
  <c r="M173" i="13"/>
  <c r="D173" i="13"/>
  <c r="BF172" i="13"/>
  <c r="AW172" i="13"/>
  <c r="AR172" i="13"/>
  <c r="AS172" i="13" s="1"/>
  <c r="AE172" i="13"/>
  <c r="V172" i="13"/>
  <c r="M172" i="13"/>
  <c r="D172" i="13"/>
  <c r="BF171" i="13"/>
  <c r="AW171" i="13"/>
  <c r="AR171" i="13"/>
  <c r="AS171" i="13" s="1"/>
  <c r="AE171" i="13"/>
  <c r="V171" i="13"/>
  <c r="M171" i="13"/>
  <c r="D171" i="13"/>
  <c r="BF170" i="13"/>
  <c r="AW170" i="13"/>
  <c r="AR170" i="13"/>
  <c r="AS170" i="13" s="1"/>
  <c r="AE170" i="13"/>
  <c r="V170" i="13"/>
  <c r="M170" i="13"/>
  <c r="D170" i="13"/>
  <c r="BF169" i="13"/>
  <c r="AW169" i="13"/>
  <c r="AR169" i="13"/>
  <c r="AS169" i="13" s="1"/>
  <c r="AE169" i="13"/>
  <c r="V169" i="13"/>
  <c r="M169" i="13"/>
  <c r="D169" i="13"/>
  <c r="BF168" i="13"/>
  <c r="AW168" i="13"/>
  <c r="AR168" i="13"/>
  <c r="AS168" i="13" s="1"/>
  <c r="AE168" i="13"/>
  <c r="V168" i="13"/>
  <c r="M168" i="13"/>
  <c r="D168" i="13"/>
  <c r="BF167" i="13"/>
  <c r="AW167" i="13"/>
  <c r="AS167" i="13"/>
  <c r="AR167" i="13"/>
  <c r="AE167" i="13"/>
  <c r="V167" i="13"/>
  <c r="M167" i="13"/>
  <c r="D167" i="13"/>
  <c r="BF166" i="13"/>
  <c r="AW166" i="13"/>
  <c r="AR166" i="13"/>
  <c r="AS166" i="13" s="1"/>
  <c r="AE166" i="13"/>
  <c r="V166" i="13"/>
  <c r="M166" i="13"/>
  <c r="D166" i="13"/>
  <c r="BF165" i="13"/>
  <c r="AW165" i="13"/>
  <c r="AS165" i="13"/>
  <c r="AR165" i="13"/>
  <c r="AE165" i="13"/>
  <c r="V165" i="13"/>
  <c r="M165" i="13"/>
  <c r="D165" i="13"/>
  <c r="BF164" i="13"/>
  <c r="AW164" i="13"/>
  <c r="AR164" i="13"/>
  <c r="AS164" i="13" s="1"/>
  <c r="AE164" i="13"/>
  <c r="V164" i="13"/>
  <c r="M164" i="13"/>
  <c r="D164" i="13"/>
  <c r="BF163" i="13"/>
  <c r="AW163" i="13"/>
  <c r="AR163" i="13"/>
  <c r="AS163" i="13" s="1"/>
  <c r="AE163" i="13"/>
  <c r="V163" i="13"/>
  <c r="M163" i="13"/>
  <c r="D163" i="13"/>
  <c r="BF162" i="13"/>
  <c r="AW162" i="13"/>
  <c r="AR162" i="13"/>
  <c r="AS162" i="13" s="1"/>
  <c r="AE162" i="13"/>
  <c r="V162" i="13"/>
  <c r="M162" i="13"/>
  <c r="D162" i="13"/>
  <c r="BF161" i="13"/>
  <c r="AW161" i="13"/>
  <c r="AR161" i="13"/>
  <c r="AS161" i="13" s="1"/>
  <c r="AE161" i="13"/>
  <c r="V161" i="13"/>
  <c r="M161" i="13"/>
  <c r="D161" i="13"/>
  <c r="BF160" i="13"/>
  <c r="AW160" i="13"/>
  <c r="AR160" i="13"/>
  <c r="AS160" i="13" s="1"/>
  <c r="AE160" i="13"/>
  <c r="V160" i="13"/>
  <c r="M160" i="13"/>
  <c r="D160" i="13"/>
  <c r="BF159" i="13"/>
  <c r="AW159" i="13"/>
  <c r="AS159" i="13"/>
  <c r="AR159" i="13"/>
  <c r="AE159" i="13"/>
  <c r="V159" i="13"/>
  <c r="M159" i="13"/>
  <c r="D159" i="13"/>
  <c r="BF158" i="13"/>
  <c r="AW158" i="13"/>
  <c r="AR158" i="13"/>
  <c r="AS158" i="13" s="1"/>
  <c r="AE158" i="13"/>
  <c r="V158" i="13"/>
  <c r="M158" i="13"/>
  <c r="D158" i="13"/>
  <c r="BF157" i="13"/>
  <c r="AW157" i="13"/>
  <c r="AS157" i="13"/>
  <c r="AR157" i="13"/>
  <c r="AE157" i="13"/>
  <c r="V157" i="13"/>
  <c r="M157" i="13"/>
  <c r="D157" i="13"/>
  <c r="BF156" i="13"/>
  <c r="AW156" i="13"/>
  <c r="AR156" i="13"/>
  <c r="AS156" i="13" s="1"/>
  <c r="AE156" i="13"/>
  <c r="V156" i="13"/>
  <c r="M156" i="13"/>
  <c r="D156" i="13"/>
  <c r="BF155" i="13"/>
  <c r="AW155" i="13"/>
  <c r="AR155" i="13"/>
  <c r="AS155" i="13" s="1"/>
  <c r="AE155" i="13"/>
  <c r="V155" i="13"/>
  <c r="M155" i="13"/>
  <c r="D155" i="13"/>
  <c r="BF154" i="13"/>
  <c r="AW154" i="13"/>
  <c r="AR154" i="13"/>
  <c r="AE154" i="13"/>
  <c r="AE187" i="13" s="1"/>
  <c r="V154" i="13"/>
  <c r="V186" i="13" s="1"/>
  <c r="M154" i="13"/>
  <c r="D154" i="13"/>
  <c r="BM153" i="13"/>
  <c r="BL153" i="13"/>
  <c r="BK153" i="13"/>
  <c r="BJ153" i="13"/>
  <c r="BI153" i="13"/>
  <c r="BH153" i="13"/>
  <c r="BG153" i="13"/>
  <c r="BE153" i="13"/>
  <c r="AT153" i="13"/>
  <c r="AO153" i="13"/>
  <c r="C153" i="13"/>
  <c r="BM152" i="13"/>
  <c r="BL152" i="13"/>
  <c r="BK152" i="13"/>
  <c r="BJ152" i="13"/>
  <c r="BI152" i="13"/>
  <c r="BH152" i="13"/>
  <c r="BG152" i="13"/>
  <c r="BE152" i="13"/>
  <c r="BD152" i="13"/>
  <c r="BC152" i="13"/>
  <c r="BB152" i="13"/>
  <c r="BA152" i="13"/>
  <c r="AZ152" i="13"/>
  <c r="AV152" i="13"/>
  <c r="AU152" i="13"/>
  <c r="AT152" i="13"/>
  <c r="AQ152" i="13"/>
  <c r="AP152" i="13"/>
  <c r="AO152" i="13"/>
  <c r="AN152" i="13"/>
  <c r="AM152" i="13"/>
  <c r="AL152" i="13"/>
  <c r="AK152" i="13"/>
  <c r="AJ152" i="13"/>
  <c r="AI152" i="13"/>
  <c r="AH152" i="13"/>
  <c r="AG152" i="13"/>
  <c r="AF152" i="13"/>
  <c r="AD152" i="13"/>
  <c r="AC152" i="13"/>
  <c r="AB152" i="13"/>
  <c r="AA152" i="13"/>
  <c r="Z152" i="13"/>
  <c r="Y152" i="13"/>
  <c r="X152" i="13"/>
  <c r="W152" i="13"/>
  <c r="U152" i="13"/>
  <c r="T152" i="13"/>
  <c r="S152" i="13"/>
  <c r="R152" i="13"/>
  <c r="Q152" i="13"/>
  <c r="P152" i="13"/>
  <c r="O152" i="13"/>
  <c r="N152" i="13"/>
  <c r="L152" i="13"/>
  <c r="K152" i="13"/>
  <c r="J152" i="13"/>
  <c r="I152" i="13"/>
  <c r="H152" i="13"/>
  <c r="G152" i="13"/>
  <c r="F152" i="13"/>
  <c r="E152" i="13"/>
  <c r="C152" i="13"/>
  <c r="BM151" i="13"/>
  <c r="BL151" i="13"/>
  <c r="BK151" i="13"/>
  <c r="BJ151" i="13"/>
  <c r="BI151" i="13"/>
  <c r="BH151" i="13"/>
  <c r="BG151" i="13"/>
  <c r="BE151" i="13"/>
  <c r="BD151" i="13"/>
  <c r="BC151" i="13"/>
  <c r="BB151" i="13"/>
  <c r="BA151" i="13"/>
  <c r="AZ151" i="13"/>
  <c r="AV151" i="13"/>
  <c r="AU151" i="13"/>
  <c r="AT151" i="13"/>
  <c r="AQ151" i="13"/>
  <c r="AP151" i="13"/>
  <c r="AO151" i="13"/>
  <c r="AN151" i="13"/>
  <c r="AM151" i="13"/>
  <c r="AL151" i="13"/>
  <c r="AK151" i="13"/>
  <c r="AJ151" i="13"/>
  <c r="AI151" i="13"/>
  <c r="AH151" i="13"/>
  <c r="AG151" i="13"/>
  <c r="AF151" i="13"/>
  <c r="AE151" i="13"/>
  <c r="AD151" i="13"/>
  <c r="AC151" i="13"/>
  <c r="AB151" i="13"/>
  <c r="AA151" i="13"/>
  <c r="Z151" i="13"/>
  <c r="Y151" i="13"/>
  <c r="X151" i="13"/>
  <c r="W151" i="13"/>
  <c r="U151" i="13"/>
  <c r="T151" i="13"/>
  <c r="S151" i="13"/>
  <c r="R151" i="13"/>
  <c r="Q151" i="13"/>
  <c r="P151" i="13"/>
  <c r="O151" i="13"/>
  <c r="N151" i="13"/>
  <c r="L151" i="13"/>
  <c r="K151" i="13"/>
  <c r="J151" i="13"/>
  <c r="I151" i="13"/>
  <c r="H151" i="13"/>
  <c r="G151" i="13"/>
  <c r="F151" i="13"/>
  <c r="E151" i="13"/>
  <c r="C151" i="13"/>
  <c r="BM150" i="13"/>
  <c r="BL150" i="13"/>
  <c r="BK150" i="13"/>
  <c r="BJ150" i="13"/>
  <c r="BI150" i="13"/>
  <c r="BH150" i="13"/>
  <c r="BG150" i="13"/>
  <c r="BE150" i="13"/>
  <c r="BD150" i="13"/>
  <c r="BC150" i="13"/>
  <c r="BB150" i="13"/>
  <c r="BA150" i="13"/>
  <c r="AZ150" i="13"/>
  <c r="AV150" i="13"/>
  <c r="AU150" i="13"/>
  <c r="AT150" i="13"/>
  <c r="AQ150" i="13"/>
  <c r="AP150" i="13"/>
  <c r="AO150" i="13"/>
  <c r="AN150" i="13"/>
  <c r="AM150" i="13"/>
  <c r="AL150" i="13"/>
  <c r="AK150" i="13"/>
  <c r="AJ150" i="13"/>
  <c r="AI150" i="13"/>
  <c r="AH150" i="13"/>
  <c r="AG150" i="13"/>
  <c r="AF150" i="13"/>
  <c r="AD150" i="13"/>
  <c r="AC150" i="13"/>
  <c r="AB150" i="13"/>
  <c r="AA150" i="13"/>
  <c r="Z150" i="13"/>
  <c r="Y150" i="13"/>
  <c r="X150" i="13"/>
  <c r="W150" i="13"/>
  <c r="U150" i="13"/>
  <c r="T150" i="13"/>
  <c r="S150" i="13"/>
  <c r="R150" i="13"/>
  <c r="Q150" i="13"/>
  <c r="P150" i="13"/>
  <c r="O150" i="13"/>
  <c r="N150" i="13"/>
  <c r="L150" i="13"/>
  <c r="K150" i="13"/>
  <c r="J150" i="13"/>
  <c r="I150" i="13"/>
  <c r="H150" i="13"/>
  <c r="G150" i="13"/>
  <c r="F150" i="13"/>
  <c r="E150" i="13"/>
  <c r="C150" i="13"/>
  <c r="BF149" i="13"/>
  <c r="AW149" i="13"/>
  <c r="AX149" i="13" s="1"/>
  <c r="AR149" i="13"/>
  <c r="AS149" i="13" s="1"/>
  <c r="AE149" i="13"/>
  <c r="V149" i="13"/>
  <c r="M149" i="13"/>
  <c r="D149" i="13"/>
  <c r="BF148" i="13"/>
  <c r="AW148" i="13"/>
  <c r="AR148" i="13"/>
  <c r="AS148" i="13" s="1"/>
  <c r="AE148" i="13"/>
  <c r="V148" i="13"/>
  <c r="M148" i="13"/>
  <c r="D148" i="13"/>
  <c r="BF147" i="13"/>
  <c r="AW147" i="13"/>
  <c r="AX147" i="13" s="1"/>
  <c r="AR147" i="13"/>
  <c r="AS147" i="13" s="1"/>
  <c r="AE147" i="13"/>
  <c r="V147" i="13"/>
  <c r="M147" i="13"/>
  <c r="D147" i="13"/>
  <c r="BF146" i="13"/>
  <c r="AW146" i="13"/>
  <c r="AR146" i="13"/>
  <c r="AS146" i="13" s="1"/>
  <c r="AE146" i="13"/>
  <c r="V146" i="13"/>
  <c r="M146" i="13"/>
  <c r="D146" i="13"/>
  <c r="BF145" i="13"/>
  <c r="AW145" i="13"/>
  <c r="AX145" i="13" s="1"/>
  <c r="AR145" i="13"/>
  <c r="AS145" i="13" s="1"/>
  <c r="AY145" i="13" s="1"/>
  <c r="AE145" i="13"/>
  <c r="V145" i="13"/>
  <c r="M145" i="13"/>
  <c r="D145" i="13"/>
  <c r="BF144" i="13"/>
  <c r="AW144" i="13"/>
  <c r="AR144" i="13"/>
  <c r="AS144" i="13" s="1"/>
  <c r="AE144" i="13"/>
  <c r="V144" i="13"/>
  <c r="M144" i="13"/>
  <c r="D144" i="13"/>
  <c r="BF143" i="13"/>
  <c r="AW143" i="13"/>
  <c r="AX143" i="13" s="1"/>
  <c r="AR143" i="13"/>
  <c r="AS143" i="13" s="1"/>
  <c r="AE143" i="13"/>
  <c r="V143" i="13"/>
  <c r="M143" i="13"/>
  <c r="D143" i="13"/>
  <c r="BF142" i="13"/>
  <c r="AW142" i="13"/>
  <c r="AS142" i="13"/>
  <c r="AR142" i="13"/>
  <c r="AE142" i="13"/>
  <c r="V142" i="13"/>
  <c r="M142" i="13"/>
  <c r="D142" i="13"/>
  <c r="BF141" i="13"/>
  <c r="AW141" i="13"/>
  <c r="AX141" i="13" s="1"/>
  <c r="AR141" i="13"/>
  <c r="AS141" i="13" s="1"/>
  <c r="AE141" i="13"/>
  <c r="V141" i="13"/>
  <c r="M141" i="13"/>
  <c r="D141" i="13"/>
  <c r="BF140" i="13"/>
  <c r="AW140" i="13"/>
  <c r="AR140" i="13"/>
  <c r="AS140" i="13" s="1"/>
  <c r="AE140" i="13"/>
  <c r="V140" i="13"/>
  <c r="M140" i="13"/>
  <c r="D140" i="13"/>
  <c r="BF139" i="13"/>
  <c r="AW139" i="13"/>
  <c r="AX139" i="13" s="1"/>
  <c r="AR139" i="13"/>
  <c r="AS139" i="13" s="1"/>
  <c r="AE139" i="13"/>
  <c r="V139" i="13"/>
  <c r="M139" i="13"/>
  <c r="D139" i="13"/>
  <c r="BF138" i="13"/>
  <c r="AW138" i="13"/>
  <c r="AR138" i="13"/>
  <c r="AS138" i="13" s="1"/>
  <c r="AE138" i="13"/>
  <c r="V138" i="13"/>
  <c r="M138" i="13"/>
  <c r="D138" i="13"/>
  <c r="BF137" i="13"/>
  <c r="AW137" i="13"/>
  <c r="AX137" i="13" s="1"/>
  <c r="AR137" i="13"/>
  <c r="AS137" i="13" s="1"/>
  <c r="AE137" i="13"/>
  <c r="V137" i="13"/>
  <c r="M137" i="13"/>
  <c r="D137" i="13"/>
  <c r="BF136" i="13"/>
  <c r="AW136" i="13"/>
  <c r="AS136" i="13"/>
  <c r="AR136" i="13"/>
  <c r="AE136" i="13"/>
  <c r="V136" i="13"/>
  <c r="M136" i="13"/>
  <c r="D136" i="13"/>
  <c r="BF135" i="13"/>
  <c r="AW135" i="13"/>
  <c r="AX135" i="13" s="1"/>
  <c r="AR135" i="13"/>
  <c r="AS135" i="13" s="1"/>
  <c r="AE135" i="13"/>
  <c r="V135" i="13"/>
  <c r="M135" i="13"/>
  <c r="D135" i="13"/>
  <c r="BF134" i="13"/>
  <c r="AW134" i="13"/>
  <c r="AS134" i="13"/>
  <c r="AR134" i="13"/>
  <c r="AE134" i="13"/>
  <c r="V134" i="13"/>
  <c r="M134" i="13"/>
  <c r="D134" i="13"/>
  <c r="BF133" i="13"/>
  <c r="AW133" i="13"/>
  <c r="AX133" i="13" s="1"/>
  <c r="AR133" i="13"/>
  <c r="AS133" i="13" s="1"/>
  <c r="AE133" i="13"/>
  <c r="V133" i="13"/>
  <c r="M133" i="13"/>
  <c r="D133" i="13"/>
  <c r="BF132" i="13"/>
  <c r="AW132" i="13"/>
  <c r="AR132" i="13"/>
  <c r="AS132" i="13" s="1"/>
  <c r="AE132" i="13"/>
  <c r="V132" i="13"/>
  <c r="M132" i="13"/>
  <c r="D132" i="13"/>
  <c r="BF131" i="13"/>
  <c r="AW131" i="13"/>
  <c r="AX131" i="13" s="1"/>
  <c r="AR131" i="13"/>
  <c r="AS131" i="13" s="1"/>
  <c r="AE131" i="13"/>
  <c r="V131" i="13"/>
  <c r="M131" i="13"/>
  <c r="D131" i="13"/>
  <c r="BF130" i="13"/>
  <c r="AW130" i="13"/>
  <c r="AR130" i="13"/>
  <c r="AS130" i="13" s="1"/>
  <c r="AE130" i="13"/>
  <c r="V130" i="13"/>
  <c r="M130" i="13"/>
  <c r="D130" i="13"/>
  <c r="BF129" i="13"/>
  <c r="AW129" i="13"/>
  <c r="AX129" i="13" s="1"/>
  <c r="AR129" i="13"/>
  <c r="AS129" i="13" s="1"/>
  <c r="AE129" i="13"/>
  <c r="V129" i="13"/>
  <c r="M129" i="13"/>
  <c r="D129" i="13"/>
  <c r="BF128" i="13"/>
  <c r="AW128" i="13"/>
  <c r="AS128" i="13"/>
  <c r="AR128" i="13"/>
  <c r="AE128" i="13"/>
  <c r="V128" i="13"/>
  <c r="M128" i="13"/>
  <c r="D128" i="13"/>
  <c r="BF127" i="13"/>
  <c r="AW127" i="13"/>
  <c r="AX127" i="13" s="1"/>
  <c r="AR127" i="13"/>
  <c r="AS127" i="13" s="1"/>
  <c r="AY127" i="13" s="1"/>
  <c r="AE127" i="13"/>
  <c r="V127" i="13"/>
  <c r="M127" i="13"/>
  <c r="D127" i="13"/>
  <c r="BF126" i="13"/>
  <c r="AW126" i="13"/>
  <c r="AR126" i="13"/>
  <c r="AS126" i="13" s="1"/>
  <c r="AE126" i="13"/>
  <c r="V126" i="13"/>
  <c r="M126" i="13"/>
  <c r="D126" i="13"/>
  <c r="BF125" i="13"/>
  <c r="AW125" i="13"/>
  <c r="AX125" i="13" s="1"/>
  <c r="AR125" i="13"/>
  <c r="AS125" i="13" s="1"/>
  <c r="AE125" i="13"/>
  <c r="V125" i="13"/>
  <c r="M125" i="13"/>
  <c r="D125" i="13"/>
  <c r="BF124" i="13"/>
  <c r="AW124" i="13"/>
  <c r="AR124" i="13"/>
  <c r="AS124" i="13" s="1"/>
  <c r="AE124" i="13"/>
  <c r="V124" i="13"/>
  <c r="M124" i="13"/>
  <c r="D124" i="13"/>
  <c r="BF123" i="13"/>
  <c r="AW123" i="13"/>
  <c r="AX123" i="13" s="1"/>
  <c r="AR123" i="13"/>
  <c r="AS123" i="13" s="1"/>
  <c r="AE123" i="13"/>
  <c r="V123" i="13"/>
  <c r="M123" i="13"/>
  <c r="D123" i="13"/>
  <c r="BF122" i="13"/>
  <c r="AW122" i="13"/>
  <c r="AR122" i="13"/>
  <c r="AS122" i="13" s="1"/>
  <c r="AE122" i="13"/>
  <c r="V122" i="13"/>
  <c r="M122" i="13"/>
  <c r="D122" i="13"/>
  <c r="BF121" i="13"/>
  <c r="AW121" i="13"/>
  <c r="AX121" i="13" s="1"/>
  <c r="AR121" i="13"/>
  <c r="AS121" i="13" s="1"/>
  <c r="AY121" i="13" s="1"/>
  <c r="AE121" i="13"/>
  <c r="V121" i="13"/>
  <c r="M121" i="13"/>
  <c r="D121" i="13"/>
  <c r="BF120" i="13"/>
  <c r="AW120" i="13"/>
  <c r="AS120" i="13"/>
  <c r="AR120" i="13"/>
  <c r="AE120" i="13"/>
  <c r="AE152" i="13" s="1"/>
  <c r="V120" i="13"/>
  <c r="V152" i="13" s="1"/>
  <c r="M120" i="13"/>
  <c r="D120" i="13"/>
  <c r="D152" i="13" s="1"/>
  <c r="BM119" i="13"/>
  <c r="BL119" i="13"/>
  <c r="BK119" i="13"/>
  <c r="BJ119" i="13"/>
  <c r="BI119" i="13"/>
  <c r="BH119" i="13"/>
  <c r="BG119" i="13"/>
  <c r="BE119" i="13"/>
  <c r="AT119" i="13"/>
  <c r="AO119" i="13"/>
  <c r="C119" i="13"/>
  <c r="BM118" i="13"/>
  <c r="BL118" i="13"/>
  <c r="BK118" i="13"/>
  <c r="BJ118" i="13"/>
  <c r="BI118" i="13"/>
  <c r="BH118" i="13"/>
  <c r="BG118" i="13"/>
  <c r="BE118" i="13"/>
  <c r="BD118" i="13"/>
  <c r="BC118" i="13"/>
  <c r="BB118" i="13"/>
  <c r="BA118" i="13"/>
  <c r="AZ118" i="13"/>
  <c r="AV118" i="13"/>
  <c r="AU118" i="13"/>
  <c r="AT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D118" i="13"/>
  <c r="AC118" i="13"/>
  <c r="AB118" i="13"/>
  <c r="AA118" i="13"/>
  <c r="Z118" i="13"/>
  <c r="Y118" i="13"/>
  <c r="X118" i="13"/>
  <c r="W118" i="13"/>
  <c r="U118" i="13"/>
  <c r="T118" i="13"/>
  <c r="S118" i="13"/>
  <c r="R118" i="13"/>
  <c r="Q118" i="13"/>
  <c r="P118" i="13"/>
  <c r="O118" i="13"/>
  <c r="N118" i="13"/>
  <c r="L118" i="13"/>
  <c r="K118" i="13"/>
  <c r="J118" i="13"/>
  <c r="I118" i="13"/>
  <c r="H118" i="13"/>
  <c r="G118" i="13"/>
  <c r="F118" i="13"/>
  <c r="E118" i="13"/>
  <c r="D118" i="13"/>
  <c r="C118" i="13"/>
  <c r="BM117" i="13"/>
  <c r="BL117" i="13"/>
  <c r="BK117" i="13"/>
  <c r="BJ117" i="13"/>
  <c r="BI117" i="13"/>
  <c r="BH117" i="13"/>
  <c r="BG117" i="13"/>
  <c r="BE117" i="13"/>
  <c r="BD117" i="13"/>
  <c r="BC117" i="13"/>
  <c r="BB117" i="13"/>
  <c r="BA117" i="13"/>
  <c r="AZ117" i="13"/>
  <c r="AV117" i="13"/>
  <c r="AU117" i="13"/>
  <c r="AT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D117" i="13"/>
  <c r="AC117" i="13"/>
  <c r="AB117" i="13"/>
  <c r="AA117" i="13"/>
  <c r="Z117" i="13"/>
  <c r="Y117" i="13"/>
  <c r="X117" i="13"/>
  <c r="W117" i="13"/>
  <c r="U117" i="13"/>
  <c r="T117" i="13"/>
  <c r="S117" i="13"/>
  <c r="R117" i="13"/>
  <c r="Q117" i="13"/>
  <c r="P117" i="13"/>
  <c r="O117" i="13"/>
  <c r="N117" i="13"/>
  <c r="L117" i="13"/>
  <c r="K117" i="13"/>
  <c r="J117" i="13"/>
  <c r="I117" i="13"/>
  <c r="H117" i="13"/>
  <c r="G117" i="13"/>
  <c r="F117" i="13"/>
  <c r="E117" i="13"/>
  <c r="D117" i="13"/>
  <c r="C117" i="13"/>
  <c r="BM116" i="13"/>
  <c r="BL116" i="13"/>
  <c r="BK116" i="13"/>
  <c r="BJ116" i="13"/>
  <c r="BI116" i="13"/>
  <c r="BH116" i="13"/>
  <c r="BG116" i="13"/>
  <c r="BE116" i="13"/>
  <c r="BD116" i="13"/>
  <c r="BC116" i="13"/>
  <c r="BB116" i="13"/>
  <c r="BA116" i="13"/>
  <c r="AZ116" i="13"/>
  <c r="AV116" i="13"/>
  <c r="AU116" i="13"/>
  <c r="AT116" i="13"/>
  <c r="AQ116" i="13"/>
  <c r="AP116" i="13"/>
  <c r="AN116" i="13"/>
  <c r="AM116" i="13"/>
  <c r="AL116" i="13"/>
  <c r="AK116" i="13"/>
  <c r="AJ116" i="13"/>
  <c r="AI116" i="13"/>
  <c r="AH116" i="13"/>
  <c r="AG116" i="13"/>
  <c r="AF116" i="13"/>
  <c r="AD116" i="13"/>
  <c r="AC116" i="13"/>
  <c r="AB116" i="13"/>
  <c r="AA116" i="13"/>
  <c r="Z116" i="13"/>
  <c r="Y116" i="13"/>
  <c r="X116" i="13"/>
  <c r="W116" i="13"/>
  <c r="U116" i="13"/>
  <c r="T116" i="13"/>
  <c r="S116" i="13"/>
  <c r="R116" i="13"/>
  <c r="Q116" i="13"/>
  <c r="P116" i="13"/>
  <c r="O116" i="13"/>
  <c r="N116" i="13"/>
  <c r="L116" i="13"/>
  <c r="K116" i="13"/>
  <c r="J116" i="13"/>
  <c r="I116" i="13"/>
  <c r="H116" i="13"/>
  <c r="G116" i="13"/>
  <c r="F116" i="13"/>
  <c r="E116" i="13"/>
  <c r="D116" i="13"/>
  <c r="C116" i="13"/>
  <c r="BF115" i="13"/>
  <c r="AW115" i="13"/>
  <c r="AR115" i="13"/>
  <c r="AS115" i="13" s="1"/>
  <c r="AE115" i="13"/>
  <c r="V115" i="13"/>
  <c r="M115" i="13"/>
  <c r="BF114" i="13"/>
  <c r="AW114" i="13"/>
  <c r="AR114" i="13"/>
  <c r="AS114" i="13" s="1"/>
  <c r="AE114" i="13"/>
  <c r="V114" i="13"/>
  <c r="M114" i="13"/>
  <c r="BF113" i="13"/>
  <c r="AW113" i="13"/>
  <c r="AX113" i="13" s="1"/>
  <c r="AR113" i="13"/>
  <c r="AS113" i="13" s="1"/>
  <c r="AE113" i="13"/>
  <c r="V113" i="13"/>
  <c r="M113" i="13"/>
  <c r="BF112" i="13"/>
  <c r="AW112" i="13"/>
  <c r="AR112" i="13"/>
  <c r="AS112" i="13" s="1"/>
  <c r="AE112" i="13"/>
  <c r="V112" i="13"/>
  <c r="M112" i="13"/>
  <c r="BF111" i="13"/>
  <c r="AW111" i="13"/>
  <c r="AR111" i="13"/>
  <c r="AS111" i="13" s="1"/>
  <c r="AE111" i="13"/>
  <c r="V111" i="13"/>
  <c r="M111" i="13"/>
  <c r="BF110" i="13"/>
  <c r="AW110" i="13"/>
  <c r="AX110" i="13" s="1"/>
  <c r="AR110" i="13"/>
  <c r="AS110" i="13" s="1"/>
  <c r="AE110" i="13"/>
  <c r="V110" i="13"/>
  <c r="M110" i="13"/>
  <c r="BF109" i="13"/>
  <c r="AW109" i="13"/>
  <c r="AX109" i="13" s="1"/>
  <c r="AR109" i="13"/>
  <c r="AS109" i="13" s="1"/>
  <c r="AE109" i="13"/>
  <c r="V109" i="13"/>
  <c r="M109" i="13"/>
  <c r="BF108" i="13"/>
  <c r="AW108" i="13"/>
  <c r="AX108" i="13" s="1"/>
  <c r="AR108" i="13"/>
  <c r="AS108" i="13" s="1"/>
  <c r="AE108" i="13"/>
  <c r="V108" i="13"/>
  <c r="M108" i="13"/>
  <c r="BF107" i="13"/>
  <c r="AW107" i="13"/>
  <c r="AS107" i="13"/>
  <c r="AR107" i="13"/>
  <c r="AE107" i="13"/>
  <c r="V107" i="13"/>
  <c r="M107" i="13"/>
  <c r="BF106" i="13"/>
  <c r="AW106" i="13"/>
  <c r="AR106" i="13"/>
  <c r="AS106" i="13" s="1"/>
  <c r="AE106" i="13"/>
  <c r="V106" i="13"/>
  <c r="M106" i="13"/>
  <c r="BF105" i="13"/>
  <c r="AW105" i="13"/>
  <c r="AX105" i="13" s="1"/>
  <c r="AR105" i="13"/>
  <c r="AS105" i="13" s="1"/>
  <c r="AE105" i="13"/>
  <c r="V105" i="13"/>
  <c r="M105" i="13"/>
  <c r="BF104" i="13"/>
  <c r="AW104" i="13"/>
  <c r="AR104" i="13"/>
  <c r="AS104" i="13" s="1"/>
  <c r="AE104" i="13"/>
  <c r="V104" i="13"/>
  <c r="M104" i="13"/>
  <c r="BF103" i="13"/>
  <c r="AW103" i="13"/>
  <c r="AX103" i="13" s="1"/>
  <c r="AS103" i="13"/>
  <c r="AR103" i="13"/>
  <c r="AE103" i="13"/>
  <c r="V103" i="13"/>
  <c r="M103" i="13"/>
  <c r="BF102" i="13"/>
  <c r="AW102" i="13"/>
  <c r="AX102" i="13" s="1"/>
  <c r="AR102" i="13"/>
  <c r="AS102" i="13" s="1"/>
  <c r="AE102" i="13"/>
  <c r="V102" i="13"/>
  <c r="M102" i="13"/>
  <c r="BF101" i="13"/>
  <c r="AW101" i="13"/>
  <c r="AX101" i="13" s="1"/>
  <c r="AR101" i="13"/>
  <c r="AS101" i="13" s="1"/>
  <c r="AE101" i="13"/>
  <c r="V101" i="13"/>
  <c r="M101" i="13"/>
  <c r="BF100" i="13"/>
  <c r="AW100" i="13"/>
  <c r="AR100" i="13"/>
  <c r="AS100" i="13" s="1"/>
  <c r="AE100" i="13"/>
  <c r="V100" i="13"/>
  <c r="M100" i="13"/>
  <c r="BF99" i="13"/>
  <c r="AW99" i="13"/>
  <c r="AS99" i="13"/>
  <c r="AR99" i="13"/>
  <c r="AE99" i="13"/>
  <c r="V99" i="13"/>
  <c r="M99" i="13"/>
  <c r="BF98" i="13"/>
  <c r="AW98" i="13"/>
  <c r="AX98" i="13" s="1"/>
  <c r="AS98" i="13"/>
  <c r="AY98" i="13" s="1"/>
  <c r="AR98" i="13"/>
  <c r="AE98" i="13"/>
  <c r="V98" i="13"/>
  <c r="M98" i="13"/>
  <c r="BF97" i="13"/>
  <c r="AX97" i="13"/>
  <c r="AW97" i="13"/>
  <c r="AR97" i="13"/>
  <c r="AS97" i="13" s="1"/>
  <c r="AE97" i="13"/>
  <c r="V97" i="13"/>
  <c r="M97" i="13"/>
  <c r="BF96" i="13"/>
  <c r="AW96" i="13"/>
  <c r="AR96" i="13"/>
  <c r="AS96" i="13" s="1"/>
  <c r="AE96" i="13"/>
  <c r="V96" i="13"/>
  <c r="M96" i="13"/>
  <c r="BF95" i="13"/>
  <c r="AW95" i="13"/>
  <c r="AS95" i="13"/>
  <c r="AR95" i="13"/>
  <c r="AE95" i="13"/>
  <c r="V95" i="13"/>
  <c r="M95" i="13"/>
  <c r="BF94" i="13"/>
  <c r="AW94" i="13"/>
  <c r="AX94" i="13" s="1"/>
  <c r="AR94" i="13"/>
  <c r="AS94" i="13" s="1"/>
  <c r="AE94" i="13"/>
  <c r="V94" i="13"/>
  <c r="M94" i="13"/>
  <c r="BF93" i="13"/>
  <c r="AW93" i="13"/>
  <c r="AX93" i="13" s="1"/>
  <c r="AR93" i="13"/>
  <c r="AS93" i="13" s="1"/>
  <c r="AE93" i="13"/>
  <c r="V93" i="13"/>
  <c r="M93" i="13"/>
  <c r="BF92" i="13"/>
  <c r="AW92" i="13"/>
  <c r="AX92" i="13" s="1"/>
  <c r="AR92" i="13"/>
  <c r="AS92" i="13" s="1"/>
  <c r="AE92" i="13"/>
  <c r="V92" i="13"/>
  <c r="M92" i="13"/>
  <c r="BF91" i="13"/>
  <c r="AW91" i="13"/>
  <c r="AS91" i="13"/>
  <c r="AR91" i="13"/>
  <c r="AE91" i="13"/>
  <c r="V91" i="13"/>
  <c r="M91" i="13"/>
  <c r="BF90" i="13"/>
  <c r="AW90" i="13"/>
  <c r="AX90" i="13" s="1"/>
  <c r="AR90" i="13"/>
  <c r="AS90" i="13" s="1"/>
  <c r="AE90" i="13"/>
  <c r="V90" i="13"/>
  <c r="M90" i="13"/>
  <c r="BF89" i="13"/>
  <c r="AX89" i="13"/>
  <c r="AW89" i="13"/>
  <c r="AY89" i="13" s="1"/>
  <c r="AR89" i="13"/>
  <c r="AS89" i="13" s="1"/>
  <c r="AE89" i="13"/>
  <c r="V89" i="13"/>
  <c r="M89" i="13"/>
  <c r="BF88" i="13"/>
  <c r="AW88" i="13"/>
  <c r="AR88" i="13"/>
  <c r="AS88" i="13" s="1"/>
  <c r="AE88" i="13"/>
  <c r="V88" i="13"/>
  <c r="M88" i="13"/>
  <c r="BF87" i="13"/>
  <c r="AW87" i="13"/>
  <c r="AR87" i="13"/>
  <c r="AS87" i="13" s="1"/>
  <c r="AE87" i="13"/>
  <c r="V87" i="13"/>
  <c r="M87" i="13"/>
  <c r="BF86" i="13"/>
  <c r="AW86" i="13"/>
  <c r="AX86" i="13" s="1"/>
  <c r="AR86" i="13"/>
  <c r="AS86" i="13" s="1"/>
  <c r="AE86" i="13"/>
  <c r="V86" i="13"/>
  <c r="M86" i="13"/>
  <c r="B86" i="13"/>
  <c r="A86" i="13" s="1"/>
  <c r="BF85" i="13"/>
  <c r="AX85" i="13"/>
  <c r="AW85" i="13"/>
  <c r="AS85" i="13"/>
  <c r="AR85" i="13"/>
  <c r="AE85" i="13"/>
  <c r="AE116" i="13" s="1"/>
  <c r="V85" i="13"/>
  <c r="M85" i="13"/>
  <c r="A85" i="13"/>
  <c r="BM84" i="13"/>
  <c r="BL84" i="13"/>
  <c r="BK84" i="13"/>
  <c r="BJ84" i="13"/>
  <c r="BI84" i="13"/>
  <c r="BH84" i="13"/>
  <c r="BG84" i="13"/>
  <c r="BE84" i="13"/>
  <c r="AT84" i="13"/>
  <c r="AO84" i="13"/>
  <c r="C84" i="13"/>
  <c r="BM83" i="13"/>
  <c r="BL83" i="13"/>
  <c r="BK83" i="13"/>
  <c r="BJ83" i="13"/>
  <c r="BI83" i="13"/>
  <c r="BH83" i="13"/>
  <c r="BG83" i="13"/>
  <c r="BE83" i="13"/>
  <c r="BD83" i="13"/>
  <c r="BC83" i="13"/>
  <c r="BB83" i="13"/>
  <c r="BA83" i="13"/>
  <c r="AZ83" i="13"/>
  <c r="AV83" i="13"/>
  <c r="AU83" i="13"/>
  <c r="AT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D83" i="13"/>
  <c r="AC83" i="13"/>
  <c r="AB83" i="13"/>
  <c r="AA83" i="13"/>
  <c r="Z83" i="13"/>
  <c r="Y83" i="13"/>
  <c r="X83" i="13"/>
  <c r="W83" i="13"/>
  <c r="U83" i="13"/>
  <c r="T83" i="13"/>
  <c r="S83" i="13"/>
  <c r="R83" i="13"/>
  <c r="Q83" i="13"/>
  <c r="P83" i="13"/>
  <c r="O83" i="13"/>
  <c r="N83" i="13"/>
  <c r="L83" i="13"/>
  <c r="K83" i="13"/>
  <c r="J83" i="13"/>
  <c r="I83" i="13"/>
  <c r="H83" i="13"/>
  <c r="G83" i="13"/>
  <c r="F83" i="13"/>
  <c r="E83" i="13"/>
  <c r="C83" i="13"/>
  <c r="BM82" i="13"/>
  <c r="BL82" i="13"/>
  <c r="BK82" i="13"/>
  <c r="BJ82" i="13"/>
  <c r="BI82" i="13"/>
  <c r="BH82" i="13"/>
  <c r="BG82" i="13"/>
  <c r="BG11" i="13" s="1"/>
  <c r="BE82" i="13"/>
  <c r="BD82" i="13"/>
  <c r="BC82" i="13"/>
  <c r="BB82" i="13"/>
  <c r="BA82" i="13"/>
  <c r="AZ82" i="13"/>
  <c r="AV82" i="13"/>
  <c r="AU82" i="13"/>
  <c r="AT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D82" i="13"/>
  <c r="AC82" i="13"/>
  <c r="AB82" i="13"/>
  <c r="AA82" i="13"/>
  <c r="Z82" i="13"/>
  <c r="Y82" i="13"/>
  <c r="X82" i="13"/>
  <c r="W82" i="13"/>
  <c r="U82" i="13"/>
  <c r="T82" i="13"/>
  <c r="S82" i="13"/>
  <c r="R82" i="13"/>
  <c r="Q82" i="13"/>
  <c r="P82" i="13"/>
  <c r="O82" i="13"/>
  <c r="N82" i="13"/>
  <c r="L82" i="13"/>
  <c r="K82" i="13"/>
  <c r="J82" i="13"/>
  <c r="I82" i="13"/>
  <c r="H82" i="13"/>
  <c r="G82" i="13"/>
  <c r="F82" i="13"/>
  <c r="E82" i="13"/>
  <c r="C82" i="13"/>
  <c r="BM81" i="13"/>
  <c r="BL81" i="13"/>
  <c r="BK81" i="13"/>
  <c r="BJ81" i="13"/>
  <c r="BI81" i="13"/>
  <c r="BH81" i="13"/>
  <c r="BG81" i="13"/>
  <c r="BE81" i="13"/>
  <c r="BD81" i="13"/>
  <c r="BC81" i="13"/>
  <c r="BB81" i="13"/>
  <c r="BA81" i="13"/>
  <c r="AZ81" i="13"/>
  <c r="AV81" i="13"/>
  <c r="AU81" i="13"/>
  <c r="AT81" i="13"/>
  <c r="AQ81" i="13"/>
  <c r="AP81" i="13"/>
  <c r="AO81" i="13"/>
  <c r="AN81" i="13"/>
  <c r="AM81" i="13"/>
  <c r="AL81" i="13"/>
  <c r="AK81" i="13"/>
  <c r="AJ81" i="13"/>
  <c r="AI81" i="13"/>
  <c r="AI10" i="13" s="1"/>
  <c r="AH81" i="13"/>
  <c r="AG81" i="13"/>
  <c r="AF81" i="13"/>
  <c r="AD81" i="13"/>
  <c r="AC81" i="13"/>
  <c r="AB81" i="13"/>
  <c r="AA81" i="13"/>
  <c r="AA10" i="13" s="1"/>
  <c r="Z81" i="13"/>
  <c r="Y81" i="13"/>
  <c r="X81" i="13"/>
  <c r="W81" i="13"/>
  <c r="U81" i="13"/>
  <c r="T81" i="13"/>
  <c r="S81" i="13"/>
  <c r="R81" i="13"/>
  <c r="Q81" i="13"/>
  <c r="P81" i="13"/>
  <c r="O81" i="13"/>
  <c r="N81" i="13"/>
  <c r="L81" i="13"/>
  <c r="K81" i="13"/>
  <c r="J81" i="13"/>
  <c r="I81" i="13"/>
  <c r="H81" i="13"/>
  <c r="G81" i="13"/>
  <c r="F81" i="13"/>
  <c r="E81" i="13"/>
  <c r="C81" i="13"/>
  <c r="BF80" i="13"/>
  <c r="AX80" i="13"/>
  <c r="AW80" i="13"/>
  <c r="AR80" i="13"/>
  <c r="AS80" i="13" s="1"/>
  <c r="AE80" i="13"/>
  <c r="V80" i="13"/>
  <c r="M80" i="13"/>
  <c r="D80" i="13"/>
  <c r="BF79" i="13"/>
  <c r="AW79" i="13"/>
  <c r="AR79" i="13"/>
  <c r="AS79" i="13" s="1"/>
  <c r="AE79" i="13"/>
  <c r="V79" i="13"/>
  <c r="M79" i="13"/>
  <c r="D79" i="13"/>
  <c r="BF78" i="13"/>
  <c r="AW78" i="13"/>
  <c r="AX78" i="13" s="1"/>
  <c r="AR78" i="13"/>
  <c r="AS78" i="13" s="1"/>
  <c r="AE78" i="13"/>
  <c r="V78" i="13"/>
  <c r="M78" i="13"/>
  <c r="D78" i="13"/>
  <c r="BF77" i="13"/>
  <c r="AW77" i="13"/>
  <c r="AR77" i="13"/>
  <c r="AS77" i="13" s="1"/>
  <c r="AE77" i="13"/>
  <c r="V77" i="13"/>
  <c r="M77" i="13"/>
  <c r="D77" i="13"/>
  <c r="BF76" i="13"/>
  <c r="AW76" i="13"/>
  <c r="AX76" i="13" s="1"/>
  <c r="AR76" i="13"/>
  <c r="AS76" i="13" s="1"/>
  <c r="AE76" i="13"/>
  <c r="V76" i="13"/>
  <c r="M76" i="13"/>
  <c r="D76" i="13"/>
  <c r="BF75" i="13"/>
  <c r="AW75" i="13"/>
  <c r="AR75" i="13"/>
  <c r="AS75" i="13" s="1"/>
  <c r="AE75" i="13"/>
  <c r="V75" i="13"/>
  <c r="M75" i="13"/>
  <c r="D75" i="13"/>
  <c r="BF74" i="13"/>
  <c r="AW74" i="13"/>
  <c r="AR74" i="13"/>
  <c r="AS74" i="13" s="1"/>
  <c r="AE74" i="13"/>
  <c r="V74" i="13"/>
  <c r="M74" i="13"/>
  <c r="D74" i="13"/>
  <c r="BF73" i="13"/>
  <c r="AW73" i="13"/>
  <c r="AR73" i="13"/>
  <c r="AS73" i="13" s="1"/>
  <c r="AE73" i="13"/>
  <c r="V73" i="13"/>
  <c r="M73" i="13"/>
  <c r="D73" i="13"/>
  <c r="BF72" i="13"/>
  <c r="AW72" i="13"/>
  <c r="AX72" i="13" s="1"/>
  <c r="AR72" i="13"/>
  <c r="AS72" i="13" s="1"/>
  <c r="AE72" i="13"/>
  <c r="V72" i="13"/>
  <c r="M72" i="13"/>
  <c r="D72" i="13"/>
  <c r="BF71" i="13"/>
  <c r="AW71" i="13"/>
  <c r="AR71" i="13"/>
  <c r="AS71" i="13" s="1"/>
  <c r="AE71" i="13"/>
  <c r="V71" i="13"/>
  <c r="M71" i="13"/>
  <c r="D71" i="13"/>
  <c r="BF70" i="13"/>
  <c r="AW70" i="13"/>
  <c r="AR70" i="13"/>
  <c r="AS70" i="13" s="1"/>
  <c r="AE70" i="13"/>
  <c r="V70" i="13"/>
  <c r="M70" i="13"/>
  <c r="D70" i="13"/>
  <c r="BF69" i="13"/>
  <c r="AW69" i="13"/>
  <c r="AR69" i="13"/>
  <c r="AS69" i="13" s="1"/>
  <c r="AE69" i="13"/>
  <c r="V69" i="13"/>
  <c r="M69" i="13"/>
  <c r="D69" i="13"/>
  <c r="BF68" i="13"/>
  <c r="AW68" i="13"/>
  <c r="AX68" i="13" s="1"/>
  <c r="AR68" i="13"/>
  <c r="AS68" i="13" s="1"/>
  <c r="AE68" i="13"/>
  <c r="V68" i="13"/>
  <c r="M68" i="13"/>
  <c r="D68" i="13"/>
  <c r="BF67" i="13"/>
  <c r="AW67" i="13"/>
  <c r="AR67" i="13"/>
  <c r="AS67" i="13" s="1"/>
  <c r="AE67" i="13"/>
  <c r="V67" i="13"/>
  <c r="M67" i="13"/>
  <c r="D67" i="13"/>
  <c r="BF66" i="13"/>
  <c r="AW66" i="13"/>
  <c r="AR66" i="13"/>
  <c r="AS66" i="13" s="1"/>
  <c r="AE66" i="13"/>
  <c r="V66" i="13"/>
  <c r="M66" i="13"/>
  <c r="D66" i="13"/>
  <c r="BF65" i="13"/>
  <c r="AW65" i="13"/>
  <c r="AR65" i="13"/>
  <c r="AS65" i="13" s="1"/>
  <c r="AE65" i="13"/>
  <c r="V65" i="13"/>
  <c r="M65" i="13"/>
  <c r="D65" i="13"/>
  <c r="BF64" i="13"/>
  <c r="AW64" i="13"/>
  <c r="AX64" i="13" s="1"/>
  <c r="AR64" i="13"/>
  <c r="AS64" i="13" s="1"/>
  <c r="AE64" i="13"/>
  <c r="V64" i="13"/>
  <c r="M64" i="13"/>
  <c r="D64" i="13"/>
  <c r="BF63" i="13"/>
  <c r="AW63" i="13"/>
  <c r="AR63" i="13"/>
  <c r="AS63" i="13" s="1"/>
  <c r="AE63" i="13"/>
  <c r="V63" i="13"/>
  <c r="M63" i="13"/>
  <c r="D63" i="13"/>
  <c r="BF62" i="13"/>
  <c r="AW62" i="13"/>
  <c r="AX62" i="13" s="1"/>
  <c r="AR62" i="13"/>
  <c r="AS62" i="13" s="1"/>
  <c r="AE62" i="13"/>
  <c r="V62" i="13"/>
  <c r="M62" i="13"/>
  <c r="D62" i="13"/>
  <c r="BF61" i="13"/>
  <c r="AW61" i="13"/>
  <c r="AX61" i="13" s="1"/>
  <c r="AR61" i="13"/>
  <c r="AS61" i="13" s="1"/>
  <c r="AE61" i="13"/>
  <c r="V61" i="13"/>
  <c r="M61" i="13"/>
  <c r="D61" i="13"/>
  <c r="BF60" i="13"/>
  <c r="AX60" i="13"/>
  <c r="AW60" i="13"/>
  <c r="AR60" i="13"/>
  <c r="AS60" i="13" s="1"/>
  <c r="AE60" i="13"/>
  <c r="V60" i="13"/>
  <c r="M60" i="13"/>
  <c r="D60" i="13"/>
  <c r="BF59" i="13"/>
  <c r="AX59" i="13"/>
  <c r="AW59" i="13"/>
  <c r="AR59" i="13"/>
  <c r="AS59" i="13" s="1"/>
  <c r="AE59" i="13"/>
  <c r="V59" i="13"/>
  <c r="M59" i="13"/>
  <c r="D59" i="13"/>
  <c r="BF58" i="13"/>
  <c r="AW58" i="13"/>
  <c r="AX58" i="13" s="1"/>
  <c r="AR58" i="13"/>
  <c r="AS58" i="13" s="1"/>
  <c r="AE58" i="13"/>
  <c r="V58" i="13"/>
  <c r="M58" i="13"/>
  <c r="D58" i="13"/>
  <c r="BF57" i="13"/>
  <c r="AW57" i="13"/>
  <c r="AX57" i="13" s="1"/>
  <c r="AR57" i="13"/>
  <c r="AS57" i="13" s="1"/>
  <c r="AE57" i="13"/>
  <c r="V57" i="13"/>
  <c r="M57" i="13"/>
  <c r="D57" i="13"/>
  <c r="BF56" i="13"/>
  <c r="AX56" i="13"/>
  <c r="AW56" i="13"/>
  <c r="AR56" i="13"/>
  <c r="AS56" i="13" s="1"/>
  <c r="AE56" i="13"/>
  <c r="V56" i="13"/>
  <c r="M56" i="13"/>
  <c r="D56" i="13"/>
  <c r="BF55" i="13"/>
  <c r="AW55" i="13"/>
  <c r="AR55" i="13"/>
  <c r="AS55" i="13" s="1"/>
  <c r="AE55" i="13"/>
  <c r="V55" i="13"/>
  <c r="M55" i="13"/>
  <c r="D55" i="13"/>
  <c r="BF54" i="13"/>
  <c r="AW54" i="13"/>
  <c r="AR54" i="13"/>
  <c r="AS54" i="13" s="1"/>
  <c r="AE54" i="13"/>
  <c r="V54" i="13"/>
  <c r="M54" i="13"/>
  <c r="D54" i="13"/>
  <c r="BF53" i="13"/>
  <c r="AW53" i="13"/>
  <c r="AX53" i="13" s="1"/>
  <c r="AR53" i="13"/>
  <c r="AS53" i="13" s="1"/>
  <c r="AE53" i="13"/>
  <c r="V53" i="13"/>
  <c r="M53" i="13"/>
  <c r="D53" i="13"/>
  <c r="BF52" i="13"/>
  <c r="BF84" i="13" s="1"/>
  <c r="AW52" i="13"/>
  <c r="AX52" i="13" s="1"/>
  <c r="AR52" i="13"/>
  <c r="AE52" i="13"/>
  <c r="V52" i="13"/>
  <c r="M52" i="13"/>
  <c r="M81" i="13" s="1"/>
  <c r="D52" i="13"/>
  <c r="BM51" i="13"/>
  <c r="BL51" i="13"/>
  <c r="BK51" i="13"/>
  <c r="BJ51" i="13"/>
  <c r="BI51" i="13"/>
  <c r="BH51" i="13"/>
  <c r="BG51" i="13"/>
  <c r="BE51" i="13"/>
  <c r="AT51" i="13"/>
  <c r="AO51" i="13"/>
  <c r="C51" i="13"/>
  <c r="BM50" i="13"/>
  <c r="BL50" i="13"/>
  <c r="BK50" i="13"/>
  <c r="BJ50" i="13"/>
  <c r="BI50" i="13"/>
  <c r="BH50" i="13"/>
  <c r="BH9" i="13" s="1"/>
  <c r="BG50" i="13"/>
  <c r="BE50" i="13"/>
  <c r="BD50" i="13"/>
  <c r="BC50" i="13"/>
  <c r="BB50" i="13"/>
  <c r="BA50" i="13"/>
  <c r="AZ50" i="13"/>
  <c r="AV50" i="13"/>
  <c r="AU50" i="13"/>
  <c r="AT50" i="13"/>
  <c r="AQ50" i="13"/>
  <c r="AP50" i="13"/>
  <c r="AO50" i="13"/>
  <c r="AN50" i="13"/>
  <c r="AM50" i="13"/>
  <c r="AL50" i="13"/>
  <c r="AK50" i="13"/>
  <c r="AJ50" i="13"/>
  <c r="AI50" i="13"/>
  <c r="AH50" i="13"/>
  <c r="AH9" i="13" s="1"/>
  <c r="AG50" i="13"/>
  <c r="AF50" i="13"/>
  <c r="AD50" i="13"/>
  <c r="AC50" i="13"/>
  <c r="AB50" i="13"/>
  <c r="AA50" i="13"/>
  <c r="Z50" i="13"/>
  <c r="Z9" i="13" s="1"/>
  <c r="Y50" i="13"/>
  <c r="X50" i="13"/>
  <c r="W50" i="13"/>
  <c r="U50" i="13"/>
  <c r="T50" i="13"/>
  <c r="S50" i="13"/>
  <c r="R50" i="13"/>
  <c r="R9" i="13" s="1"/>
  <c r="Q50" i="13"/>
  <c r="P50" i="13"/>
  <c r="O50" i="13"/>
  <c r="N50" i="13"/>
  <c r="L50" i="13"/>
  <c r="K50" i="13"/>
  <c r="J50" i="13"/>
  <c r="I50" i="13"/>
  <c r="H50" i="13"/>
  <c r="G50" i="13"/>
  <c r="F50" i="13"/>
  <c r="E50" i="13"/>
  <c r="C50" i="13"/>
  <c r="BM49" i="13"/>
  <c r="BL49" i="13"/>
  <c r="BL11" i="13" s="1"/>
  <c r="BK49" i="13"/>
  <c r="BJ49" i="13"/>
  <c r="BI49" i="13"/>
  <c r="BH49" i="13"/>
  <c r="BG49" i="13"/>
  <c r="BE49" i="13"/>
  <c r="BD49" i="13"/>
  <c r="BD8" i="13" s="1"/>
  <c r="BC49" i="13"/>
  <c r="BB49" i="13"/>
  <c r="BA49" i="13"/>
  <c r="BA8" i="13" s="1"/>
  <c r="AZ49" i="13"/>
  <c r="AV49" i="13"/>
  <c r="AV8" i="13" s="1"/>
  <c r="AU49" i="13"/>
  <c r="AT49" i="13"/>
  <c r="AQ49" i="13"/>
  <c r="AP49" i="13"/>
  <c r="AO49" i="13"/>
  <c r="AN49" i="13"/>
  <c r="AM49" i="13"/>
  <c r="AL49" i="13"/>
  <c r="AL10" i="13" s="1"/>
  <c r="AK49" i="13"/>
  <c r="AJ49" i="13"/>
  <c r="AI49" i="13"/>
  <c r="AH49" i="13"/>
  <c r="AG49" i="13"/>
  <c r="AF49" i="13"/>
  <c r="AF8" i="13" s="1"/>
  <c r="AD49" i="13"/>
  <c r="AD10" i="13" s="1"/>
  <c r="AC49" i="13"/>
  <c r="AB49" i="13"/>
  <c r="AA49" i="13"/>
  <c r="Z49" i="13"/>
  <c r="Y49" i="13"/>
  <c r="X49" i="13"/>
  <c r="X8" i="13" s="1"/>
  <c r="W49" i="13"/>
  <c r="V49" i="13"/>
  <c r="U49" i="13"/>
  <c r="T49" i="13"/>
  <c r="S49" i="13"/>
  <c r="R49" i="13"/>
  <c r="Q49" i="13"/>
  <c r="P49" i="13"/>
  <c r="O49" i="13"/>
  <c r="N49" i="13"/>
  <c r="L49" i="13"/>
  <c r="K49" i="13"/>
  <c r="J49" i="13"/>
  <c r="I49" i="13"/>
  <c r="H49" i="13"/>
  <c r="G49" i="13"/>
  <c r="F49" i="13"/>
  <c r="E49" i="13"/>
  <c r="C49" i="13"/>
  <c r="BM48" i="13"/>
  <c r="BL48" i="13"/>
  <c r="BK48" i="13"/>
  <c r="BK11" i="13" s="1"/>
  <c r="BJ48" i="13"/>
  <c r="BI48" i="13"/>
  <c r="BI9" i="13" s="1"/>
  <c r="BH48" i="13"/>
  <c r="BG48" i="13"/>
  <c r="BE48" i="13"/>
  <c r="BD48" i="13"/>
  <c r="BC48" i="13"/>
  <c r="BC9" i="13" s="1"/>
  <c r="BB48" i="13"/>
  <c r="BA48" i="13"/>
  <c r="AZ48" i="13"/>
  <c r="AV48" i="13"/>
  <c r="AU48" i="13"/>
  <c r="AT48" i="13"/>
  <c r="AQ48" i="13"/>
  <c r="AP48" i="13"/>
  <c r="AO48" i="13"/>
  <c r="AN48" i="13"/>
  <c r="AM48" i="13"/>
  <c r="AM9" i="13" s="1"/>
  <c r="AL48" i="13"/>
  <c r="AK48" i="13"/>
  <c r="AK9" i="13" s="1"/>
  <c r="AJ48" i="13"/>
  <c r="AI48" i="13"/>
  <c r="AH48" i="13"/>
  <c r="AG48" i="13"/>
  <c r="AF48" i="13"/>
  <c r="AE48" i="13"/>
  <c r="AD48" i="13"/>
  <c r="AC48" i="13"/>
  <c r="AC9" i="13" s="1"/>
  <c r="AB48" i="13"/>
  <c r="AA48" i="13"/>
  <c r="Z48" i="13"/>
  <c r="Y48" i="13"/>
  <c r="X48" i="13"/>
  <c r="W48" i="13"/>
  <c r="W9" i="13" s="1"/>
  <c r="U48" i="13"/>
  <c r="U9" i="13" s="1"/>
  <c r="T48" i="13"/>
  <c r="S48" i="13"/>
  <c r="R48" i="13"/>
  <c r="Q48" i="13"/>
  <c r="P48" i="13"/>
  <c r="O48" i="13"/>
  <c r="O9" i="13" s="1"/>
  <c r="N48" i="13"/>
  <c r="L48" i="13"/>
  <c r="K48" i="13"/>
  <c r="J48" i="13"/>
  <c r="I48" i="13"/>
  <c r="H48" i="13"/>
  <c r="G48" i="13"/>
  <c r="G9" i="13" s="1"/>
  <c r="F48" i="13"/>
  <c r="E48" i="13"/>
  <c r="E9" i="13" s="1"/>
  <c r="C48" i="13"/>
  <c r="BF47" i="13"/>
  <c r="AW47" i="13"/>
  <c r="AR47" i="13"/>
  <c r="AS47" i="13" s="1"/>
  <c r="AE47" i="13"/>
  <c r="V47" i="13"/>
  <c r="M47" i="13"/>
  <c r="D47" i="13"/>
  <c r="BF46" i="13"/>
  <c r="AW46" i="13"/>
  <c r="AX46" i="13" s="1"/>
  <c r="AR46" i="13"/>
  <c r="AS46" i="13" s="1"/>
  <c r="AE46" i="13"/>
  <c r="V46" i="13"/>
  <c r="M46" i="13"/>
  <c r="D46" i="13"/>
  <c r="BF45" i="13"/>
  <c r="AW45" i="13"/>
  <c r="AR45" i="13"/>
  <c r="AS45" i="13" s="1"/>
  <c r="AE45" i="13"/>
  <c r="V45" i="13"/>
  <c r="M45" i="13"/>
  <c r="D45" i="13"/>
  <c r="BF44" i="13"/>
  <c r="AW44" i="13"/>
  <c r="AX44" i="13" s="1"/>
  <c r="AR44" i="13"/>
  <c r="AS44" i="13" s="1"/>
  <c r="AE44" i="13"/>
  <c r="V44" i="13"/>
  <c r="M44" i="13"/>
  <c r="D44" i="13"/>
  <c r="BF43" i="13"/>
  <c r="AW43" i="13"/>
  <c r="AR43" i="13"/>
  <c r="AS43" i="13" s="1"/>
  <c r="AE43" i="13"/>
  <c r="V43" i="13"/>
  <c r="M43" i="13"/>
  <c r="D43" i="13"/>
  <c r="BF42" i="13"/>
  <c r="AW42" i="13"/>
  <c r="AX42" i="13" s="1"/>
  <c r="AR42" i="13"/>
  <c r="AS42" i="13" s="1"/>
  <c r="AE42" i="13"/>
  <c r="V42" i="13"/>
  <c r="M42" i="13"/>
  <c r="D42" i="13"/>
  <c r="BF41" i="13"/>
  <c r="AW41" i="13"/>
  <c r="AR41" i="13"/>
  <c r="AS41" i="13" s="1"/>
  <c r="AE41" i="13"/>
  <c r="V41" i="13"/>
  <c r="M41" i="13"/>
  <c r="D41" i="13"/>
  <c r="BF40" i="13"/>
  <c r="AW40" i="13"/>
  <c r="AX40" i="13" s="1"/>
  <c r="AR40" i="13"/>
  <c r="AS40" i="13" s="1"/>
  <c r="AE40" i="13"/>
  <c r="V40" i="13"/>
  <c r="M40" i="13"/>
  <c r="D40" i="13"/>
  <c r="BF39" i="13"/>
  <c r="AW39" i="13"/>
  <c r="AR39" i="13"/>
  <c r="AS39" i="13" s="1"/>
  <c r="AE39" i="13"/>
  <c r="V39" i="13"/>
  <c r="M39" i="13"/>
  <c r="D39" i="13"/>
  <c r="BF38" i="13"/>
  <c r="AW38" i="13"/>
  <c r="AX38" i="13" s="1"/>
  <c r="AR38" i="13"/>
  <c r="AS38" i="13" s="1"/>
  <c r="AE38" i="13"/>
  <c r="V38" i="13"/>
  <c r="M38" i="13"/>
  <c r="D38" i="13"/>
  <c r="BF37" i="13"/>
  <c r="AW37" i="13"/>
  <c r="AR37" i="13"/>
  <c r="AS37" i="13" s="1"/>
  <c r="AE37" i="13"/>
  <c r="V37" i="13"/>
  <c r="M37" i="13"/>
  <c r="D37" i="13"/>
  <c r="BF36" i="13"/>
  <c r="AW36" i="13"/>
  <c r="AX36" i="13" s="1"/>
  <c r="AR36" i="13"/>
  <c r="AS36" i="13" s="1"/>
  <c r="AE36" i="13"/>
  <c r="V36" i="13"/>
  <c r="M36" i="13"/>
  <c r="D36" i="13"/>
  <c r="BF35" i="13"/>
  <c r="AW35" i="13"/>
  <c r="AR35" i="13"/>
  <c r="AS35" i="13" s="1"/>
  <c r="AE35" i="13"/>
  <c r="V35" i="13"/>
  <c r="M35" i="13"/>
  <c r="D35" i="13"/>
  <c r="BF34" i="13"/>
  <c r="AW34" i="13"/>
  <c r="AX34" i="13" s="1"/>
  <c r="AR34" i="13"/>
  <c r="AS34" i="13" s="1"/>
  <c r="AE34" i="13"/>
  <c r="V34" i="13"/>
  <c r="M34" i="13"/>
  <c r="D34" i="13"/>
  <c r="BF33" i="13"/>
  <c r="AW33" i="13"/>
  <c r="AR33" i="13"/>
  <c r="AS33" i="13" s="1"/>
  <c r="AE33" i="13"/>
  <c r="V33" i="13"/>
  <c r="M33" i="13"/>
  <c r="D33" i="13"/>
  <c r="BF32" i="13"/>
  <c r="AW32" i="13"/>
  <c r="AX32" i="13" s="1"/>
  <c r="AR32" i="13"/>
  <c r="AS32" i="13" s="1"/>
  <c r="AE32" i="13"/>
  <c r="V32" i="13"/>
  <c r="M32" i="13"/>
  <c r="D32" i="13"/>
  <c r="BF31" i="13"/>
  <c r="AW31" i="13"/>
  <c r="AR31" i="13"/>
  <c r="AS31" i="13" s="1"/>
  <c r="AE31" i="13"/>
  <c r="V31" i="13"/>
  <c r="M31" i="13"/>
  <c r="D31" i="13"/>
  <c r="BF30" i="13"/>
  <c r="AW30" i="13"/>
  <c r="AX30" i="13" s="1"/>
  <c r="AR30" i="13"/>
  <c r="AS30" i="13" s="1"/>
  <c r="AE30" i="13"/>
  <c r="V30" i="13"/>
  <c r="M30" i="13"/>
  <c r="D30" i="13"/>
  <c r="BF29" i="13"/>
  <c r="AW29" i="13"/>
  <c r="AR29" i="13"/>
  <c r="AS29" i="13" s="1"/>
  <c r="AE29" i="13"/>
  <c r="V29" i="13"/>
  <c r="M29" i="13"/>
  <c r="D29" i="13"/>
  <c r="BF28" i="13"/>
  <c r="AW28" i="13"/>
  <c r="AX28" i="13" s="1"/>
  <c r="AR28" i="13"/>
  <c r="AS28" i="13" s="1"/>
  <c r="AE28" i="13"/>
  <c r="V28" i="13"/>
  <c r="M28" i="13"/>
  <c r="D28" i="13"/>
  <c r="BF27" i="13"/>
  <c r="AW27" i="13"/>
  <c r="AR27" i="13"/>
  <c r="AS27" i="13" s="1"/>
  <c r="AE27" i="13"/>
  <c r="V27" i="13"/>
  <c r="M27" i="13"/>
  <c r="D27" i="13"/>
  <c r="BF26" i="13"/>
  <c r="AW26" i="13"/>
  <c r="AX26" i="13" s="1"/>
  <c r="AR26" i="13"/>
  <c r="AS26" i="13" s="1"/>
  <c r="AE26" i="13"/>
  <c r="V26" i="13"/>
  <c r="M26" i="13"/>
  <c r="D26" i="13"/>
  <c r="BF25" i="13"/>
  <c r="AW25" i="13"/>
  <c r="AR25" i="13"/>
  <c r="AS25" i="13" s="1"/>
  <c r="AE25" i="13"/>
  <c r="V25" i="13"/>
  <c r="M25" i="13"/>
  <c r="D25" i="13"/>
  <c r="BF24" i="13"/>
  <c r="AW24" i="13"/>
  <c r="AX24" i="13" s="1"/>
  <c r="AR24" i="13"/>
  <c r="AS24" i="13" s="1"/>
  <c r="AE24" i="13"/>
  <c r="V24" i="13"/>
  <c r="M24" i="13"/>
  <c r="D24" i="13"/>
  <c r="BF23" i="13"/>
  <c r="AW23" i="13"/>
  <c r="AR23" i="13"/>
  <c r="AS23" i="13" s="1"/>
  <c r="AE23" i="13"/>
  <c r="V23" i="13"/>
  <c r="M23" i="13"/>
  <c r="D23" i="13"/>
  <c r="BF22" i="13"/>
  <c r="AW22" i="13"/>
  <c r="AX22" i="13" s="1"/>
  <c r="AR22" i="13"/>
  <c r="AS22" i="13" s="1"/>
  <c r="AE22" i="13"/>
  <c r="V22" i="13"/>
  <c r="M22" i="13"/>
  <c r="D22" i="13"/>
  <c r="BF21" i="13"/>
  <c r="AW21" i="13"/>
  <c r="AR21" i="13"/>
  <c r="AS21" i="13" s="1"/>
  <c r="AE21" i="13"/>
  <c r="V21" i="13"/>
  <c r="M21" i="13"/>
  <c r="D21" i="13"/>
  <c r="BF20" i="13"/>
  <c r="AW20" i="13"/>
  <c r="AX20" i="13" s="1"/>
  <c r="AR20" i="13"/>
  <c r="AS20" i="13" s="1"/>
  <c r="AE20" i="13"/>
  <c r="V20" i="13"/>
  <c r="M20" i="13"/>
  <c r="D20" i="13"/>
  <c r="BF19" i="13"/>
  <c r="AW19" i="13"/>
  <c r="AR19" i="13"/>
  <c r="AS19" i="13" s="1"/>
  <c r="AE19" i="13"/>
  <c r="V19" i="13"/>
  <c r="M19" i="13"/>
  <c r="D19" i="13"/>
  <c r="BF18" i="13"/>
  <c r="AW18" i="13"/>
  <c r="AX18" i="13" s="1"/>
  <c r="AR18" i="13"/>
  <c r="AS18" i="13" s="1"/>
  <c r="AE18" i="13"/>
  <c r="V18" i="13"/>
  <c r="M18" i="13"/>
  <c r="D18" i="13"/>
  <c r="B18" i="13"/>
  <c r="A18" i="13" s="1"/>
  <c r="BF17" i="13"/>
  <c r="AW17" i="13"/>
  <c r="AR17" i="13"/>
  <c r="AE17" i="13"/>
  <c r="AE50" i="13" s="1"/>
  <c r="V17" i="13"/>
  <c r="V50" i="13" s="1"/>
  <c r="M17" i="13"/>
  <c r="D17" i="13"/>
  <c r="D48" i="13" s="1"/>
  <c r="A17" i="13"/>
  <c r="BK12" i="13"/>
  <c r="BJ12" i="13"/>
  <c r="BE12" i="13"/>
  <c r="AO12" i="13"/>
  <c r="C12" i="13"/>
  <c r="BJ11" i="13"/>
  <c r="BE11" i="13"/>
  <c r="C11" i="13"/>
  <c r="BK10" i="13"/>
  <c r="BJ10" i="13"/>
  <c r="BE10" i="13"/>
  <c r="BC10" i="13"/>
  <c r="BB10" i="13"/>
  <c r="AO10" i="13"/>
  <c r="AM10" i="13"/>
  <c r="AJ10" i="13"/>
  <c r="AG10" i="13"/>
  <c r="AB10" i="13"/>
  <c r="Y10" i="13"/>
  <c r="W10" i="13"/>
  <c r="T10" i="13"/>
  <c r="S10" i="13"/>
  <c r="O10" i="13"/>
  <c r="K10" i="13"/>
  <c r="G10" i="13"/>
  <c r="C10" i="13"/>
  <c r="BL9" i="13"/>
  <c r="BJ9" i="13"/>
  <c r="BE9" i="13"/>
  <c r="BD9" i="13"/>
  <c r="BB9" i="13"/>
  <c r="AV9" i="13"/>
  <c r="AO9" i="13"/>
  <c r="AN9" i="13"/>
  <c r="AL9" i="13"/>
  <c r="AJ9" i="13"/>
  <c r="AI9" i="13"/>
  <c r="AG9" i="13"/>
  <c r="AF9" i="13"/>
  <c r="AD9" i="13"/>
  <c r="AB9" i="13"/>
  <c r="AA9" i="13"/>
  <c r="Y9" i="13"/>
  <c r="X9" i="13"/>
  <c r="T9" i="13"/>
  <c r="S9" i="13"/>
  <c r="P9" i="13"/>
  <c r="N9" i="13"/>
  <c r="K9" i="13"/>
  <c r="C9" i="13"/>
  <c r="BK8" i="13"/>
  <c r="BJ8" i="13"/>
  <c r="BI8" i="13"/>
  <c r="BH8" i="13"/>
  <c r="BG8" i="13"/>
  <c r="BE8" i="13"/>
  <c r="BC8" i="13"/>
  <c r="BB8" i="13"/>
  <c r="AQ8" i="13"/>
  <c r="AO8" i="13"/>
  <c r="AM8" i="13"/>
  <c r="AK8" i="13"/>
  <c r="AJ8" i="13"/>
  <c r="AI8" i="13"/>
  <c r="AH8" i="13"/>
  <c r="AG8" i="13"/>
  <c r="AC8" i="13"/>
  <c r="AB8" i="13"/>
  <c r="AA8" i="13"/>
  <c r="Z8" i="13"/>
  <c r="Y8" i="13"/>
  <c r="W8" i="13"/>
  <c r="U8" i="13"/>
  <c r="T8" i="13"/>
  <c r="S8" i="13"/>
  <c r="R8" i="13"/>
  <c r="Q8" i="13"/>
  <c r="O8" i="13"/>
  <c r="K8" i="13"/>
  <c r="G8" i="13"/>
  <c r="C8" i="13"/>
  <c r="B80" i="12"/>
  <c r="BM430" i="12"/>
  <c r="BL430" i="12"/>
  <c r="BK430" i="12"/>
  <c r="BJ430" i="12"/>
  <c r="BI430" i="12"/>
  <c r="BH430" i="12"/>
  <c r="BG430" i="12"/>
  <c r="BE430" i="12"/>
  <c r="AT430" i="12"/>
  <c r="AO430" i="12"/>
  <c r="C430" i="12"/>
  <c r="BM429" i="12"/>
  <c r="BL429" i="12"/>
  <c r="BK429" i="12"/>
  <c r="BJ429" i="12"/>
  <c r="BI429" i="12"/>
  <c r="BH429" i="12"/>
  <c r="BG429" i="12"/>
  <c r="BE429" i="12"/>
  <c r="BD429" i="12"/>
  <c r="BC429" i="12"/>
  <c r="BB429" i="12"/>
  <c r="BA429" i="12"/>
  <c r="AZ429" i="12"/>
  <c r="AV429" i="12"/>
  <c r="AU429" i="12"/>
  <c r="AT429" i="12"/>
  <c r="AQ429" i="12"/>
  <c r="AP429" i="12"/>
  <c r="AO429" i="12"/>
  <c r="AN429" i="12"/>
  <c r="AM429" i="12"/>
  <c r="AL429" i="12"/>
  <c r="AK429" i="12"/>
  <c r="AJ429" i="12"/>
  <c r="AI429" i="12"/>
  <c r="AH429" i="12"/>
  <c r="AG429" i="12"/>
  <c r="AF429" i="12"/>
  <c r="AD429" i="12"/>
  <c r="AC429" i="12"/>
  <c r="AB429" i="12"/>
  <c r="AA429" i="12"/>
  <c r="Z429" i="12"/>
  <c r="Y429" i="12"/>
  <c r="X429" i="12"/>
  <c r="W429" i="12"/>
  <c r="V429" i="12"/>
  <c r="U429" i="12"/>
  <c r="T429" i="12"/>
  <c r="S429" i="12"/>
  <c r="R429" i="12"/>
  <c r="Q429" i="12"/>
  <c r="P429" i="12"/>
  <c r="O429" i="12"/>
  <c r="N429" i="12"/>
  <c r="L429" i="12"/>
  <c r="K429" i="12"/>
  <c r="J429" i="12"/>
  <c r="I429" i="12"/>
  <c r="H429" i="12"/>
  <c r="G429" i="12"/>
  <c r="F429" i="12"/>
  <c r="E429" i="12"/>
  <c r="C429" i="12"/>
  <c r="BM428" i="12"/>
  <c r="BL428" i="12"/>
  <c r="BK428" i="12"/>
  <c r="BJ428" i="12"/>
  <c r="BI428" i="12"/>
  <c r="BH428" i="12"/>
  <c r="BG428" i="12"/>
  <c r="BE428" i="12"/>
  <c r="BD428" i="12"/>
  <c r="BC428" i="12"/>
  <c r="BB428" i="12"/>
  <c r="BA428" i="12"/>
  <c r="AZ428" i="12"/>
  <c r="AV428" i="12"/>
  <c r="AU428" i="12"/>
  <c r="AT428" i="12"/>
  <c r="AQ428" i="12"/>
  <c r="AP428" i="12"/>
  <c r="AO428" i="12"/>
  <c r="AN428" i="12"/>
  <c r="AM428" i="12"/>
  <c r="AL428" i="12"/>
  <c r="AK428" i="12"/>
  <c r="AJ428" i="12"/>
  <c r="AI428" i="12"/>
  <c r="AH428" i="12"/>
  <c r="AG428" i="12"/>
  <c r="AF428" i="12"/>
  <c r="AD428" i="12"/>
  <c r="AC428" i="12"/>
  <c r="AB428" i="12"/>
  <c r="AA428" i="12"/>
  <c r="Z428" i="12"/>
  <c r="Y428" i="12"/>
  <c r="X428" i="12"/>
  <c r="W428" i="12"/>
  <c r="U428" i="12"/>
  <c r="T428" i="12"/>
  <c r="S428" i="12"/>
  <c r="R428" i="12"/>
  <c r="Q428" i="12"/>
  <c r="P428" i="12"/>
  <c r="O428" i="12"/>
  <c r="N428" i="12"/>
  <c r="L428" i="12"/>
  <c r="K428" i="12"/>
  <c r="J428" i="12"/>
  <c r="I428" i="12"/>
  <c r="H428" i="12"/>
  <c r="G428" i="12"/>
  <c r="F428" i="12"/>
  <c r="E428" i="12"/>
  <c r="C428" i="12"/>
  <c r="BM427" i="12"/>
  <c r="BL427" i="12"/>
  <c r="BK427" i="12"/>
  <c r="BJ427" i="12"/>
  <c r="BI427" i="12"/>
  <c r="BH427" i="12"/>
  <c r="BG427" i="12"/>
  <c r="BE427" i="12"/>
  <c r="BD427" i="12"/>
  <c r="BC427" i="12"/>
  <c r="BB427" i="12"/>
  <c r="BA427" i="12"/>
  <c r="AZ427" i="12"/>
  <c r="AV427" i="12"/>
  <c r="AU427" i="12"/>
  <c r="AT427" i="12"/>
  <c r="AQ427" i="12"/>
  <c r="AP427" i="12"/>
  <c r="AO427" i="12"/>
  <c r="AN427" i="12"/>
  <c r="AM427" i="12"/>
  <c r="AL427" i="12"/>
  <c r="AK427" i="12"/>
  <c r="AJ427" i="12"/>
  <c r="AI427" i="12"/>
  <c r="AH427" i="12"/>
  <c r="AG427" i="12"/>
  <c r="AF427" i="12"/>
  <c r="AD427" i="12"/>
  <c r="AC427" i="12"/>
  <c r="AB427" i="12"/>
  <c r="AA427" i="12"/>
  <c r="Z427" i="12"/>
  <c r="Y427" i="12"/>
  <c r="X427" i="12"/>
  <c r="W427" i="12"/>
  <c r="U427" i="12"/>
  <c r="T427" i="12"/>
  <c r="S427" i="12"/>
  <c r="R427" i="12"/>
  <c r="Q427" i="12"/>
  <c r="P427" i="12"/>
  <c r="O427" i="12"/>
  <c r="N427" i="12"/>
  <c r="L427" i="12"/>
  <c r="K427" i="12"/>
  <c r="J427" i="12"/>
  <c r="I427" i="12"/>
  <c r="H427" i="12"/>
  <c r="G427" i="12"/>
  <c r="F427" i="12"/>
  <c r="E427" i="12"/>
  <c r="C427" i="12"/>
  <c r="BF426" i="12"/>
  <c r="AW426" i="12"/>
  <c r="AR426" i="12"/>
  <c r="AS426" i="12" s="1"/>
  <c r="AE426" i="12"/>
  <c r="V426" i="12"/>
  <c r="M426" i="12"/>
  <c r="D426" i="12"/>
  <c r="BF425" i="12"/>
  <c r="AW425" i="12"/>
  <c r="AX425" i="12" s="1"/>
  <c r="AR425" i="12"/>
  <c r="AS425" i="12" s="1"/>
  <c r="AE425" i="12"/>
  <c r="V425" i="12"/>
  <c r="M425" i="12"/>
  <c r="D425" i="12"/>
  <c r="BF424" i="12"/>
  <c r="AW424" i="12"/>
  <c r="AR424" i="12"/>
  <c r="AS424" i="12" s="1"/>
  <c r="AE424" i="12"/>
  <c r="V424" i="12"/>
  <c r="M424" i="12"/>
  <c r="D424" i="12"/>
  <c r="BF423" i="12"/>
  <c r="AW423" i="12"/>
  <c r="AX423" i="12" s="1"/>
  <c r="AR423" i="12"/>
  <c r="AS423" i="12" s="1"/>
  <c r="AE423" i="12"/>
  <c r="V423" i="12"/>
  <c r="M423" i="12"/>
  <c r="D423" i="12"/>
  <c r="BF422" i="12"/>
  <c r="AW422" i="12"/>
  <c r="AR422" i="12"/>
  <c r="AS422" i="12" s="1"/>
  <c r="AE422" i="12"/>
  <c r="V422" i="12"/>
  <c r="M422" i="12"/>
  <c r="D422" i="12"/>
  <c r="BF421" i="12"/>
  <c r="AW421" i="12"/>
  <c r="AX421" i="12" s="1"/>
  <c r="AR421" i="12"/>
  <c r="AS421" i="12" s="1"/>
  <c r="AE421" i="12"/>
  <c r="V421" i="12"/>
  <c r="M421" i="12"/>
  <c r="D421" i="12"/>
  <c r="BF420" i="12"/>
  <c r="AW420" i="12"/>
  <c r="AR420" i="12"/>
  <c r="AS420" i="12" s="1"/>
  <c r="AE420" i="12"/>
  <c r="V420" i="12"/>
  <c r="M420" i="12"/>
  <c r="D420" i="12"/>
  <c r="BF419" i="12"/>
  <c r="AW419" i="12"/>
  <c r="AX419" i="12" s="1"/>
  <c r="AR419" i="12"/>
  <c r="AS419" i="12" s="1"/>
  <c r="AE419" i="12"/>
  <c r="V419" i="12"/>
  <c r="M419" i="12"/>
  <c r="D419" i="12"/>
  <c r="BF418" i="12"/>
  <c r="AW418" i="12"/>
  <c r="AR418" i="12"/>
  <c r="AS418" i="12" s="1"/>
  <c r="AE418" i="12"/>
  <c r="V418" i="12"/>
  <c r="M418" i="12"/>
  <c r="D418" i="12"/>
  <c r="BF417" i="12"/>
  <c r="AW417" i="12"/>
  <c r="AX417" i="12" s="1"/>
  <c r="AR417" i="12"/>
  <c r="AS417" i="12" s="1"/>
  <c r="AE417" i="12"/>
  <c r="V417" i="12"/>
  <c r="M417" i="12"/>
  <c r="D417" i="12"/>
  <c r="BF416" i="12"/>
  <c r="AW416" i="12"/>
  <c r="AX416" i="12" s="1"/>
  <c r="AR416" i="12"/>
  <c r="AS416" i="12" s="1"/>
  <c r="AE416" i="12"/>
  <c r="V416" i="12"/>
  <c r="M416" i="12"/>
  <c r="D416" i="12"/>
  <c r="BF415" i="12"/>
  <c r="AW415" i="12"/>
  <c r="AX415" i="12" s="1"/>
  <c r="AR415" i="12"/>
  <c r="AS415" i="12" s="1"/>
  <c r="AE415" i="12"/>
  <c r="V415" i="12"/>
  <c r="M415" i="12"/>
  <c r="D415" i="12"/>
  <c r="BF414" i="12"/>
  <c r="AW414" i="12"/>
  <c r="AX414" i="12" s="1"/>
  <c r="AR414" i="12"/>
  <c r="AS414" i="12" s="1"/>
  <c r="AE414" i="12"/>
  <c r="V414" i="12"/>
  <c r="M414" i="12"/>
  <c r="D414" i="12"/>
  <c r="BF413" i="12"/>
  <c r="AW413" i="12"/>
  <c r="AX413" i="12" s="1"/>
  <c r="AR413" i="12"/>
  <c r="AS413" i="12" s="1"/>
  <c r="AE413" i="12"/>
  <c r="V413" i="12"/>
  <c r="M413" i="12"/>
  <c r="D413" i="12"/>
  <c r="BF412" i="12"/>
  <c r="AW412" i="12"/>
  <c r="AX412" i="12" s="1"/>
  <c r="AR412" i="12"/>
  <c r="AS412" i="12" s="1"/>
  <c r="AE412" i="12"/>
  <c r="V412" i="12"/>
  <c r="M412" i="12"/>
  <c r="D412" i="12"/>
  <c r="BF411" i="12"/>
  <c r="AW411" i="12"/>
  <c r="AX411" i="12" s="1"/>
  <c r="AR411" i="12"/>
  <c r="AS411" i="12" s="1"/>
  <c r="AE411" i="12"/>
  <c r="V411" i="12"/>
  <c r="M411" i="12"/>
  <c r="D411" i="12"/>
  <c r="BF410" i="12"/>
  <c r="AW410" i="12"/>
  <c r="AX410" i="12" s="1"/>
  <c r="AR410" i="12"/>
  <c r="AS410" i="12" s="1"/>
  <c r="AE410" i="12"/>
  <c r="V410" i="12"/>
  <c r="M410" i="12"/>
  <c r="D410" i="12"/>
  <c r="BF409" i="12"/>
  <c r="AW409" i="12"/>
  <c r="AX409" i="12" s="1"/>
  <c r="AR409" i="12"/>
  <c r="AS409" i="12" s="1"/>
  <c r="AE409" i="12"/>
  <c r="V409" i="12"/>
  <c r="M409" i="12"/>
  <c r="D409" i="12"/>
  <c r="BF408" i="12"/>
  <c r="AW408" i="12"/>
  <c r="AX408" i="12" s="1"/>
  <c r="AR408" i="12"/>
  <c r="AS408" i="12" s="1"/>
  <c r="AE408" i="12"/>
  <c r="V408" i="12"/>
  <c r="M408" i="12"/>
  <c r="D408" i="12"/>
  <c r="BF407" i="12"/>
  <c r="AW407" i="12"/>
  <c r="AX407" i="12" s="1"/>
  <c r="AR407" i="12"/>
  <c r="AS407" i="12" s="1"/>
  <c r="AE407" i="12"/>
  <c r="V407" i="12"/>
  <c r="M407" i="12"/>
  <c r="D407" i="12"/>
  <c r="BF406" i="12"/>
  <c r="AW406" i="12"/>
  <c r="AX406" i="12" s="1"/>
  <c r="AR406" i="12"/>
  <c r="AS406" i="12" s="1"/>
  <c r="AE406" i="12"/>
  <c r="V406" i="12"/>
  <c r="M406" i="12"/>
  <c r="D406" i="12"/>
  <c r="BF405" i="12"/>
  <c r="AW405" i="12"/>
  <c r="AX405" i="12" s="1"/>
  <c r="AR405" i="12"/>
  <c r="AS405" i="12" s="1"/>
  <c r="AE405" i="12"/>
  <c r="V405" i="12"/>
  <c r="M405" i="12"/>
  <c r="D405" i="12"/>
  <c r="BF404" i="12"/>
  <c r="AW404" i="12"/>
  <c r="AX404" i="12" s="1"/>
  <c r="AR404" i="12"/>
  <c r="AS404" i="12" s="1"/>
  <c r="AE404" i="12"/>
  <c r="V404" i="12"/>
  <c r="M404" i="12"/>
  <c r="D404" i="12"/>
  <c r="BF403" i="12"/>
  <c r="AW403" i="12"/>
  <c r="AX403" i="12" s="1"/>
  <c r="AR403" i="12"/>
  <c r="AS403" i="12" s="1"/>
  <c r="AE403" i="12"/>
  <c r="V403" i="12"/>
  <c r="M403" i="12"/>
  <c r="D403" i="12"/>
  <c r="BF402" i="12"/>
  <c r="AW402" i="12"/>
  <c r="AX402" i="12" s="1"/>
  <c r="AR402" i="12"/>
  <c r="AS402" i="12" s="1"/>
  <c r="AE402" i="12"/>
  <c r="V402" i="12"/>
  <c r="M402" i="12"/>
  <c r="D402" i="12"/>
  <c r="BF401" i="12"/>
  <c r="AW401" i="12"/>
  <c r="AX401" i="12" s="1"/>
  <c r="AR401" i="12"/>
  <c r="AS401" i="12" s="1"/>
  <c r="AE401" i="12"/>
  <c r="V401" i="12"/>
  <c r="M401" i="12"/>
  <c r="D401" i="12"/>
  <c r="BF400" i="12"/>
  <c r="AW400" i="12"/>
  <c r="AX400" i="12" s="1"/>
  <c r="AR400" i="12"/>
  <c r="AS400" i="12" s="1"/>
  <c r="AE400" i="12"/>
  <c r="V400" i="12"/>
  <c r="M400" i="12"/>
  <c r="D400" i="12"/>
  <c r="BF399" i="12"/>
  <c r="AW399" i="12"/>
  <c r="AX399" i="12" s="1"/>
  <c r="AR399" i="12"/>
  <c r="AS399" i="12" s="1"/>
  <c r="AE399" i="12"/>
  <c r="V399" i="12"/>
  <c r="M399" i="12"/>
  <c r="D399" i="12"/>
  <c r="BF398" i="12"/>
  <c r="AW398" i="12"/>
  <c r="AX398" i="12" s="1"/>
  <c r="AR398" i="12"/>
  <c r="AS398" i="12" s="1"/>
  <c r="AE398" i="12"/>
  <c r="V398" i="12"/>
  <c r="M398" i="12"/>
  <c r="D398" i="12"/>
  <c r="BF397" i="12"/>
  <c r="AW397" i="12"/>
  <c r="AX397" i="12" s="1"/>
  <c r="AR397" i="12"/>
  <c r="AS397" i="12" s="1"/>
  <c r="AE397" i="12"/>
  <c r="V397" i="12"/>
  <c r="M397" i="12"/>
  <c r="D397" i="12"/>
  <c r="BF396" i="12"/>
  <c r="AW396" i="12"/>
  <c r="AW427" i="12" s="1"/>
  <c r="AR396" i="12"/>
  <c r="AE396" i="12"/>
  <c r="V396" i="12"/>
  <c r="V427" i="12" s="1"/>
  <c r="M396" i="12"/>
  <c r="D396" i="12"/>
  <c r="BM395" i="12"/>
  <c r="BL395" i="12"/>
  <c r="BK395" i="12"/>
  <c r="BJ395" i="12"/>
  <c r="BI395" i="12"/>
  <c r="BH395" i="12"/>
  <c r="BG395" i="12"/>
  <c r="BE395" i="12"/>
  <c r="AT395" i="12"/>
  <c r="AO395" i="12"/>
  <c r="C395" i="12"/>
  <c r="BM394" i="12"/>
  <c r="BL394" i="12"/>
  <c r="BK394" i="12"/>
  <c r="BJ394" i="12"/>
  <c r="BI394" i="12"/>
  <c r="BH394" i="12"/>
  <c r="BG394" i="12"/>
  <c r="BE394" i="12"/>
  <c r="BD394" i="12"/>
  <c r="BC394" i="12"/>
  <c r="BB394" i="12"/>
  <c r="BA394" i="12"/>
  <c r="AZ394" i="12"/>
  <c r="AV394" i="12"/>
  <c r="AU394" i="12"/>
  <c r="AT394" i="12"/>
  <c r="AQ394" i="12"/>
  <c r="AP394" i="12"/>
  <c r="AO394" i="12"/>
  <c r="AN394" i="12"/>
  <c r="AM394" i="12"/>
  <c r="AL394" i="12"/>
  <c r="AK394" i="12"/>
  <c r="AJ394" i="12"/>
  <c r="AI394" i="12"/>
  <c r="AH394" i="12"/>
  <c r="AG394" i="12"/>
  <c r="AF394" i="12"/>
  <c r="AD394" i="12"/>
  <c r="AC394" i="12"/>
  <c r="AB394" i="12"/>
  <c r="AA394" i="12"/>
  <c r="Z394" i="12"/>
  <c r="Y394" i="12"/>
  <c r="X394" i="12"/>
  <c r="W394" i="12"/>
  <c r="U394" i="12"/>
  <c r="T394" i="12"/>
  <c r="S394" i="12"/>
  <c r="R394" i="12"/>
  <c r="Q394" i="12"/>
  <c r="P394" i="12"/>
  <c r="O394" i="12"/>
  <c r="N394" i="12"/>
  <c r="L394" i="12"/>
  <c r="K394" i="12"/>
  <c r="J394" i="12"/>
  <c r="I394" i="12"/>
  <c r="H394" i="12"/>
  <c r="G394" i="12"/>
  <c r="F394" i="12"/>
  <c r="E394" i="12"/>
  <c r="C394" i="12"/>
  <c r="BM393" i="12"/>
  <c r="BL393" i="12"/>
  <c r="BK393" i="12"/>
  <c r="BJ393" i="12"/>
  <c r="BI393" i="12"/>
  <c r="BH393" i="12"/>
  <c r="BG393" i="12"/>
  <c r="BE393" i="12"/>
  <c r="BD393" i="12"/>
  <c r="BC393" i="12"/>
  <c r="BB393" i="12"/>
  <c r="BA393" i="12"/>
  <c r="AZ393" i="12"/>
  <c r="AV393" i="12"/>
  <c r="AU393" i="12"/>
  <c r="AU8" i="12" s="1"/>
  <c r="AT393" i="12"/>
  <c r="AQ393" i="12"/>
  <c r="AP393" i="12"/>
  <c r="AO393" i="12"/>
  <c r="AN393" i="12"/>
  <c r="AM393" i="12"/>
  <c r="AL393" i="12"/>
  <c r="AK393" i="12"/>
  <c r="AJ393" i="12"/>
  <c r="AI393" i="12"/>
  <c r="AH393" i="12"/>
  <c r="AG393" i="12"/>
  <c r="AF393" i="12"/>
  <c r="AD393" i="12"/>
  <c r="AC393" i="12"/>
  <c r="AB393" i="12"/>
  <c r="AA393" i="12"/>
  <c r="Z393" i="12"/>
  <c r="Y393" i="12"/>
  <c r="X393" i="12"/>
  <c r="W393" i="12"/>
  <c r="U393" i="12"/>
  <c r="T393" i="12"/>
  <c r="S393" i="12"/>
  <c r="R393" i="12"/>
  <c r="Q393" i="12"/>
  <c r="P393" i="12"/>
  <c r="O393" i="12"/>
  <c r="N393" i="12"/>
  <c r="L393" i="12"/>
  <c r="K393" i="12"/>
  <c r="J393" i="12"/>
  <c r="I393" i="12"/>
  <c r="H393" i="12"/>
  <c r="G393" i="12"/>
  <c r="F393" i="12"/>
  <c r="E393" i="12"/>
  <c r="C393" i="12"/>
  <c r="BM392" i="12"/>
  <c r="BL392" i="12"/>
  <c r="BK392" i="12"/>
  <c r="BJ392" i="12"/>
  <c r="BI392" i="12"/>
  <c r="BH392" i="12"/>
  <c r="BG392" i="12"/>
  <c r="BG10" i="12" s="1"/>
  <c r="BE392" i="12"/>
  <c r="BD392" i="12"/>
  <c r="BC392" i="12"/>
  <c r="BB392" i="12"/>
  <c r="BA392" i="12"/>
  <c r="AZ392" i="12"/>
  <c r="AV392" i="12"/>
  <c r="AU392" i="12"/>
  <c r="AT392" i="12"/>
  <c r="AQ392" i="12"/>
  <c r="AP392" i="12"/>
  <c r="AO392" i="12"/>
  <c r="AN392" i="12"/>
  <c r="AM392" i="12"/>
  <c r="AL392" i="12"/>
  <c r="AK392" i="12"/>
  <c r="AJ392" i="12"/>
  <c r="AI392" i="12"/>
  <c r="AH392" i="12"/>
  <c r="AG392" i="12"/>
  <c r="AF392" i="12"/>
  <c r="AD392" i="12"/>
  <c r="AC392" i="12"/>
  <c r="AB392" i="12"/>
  <c r="AA392" i="12"/>
  <c r="Z392" i="12"/>
  <c r="Y392" i="12"/>
  <c r="X392" i="12"/>
  <c r="W392" i="12"/>
  <c r="U392" i="12"/>
  <c r="T392" i="12"/>
  <c r="S392" i="12"/>
  <c r="R392" i="12"/>
  <c r="Q392" i="12"/>
  <c r="P392" i="12"/>
  <c r="O392" i="12"/>
  <c r="N392" i="12"/>
  <c r="L392" i="12"/>
  <c r="K392" i="12"/>
  <c r="J392" i="12"/>
  <c r="I392" i="12"/>
  <c r="H392" i="12"/>
  <c r="G392" i="12"/>
  <c r="F392" i="12"/>
  <c r="E392" i="12"/>
  <c r="C392" i="12"/>
  <c r="BF391" i="12"/>
  <c r="AW391" i="12"/>
  <c r="AX391" i="12" s="1"/>
  <c r="AR391" i="12"/>
  <c r="AS391" i="12" s="1"/>
  <c r="AE391" i="12"/>
  <c r="V391" i="12"/>
  <c r="M391" i="12"/>
  <c r="D391" i="12"/>
  <c r="BF390" i="12"/>
  <c r="AX390" i="12"/>
  <c r="AW390" i="12"/>
  <c r="AR390" i="12"/>
  <c r="AS390" i="12" s="1"/>
  <c r="AE390" i="12"/>
  <c r="V390" i="12"/>
  <c r="M390" i="12"/>
  <c r="D390" i="12"/>
  <c r="BF389" i="12"/>
  <c r="AW389" i="12"/>
  <c r="AX389" i="12" s="1"/>
  <c r="AR389" i="12"/>
  <c r="AS389" i="12" s="1"/>
  <c r="AE389" i="12"/>
  <c r="V389" i="12"/>
  <c r="M389" i="12"/>
  <c r="D389" i="12"/>
  <c r="BF388" i="12"/>
  <c r="AX388" i="12"/>
  <c r="AW388" i="12"/>
  <c r="AR388" i="12"/>
  <c r="AS388" i="12" s="1"/>
  <c r="AE388" i="12"/>
  <c r="V388" i="12"/>
  <c r="M388" i="12"/>
  <c r="D388" i="12"/>
  <c r="BF387" i="12"/>
  <c r="AW387" i="12"/>
  <c r="AX387" i="12" s="1"/>
  <c r="AR387" i="12"/>
  <c r="AS387" i="12" s="1"/>
  <c r="AE387" i="12"/>
  <c r="V387" i="12"/>
  <c r="M387" i="12"/>
  <c r="D387" i="12"/>
  <c r="BF386" i="12"/>
  <c r="AX386" i="12"/>
  <c r="AW386" i="12"/>
  <c r="AR386" i="12"/>
  <c r="AS386" i="12" s="1"/>
  <c r="AE386" i="12"/>
  <c r="V386" i="12"/>
  <c r="M386" i="12"/>
  <c r="D386" i="12"/>
  <c r="BF385" i="12"/>
  <c r="AW385" i="12"/>
  <c r="AX385" i="12" s="1"/>
  <c r="AR385" i="12"/>
  <c r="AS385" i="12" s="1"/>
  <c r="AY385" i="12" s="1"/>
  <c r="AE385" i="12"/>
  <c r="V385" i="12"/>
  <c r="M385" i="12"/>
  <c r="D385" i="12"/>
  <c r="BF384" i="12"/>
  <c r="AX384" i="12"/>
  <c r="AW384" i="12"/>
  <c r="AR384" i="12"/>
  <c r="AS384" i="12" s="1"/>
  <c r="AE384" i="12"/>
  <c r="V384" i="12"/>
  <c r="M384" i="12"/>
  <c r="D384" i="12"/>
  <c r="BF383" i="12"/>
  <c r="AW383" i="12"/>
  <c r="AX383" i="12" s="1"/>
  <c r="AR383" i="12"/>
  <c r="AS383" i="12" s="1"/>
  <c r="AE383" i="12"/>
  <c r="V383" i="12"/>
  <c r="M383" i="12"/>
  <c r="D383" i="12"/>
  <c r="BF382" i="12"/>
  <c r="AX382" i="12"/>
  <c r="AW382" i="12"/>
  <c r="AR382" i="12"/>
  <c r="AS382" i="12" s="1"/>
  <c r="AE382" i="12"/>
  <c r="V382" i="12"/>
  <c r="M382" i="12"/>
  <c r="D382" i="12"/>
  <c r="BF381" i="12"/>
  <c r="AW381" i="12"/>
  <c r="AX381" i="12" s="1"/>
  <c r="AR381" i="12"/>
  <c r="AS381" i="12" s="1"/>
  <c r="AE381" i="12"/>
  <c r="V381" i="12"/>
  <c r="M381" i="12"/>
  <c r="D381" i="12"/>
  <c r="BF380" i="12"/>
  <c r="AW380" i="12"/>
  <c r="AX380" i="12" s="1"/>
  <c r="AR380" i="12"/>
  <c r="AS380" i="12" s="1"/>
  <c r="AE380" i="12"/>
  <c r="V380" i="12"/>
  <c r="M380" i="12"/>
  <c r="D380" i="12"/>
  <c r="BF379" i="12"/>
  <c r="AW379" i="12"/>
  <c r="AX379" i="12" s="1"/>
  <c r="AR379" i="12"/>
  <c r="AS379" i="12" s="1"/>
  <c r="AE379" i="12"/>
  <c r="V379" i="12"/>
  <c r="M379" i="12"/>
  <c r="D379" i="12"/>
  <c r="BF378" i="12"/>
  <c r="AW378" i="12"/>
  <c r="AX378" i="12" s="1"/>
  <c r="AR378" i="12"/>
  <c r="AS378" i="12" s="1"/>
  <c r="AE378" i="12"/>
  <c r="V378" i="12"/>
  <c r="M378" i="12"/>
  <c r="D378" i="12"/>
  <c r="BF377" i="12"/>
  <c r="AW377" i="12"/>
  <c r="AX377" i="12" s="1"/>
  <c r="AR377" i="12"/>
  <c r="AS377" i="12" s="1"/>
  <c r="AE377" i="12"/>
  <c r="V377" i="12"/>
  <c r="M377" i="12"/>
  <c r="D377" i="12"/>
  <c r="BF376" i="12"/>
  <c r="AW376" i="12"/>
  <c r="AX376" i="12" s="1"/>
  <c r="AR376" i="12"/>
  <c r="AS376" i="12" s="1"/>
  <c r="AE376" i="12"/>
  <c r="V376" i="12"/>
  <c r="M376" i="12"/>
  <c r="D376" i="12"/>
  <c r="BF375" i="12"/>
  <c r="AW375" i="12"/>
  <c r="AX375" i="12" s="1"/>
  <c r="AS375" i="12"/>
  <c r="AR375" i="12"/>
  <c r="AE375" i="12"/>
  <c r="V375" i="12"/>
  <c r="M375" i="12"/>
  <c r="D375" i="12"/>
  <c r="BF374" i="12"/>
  <c r="AX374" i="12"/>
  <c r="AW374" i="12"/>
  <c r="AR374" i="12"/>
  <c r="AS374" i="12" s="1"/>
  <c r="AE374" i="12"/>
  <c r="V374" i="12"/>
  <c r="M374" i="12"/>
  <c r="D374" i="12"/>
  <c r="BF373" i="12"/>
  <c r="AW373" i="12"/>
  <c r="AX373" i="12" s="1"/>
  <c r="AS373" i="12"/>
  <c r="AR373" i="12"/>
  <c r="AE373" i="12"/>
  <c r="V373" i="12"/>
  <c r="M373" i="12"/>
  <c r="D373" i="12"/>
  <c r="BF372" i="12"/>
  <c r="AW372" i="12"/>
  <c r="AX372" i="12" s="1"/>
  <c r="AR372" i="12"/>
  <c r="AS372" i="12" s="1"/>
  <c r="AE372" i="12"/>
  <c r="V372" i="12"/>
  <c r="M372" i="12"/>
  <c r="D372" i="12"/>
  <c r="BF371" i="12"/>
  <c r="AW371" i="12"/>
  <c r="AX371" i="12" s="1"/>
  <c r="AR371" i="12"/>
  <c r="AS371" i="12" s="1"/>
  <c r="AE371" i="12"/>
  <c r="V371" i="12"/>
  <c r="M371" i="12"/>
  <c r="D371" i="12"/>
  <c r="BF370" i="12"/>
  <c r="AW370" i="12"/>
  <c r="AX370" i="12" s="1"/>
  <c r="AR370" i="12"/>
  <c r="AS370" i="12" s="1"/>
  <c r="AE370" i="12"/>
  <c r="V370" i="12"/>
  <c r="M370" i="12"/>
  <c r="D370" i="12"/>
  <c r="BF369" i="12"/>
  <c r="AW369" i="12"/>
  <c r="AX369" i="12" s="1"/>
  <c r="AS369" i="12"/>
  <c r="AY369" i="12" s="1"/>
  <c r="AR369" i="12"/>
  <c r="AE369" i="12"/>
  <c r="V369" i="12"/>
  <c r="M369" i="12"/>
  <c r="D369" i="12"/>
  <c r="BF368" i="12"/>
  <c r="AW368" i="12"/>
  <c r="AX368" i="12" s="1"/>
  <c r="AR368" i="12"/>
  <c r="AS368" i="12" s="1"/>
  <c r="AE368" i="12"/>
  <c r="V368" i="12"/>
  <c r="M368" i="12"/>
  <c r="D368" i="12"/>
  <c r="BF367" i="12"/>
  <c r="AW367" i="12"/>
  <c r="AX367" i="12" s="1"/>
  <c r="AR367" i="12"/>
  <c r="AS367" i="12" s="1"/>
  <c r="AE367" i="12"/>
  <c r="V367" i="12"/>
  <c r="M367" i="12"/>
  <c r="D367" i="12"/>
  <c r="BF366" i="12"/>
  <c r="AX366" i="12"/>
  <c r="AW366" i="12"/>
  <c r="AR366" i="12"/>
  <c r="AS366" i="12" s="1"/>
  <c r="AE366" i="12"/>
  <c r="V366" i="12"/>
  <c r="M366" i="12"/>
  <c r="D366" i="12"/>
  <c r="BF365" i="12"/>
  <c r="AW365" i="12"/>
  <c r="AX365" i="12" s="1"/>
  <c r="AR365" i="12"/>
  <c r="AS365" i="12" s="1"/>
  <c r="AE365" i="12"/>
  <c r="V365" i="12"/>
  <c r="M365" i="12"/>
  <c r="D365" i="12"/>
  <c r="BF364" i="12"/>
  <c r="AX364" i="12"/>
  <c r="AW364" i="12"/>
  <c r="AR364" i="12"/>
  <c r="AS364" i="12" s="1"/>
  <c r="AE364" i="12"/>
  <c r="V364" i="12"/>
  <c r="M364" i="12"/>
  <c r="D364" i="12"/>
  <c r="BF363" i="12"/>
  <c r="AW363" i="12"/>
  <c r="AX363" i="12" s="1"/>
  <c r="AR363" i="12"/>
  <c r="AS363" i="12" s="1"/>
  <c r="AY363" i="12" s="1"/>
  <c r="AE363" i="12"/>
  <c r="AE392" i="12" s="1"/>
  <c r="V363" i="12"/>
  <c r="M363" i="12"/>
  <c r="D363" i="12"/>
  <c r="BF362" i="12"/>
  <c r="BF394" i="12" s="1"/>
  <c r="AW362" i="12"/>
  <c r="AR362" i="12"/>
  <c r="AE362" i="12"/>
  <c r="AE393" i="12" s="1"/>
  <c r="V362" i="12"/>
  <c r="V392" i="12" s="1"/>
  <c r="M362" i="12"/>
  <c r="D362" i="12"/>
  <c r="BM361" i="12"/>
  <c r="BL361" i="12"/>
  <c r="BK361" i="12"/>
  <c r="BJ361" i="12"/>
  <c r="BI361" i="12"/>
  <c r="BH361" i="12"/>
  <c r="BG361" i="12"/>
  <c r="BE361" i="12"/>
  <c r="AT361" i="12"/>
  <c r="AO361" i="12"/>
  <c r="C361" i="12"/>
  <c r="BM360" i="12"/>
  <c r="BL360" i="12"/>
  <c r="BK360" i="12"/>
  <c r="BJ360" i="12"/>
  <c r="BI360" i="12"/>
  <c r="BH360" i="12"/>
  <c r="BG360" i="12"/>
  <c r="BE360" i="12"/>
  <c r="BD360" i="12"/>
  <c r="BC360" i="12"/>
  <c r="BB360" i="12"/>
  <c r="BA360" i="12"/>
  <c r="AZ360" i="12"/>
  <c r="AV360" i="12"/>
  <c r="AU360" i="12"/>
  <c r="AT360" i="12"/>
  <c r="AQ360" i="12"/>
  <c r="AP360" i="12"/>
  <c r="AO360" i="12"/>
  <c r="AN360" i="12"/>
  <c r="AM360" i="12"/>
  <c r="AL360" i="12"/>
  <c r="AK360" i="12"/>
  <c r="AJ360" i="12"/>
  <c r="AI360" i="12"/>
  <c r="AH360" i="12"/>
  <c r="AG360" i="12"/>
  <c r="AF360" i="12"/>
  <c r="AD360" i="12"/>
  <c r="AC360" i="12"/>
  <c r="AB360" i="12"/>
  <c r="AA360" i="12"/>
  <c r="Z360" i="12"/>
  <c r="Y360" i="12"/>
  <c r="X360" i="12"/>
  <c r="W360" i="12"/>
  <c r="U360" i="12"/>
  <c r="T360" i="12"/>
  <c r="S360" i="12"/>
  <c r="R360" i="12"/>
  <c r="Q360" i="12"/>
  <c r="P360" i="12"/>
  <c r="O360" i="12"/>
  <c r="N360" i="12"/>
  <c r="L360" i="12"/>
  <c r="K360" i="12"/>
  <c r="J360" i="12"/>
  <c r="I360" i="12"/>
  <c r="H360" i="12"/>
  <c r="G360" i="12"/>
  <c r="F360" i="12"/>
  <c r="E360" i="12"/>
  <c r="C360" i="12"/>
  <c r="BM359" i="12"/>
  <c r="BL359" i="12"/>
  <c r="BK359" i="12"/>
  <c r="BJ359" i="12"/>
  <c r="BI359" i="12"/>
  <c r="BH359" i="12"/>
  <c r="BG359" i="12"/>
  <c r="BE359" i="12"/>
  <c r="BD359" i="12"/>
  <c r="BC359" i="12"/>
  <c r="BB359" i="12"/>
  <c r="BA359" i="12"/>
  <c r="AZ359" i="12"/>
  <c r="AV359" i="12"/>
  <c r="AU359" i="12"/>
  <c r="AT359" i="12"/>
  <c r="AQ359" i="12"/>
  <c r="AP359" i="12"/>
  <c r="AO359" i="12"/>
  <c r="AN359" i="12"/>
  <c r="AM359" i="12"/>
  <c r="AL359" i="12"/>
  <c r="AK359" i="12"/>
  <c r="AJ359" i="12"/>
  <c r="AI359" i="12"/>
  <c r="AH359" i="12"/>
  <c r="AG359" i="12"/>
  <c r="AF359" i="12"/>
  <c r="AD359" i="12"/>
  <c r="AC359" i="12"/>
  <c r="AB359" i="12"/>
  <c r="AA359" i="12"/>
  <c r="Z359" i="12"/>
  <c r="Y359" i="12"/>
  <c r="X359" i="12"/>
  <c r="W359" i="12"/>
  <c r="U359" i="12"/>
  <c r="T359" i="12"/>
  <c r="S359" i="12"/>
  <c r="R359" i="12"/>
  <c r="Q359" i="12"/>
  <c r="P359" i="12"/>
  <c r="O359" i="12"/>
  <c r="N359" i="12"/>
  <c r="L359" i="12"/>
  <c r="K359" i="12"/>
  <c r="J359" i="12"/>
  <c r="I359" i="12"/>
  <c r="H359" i="12"/>
  <c r="G359" i="12"/>
  <c r="F359" i="12"/>
  <c r="E359" i="12"/>
  <c r="C359" i="12"/>
  <c r="BM358" i="12"/>
  <c r="BM10" i="12" s="1"/>
  <c r="BL358" i="12"/>
  <c r="BK358" i="12"/>
  <c r="BJ358" i="12"/>
  <c r="BI358" i="12"/>
  <c r="BH358" i="12"/>
  <c r="BG358" i="12"/>
  <c r="BE358" i="12"/>
  <c r="BD358" i="12"/>
  <c r="BC358" i="12"/>
  <c r="BB358" i="12"/>
  <c r="BA358" i="12"/>
  <c r="AZ358" i="12"/>
  <c r="AV358" i="12"/>
  <c r="AU358" i="12"/>
  <c r="AT358" i="12"/>
  <c r="AQ358" i="12"/>
  <c r="AP358" i="12"/>
  <c r="AO358" i="12"/>
  <c r="AN358" i="12"/>
  <c r="AM358" i="12"/>
  <c r="AL358" i="12"/>
  <c r="AK358" i="12"/>
  <c r="AJ358" i="12"/>
  <c r="AI358" i="12"/>
  <c r="AH358" i="12"/>
  <c r="AG358" i="12"/>
  <c r="AF358" i="12"/>
  <c r="AD358" i="12"/>
  <c r="AC358" i="12"/>
  <c r="AB358" i="12"/>
  <c r="AA358" i="12"/>
  <c r="Z358" i="12"/>
  <c r="Y358" i="12"/>
  <c r="X358" i="12"/>
  <c r="W358" i="12"/>
  <c r="U358" i="12"/>
  <c r="T358" i="12"/>
  <c r="S358" i="12"/>
  <c r="R358" i="12"/>
  <c r="Q358" i="12"/>
  <c r="P358" i="12"/>
  <c r="O358" i="12"/>
  <c r="N358" i="12"/>
  <c r="L358" i="12"/>
  <c r="K358" i="12"/>
  <c r="J358" i="12"/>
  <c r="I358" i="12"/>
  <c r="H358" i="12"/>
  <c r="G358" i="12"/>
  <c r="F358" i="12"/>
  <c r="E358" i="12"/>
  <c r="C358" i="12"/>
  <c r="BF357" i="12"/>
  <c r="AW357" i="12"/>
  <c r="AX357" i="12" s="1"/>
  <c r="AR357" i="12"/>
  <c r="AS357" i="12" s="1"/>
  <c r="AE357" i="12"/>
  <c r="V357" i="12"/>
  <c r="M357" i="12"/>
  <c r="D357" i="12"/>
  <c r="BF356" i="12"/>
  <c r="AW356" i="12"/>
  <c r="AX356" i="12" s="1"/>
  <c r="AR356" i="12"/>
  <c r="AS356" i="12" s="1"/>
  <c r="AE356" i="12"/>
  <c r="V356" i="12"/>
  <c r="M356" i="12"/>
  <c r="D356" i="12"/>
  <c r="BF355" i="12"/>
  <c r="AW355" i="12"/>
  <c r="AX355" i="12" s="1"/>
  <c r="AR355" i="12"/>
  <c r="AS355" i="12" s="1"/>
  <c r="AE355" i="12"/>
  <c r="V355" i="12"/>
  <c r="M355" i="12"/>
  <c r="D355" i="12"/>
  <c r="BF354" i="12"/>
  <c r="AW354" i="12"/>
  <c r="AX354" i="12" s="1"/>
  <c r="AR354" i="12"/>
  <c r="AS354" i="12" s="1"/>
  <c r="AE354" i="12"/>
  <c r="V354" i="12"/>
  <c r="M354" i="12"/>
  <c r="D354" i="12"/>
  <c r="BF353" i="12"/>
  <c r="AW353" i="12"/>
  <c r="AX353" i="12" s="1"/>
  <c r="AR353" i="12"/>
  <c r="AS353" i="12" s="1"/>
  <c r="AE353" i="12"/>
  <c r="V353" i="12"/>
  <c r="M353" i="12"/>
  <c r="D353" i="12"/>
  <c r="BF352" i="12"/>
  <c r="AW352" i="12"/>
  <c r="AX352" i="12" s="1"/>
  <c r="AR352" i="12"/>
  <c r="AS352" i="12" s="1"/>
  <c r="AE352" i="12"/>
  <c r="V352" i="12"/>
  <c r="M352" i="12"/>
  <c r="D352" i="12"/>
  <c r="BF351" i="12"/>
  <c r="AX351" i="12"/>
  <c r="AW351" i="12"/>
  <c r="AR351" i="12"/>
  <c r="AS351" i="12" s="1"/>
  <c r="AE351" i="12"/>
  <c r="V351" i="12"/>
  <c r="M351" i="12"/>
  <c r="D351" i="12"/>
  <c r="BF350" i="12"/>
  <c r="AX350" i="12"/>
  <c r="AW350" i="12"/>
  <c r="AR350" i="12"/>
  <c r="AS350" i="12" s="1"/>
  <c r="AE350" i="12"/>
  <c r="V350" i="12"/>
  <c r="M350" i="12"/>
  <c r="D350" i="12"/>
  <c r="BF349" i="12"/>
  <c r="AX349" i="12"/>
  <c r="AW349" i="12"/>
  <c r="AR349" i="12"/>
  <c r="AS349" i="12" s="1"/>
  <c r="AE349" i="12"/>
  <c r="V349" i="12"/>
  <c r="M349" i="12"/>
  <c r="D349" i="12"/>
  <c r="BF348" i="12"/>
  <c r="AW348" i="12"/>
  <c r="AX348" i="12" s="1"/>
  <c r="AR348" i="12"/>
  <c r="AS348" i="12" s="1"/>
  <c r="AE348" i="12"/>
  <c r="V348" i="12"/>
  <c r="M348" i="12"/>
  <c r="D348" i="12"/>
  <c r="BF347" i="12"/>
  <c r="AW347" i="12"/>
  <c r="AX347" i="12" s="1"/>
  <c r="AR347" i="12"/>
  <c r="AS347" i="12" s="1"/>
  <c r="AE347" i="12"/>
  <c r="V347" i="12"/>
  <c r="M347" i="12"/>
  <c r="D347" i="12"/>
  <c r="BF346" i="12"/>
  <c r="AW346" i="12"/>
  <c r="AX346" i="12" s="1"/>
  <c r="AR346" i="12"/>
  <c r="AS346" i="12" s="1"/>
  <c r="AE346" i="12"/>
  <c r="V346" i="12"/>
  <c r="M346" i="12"/>
  <c r="D346" i="12"/>
  <c r="BF345" i="12"/>
  <c r="AW345" i="12"/>
  <c r="AX345" i="12" s="1"/>
  <c r="AR345" i="12"/>
  <c r="AS345" i="12" s="1"/>
  <c r="AE345" i="12"/>
  <c r="V345" i="12"/>
  <c r="M345" i="12"/>
  <c r="D345" i="12"/>
  <c r="BF344" i="12"/>
  <c r="AW344" i="12"/>
  <c r="AX344" i="12" s="1"/>
  <c r="AR344" i="12"/>
  <c r="AS344" i="12" s="1"/>
  <c r="AE344" i="12"/>
  <c r="V344" i="12"/>
  <c r="M344" i="12"/>
  <c r="D344" i="12"/>
  <c r="BF343" i="12"/>
  <c r="AX343" i="12"/>
  <c r="AW343" i="12"/>
  <c r="AR343" i="12"/>
  <c r="AS343" i="12" s="1"/>
  <c r="AE343" i="12"/>
  <c r="V343" i="12"/>
  <c r="M343" i="12"/>
  <c r="D343" i="12"/>
  <c r="BF342" i="12"/>
  <c r="AX342" i="12"/>
  <c r="AW342" i="12"/>
  <c r="AR342" i="12"/>
  <c r="AS342" i="12" s="1"/>
  <c r="AY342" i="12" s="1"/>
  <c r="AE342" i="12"/>
  <c r="V342" i="12"/>
  <c r="M342" i="12"/>
  <c r="D342" i="12"/>
  <c r="BF341" i="12"/>
  <c r="AW341" i="12"/>
  <c r="AX341" i="12" s="1"/>
  <c r="AR341" i="12"/>
  <c r="AS341" i="12" s="1"/>
  <c r="AE341" i="12"/>
  <c r="V341" i="12"/>
  <c r="M341" i="12"/>
  <c r="D341" i="12"/>
  <c r="BF340" i="12"/>
  <c r="AW340" i="12"/>
  <c r="AX340" i="12" s="1"/>
  <c r="AR340" i="12"/>
  <c r="AS340" i="12" s="1"/>
  <c r="AE340" i="12"/>
  <c r="V340" i="12"/>
  <c r="M340" i="12"/>
  <c r="D340" i="12"/>
  <c r="BF339" i="12"/>
  <c r="AW339" i="12"/>
  <c r="AR339" i="12"/>
  <c r="AS339" i="12" s="1"/>
  <c r="AE339" i="12"/>
  <c r="V339" i="12"/>
  <c r="M339" i="12"/>
  <c r="D339" i="12"/>
  <c r="BF338" i="12"/>
  <c r="AW338" i="12"/>
  <c r="AX338" i="12" s="1"/>
  <c r="AR338" i="12"/>
  <c r="AS338" i="12" s="1"/>
  <c r="AE338" i="12"/>
  <c r="V338" i="12"/>
  <c r="M338" i="12"/>
  <c r="D338" i="12"/>
  <c r="BF337" i="12"/>
  <c r="AW337" i="12"/>
  <c r="AX337" i="12" s="1"/>
  <c r="AR337" i="12"/>
  <c r="AS337" i="12" s="1"/>
  <c r="AE337" i="12"/>
  <c r="V337" i="12"/>
  <c r="M337" i="12"/>
  <c r="D337" i="12"/>
  <c r="BF336" i="12"/>
  <c r="AW336" i="12"/>
  <c r="AX336" i="12" s="1"/>
  <c r="AR336" i="12"/>
  <c r="AS336" i="12" s="1"/>
  <c r="AE336" i="12"/>
  <c r="V336" i="12"/>
  <c r="M336" i="12"/>
  <c r="D336" i="12"/>
  <c r="BF335" i="12"/>
  <c r="AX335" i="12"/>
  <c r="AW335" i="12"/>
  <c r="AR335" i="12"/>
  <c r="AS335" i="12" s="1"/>
  <c r="AE335" i="12"/>
  <c r="V335" i="12"/>
  <c r="M335" i="12"/>
  <c r="D335" i="12"/>
  <c r="BF334" i="12"/>
  <c r="AX334" i="12"/>
  <c r="AW334" i="12"/>
  <c r="AR334" i="12"/>
  <c r="AS334" i="12" s="1"/>
  <c r="AE334" i="12"/>
  <c r="V334" i="12"/>
  <c r="M334" i="12"/>
  <c r="D334" i="12"/>
  <c r="BF333" i="12"/>
  <c r="AW333" i="12"/>
  <c r="AX333" i="12" s="1"/>
  <c r="AR333" i="12"/>
  <c r="AS333" i="12" s="1"/>
  <c r="AE333" i="12"/>
  <c r="V333" i="12"/>
  <c r="M333" i="12"/>
  <c r="D333" i="12"/>
  <c r="BF332" i="12"/>
  <c r="AW332" i="12"/>
  <c r="AX332" i="12" s="1"/>
  <c r="AR332" i="12"/>
  <c r="AS332" i="12" s="1"/>
  <c r="AE332" i="12"/>
  <c r="V332" i="12"/>
  <c r="M332" i="12"/>
  <c r="D332" i="12"/>
  <c r="BF331" i="12"/>
  <c r="AW331" i="12"/>
  <c r="AR331" i="12"/>
  <c r="AS331" i="12" s="1"/>
  <c r="AE331" i="12"/>
  <c r="V331" i="12"/>
  <c r="M331" i="12"/>
  <c r="D331" i="12"/>
  <c r="BF330" i="12"/>
  <c r="AW330" i="12"/>
  <c r="AX330" i="12" s="1"/>
  <c r="AR330" i="12"/>
  <c r="AS330" i="12" s="1"/>
  <c r="AE330" i="12"/>
  <c r="V330" i="12"/>
  <c r="M330" i="12"/>
  <c r="D330" i="12"/>
  <c r="BF329" i="12"/>
  <c r="AW329" i="12"/>
  <c r="AX329" i="12" s="1"/>
  <c r="AR329" i="12"/>
  <c r="AS329" i="12" s="1"/>
  <c r="AE329" i="12"/>
  <c r="V329" i="12"/>
  <c r="M329" i="12"/>
  <c r="D329" i="12"/>
  <c r="BF328" i="12"/>
  <c r="AW328" i="12"/>
  <c r="AX328" i="12" s="1"/>
  <c r="AR328" i="12"/>
  <c r="AS328" i="12" s="1"/>
  <c r="AE328" i="12"/>
  <c r="V328" i="12"/>
  <c r="M328" i="12"/>
  <c r="D328" i="12"/>
  <c r="BF327" i="12"/>
  <c r="AX327" i="12"/>
  <c r="AW327" i="12"/>
  <c r="AR327" i="12"/>
  <c r="AS327" i="12" s="1"/>
  <c r="AE327" i="12"/>
  <c r="V327" i="12"/>
  <c r="V358" i="12" s="1"/>
  <c r="M327" i="12"/>
  <c r="D327" i="12"/>
  <c r="D358" i="12" s="1"/>
  <c r="BM326" i="12"/>
  <c r="BL326" i="12"/>
  <c r="BK326" i="12"/>
  <c r="BJ326" i="12"/>
  <c r="BI326" i="12"/>
  <c r="BH326" i="12"/>
  <c r="BG326" i="12"/>
  <c r="BE326" i="12"/>
  <c r="AT326" i="12"/>
  <c r="AO326" i="12"/>
  <c r="C326" i="12"/>
  <c r="BM325" i="12"/>
  <c r="BL325" i="12"/>
  <c r="BK325" i="12"/>
  <c r="BJ325" i="12"/>
  <c r="BI325" i="12"/>
  <c r="BH325" i="12"/>
  <c r="BG325" i="12"/>
  <c r="BE325" i="12"/>
  <c r="BD325" i="12"/>
  <c r="BC325" i="12"/>
  <c r="BB325" i="12"/>
  <c r="BA325" i="12"/>
  <c r="AZ325" i="12"/>
  <c r="AV325" i="12"/>
  <c r="AU325" i="12"/>
  <c r="AT325" i="12"/>
  <c r="AQ325" i="12"/>
  <c r="AP325" i="12"/>
  <c r="AO325" i="12"/>
  <c r="AN325" i="12"/>
  <c r="AM325" i="12"/>
  <c r="AL325" i="12"/>
  <c r="AK325" i="12"/>
  <c r="AJ325" i="12"/>
  <c r="AI325" i="12"/>
  <c r="AH325" i="12"/>
  <c r="AG325" i="12"/>
  <c r="AF325" i="12"/>
  <c r="AD325" i="12"/>
  <c r="AC325" i="12"/>
  <c r="AB325" i="12"/>
  <c r="AA325" i="12"/>
  <c r="Z325" i="12"/>
  <c r="Y325" i="12"/>
  <c r="X325" i="12"/>
  <c r="W325" i="12"/>
  <c r="U325" i="12"/>
  <c r="T325" i="12"/>
  <c r="S325" i="12"/>
  <c r="R325" i="12"/>
  <c r="Q325" i="12"/>
  <c r="P325" i="12"/>
  <c r="O325" i="12"/>
  <c r="N325" i="12"/>
  <c r="L325" i="12"/>
  <c r="K325" i="12"/>
  <c r="J325" i="12"/>
  <c r="I325" i="12"/>
  <c r="H325" i="12"/>
  <c r="G325" i="12"/>
  <c r="F325" i="12"/>
  <c r="E325" i="12"/>
  <c r="C325" i="12"/>
  <c r="BM324" i="12"/>
  <c r="BL324" i="12"/>
  <c r="BK324" i="12"/>
  <c r="BJ324" i="12"/>
  <c r="BI324" i="12"/>
  <c r="BH324" i="12"/>
  <c r="BG324" i="12"/>
  <c r="BE324" i="12"/>
  <c r="BD324" i="12"/>
  <c r="BC324" i="12"/>
  <c r="BB324" i="12"/>
  <c r="BA324" i="12"/>
  <c r="AZ324" i="12"/>
  <c r="AV324" i="12"/>
  <c r="AU324" i="12"/>
  <c r="AT324" i="12"/>
  <c r="AQ324" i="12"/>
  <c r="AP324" i="12"/>
  <c r="AO324" i="12"/>
  <c r="AN324" i="12"/>
  <c r="AM324" i="12"/>
  <c r="AL324" i="12"/>
  <c r="AK324" i="12"/>
  <c r="AJ324" i="12"/>
  <c r="AI324" i="12"/>
  <c r="AH324" i="12"/>
  <c r="AG324" i="12"/>
  <c r="AF324" i="12"/>
  <c r="AD324" i="12"/>
  <c r="AC324" i="12"/>
  <c r="AB324" i="12"/>
  <c r="AA324" i="12"/>
  <c r="Z324" i="12"/>
  <c r="Y324" i="12"/>
  <c r="X324" i="12"/>
  <c r="W324" i="12"/>
  <c r="U324" i="12"/>
  <c r="T324" i="12"/>
  <c r="S324" i="12"/>
  <c r="R324" i="12"/>
  <c r="Q324" i="12"/>
  <c r="P324" i="12"/>
  <c r="O324" i="12"/>
  <c r="N324" i="12"/>
  <c r="L324" i="12"/>
  <c r="K324" i="12"/>
  <c r="J324" i="12"/>
  <c r="I324" i="12"/>
  <c r="H324" i="12"/>
  <c r="G324" i="12"/>
  <c r="F324" i="12"/>
  <c r="E324" i="12"/>
  <c r="C324" i="12"/>
  <c r="BM323" i="12"/>
  <c r="BL323" i="12"/>
  <c r="BK323" i="12"/>
  <c r="BJ323" i="12"/>
  <c r="BI323" i="12"/>
  <c r="BH323" i="12"/>
  <c r="BG323" i="12"/>
  <c r="BE323" i="12"/>
  <c r="BD323" i="12"/>
  <c r="BC323" i="12"/>
  <c r="BB323" i="12"/>
  <c r="BA323" i="12"/>
  <c r="AZ323" i="12"/>
  <c r="AV323" i="12"/>
  <c r="AU323" i="12"/>
  <c r="AT323" i="12"/>
  <c r="AQ323" i="12"/>
  <c r="AP323" i="12"/>
  <c r="AP8" i="12" s="1"/>
  <c r="AO323" i="12"/>
  <c r="AN323" i="12"/>
  <c r="AM323" i="12"/>
  <c r="AL323" i="12"/>
  <c r="AK323" i="12"/>
  <c r="AJ323" i="12"/>
  <c r="AI323" i="12"/>
  <c r="AH323" i="12"/>
  <c r="AG323" i="12"/>
  <c r="AF323" i="12"/>
  <c r="AD323" i="12"/>
  <c r="AC323" i="12"/>
  <c r="AB323" i="12"/>
  <c r="AA323" i="12"/>
  <c r="Z323" i="12"/>
  <c r="Y323" i="12"/>
  <c r="X323" i="12"/>
  <c r="W323" i="12"/>
  <c r="U323" i="12"/>
  <c r="T323" i="12"/>
  <c r="S323" i="12"/>
  <c r="R323" i="12"/>
  <c r="Q323" i="12"/>
  <c r="P323" i="12"/>
  <c r="O323" i="12"/>
  <c r="N323" i="12"/>
  <c r="L323" i="12"/>
  <c r="K323" i="12"/>
  <c r="J323" i="12"/>
  <c r="I323" i="12"/>
  <c r="H323" i="12"/>
  <c r="G323" i="12"/>
  <c r="F323" i="12"/>
  <c r="E323" i="12"/>
  <c r="C323" i="12"/>
  <c r="BF322" i="12"/>
  <c r="AW322" i="12"/>
  <c r="AX322" i="12" s="1"/>
  <c r="AR322" i="12"/>
  <c r="AS322" i="12" s="1"/>
  <c r="AE322" i="12"/>
  <c r="V322" i="12"/>
  <c r="M322" i="12"/>
  <c r="D322" i="12"/>
  <c r="BF321" i="12"/>
  <c r="AW321" i="12"/>
  <c r="AR321" i="12"/>
  <c r="AS321" i="12" s="1"/>
  <c r="AE321" i="12"/>
  <c r="V321" i="12"/>
  <c r="M321" i="12"/>
  <c r="D321" i="12"/>
  <c r="BF320" i="12"/>
  <c r="AW320" i="12"/>
  <c r="AX320" i="12" s="1"/>
  <c r="AR320" i="12"/>
  <c r="AS320" i="12" s="1"/>
  <c r="AE320" i="12"/>
  <c r="V320" i="12"/>
  <c r="M320" i="12"/>
  <c r="D320" i="12"/>
  <c r="BF319" i="12"/>
  <c r="AW319" i="12"/>
  <c r="AX319" i="12" s="1"/>
  <c r="AR319" i="12"/>
  <c r="AS319" i="12" s="1"/>
  <c r="AE319" i="12"/>
  <c r="V319" i="12"/>
  <c r="M319" i="12"/>
  <c r="D319" i="12"/>
  <c r="BF318" i="12"/>
  <c r="AW318" i="12"/>
  <c r="AX318" i="12" s="1"/>
  <c r="AR318" i="12"/>
  <c r="AS318" i="12" s="1"/>
  <c r="AE318" i="12"/>
  <c r="V318" i="12"/>
  <c r="M318" i="12"/>
  <c r="D318" i="12"/>
  <c r="BF317" i="12"/>
  <c r="AX317" i="12"/>
  <c r="AW317" i="12"/>
  <c r="AR317" i="12"/>
  <c r="AS317" i="12" s="1"/>
  <c r="AE317" i="12"/>
  <c r="V317" i="12"/>
  <c r="M317" i="12"/>
  <c r="D317" i="12"/>
  <c r="BF316" i="12"/>
  <c r="AW316" i="12"/>
  <c r="AX316" i="12" s="1"/>
  <c r="AR316" i="12"/>
  <c r="AS316" i="12" s="1"/>
  <c r="AE316" i="12"/>
  <c r="V316" i="12"/>
  <c r="M316" i="12"/>
  <c r="D316" i="12"/>
  <c r="BF315" i="12"/>
  <c r="AW315" i="12"/>
  <c r="AX315" i="12" s="1"/>
  <c r="AR315" i="12"/>
  <c r="AS315" i="12" s="1"/>
  <c r="AE315" i="12"/>
  <c r="V315" i="12"/>
  <c r="M315" i="12"/>
  <c r="D315" i="12"/>
  <c r="BF314" i="12"/>
  <c r="AW314" i="12"/>
  <c r="AX314" i="12" s="1"/>
  <c r="AR314" i="12"/>
  <c r="AS314" i="12" s="1"/>
  <c r="AE314" i="12"/>
  <c r="V314" i="12"/>
  <c r="M314" i="12"/>
  <c r="D314" i="12"/>
  <c r="BF313" i="12"/>
  <c r="AW313" i="12"/>
  <c r="AX313" i="12" s="1"/>
  <c r="AR313" i="12"/>
  <c r="AS313" i="12" s="1"/>
  <c r="AE313" i="12"/>
  <c r="V313" i="12"/>
  <c r="M313" i="12"/>
  <c r="D313" i="12"/>
  <c r="BF312" i="12"/>
  <c r="AW312" i="12"/>
  <c r="AX312" i="12" s="1"/>
  <c r="AR312" i="12"/>
  <c r="AS312" i="12" s="1"/>
  <c r="AE312" i="12"/>
  <c r="V312" i="12"/>
  <c r="M312" i="12"/>
  <c r="D312" i="12"/>
  <c r="BF311" i="12"/>
  <c r="AW311" i="12"/>
  <c r="AR311" i="12"/>
  <c r="AS311" i="12" s="1"/>
  <c r="AE311" i="12"/>
  <c r="V311" i="12"/>
  <c r="M311" i="12"/>
  <c r="D311" i="12"/>
  <c r="BF310" i="12"/>
  <c r="AW310" i="12"/>
  <c r="AX310" i="12" s="1"/>
  <c r="AR310" i="12"/>
  <c r="AS310" i="12" s="1"/>
  <c r="AE310" i="12"/>
  <c r="V310" i="12"/>
  <c r="M310" i="12"/>
  <c r="D310" i="12"/>
  <c r="BF309" i="12"/>
  <c r="AW309" i="12"/>
  <c r="AR309" i="12"/>
  <c r="AS309" i="12" s="1"/>
  <c r="AE309" i="12"/>
  <c r="V309" i="12"/>
  <c r="M309" i="12"/>
  <c r="D309" i="12"/>
  <c r="BF308" i="12"/>
  <c r="AW308" i="12"/>
  <c r="AX308" i="12" s="1"/>
  <c r="AR308" i="12"/>
  <c r="AS308" i="12" s="1"/>
  <c r="AE308" i="12"/>
  <c r="V308" i="12"/>
  <c r="M308" i="12"/>
  <c r="D308" i="12"/>
  <c r="BF307" i="12"/>
  <c r="AW307" i="12"/>
  <c r="AX307" i="12" s="1"/>
  <c r="AR307" i="12"/>
  <c r="AS307" i="12" s="1"/>
  <c r="AE307" i="12"/>
  <c r="V307" i="12"/>
  <c r="M307" i="12"/>
  <c r="D307" i="12"/>
  <c r="BF306" i="12"/>
  <c r="AW306" i="12"/>
  <c r="AR306" i="12"/>
  <c r="AS306" i="12" s="1"/>
  <c r="AE306" i="12"/>
  <c r="V306" i="12"/>
  <c r="M306" i="12"/>
  <c r="D306" i="12"/>
  <c r="BF305" i="12"/>
  <c r="AW305" i="12"/>
  <c r="AR305" i="12"/>
  <c r="AS305" i="12" s="1"/>
  <c r="AE305" i="12"/>
  <c r="V305" i="12"/>
  <c r="M305" i="12"/>
  <c r="D305" i="12"/>
  <c r="BF304" i="12"/>
  <c r="AW304" i="12"/>
  <c r="AX304" i="12" s="1"/>
  <c r="AR304" i="12"/>
  <c r="AS304" i="12" s="1"/>
  <c r="AY304" i="12" s="1"/>
  <c r="AE304" i="12"/>
  <c r="V304" i="12"/>
  <c r="M304" i="12"/>
  <c r="D304" i="12"/>
  <c r="BF303" i="12"/>
  <c r="AX303" i="12"/>
  <c r="AW303" i="12"/>
  <c r="AS303" i="12"/>
  <c r="AR303" i="12"/>
  <c r="AE303" i="12"/>
  <c r="V303" i="12"/>
  <c r="M303" i="12"/>
  <c r="D303" i="12"/>
  <c r="BF302" i="12"/>
  <c r="AW302" i="12"/>
  <c r="AS302" i="12"/>
  <c r="AR302" i="12"/>
  <c r="AE302" i="12"/>
  <c r="V302" i="12"/>
  <c r="M302" i="12"/>
  <c r="D302" i="12"/>
  <c r="BF301" i="12"/>
  <c r="AX301" i="12"/>
  <c r="AW301" i="12"/>
  <c r="AR301" i="12"/>
  <c r="AS301" i="12" s="1"/>
  <c r="AE301" i="12"/>
  <c r="V301" i="12"/>
  <c r="M301" i="12"/>
  <c r="D301" i="12"/>
  <c r="BF300" i="12"/>
  <c r="AW300" i="12"/>
  <c r="AR300" i="12"/>
  <c r="AS300" i="12" s="1"/>
  <c r="AE300" i="12"/>
  <c r="V300" i="12"/>
  <c r="M300" i="12"/>
  <c r="D300" i="12"/>
  <c r="BF299" i="12"/>
  <c r="AW299" i="12"/>
  <c r="AX299" i="12" s="1"/>
  <c r="AR299" i="12"/>
  <c r="AS299" i="12" s="1"/>
  <c r="AE299" i="12"/>
  <c r="V299" i="12"/>
  <c r="M299" i="12"/>
  <c r="D299" i="12"/>
  <c r="BF298" i="12"/>
  <c r="AW298" i="12"/>
  <c r="AR298" i="12"/>
  <c r="AS298" i="12" s="1"/>
  <c r="AE298" i="12"/>
  <c r="V298" i="12"/>
  <c r="M298" i="12"/>
  <c r="D298" i="12"/>
  <c r="BF297" i="12"/>
  <c r="AW297" i="12"/>
  <c r="AX297" i="12" s="1"/>
  <c r="AR297" i="12"/>
  <c r="AS297" i="12" s="1"/>
  <c r="AE297" i="12"/>
  <c r="V297" i="12"/>
  <c r="M297" i="12"/>
  <c r="D297" i="12"/>
  <c r="BF296" i="12"/>
  <c r="AW296" i="12"/>
  <c r="AR296" i="12"/>
  <c r="AS296" i="12" s="1"/>
  <c r="AE296" i="12"/>
  <c r="V296" i="12"/>
  <c r="M296" i="12"/>
  <c r="D296" i="12"/>
  <c r="BF295" i="12"/>
  <c r="AW295" i="12"/>
  <c r="AX295" i="12" s="1"/>
  <c r="AS295" i="12"/>
  <c r="AR295" i="12"/>
  <c r="AE295" i="12"/>
  <c r="V295" i="12"/>
  <c r="M295" i="12"/>
  <c r="D295" i="12"/>
  <c r="BF294" i="12"/>
  <c r="AW294" i="12"/>
  <c r="AS294" i="12"/>
  <c r="AR294" i="12"/>
  <c r="AE294" i="12"/>
  <c r="V294" i="12"/>
  <c r="M294" i="12"/>
  <c r="D294" i="12"/>
  <c r="BF293" i="12"/>
  <c r="AX293" i="12"/>
  <c r="AW293" i="12"/>
  <c r="AR293" i="12"/>
  <c r="AS293" i="12" s="1"/>
  <c r="AE293" i="12"/>
  <c r="V293" i="12"/>
  <c r="V325" i="12" s="1"/>
  <c r="M293" i="12"/>
  <c r="D293" i="12"/>
  <c r="BM292" i="12"/>
  <c r="BL292" i="12"/>
  <c r="BK292" i="12"/>
  <c r="BJ292" i="12"/>
  <c r="BI292" i="12"/>
  <c r="BH292" i="12"/>
  <c r="BG292" i="12"/>
  <c r="BE292" i="12"/>
  <c r="AT292" i="12"/>
  <c r="AO292" i="12"/>
  <c r="C292" i="12"/>
  <c r="BM291" i="12"/>
  <c r="BL291" i="12"/>
  <c r="BK291" i="12"/>
  <c r="BJ291" i="12"/>
  <c r="BI291" i="12"/>
  <c r="BH291" i="12"/>
  <c r="BG291" i="12"/>
  <c r="BE291" i="12"/>
  <c r="BD291" i="12"/>
  <c r="BC291" i="12"/>
  <c r="BB291" i="12"/>
  <c r="BA291" i="12"/>
  <c r="AZ291" i="12"/>
  <c r="AV291" i="12"/>
  <c r="AU291" i="12"/>
  <c r="AT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AF291" i="12"/>
  <c r="AD291" i="12"/>
  <c r="AC291" i="12"/>
  <c r="AB291" i="12"/>
  <c r="AA291" i="12"/>
  <c r="Z291" i="12"/>
  <c r="Y291" i="12"/>
  <c r="X291" i="12"/>
  <c r="W291" i="12"/>
  <c r="U291" i="12"/>
  <c r="T291" i="12"/>
  <c r="S291" i="12"/>
  <c r="R291" i="12"/>
  <c r="Q291" i="12"/>
  <c r="P291" i="12"/>
  <c r="O291" i="12"/>
  <c r="N291" i="12"/>
  <c r="L291" i="12"/>
  <c r="K291" i="12"/>
  <c r="J291" i="12"/>
  <c r="I291" i="12"/>
  <c r="H291" i="12"/>
  <c r="G291" i="12"/>
  <c r="F291" i="12"/>
  <c r="E291" i="12"/>
  <c r="C291" i="12"/>
  <c r="BM290" i="12"/>
  <c r="BL290" i="12"/>
  <c r="BK290" i="12"/>
  <c r="BJ290" i="12"/>
  <c r="BI290" i="12"/>
  <c r="BH290" i="12"/>
  <c r="BG290" i="12"/>
  <c r="BE290" i="12"/>
  <c r="BD290" i="12"/>
  <c r="BC290" i="12"/>
  <c r="BB290" i="12"/>
  <c r="BA290" i="12"/>
  <c r="AZ290" i="12"/>
  <c r="AV290" i="12"/>
  <c r="AU290" i="12"/>
  <c r="AT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F290" i="12"/>
  <c r="AD290" i="12"/>
  <c r="AC290" i="12"/>
  <c r="AB290" i="12"/>
  <c r="AA290" i="12"/>
  <c r="Z290" i="12"/>
  <c r="Y290" i="12"/>
  <c r="X290" i="12"/>
  <c r="W290" i="12"/>
  <c r="U290" i="12"/>
  <c r="T290" i="12"/>
  <c r="S290" i="12"/>
  <c r="R290" i="12"/>
  <c r="Q290" i="12"/>
  <c r="P290" i="12"/>
  <c r="O290" i="12"/>
  <c r="N290" i="12"/>
  <c r="L290" i="12"/>
  <c r="K290" i="12"/>
  <c r="J290" i="12"/>
  <c r="I290" i="12"/>
  <c r="H290" i="12"/>
  <c r="G290" i="12"/>
  <c r="F290" i="12"/>
  <c r="E290" i="12"/>
  <c r="C290" i="12"/>
  <c r="BM289" i="12"/>
  <c r="BL289" i="12"/>
  <c r="BK289" i="12"/>
  <c r="BJ289" i="12"/>
  <c r="BI289" i="12"/>
  <c r="BH289" i="12"/>
  <c r="BG289" i="12"/>
  <c r="BE289" i="12"/>
  <c r="BD289" i="12"/>
  <c r="BC289" i="12"/>
  <c r="BB289" i="12"/>
  <c r="BA289" i="12"/>
  <c r="AZ289" i="12"/>
  <c r="AV289" i="12"/>
  <c r="AU289" i="12"/>
  <c r="AT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F289" i="12"/>
  <c r="AD289" i="12"/>
  <c r="AC289" i="12"/>
  <c r="AB289" i="12"/>
  <c r="AA289" i="12"/>
  <c r="Z289" i="12"/>
  <c r="Y289" i="12"/>
  <c r="X289" i="12"/>
  <c r="W289" i="12"/>
  <c r="U289" i="12"/>
  <c r="T289" i="12"/>
  <c r="S289" i="12"/>
  <c r="R289" i="12"/>
  <c r="Q289" i="12"/>
  <c r="P289" i="12"/>
  <c r="O289" i="12"/>
  <c r="N289" i="12"/>
  <c r="L289" i="12"/>
  <c r="K289" i="12"/>
  <c r="J289" i="12"/>
  <c r="I289" i="12"/>
  <c r="H289" i="12"/>
  <c r="G289" i="12"/>
  <c r="F289" i="12"/>
  <c r="E289" i="12"/>
  <c r="C289" i="12"/>
  <c r="BF288" i="12"/>
  <c r="AW288" i="12"/>
  <c r="AX288" i="12" s="1"/>
  <c r="AR288" i="12"/>
  <c r="AS288" i="12" s="1"/>
  <c r="AE288" i="12"/>
  <c r="V288" i="12"/>
  <c r="M288" i="12"/>
  <c r="D288" i="12"/>
  <c r="BF287" i="12"/>
  <c r="AW287" i="12"/>
  <c r="AR287" i="12"/>
  <c r="AS287" i="12" s="1"/>
  <c r="AE287" i="12"/>
  <c r="V287" i="12"/>
  <c r="M287" i="12"/>
  <c r="D287" i="12"/>
  <c r="BF286" i="12"/>
  <c r="AX286" i="12"/>
  <c r="AW286" i="12"/>
  <c r="AR286" i="12"/>
  <c r="AS286" i="12" s="1"/>
  <c r="AE286" i="12"/>
  <c r="V286" i="12"/>
  <c r="M286" i="12"/>
  <c r="D286" i="12"/>
  <c r="BF285" i="12"/>
  <c r="AW285" i="12"/>
  <c r="AR285" i="12"/>
  <c r="AS285" i="12" s="1"/>
  <c r="AE285" i="12"/>
  <c r="V285" i="12"/>
  <c r="M285" i="12"/>
  <c r="D285" i="12"/>
  <c r="BF284" i="12"/>
  <c r="AW284" i="12"/>
  <c r="AX284" i="12" s="1"/>
  <c r="AR284" i="12"/>
  <c r="AS284" i="12" s="1"/>
  <c r="AE284" i="12"/>
  <c r="V284" i="12"/>
  <c r="M284" i="12"/>
  <c r="D284" i="12"/>
  <c r="BF283" i="12"/>
  <c r="AW283" i="12"/>
  <c r="AR283" i="12"/>
  <c r="AS283" i="12" s="1"/>
  <c r="AE283" i="12"/>
  <c r="V283" i="12"/>
  <c r="M283" i="12"/>
  <c r="D283" i="12"/>
  <c r="BF282" i="12"/>
  <c r="AW282" i="12"/>
  <c r="AX282" i="12" s="1"/>
  <c r="AR282" i="12"/>
  <c r="AS282" i="12" s="1"/>
  <c r="AE282" i="12"/>
  <c r="V282" i="12"/>
  <c r="M282" i="12"/>
  <c r="D282" i="12"/>
  <c r="BF281" i="12"/>
  <c r="AW281" i="12"/>
  <c r="AR281" i="12"/>
  <c r="AS281" i="12" s="1"/>
  <c r="AE281" i="12"/>
  <c r="V281" i="12"/>
  <c r="M281" i="12"/>
  <c r="D281" i="12"/>
  <c r="BF280" i="12"/>
  <c r="AX280" i="12"/>
  <c r="AW280" i="12"/>
  <c r="AR280" i="12"/>
  <c r="AS280" i="12" s="1"/>
  <c r="AE280" i="12"/>
  <c r="V280" i="12"/>
  <c r="M280" i="12"/>
  <c r="D280" i="12"/>
  <c r="BF279" i="12"/>
  <c r="AW279" i="12"/>
  <c r="AR279" i="12"/>
  <c r="AS279" i="12" s="1"/>
  <c r="AE279" i="12"/>
  <c r="V279" i="12"/>
  <c r="M279" i="12"/>
  <c r="D279" i="12"/>
  <c r="BF278" i="12"/>
  <c r="AX278" i="12"/>
  <c r="AW278" i="12"/>
  <c r="AR278" i="12"/>
  <c r="AS278" i="12" s="1"/>
  <c r="AE278" i="12"/>
  <c r="V278" i="12"/>
  <c r="M278" i="12"/>
  <c r="D278" i="12"/>
  <c r="BF277" i="12"/>
  <c r="AW277" i="12"/>
  <c r="AR277" i="12"/>
  <c r="AS277" i="12" s="1"/>
  <c r="AE277" i="12"/>
  <c r="V277" i="12"/>
  <c r="M277" i="12"/>
  <c r="D277" i="12"/>
  <c r="BF276" i="12"/>
  <c r="AX276" i="12"/>
  <c r="AW276" i="12"/>
  <c r="AR276" i="12"/>
  <c r="AS276" i="12" s="1"/>
  <c r="AE276" i="12"/>
  <c r="V276" i="12"/>
  <c r="M276" i="12"/>
  <c r="D276" i="12"/>
  <c r="BF275" i="12"/>
  <c r="AW275" i="12"/>
  <c r="AR275" i="12"/>
  <c r="AS275" i="12" s="1"/>
  <c r="AE275" i="12"/>
  <c r="V275" i="12"/>
  <c r="M275" i="12"/>
  <c r="D275" i="12"/>
  <c r="BF274" i="12"/>
  <c r="AX274" i="12"/>
  <c r="AW274" i="12"/>
  <c r="AR274" i="12"/>
  <c r="AS274" i="12" s="1"/>
  <c r="AE274" i="12"/>
  <c r="V274" i="12"/>
  <c r="M274" i="12"/>
  <c r="D274" i="12"/>
  <c r="BF273" i="12"/>
  <c r="AW273" i="12"/>
  <c r="AR273" i="12"/>
  <c r="AS273" i="12" s="1"/>
  <c r="AE273" i="12"/>
  <c r="V273" i="12"/>
  <c r="M273" i="12"/>
  <c r="D273" i="12"/>
  <c r="BF272" i="12"/>
  <c r="AX272" i="12"/>
  <c r="AW272" i="12"/>
  <c r="AR272" i="12"/>
  <c r="AS272" i="12" s="1"/>
  <c r="AE272" i="12"/>
  <c r="V272" i="12"/>
  <c r="M272" i="12"/>
  <c r="D272" i="12"/>
  <c r="BF271" i="12"/>
  <c r="AW271" i="12"/>
  <c r="AR271" i="12"/>
  <c r="AS271" i="12" s="1"/>
  <c r="AE271" i="12"/>
  <c r="V271" i="12"/>
  <c r="M271" i="12"/>
  <c r="D271" i="12"/>
  <c r="BF270" i="12"/>
  <c r="AW270" i="12"/>
  <c r="AX270" i="12" s="1"/>
  <c r="AR270" i="12"/>
  <c r="AS270" i="12" s="1"/>
  <c r="AE270" i="12"/>
  <c r="V270" i="12"/>
  <c r="M270" i="12"/>
  <c r="D270" i="12"/>
  <c r="BF269" i="12"/>
  <c r="AW269" i="12"/>
  <c r="AR269" i="12"/>
  <c r="AS269" i="12" s="1"/>
  <c r="AE269" i="12"/>
  <c r="V269" i="12"/>
  <c r="M269" i="12"/>
  <c r="D269" i="12"/>
  <c r="BF268" i="12"/>
  <c r="AX268" i="12"/>
  <c r="AW268" i="12"/>
  <c r="AR268" i="12"/>
  <c r="AS268" i="12" s="1"/>
  <c r="AE268" i="12"/>
  <c r="V268" i="12"/>
  <c r="M268" i="12"/>
  <c r="D268" i="12"/>
  <c r="BF267" i="12"/>
  <c r="AW267" i="12"/>
  <c r="AR267" i="12"/>
  <c r="AS267" i="12" s="1"/>
  <c r="AE267" i="12"/>
  <c r="V267" i="12"/>
  <c r="M267" i="12"/>
  <c r="D267" i="12"/>
  <c r="BF266" i="12"/>
  <c r="AX266" i="12"/>
  <c r="AW266" i="12"/>
  <c r="AR266" i="12"/>
  <c r="AS266" i="12" s="1"/>
  <c r="AE266" i="12"/>
  <c r="V266" i="12"/>
  <c r="M266" i="12"/>
  <c r="D266" i="12"/>
  <c r="BF265" i="12"/>
  <c r="AW265" i="12"/>
  <c r="AR265" i="12"/>
  <c r="AS265" i="12" s="1"/>
  <c r="AE265" i="12"/>
  <c r="V265" i="12"/>
  <c r="M265" i="12"/>
  <c r="D265" i="12"/>
  <c r="BF264" i="12"/>
  <c r="AX264" i="12"/>
  <c r="AW264" i="12"/>
  <c r="AR264" i="12"/>
  <c r="AS264" i="12" s="1"/>
  <c r="AE264" i="12"/>
  <c r="V264" i="12"/>
  <c r="M264" i="12"/>
  <c r="D264" i="12"/>
  <c r="BF263" i="12"/>
  <c r="AW263" i="12"/>
  <c r="AR263" i="12"/>
  <c r="AS263" i="12" s="1"/>
  <c r="AE263" i="12"/>
  <c r="V263" i="12"/>
  <c r="M263" i="12"/>
  <c r="D263" i="12"/>
  <c r="BF262" i="12"/>
  <c r="AX262" i="12"/>
  <c r="AW262" i="12"/>
  <c r="AR262" i="12"/>
  <c r="AS262" i="12" s="1"/>
  <c r="AE262" i="12"/>
  <c r="V262" i="12"/>
  <c r="M262" i="12"/>
  <c r="D262" i="12"/>
  <c r="BF261" i="12"/>
  <c r="AW261" i="12"/>
  <c r="AR261" i="12"/>
  <c r="AS261" i="12" s="1"/>
  <c r="AE261" i="12"/>
  <c r="V261" i="12"/>
  <c r="M261" i="12"/>
  <c r="D261" i="12"/>
  <c r="BF260" i="12"/>
  <c r="AX260" i="12"/>
  <c r="AW260" i="12"/>
  <c r="AR260" i="12"/>
  <c r="AS260" i="12" s="1"/>
  <c r="AE260" i="12"/>
  <c r="V260" i="12"/>
  <c r="M260" i="12"/>
  <c r="D260" i="12"/>
  <c r="BF259" i="12"/>
  <c r="AW259" i="12"/>
  <c r="AR259" i="12"/>
  <c r="AS259" i="12" s="1"/>
  <c r="AE259" i="12"/>
  <c r="AE289" i="12" s="1"/>
  <c r="V259" i="12"/>
  <c r="M259" i="12"/>
  <c r="D259" i="12"/>
  <c r="BF258" i="12"/>
  <c r="BF289" i="12" s="1"/>
  <c r="AX258" i="12"/>
  <c r="AW258" i="12"/>
  <c r="AR258" i="12"/>
  <c r="AR291" i="12" s="1"/>
  <c r="AE258" i="12"/>
  <c r="AE290" i="12" s="1"/>
  <c r="V258" i="12"/>
  <c r="M258" i="12"/>
  <c r="M289" i="12" s="1"/>
  <c r="D258" i="12"/>
  <c r="D291" i="12" s="1"/>
  <c r="BM257" i="12"/>
  <c r="BL257" i="12"/>
  <c r="BK257" i="12"/>
  <c r="BJ257" i="12"/>
  <c r="BI257" i="12"/>
  <c r="BH257" i="12"/>
  <c r="BG257" i="12"/>
  <c r="BE257" i="12"/>
  <c r="AT257" i="12"/>
  <c r="AO257" i="12"/>
  <c r="C257" i="12"/>
  <c r="BM256" i="12"/>
  <c r="BL256" i="12"/>
  <c r="BK256" i="12"/>
  <c r="BJ256" i="12"/>
  <c r="BI256" i="12"/>
  <c r="BH256" i="12"/>
  <c r="BG256" i="12"/>
  <c r="BE256" i="12"/>
  <c r="BD256" i="12"/>
  <c r="BC256" i="12"/>
  <c r="BB256" i="12"/>
  <c r="BA256" i="12"/>
  <c r="AZ256" i="12"/>
  <c r="AV256" i="12"/>
  <c r="AU256" i="12"/>
  <c r="AT256" i="12"/>
  <c r="AQ256" i="12"/>
  <c r="AP256" i="12"/>
  <c r="AO256" i="12"/>
  <c r="AN256" i="12"/>
  <c r="AM256" i="12"/>
  <c r="AL256" i="12"/>
  <c r="AK256" i="12"/>
  <c r="AJ256" i="12"/>
  <c r="AI256" i="12"/>
  <c r="AH256" i="12"/>
  <c r="AG256" i="12"/>
  <c r="AF256" i="12"/>
  <c r="AD256" i="12"/>
  <c r="AC256" i="12"/>
  <c r="AB256" i="12"/>
  <c r="AA256" i="12"/>
  <c r="Z256" i="12"/>
  <c r="Y256" i="12"/>
  <c r="X256" i="12"/>
  <c r="W256" i="12"/>
  <c r="U256" i="12"/>
  <c r="T256" i="12"/>
  <c r="S256" i="12"/>
  <c r="R256" i="12"/>
  <c r="Q256" i="12"/>
  <c r="P256" i="12"/>
  <c r="O256" i="12"/>
  <c r="N256" i="12"/>
  <c r="L256" i="12"/>
  <c r="L9" i="12" s="1"/>
  <c r="K256" i="12"/>
  <c r="J256" i="12"/>
  <c r="I256" i="12"/>
  <c r="H256" i="12"/>
  <c r="H8" i="12" s="1"/>
  <c r="G256" i="12"/>
  <c r="F256" i="12"/>
  <c r="E256" i="12"/>
  <c r="C256" i="12"/>
  <c r="BM255" i="12"/>
  <c r="BL255" i="12"/>
  <c r="BK255" i="12"/>
  <c r="BJ255" i="12"/>
  <c r="BI255" i="12"/>
  <c r="BH255" i="12"/>
  <c r="BG255" i="12"/>
  <c r="BE255" i="12"/>
  <c r="BD255" i="12"/>
  <c r="BC255" i="12"/>
  <c r="BB255" i="12"/>
  <c r="BA255" i="12"/>
  <c r="AZ255" i="12"/>
  <c r="AV255" i="12"/>
  <c r="AU255" i="12"/>
  <c r="AT255" i="12"/>
  <c r="AQ255" i="12"/>
  <c r="AP255" i="12"/>
  <c r="AO255" i="12"/>
  <c r="AN255" i="12"/>
  <c r="AM255" i="12"/>
  <c r="AL255" i="12"/>
  <c r="AK255" i="12"/>
  <c r="AJ255" i="12"/>
  <c r="AI255" i="12"/>
  <c r="AH255" i="12"/>
  <c r="AG255" i="12"/>
  <c r="AF255" i="12"/>
  <c r="AD255" i="12"/>
  <c r="AC255" i="12"/>
  <c r="AB255" i="12"/>
  <c r="AA255" i="12"/>
  <c r="Z255" i="12"/>
  <c r="Y255" i="12"/>
  <c r="X255" i="12"/>
  <c r="W255" i="12"/>
  <c r="U255" i="12"/>
  <c r="T255" i="12"/>
  <c r="S255" i="12"/>
  <c r="R255" i="12"/>
  <c r="Q255" i="12"/>
  <c r="P255" i="12"/>
  <c r="O255" i="12"/>
  <c r="N255" i="12"/>
  <c r="L255" i="12"/>
  <c r="K255" i="12"/>
  <c r="J255" i="12"/>
  <c r="I255" i="12"/>
  <c r="H255" i="12"/>
  <c r="G255" i="12"/>
  <c r="F255" i="12"/>
  <c r="E255" i="12"/>
  <c r="C255" i="12"/>
  <c r="BM254" i="12"/>
  <c r="BL254" i="12"/>
  <c r="BK254" i="12"/>
  <c r="BJ254" i="12"/>
  <c r="BI254" i="12"/>
  <c r="BH254" i="12"/>
  <c r="BG254" i="12"/>
  <c r="BE254" i="12"/>
  <c r="BD254" i="12"/>
  <c r="BC254" i="12"/>
  <c r="BB254" i="12"/>
  <c r="BA254" i="12"/>
  <c r="AZ254" i="12"/>
  <c r="AV254" i="12"/>
  <c r="AU254" i="12"/>
  <c r="AT254" i="12"/>
  <c r="AQ254" i="12"/>
  <c r="AP254" i="12"/>
  <c r="AO254" i="12"/>
  <c r="AN254" i="12"/>
  <c r="AM254" i="12"/>
  <c r="AL254" i="12"/>
  <c r="AK254" i="12"/>
  <c r="AJ254" i="12"/>
  <c r="AI254" i="12"/>
  <c r="AH254" i="12"/>
  <c r="AG254" i="12"/>
  <c r="AF254" i="12"/>
  <c r="AD254" i="12"/>
  <c r="AC254" i="12"/>
  <c r="AB254" i="12"/>
  <c r="AA254" i="12"/>
  <c r="Z254" i="12"/>
  <c r="Y254" i="12"/>
  <c r="X254" i="12"/>
  <c r="W254" i="12"/>
  <c r="U254" i="12"/>
  <c r="T254" i="12"/>
  <c r="S254" i="12"/>
  <c r="R254" i="12"/>
  <c r="Q254" i="12"/>
  <c r="P254" i="12"/>
  <c r="O254" i="12"/>
  <c r="N254" i="12"/>
  <c r="L254" i="12"/>
  <c r="K254" i="12"/>
  <c r="J254" i="12"/>
  <c r="I254" i="12"/>
  <c r="H254" i="12"/>
  <c r="G254" i="12"/>
  <c r="F254" i="12"/>
  <c r="F10" i="12" s="1"/>
  <c r="E254" i="12"/>
  <c r="C254" i="12"/>
  <c r="BF253" i="12"/>
  <c r="AW253" i="12"/>
  <c r="AX253" i="12" s="1"/>
  <c r="AS253" i="12"/>
  <c r="AE253" i="12"/>
  <c r="V253" i="12"/>
  <c r="M253" i="12"/>
  <c r="D253" i="12"/>
  <c r="BF252" i="12"/>
  <c r="AW252" i="12"/>
  <c r="AX252" i="12" s="1"/>
  <c r="AS252" i="12"/>
  <c r="AE252" i="12"/>
  <c r="V252" i="12"/>
  <c r="M252" i="12"/>
  <c r="D252" i="12"/>
  <c r="BF251" i="12"/>
  <c r="AX251" i="12"/>
  <c r="AW251" i="12"/>
  <c r="AS251" i="12"/>
  <c r="AE251" i="12"/>
  <c r="V251" i="12"/>
  <c r="M251" i="12"/>
  <c r="D251" i="12"/>
  <c r="BF250" i="12"/>
  <c r="AX250" i="12"/>
  <c r="AW250" i="12"/>
  <c r="AS250" i="12"/>
  <c r="AY250" i="12" s="1"/>
  <c r="AE250" i="12"/>
  <c r="V250" i="12"/>
  <c r="M250" i="12"/>
  <c r="D250" i="12"/>
  <c r="BF249" i="12"/>
  <c r="AW249" i="12"/>
  <c r="AX249" i="12" s="1"/>
  <c r="AS249" i="12"/>
  <c r="AE249" i="12"/>
  <c r="V249" i="12"/>
  <c r="M249" i="12"/>
  <c r="D249" i="12"/>
  <c r="BF248" i="12"/>
  <c r="AW248" i="12"/>
  <c r="AX248" i="12" s="1"/>
  <c r="AS248" i="12"/>
  <c r="AE248" i="12"/>
  <c r="V248" i="12"/>
  <c r="M248" i="12"/>
  <c r="D248" i="12"/>
  <c r="BF247" i="12"/>
  <c r="AX247" i="12"/>
  <c r="AW247" i="12"/>
  <c r="AS247" i="12"/>
  <c r="AE247" i="12"/>
  <c r="V247" i="12"/>
  <c r="M247" i="12"/>
  <c r="D247" i="12"/>
  <c r="BF246" i="12"/>
  <c r="AX246" i="12"/>
  <c r="AW246" i="12"/>
  <c r="AS246" i="12"/>
  <c r="AY246" i="12" s="1"/>
  <c r="AE246" i="12"/>
  <c r="V246" i="12"/>
  <c r="M246" i="12"/>
  <c r="D246" i="12"/>
  <c r="BF245" i="12"/>
  <c r="AW245" i="12"/>
  <c r="AX245" i="12" s="1"/>
  <c r="AS245" i="12"/>
  <c r="AE245" i="12"/>
  <c r="V245" i="12"/>
  <c r="M245" i="12"/>
  <c r="D245" i="12"/>
  <c r="BF244" i="12"/>
  <c r="AW244" i="12"/>
  <c r="AX244" i="12" s="1"/>
  <c r="AS244" i="12"/>
  <c r="AE244" i="12"/>
  <c r="V244" i="12"/>
  <c r="M244" i="12"/>
  <c r="D244" i="12"/>
  <c r="BF243" i="12"/>
  <c r="AW243" i="12"/>
  <c r="AX243" i="12" s="1"/>
  <c r="AS243" i="12"/>
  <c r="AE243" i="12"/>
  <c r="V243" i="12"/>
  <c r="M243" i="12"/>
  <c r="D243" i="12"/>
  <c r="BF242" i="12"/>
  <c r="AX242" i="12"/>
  <c r="AW242" i="12"/>
  <c r="AS242" i="12"/>
  <c r="AY242" i="12" s="1"/>
  <c r="AE242" i="12"/>
  <c r="V242" i="12"/>
  <c r="M242" i="12"/>
  <c r="D242" i="12"/>
  <c r="BF241" i="12"/>
  <c r="AW241" i="12"/>
  <c r="AX241" i="12" s="1"/>
  <c r="AS241" i="12"/>
  <c r="AE241" i="12"/>
  <c r="V241" i="12"/>
  <c r="M241" i="12"/>
  <c r="D241" i="12"/>
  <c r="BF240" i="12"/>
  <c r="AW240" i="12"/>
  <c r="AX240" i="12" s="1"/>
  <c r="AS240" i="12"/>
  <c r="AE240" i="12"/>
  <c r="V240" i="12"/>
  <c r="M240" i="12"/>
  <c r="D240" i="12"/>
  <c r="BF239" i="12"/>
  <c r="AX239" i="12"/>
  <c r="AW239" i="12"/>
  <c r="AS239" i="12"/>
  <c r="AE239" i="12"/>
  <c r="V239" i="12"/>
  <c r="M239" i="12"/>
  <c r="D239" i="12"/>
  <c r="BF238" i="12"/>
  <c r="AW238" i="12"/>
  <c r="AS238" i="12"/>
  <c r="AE238" i="12"/>
  <c r="V238" i="12"/>
  <c r="M238" i="12"/>
  <c r="D238" i="12"/>
  <c r="BF237" i="12"/>
  <c r="AW237" i="12"/>
  <c r="AX237" i="12" s="1"/>
  <c r="AS237" i="12"/>
  <c r="AE237" i="12"/>
  <c r="V237" i="12"/>
  <c r="M237" i="12"/>
  <c r="D237" i="12"/>
  <c r="BF236" i="12"/>
  <c r="AW236" i="12"/>
  <c r="AX236" i="12" s="1"/>
  <c r="AS236" i="12"/>
  <c r="AE236" i="12"/>
  <c r="V236" i="12"/>
  <c r="M236" i="12"/>
  <c r="D236" i="12"/>
  <c r="BF235" i="12"/>
  <c r="AW235" i="12"/>
  <c r="AX235" i="12" s="1"/>
  <c r="AS235" i="12"/>
  <c r="AE235" i="12"/>
  <c r="V235" i="12"/>
  <c r="M235" i="12"/>
  <c r="D235" i="12"/>
  <c r="BF234" i="12"/>
  <c r="AX234" i="12"/>
  <c r="AW234" i="12"/>
  <c r="AS234" i="12"/>
  <c r="AY234" i="12" s="1"/>
  <c r="AE234" i="12"/>
  <c r="V234" i="12"/>
  <c r="M234" i="12"/>
  <c r="D234" i="12"/>
  <c r="BF233" i="12"/>
  <c r="AX233" i="12"/>
  <c r="AW233" i="12"/>
  <c r="AS233" i="12"/>
  <c r="AE233" i="12"/>
  <c r="V233" i="12"/>
  <c r="M233" i="12"/>
  <c r="D233" i="12"/>
  <c r="BF232" i="12"/>
  <c r="AW232" i="12"/>
  <c r="AX232" i="12" s="1"/>
  <c r="AS232" i="12"/>
  <c r="AE232" i="12"/>
  <c r="V232" i="12"/>
  <c r="M232" i="12"/>
  <c r="D232" i="12"/>
  <c r="BF231" i="12"/>
  <c r="AW231" i="12"/>
  <c r="AX231" i="12" s="1"/>
  <c r="AS231" i="12"/>
  <c r="AE231" i="12"/>
  <c r="V231" i="12"/>
  <c r="M231" i="12"/>
  <c r="D231" i="12"/>
  <c r="BF230" i="12"/>
  <c r="AW230" i="12"/>
  <c r="AX230" i="12" s="1"/>
  <c r="AY230" i="12" s="1"/>
  <c r="AS230" i="12"/>
  <c r="AE230" i="12"/>
  <c r="V230" i="12"/>
  <c r="M230" i="12"/>
  <c r="D230" i="12"/>
  <c r="BF229" i="12"/>
  <c r="AW229" i="12"/>
  <c r="AX229" i="12" s="1"/>
  <c r="AS229" i="12"/>
  <c r="AE229" i="12"/>
  <c r="V229" i="12"/>
  <c r="M229" i="12"/>
  <c r="D229" i="12"/>
  <c r="BF228" i="12"/>
  <c r="AW228" i="12"/>
  <c r="AX228" i="12" s="1"/>
  <c r="AS228" i="12"/>
  <c r="AE228" i="12"/>
  <c r="V228" i="12"/>
  <c r="M228" i="12"/>
  <c r="D228" i="12"/>
  <c r="BF227" i="12"/>
  <c r="AW227" i="12"/>
  <c r="AS227" i="12"/>
  <c r="AE227" i="12"/>
  <c r="V227" i="12"/>
  <c r="M227" i="12"/>
  <c r="D227" i="12"/>
  <c r="BF226" i="12"/>
  <c r="AW226" i="12"/>
  <c r="AX226" i="12" s="1"/>
  <c r="AY226" i="12" s="1"/>
  <c r="AS226" i="12"/>
  <c r="AE226" i="12"/>
  <c r="V226" i="12"/>
  <c r="M226" i="12"/>
  <c r="D226" i="12"/>
  <c r="BF225" i="12"/>
  <c r="AW225" i="12"/>
  <c r="AS225" i="12"/>
  <c r="AE225" i="12"/>
  <c r="V225" i="12"/>
  <c r="M225" i="12"/>
  <c r="D225" i="12"/>
  <c r="BF224" i="12"/>
  <c r="AW224" i="12"/>
  <c r="AX224" i="12" s="1"/>
  <c r="AS224" i="12"/>
  <c r="AE224" i="12"/>
  <c r="V224" i="12"/>
  <c r="M224" i="12"/>
  <c r="D224" i="12"/>
  <c r="BF223" i="12"/>
  <c r="BF256" i="12" s="1"/>
  <c r="AW223" i="12"/>
  <c r="AE223" i="12"/>
  <c r="V223" i="12"/>
  <c r="V254" i="12" s="1"/>
  <c r="M223" i="12"/>
  <c r="D223" i="12"/>
  <c r="BM222" i="12"/>
  <c r="BL222" i="12"/>
  <c r="BK222" i="12"/>
  <c r="BJ222" i="12"/>
  <c r="BI222" i="12"/>
  <c r="BH222" i="12"/>
  <c r="BG222" i="12"/>
  <c r="BE222" i="12"/>
  <c r="AT222" i="12"/>
  <c r="AO222" i="12"/>
  <c r="C222" i="12"/>
  <c r="BM221" i="12"/>
  <c r="BL221" i="12"/>
  <c r="BK221" i="12"/>
  <c r="BJ221" i="12"/>
  <c r="BI221" i="12"/>
  <c r="BH221" i="12"/>
  <c r="BG221" i="12"/>
  <c r="BE221" i="12"/>
  <c r="BD221" i="12"/>
  <c r="BC221" i="12"/>
  <c r="BB221" i="12"/>
  <c r="BA221" i="12"/>
  <c r="AZ221" i="12"/>
  <c r="AV221" i="12"/>
  <c r="AU221" i="12"/>
  <c r="AT221" i="12"/>
  <c r="AQ221" i="12"/>
  <c r="AP221" i="12"/>
  <c r="AO221" i="12"/>
  <c r="AN221" i="12"/>
  <c r="AM221" i="12"/>
  <c r="AL221" i="12"/>
  <c r="AK221" i="12"/>
  <c r="AJ221" i="12"/>
  <c r="AI221" i="12"/>
  <c r="AH221" i="12"/>
  <c r="AG221" i="12"/>
  <c r="AF221" i="12"/>
  <c r="AD221" i="12"/>
  <c r="AC221" i="12"/>
  <c r="AB221" i="12"/>
  <c r="AA221" i="12"/>
  <c r="Z221" i="12"/>
  <c r="Y221" i="12"/>
  <c r="X221" i="12"/>
  <c r="W221" i="12"/>
  <c r="U221" i="12"/>
  <c r="T221" i="12"/>
  <c r="S221" i="12"/>
  <c r="R221" i="12"/>
  <c r="Q221" i="12"/>
  <c r="P221" i="12"/>
  <c r="O221" i="12"/>
  <c r="N221" i="12"/>
  <c r="L221" i="12"/>
  <c r="K221" i="12"/>
  <c r="J221" i="12"/>
  <c r="I221" i="12"/>
  <c r="H221" i="12"/>
  <c r="G221" i="12"/>
  <c r="F221" i="12"/>
  <c r="E221" i="12"/>
  <c r="C221" i="12"/>
  <c r="BM220" i="12"/>
  <c r="BL220" i="12"/>
  <c r="BK220" i="12"/>
  <c r="BJ220" i="12"/>
  <c r="BI220" i="12"/>
  <c r="BH220" i="12"/>
  <c r="BG220" i="12"/>
  <c r="BE220" i="12"/>
  <c r="BD220" i="12"/>
  <c r="BC220" i="12"/>
  <c r="BB220" i="12"/>
  <c r="BA220" i="12"/>
  <c r="AZ220" i="12"/>
  <c r="AV220" i="12"/>
  <c r="AU220" i="12"/>
  <c r="AT220" i="12"/>
  <c r="AQ220" i="12"/>
  <c r="AP220" i="12"/>
  <c r="AO220" i="12"/>
  <c r="AN220" i="12"/>
  <c r="AM220" i="12"/>
  <c r="AL220" i="12"/>
  <c r="AK220" i="12"/>
  <c r="AJ220" i="12"/>
  <c r="AI220" i="12"/>
  <c r="AH220" i="12"/>
  <c r="AG220" i="12"/>
  <c r="AF220" i="12"/>
  <c r="AD220" i="12"/>
  <c r="AC220" i="12"/>
  <c r="AB220" i="12"/>
  <c r="AA220" i="12"/>
  <c r="Z220" i="12"/>
  <c r="Y220" i="12"/>
  <c r="X220" i="12"/>
  <c r="W220" i="12"/>
  <c r="U220" i="12"/>
  <c r="T220" i="12"/>
  <c r="S220" i="12"/>
  <c r="R220" i="12"/>
  <c r="Q220" i="12"/>
  <c r="P220" i="12"/>
  <c r="O220" i="12"/>
  <c r="N220" i="12"/>
  <c r="L220" i="12"/>
  <c r="K220" i="12"/>
  <c r="J220" i="12"/>
  <c r="I220" i="12"/>
  <c r="H220" i="12"/>
  <c r="G220" i="12"/>
  <c r="F220" i="12"/>
  <c r="E220" i="12"/>
  <c r="C220" i="12"/>
  <c r="BM219" i="12"/>
  <c r="BL219" i="12"/>
  <c r="BK219" i="12"/>
  <c r="BJ219" i="12"/>
  <c r="BI219" i="12"/>
  <c r="BH219" i="12"/>
  <c r="BG219" i="12"/>
  <c r="BE219" i="12"/>
  <c r="BD219" i="12"/>
  <c r="BC219" i="12"/>
  <c r="BB219" i="12"/>
  <c r="BA219" i="12"/>
  <c r="AZ219" i="12"/>
  <c r="AV219" i="12"/>
  <c r="AU219" i="12"/>
  <c r="AT219" i="12"/>
  <c r="AQ219" i="12"/>
  <c r="AP219" i="12"/>
  <c r="AO219" i="12"/>
  <c r="AN219" i="12"/>
  <c r="AN8" i="12" s="1"/>
  <c r="AM219" i="12"/>
  <c r="AL219" i="12"/>
  <c r="AK219" i="12"/>
  <c r="AJ219" i="12"/>
  <c r="AI219" i="12"/>
  <c r="AH219" i="12"/>
  <c r="AG219" i="12"/>
  <c r="AF219" i="12"/>
  <c r="AD219" i="12"/>
  <c r="AC219" i="12"/>
  <c r="AB219" i="12"/>
  <c r="AA219" i="12"/>
  <c r="Z219" i="12"/>
  <c r="Y219" i="12"/>
  <c r="X219" i="12"/>
  <c r="W219" i="12"/>
  <c r="U219" i="12"/>
  <c r="T219" i="12"/>
  <c r="S219" i="12"/>
  <c r="R219" i="12"/>
  <c r="Q219" i="12"/>
  <c r="P219" i="12"/>
  <c r="O219" i="12"/>
  <c r="N219" i="12"/>
  <c r="L219" i="12"/>
  <c r="K219" i="12"/>
  <c r="J219" i="12"/>
  <c r="I219" i="12"/>
  <c r="H219" i="12"/>
  <c r="G219" i="12"/>
  <c r="F219" i="12"/>
  <c r="E219" i="12"/>
  <c r="C219" i="12"/>
  <c r="BF218" i="12"/>
  <c r="AW218" i="12"/>
  <c r="AX218" i="12" s="1"/>
  <c r="AR218" i="12"/>
  <c r="AS218" i="12" s="1"/>
  <c r="AE218" i="12"/>
  <c r="V218" i="12"/>
  <c r="M218" i="12"/>
  <c r="D218" i="12"/>
  <c r="BF217" i="12"/>
  <c r="AW217" i="12"/>
  <c r="AX217" i="12" s="1"/>
  <c r="AR217" i="12"/>
  <c r="AS217" i="12" s="1"/>
  <c r="AE217" i="12"/>
  <c r="V217" i="12"/>
  <c r="M217" i="12"/>
  <c r="D217" i="12"/>
  <c r="BF216" i="12"/>
  <c r="AW216" i="12"/>
  <c r="AX216" i="12" s="1"/>
  <c r="AR216" i="12"/>
  <c r="AS216" i="12" s="1"/>
  <c r="AE216" i="12"/>
  <c r="V216" i="12"/>
  <c r="M216" i="12"/>
  <c r="D216" i="12"/>
  <c r="BF215" i="12"/>
  <c r="AW215" i="12"/>
  <c r="AX215" i="12" s="1"/>
  <c r="AR215" i="12"/>
  <c r="AS215" i="12" s="1"/>
  <c r="AE215" i="12"/>
  <c r="V215" i="12"/>
  <c r="M215" i="12"/>
  <c r="D215" i="12"/>
  <c r="BF214" i="12"/>
  <c r="AW214" i="12"/>
  <c r="AX214" i="12" s="1"/>
  <c r="AR214" i="12"/>
  <c r="AS214" i="12" s="1"/>
  <c r="AE214" i="12"/>
  <c r="V214" i="12"/>
  <c r="M214" i="12"/>
  <c r="D214" i="12"/>
  <c r="BF213" i="12"/>
  <c r="AW213" i="12"/>
  <c r="AX213" i="12" s="1"/>
  <c r="AR213" i="12"/>
  <c r="AS213" i="12" s="1"/>
  <c r="AE213" i="12"/>
  <c r="V213" i="12"/>
  <c r="M213" i="12"/>
  <c r="D213" i="12"/>
  <c r="BF212" i="12"/>
  <c r="AW212" i="12"/>
  <c r="AX212" i="12" s="1"/>
  <c r="AR212" i="12"/>
  <c r="AS212" i="12" s="1"/>
  <c r="AE212" i="12"/>
  <c r="V212" i="12"/>
  <c r="M212" i="12"/>
  <c r="D212" i="12"/>
  <c r="BF211" i="12"/>
  <c r="AW211" i="12"/>
  <c r="AX211" i="12" s="1"/>
  <c r="AR211" i="12"/>
  <c r="AS211" i="12" s="1"/>
  <c r="AE211" i="12"/>
  <c r="V211" i="12"/>
  <c r="M211" i="12"/>
  <c r="D211" i="12"/>
  <c r="BF210" i="12"/>
  <c r="AW210" i="12"/>
  <c r="AX210" i="12" s="1"/>
  <c r="AR210" i="12"/>
  <c r="AS210" i="12" s="1"/>
  <c r="AE210" i="12"/>
  <c r="V210" i="12"/>
  <c r="M210" i="12"/>
  <c r="D210" i="12"/>
  <c r="BF209" i="12"/>
  <c r="AW209" i="12"/>
  <c r="AX209" i="12" s="1"/>
  <c r="AR209" i="12"/>
  <c r="AS209" i="12" s="1"/>
  <c r="AE209" i="12"/>
  <c r="V209" i="12"/>
  <c r="M209" i="12"/>
  <c r="D209" i="12"/>
  <c r="BF208" i="12"/>
  <c r="AW208" i="12"/>
  <c r="AX208" i="12" s="1"/>
  <c r="AR208" i="12"/>
  <c r="AS208" i="12" s="1"/>
  <c r="AE208" i="12"/>
  <c r="V208" i="12"/>
  <c r="M208" i="12"/>
  <c r="D208" i="12"/>
  <c r="BF207" i="12"/>
  <c r="AW207" i="12"/>
  <c r="AX207" i="12" s="1"/>
  <c r="AR207" i="12"/>
  <c r="AS207" i="12" s="1"/>
  <c r="AE207" i="12"/>
  <c r="V207" i="12"/>
  <c r="M207" i="12"/>
  <c r="D207" i="12"/>
  <c r="BF206" i="12"/>
  <c r="AW206" i="12"/>
  <c r="AX206" i="12" s="1"/>
  <c r="AR206" i="12"/>
  <c r="AS206" i="12" s="1"/>
  <c r="AE206" i="12"/>
  <c r="V206" i="12"/>
  <c r="M206" i="12"/>
  <c r="D206" i="12"/>
  <c r="BF205" i="12"/>
  <c r="AW205" i="12"/>
  <c r="AX205" i="12" s="1"/>
  <c r="AR205" i="12"/>
  <c r="AS205" i="12" s="1"/>
  <c r="AE205" i="12"/>
  <c r="V205" i="12"/>
  <c r="M205" i="12"/>
  <c r="D205" i="12"/>
  <c r="BF204" i="12"/>
  <c r="AW204" i="12"/>
  <c r="AX204" i="12" s="1"/>
  <c r="AR204" i="12"/>
  <c r="AS204" i="12" s="1"/>
  <c r="AE204" i="12"/>
  <c r="V204" i="12"/>
  <c r="M204" i="12"/>
  <c r="D204" i="12"/>
  <c r="BF203" i="12"/>
  <c r="AW203" i="12"/>
  <c r="AX203" i="12" s="1"/>
  <c r="AR203" i="12"/>
  <c r="AS203" i="12" s="1"/>
  <c r="AE203" i="12"/>
  <c r="V203" i="12"/>
  <c r="M203" i="12"/>
  <c r="D203" i="12"/>
  <c r="BF202" i="12"/>
  <c r="AW202" i="12"/>
  <c r="AX202" i="12" s="1"/>
  <c r="AR202" i="12"/>
  <c r="AS202" i="12" s="1"/>
  <c r="AE202" i="12"/>
  <c r="V202" i="12"/>
  <c r="M202" i="12"/>
  <c r="D202" i="12"/>
  <c r="BF201" i="12"/>
  <c r="AW201" i="12"/>
  <c r="AX201" i="12" s="1"/>
  <c r="AR201" i="12"/>
  <c r="AS201" i="12" s="1"/>
  <c r="AE201" i="12"/>
  <c r="V201" i="12"/>
  <c r="M201" i="12"/>
  <c r="D201" i="12"/>
  <c r="BF200" i="12"/>
  <c r="AW200" i="12"/>
  <c r="AX200" i="12" s="1"/>
  <c r="AR200" i="12"/>
  <c r="AS200" i="12" s="1"/>
  <c r="AE200" i="12"/>
  <c r="V200" i="12"/>
  <c r="M200" i="12"/>
  <c r="D200" i="12"/>
  <c r="BF199" i="12"/>
  <c r="AW199" i="12"/>
  <c r="AX199" i="12" s="1"/>
  <c r="AR199" i="12"/>
  <c r="AS199" i="12" s="1"/>
  <c r="AE199" i="12"/>
  <c r="V199" i="12"/>
  <c r="M199" i="12"/>
  <c r="D199" i="12"/>
  <c r="BF198" i="12"/>
  <c r="AW198" i="12"/>
  <c r="AX198" i="12" s="1"/>
  <c r="AR198" i="12"/>
  <c r="AS198" i="12" s="1"/>
  <c r="AE198" i="12"/>
  <c r="V198" i="12"/>
  <c r="M198" i="12"/>
  <c r="D198" i="12"/>
  <c r="BF197" i="12"/>
  <c r="AW197" i="12"/>
  <c r="AX197" i="12" s="1"/>
  <c r="AR197" i="12"/>
  <c r="AS197" i="12" s="1"/>
  <c r="AE197" i="12"/>
  <c r="V197" i="12"/>
  <c r="M197" i="12"/>
  <c r="D197" i="12"/>
  <c r="BF196" i="12"/>
  <c r="AW196" i="12"/>
  <c r="AX196" i="12" s="1"/>
  <c r="AR196" i="12"/>
  <c r="AS196" i="12" s="1"/>
  <c r="AE196" i="12"/>
  <c r="V196" i="12"/>
  <c r="M196" i="12"/>
  <c r="D196" i="12"/>
  <c r="BF195" i="12"/>
  <c r="AW195" i="12"/>
  <c r="AX195" i="12" s="1"/>
  <c r="AR195" i="12"/>
  <c r="AS195" i="12" s="1"/>
  <c r="AE195" i="12"/>
  <c r="V195" i="12"/>
  <c r="M195" i="12"/>
  <c r="D195" i="12"/>
  <c r="BF194" i="12"/>
  <c r="AW194" i="12"/>
  <c r="AX194" i="12" s="1"/>
  <c r="AR194" i="12"/>
  <c r="AS194" i="12" s="1"/>
  <c r="AE194" i="12"/>
  <c r="V194" i="12"/>
  <c r="M194" i="12"/>
  <c r="D194" i="12"/>
  <c r="BF193" i="12"/>
  <c r="AW193" i="12"/>
  <c r="AX193" i="12" s="1"/>
  <c r="AR193" i="12"/>
  <c r="AS193" i="12" s="1"/>
  <c r="AE193" i="12"/>
  <c r="V193" i="12"/>
  <c r="M193" i="12"/>
  <c r="D193" i="12"/>
  <c r="BF192" i="12"/>
  <c r="AW192" i="12"/>
  <c r="AX192" i="12" s="1"/>
  <c r="AR192" i="12"/>
  <c r="AS192" i="12" s="1"/>
  <c r="AE192" i="12"/>
  <c r="V192" i="12"/>
  <c r="M192" i="12"/>
  <c r="D192" i="12"/>
  <c r="BF191" i="12"/>
  <c r="AW191" i="12"/>
  <c r="AX191" i="12" s="1"/>
  <c r="AR191" i="12"/>
  <c r="AS191" i="12" s="1"/>
  <c r="AE191" i="12"/>
  <c r="V191" i="12"/>
  <c r="M191" i="12"/>
  <c r="D191" i="12"/>
  <c r="BF190" i="12"/>
  <c r="AW190" i="12"/>
  <c r="AX190" i="12" s="1"/>
  <c r="AR190" i="12"/>
  <c r="AS190" i="12" s="1"/>
  <c r="AE190" i="12"/>
  <c r="V190" i="12"/>
  <c r="M190" i="12"/>
  <c r="D190" i="12"/>
  <c r="BF189" i="12"/>
  <c r="BF220" i="12" s="1"/>
  <c r="AW189" i="12"/>
  <c r="AR189" i="12"/>
  <c r="AE189" i="12"/>
  <c r="AE220" i="12" s="1"/>
  <c r="V189" i="12"/>
  <c r="V220" i="12" s="1"/>
  <c r="M189" i="12"/>
  <c r="M219" i="12" s="1"/>
  <c r="D189" i="12"/>
  <c r="D221" i="12" s="1"/>
  <c r="BM188" i="12"/>
  <c r="BL188" i="12"/>
  <c r="BK188" i="12"/>
  <c r="BJ188" i="12"/>
  <c r="BI188" i="12"/>
  <c r="BH188" i="12"/>
  <c r="BG188" i="12"/>
  <c r="BE188" i="12"/>
  <c r="AT188" i="12"/>
  <c r="AO188" i="12"/>
  <c r="C188" i="12"/>
  <c r="BM187" i="12"/>
  <c r="BM11" i="12" s="1"/>
  <c r="BL187" i="12"/>
  <c r="BK187" i="12"/>
  <c r="BJ187" i="12"/>
  <c r="BI187" i="12"/>
  <c r="BH187" i="12"/>
  <c r="BG187" i="12"/>
  <c r="BE187" i="12"/>
  <c r="BD187" i="12"/>
  <c r="BC187" i="12"/>
  <c r="BB187" i="12"/>
  <c r="BA187" i="12"/>
  <c r="AZ187" i="12"/>
  <c r="AV187" i="12"/>
  <c r="AU187" i="12"/>
  <c r="AT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F187" i="12"/>
  <c r="AD187" i="12"/>
  <c r="AC187" i="12"/>
  <c r="AB187" i="12"/>
  <c r="AA187" i="12"/>
  <c r="Z187" i="12"/>
  <c r="Y187" i="12"/>
  <c r="X187" i="12"/>
  <c r="W187" i="12"/>
  <c r="U187" i="12"/>
  <c r="T187" i="12"/>
  <c r="S187" i="12"/>
  <c r="R187" i="12"/>
  <c r="Q187" i="12"/>
  <c r="P187" i="12"/>
  <c r="O187" i="12"/>
  <c r="N187" i="12"/>
  <c r="L187" i="12"/>
  <c r="K187" i="12"/>
  <c r="J187" i="12"/>
  <c r="I187" i="12"/>
  <c r="H187" i="12"/>
  <c r="G187" i="12"/>
  <c r="F187" i="12"/>
  <c r="E187" i="12"/>
  <c r="C187" i="12"/>
  <c r="BM186" i="12"/>
  <c r="BL186" i="12"/>
  <c r="BK186" i="12"/>
  <c r="BJ186" i="12"/>
  <c r="BI186" i="12"/>
  <c r="BH186" i="12"/>
  <c r="BG186" i="12"/>
  <c r="BE186" i="12"/>
  <c r="BD186" i="12"/>
  <c r="BC186" i="12"/>
  <c r="BB186" i="12"/>
  <c r="BA186" i="12"/>
  <c r="AZ186" i="12"/>
  <c r="AV186" i="12"/>
  <c r="AU186" i="12"/>
  <c r="AT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F186" i="12"/>
  <c r="AD186" i="12"/>
  <c r="AC186" i="12"/>
  <c r="AB186" i="12"/>
  <c r="AA186" i="12"/>
  <c r="Z186" i="12"/>
  <c r="Y186" i="12"/>
  <c r="X186" i="12"/>
  <c r="W186" i="12"/>
  <c r="U186" i="12"/>
  <c r="T186" i="12"/>
  <c r="S186" i="12"/>
  <c r="R186" i="12"/>
  <c r="Q186" i="12"/>
  <c r="P186" i="12"/>
  <c r="O186" i="12"/>
  <c r="N186" i="12"/>
  <c r="L186" i="12"/>
  <c r="K186" i="12"/>
  <c r="J186" i="12"/>
  <c r="I186" i="12"/>
  <c r="H186" i="12"/>
  <c r="G186" i="12"/>
  <c r="F186" i="12"/>
  <c r="E186" i="12"/>
  <c r="C186" i="12"/>
  <c r="BM185" i="12"/>
  <c r="BL185" i="12"/>
  <c r="BK185" i="12"/>
  <c r="BJ185" i="12"/>
  <c r="BI185" i="12"/>
  <c r="BH185" i="12"/>
  <c r="BG185" i="12"/>
  <c r="BG11" i="12" s="1"/>
  <c r="BE185" i="12"/>
  <c r="BD185" i="12"/>
  <c r="BC185" i="12"/>
  <c r="BB185" i="12"/>
  <c r="BA185" i="12"/>
  <c r="AZ185" i="12"/>
  <c r="AV185" i="12"/>
  <c r="AU185" i="12"/>
  <c r="AT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F185" i="12"/>
  <c r="AD185" i="12"/>
  <c r="AC185" i="12"/>
  <c r="AB185" i="12"/>
  <c r="AA185" i="12"/>
  <c r="Z185" i="12"/>
  <c r="Y185" i="12"/>
  <c r="X185" i="12"/>
  <c r="W185" i="12"/>
  <c r="U185" i="12"/>
  <c r="T185" i="12"/>
  <c r="S185" i="12"/>
  <c r="R185" i="12"/>
  <c r="Q185" i="12"/>
  <c r="P185" i="12"/>
  <c r="O185" i="12"/>
  <c r="N185" i="12"/>
  <c r="L185" i="12"/>
  <c r="K185" i="12"/>
  <c r="J185" i="12"/>
  <c r="I185" i="12"/>
  <c r="H185" i="12"/>
  <c r="G185" i="12"/>
  <c r="F185" i="12"/>
  <c r="E185" i="12"/>
  <c r="C185" i="12"/>
  <c r="BF184" i="12"/>
  <c r="AW184" i="12"/>
  <c r="AX184" i="12" s="1"/>
  <c r="AR184" i="12"/>
  <c r="AS184" i="12" s="1"/>
  <c r="AE184" i="12"/>
  <c r="V184" i="12"/>
  <c r="M184" i="12"/>
  <c r="D184" i="12"/>
  <c r="BF183" i="12"/>
  <c r="AW183" i="12"/>
  <c r="AR183" i="12"/>
  <c r="AS183" i="12" s="1"/>
  <c r="AE183" i="12"/>
  <c r="V183" i="12"/>
  <c r="M183" i="12"/>
  <c r="D183" i="12"/>
  <c r="BF182" i="12"/>
  <c r="AX182" i="12"/>
  <c r="AW182" i="12"/>
  <c r="AR182" i="12"/>
  <c r="AS182" i="12" s="1"/>
  <c r="AE182" i="12"/>
  <c r="V182" i="12"/>
  <c r="M182" i="12"/>
  <c r="D182" i="12"/>
  <c r="BF181" i="12"/>
  <c r="AW181" i="12"/>
  <c r="AR181" i="12"/>
  <c r="AS181" i="12" s="1"/>
  <c r="AE181" i="12"/>
  <c r="V181" i="12"/>
  <c r="M181" i="12"/>
  <c r="D181" i="12"/>
  <c r="BF180" i="12"/>
  <c r="AX180" i="12"/>
  <c r="AW180" i="12"/>
  <c r="AS180" i="12"/>
  <c r="AR180" i="12"/>
  <c r="AE180" i="12"/>
  <c r="V180" i="12"/>
  <c r="M180" i="12"/>
  <c r="D180" i="12"/>
  <c r="BF179" i="12"/>
  <c r="AW179" i="12"/>
  <c r="AR179" i="12"/>
  <c r="AS179" i="12" s="1"/>
  <c r="AE179" i="12"/>
  <c r="V179" i="12"/>
  <c r="M179" i="12"/>
  <c r="D179" i="12"/>
  <c r="BF178" i="12"/>
  <c r="AX178" i="12"/>
  <c r="AW178" i="12"/>
  <c r="AS178" i="12"/>
  <c r="AY178" i="12" s="1"/>
  <c r="AR178" i="12"/>
  <c r="AE178" i="12"/>
  <c r="V178" i="12"/>
  <c r="M178" i="12"/>
  <c r="D178" i="12"/>
  <c r="BF177" i="12"/>
  <c r="AW177" i="12"/>
  <c r="AR177" i="12"/>
  <c r="AS177" i="12" s="1"/>
  <c r="AE177" i="12"/>
  <c r="V177" i="12"/>
  <c r="M177" i="12"/>
  <c r="D177" i="12"/>
  <c r="BF176" i="12"/>
  <c r="AW176" i="12"/>
  <c r="AX176" i="12" s="1"/>
  <c r="AR176" i="12"/>
  <c r="AS176" i="12" s="1"/>
  <c r="AE176" i="12"/>
  <c r="V176" i="12"/>
  <c r="M176" i="12"/>
  <c r="D176" i="12"/>
  <c r="BF175" i="12"/>
  <c r="AW175" i="12"/>
  <c r="AR175" i="12"/>
  <c r="AS175" i="12" s="1"/>
  <c r="AE175" i="12"/>
  <c r="V175" i="12"/>
  <c r="M175" i="12"/>
  <c r="D175" i="12"/>
  <c r="BF174" i="12"/>
  <c r="AW174" i="12"/>
  <c r="AX174" i="12" s="1"/>
  <c r="AR174" i="12"/>
  <c r="AS174" i="12" s="1"/>
  <c r="AE174" i="12"/>
  <c r="V174" i="12"/>
  <c r="M174" i="12"/>
  <c r="D174" i="12"/>
  <c r="BF173" i="12"/>
  <c r="AW173" i="12"/>
  <c r="AR173" i="12"/>
  <c r="AS173" i="12" s="1"/>
  <c r="AE173" i="12"/>
  <c r="V173" i="12"/>
  <c r="M173" i="12"/>
  <c r="D173" i="12"/>
  <c r="BF172" i="12"/>
  <c r="AW172" i="12"/>
  <c r="AX172" i="12" s="1"/>
  <c r="AR172" i="12"/>
  <c r="AS172" i="12" s="1"/>
  <c r="AE172" i="12"/>
  <c r="V172" i="12"/>
  <c r="M172" i="12"/>
  <c r="D172" i="12"/>
  <c r="BF171" i="12"/>
  <c r="AW171" i="12"/>
  <c r="AR171" i="12"/>
  <c r="AS171" i="12" s="1"/>
  <c r="AE171" i="12"/>
  <c r="V171" i="12"/>
  <c r="M171" i="12"/>
  <c r="D171" i="12"/>
  <c r="BF170" i="12"/>
  <c r="AW170" i="12"/>
  <c r="AX170" i="12" s="1"/>
  <c r="AY170" i="12" s="1"/>
  <c r="AS170" i="12"/>
  <c r="AR170" i="12"/>
  <c r="AE170" i="12"/>
  <c r="V170" i="12"/>
  <c r="M170" i="12"/>
  <c r="D170" i="12"/>
  <c r="BF169" i="12"/>
  <c r="AW169" i="12"/>
  <c r="AR169" i="12"/>
  <c r="AS169" i="12" s="1"/>
  <c r="AE169" i="12"/>
  <c r="V169" i="12"/>
  <c r="M169" i="12"/>
  <c r="D169" i="12"/>
  <c r="BF168" i="12"/>
  <c r="AW168" i="12"/>
  <c r="AX168" i="12" s="1"/>
  <c r="AS168" i="12"/>
  <c r="AR168" i="12"/>
  <c r="AE168" i="12"/>
  <c r="V168" i="12"/>
  <c r="M168" i="12"/>
  <c r="D168" i="12"/>
  <c r="BF167" i="12"/>
  <c r="AW167" i="12"/>
  <c r="AR167" i="12"/>
  <c r="AS167" i="12" s="1"/>
  <c r="AE167" i="12"/>
  <c r="V167" i="12"/>
  <c r="M167" i="12"/>
  <c r="D167" i="12"/>
  <c r="BF166" i="12"/>
  <c r="AW166" i="12"/>
  <c r="AR166" i="12"/>
  <c r="AS166" i="12" s="1"/>
  <c r="AE166" i="12"/>
  <c r="V166" i="12"/>
  <c r="M166" i="12"/>
  <c r="D166" i="12"/>
  <c r="BF165" i="12"/>
  <c r="AW165" i="12"/>
  <c r="AR165" i="12"/>
  <c r="AS165" i="12" s="1"/>
  <c r="AE165" i="12"/>
  <c r="V165" i="12"/>
  <c r="M165" i="12"/>
  <c r="D165" i="12"/>
  <c r="BF164" i="12"/>
  <c r="AW164" i="12"/>
  <c r="AX164" i="12" s="1"/>
  <c r="AR164" i="12"/>
  <c r="AS164" i="12" s="1"/>
  <c r="AE164" i="12"/>
  <c r="V164" i="12"/>
  <c r="M164" i="12"/>
  <c r="D164" i="12"/>
  <c r="BF163" i="12"/>
  <c r="AW163" i="12"/>
  <c r="AR163" i="12"/>
  <c r="AS163" i="12" s="1"/>
  <c r="AE163" i="12"/>
  <c r="V163" i="12"/>
  <c r="M163" i="12"/>
  <c r="D163" i="12"/>
  <c r="BF162" i="12"/>
  <c r="AW162" i="12"/>
  <c r="AX162" i="12" s="1"/>
  <c r="AS162" i="12"/>
  <c r="AR162" i="12"/>
  <c r="AE162" i="12"/>
  <c r="V162" i="12"/>
  <c r="M162" i="12"/>
  <c r="D162" i="12"/>
  <c r="BF161" i="12"/>
  <c r="AW161" i="12"/>
  <c r="AR161" i="12"/>
  <c r="AS161" i="12" s="1"/>
  <c r="AE161" i="12"/>
  <c r="V161" i="12"/>
  <c r="M161" i="12"/>
  <c r="D161" i="12"/>
  <c r="BF160" i="12"/>
  <c r="AW160" i="12"/>
  <c r="AX160" i="12" s="1"/>
  <c r="AR160" i="12"/>
  <c r="AS160" i="12" s="1"/>
  <c r="AE160" i="12"/>
  <c r="V160" i="12"/>
  <c r="M160" i="12"/>
  <c r="D160" i="12"/>
  <c r="BF159" i="12"/>
  <c r="AW159" i="12"/>
  <c r="AR159" i="12"/>
  <c r="AS159" i="12" s="1"/>
  <c r="AE159" i="12"/>
  <c r="V159" i="12"/>
  <c r="M159" i="12"/>
  <c r="D159" i="12"/>
  <c r="BF158" i="12"/>
  <c r="AW158" i="12"/>
  <c r="AX158" i="12" s="1"/>
  <c r="AR158" i="12"/>
  <c r="AS158" i="12" s="1"/>
  <c r="AE158" i="12"/>
  <c r="V158" i="12"/>
  <c r="M158" i="12"/>
  <c r="D158" i="12"/>
  <c r="BF157" i="12"/>
  <c r="AW157" i="12"/>
  <c r="AR157" i="12"/>
  <c r="AS157" i="12" s="1"/>
  <c r="AE157" i="12"/>
  <c r="V157" i="12"/>
  <c r="M157" i="12"/>
  <c r="D157" i="12"/>
  <c r="BF156" i="12"/>
  <c r="AW156" i="12"/>
  <c r="AR156" i="12"/>
  <c r="AS156" i="12" s="1"/>
  <c r="AE156" i="12"/>
  <c r="V156" i="12"/>
  <c r="M156" i="12"/>
  <c r="D156" i="12"/>
  <c r="BF155" i="12"/>
  <c r="AW155" i="12"/>
  <c r="AR155" i="12"/>
  <c r="AS155" i="12" s="1"/>
  <c r="AE155" i="12"/>
  <c r="V155" i="12"/>
  <c r="M155" i="12"/>
  <c r="D155" i="12"/>
  <c r="BF154" i="12"/>
  <c r="BF187" i="12" s="1"/>
  <c r="AX154" i="12"/>
  <c r="AW154" i="12"/>
  <c r="AR154" i="12"/>
  <c r="AS154" i="12" s="1"/>
  <c r="AE154" i="12"/>
  <c r="AE185" i="12" s="1"/>
  <c r="V154" i="12"/>
  <c r="V185" i="12" s="1"/>
  <c r="M154" i="12"/>
  <c r="D154" i="12"/>
  <c r="BM153" i="12"/>
  <c r="BL153" i="12"/>
  <c r="BK153" i="12"/>
  <c r="BJ153" i="12"/>
  <c r="BI153" i="12"/>
  <c r="BH153" i="12"/>
  <c r="BG153" i="12"/>
  <c r="BE153" i="12"/>
  <c r="AT153" i="12"/>
  <c r="AO153" i="12"/>
  <c r="C153" i="12"/>
  <c r="BM152" i="12"/>
  <c r="BL152" i="12"/>
  <c r="BK152" i="12"/>
  <c r="BJ152" i="12"/>
  <c r="BI152" i="12"/>
  <c r="BH152" i="12"/>
  <c r="BG152" i="12"/>
  <c r="BE152" i="12"/>
  <c r="BD152" i="12"/>
  <c r="BC152" i="12"/>
  <c r="BB152" i="12"/>
  <c r="BA152" i="12"/>
  <c r="AZ152" i="12"/>
  <c r="AV152" i="12"/>
  <c r="AU152" i="12"/>
  <c r="AT152" i="12"/>
  <c r="AQ152" i="12"/>
  <c r="AP152" i="12"/>
  <c r="AO152" i="12"/>
  <c r="AN152" i="12"/>
  <c r="AM152" i="12"/>
  <c r="AL152" i="12"/>
  <c r="AK152" i="12"/>
  <c r="AJ152" i="12"/>
  <c r="AI152" i="12"/>
  <c r="AH152" i="12"/>
  <c r="AG152" i="12"/>
  <c r="AF152" i="12"/>
  <c r="AD152" i="12"/>
  <c r="AC152" i="12"/>
  <c r="AB152" i="12"/>
  <c r="AA152" i="12"/>
  <c r="Z152" i="12"/>
  <c r="Y152" i="12"/>
  <c r="X152" i="12"/>
  <c r="W152" i="12"/>
  <c r="U152" i="12"/>
  <c r="T152" i="12"/>
  <c r="S152" i="12"/>
  <c r="R152" i="12"/>
  <c r="Q152" i="12"/>
  <c r="P152" i="12"/>
  <c r="O152" i="12"/>
  <c r="N152" i="12"/>
  <c r="L152" i="12"/>
  <c r="K152" i="12"/>
  <c r="J152" i="12"/>
  <c r="I152" i="12"/>
  <c r="H152" i="12"/>
  <c r="G152" i="12"/>
  <c r="F152" i="12"/>
  <c r="E152" i="12"/>
  <c r="C152" i="12"/>
  <c r="BM151" i="12"/>
  <c r="BL151" i="12"/>
  <c r="BK151" i="12"/>
  <c r="BJ151" i="12"/>
  <c r="BI151" i="12"/>
  <c r="BH151" i="12"/>
  <c r="BG151" i="12"/>
  <c r="BE151" i="12"/>
  <c r="BD151" i="12"/>
  <c r="BC151" i="12"/>
  <c r="BB151" i="12"/>
  <c r="BA151" i="12"/>
  <c r="AZ151" i="12"/>
  <c r="AV151" i="12"/>
  <c r="AU151" i="12"/>
  <c r="AT151" i="12"/>
  <c r="AQ151" i="12"/>
  <c r="AP151" i="12"/>
  <c r="AO151" i="12"/>
  <c r="AN151" i="12"/>
  <c r="AM151" i="12"/>
  <c r="AL151" i="12"/>
  <c r="AK151" i="12"/>
  <c r="AJ151" i="12"/>
  <c r="AI151" i="12"/>
  <c r="AH151" i="12"/>
  <c r="AG151" i="12"/>
  <c r="AF151" i="12"/>
  <c r="AD151" i="12"/>
  <c r="AC151" i="12"/>
  <c r="AB151" i="12"/>
  <c r="AA151" i="12"/>
  <c r="Z151" i="12"/>
  <c r="Y151" i="12"/>
  <c r="X151" i="12"/>
  <c r="W151" i="12"/>
  <c r="U151" i="12"/>
  <c r="T151" i="12"/>
  <c r="S151" i="12"/>
  <c r="R151" i="12"/>
  <c r="Q151" i="12"/>
  <c r="P151" i="12"/>
  <c r="O151" i="12"/>
  <c r="N151" i="12"/>
  <c r="L151" i="12"/>
  <c r="K151" i="12"/>
  <c r="J151" i="12"/>
  <c r="I151" i="12"/>
  <c r="H151" i="12"/>
  <c r="G151" i="12"/>
  <c r="F151" i="12"/>
  <c r="E151" i="12"/>
  <c r="C151" i="12"/>
  <c r="C11" i="12" s="1"/>
  <c r="BM150" i="12"/>
  <c r="BL150" i="12"/>
  <c r="BK150" i="12"/>
  <c r="BJ150" i="12"/>
  <c r="BI150" i="12"/>
  <c r="BH150" i="12"/>
  <c r="BG150" i="12"/>
  <c r="BE150" i="12"/>
  <c r="BD150" i="12"/>
  <c r="BC150" i="12"/>
  <c r="BB150" i="12"/>
  <c r="BA150" i="12"/>
  <c r="AZ150" i="12"/>
  <c r="AV150" i="12"/>
  <c r="AU150" i="12"/>
  <c r="AT150" i="12"/>
  <c r="AQ150" i="12"/>
  <c r="AP150" i="12"/>
  <c r="AO150" i="12"/>
  <c r="AN150" i="12"/>
  <c r="AM150" i="12"/>
  <c r="AL150" i="12"/>
  <c r="AK150" i="12"/>
  <c r="AJ150" i="12"/>
  <c r="AI150" i="12"/>
  <c r="AH150" i="12"/>
  <c r="AG150" i="12"/>
  <c r="AF150" i="12"/>
  <c r="AD150" i="12"/>
  <c r="AC150" i="12"/>
  <c r="AB150" i="12"/>
  <c r="AA150" i="12"/>
  <c r="Z150" i="12"/>
  <c r="Y150" i="12"/>
  <c r="X150" i="12"/>
  <c r="W150" i="12"/>
  <c r="U150" i="12"/>
  <c r="T150" i="12"/>
  <c r="S150" i="12"/>
  <c r="R150" i="12"/>
  <c r="Q150" i="12"/>
  <c r="P150" i="12"/>
  <c r="O150" i="12"/>
  <c r="N150" i="12"/>
  <c r="L150" i="12"/>
  <c r="K150" i="12"/>
  <c r="J150" i="12"/>
  <c r="I150" i="12"/>
  <c r="H150" i="12"/>
  <c r="G150" i="12"/>
  <c r="F150" i="12"/>
  <c r="E150" i="12"/>
  <c r="C150" i="12"/>
  <c r="BF149" i="12"/>
  <c r="AW149" i="12"/>
  <c r="AX149" i="12" s="1"/>
  <c r="AR149" i="12"/>
  <c r="AS149" i="12" s="1"/>
  <c r="AE149" i="12"/>
  <c r="V149" i="12"/>
  <c r="M149" i="12"/>
  <c r="D149" i="12"/>
  <c r="BF148" i="12"/>
  <c r="AW148" i="12"/>
  <c r="AR148" i="12"/>
  <c r="AS148" i="12" s="1"/>
  <c r="AE148" i="12"/>
  <c r="V148" i="12"/>
  <c r="M148" i="12"/>
  <c r="D148" i="12"/>
  <c r="BF147" i="12"/>
  <c r="AW147" i="12"/>
  <c r="AX147" i="12" s="1"/>
  <c r="AR147" i="12"/>
  <c r="AS147" i="12" s="1"/>
  <c r="AE147" i="12"/>
  <c r="V147" i="12"/>
  <c r="M147" i="12"/>
  <c r="D147" i="12"/>
  <c r="BF146" i="12"/>
  <c r="AW146" i="12"/>
  <c r="AX146" i="12" s="1"/>
  <c r="AR146" i="12"/>
  <c r="AS146" i="12" s="1"/>
  <c r="AE146" i="12"/>
  <c r="V146" i="12"/>
  <c r="M146" i="12"/>
  <c r="D146" i="12"/>
  <c r="BF145" i="12"/>
  <c r="AW145" i="12"/>
  <c r="AX145" i="12" s="1"/>
  <c r="AR145" i="12"/>
  <c r="AS145" i="12" s="1"/>
  <c r="AE145" i="12"/>
  <c r="V145" i="12"/>
  <c r="M145" i="12"/>
  <c r="D145" i="12"/>
  <c r="BF144" i="12"/>
  <c r="AW144" i="12"/>
  <c r="AX144" i="12" s="1"/>
  <c r="AR144" i="12"/>
  <c r="AS144" i="12" s="1"/>
  <c r="AE144" i="12"/>
  <c r="V144" i="12"/>
  <c r="M144" i="12"/>
  <c r="D144" i="12"/>
  <c r="BF143" i="12"/>
  <c r="AX143" i="12"/>
  <c r="AW143" i="12"/>
  <c r="AR143" i="12"/>
  <c r="AS143" i="12" s="1"/>
  <c r="AE143" i="12"/>
  <c r="V143" i="12"/>
  <c r="M143" i="12"/>
  <c r="D143" i="12"/>
  <c r="BF142" i="12"/>
  <c r="AW142" i="12"/>
  <c r="AX142" i="12" s="1"/>
  <c r="AR142" i="12"/>
  <c r="AS142" i="12" s="1"/>
  <c r="AE142" i="12"/>
  <c r="V142" i="12"/>
  <c r="M142" i="12"/>
  <c r="D142" i="12"/>
  <c r="BF141" i="12"/>
  <c r="AW141" i="12"/>
  <c r="AX141" i="12" s="1"/>
  <c r="AR141" i="12"/>
  <c r="AS141" i="12" s="1"/>
  <c r="AE141" i="12"/>
  <c r="V141" i="12"/>
  <c r="M141" i="12"/>
  <c r="D141" i="12"/>
  <c r="BF140" i="12"/>
  <c r="AW140" i="12"/>
  <c r="AX140" i="12" s="1"/>
  <c r="AR140" i="12"/>
  <c r="AS140" i="12" s="1"/>
  <c r="AE140" i="12"/>
  <c r="V140" i="12"/>
  <c r="M140" i="12"/>
  <c r="D140" i="12"/>
  <c r="BF139" i="12"/>
  <c r="AW139" i="12"/>
  <c r="AX139" i="12" s="1"/>
  <c r="AR139" i="12"/>
  <c r="AS139" i="12" s="1"/>
  <c r="AE139" i="12"/>
  <c r="V139" i="12"/>
  <c r="M139" i="12"/>
  <c r="D139" i="12"/>
  <c r="BF138" i="12"/>
  <c r="AW138" i="12"/>
  <c r="AX138" i="12" s="1"/>
  <c r="AR138" i="12"/>
  <c r="AS138" i="12" s="1"/>
  <c r="AE138" i="12"/>
  <c r="V138" i="12"/>
  <c r="M138" i="12"/>
  <c r="D138" i="12"/>
  <c r="BF137" i="12"/>
  <c r="AW137" i="12"/>
  <c r="AR137" i="12"/>
  <c r="AS137" i="12" s="1"/>
  <c r="AE137" i="12"/>
  <c r="V137" i="12"/>
  <c r="M137" i="12"/>
  <c r="D137" i="12"/>
  <c r="BF136" i="12"/>
  <c r="AX136" i="12"/>
  <c r="AW136" i="12"/>
  <c r="AR136" i="12"/>
  <c r="AS136" i="12" s="1"/>
  <c r="AE136" i="12"/>
  <c r="V136" i="12"/>
  <c r="M136" i="12"/>
  <c r="D136" i="12"/>
  <c r="BF135" i="12"/>
  <c r="AW135" i="12"/>
  <c r="AX135" i="12" s="1"/>
  <c r="AR135" i="12"/>
  <c r="AS135" i="12" s="1"/>
  <c r="AE135" i="12"/>
  <c r="V135" i="12"/>
  <c r="M135" i="12"/>
  <c r="D135" i="12"/>
  <c r="BF134" i="12"/>
  <c r="AX134" i="12"/>
  <c r="AW134" i="12"/>
  <c r="AR134" i="12"/>
  <c r="AS134" i="12" s="1"/>
  <c r="AE134" i="12"/>
  <c r="V134" i="12"/>
  <c r="M134" i="12"/>
  <c r="D134" i="12"/>
  <c r="BF133" i="12"/>
  <c r="AW133" i="12"/>
  <c r="AR133" i="12"/>
  <c r="AS133" i="12" s="1"/>
  <c r="AE133" i="12"/>
  <c r="V133" i="12"/>
  <c r="V151" i="12" s="1"/>
  <c r="M133" i="12"/>
  <c r="D133" i="12"/>
  <c r="BF132" i="12"/>
  <c r="AW132" i="12"/>
  <c r="AR132" i="12"/>
  <c r="AS132" i="12" s="1"/>
  <c r="AE132" i="12"/>
  <c r="V132" i="12"/>
  <c r="M132" i="12"/>
  <c r="D132" i="12"/>
  <c r="BF131" i="12"/>
  <c r="AW131" i="12"/>
  <c r="AX131" i="12" s="1"/>
  <c r="AR131" i="12"/>
  <c r="AS131" i="12" s="1"/>
  <c r="AY131" i="12" s="1"/>
  <c r="AE131" i="12"/>
  <c r="V131" i="12"/>
  <c r="M131" i="12"/>
  <c r="D131" i="12"/>
  <c r="BF130" i="12"/>
  <c r="AW130" i="12"/>
  <c r="AR130" i="12"/>
  <c r="AS130" i="12" s="1"/>
  <c r="AE130" i="12"/>
  <c r="V130" i="12"/>
  <c r="M130" i="12"/>
  <c r="D130" i="12"/>
  <c r="BF129" i="12"/>
  <c r="AX129" i="12"/>
  <c r="AW129" i="12"/>
  <c r="AR129" i="12"/>
  <c r="AS129" i="12" s="1"/>
  <c r="AE129" i="12"/>
  <c r="V129" i="12"/>
  <c r="M129" i="12"/>
  <c r="D129" i="12"/>
  <c r="BF128" i="12"/>
  <c r="AW128" i="12"/>
  <c r="AR128" i="12"/>
  <c r="AS128" i="12" s="1"/>
  <c r="AE128" i="12"/>
  <c r="V128" i="12"/>
  <c r="M128" i="12"/>
  <c r="D128" i="12"/>
  <c r="BF127" i="12"/>
  <c r="AW127" i="12"/>
  <c r="AX127" i="12" s="1"/>
  <c r="AR127" i="12"/>
  <c r="AS127" i="12" s="1"/>
  <c r="AE127" i="12"/>
  <c r="V127" i="12"/>
  <c r="M127" i="12"/>
  <c r="D127" i="12"/>
  <c r="BF126" i="12"/>
  <c r="AW126" i="12"/>
  <c r="AR126" i="12"/>
  <c r="AS126" i="12" s="1"/>
  <c r="AE126" i="12"/>
  <c r="V126" i="12"/>
  <c r="M126" i="12"/>
  <c r="D126" i="12"/>
  <c r="BF125" i="12"/>
  <c r="AW125" i="12"/>
  <c r="AX125" i="12" s="1"/>
  <c r="AR125" i="12"/>
  <c r="AS125" i="12" s="1"/>
  <c r="AE125" i="12"/>
  <c r="V125" i="12"/>
  <c r="M125" i="12"/>
  <c r="D125" i="12"/>
  <c r="BF124" i="12"/>
  <c r="AW124" i="12"/>
  <c r="AR124" i="12"/>
  <c r="AS124" i="12" s="1"/>
  <c r="AE124" i="12"/>
  <c r="V124" i="12"/>
  <c r="M124" i="12"/>
  <c r="D124" i="12"/>
  <c r="BF123" i="12"/>
  <c r="AX123" i="12"/>
  <c r="AW123" i="12"/>
  <c r="AR123" i="12"/>
  <c r="AS123" i="12" s="1"/>
  <c r="AE123" i="12"/>
  <c r="V123" i="12"/>
  <c r="M123" i="12"/>
  <c r="D123" i="12"/>
  <c r="BF122" i="12"/>
  <c r="AW122" i="12"/>
  <c r="AR122" i="12"/>
  <c r="AS122" i="12" s="1"/>
  <c r="AE122" i="12"/>
  <c r="V122" i="12"/>
  <c r="M122" i="12"/>
  <c r="D122" i="12"/>
  <c r="BF121" i="12"/>
  <c r="AW121" i="12"/>
  <c r="AX121" i="12" s="1"/>
  <c r="AR121" i="12"/>
  <c r="AS121" i="12" s="1"/>
  <c r="AE121" i="12"/>
  <c r="V121" i="12"/>
  <c r="M121" i="12"/>
  <c r="D121" i="12"/>
  <c r="BF120" i="12"/>
  <c r="AW120" i="12"/>
  <c r="AR120" i="12"/>
  <c r="AE120" i="12"/>
  <c r="V120" i="12"/>
  <c r="M120" i="12"/>
  <c r="D120" i="12"/>
  <c r="BM119" i="12"/>
  <c r="BL119" i="12"/>
  <c r="BK119" i="12"/>
  <c r="BJ119" i="12"/>
  <c r="BI119" i="12"/>
  <c r="BH119" i="12"/>
  <c r="BG119" i="12"/>
  <c r="BE119" i="12"/>
  <c r="AT119" i="12"/>
  <c r="AO119" i="12"/>
  <c r="C119" i="12"/>
  <c r="BM118" i="12"/>
  <c r="BL118" i="12"/>
  <c r="BK118" i="12"/>
  <c r="BJ118" i="12"/>
  <c r="BI118" i="12"/>
  <c r="BH118" i="12"/>
  <c r="BG118" i="12"/>
  <c r="BE118" i="12"/>
  <c r="BD118" i="12"/>
  <c r="BC118" i="12"/>
  <c r="BB118" i="12"/>
  <c r="BA118" i="12"/>
  <c r="AZ118" i="12"/>
  <c r="AV118" i="12"/>
  <c r="AU118" i="12"/>
  <c r="AT118" i="12"/>
  <c r="AQ118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D118" i="12"/>
  <c r="AC118" i="12"/>
  <c r="AB118" i="12"/>
  <c r="AA118" i="12"/>
  <c r="Z118" i="12"/>
  <c r="Y118" i="12"/>
  <c r="X118" i="12"/>
  <c r="W118" i="12"/>
  <c r="U118" i="12"/>
  <c r="T118" i="12"/>
  <c r="S118" i="12"/>
  <c r="R118" i="12"/>
  <c r="Q118" i="12"/>
  <c r="P118" i="12"/>
  <c r="O118" i="12"/>
  <c r="N118" i="12"/>
  <c r="L118" i="12"/>
  <c r="K118" i="12"/>
  <c r="J118" i="12"/>
  <c r="I118" i="12"/>
  <c r="H118" i="12"/>
  <c r="G118" i="12"/>
  <c r="F118" i="12"/>
  <c r="E118" i="12"/>
  <c r="D118" i="12"/>
  <c r="C118" i="12"/>
  <c r="BM117" i="12"/>
  <c r="BL117" i="12"/>
  <c r="BK117" i="12"/>
  <c r="BJ117" i="12"/>
  <c r="BI117" i="12"/>
  <c r="BH117" i="12"/>
  <c r="BG117" i="12"/>
  <c r="BE117" i="12"/>
  <c r="BD117" i="12"/>
  <c r="BC117" i="12"/>
  <c r="BB117" i="12"/>
  <c r="BA117" i="12"/>
  <c r="AZ117" i="12"/>
  <c r="AV117" i="12"/>
  <c r="AU117" i="12"/>
  <c r="AT117" i="12"/>
  <c r="AQ117" i="12"/>
  <c r="AP117" i="12"/>
  <c r="AO117" i="12"/>
  <c r="AN117" i="12"/>
  <c r="AM117" i="12"/>
  <c r="AL117" i="12"/>
  <c r="AK117" i="12"/>
  <c r="AJ117" i="12"/>
  <c r="AI117" i="12"/>
  <c r="AH117" i="12"/>
  <c r="AG117" i="12"/>
  <c r="AF117" i="12"/>
  <c r="AD117" i="12"/>
  <c r="AC117" i="12"/>
  <c r="AB117" i="12"/>
  <c r="AA117" i="12"/>
  <c r="Z117" i="12"/>
  <c r="Y117" i="12"/>
  <c r="X117" i="12"/>
  <c r="W117" i="12"/>
  <c r="U117" i="12"/>
  <c r="T117" i="12"/>
  <c r="S117" i="12"/>
  <c r="R117" i="12"/>
  <c r="Q117" i="12"/>
  <c r="P117" i="12"/>
  <c r="O117" i="12"/>
  <c r="N117" i="12"/>
  <c r="L117" i="12"/>
  <c r="K117" i="12"/>
  <c r="J117" i="12"/>
  <c r="I117" i="12"/>
  <c r="H117" i="12"/>
  <c r="G117" i="12"/>
  <c r="F117" i="12"/>
  <c r="E117" i="12"/>
  <c r="D117" i="12"/>
  <c r="C117" i="12"/>
  <c r="BM116" i="12"/>
  <c r="BL116" i="12"/>
  <c r="BK116" i="12"/>
  <c r="BJ116" i="12"/>
  <c r="BI116" i="12"/>
  <c r="BH116" i="12"/>
  <c r="BG116" i="12"/>
  <c r="BE116" i="12"/>
  <c r="BD116" i="12"/>
  <c r="BC116" i="12"/>
  <c r="BB116" i="12"/>
  <c r="BA116" i="12"/>
  <c r="AZ116" i="12"/>
  <c r="AV116" i="12"/>
  <c r="AU116" i="12"/>
  <c r="AT116" i="12"/>
  <c r="AQ116" i="12"/>
  <c r="AP116" i="12"/>
  <c r="AO116" i="12"/>
  <c r="AN116" i="12"/>
  <c r="AM116" i="12"/>
  <c r="AL116" i="12"/>
  <c r="AK116" i="12"/>
  <c r="AJ116" i="12"/>
  <c r="AI116" i="12"/>
  <c r="AH116" i="12"/>
  <c r="AG116" i="12"/>
  <c r="AF116" i="12"/>
  <c r="AD116" i="12"/>
  <c r="AC116" i="12"/>
  <c r="AB116" i="12"/>
  <c r="AA116" i="12"/>
  <c r="Z116" i="12"/>
  <c r="Y116" i="12"/>
  <c r="X116" i="12"/>
  <c r="W116" i="12"/>
  <c r="U116" i="12"/>
  <c r="T116" i="12"/>
  <c r="S116" i="12"/>
  <c r="R116" i="12"/>
  <c r="Q116" i="12"/>
  <c r="P116" i="12"/>
  <c r="O116" i="12"/>
  <c r="N116" i="12"/>
  <c r="L116" i="12"/>
  <c r="K116" i="12"/>
  <c r="J116" i="12"/>
  <c r="I116" i="12"/>
  <c r="H116" i="12"/>
  <c r="G116" i="12"/>
  <c r="F116" i="12"/>
  <c r="E116" i="12"/>
  <c r="D116" i="12"/>
  <c r="C116" i="12"/>
  <c r="BF115" i="12"/>
  <c r="AW115" i="12"/>
  <c r="AX115" i="12" s="1"/>
  <c r="AR115" i="12"/>
  <c r="AS115" i="12" s="1"/>
  <c r="AE115" i="12"/>
  <c r="V115" i="12"/>
  <c r="M115" i="12"/>
  <c r="BF114" i="12"/>
  <c r="AW114" i="12"/>
  <c r="AR114" i="12"/>
  <c r="AS114" i="12" s="1"/>
  <c r="AE114" i="12"/>
  <c r="V114" i="12"/>
  <c r="M114" i="12"/>
  <c r="BF113" i="12"/>
  <c r="AW113" i="12"/>
  <c r="AX113" i="12" s="1"/>
  <c r="AR113" i="12"/>
  <c r="AS113" i="12" s="1"/>
  <c r="AE113" i="12"/>
  <c r="V113" i="12"/>
  <c r="M113" i="12"/>
  <c r="BF112" i="12"/>
  <c r="AW112" i="12"/>
  <c r="AR112" i="12"/>
  <c r="AS112" i="12" s="1"/>
  <c r="AE112" i="12"/>
  <c r="V112" i="12"/>
  <c r="M112" i="12"/>
  <c r="BF111" i="12"/>
  <c r="AX111" i="12"/>
  <c r="AW111" i="12"/>
  <c r="AR111" i="12"/>
  <c r="AS111" i="12" s="1"/>
  <c r="AE111" i="12"/>
  <c r="V111" i="12"/>
  <c r="M111" i="12"/>
  <c r="BF110" i="12"/>
  <c r="AX110" i="12"/>
  <c r="AW110" i="12"/>
  <c r="AR110" i="12"/>
  <c r="AS110" i="12" s="1"/>
  <c r="AE110" i="12"/>
  <c r="V110" i="12"/>
  <c r="M110" i="12"/>
  <c r="BF109" i="12"/>
  <c r="AW109" i="12"/>
  <c r="AX109" i="12" s="1"/>
  <c r="AR109" i="12"/>
  <c r="AS109" i="12" s="1"/>
  <c r="AE109" i="12"/>
  <c r="V109" i="12"/>
  <c r="M109" i="12"/>
  <c r="BF108" i="12"/>
  <c r="AW108" i="12"/>
  <c r="AS108" i="12"/>
  <c r="AR108" i="12"/>
  <c r="AE108" i="12"/>
  <c r="V108" i="12"/>
  <c r="M108" i="12"/>
  <c r="BF107" i="12"/>
  <c r="AW107" i="12"/>
  <c r="AX107" i="12" s="1"/>
  <c r="AR107" i="12"/>
  <c r="AS107" i="12" s="1"/>
  <c r="AE107" i="12"/>
  <c r="V107" i="12"/>
  <c r="M107" i="12"/>
  <c r="BF106" i="12"/>
  <c r="AW106" i="12"/>
  <c r="AR106" i="12"/>
  <c r="AS106" i="12" s="1"/>
  <c r="AE106" i="12"/>
  <c r="V106" i="12"/>
  <c r="M106" i="12"/>
  <c r="BF105" i="12"/>
  <c r="AW105" i="12"/>
  <c r="AX105" i="12" s="1"/>
  <c r="AR105" i="12"/>
  <c r="AS105" i="12" s="1"/>
  <c r="AE105" i="12"/>
  <c r="V105" i="12"/>
  <c r="M105" i="12"/>
  <c r="BF104" i="12"/>
  <c r="AW104" i="12"/>
  <c r="AR104" i="12"/>
  <c r="AS104" i="12" s="1"/>
  <c r="AE104" i="12"/>
  <c r="V104" i="12"/>
  <c r="M104" i="12"/>
  <c r="BF103" i="12"/>
  <c r="AX103" i="12"/>
  <c r="AW103" i="12"/>
  <c r="AR103" i="12"/>
  <c r="AS103" i="12" s="1"/>
  <c r="AE103" i="12"/>
  <c r="V103" i="12"/>
  <c r="M103" i="12"/>
  <c r="BF102" i="12"/>
  <c r="AW102" i="12"/>
  <c r="AX102" i="12" s="1"/>
  <c r="AR102" i="12"/>
  <c r="AS102" i="12" s="1"/>
  <c r="AE102" i="12"/>
  <c r="V102" i="12"/>
  <c r="M102" i="12"/>
  <c r="BF101" i="12"/>
  <c r="AW101" i="12"/>
  <c r="AX101" i="12" s="1"/>
  <c r="AS101" i="12"/>
  <c r="AR101" i="12"/>
  <c r="AE101" i="12"/>
  <c r="V101" i="12"/>
  <c r="M101" i="12"/>
  <c r="BF100" i="12"/>
  <c r="AW100" i="12"/>
  <c r="AR100" i="12"/>
  <c r="AS100" i="12" s="1"/>
  <c r="AE100" i="12"/>
  <c r="V100" i="12"/>
  <c r="M100" i="12"/>
  <c r="BF99" i="12"/>
  <c r="AW99" i="12"/>
  <c r="AX99" i="12" s="1"/>
  <c r="AR99" i="12"/>
  <c r="AS99" i="12" s="1"/>
  <c r="AE99" i="12"/>
  <c r="V99" i="12"/>
  <c r="M99" i="12"/>
  <c r="BF98" i="12"/>
  <c r="AW98" i="12"/>
  <c r="AR98" i="12"/>
  <c r="AS98" i="12" s="1"/>
  <c r="AE98" i="12"/>
  <c r="V98" i="12"/>
  <c r="M98" i="12"/>
  <c r="BF97" i="12"/>
  <c r="AX97" i="12"/>
  <c r="AW97" i="12"/>
  <c r="AR97" i="12"/>
  <c r="AS97" i="12" s="1"/>
  <c r="AE97" i="12"/>
  <c r="V97" i="12"/>
  <c r="M97" i="12"/>
  <c r="BF96" i="12"/>
  <c r="AW96" i="12"/>
  <c r="AR96" i="12"/>
  <c r="AS96" i="12" s="1"/>
  <c r="AE96" i="12"/>
  <c r="V96" i="12"/>
  <c r="M96" i="12"/>
  <c r="BF95" i="12"/>
  <c r="AW95" i="12"/>
  <c r="AR95" i="12"/>
  <c r="AS95" i="12" s="1"/>
  <c r="AE95" i="12"/>
  <c r="V95" i="12"/>
  <c r="M95" i="12"/>
  <c r="BF94" i="12"/>
  <c r="AW94" i="12"/>
  <c r="AR94" i="12"/>
  <c r="AS94" i="12" s="1"/>
  <c r="AE94" i="12"/>
  <c r="V94" i="12"/>
  <c r="M94" i="12"/>
  <c r="BF93" i="12"/>
  <c r="AW93" i="12"/>
  <c r="AX93" i="12" s="1"/>
  <c r="AR93" i="12"/>
  <c r="AS93" i="12" s="1"/>
  <c r="AE93" i="12"/>
  <c r="V93" i="12"/>
  <c r="M93" i="12"/>
  <c r="BF92" i="12"/>
  <c r="AW92" i="12"/>
  <c r="AS92" i="12"/>
  <c r="AR92" i="12"/>
  <c r="AE92" i="12"/>
  <c r="V92" i="12"/>
  <c r="M92" i="12"/>
  <c r="BF91" i="12"/>
  <c r="AW91" i="12"/>
  <c r="AX91" i="12" s="1"/>
  <c r="AR91" i="12"/>
  <c r="AS91" i="12" s="1"/>
  <c r="AE91" i="12"/>
  <c r="V91" i="12"/>
  <c r="M91" i="12"/>
  <c r="BF90" i="12"/>
  <c r="AW90" i="12"/>
  <c r="AR90" i="12"/>
  <c r="AS90" i="12" s="1"/>
  <c r="AE90" i="12"/>
  <c r="V90" i="12"/>
  <c r="M90" i="12"/>
  <c r="BF89" i="12"/>
  <c r="AW89" i="12"/>
  <c r="AX89" i="12" s="1"/>
  <c r="AR89" i="12"/>
  <c r="AS89" i="12" s="1"/>
  <c r="AE89" i="12"/>
  <c r="V89" i="12"/>
  <c r="M89" i="12"/>
  <c r="BF88" i="12"/>
  <c r="AW88" i="12"/>
  <c r="AR88" i="12"/>
  <c r="AS88" i="12" s="1"/>
  <c r="AE88" i="12"/>
  <c r="V88" i="12"/>
  <c r="M88" i="12"/>
  <c r="BF87" i="12"/>
  <c r="AX87" i="12"/>
  <c r="AW87" i="12"/>
  <c r="AR87" i="12"/>
  <c r="AS87" i="12" s="1"/>
  <c r="AE87" i="12"/>
  <c r="V87" i="12"/>
  <c r="M87" i="12"/>
  <c r="BF86" i="12"/>
  <c r="AX86" i="12"/>
  <c r="AW86" i="12"/>
  <c r="AR86" i="12"/>
  <c r="AS86" i="12" s="1"/>
  <c r="AE86" i="12"/>
  <c r="V86" i="12"/>
  <c r="M86" i="12"/>
  <c r="BF85" i="12"/>
  <c r="AW85" i="12"/>
  <c r="AR85" i="12"/>
  <c r="AE85" i="12"/>
  <c r="V85" i="12"/>
  <c r="M85" i="12"/>
  <c r="BM84" i="12"/>
  <c r="BL84" i="12"/>
  <c r="BK84" i="12"/>
  <c r="BJ84" i="12"/>
  <c r="BI84" i="12"/>
  <c r="BH84" i="12"/>
  <c r="BG84" i="12"/>
  <c r="BE84" i="12"/>
  <c r="AT84" i="12"/>
  <c r="AO84" i="12"/>
  <c r="C84" i="12"/>
  <c r="BM83" i="12"/>
  <c r="BL83" i="12"/>
  <c r="BK83" i="12"/>
  <c r="BJ83" i="12"/>
  <c r="BI83" i="12"/>
  <c r="BH83" i="12"/>
  <c r="BG83" i="12"/>
  <c r="BE83" i="12"/>
  <c r="BD83" i="12"/>
  <c r="BC83" i="12"/>
  <c r="BB83" i="12"/>
  <c r="BA83" i="12"/>
  <c r="AZ83" i="12"/>
  <c r="AV83" i="12"/>
  <c r="AU83" i="12"/>
  <c r="AT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D83" i="12"/>
  <c r="AC83" i="12"/>
  <c r="AB83" i="12"/>
  <c r="AA83" i="12"/>
  <c r="Z83" i="12"/>
  <c r="Y83" i="12"/>
  <c r="X83" i="12"/>
  <c r="W83" i="12"/>
  <c r="U83" i="12"/>
  <c r="T83" i="12"/>
  <c r="S83" i="12"/>
  <c r="R83" i="12"/>
  <c r="Q83" i="12"/>
  <c r="P83" i="12"/>
  <c r="O83" i="12"/>
  <c r="N83" i="12"/>
  <c r="L83" i="12"/>
  <c r="K83" i="12"/>
  <c r="J83" i="12"/>
  <c r="I83" i="12"/>
  <c r="H83" i="12"/>
  <c r="G83" i="12"/>
  <c r="F83" i="12"/>
  <c r="E83" i="12"/>
  <c r="C83" i="12"/>
  <c r="BM82" i="12"/>
  <c r="BL82" i="12"/>
  <c r="BK82" i="12"/>
  <c r="BJ82" i="12"/>
  <c r="BI82" i="12"/>
  <c r="BH82" i="12"/>
  <c r="BG82" i="12"/>
  <c r="BE82" i="12"/>
  <c r="BD82" i="12"/>
  <c r="BC82" i="12"/>
  <c r="BB82" i="12"/>
  <c r="BA82" i="12"/>
  <c r="AZ82" i="12"/>
  <c r="AV82" i="12"/>
  <c r="AU82" i="12"/>
  <c r="AT82" i="12"/>
  <c r="AQ82" i="12"/>
  <c r="AP82" i="12"/>
  <c r="AO82" i="12"/>
  <c r="AN82" i="12"/>
  <c r="AM82" i="12"/>
  <c r="AL82" i="12"/>
  <c r="AK82" i="12"/>
  <c r="AJ82" i="12"/>
  <c r="AI82" i="12"/>
  <c r="AH82" i="12"/>
  <c r="AG82" i="12"/>
  <c r="AF82" i="12"/>
  <c r="AD82" i="12"/>
  <c r="AC82" i="12"/>
  <c r="AB82" i="12"/>
  <c r="AA82" i="12"/>
  <c r="Z82" i="12"/>
  <c r="Y82" i="12"/>
  <c r="X82" i="12"/>
  <c r="W82" i="12"/>
  <c r="U82" i="12"/>
  <c r="T82" i="12"/>
  <c r="S82" i="12"/>
  <c r="R82" i="12"/>
  <c r="Q82" i="12"/>
  <c r="P82" i="12"/>
  <c r="O82" i="12"/>
  <c r="N82" i="12"/>
  <c r="L82" i="12"/>
  <c r="K82" i="12"/>
  <c r="J82" i="12"/>
  <c r="I82" i="12"/>
  <c r="H82" i="12"/>
  <c r="G82" i="12"/>
  <c r="F82" i="12"/>
  <c r="E82" i="12"/>
  <c r="C82" i="12"/>
  <c r="BM81" i="12"/>
  <c r="BL81" i="12"/>
  <c r="BK81" i="12"/>
  <c r="BJ81" i="12"/>
  <c r="BI81" i="12"/>
  <c r="BH81" i="12"/>
  <c r="BG81" i="12"/>
  <c r="BE81" i="12"/>
  <c r="BD81" i="12"/>
  <c r="BC81" i="12"/>
  <c r="BB81" i="12"/>
  <c r="BA81" i="12"/>
  <c r="AZ81" i="12"/>
  <c r="AV81" i="12"/>
  <c r="AU81" i="12"/>
  <c r="AT81" i="12"/>
  <c r="AQ81" i="12"/>
  <c r="AP81" i="12"/>
  <c r="AO81" i="12"/>
  <c r="AN81" i="12"/>
  <c r="AM81" i="12"/>
  <c r="AL81" i="12"/>
  <c r="AK81" i="12"/>
  <c r="AJ81" i="12"/>
  <c r="AI81" i="12"/>
  <c r="AH81" i="12"/>
  <c r="AG81" i="12"/>
  <c r="AF81" i="12"/>
  <c r="AD81" i="12"/>
  <c r="AC81" i="12"/>
  <c r="AB81" i="12"/>
  <c r="AA81" i="12"/>
  <c r="Z81" i="12"/>
  <c r="Y81" i="12"/>
  <c r="X81" i="12"/>
  <c r="W81" i="12"/>
  <c r="U81" i="12"/>
  <c r="T81" i="12"/>
  <c r="S81" i="12"/>
  <c r="R81" i="12"/>
  <c r="Q81" i="12"/>
  <c r="P81" i="12"/>
  <c r="O81" i="12"/>
  <c r="N81" i="12"/>
  <c r="L81" i="12"/>
  <c r="K81" i="12"/>
  <c r="J81" i="12"/>
  <c r="I81" i="12"/>
  <c r="H81" i="12"/>
  <c r="G81" i="12"/>
  <c r="F81" i="12"/>
  <c r="E81" i="12"/>
  <c r="C81" i="12"/>
  <c r="BF80" i="12"/>
  <c r="AW80" i="12"/>
  <c r="AX80" i="12" s="1"/>
  <c r="AR80" i="12"/>
  <c r="AS80" i="12" s="1"/>
  <c r="AE80" i="12"/>
  <c r="AE81" i="12" s="1"/>
  <c r="V80" i="12"/>
  <c r="M80" i="12"/>
  <c r="D80" i="12"/>
  <c r="A80" i="12"/>
  <c r="BF79" i="12"/>
  <c r="AW79" i="12"/>
  <c r="AR79" i="12"/>
  <c r="AS79" i="12" s="1"/>
  <c r="AE79" i="12"/>
  <c r="V79" i="12"/>
  <c r="M79" i="12"/>
  <c r="D79" i="12"/>
  <c r="BF78" i="12"/>
  <c r="AW78" i="12"/>
  <c r="AR78" i="12"/>
  <c r="AS78" i="12" s="1"/>
  <c r="AE78" i="12"/>
  <c r="V78" i="12"/>
  <c r="M78" i="12"/>
  <c r="D78" i="12"/>
  <c r="BF77" i="12"/>
  <c r="AW77" i="12"/>
  <c r="AR77" i="12"/>
  <c r="AS77" i="12" s="1"/>
  <c r="AE77" i="12"/>
  <c r="V77" i="12"/>
  <c r="M77" i="12"/>
  <c r="D77" i="12"/>
  <c r="BF76" i="12"/>
  <c r="AW76" i="12"/>
  <c r="AR76" i="12"/>
  <c r="AS76" i="12" s="1"/>
  <c r="AE76" i="12"/>
  <c r="V76" i="12"/>
  <c r="M76" i="12"/>
  <c r="D76" i="12"/>
  <c r="BF75" i="12"/>
  <c r="AW75" i="12"/>
  <c r="AR75" i="12"/>
  <c r="AS75" i="12" s="1"/>
  <c r="AE75" i="12"/>
  <c r="V75" i="12"/>
  <c r="M75" i="12"/>
  <c r="D75" i="12"/>
  <c r="BF74" i="12"/>
  <c r="AW74" i="12"/>
  <c r="AR74" i="12"/>
  <c r="AS74" i="12" s="1"/>
  <c r="AE74" i="12"/>
  <c r="V74" i="12"/>
  <c r="M74" i="12"/>
  <c r="D74" i="12"/>
  <c r="BF73" i="12"/>
  <c r="AW73" i="12"/>
  <c r="AR73" i="12"/>
  <c r="AS73" i="12" s="1"/>
  <c r="AE73" i="12"/>
  <c r="V73" i="12"/>
  <c r="M73" i="12"/>
  <c r="D73" i="12"/>
  <c r="BF72" i="12"/>
  <c r="AW72" i="12"/>
  <c r="AX72" i="12" s="1"/>
  <c r="AS72" i="12"/>
  <c r="AR72" i="12"/>
  <c r="AE72" i="12"/>
  <c r="V72" i="12"/>
  <c r="M72" i="12"/>
  <c r="D72" i="12"/>
  <c r="BF71" i="12"/>
  <c r="AW71" i="12"/>
  <c r="AR71" i="12"/>
  <c r="AS71" i="12" s="1"/>
  <c r="AE71" i="12"/>
  <c r="V71" i="12"/>
  <c r="M71" i="12"/>
  <c r="D71" i="12"/>
  <c r="BF70" i="12"/>
  <c r="AW70" i="12"/>
  <c r="AX70" i="12" s="1"/>
  <c r="AR70" i="12"/>
  <c r="AS70" i="12" s="1"/>
  <c r="AE70" i="12"/>
  <c r="V70" i="12"/>
  <c r="M70" i="12"/>
  <c r="D70" i="12"/>
  <c r="BF69" i="12"/>
  <c r="AW69" i="12"/>
  <c r="AR69" i="12"/>
  <c r="AS69" i="12" s="1"/>
  <c r="AE69" i="12"/>
  <c r="V69" i="12"/>
  <c r="M69" i="12"/>
  <c r="D69" i="12"/>
  <c r="BF68" i="12"/>
  <c r="AW68" i="12"/>
  <c r="AX68" i="12" s="1"/>
  <c r="AR68" i="12"/>
  <c r="AS68" i="12" s="1"/>
  <c r="AE68" i="12"/>
  <c r="V68" i="12"/>
  <c r="M68" i="12"/>
  <c r="D68" i="12"/>
  <c r="BF67" i="12"/>
  <c r="AW67" i="12"/>
  <c r="AR67" i="12"/>
  <c r="AS67" i="12" s="1"/>
  <c r="AE67" i="12"/>
  <c r="V67" i="12"/>
  <c r="M67" i="12"/>
  <c r="D67" i="12"/>
  <c r="BF66" i="12"/>
  <c r="AW66" i="12"/>
  <c r="AX66" i="12" s="1"/>
  <c r="AR66" i="12"/>
  <c r="AS66" i="12" s="1"/>
  <c r="AE66" i="12"/>
  <c r="V66" i="12"/>
  <c r="M66" i="12"/>
  <c r="D66" i="12"/>
  <c r="BF65" i="12"/>
  <c r="AW65" i="12"/>
  <c r="AR65" i="12"/>
  <c r="AS65" i="12" s="1"/>
  <c r="AE65" i="12"/>
  <c r="V65" i="12"/>
  <c r="M65" i="12"/>
  <c r="D65" i="12"/>
  <c r="BF64" i="12"/>
  <c r="AW64" i="12"/>
  <c r="AX64" i="12" s="1"/>
  <c r="AR64" i="12"/>
  <c r="AS64" i="12" s="1"/>
  <c r="AE64" i="12"/>
  <c r="V64" i="12"/>
  <c r="M64" i="12"/>
  <c r="D64" i="12"/>
  <c r="BF63" i="12"/>
  <c r="AW63" i="12"/>
  <c r="AR63" i="12"/>
  <c r="AS63" i="12" s="1"/>
  <c r="AE63" i="12"/>
  <c r="V63" i="12"/>
  <c r="M63" i="12"/>
  <c r="D63" i="12"/>
  <c r="BF62" i="12"/>
  <c r="AW62" i="12"/>
  <c r="AX62" i="12" s="1"/>
  <c r="AR62" i="12"/>
  <c r="AS62" i="12" s="1"/>
  <c r="AE62" i="12"/>
  <c r="V62" i="12"/>
  <c r="M62" i="12"/>
  <c r="D62" i="12"/>
  <c r="BF61" i="12"/>
  <c r="AW61" i="12"/>
  <c r="AR61" i="12"/>
  <c r="AS61" i="12" s="1"/>
  <c r="AE61" i="12"/>
  <c r="V61" i="12"/>
  <c r="M61" i="12"/>
  <c r="D61" i="12"/>
  <c r="BF60" i="12"/>
  <c r="AW60" i="12"/>
  <c r="AX60" i="12" s="1"/>
  <c r="AR60" i="12"/>
  <c r="AS60" i="12" s="1"/>
  <c r="AE60" i="12"/>
  <c r="V60" i="12"/>
  <c r="M60" i="12"/>
  <c r="D60" i="12"/>
  <c r="BF59" i="12"/>
  <c r="AW59" i="12"/>
  <c r="AR59" i="12"/>
  <c r="AS59" i="12" s="1"/>
  <c r="AE59" i="12"/>
  <c r="V59" i="12"/>
  <c r="M59" i="12"/>
  <c r="D59" i="12"/>
  <c r="BF58" i="12"/>
  <c r="AW58" i="12"/>
  <c r="AX58" i="12" s="1"/>
  <c r="AR58" i="12"/>
  <c r="AS58" i="12" s="1"/>
  <c r="AE58" i="12"/>
  <c r="V58" i="12"/>
  <c r="M58" i="12"/>
  <c r="D58" i="12"/>
  <c r="BF57" i="12"/>
  <c r="AW57" i="12"/>
  <c r="AR57" i="12"/>
  <c r="AS57" i="12" s="1"/>
  <c r="AE57" i="12"/>
  <c r="V57" i="12"/>
  <c r="M57" i="12"/>
  <c r="D57" i="12"/>
  <c r="BF56" i="12"/>
  <c r="AW56" i="12"/>
  <c r="AX56" i="12" s="1"/>
  <c r="AS56" i="12"/>
  <c r="AR56" i="12"/>
  <c r="AE56" i="12"/>
  <c r="V56" i="12"/>
  <c r="M56" i="12"/>
  <c r="D56" i="12"/>
  <c r="BF55" i="12"/>
  <c r="AW55" i="12"/>
  <c r="AR55" i="12"/>
  <c r="AS55" i="12" s="1"/>
  <c r="AE55" i="12"/>
  <c r="V55" i="12"/>
  <c r="M55" i="12"/>
  <c r="D55" i="12"/>
  <c r="BF54" i="12"/>
  <c r="AW54" i="12"/>
  <c r="AX54" i="12" s="1"/>
  <c r="AR54" i="12"/>
  <c r="AS54" i="12" s="1"/>
  <c r="AE54" i="12"/>
  <c r="V54" i="12"/>
  <c r="M54" i="12"/>
  <c r="D54" i="12"/>
  <c r="BF53" i="12"/>
  <c r="AW53" i="12"/>
  <c r="AR53" i="12"/>
  <c r="AE53" i="12"/>
  <c r="V53" i="12"/>
  <c r="M53" i="12"/>
  <c r="D53" i="12"/>
  <c r="BF52" i="12"/>
  <c r="BF83" i="12" s="1"/>
  <c r="AW52" i="12"/>
  <c r="AR52" i="12"/>
  <c r="AS52" i="12" s="1"/>
  <c r="AE52" i="12"/>
  <c r="AE82" i="12" s="1"/>
  <c r="V52" i="12"/>
  <c r="M52" i="12"/>
  <c r="D52" i="12"/>
  <c r="BM51" i="12"/>
  <c r="BL51" i="12"/>
  <c r="BK51" i="12"/>
  <c r="BJ51" i="12"/>
  <c r="BI51" i="12"/>
  <c r="BH51" i="12"/>
  <c r="BG51" i="12"/>
  <c r="BE51" i="12"/>
  <c r="AT51" i="12"/>
  <c r="AO51" i="12"/>
  <c r="C51" i="12"/>
  <c r="BM50" i="12"/>
  <c r="BL50" i="12"/>
  <c r="BK50" i="12"/>
  <c r="BJ50" i="12"/>
  <c r="BI50" i="12"/>
  <c r="BH50" i="12"/>
  <c r="BG50" i="12"/>
  <c r="BE50" i="12"/>
  <c r="BD50" i="12"/>
  <c r="BC50" i="12"/>
  <c r="BB50" i="12"/>
  <c r="BA50" i="12"/>
  <c r="AZ50" i="12"/>
  <c r="AV50" i="12"/>
  <c r="AU50" i="12"/>
  <c r="AT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D50" i="12"/>
  <c r="AC50" i="12"/>
  <c r="AB50" i="12"/>
  <c r="AA50" i="12"/>
  <c r="Z50" i="12"/>
  <c r="Y50" i="12"/>
  <c r="X50" i="12"/>
  <c r="W50" i="12"/>
  <c r="U50" i="12"/>
  <c r="T50" i="12"/>
  <c r="S50" i="12"/>
  <c r="R50" i="12"/>
  <c r="Q50" i="12"/>
  <c r="P50" i="12"/>
  <c r="O50" i="12"/>
  <c r="N50" i="12"/>
  <c r="L50" i="12"/>
  <c r="K50" i="12"/>
  <c r="J50" i="12"/>
  <c r="I50" i="12"/>
  <c r="H50" i="12"/>
  <c r="G50" i="12"/>
  <c r="F50" i="12"/>
  <c r="E50" i="12"/>
  <c r="C50" i="12"/>
  <c r="BM49" i="12"/>
  <c r="BL49" i="12"/>
  <c r="BK49" i="12"/>
  <c r="BJ49" i="12"/>
  <c r="BI49" i="12"/>
  <c r="BH49" i="12"/>
  <c r="BG49" i="12"/>
  <c r="BE49" i="12"/>
  <c r="BE12" i="12" s="1"/>
  <c r="BD49" i="12"/>
  <c r="BC49" i="12"/>
  <c r="BB49" i="12"/>
  <c r="BA49" i="12"/>
  <c r="AZ49" i="12"/>
  <c r="AV49" i="12"/>
  <c r="AU49" i="12"/>
  <c r="AT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D49" i="12"/>
  <c r="AC49" i="12"/>
  <c r="AB49" i="12"/>
  <c r="AA49" i="12"/>
  <c r="Z49" i="12"/>
  <c r="Y49" i="12"/>
  <c r="X49" i="12"/>
  <c r="W49" i="12"/>
  <c r="U49" i="12"/>
  <c r="T49" i="12"/>
  <c r="S49" i="12"/>
  <c r="R49" i="12"/>
  <c r="Q49" i="12"/>
  <c r="P49" i="12"/>
  <c r="O49" i="12"/>
  <c r="N49" i="12"/>
  <c r="L49" i="12"/>
  <c r="K49" i="12"/>
  <c r="J49" i="12"/>
  <c r="I49" i="12"/>
  <c r="H49" i="12"/>
  <c r="G49" i="12"/>
  <c r="F49" i="12"/>
  <c r="E49" i="12"/>
  <c r="C49" i="12"/>
  <c r="BM48" i="12"/>
  <c r="BL48" i="12"/>
  <c r="BK48" i="12"/>
  <c r="BJ48" i="12"/>
  <c r="BJ11" i="12" s="1"/>
  <c r="BI48" i="12"/>
  <c r="BH48" i="12"/>
  <c r="BG48" i="12"/>
  <c r="BE48" i="12"/>
  <c r="BD48" i="12"/>
  <c r="BC48" i="12"/>
  <c r="BB48" i="12"/>
  <c r="BA48" i="12"/>
  <c r="AZ48" i="12"/>
  <c r="AV48" i="12"/>
  <c r="AU48" i="12"/>
  <c r="AT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D48" i="12"/>
  <c r="AC48" i="12"/>
  <c r="AB48" i="12"/>
  <c r="AA48" i="12"/>
  <c r="Z48" i="12"/>
  <c r="Y48" i="12"/>
  <c r="X48" i="12"/>
  <c r="W48" i="12"/>
  <c r="U48" i="12"/>
  <c r="T48" i="12"/>
  <c r="S48" i="12"/>
  <c r="R48" i="12"/>
  <c r="Q48" i="12"/>
  <c r="P48" i="12"/>
  <c r="O48" i="12"/>
  <c r="N48" i="12"/>
  <c r="L48" i="12"/>
  <c r="K48" i="12"/>
  <c r="J48" i="12"/>
  <c r="I48" i="12"/>
  <c r="H48" i="12"/>
  <c r="G48" i="12"/>
  <c r="F48" i="12"/>
  <c r="E48" i="12"/>
  <c r="C48" i="12"/>
  <c r="BF47" i="12"/>
  <c r="AW47" i="12"/>
  <c r="AX47" i="12" s="1"/>
  <c r="AR47" i="12"/>
  <c r="AS47" i="12" s="1"/>
  <c r="AE47" i="12"/>
  <c r="V47" i="12"/>
  <c r="M47" i="12"/>
  <c r="D47" i="12"/>
  <c r="BF46" i="12"/>
  <c r="AW46" i="12"/>
  <c r="AX46" i="12" s="1"/>
  <c r="AR46" i="12"/>
  <c r="AS46" i="12" s="1"/>
  <c r="AE46" i="12"/>
  <c r="V46" i="12"/>
  <c r="M46" i="12"/>
  <c r="D46" i="12"/>
  <c r="BF45" i="12"/>
  <c r="AX45" i="12"/>
  <c r="AW45" i="12"/>
  <c r="AR45" i="12"/>
  <c r="AS45" i="12" s="1"/>
  <c r="AE45" i="12"/>
  <c r="V45" i="12"/>
  <c r="M45" i="12"/>
  <c r="D45" i="12"/>
  <c r="BF44" i="12"/>
  <c r="AW44" i="12"/>
  <c r="AR44" i="12"/>
  <c r="AS44" i="12" s="1"/>
  <c r="AE44" i="12"/>
  <c r="V44" i="12"/>
  <c r="M44" i="12"/>
  <c r="D44" i="12"/>
  <c r="BF43" i="12"/>
  <c r="AW43" i="12"/>
  <c r="AX43" i="12" s="1"/>
  <c r="AR43" i="12"/>
  <c r="AS43" i="12" s="1"/>
  <c r="AE43" i="12"/>
  <c r="V43" i="12"/>
  <c r="M43" i="12"/>
  <c r="D43" i="12"/>
  <c r="BF42" i="12"/>
  <c r="AW42" i="12"/>
  <c r="AX42" i="12" s="1"/>
  <c r="AR42" i="12"/>
  <c r="AS42" i="12" s="1"/>
  <c r="AE42" i="12"/>
  <c r="V42" i="12"/>
  <c r="M42" i="12"/>
  <c r="D42" i="12"/>
  <c r="BF41" i="12"/>
  <c r="AX41" i="12"/>
  <c r="AW41" i="12"/>
  <c r="AS41" i="12"/>
  <c r="AR41" i="12"/>
  <c r="AE41" i="12"/>
  <c r="V41" i="12"/>
  <c r="M41" i="12"/>
  <c r="D41" i="12"/>
  <c r="BF40" i="12"/>
  <c r="AW40" i="12"/>
  <c r="AS40" i="12"/>
  <c r="AR40" i="12"/>
  <c r="AE40" i="12"/>
  <c r="V40" i="12"/>
  <c r="M40" i="12"/>
  <c r="D40" i="12"/>
  <c r="BF39" i="12"/>
  <c r="AX39" i="12"/>
  <c r="AW39" i="12"/>
  <c r="AR39" i="12"/>
  <c r="AS39" i="12" s="1"/>
  <c r="AE39" i="12"/>
  <c r="V39" i="12"/>
  <c r="M39" i="12"/>
  <c r="D39" i="12"/>
  <c r="BF38" i="12"/>
  <c r="AW38" i="12"/>
  <c r="AX38" i="12" s="1"/>
  <c r="AR38" i="12"/>
  <c r="AS38" i="12" s="1"/>
  <c r="AE38" i="12"/>
  <c r="V38" i="12"/>
  <c r="M38" i="12"/>
  <c r="D38" i="12"/>
  <c r="BF37" i="12"/>
  <c r="AW37" i="12"/>
  <c r="AX37" i="12" s="1"/>
  <c r="AR37" i="12"/>
  <c r="AS37" i="12" s="1"/>
  <c r="AE37" i="12"/>
  <c r="V37" i="12"/>
  <c r="M37" i="12"/>
  <c r="D37" i="12"/>
  <c r="BF36" i="12"/>
  <c r="AX36" i="12"/>
  <c r="AW36" i="12"/>
  <c r="AR36" i="12"/>
  <c r="AS36" i="12" s="1"/>
  <c r="AE36" i="12"/>
  <c r="V36" i="12"/>
  <c r="M36" i="12"/>
  <c r="D36" i="12"/>
  <c r="BF35" i="12"/>
  <c r="AW35" i="12"/>
  <c r="AX35" i="12" s="1"/>
  <c r="AR35" i="12"/>
  <c r="AS35" i="12" s="1"/>
  <c r="AE35" i="12"/>
  <c r="V35" i="12"/>
  <c r="M35" i="12"/>
  <c r="D35" i="12"/>
  <c r="BF34" i="12"/>
  <c r="AX34" i="12"/>
  <c r="AW34" i="12"/>
  <c r="AR34" i="12"/>
  <c r="AS34" i="12" s="1"/>
  <c r="AE34" i="12"/>
  <c r="V34" i="12"/>
  <c r="M34" i="12"/>
  <c r="D34" i="12"/>
  <c r="BF33" i="12"/>
  <c r="AW33" i="12"/>
  <c r="AX33" i="12" s="1"/>
  <c r="AR33" i="12"/>
  <c r="AS33" i="12" s="1"/>
  <c r="AE33" i="12"/>
  <c r="V33" i="12"/>
  <c r="M33" i="12"/>
  <c r="D33" i="12"/>
  <c r="BF32" i="12"/>
  <c r="AW32" i="12"/>
  <c r="AR32" i="12"/>
  <c r="AS32" i="12" s="1"/>
  <c r="AE32" i="12"/>
  <c r="V32" i="12"/>
  <c r="M32" i="12"/>
  <c r="D32" i="12"/>
  <c r="BF31" i="12"/>
  <c r="AW31" i="12"/>
  <c r="AX31" i="12" s="1"/>
  <c r="AR31" i="12"/>
  <c r="AS31" i="12" s="1"/>
  <c r="AE31" i="12"/>
  <c r="V31" i="12"/>
  <c r="M31" i="12"/>
  <c r="D31" i="12"/>
  <c r="BF30" i="12"/>
  <c r="AW30" i="12"/>
  <c r="AX30" i="12" s="1"/>
  <c r="AR30" i="12"/>
  <c r="AS30" i="12" s="1"/>
  <c r="AE30" i="12"/>
  <c r="V30" i="12"/>
  <c r="M30" i="12"/>
  <c r="D30" i="12"/>
  <c r="BF29" i="12"/>
  <c r="AX29" i="12"/>
  <c r="AW29" i="12"/>
  <c r="AR29" i="12"/>
  <c r="AS29" i="12" s="1"/>
  <c r="AE29" i="12"/>
  <c r="V29" i="12"/>
  <c r="M29" i="12"/>
  <c r="D29" i="12"/>
  <c r="BF28" i="12"/>
  <c r="AW28" i="12"/>
  <c r="AR28" i="12"/>
  <c r="AS28" i="12" s="1"/>
  <c r="AE28" i="12"/>
  <c r="V28" i="12"/>
  <c r="M28" i="12"/>
  <c r="D28" i="12"/>
  <c r="BF27" i="12"/>
  <c r="AW27" i="12"/>
  <c r="AX27" i="12" s="1"/>
  <c r="AR27" i="12"/>
  <c r="AS27" i="12" s="1"/>
  <c r="AE27" i="12"/>
  <c r="V27" i="12"/>
  <c r="M27" i="12"/>
  <c r="D27" i="12"/>
  <c r="BF26" i="12"/>
  <c r="AX26" i="12"/>
  <c r="AW26" i="12"/>
  <c r="AR26" i="12"/>
  <c r="AS26" i="12" s="1"/>
  <c r="AE26" i="12"/>
  <c r="V26" i="12"/>
  <c r="M26" i="12"/>
  <c r="D26" i="12"/>
  <c r="BF25" i="12"/>
  <c r="AW25" i="12"/>
  <c r="AX25" i="12" s="1"/>
  <c r="AR25" i="12"/>
  <c r="AS25" i="12" s="1"/>
  <c r="AE25" i="12"/>
  <c r="V25" i="12"/>
  <c r="M25" i="12"/>
  <c r="D25" i="12"/>
  <c r="BF24" i="12"/>
  <c r="AW24" i="12"/>
  <c r="AX24" i="12" s="1"/>
  <c r="AR24" i="12"/>
  <c r="AS24" i="12" s="1"/>
  <c r="AE24" i="12"/>
  <c r="V24" i="12"/>
  <c r="M24" i="12"/>
  <c r="D24" i="12"/>
  <c r="BF23" i="12"/>
  <c r="AW23" i="12"/>
  <c r="AX23" i="12" s="1"/>
  <c r="AR23" i="12"/>
  <c r="AS23" i="12" s="1"/>
  <c r="AE23" i="12"/>
  <c r="V23" i="12"/>
  <c r="M23" i="12"/>
  <c r="D23" i="12"/>
  <c r="BF22" i="12"/>
  <c r="AW22" i="12"/>
  <c r="AX22" i="12" s="1"/>
  <c r="AS22" i="12"/>
  <c r="AR22" i="12"/>
  <c r="AE22" i="12"/>
  <c r="V22" i="12"/>
  <c r="M22" i="12"/>
  <c r="D22" i="12"/>
  <c r="BF21" i="12"/>
  <c r="AX21" i="12"/>
  <c r="AW21" i="12"/>
  <c r="AR21" i="12"/>
  <c r="AS21" i="12" s="1"/>
  <c r="AY21" i="12" s="1"/>
  <c r="AE21" i="12"/>
  <c r="V21" i="12"/>
  <c r="M21" i="12"/>
  <c r="D21" i="12"/>
  <c r="BF20" i="12"/>
  <c r="AW20" i="12"/>
  <c r="AR20" i="12"/>
  <c r="AS20" i="12" s="1"/>
  <c r="AE20" i="12"/>
  <c r="V20" i="12"/>
  <c r="M20" i="12"/>
  <c r="D20" i="12"/>
  <c r="BF19" i="12"/>
  <c r="AW19" i="12"/>
  <c r="AX19" i="12" s="1"/>
  <c r="AR19" i="12"/>
  <c r="AS19" i="12" s="1"/>
  <c r="AE19" i="12"/>
  <c r="V19" i="12"/>
  <c r="M19" i="12"/>
  <c r="D19" i="12"/>
  <c r="BF18" i="12"/>
  <c r="AW18" i="12"/>
  <c r="AR18" i="12"/>
  <c r="AS18" i="12" s="1"/>
  <c r="AE18" i="12"/>
  <c r="V18" i="12"/>
  <c r="M18" i="12"/>
  <c r="D18" i="12"/>
  <c r="B18" i="12"/>
  <c r="B19" i="12" s="1"/>
  <c r="BF17" i="12"/>
  <c r="AW17" i="12"/>
  <c r="AR17" i="12"/>
  <c r="AE17" i="12"/>
  <c r="AE49" i="12" s="1"/>
  <c r="V17" i="12"/>
  <c r="V49" i="12" s="1"/>
  <c r="M17" i="12"/>
  <c r="D17" i="12"/>
  <c r="D48" i="12" s="1"/>
  <c r="A17" i="12"/>
  <c r="BL12" i="12"/>
  <c r="BK12" i="12"/>
  <c r="BJ12" i="12"/>
  <c r="BI12" i="12"/>
  <c r="AO12" i="12"/>
  <c r="C12" i="12"/>
  <c r="BL11" i="12"/>
  <c r="BK11" i="12"/>
  <c r="BI11" i="12"/>
  <c r="BE11" i="12"/>
  <c r="AT11" i="12"/>
  <c r="AO11" i="12"/>
  <c r="BL10" i="12"/>
  <c r="BK10" i="12"/>
  <c r="BJ10" i="12"/>
  <c r="BI10" i="12"/>
  <c r="BH10" i="12"/>
  <c r="BE10" i="12"/>
  <c r="BD10" i="12"/>
  <c r="BC10" i="12"/>
  <c r="BB10" i="12"/>
  <c r="BA10" i="12"/>
  <c r="AV10" i="12"/>
  <c r="AQ10" i="12"/>
  <c r="AO10" i="12"/>
  <c r="AM10" i="12"/>
  <c r="AL10" i="12"/>
  <c r="AK10" i="12"/>
  <c r="AJ10" i="12"/>
  <c r="AI10" i="12"/>
  <c r="AH10" i="12"/>
  <c r="AG10" i="12"/>
  <c r="AF10" i="12"/>
  <c r="AD10" i="12"/>
  <c r="AC10" i="12"/>
  <c r="AB10" i="12"/>
  <c r="AA10" i="12"/>
  <c r="Z10" i="12"/>
  <c r="Y10" i="12"/>
  <c r="X10" i="12"/>
  <c r="W10" i="12"/>
  <c r="U10" i="12"/>
  <c r="T10" i="12"/>
  <c r="S10" i="12"/>
  <c r="R10" i="12"/>
  <c r="BL9" i="12"/>
  <c r="BK9" i="12"/>
  <c r="BJ9" i="12"/>
  <c r="BI9" i="12"/>
  <c r="BG9" i="12"/>
  <c r="BE9" i="12"/>
  <c r="BD9" i="12"/>
  <c r="BC9" i="12"/>
  <c r="BB9" i="12"/>
  <c r="BA9" i="12"/>
  <c r="AV9" i="12"/>
  <c r="AP9" i="12"/>
  <c r="AO9" i="12"/>
  <c r="AM9" i="12"/>
  <c r="AL9" i="12"/>
  <c r="AK9" i="12"/>
  <c r="AJ9" i="12"/>
  <c r="AI9" i="12"/>
  <c r="AH9" i="12"/>
  <c r="AG9" i="12"/>
  <c r="AF9" i="12"/>
  <c r="AD9" i="12"/>
  <c r="AC9" i="12"/>
  <c r="AB9" i="12"/>
  <c r="AA9" i="12"/>
  <c r="Z9" i="12"/>
  <c r="Y9" i="12"/>
  <c r="X9" i="12"/>
  <c r="W9" i="12"/>
  <c r="U9" i="12"/>
  <c r="T9" i="12"/>
  <c r="S9" i="12"/>
  <c r="R9" i="12"/>
  <c r="BL8" i="12"/>
  <c r="BK8" i="12"/>
  <c r="BJ8" i="12"/>
  <c r="BI8" i="12"/>
  <c r="BE8" i="12"/>
  <c r="BD8" i="12"/>
  <c r="BC8" i="12"/>
  <c r="BB8" i="12"/>
  <c r="BA8" i="12"/>
  <c r="AZ8" i="12"/>
  <c r="AV8" i="12"/>
  <c r="AO8" i="12"/>
  <c r="AM8" i="12"/>
  <c r="AL8" i="12"/>
  <c r="AK8" i="12"/>
  <c r="AJ8" i="12"/>
  <c r="AI8" i="12"/>
  <c r="AH8" i="12"/>
  <c r="AG8" i="12"/>
  <c r="AF8" i="12"/>
  <c r="AD8" i="12"/>
  <c r="AC8" i="12"/>
  <c r="AB8" i="12"/>
  <c r="AA8" i="12"/>
  <c r="Z8" i="12"/>
  <c r="Y8" i="12"/>
  <c r="X8" i="12"/>
  <c r="W8" i="12"/>
  <c r="U8" i="12"/>
  <c r="T8" i="12"/>
  <c r="S8" i="12"/>
  <c r="R8" i="12"/>
  <c r="C8" i="12"/>
  <c r="BM430" i="11"/>
  <c r="BL430" i="11"/>
  <c r="BK430" i="11"/>
  <c r="BJ430" i="11"/>
  <c r="BI430" i="11"/>
  <c r="BH430" i="11"/>
  <c r="BG430" i="11"/>
  <c r="BE430" i="11"/>
  <c r="AT430" i="11"/>
  <c r="AO430" i="11"/>
  <c r="C430" i="11"/>
  <c r="BM429" i="11"/>
  <c r="BL429" i="11"/>
  <c r="BK429" i="11"/>
  <c r="BJ429" i="11"/>
  <c r="BI429" i="11"/>
  <c r="BH429" i="11"/>
  <c r="BG429" i="11"/>
  <c r="BE429" i="11"/>
  <c r="BD429" i="11"/>
  <c r="BC429" i="11"/>
  <c r="BB429" i="11"/>
  <c r="BA429" i="11"/>
  <c r="AZ429" i="11"/>
  <c r="AV429" i="11"/>
  <c r="AU429" i="11"/>
  <c r="AT429" i="11"/>
  <c r="AQ429" i="11"/>
  <c r="AP429" i="11"/>
  <c r="AO429" i="11"/>
  <c r="AN429" i="11"/>
  <c r="AM429" i="11"/>
  <c r="AL429" i="11"/>
  <c r="AK429" i="11"/>
  <c r="AJ429" i="11"/>
  <c r="AI429" i="11"/>
  <c r="AH429" i="11"/>
  <c r="AG429" i="11"/>
  <c r="AF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L429" i="11"/>
  <c r="K429" i="11"/>
  <c r="J429" i="11"/>
  <c r="I429" i="11"/>
  <c r="H429" i="11"/>
  <c r="G429" i="11"/>
  <c r="F429" i="11"/>
  <c r="E429" i="11"/>
  <c r="C429" i="11"/>
  <c r="BM428" i="11"/>
  <c r="BL428" i="11"/>
  <c r="BK428" i="11"/>
  <c r="BJ428" i="11"/>
  <c r="BI428" i="11"/>
  <c r="BH428" i="11"/>
  <c r="BG428" i="11"/>
  <c r="BE428" i="11"/>
  <c r="BD428" i="11"/>
  <c r="BC428" i="11"/>
  <c r="BB428" i="11"/>
  <c r="BA428" i="11"/>
  <c r="AZ428" i="11"/>
  <c r="AV428" i="11"/>
  <c r="AU428" i="11"/>
  <c r="AT428" i="11"/>
  <c r="AQ428" i="11"/>
  <c r="AP428" i="11"/>
  <c r="AO428" i="11"/>
  <c r="AN428" i="11"/>
  <c r="AM428" i="11"/>
  <c r="AL428" i="11"/>
  <c r="AK428" i="11"/>
  <c r="AJ428" i="11"/>
  <c r="AI428" i="11"/>
  <c r="AH428" i="11"/>
  <c r="AG428" i="11"/>
  <c r="AF428" i="11"/>
  <c r="AD428" i="11"/>
  <c r="AC428" i="11"/>
  <c r="AB428" i="11"/>
  <c r="AA428" i="11"/>
  <c r="Z428" i="11"/>
  <c r="Y428" i="11"/>
  <c r="X428" i="11"/>
  <c r="W428" i="11"/>
  <c r="U428" i="11"/>
  <c r="T428" i="11"/>
  <c r="S428" i="11"/>
  <c r="R428" i="11"/>
  <c r="Q428" i="11"/>
  <c r="P428" i="11"/>
  <c r="O428" i="11"/>
  <c r="N428" i="11"/>
  <c r="L428" i="11"/>
  <c r="K428" i="11"/>
  <c r="J428" i="11"/>
  <c r="I428" i="11"/>
  <c r="H428" i="11"/>
  <c r="G428" i="11"/>
  <c r="F428" i="11"/>
  <c r="E428" i="11"/>
  <c r="C428" i="11"/>
  <c r="BM427" i="11"/>
  <c r="BL427" i="11"/>
  <c r="BK427" i="11"/>
  <c r="BJ427" i="11"/>
  <c r="BI427" i="11"/>
  <c r="BH427" i="11"/>
  <c r="BG427" i="11"/>
  <c r="BE427" i="11"/>
  <c r="BD427" i="11"/>
  <c r="BC427" i="11"/>
  <c r="BB427" i="11"/>
  <c r="BA427" i="11"/>
  <c r="AZ427" i="11"/>
  <c r="AV427" i="11"/>
  <c r="AU427" i="11"/>
  <c r="AT427" i="11"/>
  <c r="AQ427" i="11"/>
  <c r="AP427" i="11"/>
  <c r="AO427" i="11"/>
  <c r="AN427" i="11"/>
  <c r="AM427" i="11"/>
  <c r="AL427" i="11"/>
  <c r="AK427" i="11"/>
  <c r="AJ427" i="11"/>
  <c r="AI427" i="11"/>
  <c r="AH427" i="11"/>
  <c r="AG427" i="11"/>
  <c r="AF427" i="11"/>
  <c r="AD427" i="11"/>
  <c r="AC427" i="11"/>
  <c r="AB427" i="11"/>
  <c r="AA427" i="11"/>
  <c r="Z427" i="11"/>
  <c r="Y427" i="11"/>
  <c r="X427" i="11"/>
  <c r="W427" i="11"/>
  <c r="U427" i="11"/>
  <c r="T427" i="11"/>
  <c r="S427" i="11"/>
  <c r="R427" i="11"/>
  <c r="Q427" i="11"/>
  <c r="P427" i="11"/>
  <c r="O427" i="11"/>
  <c r="N427" i="11"/>
  <c r="L427" i="11"/>
  <c r="K427" i="11"/>
  <c r="J427" i="11"/>
  <c r="I427" i="11"/>
  <c r="H427" i="11"/>
  <c r="G427" i="11"/>
  <c r="F427" i="11"/>
  <c r="E427" i="11"/>
  <c r="C427" i="11"/>
  <c r="BF426" i="11"/>
  <c r="AW426" i="11"/>
  <c r="AR426" i="11"/>
  <c r="AS426" i="11" s="1"/>
  <c r="AE426" i="11"/>
  <c r="V426" i="11"/>
  <c r="M426" i="11"/>
  <c r="D426" i="11"/>
  <c r="BF425" i="11"/>
  <c r="AW425" i="11"/>
  <c r="AX425" i="11" s="1"/>
  <c r="AR425" i="11"/>
  <c r="AS425" i="11" s="1"/>
  <c r="AE425" i="11"/>
  <c r="V425" i="11"/>
  <c r="M425" i="11"/>
  <c r="D425" i="11"/>
  <c r="BF424" i="11"/>
  <c r="AW424" i="11"/>
  <c r="AR424" i="11"/>
  <c r="AS424" i="11" s="1"/>
  <c r="AE424" i="11"/>
  <c r="V424" i="11"/>
  <c r="M424" i="11"/>
  <c r="D424" i="11"/>
  <c r="BF423" i="11"/>
  <c r="AW423" i="11"/>
  <c r="AX423" i="11" s="1"/>
  <c r="AR423" i="11"/>
  <c r="AS423" i="11" s="1"/>
  <c r="AE423" i="11"/>
  <c r="V423" i="11"/>
  <c r="M423" i="11"/>
  <c r="D423" i="11"/>
  <c r="BF422" i="11"/>
  <c r="AW422" i="11"/>
  <c r="AR422" i="11"/>
  <c r="AS422" i="11" s="1"/>
  <c r="AE422" i="11"/>
  <c r="V422" i="11"/>
  <c r="M422" i="11"/>
  <c r="D422" i="11"/>
  <c r="BF421" i="11"/>
  <c r="AW421" i="11"/>
  <c r="AX421" i="11" s="1"/>
  <c r="AR421" i="11"/>
  <c r="AS421" i="11" s="1"/>
  <c r="AE421" i="11"/>
  <c r="V421" i="11"/>
  <c r="M421" i="11"/>
  <c r="D421" i="11"/>
  <c r="BF420" i="11"/>
  <c r="AW420" i="11"/>
  <c r="AR420" i="11"/>
  <c r="AS420" i="11" s="1"/>
  <c r="AE420" i="11"/>
  <c r="V420" i="11"/>
  <c r="M420" i="11"/>
  <c r="D420" i="11"/>
  <c r="BF419" i="11"/>
  <c r="AW419" i="11"/>
  <c r="AX419" i="11" s="1"/>
  <c r="AR419" i="11"/>
  <c r="AS419" i="11" s="1"/>
  <c r="AE419" i="11"/>
  <c r="V419" i="11"/>
  <c r="M419" i="11"/>
  <c r="D419" i="11"/>
  <c r="BF418" i="11"/>
  <c r="AW418" i="11"/>
  <c r="AR418" i="11"/>
  <c r="AS418" i="11" s="1"/>
  <c r="AE418" i="11"/>
  <c r="V418" i="11"/>
  <c r="M418" i="11"/>
  <c r="D418" i="11"/>
  <c r="BF417" i="11"/>
  <c r="AW417" i="11"/>
  <c r="AX417" i="11" s="1"/>
  <c r="AR417" i="11"/>
  <c r="AS417" i="11" s="1"/>
  <c r="AE417" i="11"/>
  <c r="V417" i="11"/>
  <c r="M417" i="11"/>
  <c r="D417" i="11"/>
  <c r="BF416" i="11"/>
  <c r="AW416" i="11"/>
  <c r="AR416" i="11"/>
  <c r="AS416" i="11" s="1"/>
  <c r="AE416" i="11"/>
  <c r="V416" i="11"/>
  <c r="M416" i="11"/>
  <c r="D416" i="11"/>
  <c r="BF415" i="11"/>
  <c r="AW415" i="11"/>
  <c r="AX415" i="11" s="1"/>
  <c r="AR415" i="11"/>
  <c r="AS415" i="11" s="1"/>
  <c r="AE415" i="11"/>
  <c r="V415" i="11"/>
  <c r="M415" i="11"/>
  <c r="D415" i="11"/>
  <c r="BF414" i="11"/>
  <c r="AW414" i="11"/>
  <c r="AR414" i="11"/>
  <c r="AS414" i="11" s="1"/>
  <c r="AE414" i="11"/>
  <c r="V414" i="11"/>
  <c r="M414" i="11"/>
  <c r="D414" i="11"/>
  <c r="BF413" i="11"/>
  <c r="AW413" i="11"/>
  <c r="AX413" i="11" s="1"/>
  <c r="AR413" i="11"/>
  <c r="AS413" i="11" s="1"/>
  <c r="AE413" i="11"/>
  <c r="V413" i="11"/>
  <c r="M413" i="11"/>
  <c r="D413" i="11"/>
  <c r="BF412" i="11"/>
  <c r="AW412" i="11"/>
  <c r="AR412" i="11"/>
  <c r="AS412" i="11" s="1"/>
  <c r="AE412" i="11"/>
  <c r="V412" i="11"/>
  <c r="M412" i="11"/>
  <c r="D412" i="11"/>
  <c r="BF411" i="11"/>
  <c r="AX411" i="11"/>
  <c r="AW411" i="11"/>
  <c r="AR411" i="11"/>
  <c r="AS411" i="11" s="1"/>
  <c r="AE411" i="11"/>
  <c r="V411" i="11"/>
  <c r="M411" i="11"/>
  <c r="D411" i="11"/>
  <c r="BF410" i="11"/>
  <c r="AW410" i="11"/>
  <c r="AR410" i="11"/>
  <c r="AS410" i="11" s="1"/>
  <c r="AE410" i="11"/>
  <c r="V410" i="11"/>
  <c r="M410" i="11"/>
  <c r="D410" i="11"/>
  <c r="BF409" i="11"/>
  <c r="AW409" i="11"/>
  <c r="AX409" i="11" s="1"/>
  <c r="AR409" i="11"/>
  <c r="AS409" i="11" s="1"/>
  <c r="AE409" i="11"/>
  <c r="V409" i="11"/>
  <c r="M409" i="11"/>
  <c r="D409" i="11"/>
  <c r="BF408" i="11"/>
  <c r="AW408" i="11"/>
  <c r="AR408" i="11"/>
  <c r="AS408" i="11" s="1"/>
  <c r="AE408" i="11"/>
  <c r="V408" i="11"/>
  <c r="M408" i="11"/>
  <c r="D408" i="11"/>
  <c r="BF407" i="11"/>
  <c r="AW407" i="11"/>
  <c r="AX407" i="11" s="1"/>
  <c r="AR407" i="11"/>
  <c r="AS407" i="11" s="1"/>
  <c r="AE407" i="11"/>
  <c r="V407" i="11"/>
  <c r="M407" i="11"/>
  <c r="D407" i="11"/>
  <c r="BF406" i="11"/>
  <c r="AW406" i="11"/>
  <c r="AR406" i="11"/>
  <c r="AS406" i="11" s="1"/>
  <c r="AE406" i="11"/>
  <c r="V406" i="11"/>
  <c r="M406" i="11"/>
  <c r="D406" i="11"/>
  <c r="BF405" i="11"/>
  <c r="AW405" i="11"/>
  <c r="AX405" i="11" s="1"/>
  <c r="AR405" i="11"/>
  <c r="AS405" i="11" s="1"/>
  <c r="AE405" i="11"/>
  <c r="V405" i="11"/>
  <c r="M405" i="11"/>
  <c r="D405" i="11"/>
  <c r="BF404" i="11"/>
  <c r="AW404" i="11"/>
  <c r="AR404" i="11"/>
  <c r="AS404" i="11" s="1"/>
  <c r="AE404" i="11"/>
  <c r="V404" i="11"/>
  <c r="M404" i="11"/>
  <c r="D404" i="11"/>
  <c r="BF403" i="11"/>
  <c r="AW403" i="11"/>
  <c r="AX403" i="11" s="1"/>
  <c r="AR403" i="11"/>
  <c r="AS403" i="11" s="1"/>
  <c r="AE403" i="11"/>
  <c r="V403" i="11"/>
  <c r="M403" i="11"/>
  <c r="D403" i="11"/>
  <c r="BF402" i="11"/>
  <c r="AW402" i="11"/>
  <c r="AR402" i="11"/>
  <c r="AS402" i="11" s="1"/>
  <c r="AE402" i="11"/>
  <c r="V402" i="11"/>
  <c r="M402" i="11"/>
  <c r="D402" i="11"/>
  <c r="BF401" i="11"/>
  <c r="AW401" i="11"/>
  <c r="AX401" i="11" s="1"/>
  <c r="AR401" i="11"/>
  <c r="AS401" i="11" s="1"/>
  <c r="AE401" i="11"/>
  <c r="V401" i="11"/>
  <c r="M401" i="11"/>
  <c r="D401" i="11"/>
  <c r="BF400" i="11"/>
  <c r="AW400" i="11"/>
  <c r="AR400" i="11"/>
  <c r="AS400" i="11" s="1"/>
  <c r="AE400" i="11"/>
  <c r="V400" i="11"/>
  <c r="M400" i="11"/>
  <c r="D400" i="11"/>
  <c r="BF399" i="11"/>
  <c r="AW399" i="11"/>
  <c r="AX399" i="11" s="1"/>
  <c r="AR399" i="11"/>
  <c r="AS399" i="11" s="1"/>
  <c r="AE399" i="11"/>
  <c r="V399" i="11"/>
  <c r="M399" i="11"/>
  <c r="D399" i="11"/>
  <c r="BF398" i="11"/>
  <c r="AW398" i="11"/>
  <c r="AR398" i="11"/>
  <c r="AS398" i="11" s="1"/>
  <c r="AE398" i="11"/>
  <c r="V398" i="11"/>
  <c r="M398" i="11"/>
  <c r="D398" i="11"/>
  <c r="BF397" i="11"/>
  <c r="AW397" i="11"/>
  <c r="AX397" i="11" s="1"/>
  <c r="AR397" i="11"/>
  <c r="AS397" i="11" s="1"/>
  <c r="AE397" i="11"/>
  <c r="V397" i="11"/>
  <c r="M397" i="11"/>
  <c r="D397" i="11"/>
  <c r="BF396" i="11"/>
  <c r="BF427" i="11" s="1"/>
  <c r="AW396" i="11"/>
  <c r="AR396" i="11"/>
  <c r="AE396" i="11"/>
  <c r="V396" i="11"/>
  <c r="V427" i="11" s="1"/>
  <c r="M396" i="11"/>
  <c r="D396" i="11"/>
  <c r="D428" i="11" s="1"/>
  <c r="BM395" i="11"/>
  <c r="BL395" i="11"/>
  <c r="BK395" i="11"/>
  <c r="BJ395" i="11"/>
  <c r="BI395" i="11"/>
  <c r="BH395" i="11"/>
  <c r="BG395" i="11"/>
  <c r="BE395" i="11"/>
  <c r="AT395" i="11"/>
  <c r="AO395" i="11"/>
  <c r="C395" i="11"/>
  <c r="BM394" i="11"/>
  <c r="BL394" i="11"/>
  <c r="BK394" i="11"/>
  <c r="BJ394" i="11"/>
  <c r="BI394" i="11"/>
  <c r="BH394" i="11"/>
  <c r="BG394" i="11"/>
  <c r="BE394" i="11"/>
  <c r="BD394" i="11"/>
  <c r="BC394" i="11"/>
  <c r="BB394" i="11"/>
  <c r="BA394" i="11"/>
  <c r="AZ394" i="11"/>
  <c r="AV394" i="11"/>
  <c r="AU394" i="11"/>
  <c r="AT394" i="11"/>
  <c r="AQ394" i="11"/>
  <c r="AP394" i="11"/>
  <c r="AO394" i="11"/>
  <c r="AN394" i="11"/>
  <c r="AM394" i="11"/>
  <c r="AL394" i="11"/>
  <c r="AK394" i="11"/>
  <c r="AJ394" i="11"/>
  <c r="AI394" i="11"/>
  <c r="AH394" i="11"/>
  <c r="AG394" i="11"/>
  <c r="AF394" i="11"/>
  <c r="AD394" i="11"/>
  <c r="AC394" i="11"/>
  <c r="AB394" i="11"/>
  <c r="AA394" i="11"/>
  <c r="Z394" i="11"/>
  <c r="Y394" i="11"/>
  <c r="X394" i="11"/>
  <c r="W394" i="11"/>
  <c r="U394" i="11"/>
  <c r="T394" i="11"/>
  <c r="S394" i="11"/>
  <c r="R394" i="11"/>
  <c r="Q394" i="11"/>
  <c r="P394" i="11"/>
  <c r="O394" i="11"/>
  <c r="N394" i="11"/>
  <c r="L394" i="11"/>
  <c r="K394" i="11"/>
  <c r="J394" i="11"/>
  <c r="I394" i="11"/>
  <c r="H394" i="11"/>
  <c r="G394" i="11"/>
  <c r="F394" i="11"/>
  <c r="E394" i="11"/>
  <c r="C394" i="11"/>
  <c r="BM393" i="11"/>
  <c r="BL393" i="11"/>
  <c r="BK393" i="11"/>
  <c r="BJ393" i="11"/>
  <c r="BI393" i="11"/>
  <c r="BH393" i="11"/>
  <c r="BG393" i="11"/>
  <c r="BE393" i="11"/>
  <c r="BD393" i="11"/>
  <c r="BC393" i="11"/>
  <c r="BB393" i="11"/>
  <c r="BA393" i="11"/>
  <c r="AZ393" i="11"/>
  <c r="AV393" i="11"/>
  <c r="AU393" i="11"/>
  <c r="AT393" i="11"/>
  <c r="AQ393" i="11"/>
  <c r="AP393" i="11"/>
  <c r="AO393" i="11"/>
  <c r="AN393" i="11"/>
  <c r="AN10" i="11" s="1"/>
  <c r="AM393" i="11"/>
  <c r="AL393" i="11"/>
  <c r="AK393" i="11"/>
  <c r="AJ393" i="11"/>
  <c r="AI393" i="11"/>
  <c r="AH393" i="11"/>
  <c r="AG393" i="11"/>
  <c r="AF393" i="11"/>
  <c r="AD393" i="11"/>
  <c r="AC393" i="11"/>
  <c r="AB393" i="11"/>
  <c r="AA393" i="11"/>
  <c r="Z393" i="11"/>
  <c r="Y393" i="11"/>
  <c r="X393" i="11"/>
  <c r="W393" i="11"/>
  <c r="U393" i="11"/>
  <c r="T393" i="11"/>
  <c r="S393" i="11"/>
  <c r="R393" i="11"/>
  <c r="Q393" i="11"/>
  <c r="P393" i="11"/>
  <c r="O393" i="11"/>
  <c r="N393" i="11"/>
  <c r="L393" i="11"/>
  <c r="K393" i="11"/>
  <c r="J393" i="11"/>
  <c r="I393" i="11"/>
  <c r="H393" i="11"/>
  <c r="G393" i="11"/>
  <c r="F393" i="11"/>
  <c r="E393" i="11"/>
  <c r="C393" i="11"/>
  <c r="BM392" i="11"/>
  <c r="BL392" i="11"/>
  <c r="BK392" i="11"/>
  <c r="BJ392" i="11"/>
  <c r="BI392" i="11"/>
  <c r="BH392" i="11"/>
  <c r="BG392" i="11"/>
  <c r="BE392" i="11"/>
  <c r="BD392" i="11"/>
  <c r="BC392" i="11"/>
  <c r="BB392" i="11"/>
  <c r="BA392" i="11"/>
  <c r="AZ392" i="11"/>
  <c r="AV392" i="11"/>
  <c r="AU392" i="11"/>
  <c r="AT392" i="11"/>
  <c r="AQ392" i="11"/>
  <c r="AP392" i="11"/>
  <c r="AO392" i="11"/>
  <c r="AN392" i="11"/>
  <c r="AM392" i="11"/>
  <c r="AL392" i="11"/>
  <c r="AK392" i="11"/>
  <c r="AJ392" i="11"/>
  <c r="AI392" i="11"/>
  <c r="AH392" i="11"/>
  <c r="AG392" i="11"/>
  <c r="AF392" i="11"/>
  <c r="AD392" i="11"/>
  <c r="AC392" i="11"/>
  <c r="AB392" i="11"/>
  <c r="AA392" i="11"/>
  <c r="Z392" i="11"/>
  <c r="Y392" i="11"/>
  <c r="X392" i="11"/>
  <c r="W392" i="11"/>
  <c r="U392" i="11"/>
  <c r="T392" i="11"/>
  <c r="S392" i="11"/>
  <c r="R392" i="11"/>
  <c r="Q392" i="11"/>
  <c r="P392" i="11"/>
  <c r="P9" i="11" s="1"/>
  <c r="O392" i="11"/>
  <c r="N392" i="11"/>
  <c r="L392" i="11"/>
  <c r="K392" i="11"/>
  <c r="J392" i="11"/>
  <c r="I392" i="11"/>
  <c r="H392" i="11"/>
  <c r="G392" i="11"/>
  <c r="F392" i="11"/>
  <c r="E392" i="11"/>
  <c r="C392" i="11"/>
  <c r="BF391" i="11"/>
  <c r="AW391" i="11"/>
  <c r="AX391" i="11" s="1"/>
  <c r="AR391" i="11"/>
  <c r="AS391" i="11" s="1"/>
  <c r="AE391" i="11"/>
  <c r="V391" i="11"/>
  <c r="M391" i="11"/>
  <c r="D391" i="11"/>
  <c r="BF390" i="11"/>
  <c r="AW390" i="11"/>
  <c r="AX390" i="11" s="1"/>
  <c r="AR390" i="11"/>
  <c r="AS390" i="11" s="1"/>
  <c r="AE390" i="11"/>
  <c r="V390" i="11"/>
  <c r="M390" i="11"/>
  <c r="D390" i="11"/>
  <c r="BF389" i="11"/>
  <c r="AW389" i="11"/>
  <c r="AX389" i="11" s="1"/>
  <c r="AR389" i="11"/>
  <c r="AS389" i="11" s="1"/>
  <c r="AE389" i="11"/>
  <c r="V389" i="11"/>
  <c r="M389" i="11"/>
  <c r="D389" i="11"/>
  <c r="BF388" i="11"/>
  <c r="AW388" i="11"/>
  <c r="AX388" i="11" s="1"/>
  <c r="AR388" i="11"/>
  <c r="AS388" i="11" s="1"/>
  <c r="AE388" i="11"/>
  <c r="V388" i="11"/>
  <c r="M388" i="11"/>
  <c r="D388" i="11"/>
  <c r="BF387" i="11"/>
  <c r="AW387" i="11"/>
  <c r="AX387" i="11" s="1"/>
  <c r="AR387" i="11"/>
  <c r="AS387" i="11" s="1"/>
  <c r="AE387" i="11"/>
  <c r="V387" i="11"/>
  <c r="M387" i="11"/>
  <c r="D387" i="11"/>
  <c r="BF386" i="11"/>
  <c r="AW386" i="11"/>
  <c r="AX386" i="11" s="1"/>
  <c r="AR386" i="11"/>
  <c r="AS386" i="11" s="1"/>
  <c r="AE386" i="11"/>
  <c r="V386" i="11"/>
  <c r="M386" i="11"/>
  <c r="D386" i="11"/>
  <c r="BF385" i="11"/>
  <c r="AW385" i="11"/>
  <c r="AX385" i="11" s="1"/>
  <c r="AR385" i="11"/>
  <c r="AS385" i="11" s="1"/>
  <c r="AE385" i="11"/>
  <c r="V385" i="11"/>
  <c r="M385" i="11"/>
  <c r="D385" i="11"/>
  <c r="BF384" i="11"/>
  <c r="AW384" i="11"/>
  <c r="AX384" i="11" s="1"/>
  <c r="AR384" i="11"/>
  <c r="AS384" i="11" s="1"/>
  <c r="AE384" i="11"/>
  <c r="V384" i="11"/>
  <c r="M384" i="11"/>
  <c r="D384" i="11"/>
  <c r="BF383" i="11"/>
  <c r="AW383" i="11"/>
  <c r="AX383" i="11" s="1"/>
  <c r="AR383" i="11"/>
  <c r="AS383" i="11" s="1"/>
  <c r="AE383" i="11"/>
  <c r="V383" i="11"/>
  <c r="M383" i="11"/>
  <c r="D383" i="11"/>
  <c r="BF382" i="11"/>
  <c r="AW382" i="11"/>
  <c r="AX382" i="11" s="1"/>
  <c r="AR382" i="11"/>
  <c r="AS382" i="11" s="1"/>
  <c r="AE382" i="11"/>
  <c r="V382" i="11"/>
  <c r="M382" i="11"/>
  <c r="D382" i="11"/>
  <c r="BF381" i="11"/>
  <c r="AW381" i="11"/>
  <c r="AX381" i="11" s="1"/>
  <c r="AR381" i="11"/>
  <c r="AS381" i="11" s="1"/>
  <c r="AE381" i="11"/>
  <c r="V381" i="11"/>
  <c r="M381" i="11"/>
  <c r="D381" i="11"/>
  <c r="BF380" i="11"/>
  <c r="AW380" i="11"/>
  <c r="AX380" i="11" s="1"/>
  <c r="AR380" i="11"/>
  <c r="AS380" i="11" s="1"/>
  <c r="AE380" i="11"/>
  <c r="V380" i="11"/>
  <c r="M380" i="11"/>
  <c r="D380" i="11"/>
  <c r="BF379" i="11"/>
  <c r="AW379" i="11"/>
  <c r="AX379" i="11" s="1"/>
  <c r="AR379" i="11"/>
  <c r="AS379" i="11" s="1"/>
  <c r="AE379" i="11"/>
  <c r="V379" i="11"/>
  <c r="M379" i="11"/>
  <c r="D379" i="11"/>
  <c r="BF378" i="11"/>
  <c r="AW378" i="11"/>
  <c r="AX378" i="11" s="1"/>
  <c r="AR378" i="11"/>
  <c r="AS378" i="11" s="1"/>
  <c r="AE378" i="11"/>
  <c r="V378" i="11"/>
  <c r="M378" i="11"/>
  <c r="D378" i="11"/>
  <c r="BF377" i="11"/>
  <c r="AW377" i="11"/>
  <c r="AX377" i="11" s="1"/>
  <c r="AR377" i="11"/>
  <c r="AS377" i="11" s="1"/>
  <c r="AY377" i="11" s="1"/>
  <c r="AE377" i="11"/>
  <c r="V377" i="11"/>
  <c r="M377" i="11"/>
  <c r="D377" i="11"/>
  <c r="BF376" i="11"/>
  <c r="AW376" i="11"/>
  <c r="AX376" i="11" s="1"/>
  <c r="AR376" i="11"/>
  <c r="AS376" i="11" s="1"/>
  <c r="AE376" i="11"/>
  <c r="V376" i="11"/>
  <c r="M376" i="11"/>
  <c r="D376" i="11"/>
  <c r="BF375" i="11"/>
  <c r="AW375" i="11"/>
  <c r="AX375" i="11" s="1"/>
  <c r="AR375" i="11"/>
  <c r="AS375" i="11" s="1"/>
  <c r="AE375" i="11"/>
  <c r="V375" i="11"/>
  <c r="M375" i="11"/>
  <c r="D375" i="11"/>
  <c r="BF374" i="11"/>
  <c r="AX374" i="11"/>
  <c r="AW374" i="11"/>
  <c r="AR374" i="11"/>
  <c r="AS374" i="11" s="1"/>
  <c r="AE374" i="11"/>
  <c r="V374" i="11"/>
  <c r="M374" i="11"/>
  <c r="D374" i="11"/>
  <c r="BF373" i="11"/>
  <c r="AW373" i="11"/>
  <c r="AX373" i="11" s="1"/>
  <c r="AR373" i="11"/>
  <c r="AS373" i="11" s="1"/>
  <c r="AE373" i="11"/>
  <c r="V373" i="11"/>
  <c r="M373" i="11"/>
  <c r="D373" i="11"/>
  <c r="BF372" i="11"/>
  <c r="AW372" i="11"/>
  <c r="AX372" i="11" s="1"/>
  <c r="AR372" i="11"/>
  <c r="AS372" i="11" s="1"/>
  <c r="AE372" i="11"/>
  <c r="V372" i="11"/>
  <c r="M372" i="11"/>
  <c r="D372" i="11"/>
  <c r="BF371" i="11"/>
  <c r="AW371" i="11"/>
  <c r="AX371" i="11" s="1"/>
  <c r="AR371" i="11"/>
  <c r="AS371" i="11" s="1"/>
  <c r="AE371" i="11"/>
  <c r="V371" i="11"/>
  <c r="M371" i="11"/>
  <c r="D371" i="11"/>
  <c r="BF370" i="11"/>
  <c r="AW370" i="11"/>
  <c r="AX370" i="11" s="1"/>
  <c r="AR370" i="11"/>
  <c r="AS370" i="11" s="1"/>
  <c r="AE370" i="11"/>
  <c r="V370" i="11"/>
  <c r="M370" i="11"/>
  <c r="D370" i="11"/>
  <c r="BF369" i="11"/>
  <c r="AW369" i="11"/>
  <c r="AX369" i="11" s="1"/>
  <c r="AR369" i="11"/>
  <c r="AS369" i="11" s="1"/>
  <c r="AE369" i="11"/>
  <c r="V369" i="11"/>
  <c r="M369" i="11"/>
  <c r="D369" i="11"/>
  <c r="BF368" i="11"/>
  <c r="AX368" i="11"/>
  <c r="AW368" i="11"/>
  <c r="AR368" i="11"/>
  <c r="AS368" i="11" s="1"/>
  <c r="AE368" i="11"/>
  <c r="V368" i="11"/>
  <c r="M368" i="11"/>
  <c r="D368" i="11"/>
  <c r="BF367" i="11"/>
  <c r="AW367" i="11"/>
  <c r="AX367" i="11" s="1"/>
  <c r="AR367" i="11"/>
  <c r="AS367" i="11" s="1"/>
  <c r="AE367" i="11"/>
  <c r="V367" i="11"/>
  <c r="M367" i="11"/>
  <c r="D367" i="11"/>
  <c r="BF366" i="11"/>
  <c r="AW366" i="11"/>
  <c r="AX366" i="11" s="1"/>
  <c r="AR366" i="11"/>
  <c r="AS366" i="11" s="1"/>
  <c r="AE366" i="11"/>
  <c r="V366" i="11"/>
  <c r="M366" i="11"/>
  <c r="D366" i="11"/>
  <c r="BF365" i="11"/>
  <c r="AW365" i="11"/>
  <c r="AX365" i="11" s="1"/>
  <c r="AR365" i="11"/>
  <c r="AS365" i="11" s="1"/>
  <c r="AE365" i="11"/>
  <c r="V365" i="11"/>
  <c r="M365" i="11"/>
  <c r="D365" i="11"/>
  <c r="BF364" i="11"/>
  <c r="AW364" i="11"/>
  <c r="AX364" i="11" s="1"/>
  <c r="AR364" i="11"/>
  <c r="AS364" i="11" s="1"/>
  <c r="AE364" i="11"/>
  <c r="V364" i="11"/>
  <c r="M364" i="11"/>
  <c r="D364" i="11"/>
  <c r="BF363" i="11"/>
  <c r="AW363" i="11"/>
  <c r="AX363" i="11" s="1"/>
  <c r="AR363" i="11"/>
  <c r="AS363" i="11" s="1"/>
  <c r="AE363" i="11"/>
  <c r="V363" i="11"/>
  <c r="M363" i="11"/>
  <c r="D363" i="11"/>
  <c r="BF362" i="11"/>
  <c r="BF394" i="11" s="1"/>
  <c r="AW362" i="11"/>
  <c r="AR362" i="11"/>
  <c r="AE362" i="11"/>
  <c r="AE392" i="11" s="1"/>
  <c r="V362" i="11"/>
  <c r="V392" i="11" s="1"/>
  <c r="M362" i="11"/>
  <c r="D362" i="11"/>
  <c r="D392" i="11" s="1"/>
  <c r="BM361" i="11"/>
  <c r="BL361" i="11"/>
  <c r="BK361" i="11"/>
  <c r="BJ361" i="11"/>
  <c r="BI361" i="11"/>
  <c r="BH361" i="11"/>
  <c r="BG361" i="11"/>
  <c r="BE361" i="11"/>
  <c r="AT361" i="11"/>
  <c r="AO361" i="11"/>
  <c r="C361" i="11"/>
  <c r="BM360" i="11"/>
  <c r="BL360" i="11"/>
  <c r="BK360" i="11"/>
  <c r="BJ360" i="11"/>
  <c r="BI360" i="11"/>
  <c r="BH360" i="11"/>
  <c r="BG360" i="11"/>
  <c r="BE360" i="11"/>
  <c r="BD360" i="11"/>
  <c r="BC360" i="11"/>
  <c r="BB360" i="11"/>
  <c r="BA360" i="11"/>
  <c r="AZ360" i="11"/>
  <c r="AV360" i="11"/>
  <c r="AU360" i="11"/>
  <c r="AT360" i="11"/>
  <c r="AQ360" i="11"/>
  <c r="AP360" i="11"/>
  <c r="AO360" i="11"/>
  <c r="AN360" i="11"/>
  <c r="AN8" i="11" s="1"/>
  <c r="AM360" i="11"/>
  <c r="AL360" i="11"/>
  <c r="AK360" i="11"/>
  <c r="AJ360" i="11"/>
  <c r="AI360" i="11"/>
  <c r="AH360" i="11"/>
  <c r="AG360" i="11"/>
  <c r="AF360" i="11"/>
  <c r="AD360" i="11"/>
  <c r="AC360" i="11"/>
  <c r="AB360" i="11"/>
  <c r="AA360" i="11"/>
  <c r="Z360" i="11"/>
  <c r="Y360" i="11"/>
  <c r="X360" i="11"/>
  <c r="W360" i="11"/>
  <c r="U360" i="11"/>
  <c r="T360" i="11"/>
  <c r="S360" i="11"/>
  <c r="R360" i="11"/>
  <c r="Q360" i="11"/>
  <c r="P360" i="11"/>
  <c r="O360" i="11"/>
  <c r="N360" i="11"/>
  <c r="L360" i="11"/>
  <c r="K360" i="11"/>
  <c r="J360" i="11"/>
  <c r="I360" i="11"/>
  <c r="H360" i="11"/>
  <c r="G360" i="11"/>
  <c r="F360" i="11"/>
  <c r="E360" i="11"/>
  <c r="C360" i="11"/>
  <c r="BM359" i="11"/>
  <c r="BL359" i="11"/>
  <c r="BK359" i="11"/>
  <c r="BJ359" i="11"/>
  <c r="BI359" i="11"/>
  <c r="BH359" i="11"/>
  <c r="BG359" i="11"/>
  <c r="BE359" i="11"/>
  <c r="BD359" i="11"/>
  <c r="BC359" i="11"/>
  <c r="BB359" i="11"/>
  <c r="BA359" i="11"/>
  <c r="AZ359" i="11"/>
  <c r="AV359" i="11"/>
  <c r="AU359" i="11"/>
  <c r="AT359" i="11"/>
  <c r="AQ359" i="11"/>
  <c r="AP359" i="11"/>
  <c r="AO359" i="11"/>
  <c r="AN359" i="11"/>
  <c r="AM359" i="11"/>
  <c r="AL359" i="11"/>
  <c r="AK359" i="11"/>
  <c r="AJ359" i="11"/>
  <c r="AI359" i="11"/>
  <c r="AH359" i="11"/>
  <c r="AG359" i="11"/>
  <c r="AF359" i="11"/>
  <c r="AD359" i="11"/>
  <c r="AC359" i="11"/>
  <c r="AB359" i="11"/>
  <c r="AA359" i="11"/>
  <c r="Z359" i="11"/>
  <c r="Y359" i="11"/>
  <c r="X359" i="11"/>
  <c r="W359" i="11"/>
  <c r="U359" i="11"/>
  <c r="T359" i="11"/>
  <c r="S359" i="11"/>
  <c r="R359" i="11"/>
  <c r="Q359" i="11"/>
  <c r="P359" i="11"/>
  <c r="O359" i="11"/>
  <c r="N359" i="11"/>
  <c r="L359" i="11"/>
  <c r="K359" i="11"/>
  <c r="J359" i="11"/>
  <c r="I359" i="11"/>
  <c r="H359" i="11"/>
  <c r="G359" i="11"/>
  <c r="F359" i="11"/>
  <c r="E359" i="11"/>
  <c r="C359" i="11"/>
  <c r="BM358" i="11"/>
  <c r="BL358" i="11"/>
  <c r="BK358" i="11"/>
  <c r="BJ358" i="11"/>
  <c r="BI358" i="11"/>
  <c r="BH358" i="11"/>
  <c r="BG358" i="11"/>
  <c r="BE358" i="11"/>
  <c r="BD358" i="11"/>
  <c r="BC358" i="11"/>
  <c r="BB358" i="11"/>
  <c r="BA358" i="11"/>
  <c r="AZ358" i="11"/>
  <c r="AV358" i="11"/>
  <c r="AU358" i="11"/>
  <c r="AT358" i="11"/>
  <c r="AQ358" i="11"/>
  <c r="AP358" i="11"/>
  <c r="AP8" i="11" s="1"/>
  <c r="AO358" i="11"/>
  <c r="AN358" i="11"/>
  <c r="AM358" i="11"/>
  <c r="AL358" i="11"/>
  <c r="AK358" i="11"/>
  <c r="AJ358" i="11"/>
  <c r="AI358" i="11"/>
  <c r="AH358" i="11"/>
  <c r="AG358" i="11"/>
  <c r="AF358" i="11"/>
  <c r="AD358" i="11"/>
  <c r="AC358" i="11"/>
  <c r="AB358" i="11"/>
  <c r="AA358" i="11"/>
  <c r="Z358" i="11"/>
  <c r="Y358" i="11"/>
  <c r="X358" i="11"/>
  <c r="W358" i="11"/>
  <c r="U358" i="11"/>
  <c r="T358" i="11"/>
  <c r="S358" i="11"/>
  <c r="R358" i="11"/>
  <c r="Q358" i="11"/>
  <c r="P358" i="11"/>
  <c r="O358" i="11"/>
  <c r="N358" i="11"/>
  <c r="L358" i="11"/>
  <c r="K358" i="11"/>
  <c r="J358" i="11"/>
  <c r="I358" i="11"/>
  <c r="H358" i="11"/>
  <c r="G358" i="11"/>
  <c r="F358" i="11"/>
  <c r="E358" i="11"/>
  <c r="C358" i="11"/>
  <c r="BF357" i="11"/>
  <c r="AW357" i="11"/>
  <c r="AX357" i="11" s="1"/>
  <c r="AR357" i="11"/>
  <c r="AS357" i="11" s="1"/>
  <c r="AE357" i="11"/>
  <c r="V357" i="11"/>
  <c r="M357" i="11"/>
  <c r="D357" i="11"/>
  <c r="BF356" i="11"/>
  <c r="AW356" i="11"/>
  <c r="AX356" i="11" s="1"/>
  <c r="AR356" i="11"/>
  <c r="AS356" i="11" s="1"/>
  <c r="AE356" i="11"/>
  <c r="V356" i="11"/>
  <c r="M356" i="11"/>
  <c r="D356" i="11"/>
  <c r="BF355" i="11"/>
  <c r="AW355" i="11"/>
  <c r="AX355" i="11" s="1"/>
  <c r="AR355" i="11"/>
  <c r="AS355" i="11" s="1"/>
  <c r="AE355" i="11"/>
  <c r="V355" i="11"/>
  <c r="M355" i="11"/>
  <c r="D355" i="11"/>
  <c r="BF354" i="11"/>
  <c r="AW354" i="11"/>
  <c r="AX354" i="11" s="1"/>
  <c r="AR354" i="11"/>
  <c r="AS354" i="11" s="1"/>
  <c r="AE354" i="11"/>
  <c r="V354" i="11"/>
  <c r="M354" i="11"/>
  <c r="D354" i="11"/>
  <c r="BF353" i="11"/>
  <c r="AW353" i="11"/>
  <c r="AX353" i="11" s="1"/>
  <c r="AR353" i="11"/>
  <c r="AS353" i="11" s="1"/>
  <c r="AE353" i="11"/>
  <c r="V353" i="11"/>
  <c r="M353" i="11"/>
  <c r="D353" i="11"/>
  <c r="BF352" i="11"/>
  <c r="AW352" i="11"/>
  <c r="AX352" i="11" s="1"/>
  <c r="AR352" i="11"/>
  <c r="AS352" i="11" s="1"/>
  <c r="AY352" i="11" s="1"/>
  <c r="AE352" i="11"/>
  <c r="V352" i="11"/>
  <c r="M352" i="11"/>
  <c r="D352" i="11"/>
  <c r="BF351" i="11"/>
  <c r="AW351" i="11"/>
  <c r="AX351" i="11" s="1"/>
  <c r="AR351" i="11"/>
  <c r="AS351" i="11" s="1"/>
  <c r="AE351" i="11"/>
  <c r="V351" i="11"/>
  <c r="M351" i="11"/>
  <c r="D351" i="11"/>
  <c r="BF350" i="11"/>
  <c r="AW350" i="11"/>
  <c r="AX350" i="11" s="1"/>
  <c r="AR350" i="11"/>
  <c r="AS350" i="11" s="1"/>
  <c r="AE350" i="11"/>
  <c r="V350" i="11"/>
  <c r="M350" i="11"/>
  <c r="D350" i="11"/>
  <c r="BF349" i="11"/>
  <c r="AW349" i="11"/>
  <c r="AX349" i="11" s="1"/>
  <c r="AR349" i="11"/>
  <c r="AS349" i="11" s="1"/>
  <c r="AE349" i="11"/>
  <c r="V349" i="11"/>
  <c r="M349" i="11"/>
  <c r="D349" i="11"/>
  <c r="BF348" i="11"/>
  <c r="AW348" i="11"/>
  <c r="AX348" i="11" s="1"/>
  <c r="AR348" i="11"/>
  <c r="AS348" i="11" s="1"/>
  <c r="AE348" i="11"/>
  <c r="V348" i="11"/>
  <c r="M348" i="11"/>
  <c r="D348" i="11"/>
  <c r="BF347" i="11"/>
  <c r="AW347" i="11"/>
  <c r="AX347" i="11" s="1"/>
  <c r="AR347" i="11"/>
  <c r="AS347" i="11" s="1"/>
  <c r="AE347" i="11"/>
  <c r="V347" i="11"/>
  <c r="M347" i="11"/>
  <c r="D347" i="11"/>
  <c r="BF346" i="11"/>
  <c r="AW346" i="11"/>
  <c r="AX346" i="11" s="1"/>
  <c r="AR346" i="11"/>
  <c r="AS346" i="11" s="1"/>
  <c r="AE346" i="11"/>
  <c r="V346" i="11"/>
  <c r="M346" i="11"/>
  <c r="D346" i="11"/>
  <c r="BF345" i="11"/>
  <c r="AW345" i="11"/>
  <c r="AX345" i="11" s="1"/>
  <c r="AR345" i="11"/>
  <c r="AS345" i="11" s="1"/>
  <c r="AE345" i="11"/>
  <c r="V345" i="11"/>
  <c r="M345" i="11"/>
  <c r="D345" i="11"/>
  <c r="BF344" i="11"/>
  <c r="AW344" i="11"/>
  <c r="AX344" i="11" s="1"/>
  <c r="AR344" i="11"/>
  <c r="AS344" i="11" s="1"/>
  <c r="AE344" i="11"/>
  <c r="V344" i="11"/>
  <c r="M344" i="11"/>
  <c r="D344" i="11"/>
  <c r="BF343" i="11"/>
  <c r="AW343" i="11"/>
  <c r="AX343" i="11" s="1"/>
  <c r="AR343" i="11"/>
  <c r="AS343" i="11" s="1"/>
  <c r="AE343" i="11"/>
  <c r="V343" i="11"/>
  <c r="M343" i="11"/>
  <c r="D343" i="11"/>
  <c r="BF342" i="11"/>
  <c r="AW342" i="11"/>
  <c r="AX342" i="11" s="1"/>
  <c r="AR342" i="11"/>
  <c r="AS342" i="11" s="1"/>
  <c r="AE342" i="11"/>
  <c r="V342" i="11"/>
  <c r="M342" i="11"/>
  <c r="D342" i="11"/>
  <c r="BF341" i="11"/>
  <c r="AW341" i="11"/>
  <c r="AX341" i="11" s="1"/>
  <c r="AR341" i="11"/>
  <c r="AS341" i="11" s="1"/>
  <c r="AE341" i="11"/>
  <c r="V341" i="11"/>
  <c r="M341" i="11"/>
  <c r="D341" i="11"/>
  <c r="BF340" i="11"/>
  <c r="AW340" i="11"/>
  <c r="AX340" i="11" s="1"/>
  <c r="AR340" i="11"/>
  <c r="AS340" i="11" s="1"/>
  <c r="AE340" i="11"/>
  <c r="V340" i="11"/>
  <c r="M340" i="11"/>
  <c r="D340" i="11"/>
  <c r="BF339" i="11"/>
  <c r="AW339" i="11"/>
  <c r="AX339" i="11" s="1"/>
  <c r="AR339" i="11"/>
  <c r="AS339" i="11" s="1"/>
  <c r="AE339" i="11"/>
  <c r="V339" i="11"/>
  <c r="M339" i="11"/>
  <c r="D339" i="11"/>
  <c r="BF338" i="11"/>
  <c r="AW338" i="11"/>
  <c r="AX338" i="11" s="1"/>
  <c r="AR338" i="11"/>
  <c r="AS338" i="11" s="1"/>
  <c r="AE338" i="11"/>
  <c r="V338" i="11"/>
  <c r="M338" i="11"/>
  <c r="D338" i="11"/>
  <c r="BF337" i="11"/>
  <c r="AW337" i="11"/>
  <c r="AX337" i="11" s="1"/>
  <c r="AR337" i="11"/>
  <c r="AS337" i="11" s="1"/>
  <c r="AE337" i="11"/>
  <c r="V337" i="11"/>
  <c r="M337" i="11"/>
  <c r="D337" i="11"/>
  <c r="BF336" i="11"/>
  <c r="AW336" i="11"/>
  <c r="AX336" i="11" s="1"/>
  <c r="AR336" i="11"/>
  <c r="AS336" i="11" s="1"/>
  <c r="AY336" i="11" s="1"/>
  <c r="AE336" i="11"/>
  <c r="V336" i="11"/>
  <c r="M336" i="11"/>
  <c r="D336" i="11"/>
  <c r="BF335" i="11"/>
  <c r="AW335" i="11"/>
  <c r="AX335" i="11" s="1"/>
  <c r="AR335" i="11"/>
  <c r="AS335" i="11" s="1"/>
  <c r="AE335" i="11"/>
  <c r="V335" i="11"/>
  <c r="M335" i="11"/>
  <c r="D335" i="11"/>
  <c r="BF334" i="11"/>
  <c r="AW334" i="11"/>
  <c r="AX334" i="11" s="1"/>
  <c r="AR334" i="11"/>
  <c r="AS334" i="11" s="1"/>
  <c r="AE334" i="11"/>
  <c r="V334" i="11"/>
  <c r="M334" i="11"/>
  <c r="D334" i="11"/>
  <c r="BF333" i="11"/>
  <c r="AW333" i="11"/>
  <c r="AX333" i="11" s="1"/>
  <c r="AR333" i="11"/>
  <c r="AS333" i="11" s="1"/>
  <c r="AE333" i="11"/>
  <c r="V333" i="11"/>
  <c r="M333" i="11"/>
  <c r="D333" i="11"/>
  <c r="BF332" i="11"/>
  <c r="AW332" i="11"/>
  <c r="AX332" i="11" s="1"/>
  <c r="AR332" i="11"/>
  <c r="AS332" i="11" s="1"/>
  <c r="AE332" i="11"/>
  <c r="V332" i="11"/>
  <c r="M332" i="11"/>
  <c r="D332" i="11"/>
  <c r="BF331" i="11"/>
  <c r="AW331" i="11"/>
  <c r="AX331" i="11" s="1"/>
  <c r="AR331" i="11"/>
  <c r="AS331" i="11" s="1"/>
  <c r="AE331" i="11"/>
  <c r="V331" i="11"/>
  <c r="M331" i="11"/>
  <c r="D331" i="11"/>
  <c r="BF330" i="11"/>
  <c r="AW330" i="11"/>
  <c r="AX330" i="11" s="1"/>
  <c r="AR330" i="11"/>
  <c r="AS330" i="11" s="1"/>
  <c r="AE330" i="11"/>
  <c r="V330" i="11"/>
  <c r="M330" i="11"/>
  <c r="D330" i="11"/>
  <c r="BF329" i="11"/>
  <c r="AW329" i="11"/>
  <c r="AX329" i="11" s="1"/>
  <c r="AR329" i="11"/>
  <c r="AS329" i="11" s="1"/>
  <c r="AE329" i="11"/>
  <c r="V329" i="11"/>
  <c r="M329" i="11"/>
  <c r="D329" i="11"/>
  <c r="BF328" i="11"/>
  <c r="AW328" i="11"/>
  <c r="AX328" i="11" s="1"/>
  <c r="AR328" i="11"/>
  <c r="AS328" i="11" s="1"/>
  <c r="AE328" i="11"/>
  <c r="V328" i="11"/>
  <c r="M328" i="11"/>
  <c r="D328" i="11"/>
  <c r="BF327" i="11"/>
  <c r="AW327" i="11"/>
  <c r="AX327" i="11" s="1"/>
  <c r="AR327" i="11"/>
  <c r="AS327" i="11" s="1"/>
  <c r="AE327" i="11"/>
  <c r="AE358" i="11" s="1"/>
  <c r="V327" i="11"/>
  <c r="V358" i="11" s="1"/>
  <c r="M327" i="11"/>
  <c r="D327" i="11"/>
  <c r="D358" i="11" s="1"/>
  <c r="BM326" i="11"/>
  <c r="BL326" i="11"/>
  <c r="BK326" i="11"/>
  <c r="BJ326" i="11"/>
  <c r="BI326" i="11"/>
  <c r="BH326" i="11"/>
  <c r="BG326" i="11"/>
  <c r="BE326" i="11"/>
  <c r="AT326" i="11"/>
  <c r="AO326" i="11"/>
  <c r="C326" i="11"/>
  <c r="BM325" i="11"/>
  <c r="BL325" i="11"/>
  <c r="BK325" i="11"/>
  <c r="BJ325" i="11"/>
  <c r="BI325" i="11"/>
  <c r="BH325" i="11"/>
  <c r="BG325" i="11"/>
  <c r="BE325" i="11"/>
  <c r="BD325" i="11"/>
  <c r="BC325" i="11"/>
  <c r="BB325" i="11"/>
  <c r="BA325" i="11"/>
  <c r="AZ325" i="11"/>
  <c r="AV325" i="11"/>
  <c r="AU325" i="11"/>
  <c r="AT325" i="11"/>
  <c r="AQ325" i="11"/>
  <c r="AP325" i="11"/>
  <c r="AO325" i="11"/>
  <c r="AN325" i="11"/>
  <c r="AM325" i="11"/>
  <c r="AL325" i="11"/>
  <c r="AK325" i="11"/>
  <c r="AJ325" i="11"/>
  <c r="AI325" i="11"/>
  <c r="AH325" i="11"/>
  <c r="AG325" i="11"/>
  <c r="AF325" i="11"/>
  <c r="AD325" i="11"/>
  <c r="AC325" i="11"/>
  <c r="AB325" i="11"/>
  <c r="AA325" i="11"/>
  <c r="Z325" i="11"/>
  <c r="Y325" i="11"/>
  <c r="X325" i="11"/>
  <c r="W325" i="11"/>
  <c r="U325" i="11"/>
  <c r="T325" i="11"/>
  <c r="S325" i="11"/>
  <c r="R325" i="11"/>
  <c r="Q325" i="11"/>
  <c r="P325" i="11"/>
  <c r="O325" i="11"/>
  <c r="N325" i="11"/>
  <c r="L325" i="11"/>
  <c r="K325" i="11"/>
  <c r="J325" i="11"/>
  <c r="I325" i="11"/>
  <c r="H325" i="11"/>
  <c r="G325" i="11"/>
  <c r="F325" i="11"/>
  <c r="E325" i="11"/>
  <c r="C325" i="11"/>
  <c r="BM324" i="11"/>
  <c r="BL324" i="11"/>
  <c r="BK324" i="11"/>
  <c r="BJ324" i="11"/>
  <c r="BI324" i="11"/>
  <c r="BH324" i="11"/>
  <c r="BG324" i="11"/>
  <c r="BE324" i="11"/>
  <c r="BD324" i="11"/>
  <c r="BC324" i="11"/>
  <c r="BB324" i="11"/>
  <c r="BA324" i="11"/>
  <c r="AZ324" i="11"/>
  <c r="AV324" i="11"/>
  <c r="AU324" i="11"/>
  <c r="AT324" i="11"/>
  <c r="AQ324" i="11"/>
  <c r="AP324" i="11"/>
  <c r="AO324" i="11"/>
  <c r="AN324" i="11"/>
  <c r="AM324" i="11"/>
  <c r="AL324" i="11"/>
  <c r="AK324" i="11"/>
  <c r="AJ324" i="11"/>
  <c r="AI324" i="11"/>
  <c r="AH324" i="11"/>
  <c r="AG324" i="11"/>
  <c r="AF324" i="11"/>
  <c r="AD324" i="11"/>
  <c r="AC324" i="11"/>
  <c r="AB324" i="11"/>
  <c r="AA324" i="11"/>
  <c r="Z324" i="11"/>
  <c r="Y324" i="11"/>
  <c r="X324" i="11"/>
  <c r="W324" i="11"/>
  <c r="U324" i="11"/>
  <c r="T324" i="11"/>
  <c r="S324" i="11"/>
  <c r="R324" i="11"/>
  <c r="Q324" i="11"/>
  <c r="P324" i="11"/>
  <c r="O324" i="11"/>
  <c r="N324" i="11"/>
  <c r="L324" i="11"/>
  <c r="K324" i="11"/>
  <c r="J324" i="11"/>
  <c r="I324" i="11"/>
  <c r="H324" i="11"/>
  <c r="G324" i="11"/>
  <c r="F324" i="11"/>
  <c r="E324" i="11"/>
  <c r="C324" i="11"/>
  <c r="BM323" i="11"/>
  <c r="BL323" i="11"/>
  <c r="BK323" i="11"/>
  <c r="BJ323" i="11"/>
  <c r="BI323" i="11"/>
  <c r="BH323" i="11"/>
  <c r="BG323" i="11"/>
  <c r="BE323" i="11"/>
  <c r="BD323" i="11"/>
  <c r="BC323" i="11"/>
  <c r="BB323" i="11"/>
  <c r="BA323" i="11"/>
  <c r="AZ323" i="11"/>
  <c r="AV323" i="11"/>
  <c r="AU323" i="11"/>
  <c r="AT323" i="11"/>
  <c r="AQ323" i="11"/>
  <c r="AP323" i="11"/>
  <c r="AO323" i="11"/>
  <c r="AN323" i="11"/>
  <c r="AM323" i="11"/>
  <c r="AL323" i="11"/>
  <c r="AK323" i="11"/>
  <c r="AJ323" i="11"/>
  <c r="AI323" i="11"/>
  <c r="AH323" i="11"/>
  <c r="AG323" i="11"/>
  <c r="AF323" i="11"/>
  <c r="AD323" i="11"/>
  <c r="AC323" i="11"/>
  <c r="AB323" i="11"/>
  <c r="AA323" i="11"/>
  <c r="Z323" i="11"/>
  <c r="Y323" i="11"/>
  <c r="X323" i="11"/>
  <c r="W323" i="11"/>
  <c r="U323" i="11"/>
  <c r="T323" i="11"/>
  <c r="S323" i="11"/>
  <c r="R323" i="11"/>
  <c r="Q323" i="11"/>
  <c r="P323" i="11"/>
  <c r="O323" i="11"/>
  <c r="N323" i="11"/>
  <c r="L323" i="11"/>
  <c r="K323" i="11"/>
  <c r="J323" i="11"/>
  <c r="I323" i="11"/>
  <c r="H323" i="11"/>
  <c r="G323" i="11"/>
  <c r="F323" i="11"/>
  <c r="E323" i="11"/>
  <c r="C323" i="11"/>
  <c r="BF322" i="11"/>
  <c r="AW322" i="11"/>
  <c r="AR322" i="11"/>
  <c r="AS322" i="11" s="1"/>
  <c r="AE322" i="11"/>
  <c r="V322" i="11"/>
  <c r="M322" i="11"/>
  <c r="D322" i="11"/>
  <c r="BF321" i="11"/>
  <c r="AW321" i="11"/>
  <c r="AX321" i="11" s="1"/>
  <c r="AR321" i="11"/>
  <c r="AS321" i="11" s="1"/>
  <c r="AE321" i="11"/>
  <c r="V321" i="11"/>
  <c r="M321" i="11"/>
  <c r="D321" i="11"/>
  <c r="BF320" i="11"/>
  <c r="AW320" i="11"/>
  <c r="AR320" i="11"/>
  <c r="AS320" i="11" s="1"/>
  <c r="AE320" i="11"/>
  <c r="V320" i="11"/>
  <c r="M320" i="11"/>
  <c r="D320" i="11"/>
  <c r="BF319" i="11"/>
  <c r="AW319" i="11"/>
  <c r="AX319" i="11" s="1"/>
  <c r="AR319" i="11"/>
  <c r="AS319" i="11" s="1"/>
  <c r="AE319" i="11"/>
  <c r="V319" i="11"/>
  <c r="M319" i="11"/>
  <c r="D319" i="11"/>
  <c r="BF318" i="11"/>
  <c r="AW318" i="11"/>
  <c r="AR318" i="11"/>
  <c r="AS318" i="11" s="1"/>
  <c r="AE318" i="11"/>
  <c r="V318" i="11"/>
  <c r="M318" i="11"/>
  <c r="D318" i="11"/>
  <c r="BF317" i="11"/>
  <c r="AW317" i="11"/>
  <c r="AX317" i="11" s="1"/>
  <c r="AR317" i="11"/>
  <c r="AS317" i="11" s="1"/>
  <c r="AE317" i="11"/>
  <c r="V317" i="11"/>
  <c r="M317" i="11"/>
  <c r="D317" i="11"/>
  <c r="BF316" i="11"/>
  <c r="AW316" i="11"/>
  <c r="AR316" i="11"/>
  <c r="AS316" i="11" s="1"/>
  <c r="AE316" i="11"/>
  <c r="V316" i="11"/>
  <c r="M316" i="11"/>
  <c r="D316" i="11"/>
  <c r="BF315" i="11"/>
  <c r="AW315" i="11"/>
  <c r="AX315" i="11" s="1"/>
  <c r="AR315" i="11"/>
  <c r="AS315" i="11" s="1"/>
  <c r="AE315" i="11"/>
  <c r="V315" i="11"/>
  <c r="M315" i="11"/>
  <c r="D315" i="11"/>
  <c r="BF314" i="11"/>
  <c r="AW314" i="11"/>
  <c r="AR314" i="11"/>
  <c r="AS314" i="11" s="1"/>
  <c r="AE314" i="11"/>
  <c r="V314" i="11"/>
  <c r="M314" i="11"/>
  <c r="D314" i="11"/>
  <c r="BF313" i="11"/>
  <c r="AW313" i="11"/>
  <c r="AX313" i="11" s="1"/>
  <c r="AR313" i="11"/>
  <c r="AS313" i="11" s="1"/>
  <c r="AE313" i="11"/>
  <c r="V313" i="11"/>
  <c r="M313" i="11"/>
  <c r="D313" i="11"/>
  <c r="BF312" i="11"/>
  <c r="AW312" i="11"/>
  <c r="AR312" i="11"/>
  <c r="AS312" i="11" s="1"/>
  <c r="AE312" i="11"/>
  <c r="V312" i="11"/>
  <c r="M312" i="11"/>
  <c r="D312" i="11"/>
  <c r="BF311" i="11"/>
  <c r="AW311" i="11"/>
  <c r="AX311" i="11" s="1"/>
  <c r="AR311" i="11"/>
  <c r="AS311" i="11" s="1"/>
  <c r="AE311" i="11"/>
  <c r="V311" i="11"/>
  <c r="M311" i="11"/>
  <c r="D311" i="11"/>
  <c r="BF310" i="11"/>
  <c r="AW310" i="11"/>
  <c r="AR310" i="11"/>
  <c r="AS310" i="11" s="1"/>
  <c r="AE310" i="11"/>
  <c r="V310" i="11"/>
  <c r="M310" i="11"/>
  <c r="D310" i="11"/>
  <c r="BF309" i="11"/>
  <c r="AW309" i="11"/>
  <c r="AX309" i="11" s="1"/>
  <c r="AR309" i="11"/>
  <c r="AS309" i="11" s="1"/>
  <c r="AE309" i="11"/>
  <c r="V309" i="11"/>
  <c r="M309" i="11"/>
  <c r="D309" i="11"/>
  <c r="BF308" i="11"/>
  <c r="AW308" i="11"/>
  <c r="AX308" i="11" s="1"/>
  <c r="AR308" i="11"/>
  <c r="AS308" i="11" s="1"/>
  <c r="AY308" i="11" s="1"/>
  <c r="AE308" i="11"/>
  <c r="V308" i="11"/>
  <c r="M308" i="11"/>
  <c r="D308" i="11"/>
  <c r="BF307" i="11"/>
  <c r="AW307" i="11"/>
  <c r="AX307" i="11" s="1"/>
  <c r="AR307" i="11"/>
  <c r="AS307" i="11" s="1"/>
  <c r="AE307" i="11"/>
  <c r="V307" i="11"/>
  <c r="M307" i="11"/>
  <c r="D307" i="11"/>
  <c r="BF306" i="11"/>
  <c r="AW306" i="11"/>
  <c r="AX306" i="11" s="1"/>
  <c r="AS306" i="11"/>
  <c r="AR306" i="11"/>
  <c r="AE306" i="11"/>
  <c r="V306" i="11"/>
  <c r="M306" i="11"/>
  <c r="D306" i="11"/>
  <c r="BF305" i="11"/>
  <c r="AW305" i="11"/>
  <c r="AX305" i="11" s="1"/>
  <c r="AR305" i="11"/>
  <c r="AS305" i="11" s="1"/>
  <c r="AE305" i="11"/>
  <c r="V305" i="11"/>
  <c r="M305" i="11"/>
  <c r="D305" i="11"/>
  <c r="BF304" i="11"/>
  <c r="AW304" i="11"/>
  <c r="AX304" i="11" s="1"/>
  <c r="AR304" i="11"/>
  <c r="AS304" i="11" s="1"/>
  <c r="AE304" i="11"/>
  <c r="V304" i="11"/>
  <c r="M304" i="11"/>
  <c r="D304" i="11"/>
  <c r="BF303" i="11"/>
  <c r="AW303" i="11"/>
  <c r="AR303" i="11"/>
  <c r="AS303" i="11" s="1"/>
  <c r="AE303" i="11"/>
  <c r="V303" i="11"/>
  <c r="M303" i="11"/>
  <c r="D303" i="11"/>
  <c r="BF302" i="11"/>
  <c r="AW302" i="11"/>
  <c r="AX302" i="11" s="1"/>
  <c r="AR302" i="11"/>
  <c r="AS302" i="11" s="1"/>
  <c r="AE302" i="11"/>
  <c r="V302" i="11"/>
  <c r="M302" i="11"/>
  <c r="D302" i="11"/>
  <c r="BF301" i="11"/>
  <c r="AW301" i="11"/>
  <c r="AR301" i="11"/>
  <c r="AS301" i="11" s="1"/>
  <c r="AE301" i="11"/>
  <c r="V301" i="11"/>
  <c r="M301" i="11"/>
  <c r="D301" i="11"/>
  <c r="BF300" i="11"/>
  <c r="AW300" i="11"/>
  <c r="AX300" i="11" s="1"/>
  <c r="AR300" i="11"/>
  <c r="AS300" i="11" s="1"/>
  <c r="AE300" i="11"/>
  <c r="V300" i="11"/>
  <c r="M300" i="11"/>
  <c r="D300" i="11"/>
  <c r="BF299" i="11"/>
  <c r="AW299" i="11"/>
  <c r="AR299" i="11"/>
  <c r="AS299" i="11" s="1"/>
  <c r="AE299" i="11"/>
  <c r="V299" i="11"/>
  <c r="M299" i="11"/>
  <c r="D299" i="11"/>
  <c r="BF298" i="11"/>
  <c r="AW298" i="11"/>
  <c r="AX298" i="11" s="1"/>
  <c r="AR298" i="11"/>
  <c r="AS298" i="11" s="1"/>
  <c r="AE298" i="11"/>
  <c r="V298" i="11"/>
  <c r="M298" i="11"/>
  <c r="D298" i="11"/>
  <c r="BF297" i="11"/>
  <c r="AW297" i="11"/>
  <c r="AR297" i="11"/>
  <c r="AS297" i="11" s="1"/>
  <c r="AE297" i="11"/>
  <c r="V297" i="11"/>
  <c r="M297" i="11"/>
  <c r="D297" i="11"/>
  <c r="BF296" i="11"/>
  <c r="AX296" i="11"/>
  <c r="AW296" i="11"/>
  <c r="AR296" i="11"/>
  <c r="AS296" i="11" s="1"/>
  <c r="AE296" i="11"/>
  <c r="V296" i="11"/>
  <c r="M296" i="11"/>
  <c r="D296" i="11"/>
  <c r="BF295" i="11"/>
  <c r="AW295" i="11"/>
  <c r="AR295" i="11"/>
  <c r="AS295" i="11" s="1"/>
  <c r="AE295" i="11"/>
  <c r="V295" i="11"/>
  <c r="M295" i="11"/>
  <c r="D295" i="11"/>
  <c r="BF294" i="11"/>
  <c r="AW294" i="11"/>
  <c r="AX294" i="11" s="1"/>
  <c r="AR294" i="11"/>
  <c r="AS294" i="11" s="1"/>
  <c r="AE294" i="11"/>
  <c r="V294" i="11"/>
  <c r="M294" i="11"/>
  <c r="D294" i="11"/>
  <c r="BF293" i="11"/>
  <c r="AW293" i="11"/>
  <c r="AR293" i="11"/>
  <c r="AE293" i="11"/>
  <c r="AE323" i="11" s="1"/>
  <c r="V293" i="11"/>
  <c r="M293" i="11"/>
  <c r="D293" i="11"/>
  <c r="BM292" i="11"/>
  <c r="BL292" i="11"/>
  <c r="BK292" i="11"/>
  <c r="BJ292" i="11"/>
  <c r="BI292" i="11"/>
  <c r="BH292" i="11"/>
  <c r="BG292" i="11"/>
  <c r="BE292" i="11"/>
  <c r="AT292" i="11"/>
  <c r="AO292" i="11"/>
  <c r="C292" i="11"/>
  <c r="BM291" i="11"/>
  <c r="BL291" i="11"/>
  <c r="BK291" i="11"/>
  <c r="BJ291" i="11"/>
  <c r="BI291" i="11"/>
  <c r="BH291" i="11"/>
  <c r="BG291" i="11"/>
  <c r="BE291" i="11"/>
  <c r="BD291" i="11"/>
  <c r="BC291" i="11"/>
  <c r="BB291" i="11"/>
  <c r="BA291" i="11"/>
  <c r="AZ291" i="11"/>
  <c r="AV291" i="11"/>
  <c r="AU291" i="11"/>
  <c r="AT291" i="11"/>
  <c r="AQ291" i="11"/>
  <c r="AP291" i="11"/>
  <c r="AO291" i="11"/>
  <c r="AN291" i="11"/>
  <c r="AM291" i="11"/>
  <c r="AL291" i="11"/>
  <c r="AK291" i="11"/>
  <c r="AJ291" i="11"/>
  <c r="AI291" i="11"/>
  <c r="AH291" i="11"/>
  <c r="AG291" i="11"/>
  <c r="AF291" i="11"/>
  <c r="AD291" i="11"/>
  <c r="AC291" i="11"/>
  <c r="AB291" i="11"/>
  <c r="AA291" i="11"/>
  <c r="Z291" i="11"/>
  <c r="Y291" i="11"/>
  <c r="X291" i="11"/>
  <c r="W291" i="11"/>
  <c r="U291" i="11"/>
  <c r="T291" i="11"/>
  <c r="S291" i="11"/>
  <c r="R291" i="11"/>
  <c r="Q291" i="11"/>
  <c r="P291" i="11"/>
  <c r="O291" i="11"/>
  <c r="N291" i="11"/>
  <c r="L291" i="11"/>
  <c r="K291" i="11"/>
  <c r="J291" i="11"/>
  <c r="I291" i="11"/>
  <c r="H291" i="11"/>
  <c r="G291" i="11"/>
  <c r="F291" i="11"/>
  <c r="E291" i="11"/>
  <c r="C291" i="11"/>
  <c r="BM290" i="11"/>
  <c r="BL290" i="11"/>
  <c r="BK290" i="11"/>
  <c r="BJ290" i="11"/>
  <c r="BI290" i="11"/>
  <c r="BH290" i="11"/>
  <c r="BG290" i="11"/>
  <c r="BE290" i="11"/>
  <c r="BD290" i="11"/>
  <c r="BC290" i="11"/>
  <c r="BB290" i="11"/>
  <c r="BA290" i="11"/>
  <c r="AZ290" i="11"/>
  <c r="AV290" i="11"/>
  <c r="AU290" i="11"/>
  <c r="AT290" i="11"/>
  <c r="AQ290" i="11"/>
  <c r="AP290" i="11"/>
  <c r="AO290" i="11"/>
  <c r="AN290" i="11"/>
  <c r="AM290" i="11"/>
  <c r="AL290" i="11"/>
  <c r="AK290" i="11"/>
  <c r="AJ290" i="11"/>
  <c r="AI290" i="11"/>
  <c r="AH290" i="11"/>
  <c r="AG290" i="11"/>
  <c r="AF290" i="11"/>
  <c r="AD290" i="11"/>
  <c r="AC290" i="11"/>
  <c r="AB290" i="11"/>
  <c r="AA290" i="11"/>
  <c r="Z290" i="11"/>
  <c r="Y290" i="11"/>
  <c r="X290" i="11"/>
  <c r="W290" i="11"/>
  <c r="U290" i="11"/>
  <c r="T290" i="11"/>
  <c r="S290" i="11"/>
  <c r="R290" i="11"/>
  <c r="Q290" i="11"/>
  <c r="P290" i="11"/>
  <c r="O290" i="11"/>
  <c r="N290" i="11"/>
  <c r="L290" i="11"/>
  <c r="K290" i="11"/>
  <c r="J290" i="11"/>
  <c r="I290" i="11"/>
  <c r="H290" i="11"/>
  <c r="G290" i="11"/>
  <c r="F290" i="11"/>
  <c r="E290" i="11"/>
  <c r="C290" i="11"/>
  <c r="BM289" i="11"/>
  <c r="BL289" i="11"/>
  <c r="BK289" i="11"/>
  <c r="BJ289" i="11"/>
  <c r="BI289" i="11"/>
  <c r="BH289" i="11"/>
  <c r="BG289" i="11"/>
  <c r="BE289" i="11"/>
  <c r="BD289" i="11"/>
  <c r="BC289" i="11"/>
  <c r="BB289" i="11"/>
  <c r="BA289" i="11"/>
  <c r="AZ289" i="11"/>
  <c r="AV289" i="11"/>
  <c r="AU289" i="11"/>
  <c r="AT289" i="11"/>
  <c r="AQ289" i="11"/>
  <c r="AP289" i="11"/>
  <c r="AO289" i="11"/>
  <c r="AN289" i="11"/>
  <c r="AM289" i="11"/>
  <c r="AL289" i="11"/>
  <c r="AK289" i="11"/>
  <c r="AJ289" i="11"/>
  <c r="AI289" i="11"/>
  <c r="AH289" i="11"/>
  <c r="AG289" i="11"/>
  <c r="AF289" i="11"/>
  <c r="AD289" i="11"/>
  <c r="AC289" i="11"/>
  <c r="AB289" i="11"/>
  <c r="AA289" i="11"/>
  <c r="Z289" i="11"/>
  <c r="Y289" i="11"/>
  <c r="X289" i="11"/>
  <c r="W289" i="11"/>
  <c r="U289" i="11"/>
  <c r="T289" i="11"/>
  <c r="S289" i="11"/>
  <c r="R289" i="11"/>
  <c r="Q289" i="11"/>
  <c r="P289" i="11"/>
  <c r="O289" i="11"/>
  <c r="N289" i="11"/>
  <c r="L289" i="11"/>
  <c r="K289" i="11"/>
  <c r="J289" i="11"/>
  <c r="I289" i="11"/>
  <c r="H289" i="11"/>
  <c r="G289" i="11"/>
  <c r="F289" i="11"/>
  <c r="E289" i="11"/>
  <c r="C289" i="11"/>
  <c r="BF288" i="11"/>
  <c r="AW288" i="11"/>
  <c r="AX288" i="11" s="1"/>
  <c r="AR288" i="11"/>
  <c r="AS288" i="11" s="1"/>
  <c r="AE288" i="11"/>
  <c r="V288" i="11"/>
  <c r="M288" i="11"/>
  <c r="D288" i="11"/>
  <c r="BF287" i="11"/>
  <c r="AW287" i="11"/>
  <c r="AR287" i="11"/>
  <c r="AS287" i="11" s="1"/>
  <c r="AE287" i="11"/>
  <c r="V287" i="11"/>
  <c r="M287" i="11"/>
  <c r="D287" i="11"/>
  <c r="BF286" i="11"/>
  <c r="AW286" i="11"/>
  <c r="AX286" i="11" s="1"/>
  <c r="AR286" i="11"/>
  <c r="AS286" i="11" s="1"/>
  <c r="AE286" i="11"/>
  <c r="V286" i="11"/>
  <c r="M286" i="11"/>
  <c r="D286" i="11"/>
  <c r="BF285" i="11"/>
  <c r="AW285" i="11"/>
  <c r="AR285" i="11"/>
  <c r="AS285" i="11" s="1"/>
  <c r="AE285" i="11"/>
  <c r="V285" i="11"/>
  <c r="M285" i="11"/>
  <c r="D285" i="11"/>
  <c r="BF284" i="11"/>
  <c r="AW284" i="11"/>
  <c r="AX284" i="11" s="1"/>
  <c r="AR284" i="11"/>
  <c r="AS284" i="11" s="1"/>
  <c r="AE284" i="11"/>
  <c r="V284" i="11"/>
  <c r="M284" i="11"/>
  <c r="D284" i="11"/>
  <c r="BF283" i="11"/>
  <c r="AW283" i="11"/>
  <c r="AR283" i="11"/>
  <c r="AS283" i="11" s="1"/>
  <c r="AE283" i="11"/>
  <c r="V283" i="11"/>
  <c r="M283" i="11"/>
  <c r="D283" i="11"/>
  <c r="BF282" i="11"/>
  <c r="AW282" i="11"/>
  <c r="AX282" i="11" s="1"/>
  <c r="AR282" i="11"/>
  <c r="AS282" i="11" s="1"/>
  <c r="AE282" i="11"/>
  <c r="V282" i="11"/>
  <c r="M282" i="11"/>
  <c r="D282" i="11"/>
  <c r="BF281" i="11"/>
  <c r="AW281" i="11"/>
  <c r="AR281" i="11"/>
  <c r="AS281" i="11" s="1"/>
  <c r="AE281" i="11"/>
  <c r="V281" i="11"/>
  <c r="M281" i="11"/>
  <c r="D281" i="11"/>
  <c r="BF280" i="11"/>
  <c r="AW280" i="11"/>
  <c r="AX280" i="11" s="1"/>
  <c r="AR280" i="11"/>
  <c r="AS280" i="11" s="1"/>
  <c r="AE280" i="11"/>
  <c r="V280" i="11"/>
  <c r="M280" i="11"/>
  <c r="D280" i="11"/>
  <c r="BF279" i="11"/>
  <c r="AW279" i="11"/>
  <c r="AR279" i="11"/>
  <c r="AS279" i="11" s="1"/>
  <c r="AE279" i="11"/>
  <c r="V279" i="11"/>
  <c r="M279" i="11"/>
  <c r="D279" i="11"/>
  <c r="BF278" i="11"/>
  <c r="AW278" i="11"/>
  <c r="AX278" i="11" s="1"/>
  <c r="AR278" i="11"/>
  <c r="AS278" i="11" s="1"/>
  <c r="AE278" i="11"/>
  <c r="V278" i="11"/>
  <c r="M278" i="11"/>
  <c r="D278" i="11"/>
  <c r="BF277" i="11"/>
  <c r="AW277" i="11"/>
  <c r="AR277" i="11"/>
  <c r="AS277" i="11" s="1"/>
  <c r="AE277" i="11"/>
  <c r="V277" i="11"/>
  <c r="M277" i="11"/>
  <c r="D277" i="11"/>
  <c r="BF276" i="11"/>
  <c r="AX276" i="11"/>
  <c r="AW276" i="11"/>
  <c r="AR276" i="11"/>
  <c r="AS276" i="11" s="1"/>
  <c r="AE276" i="11"/>
  <c r="V276" i="11"/>
  <c r="M276" i="11"/>
  <c r="D276" i="11"/>
  <c r="BF275" i="11"/>
  <c r="AW275" i="11"/>
  <c r="AR275" i="11"/>
  <c r="AS275" i="11" s="1"/>
  <c r="AE275" i="11"/>
  <c r="V275" i="11"/>
  <c r="M275" i="11"/>
  <c r="D275" i="11"/>
  <c r="BF274" i="11"/>
  <c r="AW274" i="11"/>
  <c r="AX274" i="11" s="1"/>
  <c r="AR274" i="11"/>
  <c r="AS274" i="11" s="1"/>
  <c r="AE274" i="11"/>
  <c r="V274" i="11"/>
  <c r="M274" i="11"/>
  <c r="D274" i="11"/>
  <c r="BF273" i="11"/>
  <c r="AW273" i="11"/>
  <c r="AR273" i="11"/>
  <c r="AS273" i="11" s="1"/>
  <c r="AE273" i="11"/>
  <c r="V273" i="11"/>
  <c r="M273" i="11"/>
  <c r="D273" i="11"/>
  <c r="BF272" i="11"/>
  <c r="AW272" i="11"/>
  <c r="AX272" i="11" s="1"/>
  <c r="AR272" i="11"/>
  <c r="AS272" i="11" s="1"/>
  <c r="AE272" i="11"/>
  <c r="V272" i="11"/>
  <c r="M272" i="11"/>
  <c r="D272" i="11"/>
  <c r="BF271" i="11"/>
  <c r="AW271" i="11"/>
  <c r="AR271" i="11"/>
  <c r="AS271" i="11" s="1"/>
  <c r="AE271" i="11"/>
  <c r="V271" i="11"/>
  <c r="M271" i="11"/>
  <c r="D271" i="11"/>
  <c r="BF270" i="11"/>
  <c r="AW270" i="11"/>
  <c r="AX270" i="11" s="1"/>
  <c r="AR270" i="11"/>
  <c r="AS270" i="11" s="1"/>
  <c r="AE270" i="11"/>
  <c r="V270" i="11"/>
  <c r="M270" i="11"/>
  <c r="D270" i="11"/>
  <c r="BF269" i="11"/>
  <c r="AW269" i="11"/>
  <c r="AR269" i="11"/>
  <c r="AS269" i="11" s="1"/>
  <c r="AE269" i="11"/>
  <c r="V269" i="11"/>
  <c r="M269" i="11"/>
  <c r="D269" i="11"/>
  <c r="BF268" i="11"/>
  <c r="AW268" i="11"/>
  <c r="AX268" i="11" s="1"/>
  <c r="AR268" i="11"/>
  <c r="AS268" i="11" s="1"/>
  <c r="AE268" i="11"/>
  <c r="V268" i="11"/>
  <c r="M268" i="11"/>
  <c r="D268" i="11"/>
  <c r="BF267" i="11"/>
  <c r="AW267" i="11"/>
  <c r="AR267" i="11"/>
  <c r="AS267" i="11" s="1"/>
  <c r="AE267" i="11"/>
  <c r="V267" i="11"/>
  <c r="M267" i="11"/>
  <c r="D267" i="11"/>
  <c r="BF266" i="11"/>
  <c r="AW266" i="11"/>
  <c r="AX266" i="11" s="1"/>
  <c r="AR266" i="11"/>
  <c r="AS266" i="11" s="1"/>
  <c r="AE266" i="11"/>
  <c r="V266" i="11"/>
  <c r="M266" i="11"/>
  <c r="D266" i="11"/>
  <c r="BF265" i="11"/>
  <c r="AW265" i="11"/>
  <c r="AR265" i="11"/>
  <c r="AS265" i="11" s="1"/>
  <c r="AE265" i="11"/>
  <c r="V265" i="11"/>
  <c r="M265" i="11"/>
  <c r="D265" i="11"/>
  <c r="BF264" i="11"/>
  <c r="AX264" i="11"/>
  <c r="AW264" i="11"/>
  <c r="AR264" i="11"/>
  <c r="AS264" i="11" s="1"/>
  <c r="AE264" i="11"/>
  <c r="V264" i="11"/>
  <c r="M264" i="11"/>
  <c r="D264" i="11"/>
  <c r="BF263" i="11"/>
  <c r="AW263" i="11"/>
  <c r="AR263" i="11"/>
  <c r="AS263" i="11" s="1"/>
  <c r="AE263" i="11"/>
  <c r="V263" i="11"/>
  <c r="M263" i="11"/>
  <c r="D263" i="11"/>
  <c r="BF262" i="11"/>
  <c r="AW262" i="11"/>
  <c r="AX262" i="11" s="1"/>
  <c r="AS262" i="11"/>
  <c r="AR262" i="11"/>
  <c r="AE262" i="11"/>
  <c r="V262" i="11"/>
  <c r="M262" i="11"/>
  <c r="D262" i="11"/>
  <c r="BF261" i="11"/>
  <c r="AW261" i="11"/>
  <c r="AS261" i="11"/>
  <c r="AR261" i="11"/>
  <c r="AE261" i="11"/>
  <c r="V261" i="11"/>
  <c r="M261" i="11"/>
  <c r="D261" i="11"/>
  <c r="BF260" i="11"/>
  <c r="AW260" i="11"/>
  <c r="AX260" i="11" s="1"/>
  <c r="AR260" i="11"/>
  <c r="AS260" i="11" s="1"/>
  <c r="AE260" i="11"/>
  <c r="V260" i="11"/>
  <c r="M260" i="11"/>
  <c r="D260" i="11"/>
  <c r="BF259" i="11"/>
  <c r="AW259" i="11"/>
  <c r="AR259" i="11"/>
  <c r="AE259" i="11"/>
  <c r="V259" i="11"/>
  <c r="M259" i="11"/>
  <c r="D259" i="11"/>
  <c r="BF258" i="11"/>
  <c r="AW258" i="11"/>
  <c r="AR258" i="11"/>
  <c r="AS258" i="11" s="1"/>
  <c r="AE258" i="11"/>
  <c r="AE289" i="11" s="1"/>
  <c r="V258" i="11"/>
  <c r="V289" i="11" s="1"/>
  <c r="M258" i="11"/>
  <c r="D258" i="11"/>
  <c r="BM257" i="11"/>
  <c r="BL257" i="11"/>
  <c r="BK257" i="11"/>
  <c r="BJ257" i="11"/>
  <c r="BI257" i="11"/>
  <c r="BH257" i="11"/>
  <c r="BG257" i="11"/>
  <c r="BE257" i="11"/>
  <c r="AT257" i="11"/>
  <c r="AO257" i="11"/>
  <c r="C257" i="11"/>
  <c r="BM256" i="11"/>
  <c r="BL256" i="11"/>
  <c r="BK256" i="11"/>
  <c r="BJ256" i="11"/>
  <c r="BI256" i="11"/>
  <c r="BH256" i="11"/>
  <c r="BG256" i="11"/>
  <c r="BE256" i="11"/>
  <c r="BD256" i="11"/>
  <c r="BC256" i="11"/>
  <c r="BB256" i="11"/>
  <c r="BA256" i="11"/>
  <c r="AZ256" i="11"/>
  <c r="AV256" i="11"/>
  <c r="AU256" i="11"/>
  <c r="AT256" i="11"/>
  <c r="AQ256" i="11"/>
  <c r="AP256" i="11"/>
  <c r="AO256" i="11"/>
  <c r="AN256" i="11"/>
  <c r="AM256" i="11"/>
  <c r="AL256" i="11"/>
  <c r="AK256" i="11"/>
  <c r="AJ256" i="11"/>
  <c r="AI256" i="11"/>
  <c r="AH256" i="11"/>
  <c r="AG256" i="11"/>
  <c r="AF256" i="11"/>
  <c r="AD256" i="11"/>
  <c r="AC256" i="11"/>
  <c r="AB256" i="11"/>
  <c r="AA256" i="11"/>
  <c r="Z256" i="11"/>
  <c r="Y256" i="11"/>
  <c r="X256" i="11"/>
  <c r="W256" i="11"/>
  <c r="U256" i="11"/>
  <c r="T256" i="11"/>
  <c r="S256" i="11"/>
  <c r="R256" i="11"/>
  <c r="Q256" i="11"/>
  <c r="Q10" i="11" s="1"/>
  <c r="P256" i="11"/>
  <c r="O256" i="11"/>
  <c r="N256" i="11"/>
  <c r="L256" i="11"/>
  <c r="K256" i="11"/>
  <c r="J256" i="11"/>
  <c r="I256" i="11"/>
  <c r="H256" i="11"/>
  <c r="G256" i="11"/>
  <c r="F256" i="11"/>
  <c r="E256" i="11"/>
  <c r="C256" i="11"/>
  <c r="BM255" i="11"/>
  <c r="BL255" i="11"/>
  <c r="BK255" i="11"/>
  <c r="BJ255" i="11"/>
  <c r="BI255" i="11"/>
  <c r="BH255" i="11"/>
  <c r="BG255" i="11"/>
  <c r="BE255" i="11"/>
  <c r="BD255" i="11"/>
  <c r="BC255" i="11"/>
  <c r="BB255" i="11"/>
  <c r="BA255" i="11"/>
  <c r="AZ255" i="11"/>
  <c r="AV255" i="11"/>
  <c r="AU255" i="11"/>
  <c r="AT255" i="11"/>
  <c r="AQ255" i="11"/>
  <c r="AP255" i="11"/>
  <c r="AO255" i="11"/>
  <c r="AN255" i="11"/>
  <c r="AM255" i="11"/>
  <c r="AL255" i="11"/>
  <c r="AK255" i="11"/>
  <c r="AJ255" i="11"/>
  <c r="AI255" i="11"/>
  <c r="AH255" i="11"/>
  <c r="AG255" i="11"/>
  <c r="AF255" i="11"/>
  <c r="AD255" i="11"/>
  <c r="AC255" i="11"/>
  <c r="AB255" i="11"/>
  <c r="AA255" i="11"/>
  <c r="Z255" i="11"/>
  <c r="Y255" i="11"/>
  <c r="X255" i="11"/>
  <c r="W255" i="11"/>
  <c r="U255" i="11"/>
  <c r="T255" i="11"/>
  <c r="S255" i="11"/>
  <c r="R255" i="11"/>
  <c r="Q255" i="11"/>
  <c r="P255" i="11"/>
  <c r="O255" i="11"/>
  <c r="N255" i="11"/>
  <c r="L255" i="11"/>
  <c r="K255" i="11"/>
  <c r="J255" i="11"/>
  <c r="I255" i="11"/>
  <c r="H255" i="11"/>
  <c r="G255" i="11"/>
  <c r="F255" i="11"/>
  <c r="E255" i="11"/>
  <c r="C255" i="11"/>
  <c r="BM254" i="11"/>
  <c r="BL254" i="11"/>
  <c r="BK254" i="11"/>
  <c r="BJ254" i="11"/>
  <c r="BI254" i="11"/>
  <c r="BH254" i="11"/>
  <c r="BG254" i="11"/>
  <c r="BE254" i="11"/>
  <c r="BD254" i="11"/>
  <c r="BC254" i="11"/>
  <c r="BB254" i="11"/>
  <c r="BA254" i="11"/>
  <c r="AZ254" i="11"/>
  <c r="AV254" i="11"/>
  <c r="AU254" i="11"/>
  <c r="AT254" i="11"/>
  <c r="AQ254" i="11"/>
  <c r="AP254" i="11"/>
  <c r="AO254" i="11"/>
  <c r="AN254" i="11"/>
  <c r="AM254" i="11"/>
  <c r="AL254" i="11"/>
  <c r="AK254" i="11"/>
  <c r="AJ254" i="11"/>
  <c r="AI254" i="11"/>
  <c r="AH254" i="11"/>
  <c r="AG254" i="11"/>
  <c r="AF254" i="11"/>
  <c r="AD254" i="11"/>
  <c r="AC254" i="11"/>
  <c r="AB254" i="11"/>
  <c r="AA254" i="11"/>
  <c r="Z254" i="11"/>
  <c r="Y254" i="11"/>
  <c r="X254" i="11"/>
  <c r="W254" i="11"/>
  <c r="U254" i="11"/>
  <c r="T254" i="11"/>
  <c r="S254" i="11"/>
  <c r="R254" i="11"/>
  <c r="Q254" i="11"/>
  <c r="P254" i="11"/>
  <c r="O254" i="11"/>
  <c r="N254" i="11"/>
  <c r="L254" i="11"/>
  <c r="K254" i="11"/>
  <c r="J254" i="11"/>
  <c r="I254" i="11"/>
  <c r="H254" i="11"/>
  <c r="G254" i="11"/>
  <c r="F254" i="11"/>
  <c r="E254" i="11"/>
  <c r="C254" i="11"/>
  <c r="BF253" i="11"/>
  <c r="AW253" i="11"/>
  <c r="AX253" i="11" s="1"/>
  <c r="AR253" i="11"/>
  <c r="AS253" i="11" s="1"/>
  <c r="AE253" i="11"/>
  <c r="V253" i="11"/>
  <c r="M253" i="11"/>
  <c r="D253" i="11"/>
  <c r="BF252" i="11"/>
  <c r="AW252" i="11"/>
  <c r="AX252" i="11" s="1"/>
  <c r="AR252" i="11"/>
  <c r="AS252" i="11" s="1"/>
  <c r="AY252" i="11" s="1"/>
  <c r="AE252" i="11"/>
  <c r="V252" i="11"/>
  <c r="M252" i="11"/>
  <c r="D252" i="11"/>
  <c r="BF251" i="11"/>
  <c r="AW251" i="11"/>
  <c r="AX251" i="11" s="1"/>
  <c r="AR251" i="11"/>
  <c r="AS251" i="11" s="1"/>
  <c r="AE251" i="11"/>
  <c r="V251" i="11"/>
  <c r="M251" i="11"/>
  <c r="D251" i="11"/>
  <c r="BF250" i="11"/>
  <c r="AW250" i="11"/>
  <c r="AR250" i="11"/>
  <c r="AS250" i="11" s="1"/>
  <c r="AE250" i="11"/>
  <c r="V250" i="11"/>
  <c r="M250" i="11"/>
  <c r="D250" i="11"/>
  <c r="BF249" i="11"/>
  <c r="AW249" i="11"/>
  <c r="AX249" i="11" s="1"/>
  <c r="AR249" i="11"/>
  <c r="AS249" i="11" s="1"/>
  <c r="AE249" i="11"/>
  <c r="V249" i="11"/>
  <c r="M249" i="11"/>
  <c r="D249" i="11"/>
  <c r="BF248" i="11"/>
  <c r="AW248" i="11"/>
  <c r="AX248" i="11" s="1"/>
  <c r="AR248" i="11"/>
  <c r="AS248" i="11" s="1"/>
  <c r="AY248" i="11" s="1"/>
  <c r="AE248" i="11"/>
  <c r="V248" i="11"/>
  <c r="M248" i="11"/>
  <c r="D248" i="11"/>
  <c r="BF247" i="11"/>
  <c r="AW247" i="11"/>
  <c r="AX247" i="11" s="1"/>
  <c r="AR247" i="11"/>
  <c r="AS247" i="11" s="1"/>
  <c r="AE247" i="11"/>
  <c r="V247" i="11"/>
  <c r="M247" i="11"/>
  <c r="D247" i="11"/>
  <c r="BF246" i="11"/>
  <c r="AW246" i="11"/>
  <c r="AX246" i="11" s="1"/>
  <c r="AR246" i="11"/>
  <c r="AS246" i="11" s="1"/>
  <c r="AE246" i="11"/>
  <c r="V246" i="11"/>
  <c r="M246" i="11"/>
  <c r="D246" i="11"/>
  <c r="BF245" i="11"/>
  <c r="AW245" i="11"/>
  <c r="AR245" i="11"/>
  <c r="AS245" i="11" s="1"/>
  <c r="AE245" i="11"/>
  <c r="V245" i="11"/>
  <c r="M245" i="11"/>
  <c r="D245" i="11"/>
  <c r="BF244" i="11"/>
  <c r="AW244" i="11"/>
  <c r="AX244" i="11" s="1"/>
  <c r="AR244" i="11"/>
  <c r="AS244" i="11" s="1"/>
  <c r="AE244" i="11"/>
  <c r="V244" i="11"/>
  <c r="M244" i="11"/>
  <c r="D244" i="11"/>
  <c r="BF243" i="11"/>
  <c r="AW243" i="11"/>
  <c r="AR243" i="11"/>
  <c r="AS243" i="11" s="1"/>
  <c r="AE243" i="11"/>
  <c r="V243" i="11"/>
  <c r="M243" i="11"/>
  <c r="D243" i="11"/>
  <c r="BF242" i="11"/>
  <c r="AW242" i="11"/>
  <c r="AX242" i="11" s="1"/>
  <c r="AR242" i="11"/>
  <c r="AS242" i="11" s="1"/>
  <c r="AE242" i="11"/>
  <c r="V242" i="11"/>
  <c r="M242" i="11"/>
  <c r="D242" i="11"/>
  <c r="BF241" i="11"/>
  <c r="AW241" i="11"/>
  <c r="AR241" i="11"/>
  <c r="AS241" i="11" s="1"/>
  <c r="AE241" i="11"/>
  <c r="V241" i="11"/>
  <c r="M241" i="11"/>
  <c r="D241" i="11"/>
  <c r="BF240" i="11"/>
  <c r="AW240" i="11"/>
  <c r="AX240" i="11" s="1"/>
  <c r="AR240" i="11"/>
  <c r="AS240" i="11" s="1"/>
  <c r="AE240" i="11"/>
  <c r="V240" i="11"/>
  <c r="M240" i="11"/>
  <c r="D240" i="11"/>
  <c r="BF239" i="11"/>
  <c r="AW239" i="11"/>
  <c r="AX239" i="11" s="1"/>
  <c r="AS239" i="11"/>
  <c r="AR239" i="11"/>
  <c r="AE239" i="11"/>
  <c r="V239" i="11"/>
  <c r="M239" i="11"/>
  <c r="D239" i="11"/>
  <c r="BF238" i="11"/>
  <c r="AW238" i="11"/>
  <c r="AX238" i="11" s="1"/>
  <c r="AR238" i="11"/>
  <c r="AS238" i="11" s="1"/>
  <c r="AE238" i="11"/>
  <c r="V238" i="11"/>
  <c r="M238" i="11"/>
  <c r="D238" i="11"/>
  <c r="BF237" i="11"/>
  <c r="AW237" i="11"/>
  <c r="AX237" i="11" s="1"/>
  <c r="AR237" i="11"/>
  <c r="AS237" i="11" s="1"/>
  <c r="AE237" i="11"/>
  <c r="V237" i="11"/>
  <c r="M237" i="11"/>
  <c r="D237" i="11"/>
  <c r="BF236" i="11"/>
  <c r="AW236" i="11"/>
  <c r="AX236" i="11" s="1"/>
  <c r="AR236" i="11"/>
  <c r="AS236" i="11" s="1"/>
  <c r="AE236" i="11"/>
  <c r="V236" i="11"/>
  <c r="M236" i="11"/>
  <c r="D236" i="11"/>
  <c r="BF235" i="11"/>
  <c r="AW235" i="11"/>
  <c r="AX235" i="11" s="1"/>
  <c r="AR235" i="11"/>
  <c r="AS235" i="11" s="1"/>
  <c r="AE235" i="11"/>
  <c r="V235" i="11"/>
  <c r="M235" i="11"/>
  <c r="D235" i="11"/>
  <c r="BF234" i="11"/>
  <c r="AW234" i="11"/>
  <c r="AX234" i="11" s="1"/>
  <c r="AR234" i="11"/>
  <c r="AS234" i="11" s="1"/>
  <c r="AE234" i="11"/>
  <c r="V234" i="11"/>
  <c r="M234" i="11"/>
  <c r="D234" i="11"/>
  <c r="BF233" i="11"/>
  <c r="AW233" i="11"/>
  <c r="AX233" i="11" s="1"/>
  <c r="AR233" i="11"/>
  <c r="AS233" i="11" s="1"/>
  <c r="AE233" i="11"/>
  <c r="V233" i="11"/>
  <c r="M233" i="11"/>
  <c r="D233" i="11"/>
  <c r="BF232" i="11"/>
  <c r="AW232" i="11"/>
  <c r="AX232" i="11" s="1"/>
  <c r="AR232" i="11"/>
  <c r="AS232" i="11" s="1"/>
  <c r="AE232" i="11"/>
  <c r="V232" i="11"/>
  <c r="M232" i="11"/>
  <c r="D232" i="11"/>
  <c r="BF231" i="11"/>
  <c r="AW231" i="11"/>
  <c r="AX231" i="11" s="1"/>
  <c r="AR231" i="11"/>
  <c r="AS231" i="11" s="1"/>
  <c r="AE231" i="11"/>
  <c r="V231" i="11"/>
  <c r="M231" i="11"/>
  <c r="D231" i="11"/>
  <c r="BF230" i="11"/>
  <c r="AW230" i="11"/>
  <c r="AX230" i="11" s="1"/>
  <c r="AR230" i="11"/>
  <c r="AS230" i="11" s="1"/>
  <c r="AE230" i="11"/>
  <c r="AE254" i="11" s="1"/>
  <c r="V230" i="11"/>
  <c r="M230" i="11"/>
  <c r="D230" i="11"/>
  <c r="BF229" i="11"/>
  <c r="AW229" i="11"/>
  <c r="AR229" i="11"/>
  <c r="AS229" i="11" s="1"/>
  <c r="AE229" i="11"/>
  <c r="V229" i="11"/>
  <c r="M229" i="11"/>
  <c r="D229" i="11"/>
  <c r="BF228" i="11"/>
  <c r="AW228" i="11"/>
  <c r="AX228" i="11" s="1"/>
  <c r="AR228" i="11"/>
  <c r="AS228" i="11" s="1"/>
  <c r="AE228" i="11"/>
  <c r="V228" i="11"/>
  <c r="M228" i="11"/>
  <c r="D228" i="11"/>
  <c r="BF227" i="11"/>
  <c r="AW227" i="11"/>
  <c r="AX227" i="11" s="1"/>
  <c r="AR227" i="11"/>
  <c r="AS227" i="11" s="1"/>
  <c r="AE227" i="11"/>
  <c r="V227" i="11"/>
  <c r="M227" i="11"/>
  <c r="D227" i="11"/>
  <c r="BF226" i="11"/>
  <c r="AW226" i="11"/>
  <c r="AX226" i="11" s="1"/>
  <c r="AR226" i="11"/>
  <c r="AS226" i="11" s="1"/>
  <c r="AE226" i="11"/>
  <c r="V226" i="11"/>
  <c r="M226" i="11"/>
  <c r="D226" i="11"/>
  <c r="BF225" i="11"/>
  <c r="AW225" i="11"/>
  <c r="AX225" i="11" s="1"/>
  <c r="AR225" i="11"/>
  <c r="AS225" i="11" s="1"/>
  <c r="AE225" i="11"/>
  <c r="V225" i="11"/>
  <c r="M225" i="11"/>
  <c r="D225" i="11"/>
  <c r="BF224" i="11"/>
  <c r="AW224" i="11"/>
  <c r="AX224" i="11" s="1"/>
  <c r="AR224" i="11"/>
  <c r="AS224" i="11" s="1"/>
  <c r="AE224" i="11"/>
  <c r="AE255" i="11" s="1"/>
  <c r="V224" i="11"/>
  <c r="M224" i="11"/>
  <c r="D224" i="11"/>
  <c r="BF223" i="11"/>
  <c r="AW223" i="11"/>
  <c r="AR223" i="11"/>
  <c r="AS223" i="11" s="1"/>
  <c r="AE223" i="11"/>
  <c r="V223" i="11"/>
  <c r="M223" i="11"/>
  <c r="D223" i="11"/>
  <c r="BM222" i="11"/>
  <c r="BL222" i="11"/>
  <c r="BK222" i="11"/>
  <c r="BJ222" i="11"/>
  <c r="BI222" i="11"/>
  <c r="BH222" i="11"/>
  <c r="BG222" i="11"/>
  <c r="BE222" i="11"/>
  <c r="AT222" i="11"/>
  <c r="AO222" i="11"/>
  <c r="C222" i="11"/>
  <c r="BM221" i="11"/>
  <c r="BL221" i="11"/>
  <c r="BK221" i="11"/>
  <c r="BJ221" i="11"/>
  <c r="BI221" i="11"/>
  <c r="BH221" i="11"/>
  <c r="BG221" i="11"/>
  <c r="BE221" i="11"/>
  <c r="BD221" i="11"/>
  <c r="BC221" i="11"/>
  <c r="BB221" i="11"/>
  <c r="BA221" i="11"/>
  <c r="AZ221" i="11"/>
  <c r="AV221" i="11"/>
  <c r="AU221" i="11"/>
  <c r="AT221" i="11"/>
  <c r="AQ221" i="11"/>
  <c r="AP221" i="11"/>
  <c r="AO221" i="11"/>
  <c r="AN221" i="11"/>
  <c r="AM221" i="11"/>
  <c r="AL221" i="11"/>
  <c r="AK221" i="11"/>
  <c r="AJ221" i="11"/>
  <c r="AI221" i="11"/>
  <c r="AH221" i="11"/>
  <c r="AG221" i="11"/>
  <c r="AF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L221" i="11"/>
  <c r="K221" i="11"/>
  <c r="J221" i="11"/>
  <c r="I221" i="11"/>
  <c r="H221" i="11"/>
  <c r="G221" i="11"/>
  <c r="F221" i="11"/>
  <c r="E221" i="11"/>
  <c r="C221" i="11"/>
  <c r="BM220" i="11"/>
  <c r="BL220" i="11"/>
  <c r="BK220" i="11"/>
  <c r="BJ220" i="11"/>
  <c r="BI220" i="11"/>
  <c r="BH220" i="11"/>
  <c r="BG220" i="11"/>
  <c r="BE220" i="11"/>
  <c r="BD220" i="11"/>
  <c r="BC220" i="11"/>
  <c r="BB220" i="11"/>
  <c r="BA220" i="11"/>
  <c r="AZ220" i="11"/>
  <c r="AV220" i="11"/>
  <c r="AU220" i="11"/>
  <c r="AT220" i="11"/>
  <c r="AQ220" i="11"/>
  <c r="AP220" i="11"/>
  <c r="AO220" i="11"/>
  <c r="AN220" i="11"/>
  <c r="AM220" i="11"/>
  <c r="AL220" i="11"/>
  <c r="AK220" i="11"/>
  <c r="AJ220" i="11"/>
  <c r="AI220" i="11"/>
  <c r="AH220" i="11"/>
  <c r="AG220" i="11"/>
  <c r="AF220" i="11"/>
  <c r="AD220" i="11"/>
  <c r="AC220" i="11"/>
  <c r="AB220" i="11"/>
  <c r="AA220" i="11"/>
  <c r="Z220" i="11"/>
  <c r="Y220" i="11"/>
  <c r="X220" i="11"/>
  <c r="W220" i="11"/>
  <c r="U220" i="11"/>
  <c r="T220" i="11"/>
  <c r="S220" i="11"/>
  <c r="R220" i="11"/>
  <c r="Q220" i="11"/>
  <c r="P220" i="11"/>
  <c r="O220" i="11"/>
  <c r="N220" i="11"/>
  <c r="L220" i="11"/>
  <c r="K220" i="11"/>
  <c r="J220" i="11"/>
  <c r="I220" i="11"/>
  <c r="H220" i="11"/>
  <c r="G220" i="11"/>
  <c r="F220" i="11"/>
  <c r="E220" i="11"/>
  <c r="C220" i="11"/>
  <c r="BM219" i="11"/>
  <c r="BL219" i="11"/>
  <c r="BK219" i="11"/>
  <c r="BJ219" i="11"/>
  <c r="BI219" i="11"/>
  <c r="BH219" i="11"/>
  <c r="BG219" i="11"/>
  <c r="BE219" i="11"/>
  <c r="BD219" i="11"/>
  <c r="BC219" i="11"/>
  <c r="BB219" i="11"/>
  <c r="BA219" i="11"/>
  <c r="AZ219" i="11"/>
  <c r="AV219" i="11"/>
  <c r="AU219" i="11"/>
  <c r="AT219" i="11"/>
  <c r="AQ219" i="11"/>
  <c r="AP219" i="11"/>
  <c r="AO219" i="11"/>
  <c r="AN219" i="11"/>
  <c r="AM219" i="11"/>
  <c r="AL219" i="11"/>
  <c r="AK219" i="11"/>
  <c r="AJ219" i="11"/>
  <c r="AI219" i="11"/>
  <c r="AH219" i="11"/>
  <c r="AG219" i="11"/>
  <c r="AF219" i="11"/>
  <c r="AD219" i="11"/>
  <c r="AC219" i="11"/>
  <c r="AB219" i="11"/>
  <c r="AA219" i="11"/>
  <c r="Z219" i="11"/>
  <c r="Y219" i="11"/>
  <c r="X219" i="11"/>
  <c r="W219" i="11"/>
  <c r="U219" i="11"/>
  <c r="T219" i="11"/>
  <c r="S219" i="11"/>
  <c r="R219" i="11"/>
  <c r="Q219" i="11"/>
  <c r="P219" i="11"/>
  <c r="O219" i="11"/>
  <c r="N219" i="11"/>
  <c r="L219" i="11"/>
  <c r="K219" i="11"/>
  <c r="J219" i="11"/>
  <c r="I219" i="11"/>
  <c r="H219" i="11"/>
  <c r="G219" i="11"/>
  <c r="F219" i="11"/>
  <c r="E219" i="11"/>
  <c r="C219" i="11"/>
  <c r="BF218" i="11"/>
  <c r="AW218" i="11"/>
  <c r="AX218" i="11" s="1"/>
  <c r="AR218" i="11"/>
  <c r="AS218" i="11" s="1"/>
  <c r="AE218" i="11"/>
  <c r="V218" i="11"/>
  <c r="M218" i="11"/>
  <c r="D218" i="11"/>
  <c r="BF217" i="11"/>
  <c r="AW217" i="11"/>
  <c r="AX217" i="11" s="1"/>
  <c r="AR217" i="11"/>
  <c r="AS217" i="11" s="1"/>
  <c r="AE217" i="11"/>
  <c r="V217" i="11"/>
  <c r="M217" i="11"/>
  <c r="D217" i="11"/>
  <c r="BF216" i="11"/>
  <c r="AW216" i="11"/>
  <c r="AX216" i="11" s="1"/>
  <c r="AR216" i="11"/>
  <c r="AS216" i="11" s="1"/>
  <c r="AE216" i="11"/>
  <c r="V216" i="11"/>
  <c r="M216" i="11"/>
  <c r="D216" i="11"/>
  <c r="BF215" i="11"/>
  <c r="AW215" i="11"/>
  <c r="AX215" i="11" s="1"/>
  <c r="AS215" i="11"/>
  <c r="AR215" i="11"/>
  <c r="AE215" i="11"/>
  <c r="V215" i="11"/>
  <c r="M215" i="11"/>
  <c r="D215" i="11"/>
  <c r="BF214" i="11"/>
  <c r="AW214" i="11"/>
  <c r="AX214" i="11" s="1"/>
  <c r="AR214" i="11"/>
  <c r="AS214" i="11" s="1"/>
  <c r="AE214" i="11"/>
  <c r="V214" i="11"/>
  <c r="M214" i="11"/>
  <c r="D214" i="11"/>
  <c r="BF213" i="11"/>
  <c r="AW213" i="11"/>
  <c r="AX213" i="11" s="1"/>
  <c r="AR213" i="11"/>
  <c r="AS213" i="11" s="1"/>
  <c r="AE213" i="11"/>
  <c r="V213" i="11"/>
  <c r="M213" i="11"/>
  <c r="D213" i="11"/>
  <c r="BF212" i="11"/>
  <c r="AW212" i="11"/>
  <c r="AX212" i="11" s="1"/>
  <c r="AR212" i="11"/>
  <c r="AS212" i="11" s="1"/>
  <c r="AE212" i="11"/>
  <c r="V212" i="11"/>
  <c r="M212" i="11"/>
  <c r="D212" i="11"/>
  <c r="BF211" i="11"/>
  <c r="AW211" i="11"/>
  <c r="AX211" i="11" s="1"/>
  <c r="AR211" i="11"/>
  <c r="AS211" i="11" s="1"/>
  <c r="AE211" i="11"/>
  <c r="V211" i="11"/>
  <c r="M211" i="11"/>
  <c r="D211" i="11"/>
  <c r="BF210" i="11"/>
  <c r="AW210" i="11"/>
  <c r="AX210" i="11" s="1"/>
  <c r="AR210" i="11"/>
  <c r="AS210" i="11" s="1"/>
  <c r="AE210" i="11"/>
  <c r="V210" i="11"/>
  <c r="M210" i="11"/>
  <c r="D210" i="11"/>
  <c r="BF209" i="11"/>
  <c r="AW209" i="11"/>
  <c r="AX209" i="11" s="1"/>
  <c r="AS209" i="11"/>
  <c r="AR209" i="11"/>
  <c r="AE209" i="11"/>
  <c r="V209" i="11"/>
  <c r="M209" i="11"/>
  <c r="D209" i="11"/>
  <c r="BF208" i="11"/>
  <c r="AW208" i="11"/>
  <c r="AX208" i="11" s="1"/>
  <c r="AR208" i="11"/>
  <c r="AS208" i="11" s="1"/>
  <c r="AE208" i="11"/>
  <c r="V208" i="11"/>
  <c r="M208" i="11"/>
  <c r="D208" i="11"/>
  <c r="BF207" i="11"/>
  <c r="AW207" i="11"/>
  <c r="AR207" i="11"/>
  <c r="AS207" i="11" s="1"/>
  <c r="AE207" i="11"/>
  <c r="V207" i="11"/>
  <c r="M207" i="11"/>
  <c r="D207" i="11"/>
  <c r="BF206" i="11"/>
  <c r="AW206" i="11"/>
  <c r="AX206" i="11" s="1"/>
  <c r="AR206" i="11"/>
  <c r="AS206" i="11" s="1"/>
  <c r="AE206" i="11"/>
  <c r="V206" i="11"/>
  <c r="M206" i="11"/>
  <c r="D206" i="11"/>
  <c r="BF205" i="11"/>
  <c r="AW205" i="11"/>
  <c r="AX205" i="11" s="1"/>
  <c r="AS205" i="11"/>
  <c r="AR205" i="11"/>
  <c r="AE205" i="11"/>
  <c r="V205" i="11"/>
  <c r="M205" i="11"/>
  <c r="D205" i="11"/>
  <c r="BF204" i="11"/>
  <c r="AW204" i="11"/>
  <c r="AX204" i="11" s="1"/>
  <c r="AR204" i="11"/>
  <c r="AS204" i="11" s="1"/>
  <c r="AE204" i="11"/>
  <c r="V204" i="11"/>
  <c r="M204" i="11"/>
  <c r="D204" i="11"/>
  <c r="BF203" i="11"/>
  <c r="AW203" i="11"/>
  <c r="AX203" i="11" s="1"/>
  <c r="AR203" i="11"/>
  <c r="AS203" i="11" s="1"/>
  <c r="AE203" i="11"/>
  <c r="V203" i="11"/>
  <c r="M203" i="11"/>
  <c r="D203" i="11"/>
  <c r="BF202" i="11"/>
  <c r="AW202" i="11"/>
  <c r="AX202" i="11" s="1"/>
  <c r="AR202" i="11"/>
  <c r="AS202" i="11" s="1"/>
  <c r="AE202" i="11"/>
  <c r="V202" i="11"/>
  <c r="M202" i="11"/>
  <c r="D202" i="11"/>
  <c r="BF201" i="11"/>
  <c r="AW201" i="11"/>
  <c r="AX201" i="11" s="1"/>
  <c r="AR201" i="11"/>
  <c r="AS201" i="11" s="1"/>
  <c r="AE201" i="11"/>
  <c r="V201" i="11"/>
  <c r="M201" i="11"/>
  <c r="D201" i="11"/>
  <c r="BF200" i="11"/>
  <c r="AW200" i="11"/>
  <c r="AX200" i="11" s="1"/>
  <c r="AR200" i="11"/>
  <c r="AS200" i="11" s="1"/>
  <c r="AE200" i="11"/>
  <c r="V200" i="11"/>
  <c r="M200" i="11"/>
  <c r="D200" i="11"/>
  <c r="BF199" i="11"/>
  <c r="AW199" i="11"/>
  <c r="AX199" i="11" s="1"/>
  <c r="AS199" i="11"/>
  <c r="AR199" i="11"/>
  <c r="AE199" i="11"/>
  <c r="V199" i="11"/>
  <c r="M199" i="11"/>
  <c r="D199" i="11"/>
  <c r="BF198" i="11"/>
  <c r="AW198" i="11"/>
  <c r="AX198" i="11" s="1"/>
  <c r="AR198" i="11"/>
  <c r="AS198" i="11" s="1"/>
  <c r="AE198" i="11"/>
  <c r="V198" i="11"/>
  <c r="M198" i="11"/>
  <c r="D198" i="11"/>
  <c r="BF197" i="11"/>
  <c r="AW197" i="11"/>
  <c r="AR197" i="11"/>
  <c r="AS197" i="11" s="1"/>
  <c r="AE197" i="11"/>
  <c r="V197" i="11"/>
  <c r="M197" i="11"/>
  <c r="D197" i="11"/>
  <c r="BF196" i="11"/>
  <c r="AW196" i="11"/>
  <c r="AX196" i="11" s="1"/>
  <c r="AR196" i="11"/>
  <c r="AS196" i="11" s="1"/>
  <c r="AE196" i="11"/>
  <c r="V196" i="11"/>
  <c r="M196" i="11"/>
  <c r="D196" i="11"/>
  <c r="BF195" i="11"/>
  <c r="AW195" i="11"/>
  <c r="AX195" i="11" s="1"/>
  <c r="AR195" i="11"/>
  <c r="AS195" i="11" s="1"/>
  <c r="AE195" i="11"/>
  <c r="V195" i="11"/>
  <c r="M195" i="11"/>
  <c r="D195" i="11"/>
  <c r="BF194" i="11"/>
  <c r="AW194" i="11"/>
  <c r="AX194" i="11" s="1"/>
  <c r="AR194" i="11"/>
  <c r="AS194" i="11" s="1"/>
  <c r="AE194" i="11"/>
  <c r="V194" i="11"/>
  <c r="M194" i="11"/>
  <c r="D194" i="11"/>
  <c r="BF193" i="11"/>
  <c r="AW193" i="11"/>
  <c r="AX193" i="11" s="1"/>
  <c r="AS193" i="11"/>
  <c r="AR193" i="11"/>
  <c r="AE193" i="11"/>
  <c r="V193" i="11"/>
  <c r="M193" i="11"/>
  <c r="D193" i="11"/>
  <c r="BF192" i="11"/>
  <c r="AW192" i="11"/>
  <c r="AX192" i="11" s="1"/>
  <c r="AR192" i="11"/>
  <c r="AS192" i="11" s="1"/>
  <c r="AE192" i="11"/>
  <c r="V192" i="11"/>
  <c r="M192" i="11"/>
  <c r="D192" i="11"/>
  <c r="BF191" i="11"/>
  <c r="AW191" i="11"/>
  <c r="AX191" i="11" s="1"/>
  <c r="AR191" i="11"/>
  <c r="AS191" i="11" s="1"/>
  <c r="AE191" i="11"/>
  <c r="V191" i="11"/>
  <c r="M191" i="11"/>
  <c r="D191" i="11"/>
  <c r="BF190" i="11"/>
  <c r="AW190" i="11"/>
  <c r="AX190" i="11" s="1"/>
  <c r="AR190" i="11"/>
  <c r="AS190" i="11" s="1"/>
  <c r="AE190" i="11"/>
  <c r="V190" i="11"/>
  <c r="M190" i="11"/>
  <c r="D190" i="11"/>
  <c r="BF189" i="11"/>
  <c r="AW189" i="11"/>
  <c r="AX189" i="11" s="1"/>
  <c r="AS189" i="11"/>
  <c r="AR189" i="11"/>
  <c r="AE189" i="11"/>
  <c r="V189" i="11"/>
  <c r="V220" i="11" s="1"/>
  <c r="M189" i="11"/>
  <c r="D189" i="11"/>
  <c r="D220" i="11" s="1"/>
  <c r="BM188" i="11"/>
  <c r="BL188" i="11"/>
  <c r="BK188" i="11"/>
  <c r="BJ188" i="11"/>
  <c r="BI188" i="11"/>
  <c r="BH188" i="11"/>
  <c r="BG188" i="11"/>
  <c r="BE188" i="11"/>
  <c r="AT188" i="11"/>
  <c r="AO188" i="11"/>
  <c r="C188" i="11"/>
  <c r="BM187" i="11"/>
  <c r="BL187" i="11"/>
  <c r="BK187" i="11"/>
  <c r="BJ187" i="11"/>
  <c r="BI187" i="11"/>
  <c r="BH187" i="11"/>
  <c r="BG187" i="11"/>
  <c r="BE187" i="11"/>
  <c r="BD187" i="11"/>
  <c r="BC187" i="11"/>
  <c r="BB187" i="11"/>
  <c r="BA187" i="11"/>
  <c r="AZ187" i="11"/>
  <c r="AV187" i="11"/>
  <c r="AU187" i="11"/>
  <c r="AT187" i="11"/>
  <c r="AQ187" i="11"/>
  <c r="AP187" i="11"/>
  <c r="AO187" i="11"/>
  <c r="AN187" i="11"/>
  <c r="AM187" i="11"/>
  <c r="AL187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U187" i="11"/>
  <c r="T187" i="11"/>
  <c r="S187" i="11"/>
  <c r="R187" i="11"/>
  <c r="Q187" i="11"/>
  <c r="P187" i="11"/>
  <c r="O187" i="11"/>
  <c r="N187" i="11"/>
  <c r="L187" i="11"/>
  <c r="K187" i="11"/>
  <c r="J187" i="11"/>
  <c r="I187" i="11"/>
  <c r="H187" i="11"/>
  <c r="G187" i="11"/>
  <c r="F187" i="11"/>
  <c r="E187" i="11"/>
  <c r="C187" i="11"/>
  <c r="BM186" i="11"/>
  <c r="BL186" i="11"/>
  <c r="BK186" i="11"/>
  <c r="BJ186" i="11"/>
  <c r="BI186" i="11"/>
  <c r="BH186" i="11"/>
  <c r="BG186" i="11"/>
  <c r="BE186" i="11"/>
  <c r="BD186" i="11"/>
  <c r="BC186" i="11"/>
  <c r="BB186" i="11"/>
  <c r="BA186" i="11"/>
  <c r="AZ186" i="11"/>
  <c r="AV186" i="11"/>
  <c r="AU186" i="11"/>
  <c r="AT186" i="11"/>
  <c r="AQ186" i="11"/>
  <c r="AP186" i="11"/>
  <c r="AO186" i="11"/>
  <c r="AN186" i="11"/>
  <c r="AM186" i="11"/>
  <c r="AL186" i="11"/>
  <c r="AK186" i="11"/>
  <c r="AJ186" i="11"/>
  <c r="AI186" i="11"/>
  <c r="AH186" i="11"/>
  <c r="AG186" i="11"/>
  <c r="AF186" i="11"/>
  <c r="AD186" i="11"/>
  <c r="AC186" i="11"/>
  <c r="AB186" i="11"/>
  <c r="AA186" i="11"/>
  <c r="Z186" i="11"/>
  <c r="Y186" i="11"/>
  <c r="X186" i="11"/>
  <c r="W186" i="11"/>
  <c r="U186" i="11"/>
  <c r="T186" i="11"/>
  <c r="S186" i="11"/>
  <c r="S8" i="11" s="1"/>
  <c r="R186" i="11"/>
  <c r="Q186" i="11"/>
  <c r="P186" i="11"/>
  <c r="O186" i="11"/>
  <c r="N186" i="11"/>
  <c r="L186" i="11"/>
  <c r="K186" i="11"/>
  <c r="J186" i="11"/>
  <c r="I186" i="11"/>
  <c r="H186" i="11"/>
  <c r="G186" i="11"/>
  <c r="F186" i="11"/>
  <c r="E186" i="11"/>
  <c r="C186" i="11"/>
  <c r="BM185" i="11"/>
  <c r="BL185" i="11"/>
  <c r="BK185" i="11"/>
  <c r="BJ185" i="11"/>
  <c r="BI185" i="11"/>
  <c r="BH185" i="11"/>
  <c r="BE185" i="11"/>
  <c r="BD185" i="11"/>
  <c r="BC185" i="11"/>
  <c r="BB185" i="11"/>
  <c r="BA185" i="11"/>
  <c r="AZ185" i="11"/>
  <c r="AV185" i="11"/>
  <c r="AQ185" i="11"/>
  <c r="AP185" i="11"/>
  <c r="AO185" i="11"/>
  <c r="AN185" i="11"/>
  <c r="AM185" i="11"/>
  <c r="AL185" i="11"/>
  <c r="AK185" i="11"/>
  <c r="AJ185" i="11"/>
  <c r="AI185" i="11"/>
  <c r="AH185" i="11"/>
  <c r="AG185" i="11"/>
  <c r="AF185" i="11"/>
  <c r="AD185" i="11"/>
  <c r="AC185" i="11"/>
  <c r="AB185" i="11"/>
  <c r="AA185" i="11"/>
  <c r="Z185" i="11"/>
  <c r="Y185" i="11"/>
  <c r="X185" i="11"/>
  <c r="W185" i="11"/>
  <c r="U185" i="11"/>
  <c r="T185" i="11"/>
  <c r="S185" i="11"/>
  <c r="R185" i="11"/>
  <c r="Q185" i="11"/>
  <c r="P185" i="11"/>
  <c r="O185" i="11"/>
  <c r="N185" i="11"/>
  <c r="L185" i="11"/>
  <c r="K185" i="11"/>
  <c r="J185" i="11"/>
  <c r="I185" i="11"/>
  <c r="H185" i="11"/>
  <c r="G185" i="11"/>
  <c r="F185" i="11"/>
  <c r="E185" i="11"/>
  <c r="C185" i="11"/>
  <c r="BF184" i="11"/>
  <c r="AW184" i="11"/>
  <c r="AX184" i="11" s="1"/>
  <c r="AR184" i="11"/>
  <c r="AS184" i="11" s="1"/>
  <c r="AE184" i="11"/>
  <c r="V184" i="11"/>
  <c r="M184" i="11"/>
  <c r="D184" i="11"/>
  <c r="BF183" i="11"/>
  <c r="AW183" i="11"/>
  <c r="AX183" i="11" s="1"/>
  <c r="AR183" i="11"/>
  <c r="AS183" i="11" s="1"/>
  <c r="AE183" i="11"/>
  <c r="V183" i="11"/>
  <c r="M183" i="11"/>
  <c r="D183" i="11"/>
  <c r="BF182" i="11"/>
  <c r="AW182" i="11"/>
  <c r="AX182" i="11" s="1"/>
  <c r="AR182" i="11"/>
  <c r="AS182" i="11" s="1"/>
  <c r="AE182" i="11"/>
  <c r="V182" i="11"/>
  <c r="M182" i="11"/>
  <c r="D182" i="11"/>
  <c r="BF181" i="11"/>
  <c r="AW181" i="11"/>
  <c r="AX181" i="11" s="1"/>
  <c r="AR181" i="11"/>
  <c r="AS181" i="11" s="1"/>
  <c r="AE181" i="11"/>
  <c r="V181" i="11"/>
  <c r="M181" i="11"/>
  <c r="D181" i="11"/>
  <c r="BF180" i="11"/>
  <c r="AW180" i="11"/>
  <c r="AX180" i="11" s="1"/>
  <c r="AR180" i="11"/>
  <c r="AS180" i="11" s="1"/>
  <c r="AE180" i="11"/>
  <c r="V180" i="11"/>
  <c r="M180" i="11"/>
  <c r="D180" i="11"/>
  <c r="BF179" i="11"/>
  <c r="AW179" i="11"/>
  <c r="AX179" i="11" s="1"/>
  <c r="AR179" i="11"/>
  <c r="AS179" i="11" s="1"/>
  <c r="AE179" i="11"/>
  <c r="V179" i="11"/>
  <c r="M179" i="11"/>
  <c r="D179" i="11"/>
  <c r="BF178" i="11"/>
  <c r="AW178" i="11"/>
  <c r="AX178" i="11" s="1"/>
  <c r="AR178" i="11"/>
  <c r="AS178" i="11" s="1"/>
  <c r="AE178" i="11"/>
  <c r="V178" i="11"/>
  <c r="M178" i="11"/>
  <c r="D178" i="11"/>
  <c r="BF177" i="11"/>
  <c r="AW177" i="11"/>
  <c r="AX177" i="11" s="1"/>
  <c r="AR177" i="11"/>
  <c r="AS177" i="11" s="1"/>
  <c r="AE177" i="11"/>
  <c r="V177" i="11"/>
  <c r="M177" i="11"/>
  <c r="D177" i="11"/>
  <c r="BF176" i="11"/>
  <c r="AW176" i="11"/>
  <c r="AX176" i="11" s="1"/>
  <c r="AR176" i="11"/>
  <c r="AS176" i="11" s="1"/>
  <c r="AE176" i="11"/>
  <c r="V176" i="11"/>
  <c r="M176" i="11"/>
  <c r="D176" i="11"/>
  <c r="BF175" i="11"/>
  <c r="AW175" i="11"/>
  <c r="AX175" i="11" s="1"/>
  <c r="AS175" i="11"/>
  <c r="AR175" i="11"/>
  <c r="AE175" i="11"/>
  <c r="V175" i="11"/>
  <c r="M175" i="11"/>
  <c r="D175" i="11"/>
  <c r="BF174" i="11"/>
  <c r="AW174" i="11"/>
  <c r="AX174" i="11" s="1"/>
  <c r="AR174" i="11"/>
  <c r="AS174" i="11" s="1"/>
  <c r="AE174" i="11"/>
  <c r="V174" i="11"/>
  <c r="M174" i="11"/>
  <c r="D174" i="11"/>
  <c r="BF173" i="11"/>
  <c r="AW173" i="11"/>
  <c r="AX173" i="11" s="1"/>
  <c r="AS173" i="11"/>
  <c r="AR173" i="11"/>
  <c r="AE173" i="11"/>
  <c r="V173" i="11"/>
  <c r="M173" i="11"/>
  <c r="D173" i="11"/>
  <c r="BF172" i="11"/>
  <c r="AW172" i="11"/>
  <c r="AX172" i="11" s="1"/>
  <c r="AR172" i="11"/>
  <c r="AS172" i="11" s="1"/>
  <c r="AE172" i="11"/>
  <c r="V172" i="11"/>
  <c r="M172" i="11"/>
  <c r="D172" i="11"/>
  <c r="BF171" i="11"/>
  <c r="AW171" i="11"/>
  <c r="AX171" i="11" s="1"/>
  <c r="AR171" i="11"/>
  <c r="AS171" i="11" s="1"/>
  <c r="AE171" i="11"/>
  <c r="V171" i="11"/>
  <c r="M171" i="11"/>
  <c r="D171" i="11"/>
  <c r="BF170" i="11"/>
  <c r="AW170" i="11"/>
  <c r="AX170" i="11" s="1"/>
  <c r="AR170" i="11"/>
  <c r="AS170" i="11" s="1"/>
  <c r="AE170" i="11"/>
  <c r="V170" i="11"/>
  <c r="M170" i="11"/>
  <c r="D170" i="11"/>
  <c r="BF169" i="11"/>
  <c r="AW169" i="11"/>
  <c r="AX169" i="11" s="1"/>
  <c r="AR169" i="11"/>
  <c r="AS169" i="11" s="1"/>
  <c r="AY169" i="11" s="1"/>
  <c r="AE169" i="11"/>
  <c r="V169" i="11"/>
  <c r="M169" i="11"/>
  <c r="D169" i="11"/>
  <c r="BF168" i="11"/>
  <c r="AW168" i="11"/>
  <c r="AX168" i="11" s="1"/>
  <c r="AR168" i="11"/>
  <c r="AS168" i="11" s="1"/>
  <c r="AE168" i="11"/>
  <c r="V168" i="11"/>
  <c r="M168" i="11"/>
  <c r="D168" i="11"/>
  <c r="BF167" i="11"/>
  <c r="AW167" i="11"/>
  <c r="AX167" i="11" s="1"/>
  <c r="AR167" i="11"/>
  <c r="AS167" i="11" s="1"/>
  <c r="AY167" i="11" s="1"/>
  <c r="AE167" i="11"/>
  <c r="V167" i="11"/>
  <c r="M167" i="11"/>
  <c r="D167" i="11"/>
  <c r="BF166" i="11"/>
  <c r="AW166" i="11"/>
  <c r="AX166" i="11" s="1"/>
  <c r="AR166" i="11"/>
  <c r="AS166" i="11" s="1"/>
  <c r="AE166" i="11"/>
  <c r="V166" i="11"/>
  <c r="M166" i="11"/>
  <c r="D166" i="11"/>
  <c r="BF165" i="11"/>
  <c r="AW165" i="11"/>
  <c r="AX165" i="11" s="1"/>
  <c r="AR165" i="11"/>
  <c r="AS165" i="11" s="1"/>
  <c r="AE165" i="11"/>
  <c r="V165" i="11"/>
  <c r="M165" i="11"/>
  <c r="D165" i="11"/>
  <c r="BF164" i="11"/>
  <c r="AW164" i="11"/>
  <c r="AX164" i="11" s="1"/>
  <c r="AR164" i="11"/>
  <c r="AS164" i="11" s="1"/>
  <c r="AE164" i="11"/>
  <c r="V164" i="11"/>
  <c r="M164" i="11"/>
  <c r="D164" i="11"/>
  <c r="BF163" i="11"/>
  <c r="AW163" i="11"/>
  <c r="AX163" i="11" s="1"/>
  <c r="AR163" i="11"/>
  <c r="AS163" i="11" s="1"/>
  <c r="AE163" i="11"/>
  <c r="V163" i="11"/>
  <c r="M163" i="11"/>
  <c r="D163" i="11"/>
  <c r="BF162" i="11"/>
  <c r="AW162" i="11"/>
  <c r="AX162" i="11" s="1"/>
  <c r="AR162" i="11"/>
  <c r="AS162" i="11" s="1"/>
  <c r="AE162" i="11"/>
  <c r="V162" i="11"/>
  <c r="M162" i="11"/>
  <c r="D162" i="11"/>
  <c r="BF161" i="11"/>
  <c r="AW161" i="11"/>
  <c r="AX161" i="11" s="1"/>
  <c r="AS161" i="11"/>
  <c r="AR161" i="11"/>
  <c r="AE161" i="11"/>
  <c r="V161" i="11"/>
  <c r="M161" i="11"/>
  <c r="D161" i="11"/>
  <c r="BF160" i="11"/>
  <c r="AW160" i="11"/>
  <c r="AX160" i="11" s="1"/>
  <c r="AR160" i="11"/>
  <c r="AS160" i="11" s="1"/>
  <c r="AE160" i="11"/>
  <c r="V160" i="11"/>
  <c r="M160" i="11"/>
  <c r="D160" i="11"/>
  <c r="BF159" i="11"/>
  <c r="AW159" i="11"/>
  <c r="AX159" i="11" s="1"/>
  <c r="AR159" i="11"/>
  <c r="AS159" i="11" s="1"/>
  <c r="AE159" i="11"/>
  <c r="V159" i="11"/>
  <c r="M159" i="11"/>
  <c r="D159" i="11"/>
  <c r="BF158" i="11"/>
  <c r="AW158" i="11"/>
  <c r="AR158" i="11"/>
  <c r="AS158" i="11" s="1"/>
  <c r="AE158" i="11"/>
  <c r="V158" i="11"/>
  <c r="V186" i="11" s="1"/>
  <c r="M158" i="11"/>
  <c r="D158" i="11"/>
  <c r="BF157" i="11"/>
  <c r="AW157" i="11"/>
  <c r="AX157" i="11" s="1"/>
  <c r="AR157" i="11"/>
  <c r="AS157" i="11" s="1"/>
  <c r="AE157" i="11"/>
  <c r="V157" i="11"/>
  <c r="M157" i="11"/>
  <c r="D157" i="11"/>
  <c r="BF156" i="11"/>
  <c r="AW156" i="11"/>
  <c r="AX156" i="11" s="1"/>
  <c r="AR156" i="11"/>
  <c r="AS156" i="11" s="1"/>
  <c r="AE156" i="11"/>
  <c r="V156" i="11"/>
  <c r="M156" i="11"/>
  <c r="D156" i="11"/>
  <c r="BF155" i="11"/>
  <c r="AW155" i="11"/>
  <c r="AR155" i="11"/>
  <c r="AS155" i="11" s="1"/>
  <c r="AE155" i="11"/>
  <c r="V155" i="11"/>
  <c r="M155" i="11"/>
  <c r="D155" i="11"/>
  <c r="BF154" i="11"/>
  <c r="AX154" i="11"/>
  <c r="AW154" i="11"/>
  <c r="AR154" i="11"/>
  <c r="AE154" i="11"/>
  <c r="AE186" i="11" s="1"/>
  <c r="V154" i="11"/>
  <c r="M154" i="11"/>
  <c r="M186" i="11" s="1"/>
  <c r="D154" i="11"/>
  <c r="D185" i="11" s="1"/>
  <c r="BM153" i="11"/>
  <c r="BL153" i="11"/>
  <c r="BK153" i="11"/>
  <c r="BJ153" i="11"/>
  <c r="BI153" i="11"/>
  <c r="BH153" i="11"/>
  <c r="BG153" i="11"/>
  <c r="BE153" i="11"/>
  <c r="AT153" i="11"/>
  <c r="AO153" i="11"/>
  <c r="C153" i="11"/>
  <c r="BM152" i="11"/>
  <c r="BL152" i="11"/>
  <c r="BK152" i="11"/>
  <c r="BJ152" i="11"/>
  <c r="BI152" i="11"/>
  <c r="BH152" i="11"/>
  <c r="BG152" i="11"/>
  <c r="BE152" i="11"/>
  <c r="BD152" i="11"/>
  <c r="BC152" i="11"/>
  <c r="BB152" i="11"/>
  <c r="BA152" i="11"/>
  <c r="AZ152" i="11"/>
  <c r="AV152" i="11"/>
  <c r="AU152" i="11"/>
  <c r="AT152" i="11"/>
  <c r="AQ152" i="11"/>
  <c r="AP152" i="11"/>
  <c r="AO152" i="11"/>
  <c r="AN152" i="11"/>
  <c r="AM152" i="11"/>
  <c r="AL152" i="11"/>
  <c r="AK152" i="11"/>
  <c r="AJ152" i="11"/>
  <c r="AI152" i="11"/>
  <c r="AH152" i="11"/>
  <c r="AG152" i="11"/>
  <c r="AF152" i="11"/>
  <c r="AD152" i="11"/>
  <c r="AC152" i="11"/>
  <c r="AB152" i="11"/>
  <c r="AA152" i="11"/>
  <c r="Z152" i="11"/>
  <c r="Y152" i="11"/>
  <c r="X152" i="11"/>
  <c r="W152" i="11"/>
  <c r="U152" i="11"/>
  <c r="T152" i="11"/>
  <c r="S152" i="11"/>
  <c r="R152" i="11"/>
  <c r="Q152" i="11"/>
  <c r="P152" i="11"/>
  <c r="O152" i="11"/>
  <c r="N152" i="11"/>
  <c r="L152" i="11"/>
  <c r="K152" i="11"/>
  <c r="J152" i="11"/>
  <c r="I152" i="11"/>
  <c r="H152" i="11"/>
  <c r="G152" i="11"/>
  <c r="F152" i="11"/>
  <c r="E152" i="11"/>
  <c r="C152" i="11"/>
  <c r="BM151" i="11"/>
  <c r="BL151" i="11"/>
  <c r="BK151" i="11"/>
  <c r="BJ151" i="11"/>
  <c r="BI151" i="11"/>
  <c r="BH151" i="11"/>
  <c r="BG151" i="11"/>
  <c r="BE151" i="11"/>
  <c r="BD151" i="11"/>
  <c r="BC151" i="11"/>
  <c r="BB151" i="11"/>
  <c r="BA151" i="11"/>
  <c r="AZ151" i="11"/>
  <c r="AV151" i="11"/>
  <c r="AU151" i="11"/>
  <c r="AT151" i="11"/>
  <c r="AQ151" i="11"/>
  <c r="AP151" i="11"/>
  <c r="AO151" i="11"/>
  <c r="AN151" i="11"/>
  <c r="AM151" i="11"/>
  <c r="AL151" i="11"/>
  <c r="AK151" i="11"/>
  <c r="AJ151" i="11"/>
  <c r="AI151" i="11"/>
  <c r="AH151" i="11"/>
  <c r="AG151" i="11"/>
  <c r="AF151" i="11"/>
  <c r="AD151" i="11"/>
  <c r="AC151" i="11"/>
  <c r="AB151" i="11"/>
  <c r="AA151" i="11"/>
  <c r="Z151" i="11"/>
  <c r="Y151" i="11"/>
  <c r="X151" i="11"/>
  <c r="W151" i="11"/>
  <c r="U151" i="11"/>
  <c r="T151" i="11"/>
  <c r="S151" i="11"/>
  <c r="R151" i="11"/>
  <c r="Q151" i="11"/>
  <c r="P151" i="11"/>
  <c r="O151" i="11"/>
  <c r="N151" i="11"/>
  <c r="L151" i="11"/>
  <c r="K151" i="11"/>
  <c r="J151" i="11"/>
  <c r="I151" i="11"/>
  <c r="H151" i="11"/>
  <c r="G151" i="11"/>
  <c r="F151" i="11"/>
  <c r="E151" i="11"/>
  <c r="C151" i="11"/>
  <c r="BM150" i="11"/>
  <c r="BL150" i="11"/>
  <c r="BK150" i="11"/>
  <c r="BJ150" i="11"/>
  <c r="BI150" i="11"/>
  <c r="BH150" i="11"/>
  <c r="BG150" i="11"/>
  <c r="BE150" i="11"/>
  <c r="BD150" i="11"/>
  <c r="BC150" i="11"/>
  <c r="BB150" i="11"/>
  <c r="BA150" i="11"/>
  <c r="AZ150" i="11"/>
  <c r="AV150" i="11"/>
  <c r="AU150" i="11"/>
  <c r="AT150" i="11"/>
  <c r="AQ150" i="11"/>
  <c r="AP150" i="11"/>
  <c r="AO150" i="11"/>
  <c r="AN150" i="11"/>
  <c r="AM150" i="11"/>
  <c r="AL150" i="11"/>
  <c r="AK150" i="11"/>
  <c r="AJ150" i="11"/>
  <c r="AI150" i="11"/>
  <c r="AH150" i="11"/>
  <c r="AG150" i="11"/>
  <c r="AF150" i="11"/>
  <c r="AD150" i="11"/>
  <c r="AC150" i="11"/>
  <c r="AB150" i="11"/>
  <c r="AA150" i="11"/>
  <c r="Z150" i="11"/>
  <c r="Y150" i="11"/>
  <c r="X150" i="11"/>
  <c r="W150" i="11"/>
  <c r="U150" i="11"/>
  <c r="T150" i="11"/>
  <c r="S150" i="11"/>
  <c r="R150" i="11"/>
  <c r="Q150" i="11"/>
  <c r="P150" i="11"/>
  <c r="O150" i="11"/>
  <c r="N150" i="11"/>
  <c r="L150" i="11"/>
  <c r="K150" i="11"/>
  <c r="J150" i="11"/>
  <c r="I150" i="11"/>
  <c r="H150" i="11"/>
  <c r="G150" i="11"/>
  <c r="F150" i="11"/>
  <c r="E150" i="11"/>
  <c r="C150" i="11"/>
  <c r="BF149" i="11"/>
  <c r="AW149" i="11"/>
  <c r="AR149" i="11"/>
  <c r="AS149" i="11" s="1"/>
  <c r="AE149" i="11"/>
  <c r="V149" i="11"/>
  <c r="M149" i="11"/>
  <c r="D149" i="11"/>
  <c r="BF148" i="11"/>
  <c r="AW148" i="11"/>
  <c r="AX148" i="11" s="1"/>
  <c r="AR148" i="11"/>
  <c r="AS148" i="11" s="1"/>
  <c r="AE148" i="11"/>
  <c r="V148" i="11"/>
  <c r="M148" i="11"/>
  <c r="D148" i="11"/>
  <c r="BF147" i="11"/>
  <c r="AW147" i="11"/>
  <c r="AX147" i="11" s="1"/>
  <c r="AR147" i="11"/>
  <c r="AS147" i="11" s="1"/>
  <c r="AE147" i="11"/>
  <c r="V147" i="11"/>
  <c r="M147" i="11"/>
  <c r="D147" i="11"/>
  <c r="BF146" i="11"/>
  <c r="AW146" i="11"/>
  <c r="AX146" i="11" s="1"/>
  <c r="AR146" i="11"/>
  <c r="AS146" i="11" s="1"/>
  <c r="AE146" i="11"/>
  <c r="V146" i="11"/>
  <c r="M146" i="11"/>
  <c r="D146" i="11"/>
  <c r="BF145" i="11"/>
  <c r="AW145" i="11"/>
  <c r="AR145" i="11"/>
  <c r="AS145" i="11" s="1"/>
  <c r="AE145" i="11"/>
  <c r="V145" i="11"/>
  <c r="M145" i="11"/>
  <c r="D145" i="11"/>
  <c r="BF144" i="11"/>
  <c r="AW144" i="11"/>
  <c r="AX144" i="11" s="1"/>
  <c r="AR144" i="11"/>
  <c r="AS144" i="11" s="1"/>
  <c r="AE144" i="11"/>
  <c r="V144" i="11"/>
  <c r="M144" i="11"/>
  <c r="D144" i="11"/>
  <c r="BF143" i="11"/>
  <c r="AW143" i="11"/>
  <c r="AX143" i="11" s="1"/>
  <c r="AR143" i="11"/>
  <c r="AS143" i="11" s="1"/>
  <c r="AE143" i="11"/>
  <c r="V143" i="11"/>
  <c r="M143" i="11"/>
  <c r="D143" i="11"/>
  <c r="BF142" i="11"/>
  <c r="AW142" i="11"/>
  <c r="AX142" i="11" s="1"/>
  <c r="AR142" i="11"/>
  <c r="AS142" i="11" s="1"/>
  <c r="AE142" i="11"/>
  <c r="V142" i="11"/>
  <c r="M142" i="11"/>
  <c r="D142" i="11"/>
  <c r="BF141" i="11"/>
  <c r="AW141" i="11"/>
  <c r="AX141" i="11" s="1"/>
  <c r="AR141" i="11"/>
  <c r="AS141" i="11" s="1"/>
  <c r="AE141" i="11"/>
  <c r="V141" i="11"/>
  <c r="M141" i="11"/>
  <c r="D141" i="11"/>
  <c r="BF140" i="11"/>
  <c r="AW140" i="11"/>
  <c r="AR140" i="11"/>
  <c r="AS140" i="11" s="1"/>
  <c r="AE140" i="11"/>
  <c r="V140" i="11"/>
  <c r="M140" i="11"/>
  <c r="D140" i="11"/>
  <c r="BF139" i="11"/>
  <c r="AW139" i="11"/>
  <c r="AX139" i="11" s="1"/>
  <c r="AR139" i="11"/>
  <c r="AS139" i="11" s="1"/>
  <c r="AE139" i="11"/>
  <c r="V139" i="11"/>
  <c r="M139" i="11"/>
  <c r="D139" i="11"/>
  <c r="BF138" i="11"/>
  <c r="AW138" i="11"/>
  <c r="AX138" i="11" s="1"/>
  <c r="AR138" i="11"/>
  <c r="AS138" i="11" s="1"/>
  <c r="AE138" i="11"/>
  <c r="V138" i="11"/>
  <c r="M138" i="11"/>
  <c r="D138" i="11"/>
  <c r="BF137" i="11"/>
  <c r="AW137" i="11"/>
  <c r="AX137" i="11" s="1"/>
  <c r="AR137" i="11"/>
  <c r="AS137" i="11" s="1"/>
  <c r="AE137" i="11"/>
  <c r="V137" i="11"/>
  <c r="M137" i="11"/>
  <c r="D137" i="11"/>
  <c r="BF136" i="11"/>
  <c r="AW136" i="11"/>
  <c r="AX136" i="11" s="1"/>
  <c r="AR136" i="11"/>
  <c r="AS136" i="11" s="1"/>
  <c r="AE136" i="11"/>
  <c r="V136" i="11"/>
  <c r="M136" i="11"/>
  <c r="D136" i="11"/>
  <c r="BF135" i="11"/>
  <c r="AW135" i="11"/>
  <c r="AS135" i="11"/>
  <c r="AR135" i="11"/>
  <c r="AE135" i="11"/>
  <c r="V135" i="11"/>
  <c r="M135" i="11"/>
  <c r="D135" i="11"/>
  <c r="BF134" i="11"/>
  <c r="AW134" i="11"/>
  <c r="AX134" i="11" s="1"/>
  <c r="AR134" i="11"/>
  <c r="AS134" i="11" s="1"/>
  <c r="AY134" i="11" s="1"/>
  <c r="AE134" i="11"/>
  <c r="V134" i="11"/>
  <c r="M134" i="11"/>
  <c r="D134" i="11"/>
  <c r="BF133" i="11"/>
  <c r="AW133" i="11"/>
  <c r="AX133" i="11" s="1"/>
  <c r="AR133" i="11"/>
  <c r="AS133" i="11" s="1"/>
  <c r="AE133" i="11"/>
  <c r="V133" i="11"/>
  <c r="M133" i="11"/>
  <c r="D133" i="11"/>
  <c r="BF132" i="11"/>
  <c r="AW132" i="11"/>
  <c r="AX132" i="11" s="1"/>
  <c r="AR132" i="11"/>
  <c r="AS132" i="11" s="1"/>
  <c r="AE132" i="11"/>
  <c r="V132" i="11"/>
  <c r="M132" i="11"/>
  <c r="D132" i="11"/>
  <c r="BF131" i="11"/>
  <c r="AW131" i="11"/>
  <c r="AX131" i="11" s="1"/>
  <c r="AR131" i="11"/>
  <c r="AS131" i="11" s="1"/>
  <c r="AE131" i="11"/>
  <c r="V131" i="11"/>
  <c r="M131" i="11"/>
  <c r="D131" i="11"/>
  <c r="BF130" i="11"/>
  <c r="AW130" i="11"/>
  <c r="AX130" i="11" s="1"/>
  <c r="AR130" i="11"/>
  <c r="AS130" i="11" s="1"/>
  <c r="AY130" i="11" s="1"/>
  <c r="AE130" i="11"/>
  <c r="V130" i="11"/>
  <c r="M130" i="11"/>
  <c r="D130" i="11"/>
  <c r="BF129" i="11"/>
  <c r="AW129" i="11"/>
  <c r="AX129" i="11" s="1"/>
  <c r="AR129" i="11"/>
  <c r="AS129" i="11" s="1"/>
  <c r="AE129" i="11"/>
  <c r="V129" i="11"/>
  <c r="M129" i="11"/>
  <c r="D129" i="11"/>
  <c r="BF128" i="11"/>
  <c r="AW128" i="11"/>
  <c r="AX128" i="11" s="1"/>
  <c r="AR128" i="11"/>
  <c r="AS128" i="11" s="1"/>
  <c r="AE128" i="11"/>
  <c r="V128" i="11"/>
  <c r="M128" i="11"/>
  <c r="D128" i="11"/>
  <c r="BF127" i="11"/>
  <c r="AW127" i="11"/>
  <c r="AR127" i="11"/>
  <c r="AS127" i="11" s="1"/>
  <c r="AE127" i="11"/>
  <c r="V127" i="11"/>
  <c r="M127" i="11"/>
  <c r="D127" i="11"/>
  <c r="BF126" i="11"/>
  <c r="AW126" i="11"/>
  <c r="AX126" i="11" s="1"/>
  <c r="AR126" i="11"/>
  <c r="AS126" i="11" s="1"/>
  <c r="AE126" i="11"/>
  <c r="V126" i="11"/>
  <c r="M126" i="11"/>
  <c r="D126" i="11"/>
  <c r="BF125" i="11"/>
  <c r="AW125" i="11"/>
  <c r="AR125" i="11"/>
  <c r="AS125" i="11" s="1"/>
  <c r="AE125" i="11"/>
  <c r="V125" i="11"/>
  <c r="M125" i="11"/>
  <c r="D125" i="11"/>
  <c r="BF124" i="11"/>
  <c r="AW124" i="11"/>
  <c r="AX124" i="11" s="1"/>
  <c r="AR124" i="11"/>
  <c r="AS124" i="11" s="1"/>
  <c r="AE124" i="11"/>
  <c r="V124" i="11"/>
  <c r="M124" i="11"/>
  <c r="D124" i="11"/>
  <c r="BF123" i="11"/>
  <c r="AW123" i="11"/>
  <c r="AR123" i="11"/>
  <c r="AS123" i="11" s="1"/>
  <c r="AE123" i="11"/>
  <c r="V123" i="11"/>
  <c r="M123" i="11"/>
  <c r="D123" i="11"/>
  <c r="BF122" i="11"/>
  <c r="AW122" i="11"/>
  <c r="AX122" i="11" s="1"/>
  <c r="AR122" i="11"/>
  <c r="AS122" i="11" s="1"/>
  <c r="AE122" i="11"/>
  <c r="V122" i="11"/>
  <c r="M122" i="11"/>
  <c r="D122" i="11"/>
  <c r="BF121" i="11"/>
  <c r="AW121" i="11"/>
  <c r="AR121" i="11"/>
  <c r="AS121" i="11" s="1"/>
  <c r="AE121" i="11"/>
  <c r="V121" i="11"/>
  <c r="M121" i="11"/>
  <c r="D121" i="11"/>
  <c r="BF120" i="11"/>
  <c r="AW120" i="11"/>
  <c r="AR120" i="11"/>
  <c r="AE120" i="11"/>
  <c r="AE150" i="11" s="1"/>
  <c r="V120" i="11"/>
  <c r="M120" i="11"/>
  <c r="D120" i="11"/>
  <c r="D152" i="11" s="1"/>
  <c r="BM119" i="11"/>
  <c r="BL119" i="11"/>
  <c r="BK119" i="11"/>
  <c r="BJ119" i="11"/>
  <c r="BI119" i="11"/>
  <c r="BH119" i="11"/>
  <c r="BG119" i="11"/>
  <c r="BE119" i="11"/>
  <c r="AT119" i="11"/>
  <c r="AO119" i="11"/>
  <c r="C119" i="11"/>
  <c r="BM118" i="11"/>
  <c r="BL118" i="11"/>
  <c r="BK118" i="11"/>
  <c r="BJ118" i="11"/>
  <c r="BI118" i="11"/>
  <c r="BH118" i="11"/>
  <c r="BG118" i="11"/>
  <c r="BE118" i="11"/>
  <c r="BD118" i="11"/>
  <c r="BC118" i="11"/>
  <c r="BB118" i="11"/>
  <c r="BA118" i="11"/>
  <c r="AZ118" i="11"/>
  <c r="AV118" i="11"/>
  <c r="AU118" i="11"/>
  <c r="AT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D118" i="11"/>
  <c r="AC118" i="11"/>
  <c r="AB118" i="11"/>
  <c r="AA118" i="11"/>
  <c r="Z118" i="11"/>
  <c r="Y118" i="11"/>
  <c r="X118" i="11"/>
  <c r="W118" i="11"/>
  <c r="U118" i="11"/>
  <c r="T118" i="11"/>
  <c r="S118" i="11"/>
  <c r="R118" i="11"/>
  <c r="Q118" i="11"/>
  <c r="P118" i="11"/>
  <c r="O118" i="11"/>
  <c r="N118" i="11"/>
  <c r="L118" i="11"/>
  <c r="K118" i="11"/>
  <c r="J118" i="11"/>
  <c r="I118" i="11"/>
  <c r="H118" i="11"/>
  <c r="G118" i="11"/>
  <c r="F118" i="11"/>
  <c r="E118" i="11"/>
  <c r="D118" i="11"/>
  <c r="C118" i="11"/>
  <c r="BM117" i="11"/>
  <c r="BL117" i="11"/>
  <c r="BK117" i="11"/>
  <c r="BJ117" i="11"/>
  <c r="BI117" i="11"/>
  <c r="BH117" i="11"/>
  <c r="BG117" i="11"/>
  <c r="BE117" i="11"/>
  <c r="BD117" i="11"/>
  <c r="BC117" i="11"/>
  <c r="BB117" i="11"/>
  <c r="BA117" i="11"/>
  <c r="AZ117" i="11"/>
  <c r="AV117" i="11"/>
  <c r="AU117" i="11"/>
  <c r="AT117" i="11"/>
  <c r="AQ117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D117" i="11"/>
  <c r="AC117" i="11"/>
  <c r="AB117" i="11"/>
  <c r="AA117" i="11"/>
  <c r="Z117" i="11"/>
  <c r="Y117" i="11"/>
  <c r="X117" i="11"/>
  <c r="W117" i="11"/>
  <c r="U117" i="11"/>
  <c r="T117" i="11"/>
  <c r="S117" i="11"/>
  <c r="R117" i="11"/>
  <c r="Q117" i="11"/>
  <c r="P117" i="11"/>
  <c r="O117" i="11"/>
  <c r="N117" i="11"/>
  <c r="L117" i="11"/>
  <c r="K117" i="11"/>
  <c r="J117" i="11"/>
  <c r="I117" i="11"/>
  <c r="H117" i="11"/>
  <c r="H10" i="11" s="1"/>
  <c r="G117" i="11"/>
  <c r="F117" i="11"/>
  <c r="E117" i="11"/>
  <c r="D117" i="11"/>
  <c r="C117" i="11"/>
  <c r="BM116" i="11"/>
  <c r="BL116" i="11"/>
  <c r="BK116" i="11"/>
  <c r="BJ116" i="11"/>
  <c r="BI116" i="11"/>
  <c r="BH116" i="11"/>
  <c r="BG116" i="11"/>
  <c r="BE116" i="11"/>
  <c r="BD116" i="11"/>
  <c r="BC116" i="11"/>
  <c r="BB116" i="11"/>
  <c r="BA116" i="11"/>
  <c r="AZ116" i="11"/>
  <c r="AV116" i="11"/>
  <c r="AU116" i="11"/>
  <c r="AT116" i="11"/>
  <c r="AQ116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D116" i="11"/>
  <c r="AC116" i="11"/>
  <c r="AB116" i="11"/>
  <c r="AA116" i="11"/>
  <c r="Z116" i="11"/>
  <c r="Y116" i="11"/>
  <c r="X116" i="11"/>
  <c r="W116" i="11"/>
  <c r="U116" i="11"/>
  <c r="T116" i="11"/>
  <c r="S116" i="11"/>
  <c r="R116" i="11"/>
  <c r="Q116" i="11"/>
  <c r="P116" i="11"/>
  <c r="O116" i="11"/>
  <c r="N116" i="11"/>
  <c r="L116" i="11"/>
  <c r="K116" i="11"/>
  <c r="J116" i="11"/>
  <c r="I116" i="11"/>
  <c r="H116" i="11"/>
  <c r="G116" i="11"/>
  <c r="F116" i="11"/>
  <c r="F10" i="11" s="1"/>
  <c r="E116" i="11"/>
  <c r="D116" i="11"/>
  <c r="C116" i="11"/>
  <c r="BF115" i="11"/>
  <c r="AW115" i="11"/>
  <c r="AR115" i="11"/>
  <c r="AS115" i="11" s="1"/>
  <c r="AE115" i="11"/>
  <c r="V115" i="11"/>
  <c r="M115" i="11"/>
  <c r="BF114" i="11"/>
  <c r="AW114" i="11"/>
  <c r="AX114" i="11" s="1"/>
  <c r="AR114" i="11"/>
  <c r="AS114" i="11" s="1"/>
  <c r="AE114" i="11"/>
  <c r="V114" i="11"/>
  <c r="M114" i="11"/>
  <c r="BF113" i="11"/>
  <c r="AW113" i="11"/>
  <c r="AX113" i="11" s="1"/>
  <c r="AR113" i="11"/>
  <c r="AS113" i="11" s="1"/>
  <c r="AE113" i="11"/>
  <c r="V113" i="11"/>
  <c r="M113" i="11"/>
  <c r="BF112" i="11"/>
  <c r="AW112" i="11"/>
  <c r="AX112" i="11" s="1"/>
  <c r="AR112" i="11"/>
  <c r="AS112" i="11" s="1"/>
  <c r="AE112" i="11"/>
  <c r="V112" i="11"/>
  <c r="M112" i="11"/>
  <c r="BF111" i="11"/>
  <c r="AW111" i="11"/>
  <c r="AX111" i="11" s="1"/>
  <c r="AS111" i="11"/>
  <c r="AR111" i="11"/>
  <c r="AE111" i="11"/>
  <c r="V111" i="11"/>
  <c r="M111" i="11"/>
  <c r="BF110" i="11"/>
  <c r="AW110" i="11"/>
  <c r="AX110" i="11" s="1"/>
  <c r="AR110" i="11"/>
  <c r="AS110" i="11" s="1"/>
  <c r="AY110" i="11" s="1"/>
  <c r="AE110" i="11"/>
  <c r="V110" i="11"/>
  <c r="M110" i="11"/>
  <c r="BF109" i="11"/>
  <c r="AW109" i="11"/>
  <c r="AX109" i="11" s="1"/>
  <c r="AR109" i="11"/>
  <c r="AS109" i="11" s="1"/>
  <c r="AE109" i="11"/>
  <c r="V109" i="11"/>
  <c r="M109" i="11"/>
  <c r="BF108" i="11"/>
  <c r="AW108" i="11"/>
  <c r="AX108" i="11" s="1"/>
  <c r="AR108" i="11"/>
  <c r="AS108" i="11" s="1"/>
  <c r="AE108" i="11"/>
  <c r="V108" i="11"/>
  <c r="M108" i="11"/>
  <c r="BF107" i="11"/>
  <c r="AW107" i="11"/>
  <c r="AS107" i="11"/>
  <c r="AR107" i="11"/>
  <c r="AE107" i="11"/>
  <c r="V107" i="11"/>
  <c r="M107" i="11"/>
  <c r="BF106" i="11"/>
  <c r="AW106" i="11"/>
  <c r="AX106" i="11" s="1"/>
  <c r="AR106" i="11"/>
  <c r="AS106" i="11" s="1"/>
  <c r="AE106" i="11"/>
  <c r="V106" i="11"/>
  <c r="M106" i="11"/>
  <c r="BF105" i="11"/>
  <c r="AW105" i="11"/>
  <c r="AX105" i="11" s="1"/>
  <c r="AR105" i="11"/>
  <c r="AS105" i="11" s="1"/>
  <c r="AE105" i="11"/>
  <c r="V105" i="11"/>
  <c r="M105" i="11"/>
  <c r="BF104" i="11"/>
  <c r="AW104" i="11"/>
  <c r="AX104" i="11" s="1"/>
  <c r="AR104" i="11"/>
  <c r="AS104" i="11" s="1"/>
  <c r="AE104" i="11"/>
  <c r="V104" i="11"/>
  <c r="M104" i="11"/>
  <c r="BF103" i="11"/>
  <c r="AW103" i="11"/>
  <c r="AX103" i="11" s="1"/>
  <c r="AR103" i="11"/>
  <c r="AS103" i="11" s="1"/>
  <c r="AE103" i="11"/>
  <c r="V103" i="11"/>
  <c r="M103" i="11"/>
  <c r="BF102" i="11"/>
  <c r="AW102" i="11"/>
  <c r="AX102" i="11" s="1"/>
  <c r="AR102" i="11"/>
  <c r="AS102" i="11" s="1"/>
  <c r="AE102" i="11"/>
  <c r="V102" i="11"/>
  <c r="M102" i="11"/>
  <c r="BF101" i="11"/>
  <c r="AW101" i="11"/>
  <c r="AX101" i="11" s="1"/>
  <c r="AR101" i="11"/>
  <c r="AS101" i="11" s="1"/>
  <c r="AE101" i="11"/>
  <c r="V101" i="11"/>
  <c r="M101" i="11"/>
  <c r="BF100" i="11"/>
  <c r="AW100" i="11"/>
  <c r="AX100" i="11" s="1"/>
  <c r="AR100" i="11"/>
  <c r="AS100" i="11" s="1"/>
  <c r="AE100" i="11"/>
  <c r="V100" i="11"/>
  <c r="M100" i="11"/>
  <c r="BF99" i="11"/>
  <c r="AW99" i="11"/>
  <c r="AS99" i="11"/>
  <c r="AR99" i="11"/>
  <c r="AE99" i="11"/>
  <c r="V99" i="11"/>
  <c r="M99" i="11"/>
  <c r="BF98" i="11"/>
  <c r="AW98" i="11"/>
  <c r="AX98" i="11" s="1"/>
  <c r="AR98" i="11"/>
  <c r="AS98" i="11" s="1"/>
  <c r="AE98" i="11"/>
  <c r="V98" i="11"/>
  <c r="M98" i="11"/>
  <c r="BF97" i="11"/>
  <c r="AW97" i="11"/>
  <c r="AX97" i="11" s="1"/>
  <c r="AR97" i="11"/>
  <c r="AS97" i="11" s="1"/>
  <c r="AE97" i="11"/>
  <c r="V97" i="11"/>
  <c r="M97" i="11"/>
  <c r="BF96" i="11"/>
  <c r="AW96" i="11"/>
  <c r="AX96" i="11" s="1"/>
  <c r="AR96" i="11"/>
  <c r="AS96" i="11" s="1"/>
  <c r="AE96" i="11"/>
  <c r="V96" i="11"/>
  <c r="M96" i="11"/>
  <c r="BF95" i="11"/>
  <c r="AW95" i="11"/>
  <c r="AX95" i="11" s="1"/>
  <c r="AR95" i="11"/>
  <c r="AS95" i="11" s="1"/>
  <c r="AE95" i="11"/>
  <c r="V95" i="11"/>
  <c r="M95" i="11"/>
  <c r="BF94" i="11"/>
  <c r="AW94" i="11"/>
  <c r="AX94" i="11" s="1"/>
  <c r="AR94" i="11"/>
  <c r="AS94" i="11" s="1"/>
  <c r="AE94" i="11"/>
  <c r="V94" i="11"/>
  <c r="M94" i="11"/>
  <c r="BF93" i="11"/>
  <c r="AX93" i="11"/>
  <c r="AW93" i="11"/>
  <c r="AR93" i="11"/>
  <c r="AS93" i="11" s="1"/>
  <c r="AE93" i="11"/>
  <c r="V93" i="11"/>
  <c r="M93" i="11"/>
  <c r="BF92" i="11"/>
  <c r="AW92" i="11"/>
  <c r="AX92" i="11" s="1"/>
  <c r="AR92" i="11"/>
  <c r="AS92" i="11" s="1"/>
  <c r="AE92" i="11"/>
  <c r="V92" i="11"/>
  <c r="M92" i="11"/>
  <c r="BF91" i="11"/>
  <c r="AW91" i="11"/>
  <c r="AR91" i="11"/>
  <c r="AS91" i="11" s="1"/>
  <c r="AE91" i="11"/>
  <c r="V91" i="11"/>
  <c r="M91" i="11"/>
  <c r="BF90" i="11"/>
  <c r="AW90" i="11"/>
  <c r="AX90" i="11" s="1"/>
  <c r="AR90" i="11"/>
  <c r="AS90" i="11" s="1"/>
  <c r="AE90" i="11"/>
  <c r="V90" i="11"/>
  <c r="M90" i="11"/>
  <c r="BF89" i="11"/>
  <c r="AW89" i="11"/>
  <c r="AX89" i="11" s="1"/>
  <c r="AR89" i="11"/>
  <c r="AS89" i="11" s="1"/>
  <c r="AE89" i="11"/>
  <c r="AE117" i="11" s="1"/>
  <c r="V89" i="11"/>
  <c r="M89" i="11"/>
  <c r="BF88" i="11"/>
  <c r="AW88" i="11"/>
  <c r="AR88" i="11"/>
  <c r="AS88" i="11" s="1"/>
  <c r="AE88" i="11"/>
  <c r="V88" i="11"/>
  <c r="M88" i="11"/>
  <c r="BF87" i="11"/>
  <c r="AW87" i="11"/>
  <c r="AX87" i="11" s="1"/>
  <c r="AS87" i="11"/>
  <c r="AR87" i="11"/>
  <c r="AE87" i="11"/>
  <c r="V87" i="11"/>
  <c r="M87" i="11"/>
  <c r="BF86" i="11"/>
  <c r="AW86" i="11"/>
  <c r="AX86" i="11" s="1"/>
  <c r="AR86" i="11"/>
  <c r="AE86" i="11"/>
  <c r="V86" i="11"/>
  <c r="M86" i="11"/>
  <c r="BF85" i="11"/>
  <c r="BF116" i="11" s="1"/>
  <c r="AW85" i="11"/>
  <c r="AX85" i="11" s="1"/>
  <c r="AR85" i="11"/>
  <c r="AS85" i="11" s="1"/>
  <c r="AE85" i="11"/>
  <c r="V85" i="11"/>
  <c r="V117" i="11" s="1"/>
  <c r="M85" i="11"/>
  <c r="BM84" i="11"/>
  <c r="BL84" i="11"/>
  <c r="BK84" i="11"/>
  <c r="BJ84" i="11"/>
  <c r="BI84" i="11"/>
  <c r="BH84" i="11"/>
  <c r="BG84" i="11"/>
  <c r="BE84" i="11"/>
  <c r="AT84" i="11"/>
  <c r="AO84" i="11"/>
  <c r="C84" i="11"/>
  <c r="BM83" i="11"/>
  <c r="BL83" i="11"/>
  <c r="BK83" i="11"/>
  <c r="BJ83" i="11"/>
  <c r="BI83" i="11"/>
  <c r="BH83" i="11"/>
  <c r="BG83" i="11"/>
  <c r="BE83" i="11"/>
  <c r="BD83" i="11"/>
  <c r="BC83" i="11"/>
  <c r="BB83" i="11"/>
  <c r="BA83" i="11"/>
  <c r="AZ83" i="11"/>
  <c r="AV83" i="11"/>
  <c r="AU83" i="11"/>
  <c r="AT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D83" i="11"/>
  <c r="AC83" i="11"/>
  <c r="AB83" i="11"/>
  <c r="AA83" i="11"/>
  <c r="Z83" i="11"/>
  <c r="Y83" i="11"/>
  <c r="X83" i="11"/>
  <c r="W83" i="11"/>
  <c r="U83" i="11"/>
  <c r="T83" i="11"/>
  <c r="S83" i="11"/>
  <c r="R83" i="11"/>
  <c r="Q83" i="11"/>
  <c r="P83" i="11"/>
  <c r="O83" i="11"/>
  <c r="N83" i="11"/>
  <c r="L83" i="11"/>
  <c r="K83" i="11"/>
  <c r="J83" i="11"/>
  <c r="J9" i="11" s="1"/>
  <c r="I83" i="11"/>
  <c r="H83" i="11"/>
  <c r="G83" i="11"/>
  <c r="F83" i="11"/>
  <c r="F9" i="11" s="1"/>
  <c r="E83" i="11"/>
  <c r="C83" i="11"/>
  <c r="BM82" i="11"/>
  <c r="BL82" i="11"/>
  <c r="BK82" i="11"/>
  <c r="BJ82" i="11"/>
  <c r="BI82" i="11"/>
  <c r="BH82" i="11"/>
  <c r="BG82" i="11"/>
  <c r="BE82" i="11"/>
  <c r="BD82" i="11"/>
  <c r="BC82" i="11"/>
  <c r="BB82" i="11"/>
  <c r="BA82" i="11"/>
  <c r="AZ82" i="11"/>
  <c r="AV82" i="11"/>
  <c r="AU82" i="11"/>
  <c r="AT82" i="11"/>
  <c r="AQ82" i="11"/>
  <c r="AP82" i="11"/>
  <c r="AO82" i="11"/>
  <c r="AN82" i="11"/>
  <c r="AM82" i="11"/>
  <c r="AL82" i="11"/>
  <c r="AK82" i="11"/>
  <c r="AJ82" i="11"/>
  <c r="AI82" i="11"/>
  <c r="AH82" i="11"/>
  <c r="AG82" i="11"/>
  <c r="AF82" i="11"/>
  <c r="AD82" i="11"/>
  <c r="AC82" i="11"/>
  <c r="AB82" i="11"/>
  <c r="AA82" i="11"/>
  <c r="Z82" i="11"/>
  <c r="Y82" i="11"/>
  <c r="X82" i="11"/>
  <c r="W82" i="11"/>
  <c r="U82" i="11"/>
  <c r="T82" i="11"/>
  <c r="S82" i="11"/>
  <c r="R82" i="11"/>
  <c r="Q82" i="11"/>
  <c r="P82" i="11"/>
  <c r="O82" i="11"/>
  <c r="N82" i="11"/>
  <c r="L82" i="11"/>
  <c r="K82" i="11"/>
  <c r="K10" i="11" s="1"/>
  <c r="J82" i="11"/>
  <c r="I82" i="11"/>
  <c r="H82" i="11"/>
  <c r="G82" i="11"/>
  <c r="G10" i="11" s="1"/>
  <c r="F82" i="11"/>
  <c r="E82" i="11"/>
  <c r="C82" i="11"/>
  <c r="BM81" i="11"/>
  <c r="BL81" i="11"/>
  <c r="BK81" i="11"/>
  <c r="BJ81" i="11"/>
  <c r="BJ12" i="11" s="1"/>
  <c r="BI81" i="11"/>
  <c r="BH81" i="11"/>
  <c r="BG81" i="11"/>
  <c r="BE81" i="11"/>
  <c r="BD81" i="11"/>
  <c r="BC81" i="11"/>
  <c r="BB81" i="11"/>
  <c r="BA81" i="11"/>
  <c r="AZ81" i="11"/>
  <c r="AV81" i="11"/>
  <c r="AU81" i="11"/>
  <c r="AT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D81" i="11"/>
  <c r="AC81" i="11"/>
  <c r="AB81" i="11"/>
  <c r="AA81" i="11"/>
  <c r="Z81" i="11"/>
  <c r="Y81" i="11"/>
  <c r="X81" i="11"/>
  <c r="W81" i="11"/>
  <c r="U81" i="11"/>
  <c r="T81" i="11"/>
  <c r="S81" i="11"/>
  <c r="R81" i="11"/>
  <c r="Q81" i="11"/>
  <c r="P81" i="11"/>
  <c r="O81" i="11"/>
  <c r="N81" i="11"/>
  <c r="L81" i="11"/>
  <c r="K81" i="11"/>
  <c r="J81" i="11"/>
  <c r="I81" i="11"/>
  <c r="I10" i="11" s="1"/>
  <c r="H81" i="11"/>
  <c r="G81" i="11"/>
  <c r="F81" i="11"/>
  <c r="E81" i="11"/>
  <c r="E10" i="11" s="1"/>
  <c r="C81" i="11"/>
  <c r="BF80" i="11"/>
  <c r="AW80" i="11"/>
  <c r="AX80" i="11" s="1"/>
  <c r="AR80" i="11"/>
  <c r="AS80" i="11" s="1"/>
  <c r="AE80" i="11"/>
  <c r="V80" i="11"/>
  <c r="M80" i="11"/>
  <c r="D80" i="11"/>
  <c r="A80" i="11"/>
  <c r="BF79" i="11"/>
  <c r="AW79" i="11"/>
  <c r="AR79" i="11"/>
  <c r="AS79" i="11" s="1"/>
  <c r="AE79" i="11"/>
  <c r="V79" i="11"/>
  <c r="M79" i="11"/>
  <c r="D79" i="11"/>
  <c r="BF78" i="11"/>
  <c r="AW78" i="11"/>
  <c r="AX78" i="11" s="1"/>
  <c r="AR78" i="11"/>
  <c r="AS78" i="11" s="1"/>
  <c r="AE78" i="11"/>
  <c r="V78" i="11"/>
  <c r="M78" i="11"/>
  <c r="D78" i="11"/>
  <c r="BF77" i="11"/>
  <c r="AW77" i="11"/>
  <c r="AR77" i="11"/>
  <c r="AS77" i="11" s="1"/>
  <c r="AE77" i="11"/>
  <c r="V77" i="11"/>
  <c r="M77" i="11"/>
  <c r="D77" i="11"/>
  <c r="BF76" i="11"/>
  <c r="AW76" i="11"/>
  <c r="AX76" i="11" s="1"/>
  <c r="AR76" i="11"/>
  <c r="AS76" i="11" s="1"/>
  <c r="AE76" i="11"/>
  <c r="V76" i="11"/>
  <c r="M76" i="11"/>
  <c r="D76" i="11"/>
  <c r="BF75" i="11"/>
  <c r="AW75" i="11"/>
  <c r="AR75" i="11"/>
  <c r="AS75" i="11" s="1"/>
  <c r="AE75" i="11"/>
  <c r="V75" i="11"/>
  <c r="M75" i="11"/>
  <c r="D75" i="11"/>
  <c r="BF74" i="11"/>
  <c r="AW74" i="11"/>
  <c r="AX74" i="11" s="1"/>
  <c r="AR74" i="11"/>
  <c r="AS74" i="11" s="1"/>
  <c r="AE74" i="11"/>
  <c r="V74" i="11"/>
  <c r="M74" i="11"/>
  <c r="D74" i="11"/>
  <c r="BF73" i="11"/>
  <c r="AW73" i="11"/>
  <c r="AR73" i="11"/>
  <c r="AS73" i="11" s="1"/>
  <c r="AE73" i="11"/>
  <c r="V73" i="11"/>
  <c r="M73" i="11"/>
  <c r="D73" i="11"/>
  <c r="BF72" i="11"/>
  <c r="AW72" i="11"/>
  <c r="AX72" i="11" s="1"/>
  <c r="AR72" i="11"/>
  <c r="AS72" i="11" s="1"/>
  <c r="AE72" i="11"/>
  <c r="V72" i="11"/>
  <c r="M72" i="11"/>
  <c r="D72" i="11"/>
  <c r="BF71" i="11"/>
  <c r="AW71" i="11"/>
  <c r="AR71" i="11"/>
  <c r="AS71" i="11" s="1"/>
  <c r="AE71" i="11"/>
  <c r="V71" i="11"/>
  <c r="M71" i="11"/>
  <c r="D71" i="11"/>
  <c r="BF70" i="11"/>
  <c r="AW70" i="11"/>
  <c r="AX70" i="11" s="1"/>
  <c r="AR70" i="11"/>
  <c r="AS70" i="11" s="1"/>
  <c r="AE70" i="11"/>
  <c r="V70" i="11"/>
  <c r="M70" i="11"/>
  <c r="D70" i="11"/>
  <c r="BF69" i="11"/>
  <c r="AW69" i="11"/>
  <c r="AR69" i="11"/>
  <c r="AS69" i="11" s="1"/>
  <c r="AE69" i="11"/>
  <c r="V69" i="11"/>
  <c r="M69" i="11"/>
  <c r="D69" i="11"/>
  <c r="BF68" i="11"/>
  <c r="AW68" i="11"/>
  <c r="AX68" i="11" s="1"/>
  <c r="AR68" i="11"/>
  <c r="AS68" i="11" s="1"/>
  <c r="AE68" i="11"/>
  <c r="V68" i="11"/>
  <c r="M68" i="11"/>
  <c r="D68" i="11"/>
  <c r="BF67" i="11"/>
  <c r="AW67" i="11"/>
  <c r="AR67" i="11"/>
  <c r="AS67" i="11" s="1"/>
  <c r="AE67" i="11"/>
  <c r="V67" i="11"/>
  <c r="M67" i="11"/>
  <c r="D67" i="11"/>
  <c r="BF66" i="11"/>
  <c r="AW66" i="11"/>
  <c r="AX66" i="11" s="1"/>
  <c r="AR66" i="11"/>
  <c r="AS66" i="11" s="1"/>
  <c r="AE66" i="11"/>
  <c r="V66" i="11"/>
  <c r="M66" i="11"/>
  <c r="D66" i="11"/>
  <c r="BF65" i="11"/>
  <c r="AW65" i="11"/>
  <c r="AR65" i="11"/>
  <c r="AS65" i="11" s="1"/>
  <c r="AE65" i="11"/>
  <c r="V65" i="11"/>
  <c r="M65" i="11"/>
  <c r="D65" i="11"/>
  <c r="BF64" i="11"/>
  <c r="AW64" i="11"/>
  <c r="AX64" i="11" s="1"/>
  <c r="AR64" i="11"/>
  <c r="AS64" i="11" s="1"/>
  <c r="AE64" i="11"/>
  <c r="V64" i="11"/>
  <c r="M64" i="11"/>
  <c r="D64" i="11"/>
  <c r="BF63" i="11"/>
  <c r="AW63" i="11"/>
  <c r="AR63" i="11"/>
  <c r="AS63" i="11" s="1"/>
  <c r="AE63" i="11"/>
  <c r="V63" i="11"/>
  <c r="M63" i="11"/>
  <c r="D63" i="11"/>
  <c r="BF62" i="11"/>
  <c r="AW62" i="11"/>
  <c r="AX62" i="11" s="1"/>
  <c r="AR62" i="11"/>
  <c r="AS62" i="11" s="1"/>
  <c r="AE62" i="11"/>
  <c r="V62" i="11"/>
  <c r="M62" i="11"/>
  <c r="D62" i="11"/>
  <c r="BF61" i="11"/>
  <c r="AW61" i="11"/>
  <c r="AR61" i="11"/>
  <c r="AS61" i="11" s="1"/>
  <c r="AE61" i="11"/>
  <c r="V61" i="11"/>
  <c r="M61" i="11"/>
  <c r="D61" i="11"/>
  <c r="BF60" i="11"/>
  <c r="AW60" i="11"/>
  <c r="AX60" i="11" s="1"/>
  <c r="AR60" i="11"/>
  <c r="AS60" i="11" s="1"/>
  <c r="AE60" i="11"/>
  <c r="V60" i="11"/>
  <c r="M60" i="11"/>
  <c r="D60" i="11"/>
  <c r="BF59" i="11"/>
  <c r="AW59" i="11"/>
  <c r="AR59" i="11"/>
  <c r="AS59" i="11" s="1"/>
  <c r="AE59" i="11"/>
  <c r="V59" i="11"/>
  <c r="M59" i="11"/>
  <c r="D59" i="11"/>
  <c r="BF58" i="11"/>
  <c r="AW58" i="11"/>
  <c r="AX58" i="11" s="1"/>
  <c r="AR58" i="11"/>
  <c r="AS58" i="11" s="1"/>
  <c r="AE58" i="11"/>
  <c r="V58" i="11"/>
  <c r="M58" i="11"/>
  <c r="D58" i="11"/>
  <c r="BF57" i="11"/>
  <c r="AW57" i="11"/>
  <c r="AR57" i="11"/>
  <c r="AS57" i="11" s="1"/>
  <c r="AE57" i="11"/>
  <c r="V57" i="11"/>
  <c r="M57" i="11"/>
  <c r="D57" i="11"/>
  <c r="BF56" i="11"/>
  <c r="AW56" i="11"/>
  <c r="AX56" i="11" s="1"/>
  <c r="AR56" i="11"/>
  <c r="AS56" i="11" s="1"/>
  <c r="AE56" i="11"/>
  <c r="V56" i="11"/>
  <c r="M56" i="11"/>
  <c r="D56" i="11"/>
  <c r="BF55" i="11"/>
  <c r="AW55" i="11"/>
  <c r="AR55" i="11"/>
  <c r="AS55" i="11" s="1"/>
  <c r="AE55" i="11"/>
  <c r="V55" i="11"/>
  <c r="M55" i="11"/>
  <c r="D55" i="11"/>
  <c r="BF54" i="11"/>
  <c r="AW54" i="11"/>
  <c r="AX54" i="11" s="1"/>
  <c r="AR54" i="11"/>
  <c r="AS54" i="11" s="1"/>
  <c r="AE54" i="11"/>
  <c r="V54" i="11"/>
  <c r="M54" i="11"/>
  <c r="D54" i="11"/>
  <c r="BF53" i="11"/>
  <c r="AW53" i="11"/>
  <c r="AR53" i="11"/>
  <c r="AS53" i="11" s="1"/>
  <c r="AE53" i="11"/>
  <c r="V53" i="11"/>
  <c r="M53" i="11"/>
  <c r="D53" i="11"/>
  <c r="BF52" i="11"/>
  <c r="BF82" i="11" s="1"/>
  <c r="AW52" i="11"/>
  <c r="AR52" i="11"/>
  <c r="AE52" i="11"/>
  <c r="AE83" i="11" s="1"/>
  <c r="V52" i="11"/>
  <c r="V83" i="11" s="1"/>
  <c r="M52" i="11"/>
  <c r="D52" i="11"/>
  <c r="D82" i="11" s="1"/>
  <c r="BM51" i="11"/>
  <c r="BL51" i="11"/>
  <c r="BK51" i="11"/>
  <c r="BJ51" i="11"/>
  <c r="BI51" i="11"/>
  <c r="BH51" i="11"/>
  <c r="BG51" i="11"/>
  <c r="BE51" i="11"/>
  <c r="AT51" i="11"/>
  <c r="AO51" i="11"/>
  <c r="C51" i="11"/>
  <c r="BM50" i="11"/>
  <c r="BL50" i="11"/>
  <c r="BK50" i="11"/>
  <c r="BJ50" i="11"/>
  <c r="BI50" i="11"/>
  <c r="BH50" i="11"/>
  <c r="BG50" i="11"/>
  <c r="BE50" i="11"/>
  <c r="BD50" i="11"/>
  <c r="BC50" i="11"/>
  <c r="BB50" i="11"/>
  <c r="BA50" i="11"/>
  <c r="AZ50" i="11"/>
  <c r="AV50" i="11"/>
  <c r="AU50" i="11"/>
  <c r="AT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D50" i="11"/>
  <c r="AC50" i="11"/>
  <c r="AB50" i="11"/>
  <c r="AA50" i="11"/>
  <c r="Z50" i="11"/>
  <c r="Y50" i="11"/>
  <c r="X50" i="11"/>
  <c r="W50" i="11"/>
  <c r="U50" i="11"/>
  <c r="T50" i="11"/>
  <c r="S50" i="11"/>
  <c r="R50" i="11"/>
  <c r="Q50" i="11"/>
  <c r="P50" i="11"/>
  <c r="O50" i="11"/>
  <c r="N50" i="11"/>
  <c r="L50" i="11"/>
  <c r="K50" i="11"/>
  <c r="J50" i="11"/>
  <c r="I50" i="11"/>
  <c r="H50" i="11"/>
  <c r="G50" i="11"/>
  <c r="F50" i="11"/>
  <c r="E50" i="11"/>
  <c r="C50" i="11"/>
  <c r="BM49" i="11"/>
  <c r="BL49" i="11"/>
  <c r="BK49" i="11"/>
  <c r="BJ49" i="11"/>
  <c r="BI49" i="11"/>
  <c r="BH49" i="11"/>
  <c r="BG49" i="11"/>
  <c r="BE49" i="11"/>
  <c r="BD49" i="11"/>
  <c r="BC49" i="11"/>
  <c r="BB49" i="11"/>
  <c r="BA49" i="11"/>
  <c r="AZ49" i="11"/>
  <c r="AV49" i="11"/>
  <c r="AU49" i="11"/>
  <c r="AT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U49" i="11"/>
  <c r="T49" i="11"/>
  <c r="S49" i="11"/>
  <c r="R49" i="11"/>
  <c r="Q49" i="11"/>
  <c r="P49" i="11"/>
  <c r="O49" i="11"/>
  <c r="N49" i="11"/>
  <c r="L49" i="11"/>
  <c r="K49" i="11"/>
  <c r="J49" i="11"/>
  <c r="I49" i="11"/>
  <c r="H49" i="11"/>
  <c r="G49" i="11"/>
  <c r="F49" i="11"/>
  <c r="E49" i="11"/>
  <c r="C49" i="11"/>
  <c r="BM48" i="11"/>
  <c r="BL48" i="11"/>
  <c r="BK48" i="11"/>
  <c r="BJ48" i="11"/>
  <c r="BI48" i="11"/>
  <c r="BH48" i="11"/>
  <c r="BG48" i="11"/>
  <c r="BE48" i="11"/>
  <c r="BD48" i="11"/>
  <c r="BC48" i="11"/>
  <c r="BB48" i="11"/>
  <c r="BA48" i="11"/>
  <c r="AZ48" i="11"/>
  <c r="AV48" i="11"/>
  <c r="AU48" i="11"/>
  <c r="AT48" i="11"/>
  <c r="AQ48" i="11"/>
  <c r="AP48" i="11"/>
  <c r="AO48" i="11"/>
  <c r="AN48" i="11"/>
  <c r="AM48" i="11"/>
  <c r="AL48" i="11"/>
  <c r="AL10" i="11" s="1"/>
  <c r="AK48" i="11"/>
  <c r="AJ48" i="11"/>
  <c r="AI48" i="11"/>
  <c r="AH48" i="11"/>
  <c r="AG48" i="11"/>
  <c r="AF48" i="11"/>
  <c r="AD48" i="11"/>
  <c r="AD10" i="11" s="1"/>
  <c r="AC48" i="11"/>
  <c r="AB48" i="11"/>
  <c r="AA48" i="11"/>
  <c r="Z48" i="11"/>
  <c r="Y48" i="11"/>
  <c r="X48" i="11"/>
  <c r="W48" i="11"/>
  <c r="U48" i="11"/>
  <c r="T48" i="11"/>
  <c r="S48" i="11"/>
  <c r="R48" i="11"/>
  <c r="Q48" i="11"/>
  <c r="P48" i="11"/>
  <c r="O48" i="11"/>
  <c r="N48" i="11"/>
  <c r="N10" i="11" s="1"/>
  <c r="L48" i="11"/>
  <c r="K48" i="11"/>
  <c r="J48" i="11"/>
  <c r="I48" i="11"/>
  <c r="H48" i="11"/>
  <c r="G48" i="11"/>
  <c r="F48" i="11"/>
  <c r="E48" i="11"/>
  <c r="C48" i="11"/>
  <c r="C9" i="11" s="1"/>
  <c r="BF47" i="11"/>
  <c r="AW47" i="11"/>
  <c r="AX47" i="11" s="1"/>
  <c r="AR47" i="11"/>
  <c r="AS47" i="11" s="1"/>
  <c r="AE47" i="11"/>
  <c r="V47" i="11"/>
  <c r="M47" i="11"/>
  <c r="D47" i="11"/>
  <c r="BF46" i="11"/>
  <c r="AW46" i="11"/>
  <c r="AX46" i="11" s="1"/>
  <c r="AR46" i="11"/>
  <c r="AS46" i="11" s="1"/>
  <c r="AE46" i="11"/>
  <c r="V46" i="11"/>
  <c r="M46" i="11"/>
  <c r="D46" i="11"/>
  <c r="BF45" i="11"/>
  <c r="AW45" i="11"/>
  <c r="AX45" i="11" s="1"/>
  <c r="AR45" i="11"/>
  <c r="AS45" i="11" s="1"/>
  <c r="AE45" i="11"/>
  <c r="V45" i="11"/>
  <c r="M45" i="11"/>
  <c r="D45" i="11"/>
  <c r="BF44" i="11"/>
  <c r="AW44" i="11"/>
  <c r="AX44" i="11" s="1"/>
  <c r="AR44" i="11"/>
  <c r="AS44" i="11" s="1"/>
  <c r="AE44" i="11"/>
  <c r="V44" i="11"/>
  <c r="M44" i="11"/>
  <c r="D44" i="11"/>
  <c r="BF43" i="11"/>
  <c r="AW43" i="11"/>
  <c r="AX43" i="11" s="1"/>
  <c r="AR43" i="11"/>
  <c r="AS43" i="11" s="1"/>
  <c r="AE43" i="11"/>
  <c r="V43" i="11"/>
  <c r="M43" i="11"/>
  <c r="D43" i="11"/>
  <c r="BF42" i="11"/>
  <c r="AW42" i="11"/>
  <c r="AX42" i="11" s="1"/>
  <c r="AR42" i="11"/>
  <c r="AS42" i="11" s="1"/>
  <c r="AE42" i="11"/>
  <c r="V42" i="11"/>
  <c r="M42" i="11"/>
  <c r="D42" i="11"/>
  <c r="BF41" i="11"/>
  <c r="AW41" i="11"/>
  <c r="AX41" i="11" s="1"/>
  <c r="AS41" i="11"/>
  <c r="AR41" i="11"/>
  <c r="AE41" i="11"/>
  <c r="V41" i="11"/>
  <c r="M41" i="11"/>
  <c r="D41" i="11"/>
  <c r="BF40" i="11"/>
  <c r="AW40" i="11"/>
  <c r="AS40" i="11"/>
  <c r="AR40" i="11"/>
  <c r="AE40" i="11"/>
  <c r="V40" i="11"/>
  <c r="M40" i="11"/>
  <c r="D40" i="11"/>
  <c r="BF39" i="11"/>
  <c r="AW39" i="11"/>
  <c r="AS39" i="11"/>
  <c r="AR39" i="11"/>
  <c r="AE39" i="11"/>
  <c r="V39" i="11"/>
  <c r="M39" i="11"/>
  <c r="D39" i="11"/>
  <c r="BF38" i="11"/>
  <c r="AW38" i="11"/>
  <c r="AS38" i="11"/>
  <c r="AR38" i="11"/>
  <c r="AE38" i="11"/>
  <c r="V38" i="11"/>
  <c r="M38" i="11"/>
  <c r="D38" i="11"/>
  <c r="BF37" i="11"/>
  <c r="AW37" i="11"/>
  <c r="AS37" i="11"/>
  <c r="AR37" i="11"/>
  <c r="AE37" i="11"/>
  <c r="V37" i="11"/>
  <c r="M37" i="11"/>
  <c r="D37" i="11"/>
  <c r="BF36" i="11"/>
  <c r="AW36" i="11"/>
  <c r="AS36" i="11"/>
  <c r="AR36" i="11"/>
  <c r="AE36" i="11"/>
  <c r="V36" i="11"/>
  <c r="M36" i="11"/>
  <c r="D36" i="11"/>
  <c r="BF35" i="11"/>
  <c r="AW35" i="11"/>
  <c r="AS35" i="11"/>
  <c r="AR35" i="11"/>
  <c r="AE35" i="11"/>
  <c r="V35" i="11"/>
  <c r="M35" i="11"/>
  <c r="D35" i="11"/>
  <c r="BF34" i="11"/>
  <c r="AW34" i="11"/>
  <c r="AS34" i="11"/>
  <c r="AR34" i="11"/>
  <c r="AE34" i="11"/>
  <c r="V34" i="11"/>
  <c r="M34" i="11"/>
  <c r="D34" i="11"/>
  <c r="BF33" i="11"/>
  <c r="AW33" i="11"/>
  <c r="AS33" i="11"/>
  <c r="AR33" i="11"/>
  <c r="AE33" i="11"/>
  <c r="V33" i="11"/>
  <c r="M33" i="11"/>
  <c r="D33" i="11"/>
  <c r="BF32" i="11"/>
  <c r="AW32" i="11"/>
  <c r="AS32" i="11"/>
  <c r="AR32" i="11"/>
  <c r="AE32" i="11"/>
  <c r="V32" i="11"/>
  <c r="M32" i="11"/>
  <c r="D32" i="11"/>
  <c r="BF31" i="11"/>
  <c r="AW31" i="11"/>
  <c r="AS31" i="11"/>
  <c r="AR31" i="11"/>
  <c r="AE31" i="11"/>
  <c r="V31" i="11"/>
  <c r="M31" i="11"/>
  <c r="D31" i="11"/>
  <c r="BF30" i="11"/>
  <c r="AW30" i="11"/>
  <c r="AS30" i="11"/>
  <c r="AR30" i="11"/>
  <c r="AE30" i="11"/>
  <c r="V30" i="11"/>
  <c r="M30" i="11"/>
  <c r="D30" i="11"/>
  <c r="BF29" i="11"/>
  <c r="AW29" i="11"/>
  <c r="AS29" i="11"/>
  <c r="AR29" i="11"/>
  <c r="AE29" i="11"/>
  <c r="V29" i="11"/>
  <c r="M29" i="11"/>
  <c r="D29" i="11"/>
  <c r="BF28" i="11"/>
  <c r="AW28" i="11"/>
  <c r="AS28" i="11"/>
  <c r="AR28" i="11"/>
  <c r="AE28" i="11"/>
  <c r="V28" i="11"/>
  <c r="M28" i="11"/>
  <c r="D28" i="11"/>
  <c r="BF27" i="11"/>
  <c r="AW27" i="11"/>
  <c r="AS27" i="11"/>
  <c r="AR27" i="11"/>
  <c r="AE27" i="11"/>
  <c r="V27" i="11"/>
  <c r="M27" i="11"/>
  <c r="D27" i="11"/>
  <c r="BF26" i="11"/>
  <c r="AW26" i="11"/>
  <c r="AS26" i="11"/>
  <c r="AR26" i="11"/>
  <c r="AE26" i="11"/>
  <c r="V26" i="11"/>
  <c r="M26" i="11"/>
  <c r="D26" i="11"/>
  <c r="BF25" i="11"/>
  <c r="AW25" i="11"/>
  <c r="AS25" i="11"/>
  <c r="AR25" i="11"/>
  <c r="AE25" i="11"/>
  <c r="V25" i="11"/>
  <c r="M25" i="11"/>
  <c r="D25" i="11"/>
  <c r="BF24" i="11"/>
  <c r="AW24" i="11"/>
  <c r="AS24" i="11"/>
  <c r="AR24" i="11"/>
  <c r="AE24" i="11"/>
  <c r="V24" i="11"/>
  <c r="M24" i="11"/>
  <c r="D24" i="11"/>
  <c r="BF23" i="11"/>
  <c r="AW23" i="11"/>
  <c r="AS23" i="11"/>
  <c r="AR23" i="11"/>
  <c r="AE23" i="11"/>
  <c r="V23" i="11"/>
  <c r="M23" i="11"/>
  <c r="D23" i="11"/>
  <c r="BF22" i="11"/>
  <c r="AW22" i="11"/>
  <c r="AS22" i="11"/>
  <c r="AR22" i="11"/>
  <c r="AE22" i="11"/>
  <c r="V22" i="11"/>
  <c r="M22" i="11"/>
  <c r="D22" i="11"/>
  <c r="BF21" i="11"/>
  <c r="AW21" i="11"/>
  <c r="AS21" i="11"/>
  <c r="AR21" i="11"/>
  <c r="AE21" i="11"/>
  <c r="V21" i="11"/>
  <c r="M21" i="11"/>
  <c r="D21" i="11"/>
  <c r="BF20" i="11"/>
  <c r="AW20" i="11"/>
  <c r="AS20" i="11"/>
  <c r="AR20" i="11"/>
  <c r="AE20" i="11"/>
  <c r="V20" i="11"/>
  <c r="M20" i="11"/>
  <c r="D20" i="11"/>
  <c r="BF19" i="11"/>
  <c r="AW19" i="11"/>
  <c r="AS19" i="11"/>
  <c r="AR19" i="11"/>
  <c r="AE19" i="11"/>
  <c r="V19" i="11"/>
  <c r="M19" i="11"/>
  <c r="D19" i="11"/>
  <c r="B19" i="11"/>
  <c r="B20" i="11" s="1"/>
  <c r="BF18" i="11"/>
  <c r="AW18" i="11"/>
  <c r="AS18" i="11"/>
  <c r="AR18" i="11"/>
  <c r="AE18" i="11"/>
  <c r="V18" i="11"/>
  <c r="M18" i="11"/>
  <c r="D18" i="11"/>
  <c r="B18" i="11"/>
  <c r="A18" i="11" s="1"/>
  <c r="BF17" i="11"/>
  <c r="AW17" i="11"/>
  <c r="AR17" i="11"/>
  <c r="AE17" i="11"/>
  <c r="V17" i="11"/>
  <c r="V49" i="11" s="1"/>
  <c r="M17" i="11"/>
  <c r="D17" i="11"/>
  <c r="A17" i="11"/>
  <c r="BM12" i="11"/>
  <c r="BL12" i="11"/>
  <c r="BK12" i="11"/>
  <c r="BI12" i="11"/>
  <c r="BH12" i="11"/>
  <c r="BG12" i="11"/>
  <c r="BE12" i="11"/>
  <c r="AT12" i="11"/>
  <c r="BM11" i="11"/>
  <c r="BL11" i="11"/>
  <c r="BK11" i="11"/>
  <c r="BI11" i="11"/>
  <c r="BH11" i="11"/>
  <c r="BG11" i="11"/>
  <c r="BE11" i="11"/>
  <c r="AT11" i="11"/>
  <c r="BM10" i="11"/>
  <c r="BL10" i="11"/>
  <c r="BK10" i="11"/>
  <c r="BI10" i="11"/>
  <c r="BH10" i="11"/>
  <c r="BG10" i="11"/>
  <c r="BE10" i="11"/>
  <c r="BD10" i="11"/>
  <c r="BC10" i="11"/>
  <c r="BB10" i="11"/>
  <c r="AV10" i="11"/>
  <c r="AT10" i="11"/>
  <c r="AM10" i="11"/>
  <c r="AK10" i="11"/>
  <c r="AJ10" i="11"/>
  <c r="AI10" i="11"/>
  <c r="AH10" i="11"/>
  <c r="AG10" i="11"/>
  <c r="AF10" i="11"/>
  <c r="AC10" i="11"/>
  <c r="AB10" i="11"/>
  <c r="AA10" i="11"/>
  <c r="Z10" i="11"/>
  <c r="Y10" i="11"/>
  <c r="X10" i="11"/>
  <c r="W10" i="11"/>
  <c r="U10" i="11"/>
  <c r="T10" i="11"/>
  <c r="O10" i="11"/>
  <c r="L10" i="11"/>
  <c r="J10" i="11"/>
  <c r="C10" i="11"/>
  <c r="BM9" i="11"/>
  <c r="BL9" i="11"/>
  <c r="BK9" i="11"/>
  <c r="BI9" i="11"/>
  <c r="BH9" i="11"/>
  <c r="BG9" i="11"/>
  <c r="BE9" i="11"/>
  <c r="BD9" i="11"/>
  <c r="BC9" i="11"/>
  <c r="BB9" i="11"/>
  <c r="AV9" i="11"/>
  <c r="AT9" i="11"/>
  <c r="AM9" i="11"/>
  <c r="AL9" i="11"/>
  <c r="AK9" i="11"/>
  <c r="AJ9" i="11"/>
  <c r="AI9" i="11"/>
  <c r="AH9" i="11"/>
  <c r="AG9" i="11"/>
  <c r="AF9" i="11"/>
  <c r="AD9" i="11"/>
  <c r="AC9" i="11"/>
  <c r="AB9" i="11"/>
  <c r="AA9" i="11"/>
  <c r="Z9" i="11"/>
  <c r="Y9" i="11"/>
  <c r="X9" i="11"/>
  <c r="W9" i="11"/>
  <c r="U9" i="11"/>
  <c r="T9" i="11"/>
  <c r="O9" i="11"/>
  <c r="L9" i="11"/>
  <c r="I9" i="11"/>
  <c r="E9" i="11"/>
  <c r="BM8" i="11"/>
  <c r="BL8" i="11"/>
  <c r="BK8" i="11"/>
  <c r="BJ8" i="11"/>
  <c r="BI8" i="11"/>
  <c r="BH8" i="11"/>
  <c r="BG8" i="11"/>
  <c r="BE8" i="11"/>
  <c r="BD8" i="11"/>
  <c r="BC8" i="11"/>
  <c r="BB8" i="11"/>
  <c r="AV8" i="11"/>
  <c r="AT8" i="11"/>
  <c r="AO8" i="11"/>
  <c r="AM8" i="11"/>
  <c r="AL8" i="11"/>
  <c r="AK8" i="11"/>
  <c r="AJ8" i="11"/>
  <c r="AI8" i="11"/>
  <c r="AH8" i="11"/>
  <c r="AG8" i="11"/>
  <c r="AF8" i="11"/>
  <c r="AD8" i="11"/>
  <c r="AC8" i="11"/>
  <c r="AB8" i="11"/>
  <c r="AA8" i="11"/>
  <c r="Z8" i="11"/>
  <c r="Y8" i="11"/>
  <c r="X8" i="11"/>
  <c r="W8" i="11"/>
  <c r="U8" i="11"/>
  <c r="T8" i="11"/>
  <c r="O8" i="11"/>
  <c r="L8" i="11"/>
  <c r="I8" i="11"/>
  <c r="E8" i="11"/>
  <c r="C8" i="11"/>
  <c r="AX82" i="18" l="1"/>
  <c r="AX81" i="18"/>
  <c r="AX83" i="18"/>
  <c r="AW9" i="18"/>
  <c r="AW8" i="18"/>
  <c r="BF427" i="16"/>
  <c r="BF430" i="16"/>
  <c r="AR428" i="16"/>
  <c r="D427" i="16"/>
  <c r="BF393" i="16"/>
  <c r="BF394" i="16"/>
  <c r="AY383" i="16"/>
  <c r="AY369" i="16"/>
  <c r="AN8" i="16"/>
  <c r="AN9" i="16"/>
  <c r="AO11" i="16"/>
  <c r="BF323" i="16"/>
  <c r="BF290" i="16"/>
  <c r="BF291" i="16"/>
  <c r="AS258" i="16"/>
  <c r="D289" i="16"/>
  <c r="C12" i="16"/>
  <c r="BM12" i="16"/>
  <c r="M290" i="16"/>
  <c r="M289" i="16"/>
  <c r="P10" i="16"/>
  <c r="P9" i="16"/>
  <c r="M392" i="16"/>
  <c r="M429" i="16"/>
  <c r="M428" i="16"/>
  <c r="AY407" i="16"/>
  <c r="AY415" i="16"/>
  <c r="AY423" i="16"/>
  <c r="AX399" i="16"/>
  <c r="AY399" i="16" s="1"/>
  <c r="AY405" i="16"/>
  <c r="AX415" i="16"/>
  <c r="AW427" i="16"/>
  <c r="AX397" i="16"/>
  <c r="AY397" i="16" s="1"/>
  <c r="AY403" i="16"/>
  <c r="AX405" i="16"/>
  <c r="AY411" i="16"/>
  <c r="AX413" i="16"/>
  <c r="AY413" i="16" s="1"/>
  <c r="AY419" i="16"/>
  <c r="AX421" i="16"/>
  <c r="AY421" i="16" s="1"/>
  <c r="AY401" i="16"/>
  <c r="AY409" i="16"/>
  <c r="AY417" i="16"/>
  <c r="AY425" i="16"/>
  <c r="AX385" i="16"/>
  <c r="AY385" i="16" s="1"/>
  <c r="AY363" i="16"/>
  <c r="AY364" i="16"/>
  <c r="AY374" i="16"/>
  <c r="AY375" i="16"/>
  <c r="AY376" i="16"/>
  <c r="AY377" i="16"/>
  <c r="AY378" i="16"/>
  <c r="AY379" i="16"/>
  <c r="AY380" i="16"/>
  <c r="AY391" i="16"/>
  <c r="AW392" i="16"/>
  <c r="AW393" i="16"/>
  <c r="AY366" i="16"/>
  <c r="AX373" i="16"/>
  <c r="AY373" i="16" s="1"/>
  <c r="AY382" i="16"/>
  <c r="AX389" i="16"/>
  <c r="AV10" i="16"/>
  <c r="AX362" i="16"/>
  <c r="AX365" i="16"/>
  <c r="AY365" i="16" s="1"/>
  <c r="AY368" i="16"/>
  <c r="AX381" i="16"/>
  <c r="AY381" i="16" s="1"/>
  <c r="AY384" i="16"/>
  <c r="AY370" i="16"/>
  <c r="AY371" i="16"/>
  <c r="AY372" i="16"/>
  <c r="AY386" i="16"/>
  <c r="AY387" i="16"/>
  <c r="AY388" i="16"/>
  <c r="AY345" i="16"/>
  <c r="AW358" i="16"/>
  <c r="AY330" i="16"/>
  <c r="AY331" i="16"/>
  <c r="AY343" i="16"/>
  <c r="AY344" i="16"/>
  <c r="AY328" i="16"/>
  <c r="AY329" i="16"/>
  <c r="AY332" i="16"/>
  <c r="AY305" i="16"/>
  <c r="AY297" i="16"/>
  <c r="AY298" i="16"/>
  <c r="AY301" i="16"/>
  <c r="AY306" i="16"/>
  <c r="AY309" i="16"/>
  <c r="AY295" i="16"/>
  <c r="AY300" i="16"/>
  <c r="AY303" i="16"/>
  <c r="AX308" i="16"/>
  <c r="AY308" i="16" s="1"/>
  <c r="AX294" i="16"/>
  <c r="AY294" i="16" s="1"/>
  <c r="AY296" i="16"/>
  <c r="AY299" i="16"/>
  <c r="AX302" i="16"/>
  <c r="AY302" i="16" s="1"/>
  <c r="AY304" i="16"/>
  <c r="AY307" i="16"/>
  <c r="AY259" i="16"/>
  <c r="AY261" i="16"/>
  <c r="AY263" i="16"/>
  <c r="AY265" i="16"/>
  <c r="AY267" i="16"/>
  <c r="AY269" i="16"/>
  <c r="AY271" i="16"/>
  <c r="AY273" i="16"/>
  <c r="AY275" i="16"/>
  <c r="AY277" i="16"/>
  <c r="AY279" i="16"/>
  <c r="AY281" i="16"/>
  <c r="AY283" i="16"/>
  <c r="AY285" i="16"/>
  <c r="AY287" i="16"/>
  <c r="AU10" i="16"/>
  <c r="AY235" i="16"/>
  <c r="AY227" i="16"/>
  <c r="AY224" i="16"/>
  <c r="AY225" i="16"/>
  <c r="AY228" i="16"/>
  <c r="AY229" i="16"/>
  <c r="AY231" i="16"/>
  <c r="AY247" i="16"/>
  <c r="AY251" i="16"/>
  <c r="AY239" i="16"/>
  <c r="AY241" i="16"/>
  <c r="M254" i="16"/>
  <c r="N10" i="16"/>
  <c r="AY218" i="16"/>
  <c r="AY190" i="16"/>
  <c r="AY202" i="16"/>
  <c r="AY216" i="16"/>
  <c r="AR150" i="16"/>
  <c r="AY104" i="16"/>
  <c r="AY88" i="16"/>
  <c r="AY112" i="16"/>
  <c r="AY75" i="16"/>
  <c r="AY77" i="16"/>
  <c r="AY79" i="16"/>
  <c r="AQ9" i="16"/>
  <c r="AP8" i="16"/>
  <c r="M116" i="16"/>
  <c r="N8" i="16"/>
  <c r="N9" i="16"/>
  <c r="AY208" i="16"/>
  <c r="AY198" i="16"/>
  <c r="AY200" i="16"/>
  <c r="AX212" i="16"/>
  <c r="AY212" i="16" s="1"/>
  <c r="AY192" i="16"/>
  <c r="AX196" i="16"/>
  <c r="AY196" i="16" s="1"/>
  <c r="AY164" i="16"/>
  <c r="AY162" i="16"/>
  <c r="AW186" i="16"/>
  <c r="AY160" i="16"/>
  <c r="AY168" i="16"/>
  <c r="AY166" i="16"/>
  <c r="AY170" i="16"/>
  <c r="AY174" i="16"/>
  <c r="AY182" i="16"/>
  <c r="AW185" i="16"/>
  <c r="AY147" i="16"/>
  <c r="AY139" i="16"/>
  <c r="AU9" i="16"/>
  <c r="AY125" i="16"/>
  <c r="AY140" i="16"/>
  <c r="AY141" i="16"/>
  <c r="AY148" i="16"/>
  <c r="AY149" i="16"/>
  <c r="AY127" i="16"/>
  <c r="AY135" i="16"/>
  <c r="AY142" i="16"/>
  <c r="AY143" i="16"/>
  <c r="AW150" i="16"/>
  <c r="AY136" i="16"/>
  <c r="AY137" i="16"/>
  <c r="AX142" i="16"/>
  <c r="AY145" i="16"/>
  <c r="AY130" i="16"/>
  <c r="AY146" i="16"/>
  <c r="AY86" i="16"/>
  <c r="AY91" i="16"/>
  <c r="AY94" i="16"/>
  <c r="AY99" i="16"/>
  <c r="AY102" i="16"/>
  <c r="AY107" i="16"/>
  <c r="AY110" i="16"/>
  <c r="AY115" i="16"/>
  <c r="AY98" i="16"/>
  <c r="AY114" i="16"/>
  <c r="AW117" i="16"/>
  <c r="AY89" i="16"/>
  <c r="AY97" i="16"/>
  <c r="AY105" i="16"/>
  <c r="AY113" i="16"/>
  <c r="AU8" i="16"/>
  <c r="AY57" i="16"/>
  <c r="AY63" i="16"/>
  <c r="AY67" i="16"/>
  <c r="AY73" i="16"/>
  <c r="AX80" i="16"/>
  <c r="AY80" i="16" s="1"/>
  <c r="AY22" i="16"/>
  <c r="AX18" i="16"/>
  <c r="AY18" i="16" s="1"/>
  <c r="AX20" i="16"/>
  <c r="AY20" i="16" s="1"/>
  <c r="AX22" i="16"/>
  <c r="AY26" i="16"/>
  <c r="D220" i="16"/>
  <c r="AZ10" i="16"/>
  <c r="BM8" i="16"/>
  <c r="BM11" i="16"/>
  <c r="BM10" i="16"/>
  <c r="BF187" i="16"/>
  <c r="BM9" i="16"/>
  <c r="BF186" i="16"/>
  <c r="C8" i="16"/>
  <c r="C10" i="16"/>
  <c r="C9" i="16"/>
  <c r="BF116" i="16"/>
  <c r="BF117" i="16"/>
  <c r="AZ8" i="16"/>
  <c r="AZ9" i="16"/>
  <c r="F8" i="16"/>
  <c r="J8" i="16"/>
  <c r="G8" i="16"/>
  <c r="K8" i="16"/>
  <c r="F9" i="16"/>
  <c r="J9" i="16"/>
  <c r="G9" i="16"/>
  <c r="K9" i="16"/>
  <c r="AO9" i="16"/>
  <c r="AO12" i="16"/>
  <c r="AO10" i="16"/>
  <c r="AP9" i="13"/>
  <c r="AR392" i="13"/>
  <c r="AR393" i="13"/>
  <c r="AR360" i="13"/>
  <c r="AS360" i="13"/>
  <c r="AR359" i="13"/>
  <c r="AR323" i="13"/>
  <c r="AY310" i="13"/>
  <c r="AS324" i="13"/>
  <c r="AR256" i="13"/>
  <c r="BF392" i="13"/>
  <c r="D392" i="13"/>
  <c r="D393" i="13"/>
  <c r="BF359" i="13"/>
  <c r="BF361" i="13"/>
  <c r="I10" i="13"/>
  <c r="F9" i="13"/>
  <c r="J9" i="13"/>
  <c r="D360" i="13"/>
  <c r="L8" i="13"/>
  <c r="D358" i="13"/>
  <c r="BF323" i="13"/>
  <c r="M429" i="13"/>
  <c r="M427" i="13"/>
  <c r="M394" i="13"/>
  <c r="Q10" i="13"/>
  <c r="M359" i="13"/>
  <c r="M360" i="13"/>
  <c r="M358" i="13"/>
  <c r="M291" i="13"/>
  <c r="AY425" i="13"/>
  <c r="AY421" i="13"/>
  <c r="AY413" i="13"/>
  <c r="AW427" i="13"/>
  <c r="AY405" i="13"/>
  <c r="AY399" i="13"/>
  <c r="AY407" i="13"/>
  <c r="AY415" i="13"/>
  <c r="AY423" i="13"/>
  <c r="AY403" i="13"/>
  <c r="AY411" i="13"/>
  <c r="AY419" i="13"/>
  <c r="AY383" i="13"/>
  <c r="AX367" i="13"/>
  <c r="AY367" i="13" s="1"/>
  <c r="AY369" i="13"/>
  <c r="AX375" i="13"/>
  <c r="AY375" i="13" s="1"/>
  <c r="AX383" i="13"/>
  <c r="AY385" i="13"/>
  <c r="AX391" i="13"/>
  <c r="AY391" i="13" s="1"/>
  <c r="AY363" i="13"/>
  <c r="AX369" i="13"/>
  <c r="AX377" i="13"/>
  <c r="AY377" i="13" s="1"/>
  <c r="AY379" i="13"/>
  <c r="AX385" i="13"/>
  <c r="AY387" i="13"/>
  <c r="AY365" i="13"/>
  <c r="AX371" i="13"/>
  <c r="AY371" i="13" s="1"/>
  <c r="AY373" i="13"/>
  <c r="AY381" i="13"/>
  <c r="AY389" i="13"/>
  <c r="AY298" i="13"/>
  <c r="AX322" i="13"/>
  <c r="AY322" i="13" s="1"/>
  <c r="AX294" i="13"/>
  <c r="AY294" i="13" s="1"/>
  <c r="AY295" i="13"/>
  <c r="AY299" i="13"/>
  <c r="AX302" i="13"/>
  <c r="AY302" i="13" s="1"/>
  <c r="AY303" i="13"/>
  <c r="AX306" i="13"/>
  <c r="AY306" i="13" s="1"/>
  <c r="AY308" i="13"/>
  <c r="AX314" i="13"/>
  <c r="AY314" i="13" s="1"/>
  <c r="AY316" i="13"/>
  <c r="AY318" i="13"/>
  <c r="AY296" i="13"/>
  <c r="AY300" i="13"/>
  <c r="AY304" i="13"/>
  <c r="AX307" i="13"/>
  <c r="AY307" i="13" s="1"/>
  <c r="AY320" i="13"/>
  <c r="AY297" i="13"/>
  <c r="AY301" i="13"/>
  <c r="AY305" i="13"/>
  <c r="AY312" i="13"/>
  <c r="AY278" i="13"/>
  <c r="AY272" i="13"/>
  <c r="AY286" i="13"/>
  <c r="AY282" i="13"/>
  <c r="AY270" i="13"/>
  <c r="AY274" i="13"/>
  <c r="AY276" i="13"/>
  <c r="AY284" i="13"/>
  <c r="AY288" i="13"/>
  <c r="AY244" i="13"/>
  <c r="AY236" i="13"/>
  <c r="AY225" i="13"/>
  <c r="AY226" i="13"/>
  <c r="AY232" i="13"/>
  <c r="AY240" i="13"/>
  <c r="AY241" i="13"/>
  <c r="AY248" i="13"/>
  <c r="AY249" i="13"/>
  <c r="AY230" i="13"/>
  <c r="AY238" i="13"/>
  <c r="AY239" i="13"/>
  <c r="AY246" i="13"/>
  <c r="AW255" i="13"/>
  <c r="AY234" i="13"/>
  <c r="AY242" i="13"/>
  <c r="AY250" i="13"/>
  <c r="BF290" i="13"/>
  <c r="AZ8" i="13"/>
  <c r="BA9" i="13"/>
  <c r="AT9" i="13"/>
  <c r="AY194" i="13"/>
  <c r="AY202" i="13"/>
  <c r="AY210" i="13"/>
  <c r="AY218" i="13"/>
  <c r="AR219" i="13"/>
  <c r="AY192" i="13"/>
  <c r="AY200" i="13"/>
  <c r="AY208" i="13"/>
  <c r="AY216" i="13"/>
  <c r="AY190" i="13"/>
  <c r="AY198" i="13"/>
  <c r="AY206" i="13"/>
  <c r="AY214" i="13"/>
  <c r="AY196" i="13"/>
  <c r="AY204" i="13"/>
  <c r="AY212" i="13"/>
  <c r="BM11" i="13"/>
  <c r="AR185" i="13"/>
  <c r="D185" i="13"/>
  <c r="BM12" i="13"/>
  <c r="BM8" i="13"/>
  <c r="BM10" i="13"/>
  <c r="BF150" i="13"/>
  <c r="AZ9" i="13"/>
  <c r="AT10" i="13"/>
  <c r="AR150" i="13"/>
  <c r="BF116" i="13"/>
  <c r="L10" i="13"/>
  <c r="J8" i="13"/>
  <c r="L9" i="13"/>
  <c r="BG9" i="13"/>
  <c r="BF82" i="13"/>
  <c r="BF83" i="13"/>
  <c r="AY56" i="13"/>
  <c r="AY78" i="13"/>
  <c r="AY60" i="13"/>
  <c r="AY53" i="13"/>
  <c r="AY68" i="13"/>
  <c r="BG12" i="13"/>
  <c r="BF50" i="13"/>
  <c r="AR48" i="13"/>
  <c r="AQ10" i="13"/>
  <c r="AN8" i="13"/>
  <c r="AO11" i="13"/>
  <c r="Q9" i="13"/>
  <c r="M151" i="13"/>
  <c r="M150" i="13"/>
  <c r="M83" i="13"/>
  <c r="AY129" i="13"/>
  <c r="AY137" i="13"/>
  <c r="AY143" i="13"/>
  <c r="AU8" i="13"/>
  <c r="AW219" i="13"/>
  <c r="AU10" i="13"/>
  <c r="AY123" i="13"/>
  <c r="AY131" i="13"/>
  <c r="AY139" i="13"/>
  <c r="AY147" i="13"/>
  <c r="AW150" i="13"/>
  <c r="AY125" i="13"/>
  <c r="AY141" i="13"/>
  <c r="AY100" i="13"/>
  <c r="AY97" i="13"/>
  <c r="AX100" i="13"/>
  <c r="AW116" i="13"/>
  <c r="AY92" i="13"/>
  <c r="AY93" i="13"/>
  <c r="AX95" i="13"/>
  <c r="AY95" i="13" s="1"/>
  <c r="AY102" i="13"/>
  <c r="AY105" i="13"/>
  <c r="AY113" i="13"/>
  <c r="AY108" i="13"/>
  <c r="AY109" i="13"/>
  <c r="AX111" i="13"/>
  <c r="AY111" i="13" s="1"/>
  <c r="AY58" i="13"/>
  <c r="AY76" i="13"/>
  <c r="AY62" i="13"/>
  <c r="AY64" i="13"/>
  <c r="AY72" i="13"/>
  <c r="AY54" i="13"/>
  <c r="AX74" i="13"/>
  <c r="AY74" i="13" s="1"/>
  <c r="AX54" i="13"/>
  <c r="AY80" i="13"/>
  <c r="AU9" i="13"/>
  <c r="AY18" i="13"/>
  <c r="AY26" i="13"/>
  <c r="AY34" i="13"/>
  <c r="AY42" i="13"/>
  <c r="AT11" i="13"/>
  <c r="AW50" i="13"/>
  <c r="AY24" i="13"/>
  <c r="AY32" i="13"/>
  <c r="AY40" i="13"/>
  <c r="AY22" i="13"/>
  <c r="AY30" i="13"/>
  <c r="AY38" i="13"/>
  <c r="AY46" i="13"/>
  <c r="AY20" i="13"/>
  <c r="AY28" i="13"/>
  <c r="AY36" i="13"/>
  <c r="AY44" i="13"/>
  <c r="P8" i="13"/>
  <c r="M48" i="13"/>
  <c r="N10" i="13"/>
  <c r="F10" i="13"/>
  <c r="I9" i="13"/>
  <c r="H8" i="13"/>
  <c r="AY373" i="12"/>
  <c r="AY375" i="12"/>
  <c r="BF427" i="12"/>
  <c r="BF430" i="12"/>
  <c r="AR428" i="12"/>
  <c r="AR427" i="12"/>
  <c r="D428" i="12"/>
  <c r="D427" i="12"/>
  <c r="BF393" i="12"/>
  <c r="AY371" i="12"/>
  <c r="AY381" i="12"/>
  <c r="AY383" i="12"/>
  <c r="AY365" i="12"/>
  <c r="AY387" i="12"/>
  <c r="AY389" i="12"/>
  <c r="AY391" i="12"/>
  <c r="BM8" i="12"/>
  <c r="AZ10" i="12"/>
  <c r="D360" i="12"/>
  <c r="AP10" i="12"/>
  <c r="AY307" i="12"/>
  <c r="AY317" i="12"/>
  <c r="AZ9" i="12"/>
  <c r="D290" i="12"/>
  <c r="AR290" i="12"/>
  <c r="BH9" i="12"/>
  <c r="AY224" i="12"/>
  <c r="AY228" i="12"/>
  <c r="AY397" i="12"/>
  <c r="AY398" i="12"/>
  <c r="AY405" i="12"/>
  <c r="AY407" i="12"/>
  <c r="AY408" i="12"/>
  <c r="AY411" i="12"/>
  <c r="AY413" i="12"/>
  <c r="AY414" i="12"/>
  <c r="AY421" i="12"/>
  <c r="AY423" i="12"/>
  <c r="M429" i="12"/>
  <c r="M428" i="12"/>
  <c r="N8" i="12"/>
  <c r="P10" i="12"/>
  <c r="M392" i="12"/>
  <c r="AY379" i="12"/>
  <c r="AW393" i="12"/>
  <c r="AU9" i="12"/>
  <c r="AU10" i="12"/>
  <c r="AY367" i="12"/>
  <c r="AY370" i="12"/>
  <c r="AY372" i="12"/>
  <c r="AY386" i="12"/>
  <c r="AY388" i="12"/>
  <c r="AX362" i="12"/>
  <c r="AY364" i="12"/>
  <c r="AY366" i="12"/>
  <c r="AY377" i="12"/>
  <c r="AY380" i="12"/>
  <c r="AY382" i="12"/>
  <c r="AW392" i="12"/>
  <c r="AY355" i="12"/>
  <c r="AY340" i="12"/>
  <c r="AY353" i="12"/>
  <c r="AY354" i="12"/>
  <c r="AW358" i="12"/>
  <c r="AY328" i="12"/>
  <c r="AY330" i="12"/>
  <c r="AX339" i="12"/>
  <c r="AY339" i="12" s="1"/>
  <c r="AY344" i="12"/>
  <c r="AY356" i="12"/>
  <c r="AY332" i="12"/>
  <c r="AY334" i="12"/>
  <c r="AY346" i="12"/>
  <c r="AY348" i="12"/>
  <c r="AY350" i="12"/>
  <c r="AX331" i="12"/>
  <c r="AY331" i="12" s="1"/>
  <c r="AY336" i="12"/>
  <c r="AY338" i="12"/>
  <c r="AY352" i="12"/>
  <c r="AY347" i="12"/>
  <c r="AR360" i="12"/>
  <c r="AY333" i="12"/>
  <c r="AY341" i="12"/>
  <c r="AY349" i="12"/>
  <c r="AY357" i="12"/>
  <c r="P8" i="12"/>
  <c r="AX321" i="12"/>
  <c r="AY321" i="12" s="1"/>
  <c r="AY314" i="12"/>
  <c r="AY297" i="12"/>
  <c r="AY313" i="12"/>
  <c r="AY299" i="12"/>
  <c r="AY301" i="12"/>
  <c r="AX305" i="12"/>
  <c r="AY305" i="12" s="1"/>
  <c r="AY312" i="12"/>
  <c r="AY295" i="12"/>
  <c r="AY303" i="12"/>
  <c r="AY315" i="12"/>
  <c r="AY316" i="12"/>
  <c r="AY320" i="12"/>
  <c r="AY262" i="12"/>
  <c r="AY268" i="12"/>
  <c r="AY274" i="12"/>
  <c r="AY278" i="12"/>
  <c r="AY284" i="12"/>
  <c r="M291" i="12"/>
  <c r="AX238" i="12"/>
  <c r="AY238" i="12" s="1"/>
  <c r="AY232" i="12"/>
  <c r="AY236" i="12"/>
  <c r="AY240" i="12"/>
  <c r="AY244" i="12"/>
  <c r="AY248" i="12"/>
  <c r="AY252" i="12"/>
  <c r="AY247" i="12"/>
  <c r="AY251" i="12"/>
  <c r="AY249" i="12"/>
  <c r="O10" i="12"/>
  <c r="J8" i="12"/>
  <c r="H9" i="12"/>
  <c r="L10" i="12"/>
  <c r="AQ9" i="12"/>
  <c r="AR221" i="12"/>
  <c r="AY162" i="12"/>
  <c r="AY125" i="12"/>
  <c r="AY121" i="12"/>
  <c r="AQ8" i="12"/>
  <c r="AR117" i="12"/>
  <c r="AW220" i="12"/>
  <c r="AY218" i="12"/>
  <c r="AS189" i="12"/>
  <c r="AY199" i="12"/>
  <c r="AY201" i="12"/>
  <c r="AY203" i="12"/>
  <c r="AY205" i="12"/>
  <c r="AY207" i="12"/>
  <c r="AY209" i="12"/>
  <c r="AY211" i="12"/>
  <c r="AY213" i="12"/>
  <c r="AY215" i="12"/>
  <c r="AY217" i="12"/>
  <c r="AN10" i="12"/>
  <c r="AN9" i="12"/>
  <c r="BM12" i="12"/>
  <c r="BM9" i="12"/>
  <c r="BG8" i="12"/>
  <c r="BG12" i="12"/>
  <c r="AT12" i="12"/>
  <c r="AY180" i="12"/>
  <c r="AY182" i="12"/>
  <c r="AY164" i="12"/>
  <c r="AY172" i="12"/>
  <c r="AY154" i="12"/>
  <c r="AY174" i="12"/>
  <c r="AX166" i="12"/>
  <c r="AY166" i="12" s="1"/>
  <c r="AX156" i="12"/>
  <c r="AY156" i="12" s="1"/>
  <c r="AW186" i="12"/>
  <c r="AY160" i="12"/>
  <c r="AY168" i="12"/>
  <c r="AY176" i="12"/>
  <c r="AY184" i="12"/>
  <c r="AY158" i="12"/>
  <c r="Q9" i="12"/>
  <c r="O8" i="12"/>
  <c r="O9" i="12"/>
  <c r="N10" i="12"/>
  <c r="M185" i="12"/>
  <c r="H10" i="12"/>
  <c r="L8" i="12"/>
  <c r="F9" i="12"/>
  <c r="J9" i="12"/>
  <c r="E10" i="12"/>
  <c r="I10" i="12"/>
  <c r="AY123" i="12"/>
  <c r="AY127" i="12"/>
  <c r="AY136" i="12"/>
  <c r="AY143" i="12"/>
  <c r="AY139" i="12"/>
  <c r="AY129" i="12"/>
  <c r="P9" i="12"/>
  <c r="M152" i="12"/>
  <c r="AY142" i="12"/>
  <c r="AY135" i="12"/>
  <c r="AY138" i="12"/>
  <c r="AY141" i="12"/>
  <c r="AY147" i="12"/>
  <c r="AY145" i="12"/>
  <c r="AX130" i="12"/>
  <c r="AY130" i="12" s="1"/>
  <c r="AY149" i="12"/>
  <c r="F8" i="12"/>
  <c r="G8" i="12"/>
  <c r="K8" i="12"/>
  <c r="E9" i="12"/>
  <c r="I9" i="12"/>
  <c r="J10" i="12"/>
  <c r="C9" i="12"/>
  <c r="C10" i="12"/>
  <c r="BF116" i="12"/>
  <c r="AY107" i="12"/>
  <c r="AS85" i="12"/>
  <c r="AY99" i="12"/>
  <c r="AY101" i="12"/>
  <c r="AX94" i="12"/>
  <c r="AY94" i="12" s="1"/>
  <c r="AW117" i="12"/>
  <c r="AY86" i="12"/>
  <c r="AY102" i="12"/>
  <c r="AY93" i="12"/>
  <c r="AY95" i="12"/>
  <c r="AY110" i="12"/>
  <c r="AX85" i="12"/>
  <c r="AX95" i="12"/>
  <c r="AY109" i="12"/>
  <c r="E8" i="12"/>
  <c r="I8" i="12"/>
  <c r="G9" i="12"/>
  <c r="K9" i="12"/>
  <c r="G10" i="12"/>
  <c r="K10" i="12"/>
  <c r="AY60" i="12"/>
  <c r="Q8" i="12"/>
  <c r="Q10" i="12"/>
  <c r="AY68" i="12"/>
  <c r="AY64" i="12"/>
  <c r="AY56" i="12"/>
  <c r="AY58" i="12"/>
  <c r="AY72" i="12"/>
  <c r="BH8" i="12"/>
  <c r="BH11" i="12"/>
  <c r="BH12" i="12"/>
  <c r="AT8" i="12"/>
  <c r="AT9" i="12"/>
  <c r="AT10" i="12"/>
  <c r="AY22" i="12"/>
  <c r="AY29" i="12"/>
  <c r="AY19" i="12"/>
  <c r="AY23" i="12"/>
  <c r="AY24" i="12"/>
  <c r="AY25" i="12"/>
  <c r="AY35" i="12"/>
  <c r="AY31" i="12"/>
  <c r="AY41" i="12"/>
  <c r="AY45" i="12"/>
  <c r="N9" i="12"/>
  <c r="M50" i="12"/>
  <c r="AX158" i="11"/>
  <c r="AY158" i="11" s="1"/>
  <c r="AY179" i="11"/>
  <c r="M429" i="11"/>
  <c r="M428" i="11"/>
  <c r="N9" i="11"/>
  <c r="P8" i="11"/>
  <c r="P10" i="11"/>
  <c r="M392" i="11"/>
  <c r="AY387" i="11"/>
  <c r="AW393" i="11"/>
  <c r="AY371" i="11"/>
  <c r="AY363" i="11"/>
  <c r="AY368" i="11"/>
  <c r="AY369" i="11"/>
  <c r="AY379" i="11"/>
  <c r="AY384" i="11"/>
  <c r="AY385" i="11"/>
  <c r="AY376" i="11"/>
  <c r="AY328" i="11"/>
  <c r="AY344" i="11"/>
  <c r="AY348" i="11"/>
  <c r="AY331" i="11"/>
  <c r="AY332" i="11"/>
  <c r="AY339" i="11"/>
  <c r="AY340" i="11"/>
  <c r="AY354" i="11"/>
  <c r="AR360" i="11"/>
  <c r="BF430" i="11"/>
  <c r="AW427" i="11"/>
  <c r="AY407" i="11"/>
  <c r="AY423" i="11"/>
  <c r="AY411" i="11"/>
  <c r="D427" i="11"/>
  <c r="BF393" i="11"/>
  <c r="AY370" i="11"/>
  <c r="AY378" i="11"/>
  <c r="AY386" i="11"/>
  <c r="AW392" i="11"/>
  <c r="AX362" i="11"/>
  <c r="AX393" i="11" s="1"/>
  <c r="AY366" i="11"/>
  <c r="AY367" i="11"/>
  <c r="AY374" i="11"/>
  <c r="AY375" i="11"/>
  <c r="AY382" i="11"/>
  <c r="AY383" i="11"/>
  <c r="AY390" i="11"/>
  <c r="AY391" i="11"/>
  <c r="AY364" i="11"/>
  <c r="AY365" i="11"/>
  <c r="AY372" i="11"/>
  <c r="AY373" i="11"/>
  <c r="AY380" i="11"/>
  <c r="AY381" i="11"/>
  <c r="AY388" i="11"/>
  <c r="AY389" i="11"/>
  <c r="AY335" i="11"/>
  <c r="AW358" i="11"/>
  <c r="AX358" i="11"/>
  <c r="AY333" i="11"/>
  <c r="AY334" i="11"/>
  <c r="AY341" i="11"/>
  <c r="AY342" i="11"/>
  <c r="AY350" i="11"/>
  <c r="AX359" i="11"/>
  <c r="AY356" i="11"/>
  <c r="AY329" i="11"/>
  <c r="AY330" i="11"/>
  <c r="AY337" i="11"/>
  <c r="AY338" i="11"/>
  <c r="AY346" i="11"/>
  <c r="AP10" i="11"/>
  <c r="AP9" i="11"/>
  <c r="AN9" i="11"/>
  <c r="D360" i="11"/>
  <c r="AY302" i="11"/>
  <c r="AY305" i="11"/>
  <c r="AY321" i="11"/>
  <c r="R10" i="11"/>
  <c r="N8" i="11"/>
  <c r="AW290" i="11"/>
  <c r="AY280" i="11"/>
  <c r="AY272" i="11"/>
  <c r="AY288" i="11"/>
  <c r="AX250" i="11"/>
  <c r="AY250" i="11" s="1"/>
  <c r="AY238" i="11"/>
  <c r="AY239" i="11"/>
  <c r="AY240" i="11"/>
  <c r="AY228" i="11"/>
  <c r="AW255" i="11"/>
  <c r="AY231" i="11"/>
  <c r="AY232" i="11"/>
  <c r="Q8" i="11"/>
  <c r="Q9" i="11"/>
  <c r="AY244" i="11"/>
  <c r="AY300" i="11"/>
  <c r="AY315" i="11"/>
  <c r="AY296" i="11"/>
  <c r="AY298" i="11"/>
  <c r="AY294" i="11"/>
  <c r="AY304" i="11"/>
  <c r="AY309" i="11"/>
  <c r="AY313" i="11"/>
  <c r="AY317" i="11"/>
  <c r="AY319" i="11"/>
  <c r="BF289" i="11"/>
  <c r="AZ8" i="11"/>
  <c r="AW289" i="11"/>
  <c r="AX258" i="11"/>
  <c r="AY258" i="11" s="1"/>
  <c r="AY270" i="11"/>
  <c r="AY278" i="11"/>
  <c r="AY286" i="11"/>
  <c r="AY260" i="11"/>
  <c r="AY264" i="11"/>
  <c r="AY268" i="11"/>
  <c r="AY276" i="11"/>
  <c r="AY284" i="11"/>
  <c r="AY262" i="11"/>
  <c r="AY266" i="11"/>
  <c r="AY274" i="11"/>
  <c r="AY282" i="11"/>
  <c r="AR291" i="11"/>
  <c r="AO12" i="11"/>
  <c r="AX223" i="11"/>
  <c r="AY225" i="11"/>
  <c r="AY234" i="11"/>
  <c r="AY235" i="11"/>
  <c r="AY236" i="11"/>
  <c r="AY242" i="11"/>
  <c r="AY246" i="11"/>
  <c r="BA10" i="11"/>
  <c r="BA9" i="11"/>
  <c r="BA8" i="11"/>
  <c r="AY194" i="11"/>
  <c r="AY196" i="11"/>
  <c r="AY206" i="11"/>
  <c r="AY216" i="11"/>
  <c r="AU8" i="11"/>
  <c r="AY161" i="11"/>
  <c r="AY159" i="11"/>
  <c r="AY178" i="11"/>
  <c r="AY156" i="11"/>
  <c r="AY157" i="11"/>
  <c r="AY166" i="11"/>
  <c r="S10" i="11"/>
  <c r="S9" i="11"/>
  <c r="AY160" i="11"/>
  <c r="AY162" i="11"/>
  <c r="AY163" i="11"/>
  <c r="AY170" i="11"/>
  <c r="AY171" i="11"/>
  <c r="AY175" i="11"/>
  <c r="AY182" i="11"/>
  <c r="AY168" i="11"/>
  <c r="AY180" i="11"/>
  <c r="AY164" i="11"/>
  <c r="AY172" i="11"/>
  <c r="AY174" i="11"/>
  <c r="AY176" i="11"/>
  <c r="AY177" i="11"/>
  <c r="AY184" i="11"/>
  <c r="AX140" i="11"/>
  <c r="AY140" i="11" s="1"/>
  <c r="AY146" i="11"/>
  <c r="M150" i="11"/>
  <c r="AQ9" i="11"/>
  <c r="M117" i="11"/>
  <c r="M82" i="11"/>
  <c r="R8" i="11"/>
  <c r="R9" i="11"/>
  <c r="AY100" i="11"/>
  <c r="AY92" i="11"/>
  <c r="AY94" i="11"/>
  <c r="AY114" i="11"/>
  <c r="AU10" i="11"/>
  <c r="AY68" i="11"/>
  <c r="AY72" i="11"/>
  <c r="AY54" i="11"/>
  <c r="AY62" i="11"/>
  <c r="AY66" i="11"/>
  <c r="AU9" i="11"/>
  <c r="AQ10" i="11"/>
  <c r="AQ8" i="11"/>
  <c r="AY198" i="11"/>
  <c r="AY208" i="11"/>
  <c r="AY215" i="11"/>
  <c r="AY218" i="11"/>
  <c r="AY190" i="11"/>
  <c r="AY200" i="11"/>
  <c r="AY210" i="11"/>
  <c r="AY212" i="11"/>
  <c r="AW221" i="11"/>
  <c r="AY192" i="11"/>
  <c r="AX197" i="11"/>
  <c r="AY197" i="11" s="1"/>
  <c r="AY202" i="11"/>
  <c r="AY204" i="11"/>
  <c r="AX207" i="11"/>
  <c r="AY207" i="11" s="1"/>
  <c r="AY214" i="11"/>
  <c r="AY213" i="11"/>
  <c r="AY195" i="11"/>
  <c r="AY203" i="11"/>
  <c r="AY211" i="11"/>
  <c r="AR220" i="11"/>
  <c r="AY209" i="11"/>
  <c r="AY217" i="11"/>
  <c r="AR219" i="11"/>
  <c r="AR221" i="11"/>
  <c r="D219" i="11"/>
  <c r="D221" i="11"/>
  <c r="AY183" i="11"/>
  <c r="D186" i="11"/>
  <c r="BF152" i="11"/>
  <c r="AY133" i="11"/>
  <c r="AY138" i="11"/>
  <c r="AW150" i="11"/>
  <c r="AY128" i="11"/>
  <c r="AY137" i="11"/>
  <c r="AY142" i="11"/>
  <c r="AY143" i="11"/>
  <c r="AY144" i="11"/>
  <c r="AY122" i="11"/>
  <c r="AY136" i="11"/>
  <c r="AY147" i="11"/>
  <c r="AY148" i="11"/>
  <c r="AY113" i="11"/>
  <c r="AY101" i="11"/>
  <c r="AY109" i="11"/>
  <c r="AY90" i="11"/>
  <c r="AY89" i="11"/>
  <c r="AY97" i="11"/>
  <c r="AY105" i="11"/>
  <c r="AR117" i="11"/>
  <c r="AY103" i="11"/>
  <c r="AY95" i="11"/>
  <c r="AY111" i="11"/>
  <c r="H9" i="11"/>
  <c r="H8" i="11"/>
  <c r="BJ9" i="11"/>
  <c r="BJ10" i="11"/>
  <c r="BJ11" i="11"/>
  <c r="BF84" i="11"/>
  <c r="BF81" i="11"/>
  <c r="AZ9" i="11"/>
  <c r="AZ10" i="11"/>
  <c r="AY76" i="11"/>
  <c r="AY56" i="11"/>
  <c r="AY58" i="11"/>
  <c r="AY70" i="11"/>
  <c r="AY80" i="11"/>
  <c r="AY60" i="11"/>
  <c r="AY64" i="11"/>
  <c r="AY78" i="11"/>
  <c r="AY74" i="11"/>
  <c r="G8" i="11"/>
  <c r="K8" i="11"/>
  <c r="G9" i="11"/>
  <c r="K9" i="11"/>
  <c r="D81" i="11"/>
  <c r="F8" i="11"/>
  <c r="J8" i="11"/>
  <c r="AW49" i="11"/>
  <c r="AY41" i="11"/>
  <c r="AY43" i="11"/>
  <c r="AY44" i="11"/>
  <c r="AY46" i="11"/>
  <c r="AY47" i="11"/>
  <c r="AR48" i="11"/>
  <c r="AS17" i="11"/>
  <c r="AS49" i="11" s="1"/>
  <c r="AY45" i="11"/>
  <c r="AO10" i="11"/>
  <c r="AO9" i="11"/>
  <c r="AO11" i="11"/>
  <c r="D48" i="11"/>
  <c r="C12" i="11"/>
  <c r="AY427" i="18"/>
  <c r="AY428" i="18"/>
  <c r="AY429" i="18"/>
  <c r="AY392" i="18"/>
  <c r="AY393" i="18"/>
  <c r="AY394" i="18"/>
  <c r="AY219" i="18"/>
  <c r="AY221" i="18"/>
  <c r="AY220" i="18"/>
  <c r="AS323" i="18"/>
  <c r="AS324" i="18"/>
  <c r="AS325" i="18"/>
  <c r="AY289" i="18"/>
  <c r="AY290" i="18"/>
  <c r="AY291" i="18"/>
  <c r="AS392" i="18"/>
  <c r="AS393" i="18"/>
  <c r="AS394" i="18"/>
  <c r="AY225" i="18"/>
  <c r="BF8" i="18"/>
  <c r="BF9" i="18"/>
  <c r="BF12" i="18"/>
  <c r="BF10" i="18"/>
  <c r="BF11" i="18"/>
  <c r="BH3" i="18" s="1"/>
  <c r="AX152" i="18"/>
  <c r="AX150" i="18"/>
  <c r="AX151" i="18"/>
  <c r="D8" i="18"/>
  <c r="AX255" i="18"/>
  <c r="AX254" i="18"/>
  <c r="AS118" i="18"/>
  <c r="AS117" i="18"/>
  <c r="AS116" i="18"/>
  <c r="AY120" i="18"/>
  <c r="AY81" i="18"/>
  <c r="AY82" i="18"/>
  <c r="AY83" i="18"/>
  <c r="AS49" i="18"/>
  <c r="AS48" i="18"/>
  <c r="AS8" i="18" s="1"/>
  <c r="AS50" i="18"/>
  <c r="AE8" i="18"/>
  <c r="AX427" i="18"/>
  <c r="AX428" i="18"/>
  <c r="AX429" i="18"/>
  <c r="AS150" i="18"/>
  <c r="AS151" i="18"/>
  <c r="AS152" i="18"/>
  <c r="AR10" i="18"/>
  <c r="AY17" i="18"/>
  <c r="AR9" i="18"/>
  <c r="AW10" i="18"/>
  <c r="B22" i="18"/>
  <c r="A21" i="18"/>
  <c r="AS255" i="18"/>
  <c r="AS254" i="18"/>
  <c r="AS256" i="18"/>
  <c r="AX323" i="18"/>
  <c r="AX325" i="18"/>
  <c r="AX324" i="18"/>
  <c r="AX221" i="18"/>
  <c r="AX219" i="18"/>
  <c r="AX220" i="18"/>
  <c r="AY360" i="18"/>
  <c r="AY358" i="18"/>
  <c r="AY359" i="18"/>
  <c r="AY255" i="18"/>
  <c r="AY256" i="18"/>
  <c r="AY254" i="18"/>
  <c r="AE9" i="18"/>
  <c r="AY116" i="18"/>
  <c r="AY117" i="18"/>
  <c r="AY118" i="18"/>
  <c r="AX117" i="18"/>
  <c r="AX116" i="18"/>
  <c r="AX118" i="18"/>
  <c r="M9" i="18"/>
  <c r="AX394" i="18"/>
  <c r="AX392" i="18"/>
  <c r="AX393" i="18"/>
  <c r="AY293" i="18"/>
  <c r="AX48" i="18"/>
  <c r="AX50" i="18"/>
  <c r="AX49" i="18"/>
  <c r="V8" i="18"/>
  <c r="M10" i="18"/>
  <c r="A19" i="16"/>
  <c r="AY19" i="16"/>
  <c r="B23" i="16"/>
  <c r="A22" i="16"/>
  <c r="M48" i="16"/>
  <c r="A18" i="16"/>
  <c r="AX24" i="16"/>
  <c r="AY24" i="16" s="1"/>
  <c r="AX28" i="16"/>
  <c r="AY28" i="16" s="1"/>
  <c r="AX39" i="16"/>
  <c r="AY39" i="16" s="1"/>
  <c r="AY44" i="16"/>
  <c r="D49" i="16"/>
  <c r="AX62" i="16"/>
  <c r="AY62" i="16" s="1"/>
  <c r="AY65" i="16"/>
  <c r="V48" i="16"/>
  <c r="V49" i="16"/>
  <c r="AX21" i="16"/>
  <c r="AY21" i="16" s="1"/>
  <c r="AX25" i="16"/>
  <c r="AY25" i="16" s="1"/>
  <c r="AX29" i="16"/>
  <c r="AY29" i="16" s="1"/>
  <c r="AX45" i="16"/>
  <c r="AY45" i="16" s="1"/>
  <c r="M49" i="16"/>
  <c r="M50" i="16"/>
  <c r="AX64" i="16"/>
  <c r="AY64" i="16" s="1"/>
  <c r="AE49" i="16"/>
  <c r="AE8" i="16" s="1"/>
  <c r="AE50" i="16"/>
  <c r="A21" i="16"/>
  <c r="AX34" i="16"/>
  <c r="AY34" i="16" s="1"/>
  <c r="AX35" i="16"/>
  <c r="AY35" i="16" s="1"/>
  <c r="AY40" i="16"/>
  <c r="V50" i="16"/>
  <c r="AS81" i="16"/>
  <c r="AS82" i="16"/>
  <c r="AS83" i="16"/>
  <c r="AY53" i="16"/>
  <c r="AX66" i="16"/>
  <c r="AY66" i="16" s="1"/>
  <c r="AY69" i="16"/>
  <c r="AR50" i="16"/>
  <c r="AY30" i="16"/>
  <c r="AX41" i="16"/>
  <c r="AY41" i="16" s="1"/>
  <c r="AY46" i="16"/>
  <c r="AW81" i="16"/>
  <c r="AX52" i="16"/>
  <c r="AY52" i="16" s="1"/>
  <c r="AW82" i="16"/>
  <c r="AW83" i="16"/>
  <c r="AY55" i="16"/>
  <c r="AX68" i="16"/>
  <c r="AY68" i="16" s="1"/>
  <c r="AY71" i="16"/>
  <c r="AS48" i="16"/>
  <c r="AX31" i="16"/>
  <c r="AY31" i="16" s="1"/>
  <c r="AX47" i="16"/>
  <c r="AY47" i="16" s="1"/>
  <c r="BF51" i="16"/>
  <c r="AX54" i="16"/>
  <c r="AY54" i="16" s="1"/>
  <c r="AX70" i="16"/>
  <c r="AY70" i="16" s="1"/>
  <c r="AW48" i="16"/>
  <c r="AW49" i="16"/>
  <c r="AX17" i="16"/>
  <c r="AY17" i="16" s="1"/>
  <c r="AW50" i="16"/>
  <c r="AX23" i="16"/>
  <c r="AY23" i="16" s="1"/>
  <c r="AX27" i="16"/>
  <c r="AY27" i="16" s="1"/>
  <c r="AX36" i="16"/>
  <c r="AY36" i="16" s="1"/>
  <c r="AX37" i="16"/>
  <c r="AY37" i="16" s="1"/>
  <c r="AY42" i="16"/>
  <c r="AR48" i="16"/>
  <c r="AX56" i="16"/>
  <c r="AY56" i="16" s="1"/>
  <c r="AY59" i="16"/>
  <c r="AX72" i="16"/>
  <c r="AY72" i="16" s="1"/>
  <c r="A20" i="16"/>
  <c r="AY32" i="16"/>
  <c r="AX43" i="16"/>
  <c r="AY43" i="16" s="1"/>
  <c r="AR49" i="16"/>
  <c r="M81" i="16"/>
  <c r="AX58" i="16"/>
  <c r="AY58" i="16" s="1"/>
  <c r="AY61" i="16"/>
  <c r="AY74" i="16"/>
  <c r="AX74" i="16"/>
  <c r="BF48" i="16"/>
  <c r="BF49" i="16"/>
  <c r="BF50" i="16"/>
  <c r="AX33" i="16"/>
  <c r="AY33" i="16" s="1"/>
  <c r="AY38" i="16"/>
  <c r="D48" i="16"/>
  <c r="AS49" i="16"/>
  <c r="AS50" i="16"/>
  <c r="AX60" i="16"/>
  <c r="AY60" i="16" s="1"/>
  <c r="AY76" i="16"/>
  <c r="AX76" i="16"/>
  <c r="V118" i="16"/>
  <c r="AW116" i="16"/>
  <c r="AE152" i="16"/>
  <c r="AE150" i="16"/>
  <c r="AY124" i="16"/>
  <c r="D185" i="16"/>
  <c r="D186" i="16"/>
  <c r="D187" i="16"/>
  <c r="BF83" i="16"/>
  <c r="AX78" i="16"/>
  <c r="AY78" i="16" s="1"/>
  <c r="BF82" i="16"/>
  <c r="AR118" i="16"/>
  <c r="AX92" i="16"/>
  <c r="AY92" i="16" s="1"/>
  <c r="AX100" i="16"/>
  <c r="AY100" i="16" s="1"/>
  <c r="AX108" i="16"/>
  <c r="AY108" i="16" s="1"/>
  <c r="AR117" i="16"/>
  <c r="AE118" i="16"/>
  <c r="AW118" i="16"/>
  <c r="BF81" i="16"/>
  <c r="D83" i="16"/>
  <c r="AR83" i="16"/>
  <c r="AS85" i="16"/>
  <c r="AY85" i="16" s="1"/>
  <c r="AX87" i="16"/>
  <c r="AY87" i="16" s="1"/>
  <c r="AX95" i="16"/>
  <c r="AY95" i="16" s="1"/>
  <c r="AX103" i="16"/>
  <c r="AY103" i="16" s="1"/>
  <c r="AX111" i="16"/>
  <c r="AY111" i="16" s="1"/>
  <c r="AR116" i="16"/>
  <c r="M117" i="16"/>
  <c r="AX150" i="16"/>
  <c r="AX151" i="16"/>
  <c r="AX152" i="16"/>
  <c r="AY121" i="16"/>
  <c r="AY126" i="16"/>
  <c r="AY138" i="16"/>
  <c r="AE151" i="16"/>
  <c r="AY172" i="16"/>
  <c r="AY180" i="16"/>
  <c r="D82" i="16"/>
  <c r="AR82" i="16"/>
  <c r="M83" i="16"/>
  <c r="V117" i="16"/>
  <c r="BF153" i="16"/>
  <c r="BF150" i="16"/>
  <c r="BF151" i="16"/>
  <c r="BF152" i="16"/>
  <c r="AY132" i="16"/>
  <c r="AS185" i="16"/>
  <c r="AS186" i="16"/>
  <c r="AS187" i="16"/>
  <c r="M82" i="16"/>
  <c r="V83" i="16"/>
  <c r="AX85" i="16"/>
  <c r="AX93" i="16"/>
  <c r="AY93" i="16" s="1"/>
  <c r="AX101" i="16"/>
  <c r="AY101" i="16" s="1"/>
  <c r="AX109" i="16"/>
  <c r="AY109" i="16" s="1"/>
  <c r="V116" i="16"/>
  <c r="AE117" i="16"/>
  <c r="AY122" i="16"/>
  <c r="AY133" i="16"/>
  <c r="AY178" i="16"/>
  <c r="V82" i="16"/>
  <c r="AE83" i="16"/>
  <c r="M150" i="16"/>
  <c r="M151" i="16"/>
  <c r="M152" i="16"/>
  <c r="AY123" i="16"/>
  <c r="AY128" i="16"/>
  <c r="AY144" i="16"/>
  <c r="M118" i="16"/>
  <c r="BF119" i="16"/>
  <c r="BF118" i="16"/>
  <c r="AY129" i="16"/>
  <c r="AY134" i="16"/>
  <c r="AY176" i="16"/>
  <c r="AY184" i="16"/>
  <c r="AY214" i="16"/>
  <c r="AE220" i="16"/>
  <c r="AE221" i="16"/>
  <c r="AX193" i="16"/>
  <c r="AY193" i="16" s="1"/>
  <c r="AX209" i="16"/>
  <c r="AY209" i="16" s="1"/>
  <c r="D221" i="16"/>
  <c r="AX264" i="16"/>
  <c r="AY264" i="16"/>
  <c r="AW152" i="16"/>
  <c r="BF185" i="16"/>
  <c r="AR187" i="16"/>
  <c r="AR219" i="16"/>
  <c r="AX203" i="16"/>
  <c r="AY203" i="16" s="1"/>
  <c r="AX206" i="16"/>
  <c r="AY206" i="16" s="1"/>
  <c r="V255" i="16"/>
  <c r="D256" i="16"/>
  <c r="AX238" i="16"/>
  <c r="AY238" i="16" s="1"/>
  <c r="AY244" i="16"/>
  <c r="AY245" i="16"/>
  <c r="D254" i="16"/>
  <c r="AR255" i="16"/>
  <c r="V291" i="16"/>
  <c r="V289" i="16"/>
  <c r="V290" i="16"/>
  <c r="AX266" i="16"/>
  <c r="AY266" i="16" s="1"/>
  <c r="AW151" i="16"/>
  <c r="AR186" i="16"/>
  <c r="M187" i="16"/>
  <c r="AS219" i="16"/>
  <c r="AS220" i="16"/>
  <c r="AX197" i="16"/>
  <c r="AY197" i="16" s="1"/>
  <c r="AX213" i="16"/>
  <c r="AY213" i="16" s="1"/>
  <c r="AR220" i="16"/>
  <c r="AE256" i="16"/>
  <c r="AE254" i="16"/>
  <c r="V254" i="16"/>
  <c r="D255" i="16"/>
  <c r="AX268" i="16"/>
  <c r="AY268" i="16" s="1"/>
  <c r="AX155" i="16"/>
  <c r="AY155" i="16" s="1"/>
  <c r="AX157" i="16"/>
  <c r="AY157" i="16" s="1"/>
  <c r="AX159" i="16"/>
  <c r="AY159" i="16" s="1"/>
  <c r="AX161" i="16"/>
  <c r="AY161" i="16" s="1"/>
  <c r="AX163" i="16"/>
  <c r="AY163" i="16" s="1"/>
  <c r="AX165" i="16"/>
  <c r="AY165" i="16" s="1"/>
  <c r="AX167" i="16"/>
  <c r="AY167" i="16" s="1"/>
  <c r="AX169" i="16"/>
  <c r="AY169" i="16" s="1"/>
  <c r="AX171" i="16"/>
  <c r="AY171" i="16" s="1"/>
  <c r="AX173" i="16"/>
  <c r="AY173" i="16" s="1"/>
  <c r="AX175" i="16"/>
  <c r="AY175" i="16" s="1"/>
  <c r="AX177" i="16"/>
  <c r="AY177" i="16" s="1"/>
  <c r="AX179" i="16"/>
  <c r="AY179" i="16" s="1"/>
  <c r="AX181" i="16"/>
  <c r="AY181" i="16" s="1"/>
  <c r="AX183" i="16"/>
  <c r="AY183" i="16" s="1"/>
  <c r="AR185" i="16"/>
  <c r="M186" i="16"/>
  <c r="V187" i="16"/>
  <c r="BF188" i="16"/>
  <c r="AX191" i="16"/>
  <c r="AY191" i="16" s="1"/>
  <c r="AX194" i="16"/>
  <c r="AY194" i="16" s="1"/>
  <c r="AY207" i="16"/>
  <c r="AX207" i="16"/>
  <c r="AX210" i="16"/>
  <c r="AY210" i="16" s="1"/>
  <c r="AE219" i="16"/>
  <c r="AW219" i="16"/>
  <c r="AW221" i="16"/>
  <c r="AX234" i="16"/>
  <c r="AY234" i="16" s="1"/>
  <c r="AX250" i="16"/>
  <c r="AY250" i="16" s="1"/>
  <c r="M255" i="16"/>
  <c r="AS120" i="16"/>
  <c r="D152" i="16"/>
  <c r="AR152" i="16"/>
  <c r="V186" i="16"/>
  <c r="AE187" i="16"/>
  <c r="AX189" i="16"/>
  <c r="AX201" i="16"/>
  <c r="AY201" i="16" s="1"/>
  <c r="AX204" i="16"/>
  <c r="AY204" i="16" s="1"/>
  <c r="AX217" i="16"/>
  <c r="AY217" i="16" s="1"/>
  <c r="BF219" i="16"/>
  <c r="AS223" i="16"/>
  <c r="AX226" i="16"/>
  <c r="AY226" i="16" s="1"/>
  <c r="AX230" i="16"/>
  <c r="AY230" i="16" s="1"/>
  <c r="AX240" i="16"/>
  <c r="AY240" i="16" s="1"/>
  <c r="AE255" i="16"/>
  <c r="M256" i="16"/>
  <c r="AS289" i="16"/>
  <c r="D151" i="16"/>
  <c r="AR151" i="16"/>
  <c r="AE186" i="16"/>
  <c r="D219" i="16"/>
  <c r="BF222" i="16"/>
  <c r="AX195" i="16"/>
  <c r="AY195" i="16" s="1"/>
  <c r="AX211" i="16"/>
  <c r="AY211" i="16" s="1"/>
  <c r="AW254" i="16"/>
  <c r="AY236" i="16"/>
  <c r="AY237" i="16"/>
  <c r="AX246" i="16"/>
  <c r="AY246" i="16" s="1"/>
  <c r="AY252" i="16"/>
  <c r="AY253" i="16"/>
  <c r="V256" i="16"/>
  <c r="AW290" i="16"/>
  <c r="AX258" i="16"/>
  <c r="AW291" i="16"/>
  <c r="AW289" i="16"/>
  <c r="V152" i="16"/>
  <c r="AW187" i="16"/>
  <c r="M219" i="16"/>
  <c r="M220" i="16"/>
  <c r="AX205" i="16"/>
  <c r="AY205" i="16" s="1"/>
  <c r="AW220" i="16"/>
  <c r="AR221" i="16"/>
  <c r="BF254" i="16"/>
  <c r="BF255" i="16"/>
  <c r="BF256" i="16"/>
  <c r="AY242" i="16"/>
  <c r="AY243" i="16"/>
  <c r="BF257" i="16"/>
  <c r="AX260" i="16"/>
  <c r="AY260" i="16"/>
  <c r="AX154" i="16"/>
  <c r="AY154" i="16" s="1"/>
  <c r="V219" i="16"/>
  <c r="V220" i="16"/>
  <c r="V221" i="16"/>
  <c r="AX199" i="16"/>
  <c r="AY199" i="16" s="1"/>
  <c r="AX215" i="16"/>
  <c r="AY215" i="16" s="1"/>
  <c r="BF220" i="16"/>
  <c r="AS221" i="16"/>
  <c r="AY232" i="16"/>
  <c r="AY233" i="16"/>
  <c r="AY248" i="16"/>
  <c r="AY249" i="16"/>
  <c r="AR254" i="16"/>
  <c r="AX262" i="16"/>
  <c r="AY262" i="16" s="1"/>
  <c r="AY270" i="16"/>
  <c r="AY272" i="16"/>
  <c r="AY274" i="16"/>
  <c r="AY276" i="16"/>
  <c r="AY278" i="16"/>
  <c r="AY280" i="16"/>
  <c r="AY282" i="16"/>
  <c r="AY284" i="16"/>
  <c r="AY286" i="16"/>
  <c r="AY288" i="16"/>
  <c r="AX320" i="16"/>
  <c r="AY320" i="16" s="1"/>
  <c r="AR392" i="16"/>
  <c r="AR393" i="16"/>
  <c r="AR394" i="16"/>
  <c r="AS362" i="16"/>
  <c r="AW256" i="16"/>
  <c r="BF289" i="16"/>
  <c r="D291" i="16"/>
  <c r="AR291" i="16"/>
  <c r="AR323" i="16"/>
  <c r="AR324" i="16"/>
  <c r="AX313" i="16"/>
  <c r="AX322" i="16"/>
  <c r="AY322" i="16" s="1"/>
  <c r="AR325" i="16"/>
  <c r="AX223" i="16"/>
  <c r="AW255" i="16"/>
  <c r="D290" i="16"/>
  <c r="AR290" i="16"/>
  <c r="M291" i="16"/>
  <c r="AS291" i="16"/>
  <c r="AS293" i="16"/>
  <c r="AY311" i="16"/>
  <c r="AY314" i="16"/>
  <c r="AX314" i="16"/>
  <c r="AS327" i="16"/>
  <c r="AR358" i="16"/>
  <c r="AR359" i="16"/>
  <c r="AY341" i="16"/>
  <c r="AY342" i="16"/>
  <c r="AY357" i="16"/>
  <c r="AS290" i="16"/>
  <c r="BF292" i="16"/>
  <c r="AW323" i="16"/>
  <c r="AW324" i="16"/>
  <c r="AY315" i="16"/>
  <c r="AX315" i="16"/>
  <c r="AY339" i="16"/>
  <c r="AY340" i="16"/>
  <c r="AY355" i="16"/>
  <c r="AY356" i="16"/>
  <c r="AX316" i="16"/>
  <c r="AY316" i="16" s="1"/>
  <c r="AY337" i="16"/>
  <c r="AY338" i="16"/>
  <c r="AY353" i="16"/>
  <c r="AY354" i="16"/>
  <c r="D392" i="16"/>
  <c r="AE427" i="16"/>
  <c r="AE428" i="16"/>
  <c r="AE429" i="16"/>
  <c r="D323" i="16"/>
  <c r="D324" i="16"/>
  <c r="AY312" i="16"/>
  <c r="AX317" i="16"/>
  <c r="AY317" i="16" s="1"/>
  <c r="AE323" i="16"/>
  <c r="AE324" i="16"/>
  <c r="AW325" i="16"/>
  <c r="BF359" i="16"/>
  <c r="BF360" i="16"/>
  <c r="BF361" i="16"/>
  <c r="AY333" i="16"/>
  <c r="AY335" i="16"/>
  <c r="AY336" i="16"/>
  <c r="AY351" i="16"/>
  <c r="AY352" i="16"/>
  <c r="M323" i="16"/>
  <c r="M324" i="16"/>
  <c r="M325" i="16"/>
  <c r="BF326" i="16"/>
  <c r="BF324" i="16"/>
  <c r="BF325" i="16"/>
  <c r="AX318" i="16"/>
  <c r="AY318" i="16" s="1"/>
  <c r="D358" i="16"/>
  <c r="D359" i="16"/>
  <c r="AY406" i="16"/>
  <c r="V324" i="16"/>
  <c r="V325" i="16"/>
  <c r="AY310" i="16"/>
  <c r="AX319" i="16"/>
  <c r="AY319" i="16" s="1"/>
  <c r="M358" i="16"/>
  <c r="M359" i="16"/>
  <c r="M360" i="16"/>
  <c r="AY347" i="16"/>
  <c r="AY348" i="16"/>
  <c r="AY390" i="16"/>
  <c r="BF392" i="16"/>
  <c r="D394" i="16"/>
  <c r="M427" i="16"/>
  <c r="V428" i="16"/>
  <c r="V360" i="16"/>
  <c r="D393" i="16"/>
  <c r="M394" i="16"/>
  <c r="AS396" i="16"/>
  <c r="V359" i="16"/>
  <c r="AE360" i="16"/>
  <c r="M393" i="16"/>
  <c r="V394" i="16"/>
  <c r="BF395" i="16"/>
  <c r="AW429" i="16"/>
  <c r="AE359" i="16"/>
  <c r="V393" i="16"/>
  <c r="AE394" i="16"/>
  <c r="AX396" i="16"/>
  <c r="AX398" i="16"/>
  <c r="AY398" i="16" s="1"/>
  <c r="AX400" i="16"/>
  <c r="AY400" i="16" s="1"/>
  <c r="AX402" i="16"/>
  <c r="AY402" i="16" s="1"/>
  <c r="AX404" i="16"/>
  <c r="AY404" i="16" s="1"/>
  <c r="AX406" i="16"/>
  <c r="AX408" i="16"/>
  <c r="AY408" i="16" s="1"/>
  <c r="AX410" i="16"/>
  <c r="AY410" i="16" s="1"/>
  <c r="AX412" i="16"/>
  <c r="AY412" i="16" s="1"/>
  <c r="AX414" i="16"/>
  <c r="AY414" i="16" s="1"/>
  <c r="AX416" i="16"/>
  <c r="AY416" i="16" s="1"/>
  <c r="AX418" i="16"/>
  <c r="AY418" i="16" s="1"/>
  <c r="AX420" i="16"/>
  <c r="AY420" i="16" s="1"/>
  <c r="AX422" i="16"/>
  <c r="AY422" i="16" s="1"/>
  <c r="AX424" i="16"/>
  <c r="AY424" i="16" s="1"/>
  <c r="AX426" i="16"/>
  <c r="AY426" i="16" s="1"/>
  <c r="AW428" i="16"/>
  <c r="BF429" i="16"/>
  <c r="AX321" i="16"/>
  <c r="AY321" i="16" s="1"/>
  <c r="AW360" i="16"/>
  <c r="AE393" i="16"/>
  <c r="BF428" i="16"/>
  <c r="AX327" i="16"/>
  <c r="AW359" i="16"/>
  <c r="AW394" i="16"/>
  <c r="D429" i="16"/>
  <c r="AR429" i="16"/>
  <c r="F8" i="13"/>
  <c r="N8" i="13"/>
  <c r="AD8" i="13"/>
  <c r="AL8" i="13"/>
  <c r="AT8" i="13"/>
  <c r="BK9" i="13"/>
  <c r="H10" i="13"/>
  <c r="P10" i="13"/>
  <c r="X10" i="13"/>
  <c r="AF10" i="13"/>
  <c r="AN10" i="13"/>
  <c r="AV10" i="13"/>
  <c r="BD10" i="13"/>
  <c r="BL10" i="13"/>
  <c r="BH11" i="13"/>
  <c r="AT12" i="13"/>
  <c r="BL12" i="13"/>
  <c r="AS17" i="13"/>
  <c r="V48" i="13"/>
  <c r="V10" i="13" s="1"/>
  <c r="AE49" i="13"/>
  <c r="AE9" i="13" s="1"/>
  <c r="AE82" i="13"/>
  <c r="AE83" i="13"/>
  <c r="AY57" i="13"/>
  <c r="AX69" i="13"/>
  <c r="AY69" i="13" s="1"/>
  <c r="AY85" i="13"/>
  <c r="AS116" i="13"/>
  <c r="AS117" i="13"/>
  <c r="AS118" i="13"/>
  <c r="AY86" i="13"/>
  <c r="AX88" i="13"/>
  <c r="AY88" i="13" s="1"/>
  <c r="AY94" i="13"/>
  <c r="AX96" i="13"/>
  <c r="AY96" i="13" s="1"/>
  <c r="AY133" i="13"/>
  <c r="AY149" i="13"/>
  <c r="BI11" i="13"/>
  <c r="AS52" i="13"/>
  <c r="AR81" i="13"/>
  <c r="AR83" i="13"/>
  <c r="AX75" i="13"/>
  <c r="AY75" i="13" s="1"/>
  <c r="BL8" i="13"/>
  <c r="R10" i="13"/>
  <c r="Z10" i="13"/>
  <c r="AH10" i="13"/>
  <c r="AP10" i="13"/>
  <c r="AX17" i="13"/>
  <c r="B19" i="13"/>
  <c r="AX19" i="13"/>
  <c r="AY19" i="13" s="1"/>
  <c r="AX21" i="13"/>
  <c r="AY21" i="13" s="1"/>
  <c r="AX23" i="13"/>
  <c r="AY23" i="13" s="1"/>
  <c r="AX25" i="13"/>
  <c r="AY25" i="13" s="1"/>
  <c r="AX27" i="13"/>
  <c r="AY27" i="13" s="1"/>
  <c r="AX29" i="13"/>
  <c r="AY29" i="13" s="1"/>
  <c r="AX31" i="13"/>
  <c r="AY31" i="13" s="1"/>
  <c r="AX33" i="13"/>
  <c r="AY33" i="13" s="1"/>
  <c r="AX35" i="13"/>
  <c r="AY35" i="13" s="1"/>
  <c r="AX37" i="13"/>
  <c r="AY37" i="13" s="1"/>
  <c r="AX39" i="13"/>
  <c r="AY39" i="13" s="1"/>
  <c r="AX41" i="13"/>
  <c r="AY41" i="13" s="1"/>
  <c r="AX43" i="13"/>
  <c r="AY43" i="13" s="1"/>
  <c r="AX45" i="13"/>
  <c r="AY45" i="13" s="1"/>
  <c r="AX47" i="13"/>
  <c r="AY47" i="13" s="1"/>
  <c r="AW49" i="13"/>
  <c r="AW83" i="13"/>
  <c r="AY61" i="13"/>
  <c r="AX65" i="13"/>
  <c r="AY65" i="13" s="1"/>
  <c r="AX70" i="13"/>
  <c r="AY70" i="13" s="1"/>
  <c r="AR82" i="13"/>
  <c r="BF119" i="13"/>
  <c r="AX87" i="13"/>
  <c r="AY87" i="13" s="1"/>
  <c r="AY90" i="13"/>
  <c r="BG10" i="13"/>
  <c r="AY17" i="13"/>
  <c r="AW48" i="13"/>
  <c r="BF49" i="13"/>
  <c r="AR50" i="13"/>
  <c r="BF51" i="13"/>
  <c r="AX71" i="13"/>
  <c r="AY71" i="13" s="1"/>
  <c r="AZ10" i="13"/>
  <c r="BH10" i="13"/>
  <c r="BH12" i="13"/>
  <c r="M50" i="13"/>
  <c r="BF48" i="13"/>
  <c r="D50" i="13"/>
  <c r="AX55" i="13"/>
  <c r="AY55" i="13" s="1"/>
  <c r="AX66" i="13"/>
  <c r="AY66" i="13" s="1"/>
  <c r="AX77" i="13"/>
  <c r="AY77" i="13" s="1"/>
  <c r="M116" i="13"/>
  <c r="E10" i="13"/>
  <c r="U10" i="13"/>
  <c r="AC10" i="13"/>
  <c r="AK10" i="13"/>
  <c r="BA10" i="13"/>
  <c r="BI10" i="13"/>
  <c r="BI12" i="13"/>
  <c r="D49" i="13"/>
  <c r="AR49" i="13"/>
  <c r="D81" i="13"/>
  <c r="D83" i="13"/>
  <c r="AY59" i="13"/>
  <c r="AX67" i="13"/>
  <c r="AY67" i="13" s="1"/>
  <c r="AE81" i="13"/>
  <c r="AW81" i="13"/>
  <c r="D82" i="13"/>
  <c r="V117" i="13"/>
  <c r="M117" i="13"/>
  <c r="M118" i="13"/>
  <c r="M49" i="13"/>
  <c r="AY73" i="13"/>
  <c r="AX73" i="13"/>
  <c r="AW82" i="13"/>
  <c r="V116" i="13"/>
  <c r="V118" i="13"/>
  <c r="V81" i="13"/>
  <c r="V82" i="13"/>
  <c r="V83" i="13"/>
  <c r="AX63" i="13"/>
  <c r="AY63" i="13" s="1"/>
  <c r="AX79" i="13"/>
  <c r="AY79" i="13" s="1"/>
  <c r="AR118" i="13"/>
  <c r="AR116" i="13"/>
  <c r="AR117" i="13"/>
  <c r="AY101" i="13"/>
  <c r="AY103" i="13"/>
  <c r="AY110" i="13"/>
  <c r="AY135" i="13"/>
  <c r="AS152" i="13"/>
  <c r="AS151" i="13"/>
  <c r="M185" i="13"/>
  <c r="M186" i="13"/>
  <c r="M187" i="13"/>
  <c r="AY231" i="13"/>
  <c r="AY247" i="13"/>
  <c r="D151" i="13"/>
  <c r="BF81" i="13"/>
  <c r="B87" i="13"/>
  <c r="AX106" i="13"/>
  <c r="AY106" i="13" s="1"/>
  <c r="AX114" i="13"/>
  <c r="AY114" i="13" s="1"/>
  <c r="AE118" i="13"/>
  <c r="AX120" i="13"/>
  <c r="AY120" i="13" s="1"/>
  <c r="AX122" i="13"/>
  <c r="AY122" i="13" s="1"/>
  <c r="AX124" i="13"/>
  <c r="AY124" i="13" s="1"/>
  <c r="AX126" i="13"/>
  <c r="AY126" i="13" s="1"/>
  <c r="AX128" i="13"/>
  <c r="AY128" i="13" s="1"/>
  <c r="AX130" i="13"/>
  <c r="AY130" i="13" s="1"/>
  <c r="AX132" i="13"/>
  <c r="AY132" i="13" s="1"/>
  <c r="AX134" i="13"/>
  <c r="AY134" i="13" s="1"/>
  <c r="AX136" i="13"/>
  <c r="AY136" i="13" s="1"/>
  <c r="AX138" i="13"/>
  <c r="AY138" i="13" s="1"/>
  <c r="AX140" i="13"/>
  <c r="AY140" i="13" s="1"/>
  <c r="AX142" i="13"/>
  <c r="AY142" i="13" s="1"/>
  <c r="AX144" i="13"/>
  <c r="AY144" i="13" s="1"/>
  <c r="AX146" i="13"/>
  <c r="AY146" i="13" s="1"/>
  <c r="AX148" i="13"/>
  <c r="AY148" i="13" s="1"/>
  <c r="D150" i="13"/>
  <c r="AY243" i="13"/>
  <c r="AE117" i="13"/>
  <c r="AS150" i="13"/>
  <c r="AX254" i="13"/>
  <c r="M82" i="13"/>
  <c r="AX104" i="13"/>
  <c r="AY104" i="13" s="1"/>
  <c r="AX112" i="13"/>
  <c r="AY112" i="13" s="1"/>
  <c r="AW118" i="13"/>
  <c r="M152" i="13"/>
  <c r="BF151" i="13"/>
  <c r="BF152" i="13"/>
  <c r="V150" i="13"/>
  <c r="AW151" i="13"/>
  <c r="AW152" i="13"/>
  <c r="AW185" i="13"/>
  <c r="AW186" i="13"/>
  <c r="AX154" i="13"/>
  <c r="AW187" i="13"/>
  <c r="AX156" i="13"/>
  <c r="AY156" i="13" s="1"/>
  <c r="AX158" i="13"/>
  <c r="AY158" i="13" s="1"/>
  <c r="AX160" i="13"/>
  <c r="AY160" i="13" s="1"/>
  <c r="AX162" i="13"/>
  <c r="AY162" i="13" s="1"/>
  <c r="AY164" i="13"/>
  <c r="AX164" i="13"/>
  <c r="AX166" i="13"/>
  <c r="AY166" i="13" s="1"/>
  <c r="AX168" i="13"/>
  <c r="AY168" i="13" s="1"/>
  <c r="AX170" i="13"/>
  <c r="AY170" i="13" s="1"/>
  <c r="AX172" i="13"/>
  <c r="AY172" i="13" s="1"/>
  <c r="AX174" i="13"/>
  <c r="AY174" i="13" s="1"/>
  <c r="AX176" i="13"/>
  <c r="AY176" i="13" s="1"/>
  <c r="AX178" i="13"/>
  <c r="AY178" i="13" s="1"/>
  <c r="AX180" i="13"/>
  <c r="AY180" i="13" s="1"/>
  <c r="AX182" i="13"/>
  <c r="AY182" i="13" s="1"/>
  <c r="AX184" i="13"/>
  <c r="AY184" i="13" s="1"/>
  <c r="AX91" i="13"/>
  <c r="AX99" i="13"/>
  <c r="AY99" i="13" s="1"/>
  <c r="AX107" i="13"/>
  <c r="AY107" i="13" s="1"/>
  <c r="AX115" i="13"/>
  <c r="AY115" i="13" s="1"/>
  <c r="AW117" i="13"/>
  <c r="BF118" i="13"/>
  <c r="V151" i="13"/>
  <c r="AE150" i="13"/>
  <c r="BF188" i="13"/>
  <c r="BF185" i="13"/>
  <c r="BF186" i="13"/>
  <c r="BF187" i="13"/>
  <c r="AY237" i="13"/>
  <c r="BF117" i="13"/>
  <c r="BF153" i="13"/>
  <c r="AX219" i="13"/>
  <c r="AX220" i="13"/>
  <c r="AX221" i="13"/>
  <c r="AY235" i="13"/>
  <c r="AY251" i="13"/>
  <c r="AR152" i="13"/>
  <c r="AR151" i="13"/>
  <c r="AS154" i="13"/>
  <c r="AY154" i="13" s="1"/>
  <c r="V185" i="13"/>
  <c r="AE186" i="13"/>
  <c r="AY191" i="13"/>
  <c r="AY193" i="13"/>
  <c r="AY195" i="13"/>
  <c r="AY197" i="13"/>
  <c r="AY199" i="13"/>
  <c r="AY201" i="13"/>
  <c r="AY203" i="13"/>
  <c r="AY205" i="13"/>
  <c r="AY207" i="13"/>
  <c r="AY209" i="13"/>
  <c r="AY211" i="13"/>
  <c r="AY213" i="13"/>
  <c r="AY215" i="13"/>
  <c r="AY217" i="13"/>
  <c r="M219" i="13"/>
  <c r="V220" i="13"/>
  <c r="AE221" i="13"/>
  <c r="AX255" i="13"/>
  <c r="AX256" i="13"/>
  <c r="AR290" i="13"/>
  <c r="AR291" i="13"/>
  <c r="AS258" i="13"/>
  <c r="AR289" i="13"/>
  <c r="V219" i="13"/>
  <c r="AE220" i="13"/>
  <c r="AW290" i="13"/>
  <c r="AX258" i="13"/>
  <c r="AW291" i="13"/>
  <c r="AW289" i="13"/>
  <c r="AW221" i="13"/>
  <c r="M254" i="13"/>
  <c r="M256" i="13"/>
  <c r="AS224" i="13"/>
  <c r="AY224" i="13" s="1"/>
  <c r="D254" i="13"/>
  <c r="AW220" i="13"/>
  <c r="BF221" i="13"/>
  <c r="AY252" i="13"/>
  <c r="V254" i="13"/>
  <c r="BF254" i="13"/>
  <c r="BF257" i="13"/>
  <c r="AY259" i="13"/>
  <c r="D187" i="13"/>
  <c r="AR187" i="13"/>
  <c r="BF220" i="13"/>
  <c r="AE254" i="13"/>
  <c r="AE256" i="13"/>
  <c r="D290" i="13"/>
  <c r="D291" i="13"/>
  <c r="D289" i="13"/>
  <c r="AY261" i="13"/>
  <c r="AX261" i="13"/>
  <c r="D186" i="13"/>
  <c r="AR186" i="13"/>
  <c r="AS189" i="13"/>
  <c r="BF219" i="13"/>
  <c r="D221" i="13"/>
  <c r="AR221" i="13"/>
  <c r="AR255" i="13"/>
  <c r="AE255" i="13"/>
  <c r="AY262" i="13"/>
  <c r="AX263" i="13"/>
  <c r="AY263" i="13" s="1"/>
  <c r="AX155" i="13"/>
  <c r="AY155" i="13" s="1"/>
  <c r="AX157" i="13"/>
  <c r="AY157" i="13" s="1"/>
  <c r="AX159" i="13"/>
  <c r="AY159" i="13" s="1"/>
  <c r="AX161" i="13"/>
  <c r="AY161" i="13" s="1"/>
  <c r="AX163" i="13"/>
  <c r="AY163" i="13" s="1"/>
  <c r="AX165" i="13"/>
  <c r="AY165" i="13" s="1"/>
  <c r="AX167" i="13"/>
  <c r="AY167" i="13" s="1"/>
  <c r="AX169" i="13"/>
  <c r="AY169" i="13" s="1"/>
  <c r="AX171" i="13"/>
  <c r="AY171" i="13" s="1"/>
  <c r="AX173" i="13"/>
  <c r="AY173" i="13" s="1"/>
  <c r="AX175" i="13"/>
  <c r="AY175" i="13" s="1"/>
  <c r="AX177" i="13"/>
  <c r="AY177" i="13" s="1"/>
  <c r="AX179" i="13"/>
  <c r="AY179" i="13" s="1"/>
  <c r="AX181" i="13"/>
  <c r="AY181" i="13" s="1"/>
  <c r="AX183" i="13"/>
  <c r="AY183" i="13" s="1"/>
  <c r="V187" i="13"/>
  <c r="D220" i="13"/>
  <c r="AR220" i="13"/>
  <c r="M221" i="13"/>
  <c r="AS223" i="13"/>
  <c r="AY253" i="13"/>
  <c r="D256" i="13"/>
  <c r="V289" i="13"/>
  <c r="V290" i="13"/>
  <c r="V291" i="13"/>
  <c r="AY264" i="13"/>
  <c r="AY266" i="13"/>
  <c r="AY268" i="13"/>
  <c r="AW256" i="13"/>
  <c r="AW254" i="13"/>
  <c r="V256" i="13"/>
  <c r="BF256" i="13"/>
  <c r="AX265" i="13"/>
  <c r="AY265" i="13" s="1"/>
  <c r="AX267" i="13"/>
  <c r="AY267" i="13" s="1"/>
  <c r="AX269" i="13"/>
  <c r="AY269" i="13" s="1"/>
  <c r="AX271" i="13"/>
  <c r="AY271" i="13" s="1"/>
  <c r="AX273" i="13"/>
  <c r="AY273" i="13" s="1"/>
  <c r="AX275" i="13"/>
  <c r="AY275" i="13" s="1"/>
  <c r="AX277" i="13"/>
  <c r="AY277" i="13" s="1"/>
  <c r="AX279" i="13"/>
  <c r="AY279" i="13" s="1"/>
  <c r="AX281" i="13"/>
  <c r="AY281" i="13" s="1"/>
  <c r="AX283" i="13"/>
  <c r="AY283" i="13" s="1"/>
  <c r="AX285" i="13"/>
  <c r="AY285" i="13" s="1"/>
  <c r="AX287" i="13"/>
  <c r="AY287" i="13" s="1"/>
  <c r="M290" i="13"/>
  <c r="BF292" i="13"/>
  <c r="AW325" i="13"/>
  <c r="AY319" i="13"/>
  <c r="BF326" i="13"/>
  <c r="AY328" i="13"/>
  <c r="AY334" i="13"/>
  <c r="AY342" i="13"/>
  <c r="AY350" i="13"/>
  <c r="M392" i="13"/>
  <c r="M289" i="13"/>
  <c r="AE291" i="13"/>
  <c r="AS359" i="13"/>
  <c r="V392" i="13"/>
  <c r="AX366" i="13"/>
  <c r="AY366" i="13" s="1"/>
  <c r="AX374" i="13"/>
  <c r="AY374" i="13" s="1"/>
  <c r="AY382" i="13"/>
  <c r="AX382" i="13"/>
  <c r="AX390" i="13"/>
  <c r="AY390" i="13" s="1"/>
  <c r="D325" i="13"/>
  <c r="AY293" i="13"/>
  <c r="AX313" i="13"/>
  <c r="AY313" i="13" s="1"/>
  <c r="AW324" i="13"/>
  <c r="BF324" i="13"/>
  <c r="AX329" i="13"/>
  <c r="AY329" i="13" s="1"/>
  <c r="AY336" i="13"/>
  <c r="AY344" i="13"/>
  <c r="AY352" i="13"/>
  <c r="M325" i="13"/>
  <c r="V358" i="13"/>
  <c r="V359" i="13"/>
  <c r="AX368" i="13"/>
  <c r="AY368" i="13" s="1"/>
  <c r="AX376" i="13"/>
  <c r="AY376" i="13" s="1"/>
  <c r="AX384" i="13"/>
  <c r="AY384" i="13" s="1"/>
  <c r="BF291" i="13"/>
  <c r="V324" i="13"/>
  <c r="AY311" i="13"/>
  <c r="AX317" i="13"/>
  <c r="AY317" i="13" s="1"/>
  <c r="D323" i="13"/>
  <c r="V325" i="13"/>
  <c r="BF325" i="13"/>
  <c r="AE358" i="13"/>
  <c r="AE359" i="13"/>
  <c r="AE360" i="13"/>
  <c r="AX330" i="13"/>
  <c r="AY330" i="13" s="1"/>
  <c r="AY338" i="13"/>
  <c r="AY346" i="13"/>
  <c r="AY354" i="13"/>
  <c r="V360" i="13"/>
  <c r="AS392" i="13"/>
  <c r="AS393" i="13"/>
  <c r="AS394" i="13"/>
  <c r="AR428" i="13"/>
  <c r="AR429" i="13"/>
  <c r="AR427" i="13"/>
  <c r="AE325" i="13"/>
  <c r="AE323" i="13"/>
  <c r="AR324" i="13"/>
  <c r="AX331" i="13"/>
  <c r="AY331" i="13" s="1"/>
  <c r="AW393" i="13"/>
  <c r="AW394" i="13"/>
  <c r="AY362" i="13"/>
  <c r="AX362" i="13"/>
  <c r="AW392" i="13"/>
  <c r="AX370" i="13"/>
  <c r="AY370" i="13" s="1"/>
  <c r="AX378" i="13"/>
  <c r="AY378" i="13" s="1"/>
  <c r="AX386" i="13"/>
  <c r="AY386" i="13" s="1"/>
  <c r="AS429" i="13"/>
  <c r="AS428" i="13"/>
  <c r="AR325" i="13"/>
  <c r="AY315" i="13"/>
  <c r="AX321" i="13"/>
  <c r="AY321" i="13" s="1"/>
  <c r="AW323" i="13"/>
  <c r="D324" i="13"/>
  <c r="AS358" i="13"/>
  <c r="AY332" i="13"/>
  <c r="AY340" i="13"/>
  <c r="AY348" i="13"/>
  <c r="BF394" i="13"/>
  <c r="AS323" i="13"/>
  <c r="AS325" i="13"/>
  <c r="AY309" i="13"/>
  <c r="M324" i="13"/>
  <c r="AW358" i="13"/>
  <c r="AW359" i="13"/>
  <c r="AX327" i="13"/>
  <c r="AY327" i="13" s="1"/>
  <c r="AW360" i="13"/>
  <c r="AX356" i="13"/>
  <c r="AY356" i="13" s="1"/>
  <c r="AX364" i="13"/>
  <c r="AY364" i="13" s="1"/>
  <c r="AX372" i="13"/>
  <c r="AY372" i="13" s="1"/>
  <c r="AY380" i="13"/>
  <c r="AX380" i="13"/>
  <c r="AX388" i="13"/>
  <c r="AY388" i="13" s="1"/>
  <c r="AS427" i="13"/>
  <c r="BF358" i="13"/>
  <c r="BF393" i="13"/>
  <c r="D427" i="13"/>
  <c r="M428" i="13"/>
  <c r="BF430" i="13"/>
  <c r="M393" i="13"/>
  <c r="V394" i="13"/>
  <c r="BF395" i="13"/>
  <c r="AW429" i="13"/>
  <c r="V393" i="13"/>
  <c r="AE394" i="13"/>
  <c r="AX396" i="13"/>
  <c r="AX398" i="13"/>
  <c r="AY398" i="13" s="1"/>
  <c r="AX400" i="13"/>
  <c r="AY400" i="13" s="1"/>
  <c r="AX402" i="13"/>
  <c r="AY402" i="13" s="1"/>
  <c r="AX404" i="13"/>
  <c r="AY404" i="13" s="1"/>
  <c r="AX406" i="13"/>
  <c r="AY406" i="13" s="1"/>
  <c r="AX408" i="13"/>
  <c r="AY408" i="13" s="1"/>
  <c r="AX410" i="13"/>
  <c r="AY410" i="13" s="1"/>
  <c r="AX412" i="13"/>
  <c r="AY412" i="13" s="1"/>
  <c r="AX414" i="13"/>
  <c r="AY414" i="13" s="1"/>
  <c r="AX416" i="13"/>
  <c r="AY416" i="13" s="1"/>
  <c r="AX418" i="13"/>
  <c r="AY418" i="13" s="1"/>
  <c r="AX420" i="13"/>
  <c r="AY420" i="13" s="1"/>
  <c r="AX422" i="13"/>
  <c r="AY422" i="13" s="1"/>
  <c r="AX424" i="13"/>
  <c r="AY424" i="13" s="1"/>
  <c r="AX426" i="13"/>
  <c r="AY426" i="13" s="1"/>
  <c r="AW428" i="13"/>
  <c r="BF429" i="13"/>
  <c r="AE393" i="13"/>
  <c r="BF428" i="13"/>
  <c r="AX333" i="13"/>
  <c r="AY333" i="13" s="1"/>
  <c r="AX335" i="13"/>
  <c r="AY335" i="13" s="1"/>
  <c r="AX337" i="13"/>
  <c r="AY337" i="13" s="1"/>
  <c r="AX339" i="13"/>
  <c r="AY339" i="13" s="1"/>
  <c r="AX341" i="13"/>
  <c r="AY341" i="13" s="1"/>
  <c r="AX343" i="13"/>
  <c r="AY343" i="13" s="1"/>
  <c r="AX345" i="13"/>
  <c r="AY345" i="13" s="1"/>
  <c r="AX347" i="13"/>
  <c r="AY347" i="13" s="1"/>
  <c r="AX349" i="13"/>
  <c r="AY349" i="13" s="1"/>
  <c r="AX351" i="13"/>
  <c r="AY351" i="13" s="1"/>
  <c r="AX353" i="13"/>
  <c r="AY353" i="13" s="1"/>
  <c r="AX355" i="13"/>
  <c r="AY355" i="13" s="1"/>
  <c r="AX357" i="13"/>
  <c r="AY357" i="13" s="1"/>
  <c r="BF360" i="13"/>
  <c r="D429" i="13"/>
  <c r="A18" i="12"/>
  <c r="A19" i="12"/>
  <c r="B20" i="12"/>
  <c r="AX132" i="12"/>
  <c r="AY132" i="12" s="1"/>
  <c r="AE48" i="12"/>
  <c r="AE50" i="12"/>
  <c r="AX18" i="12"/>
  <c r="AX20" i="12"/>
  <c r="AY20" i="12" s="1"/>
  <c r="AY34" i="12"/>
  <c r="AX40" i="12"/>
  <c r="AY40" i="12" s="1"/>
  <c r="AY47" i="12"/>
  <c r="AR82" i="12"/>
  <c r="AY62" i="12"/>
  <c r="AY89" i="12"/>
  <c r="AX100" i="12"/>
  <c r="AY100" i="12" s="1"/>
  <c r="AY103" i="12"/>
  <c r="AR50" i="12"/>
  <c r="AY18" i="12"/>
  <c r="AW49" i="12"/>
  <c r="V50" i="12"/>
  <c r="AR81" i="12"/>
  <c r="AS53" i="12"/>
  <c r="AS81" i="12" s="1"/>
  <c r="AR83" i="12"/>
  <c r="AY113" i="12"/>
  <c r="AS17" i="12"/>
  <c r="AX28" i="12"/>
  <c r="AY28" i="12" s="1"/>
  <c r="AY38" i="12"/>
  <c r="AX44" i="12"/>
  <c r="AY44" i="12" s="1"/>
  <c r="AR48" i="12"/>
  <c r="AW83" i="12"/>
  <c r="AW81" i="12"/>
  <c r="AX52" i="12"/>
  <c r="AY52" i="12" s="1"/>
  <c r="AY66" i="12"/>
  <c r="AW116" i="12"/>
  <c r="AX148" i="12"/>
  <c r="AY148" i="12" s="1"/>
  <c r="AW48" i="12"/>
  <c r="AW50" i="12"/>
  <c r="AY39" i="12"/>
  <c r="BF51" i="12"/>
  <c r="BF81" i="12"/>
  <c r="BF117" i="12"/>
  <c r="AY97" i="12"/>
  <c r="AX108" i="12"/>
  <c r="AY108" i="12" s="1"/>
  <c r="AY111" i="12"/>
  <c r="AX17" i="12"/>
  <c r="AY26" i="12"/>
  <c r="AX32" i="12"/>
  <c r="AY32" i="12" s="1"/>
  <c r="AY33" i="12"/>
  <c r="AY42" i="12"/>
  <c r="AR49" i="12"/>
  <c r="D81" i="12"/>
  <c r="D82" i="12"/>
  <c r="D83" i="12"/>
  <c r="BF84" i="12"/>
  <c r="AY54" i="12"/>
  <c r="AY70" i="12"/>
  <c r="AY80" i="12"/>
  <c r="AW82" i="12"/>
  <c r="M116" i="12"/>
  <c r="BF119" i="12"/>
  <c r="D50" i="12"/>
  <c r="AY27" i="12"/>
  <c r="AY36" i="12"/>
  <c r="AY43" i="12"/>
  <c r="V48" i="12"/>
  <c r="D49" i="12"/>
  <c r="M81" i="12"/>
  <c r="AX74" i="12"/>
  <c r="AY74" i="12" s="1"/>
  <c r="AX76" i="12"/>
  <c r="AY76" i="12" s="1"/>
  <c r="AX78" i="12"/>
  <c r="AY78" i="12" s="1"/>
  <c r="V116" i="12"/>
  <c r="M117" i="12"/>
  <c r="AY91" i="12"/>
  <c r="AX92" i="12"/>
  <c r="AY92" i="12" s="1"/>
  <c r="AE151" i="12"/>
  <c r="M48" i="12"/>
  <c r="BF48" i="12"/>
  <c r="BF49" i="12"/>
  <c r="BF50" i="12"/>
  <c r="AY30" i="12"/>
  <c r="AY37" i="12"/>
  <c r="AY46" i="12"/>
  <c r="M49" i="12"/>
  <c r="V81" i="12"/>
  <c r="M82" i="12"/>
  <c r="AE116" i="12"/>
  <c r="AE117" i="12"/>
  <c r="AE118" i="12"/>
  <c r="AY105" i="12"/>
  <c r="AY115" i="12"/>
  <c r="AR118" i="12"/>
  <c r="AR150" i="12"/>
  <c r="AR152" i="12"/>
  <c r="AR151" i="12"/>
  <c r="AS120" i="12"/>
  <c r="AY134" i="12"/>
  <c r="BF82" i="12"/>
  <c r="M118" i="12"/>
  <c r="AS118" i="12"/>
  <c r="D185" i="12"/>
  <c r="D186" i="12"/>
  <c r="D187" i="12"/>
  <c r="BF186" i="12"/>
  <c r="AS220" i="12"/>
  <c r="AY190" i="12"/>
  <c r="AY191" i="12"/>
  <c r="AY192" i="12"/>
  <c r="AY193" i="12"/>
  <c r="AY194" i="12"/>
  <c r="AY195" i="12"/>
  <c r="AY196" i="12"/>
  <c r="AY197" i="12"/>
  <c r="AY198" i="12"/>
  <c r="AY200" i="12"/>
  <c r="AY202" i="12"/>
  <c r="AY204" i="12"/>
  <c r="AY206" i="12"/>
  <c r="AY208" i="12"/>
  <c r="AY210" i="12"/>
  <c r="AY212" i="12"/>
  <c r="AY214" i="12"/>
  <c r="AY216" i="12"/>
  <c r="AR116" i="12"/>
  <c r="AS117" i="12"/>
  <c r="V118" i="12"/>
  <c r="AW150" i="12"/>
  <c r="AW151" i="12"/>
  <c r="AW152" i="12"/>
  <c r="M83" i="12"/>
  <c r="AY87" i="12"/>
  <c r="AX90" i="12"/>
  <c r="AY90" i="12" s="1"/>
  <c r="AX98" i="12"/>
  <c r="AY98" i="12" s="1"/>
  <c r="AX106" i="12"/>
  <c r="AY106" i="12" s="1"/>
  <c r="AX114" i="12"/>
  <c r="AY114" i="12" s="1"/>
  <c r="AS116" i="12"/>
  <c r="V117" i="12"/>
  <c r="AX120" i="12"/>
  <c r="AX122" i="12"/>
  <c r="AY122" i="12" s="1"/>
  <c r="AX124" i="12"/>
  <c r="AY124" i="12" s="1"/>
  <c r="AX126" i="12"/>
  <c r="AY126" i="12" s="1"/>
  <c r="AX128" i="12"/>
  <c r="AY128" i="12" s="1"/>
  <c r="AX137" i="12"/>
  <c r="AY137" i="12" s="1"/>
  <c r="AY140" i="12"/>
  <c r="AY144" i="12"/>
  <c r="V83" i="12"/>
  <c r="D150" i="12"/>
  <c r="D152" i="12"/>
  <c r="AX53" i="12"/>
  <c r="AX55" i="12"/>
  <c r="AY55" i="12" s="1"/>
  <c r="AX57" i="12"/>
  <c r="AY57" i="12" s="1"/>
  <c r="AX59" i="12"/>
  <c r="AY59" i="12" s="1"/>
  <c r="AX61" i="12"/>
  <c r="AY61" i="12" s="1"/>
  <c r="AX63" i="12"/>
  <c r="AY63" i="12" s="1"/>
  <c r="AX65" i="12"/>
  <c r="AY65" i="12" s="1"/>
  <c r="AX67" i="12"/>
  <c r="AY67" i="12" s="1"/>
  <c r="AX69" i="12"/>
  <c r="AY69" i="12" s="1"/>
  <c r="AX71" i="12"/>
  <c r="AY71" i="12" s="1"/>
  <c r="AX73" i="12"/>
  <c r="AY73" i="12" s="1"/>
  <c r="AX75" i="12"/>
  <c r="AY75" i="12" s="1"/>
  <c r="AX77" i="12"/>
  <c r="AY77" i="12" s="1"/>
  <c r="AX79" i="12"/>
  <c r="AY79" i="12" s="1"/>
  <c r="V82" i="12"/>
  <c r="AE83" i="12"/>
  <c r="AX88" i="12"/>
  <c r="AY88" i="12" s="1"/>
  <c r="AX96" i="12"/>
  <c r="AY96" i="12" s="1"/>
  <c r="AX104" i="12"/>
  <c r="AY104" i="12" s="1"/>
  <c r="AX112" i="12"/>
  <c r="AY112" i="12" s="1"/>
  <c r="AW118" i="12"/>
  <c r="M151" i="12"/>
  <c r="BF153" i="12"/>
  <c r="BF150" i="12"/>
  <c r="BF151" i="12"/>
  <c r="BF152" i="12"/>
  <c r="AX133" i="12"/>
  <c r="AY133" i="12" s="1"/>
  <c r="AR185" i="12"/>
  <c r="BF118" i="12"/>
  <c r="V152" i="12"/>
  <c r="AY146" i="12"/>
  <c r="M150" i="12"/>
  <c r="AS185" i="12"/>
  <c r="AS186" i="12"/>
  <c r="AS187" i="12"/>
  <c r="AE152" i="12"/>
  <c r="AE150" i="12"/>
  <c r="V150" i="12"/>
  <c r="D151" i="12"/>
  <c r="AW185" i="12"/>
  <c r="BF219" i="12"/>
  <c r="AR220" i="12"/>
  <c r="AE221" i="12"/>
  <c r="V289" i="12"/>
  <c r="V290" i="12"/>
  <c r="V291" i="12"/>
  <c r="AX265" i="12"/>
  <c r="AY265" i="12" s="1"/>
  <c r="AX281" i="12"/>
  <c r="AY281" i="12" s="1"/>
  <c r="BF185" i="12"/>
  <c r="AR187" i="12"/>
  <c r="D220" i="12"/>
  <c r="AW221" i="12"/>
  <c r="AE254" i="12"/>
  <c r="AE255" i="12"/>
  <c r="AE256" i="12"/>
  <c r="V255" i="12"/>
  <c r="AX225" i="12"/>
  <c r="AY225" i="12" s="1"/>
  <c r="AY235" i="12"/>
  <c r="AY239" i="12"/>
  <c r="AX267" i="12"/>
  <c r="AY267" i="12" s="1"/>
  <c r="AY270" i="12"/>
  <c r="AX283" i="12"/>
  <c r="AY283" i="12" s="1"/>
  <c r="AY286" i="12"/>
  <c r="AS325" i="12"/>
  <c r="AY293" i="12"/>
  <c r="AS324" i="12"/>
  <c r="AS323" i="12"/>
  <c r="AX306" i="12"/>
  <c r="AY306" i="12" s="1"/>
  <c r="AY319" i="12"/>
  <c r="M358" i="12"/>
  <c r="M359" i="12"/>
  <c r="M360" i="12"/>
  <c r="AR186" i="12"/>
  <c r="M187" i="12"/>
  <c r="AS221" i="12"/>
  <c r="AR219" i="12"/>
  <c r="M220" i="12"/>
  <c r="AS223" i="12"/>
  <c r="AR254" i="12"/>
  <c r="AR255" i="12"/>
  <c r="AR256" i="12"/>
  <c r="AY229" i="12"/>
  <c r="AY245" i="12"/>
  <c r="AX269" i="12"/>
  <c r="AY269" i="12" s="1"/>
  <c r="AY272" i="12"/>
  <c r="AX285" i="12"/>
  <c r="AY285" i="12" s="1"/>
  <c r="AY288" i="12"/>
  <c r="AR323" i="12"/>
  <c r="AX155" i="12"/>
  <c r="AX157" i="12"/>
  <c r="AY157" i="12" s="1"/>
  <c r="AX159" i="12"/>
  <c r="AY159" i="12" s="1"/>
  <c r="AX161" i="12"/>
  <c r="AY161" i="12" s="1"/>
  <c r="AX163" i="12"/>
  <c r="AY163" i="12" s="1"/>
  <c r="AX165" i="12"/>
  <c r="AX167" i="12"/>
  <c r="AY167" i="12" s="1"/>
  <c r="AX169" i="12"/>
  <c r="AY169" i="12" s="1"/>
  <c r="AX171" i="12"/>
  <c r="AY171" i="12" s="1"/>
  <c r="AX173" i="12"/>
  <c r="AY173" i="12" s="1"/>
  <c r="AX175" i="12"/>
  <c r="AY175" i="12" s="1"/>
  <c r="AX177" i="12"/>
  <c r="AY177" i="12" s="1"/>
  <c r="AX179" i="12"/>
  <c r="AY179" i="12" s="1"/>
  <c r="AX181" i="12"/>
  <c r="AY181" i="12" s="1"/>
  <c r="AX183" i="12"/>
  <c r="AY183" i="12" s="1"/>
  <c r="M186" i="12"/>
  <c r="V187" i="12"/>
  <c r="BF188" i="12"/>
  <c r="D219" i="12"/>
  <c r="AS219" i="12"/>
  <c r="AW256" i="12"/>
  <c r="AW254" i="12"/>
  <c r="AW289" i="12"/>
  <c r="AX271" i="12"/>
  <c r="AY271" i="12" s="1"/>
  <c r="AX287" i="12"/>
  <c r="AY287" i="12" s="1"/>
  <c r="AX309" i="12"/>
  <c r="AY309" i="12" s="1"/>
  <c r="V186" i="12"/>
  <c r="AE187" i="12"/>
  <c r="AX189" i="12"/>
  <c r="BF222" i="12"/>
  <c r="AX223" i="12"/>
  <c r="AY223" i="12" s="1"/>
  <c r="AY233" i="12"/>
  <c r="AY241" i="12"/>
  <c r="AY260" i="12"/>
  <c r="AX273" i="12"/>
  <c r="AY273" i="12" s="1"/>
  <c r="AY276" i="12"/>
  <c r="D323" i="12"/>
  <c r="AX393" i="12"/>
  <c r="AE186" i="12"/>
  <c r="AY189" i="12"/>
  <c r="AE219" i="12"/>
  <c r="BF257" i="12"/>
  <c r="BF254" i="12"/>
  <c r="BF255" i="12"/>
  <c r="AX259" i="12"/>
  <c r="AX275" i="12"/>
  <c r="AY275" i="12" s="1"/>
  <c r="M323" i="12"/>
  <c r="AW187" i="12"/>
  <c r="M221" i="12"/>
  <c r="BF221" i="12"/>
  <c r="D254" i="12"/>
  <c r="AX227" i="12"/>
  <c r="AY227" i="12" s="1"/>
  <c r="AY237" i="12"/>
  <c r="AY253" i="12"/>
  <c r="AW255" i="12"/>
  <c r="AX261" i="12"/>
  <c r="AY261" i="12" s="1"/>
  <c r="AY264" i="12"/>
  <c r="AX277" i="12"/>
  <c r="AY277" i="12" s="1"/>
  <c r="AY280" i="12"/>
  <c r="V219" i="12"/>
  <c r="AW219" i="12"/>
  <c r="V221" i="12"/>
  <c r="M254" i="12"/>
  <c r="M255" i="12"/>
  <c r="M256" i="12"/>
  <c r="AY231" i="12"/>
  <c r="AY243" i="12"/>
  <c r="AX263" i="12"/>
  <c r="AY263" i="12" s="1"/>
  <c r="AY266" i="12"/>
  <c r="AX279" i="12"/>
  <c r="AY279" i="12" s="1"/>
  <c r="AY282" i="12"/>
  <c r="AE325" i="12"/>
  <c r="D289" i="12"/>
  <c r="AR289" i="12"/>
  <c r="M290" i="12"/>
  <c r="BF292" i="12"/>
  <c r="AW324" i="12"/>
  <c r="AY351" i="12"/>
  <c r="AY374" i="12"/>
  <c r="AY390" i="12"/>
  <c r="AY399" i="12"/>
  <c r="AY400" i="12"/>
  <c r="AY415" i="12"/>
  <c r="AY416" i="12"/>
  <c r="D256" i="12"/>
  <c r="AE291" i="12"/>
  <c r="AE358" i="12"/>
  <c r="AR392" i="12"/>
  <c r="AR393" i="12"/>
  <c r="AR394" i="12"/>
  <c r="AS362" i="12"/>
  <c r="AY376" i="12"/>
  <c r="AY401" i="12"/>
  <c r="AY402" i="12"/>
  <c r="AY417" i="12"/>
  <c r="D255" i="12"/>
  <c r="AS258" i="12"/>
  <c r="AY258" i="12" s="1"/>
  <c r="D324" i="12"/>
  <c r="D325" i="12"/>
  <c r="AY310" i="12"/>
  <c r="AE323" i="12"/>
  <c r="AS358" i="12"/>
  <c r="AS359" i="12"/>
  <c r="AS360" i="12"/>
  <c r="AY378" i="12"/>
  <c r="AY403" i="12"/>
  <c r="AY404" i="12"/>
  <c r="AY419" i="12"/>
  <c r="V256" i="12"/>
  <c r="AW291" i="12"/>
  <c r="M325" i="12"/>
  <c r="BF326" i="12"/>
  <c r="BF323" i="12"/>
  <c r="BF324" i="12"/>
  <c r="BF325" i="12"/>
  <c r="M324" i="12"/>
  <c r="AY335" i="12"/>
  <c r="AY343" i="12"/>
  <c r="AX394" i="12"/>
  <c r="AY406" i="12"/>
  <c r="AW290" i="12"/>
  <c r="BF291" i="12"/>
  <c r="V323" i="12"/>
  <c r="AW323" i="12"/>
  <c r="V324" i="12"/>
  <c r="AW325" i="12"/>
  <c r="AX359" i="12"/>
  <c r="AX360" i="12"/>
  <c r="BF290" i="12"/>
  <c r="AE324" i="12"/>
  <c r="AX294" i="12"/>
  <c r="AX296" i="12"/>
  <c r="AY296" i="12" s="1"/>
  <c r="AX298" i="12"/>
  <c r="AY298" i="12" s="1"/>
  <c r="AX300" i="12"/>
  <c r="AY300" i="12" s="1"/>
  <c r="AX302" i="12"/>
  <c r="AY302" i="12" s="1"/>
  <c r="AY308" i="12"/>
  <c r="AX311" i="12"/>
  <c r="AY311" i="12" s="1"/>
  <c r="AY318" i="12"/>
  <c r="AY322" i="12"/>
  <c r="BF359" i="12"/>
  <c r="BF360" i="12"/>
  <c r="BF361" i="12"/>
  <c r="AY329" i="12"/>
  <c r="AY337" i="12"/>
  <c r="AY345" i="12"/>
  <c r="BF358" i="12"/>
  <c r="D392" i="12"/>
  <c r="AY368" i="12"/>
  <c r="AY384" i="12"/>
  <c r="AE427" i="12"/>
  <c r="AE428" i="12"/>
  <c r="AE429" i="12"/>
  <c r="AY409" i="12"/>
  <c r="AY410" i="12"/>
  <c r="AY425" i="12"/>
  <c r="AR324" i="12"/>
  <c r="AR325" i="12"/>
  <c r="AX358" i="12"/>
  <c r="AY412" i="12"/>
  <c r="D359" i="12"/>
  <c r="AR359" i="12"/>
  <c r="AX392" i="12"/>
  <c r="BF392" i="12"/>
  <c r="D394" i="12"/>
  <c r="M427" i="12"/>
  <c r="V428" i="12"/>
  <c r="AR358" i="12"/>
  <c r="V360" i="12"/>
  <c r="D393" i="12"/>
  <c r="M394" i="12"/>
  <c r="AS396" i="12"/>
  <c r="V359" i="12"/>
  <c r="AE360" i="12"/>
  <c r="M393" i="12"/>
  <c r="V394" i="12"/>
  <c r="BF395" i="12"/>
  <c r="AW429" i="12"/>
  <c r="AE359" i="12"/>
  <c r="V393" i="12"/>
  <c r="AE394" i="12"/>
  <c r="AX396" i="12"/>
  <c r="AX418" i="12"/>
  <c r="AY418" i="12" s="1"/>
  <c r="AX420" i="12"/>
  <c r="AY420" i="12" s="1"/>
  <c r="AX422" i="12"/>
  <c r="AY422" i="12" s="1"/>
  <c r="AX424" i="12"/>
  <c r="AY424" i="12" s="1"/>
  <c r="AX426" i="12"/>
  <c r="AY426" i="12" s="1"/>
  <c r="AW428" i="12"/>
  <c r="BF429" i="12"/>
  <c r="AW360" i="12"/>
  <c r="BF428" i="12"/>
  <c r="AW359" i="12"/>
  <c r="AW394" i="12"/>
  <c r="D429" i="12"/>
  <c r="AR429" i="12"/>
  <c r="AY327" i="12"/>
  <c r="AY405" i="11"/>
  <c r="AY421" i="11"/>
  <c r="AY403" i="11"/>
  <c r="AY419" i="11"/>
  <c r="AY401" i="11"/>
  <c r="AY417" i="11"/>
  <c r="AY399" i="11"/>
  <c r="AY415" i="11"/>
  <c r="AR428" i="11"/>
  <c r="AY397" i="11"/>
  <c r="AY413" i="11"/>
  <c r="AY409" i="11"/>
  <c r="AY425" i="11"/>
  <c r="AR427" i="11"/>
  <c r="A19" i="11"/>
  <c r="A20" i="11"/>
  <c r="B21" i="11"/>
  <c r="C11" i="11"/>
  <c r="AX17" i="11"/>
  <c r="AY17" i="11" s="1"/>
  <c r="AX19" i="11"/>
  <c r="AY19" i="11" s="1"/>
  <c r="AX21" i="11"/>
  <c r="AY21" i="11" s="1"/>
  <c r="AX23" i="11"/>
  <c r="AY23" i="11" s="1"/>
  <c r="AX25" i="11"/>
  <c r="AY25" i="11" s="1"/>
  <c r="AX27" i="11"/>
  <c r="AY27" i="11" s="1"/>
  <c r="AX29" i="11"/>
  <c r="AY29" i="11" s="1"/>
  <c r="AX31" i="11"/>
  <c r="AY31" i="11" s="1"/>
  <c r="AX33" i="11"/>
  <c r="AY33" i="11" s="1"/>
  <c r="AX35" i="11"/>
  <c r="AY35" i="11" s="1"/>
  <c r="AX37" i="11"/>
  <c r="AY37" i="11" s="1"/>
  <c r="AX39" i="11"/>
  <c r="AY39" i="11" s="1"/>
  <c r="D83" i="11"/>
  <c r="AY85" i="11"/>
  <c r="AY87" i="11"/>
  <c r="D49" i="11"/>
  <c r="D50" i="11"/>
  <c r="AY42" i="11"/>
  <c r="AR82" i="11"/>
  <c r="AW118" i="11"/>
  <c r="AY102" i="11"/>
  <c r="AY108" i="11"/>
  <c r="AY124" i="11"/>
  <c r="M48" i="11"/>
  <c r="M50" i="11"/>
  <c r="BF49" i="11"/>
  <c r="BF51" i="11"/>
  <c r="BF48" i="11"/>
  <c r="M49" i="11"/>
  <c r="BF50" i="11"/>
  <c r="AW81" i="11"/>
  <c r="BF119" i="11"/>
  <c r="V48" i="11"/>
  <c r="V50" i="11"/>
  <c r="AX53" i="11"/>
  <c r="AY53" i="11" s="1"/>
  <c r="AX55" i="11"/>
  <c r="AY55" i="11" s="1"/>
  <c r="AX57" i="11"/>
  <c r="AY57" i="11" s="1"/>
  <c r="AX59" i="11"/>
  <c r="AY59" i="11" s="1"/>
  <c r="AX61" i="11"/>
  <c r="AY61" i="11" s="1"/>
  <c r="AX63" i="11"/>
  <c r="AY63" i="11" s="1"/>
  <c r="AX65" i="11"/>
  <c r="AY65" i="11" s="1"/>
  <c r="AX67" i="11"/>
  <c r="AY67" i="11"/>
  <c r="AX69" i="11"/>
  <c r="AY69" i="11" s="1"/>
  <c r="AX71" i="11"/>
  <c r="AY71" i="11" s="1"/>
  <c r="AX73" i="11"/>
  <c r="AY73" i="11"/>
  <c r="AX75" i="11"/>
  <c r="AY75" i="11" s="1"/>
  <c r="AX77" i="11"/>
  <c r="AY77" i="11" s="1"/>
  <c r="AX79" i="11"/>
  <c r="AY79" i="11" s="1"/>
  <c r="AE48" i="11"/>
  <c r="AE50" i="11"/>
  <c r="AX18" i="11"/>
  <c r="AY18" i="11" s="1"/>
  <c r="AX20" i="11"/>
  <c r="AY20" i="11" s="1"/>
  <c r="AX22" i="11"/>
  <c r="AY22" i="11" s="1"/>
  <c r="AX24" i="11"/>
  <c r="AY24" i="11" s="1"/>
  <c r="AX26" i="11"/>
  <c r="AY26" i="11" s="1"/>
  <c r="AX28" i="11"/>
  <c r="AY28" i="11" s="1"/>
  <c r="AX30" i="11"/>
  <c r="AY30" i="11" s="1"/>
  <c r="AX32" i="11"/>
  <c r="AY32" i="11" s="1"/>
  <c r="AX34" i="11"/>
  <c r="AY34" i="11" s="1"/>
  <c r="AX36" i="11"/>
  <c r="AY36" i="11" s="1"/>
  <c r="AX38" i="11"/>
  <c r="AY38" i="11" s="1"/>
  <c r="AX40" i="11"/>
  <c r="AY40" i="11" s="1"/>
  <c r="AR81" i="11"/>
  <c r="M116" i="11"/>
  <c r="AY93" i="11"/>
  <c r="AY106" i="11"/>
  <c r="AY131" i="11"/>
  <c r="AR49" i="11"/>
  <c r="AR50" i="11"/>
  <c r="V116" i="11"/>
  <c r="V10" i="11" s="1"/>
  <c r="V118" i="11"/>
  <c r="AS48" i="11"/>
  <c r="AS50" i="11"/>
  <c r="M81" i="11"/>
  <c r="AR83" i="11"/>
  <c r="AE116" i="11"/>
  <c r="AY98" i="11"/>
  <c r="AW48" i="11"/>
  <c r="AW50" i="11"/>
  <c r="V82" i="11"/>
  <c r="V81" i="11"/>
  <c r="AS86" i="11"/>
  <c r="AY86" i="11" s="1"/>
  <c r="AR116" i="11"/>
  <c r="AX88" i="11"/>
  <c r="AY126" i="11"/>
  <c r="AY139" i="11"/>
  <c r="AE82" i="11"/>
  <c r="AX91" i="11"/>
  <c r="AY91" i="11" s="1"/>
  <c r="AY96" i="11"/>
  <c r="AX99" i="11"/>
  <c r="AY99" i="11" s="1"/>
  <c r="AY104" i="11"/>
  <c r="AX107" i="11"/>
  <c r="AY107" i="11" s="1"/>
  <c r="AY112" i="11"/>
  <c r="AX115" i="11"/>
  <c r="AY115" i="11" s="1"/>
  <c r="AW117" i="11"/>
  <c r="BF118" i="11"/>
  <c r="V152" i="11"/>
  <c r="AY129" i="11"/>
  <c r="AY132" i="11"/>
  <c r="AX135" i="11"/>
  <c r="AY135" i="11" s="1"/>
  <c r="AY141" i="11"/>
  <c r="BF150" i="11"/>
  <c r="V185" i="11"/>
  <c r="V187" i="11"/>
  <c r="AY165" i="11"/>
  <c r="AY173" i="11"/>
  <c r="AY181" i="11"/>
  <c r="BF222" i="11"/>
  <c r="BF219" i="11"/>
  <c r="BF220" i="11"/>
  <c r="AY191" i="11"/>
  <c r="AY199" i="11"/>
  <c r="AS52" i="11"/>
  <c r="AE81" i="11"/>
  <c r="AW83" i="11"/>
  <c r="AW116" i="11"/>
  <c r="BF117" i="11"/>
  <c r="AE152" i="11"/>
  <c r="AX121" i="11"/>
  <c r="AY121" i="11" s="1"/>
  <c r="AX123" i="11"/>
  <c r="AY123" i="11" s="1"/>
  <c r="AX125" i="11"/>
  <c r="AY125" i="11" s="1"/>
  <c r="AX127" i="11"/>
  <c r="AY127" i="11" s="1"/>
  <c r="AX145" i="11"/>
  <c r="AY145" i="11" s="1"/>
  <c r="V151" i="11"/>
  <c r="M219" i="11"/>
  <c r="AY201" i="11"/>
  <c r="AY227" i="11"/>
  <c r="AW82" i="11"/>
  <c r="BF83" i="11"/>
  <c r="AR118" i="11"/>
  <c r="AR151" i="11"/>
  <c r="AR150" i="11"/>
  <c r="AE151" i="11"/>
  <c r="AW151" i="11"/>
  <c r="AS154" i="11"/>
  <c r="AR185" i="11"/>
  <c r="AR187" i="11"/>
  <c r="M220" i="11"/>
  <c r="AY193" i="11"/>
  <c r="AX52" i="11"/>
  <c r="M118" i="11"/>
  <c r="AS120" i="11"/>
  <c r="AX149" i="11"/>
  <c r="AY149" i="11" s="1"/>
  <c r="AW152" i="11"/>
  <c r="AW186" i="11"/>
  <c r="AR186" i="11"/>
  <c r="AE221" i="11"/>
  <c r="AY205" i="11"/>
  <c r="M83" i="11"/>
  <c r="AE118" i="11"/>
  <c r="AX120" i="11"/>
  <c r="BF188" i="11"/>
  <c r="BF185" i="11"/>
  <c r="BF186" i="11"/>
  <c r="BF187" i="11"/>
  <c r="AX155" i="11"/>
  <c r="AY155" i="11" s="1"/>
  <c r="AW185" i="11"/>
  <c r="M185" i="11"/>
  <c r="M187" i="11"/>
  <c r="AS219" i="11"/>
  <c r="AS220" i="11"/>
  <c r="AS221" i="11"/>
  <c r="D151" i="11"/>
  <c r="D150" i="11"/>
  <c r="M152" i="11"/>
  <c r="M151" i="11"/>
  <c r="BF151" i="11"/>
  <c r="BF153" i="11"/>
  <c r="V150" i="11"/>
  <c r="AR152" i="11"/>
  <c r="AX219" i="11"/>
  <c r="AX220" i="11"/>
  <c r="AX221" i="11"/>
  <c r="AE185" i="11"/>
  <c r="AW187" i="11"/>
  <c r="V219" i="11"/>
  <c r="AE220" i="11"/>
  <c r="M255" i="11"/>
  <c r="BF257" i="11"/>
  <c r="AY224" i="11"/>
  <c r="AY233" i="11"/>
  <c r="AY237" i="11"/>
  <c r="AW256" i="11"/>
  <c r="AS259" i="11"/>
  <c r="AS289" i="11" s="1"/>
  <c r="AE219" i="11"/>
  <c r="BF221" i="11"/>
  <c r="V255" i="11"/>
  <c r="V256" i="11"/>
  <c r="BF256" i="11"/>
  <c r="D289" i="11"/>
  <c r="D290" i="11"/>
  <c r="AW220" i="11"/>
  <c r="AE256" i="11"/>
  <c r="AX243" i="11"/>
  <c r="AY243" i="11" s="1"/>
  <c r="AY249" i="11"/>
  <c r="M289" i="11"/>
  <c r="M290" i="11"/>
  <c r="M291" i="11"/>
  <c r="BF290" i="11"/>
  <c r="BF291" i="11"/>
  <c r="BF292" i="11"/>
  <c r="AR323" i="11"/>
  <c r="AR324" i="11"/>
  <c r="AR325" i="11"/>
  <c r="AS293" i="11"/>
  <c r="D187" i="11"/>
  <c r="AW219" i="11"/>
  <c r="AR254" i="11"/>
  <c r="AR255" i="11"/>
  <c r="AR256" i="11"/>
  <c r="M254" i="11"/>
  <c r="V254" i="11"/>
  <c r="AS254" i="11"/>
  <c r="AS255" i="11"/>
  <c r="AS256" i="11"/>
  <c r="M221" i="11"/>
  <c r="AW254" i="11"/>
  <c r="AY226" i="11"/>
  <c r="AX229" i="11"/>
  <c r="AY229" i="11" s="1"/>
  <c r="AX245" i="11"/>
  <c r="AY245" i="11" s="1"/>
  <c r="AY251" i="11"/>
  <c r="AY263" i="11"/>
  <c r="D291" i="11"/>
  <c r="AY189" i="11"/>
  <c r="D254" i="11"/>
  <c r="D255" i="11"/>
  <c r="D256" i="11"/>
  <c r="AY223" i="11"/>
  <c r="AY230" i="11"/>
  <c r="AX241" i="11"/>
  <c r="AX254" i="11" s="1"/>
  <c r="AY247" i="11"/>
  <c r="AY253" i="11"/>
  <c r="AR289" i="11"/>
  <c r="AR290" i="11"/>
  <c r="AS291" i="11"/>
  <c r="AX310" i="11"/>
  <c r="AY310" i="11" s="1"/>
  <c r="AX320" i="11"/>
  <c r="AY320" i="11" s="1"/>
  <c r="AY327" i="11"/>
  <c r="AS358" i="11"/>
  <c r="AS359" i="11"/>
  <c r="AS360" i="11"/>
  <c r="BF255" i="11"/>
  <c r="AX259" i="11"/>
  <c r="AY259" i="11" s="1"/>
  <c r="AX261" i="11"/>
  <c r="AY261" i="11" s="1"/>
  <c r="AX263" i="11"/>
  <c r="AX265" i="11"/>
  <c r="AY265" i="11" s="1"/>
  <c r="AX267" i="11"/>
  <c r="AY267" i="11" s="1"/>
  <c r="AX269" i="11"/>
  <c r="AY269" i="11" s="1"/>
  <c r="AX271" i="11"/>
  <c r="AY271" i="11" s="1"/>
  <c r="AX273" i="11"/>
  <c r="AY273" i="11" s="1"/>
  <c r="AX275" i="11"/>
  <c r="AY275" i="11" s="1"/>
  <c r="AX277" i="11"/>
  <c r="AY277" i="11" s="1"/>
  <c r="AX279" i="11"/>
  <c r="AY279" i="11" s="1"/>
  <c r="AX281" i="11"/>
  <c r="AY281" i="11" s="1"/>
  <c r="AX283" i="11"/>
  <c r="AY283" i="11" s="1"/>
  <c r="AX285" i="11"/>
  <c r="AY285" i="11" s="1"/>
  <c r="AX287" i="11"/>
  <c r="AY287" i="11" s="1"/>
  <c r="AS290" i="11"/>
  <c r="V291" i="11"/>
  <c r="AW323" i="11"/>
  <c r="AW324" i="11"/>
  <c r="AY306" i="11"/>
  <c r="AX322" i="11"/>
  <c r="AY322" i="11" s="1"/>
  <c r="AY343" i="11"/>
  <c r="AY345" i="11"/>
  <c r="AY347" i="11"/>
  <c r="AY349" i="11"/>
  <c r="AY351" i="11"/>
  <c r="AY353" i="11"/>
  <c r="AY355" i="11"/>
  <c r="AY357" i="11"/>
  <c r="AX394" i="11"/>
  <c r="BF254" i="11"/>
  <c r="V290" i="11"/>
  <c r="AE291" i="11"/>
  <c r="AX293" i="11"/>
  <c r="AX295" i="11"/>
  <c r="AY295" i="11" s="1"/>
  <c r="AX297" i="11"/>
  <c r="AY297" i="11" s="1"/>
  <c r="AX299" i="11"/>
  <c r="AY299" i="11" s="1"/>
  <c r="AX301" i="11"/>
  <c r="AY301" i="11" s="1"/>
  <c r="AX303" i="11"/>
  <c r="AY303" i="11" s="1"/>
  <c r="AY311" i="11"/>
  <c r="M256" i="11"/>
  <c r="AE290" i="11"/>
  <c r="D323" i="11"/>
  <c r="D324" i="11"/>
  <c r="D325" i="11"/>
  <c r="AY307" i="11"/>
  <c r="AX312" i="11"/>
  <c r="AY312" i="11" s="1"/>
  <c r="AW325" i="11"/>
  <c r="BF359" i="11"/>
  <c r="BF360" i="11"/>
  <c r="BF361" i="11"/>
  <c r="BF358" i="11"/>
  <c r="AW291" i="11"/>
  <c r="M324" i="11"/>
  <c r="M325" i="11"/>
  <c r="BF326" i="11"/>
  <c r="BF324" i="11"/>
  <c r="BF325" i="11"/>
  <c r="M323" i="11"/>
  <c r="AE427" i="11"/>
  <c r="AE428" i="11"/>
  <c r="AE429" i="11"/>
  <c r="V323" i="11"/>
  <c r="V325" i="11"/>
  <c r="AX314" i="11"/>
  <c r="AY314" i="11" s="1"/>
  <c r="BF323" i="11"/>
  <c r="M358" i="11"/>
  <c r="M359" i="11"/>
  <c r="M360" i="11"/>
  <c r="AE324" i="11"/>
  <c r="AE325" i="11"/>
  <c r="AX316" i="11"/>
  <c r="AY316" i="11" s="1"/>
  <c r="V324" i="11"/>
  <c r="AX318" i="11"/>
  <c r="AY318" i="11" s="1"/>
  <c r="AR392" i="11"/>
  <c r="AR393" i="11"/>
  <c r="AR394" i="11"/>
  <c r="AS362" i="11"/>
  <c r="D359" i="11"/>
  <c r="AR359" i="11"/>
  <c r="AX392" i="11"/>
  <c r="BF392" i="11"/>
  <c r="D394" i="11"/>
  <c r="M427" i="11"/>
  <c r="V428" i="11"/>
  <c r="AR358" i="11"/>
  <c r="V360" i="11"/>
  <c r="D393" i="11"/>
  <c r="M394" i="11"/>
  <c r="AS396" i="11"/>
  <c r="V359" i="11"/>
  <c r="AE360" i="11"/>
  <c r="M393" i="11"/>
  <c r="V394" i="11"/>
  <c r="BF395" i="11"/>
  <c r="AW429" i="11"/>
  <c r="AE359" i="11"/>
  <c r="V393" i="11"/>
  <c r="AE394" i="11"/>
  <c r="AX396" i="11"/>
  <c r="AX398" i="11"/>
  <c r="AY398" i="11" s="1"/>
  <c r="AX400" i="11"/>
  <c r="AY400" i="11" s="1"/>
  <c r="AX402" i="11"/>
  <c r="AY402" i="11" s="1"/>
  <c r="AX404" i="11"/>
  <c r="AY404" i="11" s="1"/>
  <c r="AX406" i="11"/>
  <c r="AY406" i="11" s="1"/>
  <c r="AX408" i="11"/>
  <c r="AY408" i="11" s="1"/>
  <c r="AX410" i="11"/>
  <c r="AY410" i="11" s="1"/>
  <c r="AX412" i="11"/>
  <c r="AY412" i="11" s="1"/>
  <c r="AX414" i="11"/>
  <c r="AY414" i="11" s="1"/>
  <c r="AX416" i="11"/>
  <c r="AY416" i="11" s="1"/>
  <c r="AX418" i="11"/>
  <c r="AY418" i="11" s="1"/>
  <c r="AX420" i="11"/>
  <c r="AY420" i="11" s="1"/>
  <c r="AX422" i="11"/>
  <c r="AY422" i="11" s="1"/>
  <c r="AX424" i="11"/>
  <c r="AY424" i="11" s="1"/>
  <c r="AX426" i="11"/>
  <c r="AY426" i="11" s="1"/>
  <c r="AW428" i="11"/>
  <c r="BF429" i="11"/>
  <c r="AW360" i="11"/>
  <c r="AE393" i="11"/>
  <c r="BF428" i="11"/>
  <c r="AW359" i="11"/>
  <c r="AX360" i="11"/>
  <c r="AW394" i="11"/>
  <c r="D429" i="11"/>
  <c r="AR429" i="11"/>
  <c r="AX10" i="18" l="1"/>
  <c r="AX392" i="16"/>
  <c r="AY389" i="16"/>
  <c r="AX394" i="16"/>
  <c r="AX393" i="16"/>
  <c r="AX324" i="16"/>
  <c r="BF10" i="16"/>
  <c r="BF11" i="16"/>
  <c r="AX323" i="13"/>
  <c r="AR10" i="13"/>
  <c r="D8" i="13"/>
  <c r="BF12" i="13"/>
  <c r="AR9" i="13"/>
  <c r="AX118" i="13"/>
  <c r="AX82" i="13"/>
  <c r="AX81" i="13"/>
  <c r="AW8" i="13"/>
  <c r="M9" i="13"/>
  <c r="AX323" i="12"/>
  <c r="AX291" i="12"/>
  <c r="AY259" i="12"/>
  <c r="AX290" i="12"/>
  <c r="AX289" i="12"/>
  <c r="AX185" i="12"/>
  <c r="AX186" i="12"/>
  <c r="AY120" i="12"/>
  <c r="AY85" i="12"/>
  <c r="AY118" i="12" s="1"/>
  <c r="AX118" i="12"/>
  <c r="D10" i="12"/>
  <c r="BF12" i="12"/>
  <c r="BF10" i="12"/>
  <c r="AW9" i="12"/>
  <c r="AW10" i="12"/>
  <c r="AX255" i="11"/>
  <c r="AY241" i="11"/>
  <c r="AY256" i="11" s="1"/>
  <c r="AX256" i="11"/>
  <c r="AX186" i="11"/>
  <c r="AX187" i="11"/>
  <c r="M9" i="11"/>
  <c r="D8" i="11"/>
  <c r="AX116" i="11"/>
  <c r="AR10" i="11"/>
  <c r="BF11" i="11"/>
  <c r="AX9" i="18"/>
  <c r="A22" i="18"/>
  <c r="B23" i="18"/>
  <c r="AS9" i="18"/>
  <c r="AX8" i="18"/>
  <c r="AY49" i="18"/>
  <c r="AY50" i="18"/>
  <c r="AY48" i="18"/>
  <c r="AY324" i="18"/>
  <c r="AY325" i="18"/>
  <c r="AY323" i="18"/>
  <c r="AS10" i="18"/>
  <c r="AY151" i="18"/>
  <c r="AY152" i="18"/>
  <c r="AY150" i="18"/>
  <c r="AY49" i="16"/>
  <c r="AY50" i="16"/>
  <c r="AY48" i="16"/>
  <c r="AY185" i="16"/>
  <c r="AY186" i="16"/>
  <c r="AY187" i="16"/>
  <c r="AX254" i="16"/>
  <c r="AX255" i="16"/>
  <c r="AX256" i="16"/>
  <c r="D8" i="16"/>
  <c r="D9" i="16"/>
  <c r="D10" i="16"/>
  <c r="A23" i="16"/>
  <c r="B24" i="16"/>
  <c r="AX291" i="16"/>
  <c r="AX289" i="16"/>
  <c r="AX290" i="16"/>
  <c r="AX220" i="16"/>
  <c r="AX221" i="16"/>
  <c r="AX219" i="16"/>
  <c r="AY118" i="16"/>
  <c r="AY116" i="16"/>
  <c r="AY117" i="16"/>
  <c r="AR8" i="16"/>
  <c r="AR9" i="16"/>
  <c r="AR10" i="16"/>
  <c r="AS323" i="16"/>
  <c r="AS324" i="16"/>
  <c r="AS325" i="16"/>
  <c r="AY293" i="16"/>
  <c r="AY313" i="16"/>
  <c r="AS254" i="16"/>
  <c r="AS256" i="16"/>
  <c r="AY223" i="16"/>
  <c r="AS255" i="16"/>
  <c r="AS118" i="16"/>
  <c r="AS116" i="16"/>
  <c r="AS117" i="16"/>
  <c r="AX81" i="16"/>
  <c r="AX82" i="16"/>
  <c r="AX83" i="16"/>
  <c r="AX427" i="16"/>
  <c r="AX428" i="16"/>
  <c r="AX429" i="16"/>
  <c r="AS392" i="16"/>
  <c r="AY362" i="16"/>
  <c r="AS393" i="16"/>
  <c r="AS394" i="16"/>
  <c r="AY189" i="16"/>
  <c r="AX48" i="16"/>
  <c r="AX49" i="16"/>
  <c r="AX50" i="16"/>
  <c r="V8" i="16"/>
  <c r="V9" i="16"/>
  <c r="V10" i="16"/>
  <c r="M8" i="16"/>
  <c r="M9" i="16"/>
  <c r="M10" i="16"/>
  <c r="AX359" i="16"/>
  <c r="AX360" i="16"/>
  <c r="AX358" i="16"/>
  <c r="AX323" i="16"/>
  <c r="AY81" i="16"/>
  <c r="AY82" i="16"/>
  <c r="AY83" i="16"/>
  <c r="AE10" i="16"/>
  <c r="AS429" i="16"/>
  <c r="AS427" i="16"/>
  <c r="AS428" i="16"/>
  <c r="AX325" i="16"/>
  <c r="AX187" i="16"/>
  <c r="AX185" i="16"/>
  <c r="AX186" i="16"/>
  <c r="AW8" i="16"/>
  <c r="AW9" i="16"/>
  <c r="AW10" i="16"/>
  <c r="AE9" i="16"/>
  <c r="AY396" i="16"/>
  <c r="AS358" i="16"/>
  <c r="AS359" i="16"/>
  <c r="AS360" i="16"/>
  <c r="AY327" i="16"/>
  <c r="AY258" i="16"/>
  <c r="AS150" i="16"/>
  <c r="AY120" i="16"/>
  <c r="AS151" i="16"/>
  <c r="AS152" i="16"/>
  <c r="BF9" i="16"/>
  <c r="BF8" i="16"/>
  <c r="AX118" i="16"/>
  <c r="AX116" i="16"/>
  <c r="AX117" i="16"/>
  <c r="BF12" i="16"/>
  <c r="AY185" i="13"/>
  <c r="AY186" i="13"/>
  <c r="AY187" i="13"/>
  <c r="AY152" i="13"/>
  <c r="AY151" i="13"/>
  <c r="AY150" i="13"/>
  <c r="AX427" i="13"/>
  <c r="AX428" i="13"/>
  <c r="AX429" i="13"/>
  <c r="AY324" i="13"/>
  <c r="AY323" i="13"/>
  <c r="AY325" i="13"/>
  <c r="AS220" i="13"/>
  <c r="AS221" i="13"/>
  <c r="AS219" i="13"/>
  <c r="AX289" i="13"/>
  <c r="AX291" i="13"/>
  <c r="AX290" i="13"/>
  <c r="AR8" i="13"/>
  <c r="AX117" i="13"/>
  <c r="B20" i="13"/>
  <c r="A19" i="13"/>
  <c r="AS81" i="13"/>
  <c r="AS82" i="13"/>
  <c r="AS83" i="13"/>
  <c r="AY52" i="13"/>
  <c r="D9" i="13"/>
  <c r="AX116" i="13"/>
  <c r="AX50" i="13"/>
  <c r="AX48" i="13"/>
  <c r="AX49" i="13"/>
  <c r="AX83" i="13"/>
  <c r="AX325" i="13"/>
  <c r="B88" i="13"/>
  <c r="A87" i="13"/>
  <c r="D10" i="13"/>
  <c r="AY91" i="13"/>
  <c r="AY116" i="13" s="1"/>
  <c r="AX359" i="13"/>
  <c r="AX360" i="13"/>
  <c r="AX358" i="13"/>
  <c r="AY189" i="13"/>
  <c r="AX185" i="13"/>
  <c r="AX186" i="13"/>
  <c r="AX187" i="13"/>
  <c r="BF11" i="13"/>
  <c r="BF8" i="13"/>
  <c r="BF9" i="13"/>
  <c r="AE10" i="13"/>
  <c r="AE8" i="13"/>
  <c r="BF10" i="13"/>
  <c r="AY396" i="13"/>
  <c r="AY360" i="13"/>
  <c r="AY359" i="13"/>
  <c r="AY358" i="13"/>
  <c r="V9" i="13"/>
  <c r="AX394" i="13"/>
  <c r="AX393" i="13"/>
  <c r="AX392" i="13"/>
  <c r="AX324" i="13"/>
  <c r="AS291" i="13"/>
  <c r="AS289" i="13"/>
  <c r="AS290" i="13"/>
  <c r="AX151" i="13"/>
  <c r="AX152" i="13"/>
  <c r="AX150" i="13"/>
  <c r="M10" i="13"/>
  <c r="AW10" i="13"/>
  <c r="AS50" i="13"/>
  <c r="AS48" i="13"/>
  <c r="AS49" i="13"/>
  <c r="AY394" i="13"/>
  <c r="AY393" i="13"/>
  <c r="AY392" i="13"/>
  <c r="AS254" i="13"/>
  <c r="AS256" i="13"/>
  <c r="AS255" i="13"/>
  <c r="AY223" i="13"/>
  <c r="AY258" i="13"/>
  <c r="AS185" i="13"/>
  <c r="AS186" i="13"/>
  <c r="AS187" i="13"/>
  <c r="M8" i="13"/>
  <c r="AY48" i="13"/>
  <c r="AY49" i="13"/>
  <c r="AY50" i="13"/>
  <c r="AW9" i="13"/>
  <c r="V8" i="13"/>
  <c r="AY151" i="12"/>
  <c r="AY152" i="12"/>
  <c r="AY150" i="12"/>
  <c r="AY290" i="12"/>
  <c r="AY291" i="12"/>
  <c r="AY289" i="12"/>
  <c r="AY294" i="12"/>
  <c r="AY323" i="12" s="1"/>
  <c r="AY53" i="12"/>
  <c r="AY82" i="12" s="1"/>
  <c r="AS48" i="12"/>
  <c r="AS50" i="12"/>
  <c r="AS49" i="12"/>
  <c r="AY17" i="12"/>
  <c r="AS83" i="12"/>
  <c r="AX254" i="12"/>
  <c r="AX255" i="12"/>
  <c r="AX256" i="12"/>
  <c r="AY165" i="12"/>
  <c r="AY117" i="12"/>
  <c r="AX81" i="12"/>
  <c r="AX82" i="12"/>
  <c r="AX83" i="12"/>
  <c r="AS82" i="12"/>
  <c r="AY155" i="12"/>
  <c r="AX325" i="12"/>
  <c r="AS254" i="12"/>
  <c r="AS255" i="12"/>
  <c r="AS256" i="12"/>
  <c r="BF8" i="12"/>
  <c r="BF9" i="12"/>
  <c r="BF11" i="12"/>
  <c r="AX187" i="12"/>
  <c r="B21" i="12"/>
  <c r="A20" i="12"/>
  <c r="AX427" i="12"/>
  <c r="AX428" i="12"/>
  <c r="AX429" i="12"/>
  <c r="AX324" i="12"/>
  <c r="AX221" i="12"/>
  <c r="AX220" i="12"/>
  <c r="AX219" i="12"/>
  <c r="M8" i="12"/>
  <c r="M9" i="12"/>
  <c r="M10" i="12"/>
  <c r="AE8" i="12"/>
  <c r="AE9" i="12"/>
  <c r="AE10" i="12"/>
  <c r="AS289" i="12"/>
  <c r="AS290" i="12"/>
  <c r="AS291" i="12"/>
  <c r="V8" i="12"/>
  <c r="V9" i="12"/>
  <c r="V10" i="12"/>
  <c r="AR10" i="12"/>
  <c r="AR8" i="12"/>
  <c r="AR9" i="12"/>
  <c r="D9" i="12"/>
  <c r="AS151" i="12"/>
  <c r="AS152" i="12"/>
  <c r="AS150" i="12"/>
  <c r="AY360" i="12"/>
  <c r="AY358" i="12"/>
  <c r="AY359" i="12"/>
  <c r="AS429" i="12"/>
  <c r="AY396" i="12"/>
  <c r="AS427" i="12"/>
  <c r="AS428" i="12"/>
  <c r="AS392" i="12"/>
  <c r="AY362" i="12"/>
  <c r="AS393" i="12"/>
  <c r="AS394" i="12"/>
  <c r="AY220" i="12"/>
  <c r="AY221" i="12"/>
  <c r="AY219" i="12"/>
  <c r="AX116" i="12"/>
  <c r="AX150" i="12"/>
  <c r="AX151" i="12"/>
  <c r="AX152" i="12"/>
  <c r="AW8" i="12"/>
  <c r="AX117" i="12"/>
  <c r="D8" i="12"/>
  <c r="AY254" i="12"/>
  <c r="AY255" i="12"/>
  <c r="AY256" i="12"/>
  <c r="AX48" i="12"/>
  <c r="AX49" i="12"/>
  <c r="AX50" i="12"/>
  <c r="AY291" i="11"/>
  <c r="AX324" i="11"/>
  <c r="AX325" i="11"/>
  <c r="AX323" i="11"/>
  <c r="AY360" i="11"/>
  <c r="AY358" i="11"/>
  <c r="AY359" i="11"/>
  <c r="AY254" i="11"/>
  <c r="AY255" i="11"/>
  <c r="AS81" i="11"/>
  <c r="AS83" i="11"/>
  <c r="AS82" i="11"/>
  <c r="AY52" i="11"/>
  <c r="AR9" i="11"/>
  <c r="AX427" i="11"/>
  <c r="AX428" i="11"/>
  <c r="AX429" i="11"/>
  <c r="AX291" i="11"/>
  <c r="AY289" i="11"/>
  <c r="AS152" i="11"/>
  <c r="AS151" i="11"/>
  <c r="AY120" i="11"/>
  <c r="AS150" i="11"/>
  <c r="AS186" i="11"/>
  <c r="AY154" i="11"/>
  <c r="AS187" i="11"/>
  <c r="AS185" i="11"/>
  <c r="V8" i="11"/>
  <c r="V9" i="11"/>
  <c r="AR8" i="11"/>
  <c r="AX185" i="11"/>
  <c r="BF8" i="11"/>
  <c r="BF9" i="11"/>
  <c r="A21" i="11"/>
  <c r="B22" i="11"/>
  <c r="D10" i="11"/>
  <c r="AS429" i="11"/>
  <c r="AS427" i="11"/>
  <c r="AS428" i="11"/>
  <c r="AY290" i="11"/>
  <c r="AX289" i="11"/>
  <c r="AX82" i="11"/>
  <c r="AX83" i="11"/>
  <c r="AX81" i="11"/>
  <c r="AS118" i="11"/>
  <c r="AX49" i="11"/>
  <c r="AX48" i="11"/>
  <c r="AX50" i="11"/>
  <c r="D9" i="11"/>
  <c r="AY293" i="11"/>
  <c r="AY219" i="11"/>
  <c r="AY220" i="11"/>
  <c r="AY221" i="11"/>
  <c r="AX118" i="11"/>
  <c r="AS117" i="11"/>
  <c r="AY396" i="11"/>
  <c r="AW10" i="11"/>
  <c r="AW8" i="11"/>
  <c r="AX117" i="11"/>
  <c r="AS116" i="11"/>
  <c r="BF10" i="11"/>
  <c r="AX290" i="11"/>
  <c r="AY88" i="11"/>
  <c r="AY118" i="11" s="1"/>
  <c r="AE8" i="11"/>
  <c r="AE9" i="11"/>
  <c r="AE10" i="11"/>
  <c r="M8" i="11"/>
  <c r="M10" i="11"/>
  <c r="AY50" i="11"/>
  <c r="AY48" i="11"/>
  <c r="AY49" i="11"/>
  <c r="AW9" i="11"/>
  <c r="AS392" i="11"/>
  <c r="AY362" i="11"/>
  <c r="AS393" i="11"/>
  <c r="AS394" i="11"/>
  <c r="AS324" i="11"/>
  <c r="AS325" i="11"/>
  <c r="AS323" i="11"/>
  <c r="AX151" i="11"/>
  <c r="AX152" i="11"/>
  <c r="AX150" i="11"/>
  <c r="BF12" i="11"/>
  <c r="AY10" i="18" l="1"/>
  <c r="AS8" i="16"/>
  <c r="AS10" i="16"/>
  <c r="AX9" i="16"/>
  <c r="AS8" i="13"/>
  <c r="AS10" i="13"/>
  <c r="AY118" i="13"/>
  <c r="AX9" i="13"/>
  <c r="AX10" i="13"/>
  <c r="AY116" i="12"/>
  <c r="AS8" i="12"/>
  <c r="AY81" i="12"/>
  <c r="AX8" i="12"/>
  <c r="AY117" i="11"/>
  <c r="AX9" i="11"/>
  <c r="AY116" i="11"/>
  <c r="AS8" i="11"/>
  <c r="AS9" i="11"/>
  <c r="AX8" i="11"/>
  <c r="AY9" i="18"/>
  <c r="AY8" i="18"/>
  <c r="B24" i="18"/>
  <c r="A23" i="18"/>
  <c r="AY255" i="16"/>
  <c r="AY256" i="16"/>
  <c r="AY254" i="16"/>
  <c r="AY221" i="16"/>
  <c r="AY219" i="16"/>
  <c r="AY220" i="16"/>
  <c r="AY427" i="16"/>
  <c r="AY428" i="16"/>
  <c r="AY429" i="16"/>
  <c r="AY150" i="16"/>
  <c r="AY151" i="16"/>
  <c r="AY152" i="16"/>
  <c r="AY289" i="16"/>
  <c r="AY290" i="16"/>
  <c r="AY291" i="16"/>
  <c r="AY360" i="16"/>
  <c r="AY358" i="16"/>
  <c r="AY359" i="16"/>
  <c r="AS9" i="16"/>
  <c r="AX8" i="16"/>
  <c r="AX10" i="16"/>
  <c r="AY392" i="16"/>
  <c r="AY393" i="16"/>
  <c r="AY394" i="16"/>
  <c r="AY323" i="16"/>
  <c r="AY325" i="16"/>
  <c r="AY324" i="16"/>
  <c r="B25" i="16"/>
  <c r="A24" i="16"/>
  <c r="AY254" i="13"/>
  <c r="AY256" i="13"/>
  <c r="AY255" i="13"/>
  <c r="AS9" i="13"/>
  <c r="AY427" i="13"/>
  <c r="AY428" i="13"/>
  <c r="AY429" i="13"/>
  <c r="AY289" i="13"/>
  <c r="AY290" i="13"/>
  <c r="AY291" i="13"/>
  <c r="A88" i="13"/>
  <c r="B89" i="13"/>
  <c r="A20" i="13"/>
  <c r="B21" i="13"/>
  <c r="AY117" i="13"/>
  <c r="AX8" i="13"/>
  <c r="AY219" i="13"/>
  <c r="AY220" i="13"/>
  <c r="AY221" i="13"/>
  <c r="AY82" i="13"/>
  <c r="AY81" i="13"/>
  <c r="AY83" i="13"/>
  <c r="AS10" i="12"/>
  <c r="AY83" i="12"/>
  <c r="AS9" i="12"/>
  <c r="AY427" i="12"/>
  <c r="AY428" i="12"/>
  <c r="AY429" i="12"/>
  <c r="A21" i="12"/>
  <c r="B22" i="12"/>
  <c r="AY49" i="12"/>
  <c r="AY50" i="12"/>
  <c r="AY48" i="12"/>
  <c r="AY325" i="12"/>
  <c r="AY392" i="12"/>
  <c r="AY393" i="12"/>
  <c r="AY394" i="12"/>
  <c r="AX10" i="12"/>
  <c r="AX9" i="12"/>
  <c r="AY185" i="12"/>
  <c r="AY186" i="12"/>
  <c r="AY187" i="12"/>
  <c r="AY324" i="12"/>
  <c r="AY150" i="11"/>
  <c r="AY152" i="11"/>
  <c r="AY151" i="11"/>
  <c r="AY392" i="11"/>
  <c r="AY393" i="11"/>
  <c r="AY394" i="11"/>
  <c r="AY427" i="11"/>
  <c r="AY428" i="11"/>
  <c r="AY429" i="11"/>
  <c r="AY323" i="11"/>
  <c r="AY324" i="11"/>
  <c r="AY325" i="11"/>
  <c r="AY81" i="11"/>
  <c r="AY83" i="11"/>
  <c r="AY82" i="11"/>
  <c r="AX10" i="11"/>
  <c r="A22" i="11"/>
  <c r="B23" i="11"/>
  <c r="AS10" i="11"/>
  <c r="AY186" i="11"/>
  <c r="AY187" i="11"/>
  <c r="AY185" i="11"/>
  <c r="AY9" i="16" l="1"/>
  <c r="AY8" i="16"/>
  <c r="AY9" i="12"/>
  <c r="A24" i="18"/>
  <c r="B25" i="18"/>
  <c r="B26" i="16"/>
  <c r="A25" i="16"/>
  <c r="AY10" i="16"/>
  <c r="B22" i="13"/>
  <c r="A21" i="13"/>
  <c r="AY9" i="13"/>
  <c r="AY8" i="13"/>
  <c r="AY10" i="13"/>
  <c r="A89" i="13"/>
  <c r="B90" i="13"/>
  <c r="A22" i="12"/>
  <c r="B23" i="12"/>
  <c r="AY8" i="12"/>
  <c r="AY10" i="12"/>
  <c r="AY9" i="11"/>
  <c r="AY8" i="11"/>
  <c r="AY10" i="11"/>
  <c r="A23" i="11"/>
  <c r="B24" i="11"/>
  <c r="B26" i="18" l="1"/>
  <c r="A25" i="18"/>
  <c r="B27" i="16"/>
  <c r="A26" i="16"/>
  <c r="B91" i="13"/>
  <c r="A90" i="13"/>
  <c r="A22" i="13"/>
  <c r="B23" i="13"/>
  <c r="A23" i="12"/>
  <c r="B24" i="12"/>
  <c r="A24" i="11"/>
  <c r="B25" i="11"/>
  <c r="B27" i="18" l="1"/>
  <c r="A26" i="18"/>
  <c r="A27" i="16"/>
  <c r="B28" i="16"/>
  <c r="B24" i="13"/>
  <c r="A23" i="13"/>
  <c r="A91" i="13"/>
  <c r="B92" i="13"/>
  <c r="A24" i="12"/>
  <c r="B25" i="12"/>
  <c r="A25" i="11"/>
  <c r="B26" i="11"/>
  <c r="A27" i="18" l="1"/>
  <c r="B28" i="18"/>
  <c r="B29" i="16"/>
  <c r="A28" i="16"/>
  <c r="B93" i="13"/>
  <c r="A92" i="13"/>
  <c r="A24" i="13"/>
  <c r="B25" i="13"/>
  <c r="A25" i="12"/>
  <c r="B26" i="12"/>
  <c r="A26" i="11"/>
  <c r="B27" i="11"/>
  <c r="B29" i="18" l="1"/>
  <c r="A28" i="18"/>
  <c r="B30" i="16"/>
  <c r="A29" i="16"/>
  <c r="B26" i="13"/>
  <c r="A25" i="13"/>
  <c r="B94" i="13"/>
  <c r="A93" i="13"/>
  <c r="A26" i="12"/>
  <c r="B27" i="12"/>
  <c r="A27" i="11"/>
  <c r="B28" i="11"/>
  <c r="B30" i="18" l="1"/>
  <c r="A29" i="18"/>
  <c r="B31" i="16"/>
  <c r="A30" i="16"/>
  <c r="A94" i="13"/>
  <c r="B95" i="13"/>
  <c r="A26" i="13"/>
  <c r="B27" i="13"/>
  <c r="A27" i="12"/>
  <c r="B28" i="12"/>
  <c r="A28" i="11"/>
  <c r="B29" i="11"/>
  <c r="A30" i="18" l="1"/>
  <c r="B31" i="18"/>
  <c r="B32" i="16"/>
  <c r="A31" i="16"/>
  <c r="B28" i="13"/>
  <c r="A27" i="13"/>
  <c r="B96" i="13"/>
  <c r="A95" i="13"/>
  <c r="B29" i="12"/>
  <c r="A28" i="12"/>
  <c r="A29" i="11"/>
  <c r="B30" i="11"/>
  <c r="B32" i="18" l="1"/>
  <c r="A31" i="18"/>
  <c r="B33" i="16"/>
  <c r="A32" i="16"/>
  <c r="A96" i="13"/>
  <c r="B97" i="13"/>
  <c r="A28" i="13"/>
  <c r="B29" i="13"/>
  <c r="A29" i="12"/>
  <c r="B30" i="12"/>
  <c r="A30" i="11"/>
  <c r="B31" i="11"/>
  <c r="A32" i="18" l="1"/>
  <c r="B33" i="18"/>
  <c r="B34" i="16"/>
  <c r="A33" i="16"/>
  <c r="B30" i="13"/>
  <c r="A29" i="13"/>
  <c r="A97" i="13"/>
  <c r="B98" i="13"/>
  <c r="A30" i="12"/>
  <c r="B31" i="12"/>
  <c r="A31" i="11"/>
  <c r="B32" i="11"/>
  <c r="B34" i="18" l="1"/>
  <c r="A33" i="18"/>
  <c r="B35" i="16"/>
  <c r="A34" i="16"/>
  <c r="B99" i="13"/>
  <c r="A98" i="13"/>
  <c r="A30" i="13"/>
  <c r="B31" i="13"/>
  <c r="A31" i="12"/>
  <c r="B32" i="12"/>
  <c r="A32" i="11"/>
  <c r="B33" i="11"/>
  <c r="B35" i="18" l="1"/>
  <c r="A34" i="18"/>
  <c r="B36" i="16"/>
  <c r="A35" i="16"/>
  <c r="B32" i="13"/>
  <c r="A31" i="13"/>
  <c r="A99" i="13"/>
  <c r="B100" i="13"/>
  <c r="B33" i="12"/>
  <c r="A32" i="12"/>
  <c r="A33" i="11"/>
  <c r="B34" i="11"/>
  <c r="A35" i="18" l="1"/>
  <c r="B36" i="18"/>
  <c r="B37" i="16"/>
  <c r="A36" i="16"/>
  <c r="B101" i="13"/>
  <c r="A100" i="13"/>
  <c r="A32" i="13"/>
  <c r="B33" i="13"/>
  <c r="A33" i="12"/>
  <c r="B34" i="12"/>
  <c r="A34" i="11"/>
  <c r="B35" i="11"/>
  <c r="B37" i="18" l="1"/>
  <c r="A36" i="18"/>
  <c r="A37" i="16"/>
  <c r="B38" i="16"/>
  <c r="B34" i="13"/>
  <c r="A33" i="13"/>
  <c r="B102" i="13"/>
  <c r="A101" i="13"/>
  <c r="B35" i="12"/>
  <c r="A34" i="12"/>
  <c r="A35" i="11"/>
  <c r="B36" i="11"/>
  <c r="B38" i="18" l="1"/>
  <c r="A37" i="18"/>
  <c r="B39" i="16"/>
  <c r="A38" i="16"/>
  <c r="A102" i="13"/>
  <c r="B103" i="13"/>
  <c r="A34" i="13"/>
  <c r="B35" i="13"/>
  <c r="A35" i="12"/>
  <c r="B36" i="12"/>
  <c r="A36" i="11"/>
  <c r="B37" i="11"/>
  <c r="A38" i="18" l="1"/>
  <c r="B39" i="18"/>
  <c r="B40" i="16"/>
  <c r="A39" i="16"/>
  <c r="B36" i="13"/>
  <c r="A35" i="13"/>
  <c r="B104" i="13"/>
  <c r="A103" i="13"/>
  <c r="A36" i="12"/>
  <c r="B37" i="12"/>
  <c r="A37" i="11"/>
  <c r="B38" i="11"/>
  <c r="B40" i="18" l="1"/>
  <c r="A39" i="18"/>
  <c r="B41" i="16"/>
  <c r="A40" i="16"/>
  <c r="A104" i="13"/>
  <c r="B105" i="13"/>
  <c r="A36" i="13"/>
  <c r="B37" i="13"/>
  <c r="A37" i="12"/>
  <c r="B38" i="12"/>
  <c r="A38" i="11"/>
  <c r="B39" i="11"/>
  <c r="A40" i="18" l="1"/>
  <c r="B41" i="18"/>
  <c r="B42" i="16"/>
  <c r="A41" i="16"/>
  <c r="B38" i="13"/>
  <c r="A37" i="13"/>
  <c r="A105" i="13"/>
  <c r="B106" i="13"/>
  <c r="B39" i="12"/>
  <c r="A38" i="12"/>
  <c r="A39" i="11"/>
  <c r="B40" i="11"/>
  <c r="B42" i="18" l="1"/>
  <c r="A41" i="18"/>
  <c r="B43" i="16"/>
  <c r="A42" i="16"/>
  <c r="B107" i="13"/>
  <c r="A106" i="13"/>
  <c r="A38" i="13"/>
  <c r="B39" i="13"/>
  <c r="A39" i="12"/>
  <c r="B40" i="12"/>
  <c r="A40" i="11"/>
  <c r="B41" i="11"/>
  <c r="B43" i="18" l="1"/>
  <c r="A42" i="18"/>
  <c r="B44" i="16"/>
  <c r="A43" i="16"/>
  <c r="B40" i="13"/>
  <c r="A39" i="13"/>
  <c r="A107" i="13"/>
  <c r="B108" i="13"/>
  <c r="B41" i="12"/>
  <c r="A40" i="12"/>
  <c r="A41" i="11"/>
  <c r="B42" i="11"/>
  <c r="A43" i="18" l="1"/>
  <c r="B44" i="18"/>
  <c r="B45" i="16"/>
  <c r="A44" i="16"/>
  <c r="B109" i="13"/>
  <c r="A108" i="13"/>
  <c r="A40" i="13"/>
  <c r="B41" i="13"/>
  <c r="A41" i="12"/>
  <c r="B42" i="12"/>
  <c r="A42" i="11"/>
  <c r="B43" i="11"/>
  <c r="B45" i="18" l="1"/>
  <c r="A44" i="18"/>
  <c r="B46" i="16"/>
  <c r="A45" i="16"/>
  <c r="B42" i="13"/>
  <c r="A41" i="13"/>
  <c r="B110" i="13"/>
  <c r="A109" i="13"/>
  <c r="A42" i="12"/>
  <c r="B43" i="12"/>
  <c r="A43" i="11"/>
  <c r="B44" i="11"/>
  <c r="A45" i="18" l="1"/>
  <c r="B46" i="18"/>
  <c r="B47" i="16"/>
  <c r="A46" i="16"/>
  <c r="A110" i="13"/>
  <c r="B111" i="13"/>
  <c r="A42" i="13"/>
  <c r="B43" i="13"/>
  <c r="A43" i="12"/>
  <c r="B44" i="12"/>
  <c r="A44" i="11"/>
  <c r="B45" i="11"/>
  <c r="A46" i="18" l="1"/>
  <c r="B47" i="18"/>
  <c r="B52" i="16"/>
  <c r="A47" i="16"/>
  <c r="B44" i="13"/>
  <c r="A43" i="13"/>
  <c r="B112" i="13"/>
  <c r="A111" i="13"/>
  <c r="B45" i="12"/>
  <c r="A44" i="12"/>
  <c r="A45" i="11"/>
  <c r="B46" i="11"/>
  <c r="A47" i="18" l="1"/>
  <c r="B52" i="18"/>
  <c r="B53" i="16"/>
  <c r="A52" i="16"/>
  <c r="A112" i="13"/>
  <c r="B113" i="13"/>
  <c r="A44" i="13"/>
  <c r="B45" i="13"/>
  <c r="A45" i="12"/>
  <c r="B46" i="12"/>
  <c r="A46" i="11"/>
  <c r="B47" i="11"/>
  <c r="A52" i="18" l="1"/>
  <c r="B53" i="18"/>
  <c r="A53" i="16"/>
  <c r="B54" i="16"/>
  <c r="B46" i="13"/>
  <c r="A45" i="13"/>
  <c r="A113" i="13"/>
  <c r="B114" i="13"/>
  <c r="A46" i="12"/>
  <c r="B47" i="12"/>
  <c r="A47" i="11"/>
  <c r="B52" i="11"/>
  <c r="A53" i="18" l="1"/>
  <c r="B54" i="18"/>
  <c r="B55" i="16"/>
  <c r="A54" i="16"/>
  <c r="B115" i="13"/>
  <c r="A114" i="13"/>
  <c r="A46" i="13"/>
  <c r="B47" i="13"/>
  <c r="A47" i="12"/>
  <c r="B52" i="12"/>
  <c r="B53" i="11"/>
  <c r="A52" i="11"/>
  <c r="A54" i="18" l="1"/>
  <c r="B55" i="18"/>
  <c r="A55" i="16"/>
  <c r="B56" i="16"/>
  <c r="B52" i="13"/>
  <c r="A47" i="13"/>
  <c r="A115" i="13"/>
  <c r="B120" i="13"/>
  <c r="B53" i="12"/>
  <c r="A52" i="12"/>
  <c r="B54" i="11"/>
  <c r="A53" i="11"/>
  <c r="A55" i="18" l="1"/>
  <c r="B56" i="18"/>
  <c r="B57" i="16"/>
  <c r="A56" i="16"/>
  <c r="B121" i="13"/>
  <c r="A120" i="13"/>
  <c r="B53" i="13"/>
  <c r="A52" i="13"/>
  <c r="A53" i="12"/>
  <c r="B54" i="12"/>
  <c r="B55" i="11"/>
  <c r="A54" i="11"/>
  <c r="A56" i="18" l="1"/>
  <c r="B57" i="18"/>
  <c r="A57" i="16"/>
  <c r="B58" i="16"/>
  <c r="A53" i="13"/>
  <c r="B54" i="13"/>
  <c r="A121" i="13"/>
  <c r="B122" i="13"/>
  <c r="B55" i="12"/>
  <c r="A54" i="12"/>
  <c r="B56" i="11"/>
  <c r="A55" i="11"/>
  <c r="A57" i="18" l="1"/>
  <c r="B58" i="18"/>
  <c r="B59" i="16"/>
  <c r="A58" i="16"/>
  <c r="B123" i="13"/>
  <c r="A122" i="13"/>
  <c r="B55" i="13"/>
  <c r="A54" i="13"/>
  <c r="A55" i="12"/>
  <c r="B56" i="12"/>
  <c r="B57" i="11"/>
  <c r="A56" i="11"/>
  <c r="A58" i="18" l="1"/>
  <c r="B59" i="18"/>
  <c r="A59" i="16"/>
  <c r="B60" i="16"/>
  <c r="B56" i="13"/>
  <c r="A55" i="13"/>
  <c r="A123" i="13"/>
  <c r="B124" i="13"/>
  <c r="B57" i="12"/>
  <c r="A56" i="12"/>
  <c r="B58" i="11"/>
  <c r="A57" i="11"/>
  <c r="A59" i="18" l="1"/>
  <c r="B60" i="18"/>
  <c r="B61" i="16"/>
  <c r="A60" i="16"/>
  <c r="B125" i="13"/>
  <c r="A124" i="13"/>
  <c r="A56" i="13"/>
  <c r="B57" i="13"/>
  <c r="A57" i="12"/>
  <c r="B58" i="12"/>
  <c r="B59" i="11"/>
  <c r="A58" i="11"/>
  <c r="A60" i="18" l="1"/>
  <c r="B61" i="18"/>
  <c r="A61" i="16"/>
  <c r="B62" i="16"/>
  <c r="B58" i="13"/>
  <c r="A57" i="13"/>
  <c r="A125" i="13"/>
  <c r="B126" i="13"/>
  <c r="B59" i="12"/>
  <c r="A58" i="12"/>
  <c r="B60" i="11"/>
  <c r="A59" i="11"/>
  <c r="A61" i="18" l="1"/>
  <c r="B62" i="18"/>
  <c r="B63" i="16"/>
  <c r="A62" i="16"/>
  <c r="B127" i="13"/>
  <c r="A126" i="13"/>
  <c r="B59" i="13"/>
  <c r="A58" i="13"/>
  <c r="A59" i="12"/>
  <c r="B60" i="12"/>
  <c r="B61" i="11"/>
  <c r="A60" i="11"/>
  <c r="A62" i="18" l="1"/>
  <c r="B63" i="18"/>
  <c r="A63" i="16"/>
  <c r="B64" i="16"/>
  <c r="A59" i="13"/>
  <c r="B60" i="13"/>
  <c r="A127" i="13"/>
  <c r="B128" i="13"/>
  <c r="B61" i="12"/>
  <c r="A60" i="12"/>
  <c r="B62" i="11"/>
  <c r="A61" i="11"/>
  <c r="A63" i="18" l="1"/>
  <c r="B64" i="18"/>
  <c r="B65" i="16"/>
  <c r="A64" i="16"/>
  <c r="B129" i="13"/>
  <c r="A128" i="13"/>
  <c r="B61" i="13"/>
  <c r="A60" i="13"/>
  <c r="A61" i="12"/>
  <c r="B62" i="12"/>
  <c r="B63" i="11"/>
  <c r="A62" i="11"/>
  <c r="A64" i="18" l="1"/>
  <c r="B65" i="18"/>
  <c r="A65" i="16"/>
  <c r="B66" i="16"/>
  <c r="B62" i="13"/>
  <c r="A61" i="13"/>
  <c r="A129" i="13"/>
  <c r="B130" i="13"/>
  <c r="B63" i="12"/>
  <c r="A62" i="12"/>
  <c r="B64" i="11"/>
  <c r="A63" i="11"/>
  <c r="A65" i="18" l="1"/>
  <c r="B66" i="18"/>
  <c r="B67" i="16"/>
  <c r="A66" i="16"/>
  <c r="B131" i="13"/>
  <c r="A130" i="13"/>
  <c r="A62" i="13"/>
  <c r="B63" i="13"/>
  <c r="A63" i="12"/>
  <c r="B64" i="12"/>
  <c r="B65" i="11"/>
  <c r="A64" i="11"/>
  <c r="A66" i="18" l="1"/>
  <c r="B67" i="18"/>
  <c r="A67" i="16"/>
  <c r="B68" i="16"/>
  <c r="B64" i="13"/>
  <c r="A63" i="13"/>
  <c r="A131" i="13"/>
  <c r="B132" i="13"/>
  <c r="B65" i="12"/>
  <c r="A64" i="12"/>
  <c r="B66" i="11"/>
  <c r="A65" i="11"/>
  <c r="A67" i="18" l="1"/>
  <c r="B68" i="18"/>
  <c r="B69" i="16"/>
  <c r="A68" i="16"/>
  <c r="B133" i="13"/>
  <c r="A132" i="13"/>
  <c r="B65" i="13"/>
  <c r="A64" i="13"/>
  <c r="A65" i="12"/>
  <c r="B66" i="12"/>
  <c r="B67" i="11"/>
  <c r="A66" i="11"/>
  <c r="A68" i="18" l="1"/>
  <c r="B69" i="18"/>
  <c r="A69" i="16"/>
  <c r="B70" i="16"/>
  <c r="B66" i="13"/>
  <c r="A65" i="13"/>
  <c r="A133" i="13"/>
  <c r="B134" i="13"/>
  <c r="B67" i="12"/>
  <c r="A66" i="12"/>
  <c r="B68" i="11"/>
  <c r="A67" i="11"/>
  <c r="A69" i="18" l="1"/>
  <c r="B70" i="18"/>
  <c r="B71" i="16"/>
  <c r="A70" i="16"/>
  <c r="B135" i="13"/>
  <c r="A134" i="13"/>
  <c r="B67" i="13"/>
  <c r="A66" i="13"/>
  <c r="A67" i="12"/>
  <c r="B68" i="12"/>
  <c r="B69" i="11"/>
  <c r="A68" i="11"/>
  <c r="A70" i="18" l="1"/>
  <c r="B71" i="18"/>
  <c r="A71" i="16"/>
  <c r="B72" i="16"/>
  <c r="A67" i="13"/>
  <c r="B68" i="13"/>
  <c r="A135" i="13"/>
  <c r="B136" i="13"/>
  <c r="B69" i="12"/>
  <c r="A68" i="12"/>
  <c r="B70" i="11"/>
  <c r="A69" i="11"/>
  <c r="A71" i="18" l="1"/>
  <c r="B72" i="18"/>
  <c r="B73" i="16"/>
  <c r="A72" i="16"/>
  <c r="B137" i="13"/>
  <c r="A136" i="13"/>
  <c r="B69" i="13"/>
  <c r="A68" i="13"/>
  <c r="A69" i="12"/>
  <c r="B70" i="12"/>
  <c r="B71" i="11"/>
  <c r="A70" i="11"/>
  <c r="A72" i="18" l="1"/>
  <c r="B73" i="18"/>
  <c r="A73" i="16"/>
  <c r="B74" i="16"/>
  <c r="B70" i="13"/>
  <c r="A69" i="13"/>
  <c r="A137" i="13"/>
  <c r="B138" i="13"/>
  <c r="B71" i="12"/>
  <c r="A70" i="12"/>
  <c r="B72" i="11"/>
  <c r="A71" i="11"/>
  <c r="A73" i="18" l="1"/>
  <c r="B74" i="18"/>
  <c r="B75" i="16"/>
  <c r="A74" i="16"/>
  <c r="B139" i="13"/>
  <c r="A138" i="13"/>
  <c r="B71" i="13"/>
  <c r="A70" i="13"/>
  <c r="A71" i="12"/>
  <c r="B72" i="12"/>
  <c r="B73" i="11"/>
  <c r="A72" i="11"/>
  <c r="A74" i="18" l="1"/>
  <c r="B75" i="18"/>
  <c r="A75" i="16"/>
  <c r="B76" i="16"/>
  <c r="B72" i="13"/>
  <c r="A71" i="13"/>
  <c r="A139" i="13"/>
  <c r="B140" i="13"/>
  <c r="B73" i="12"/>
  <c r="A72" i="12"/>
  <c r="B74" i="11"/>
  <c r="A73" i="11"/>
  <c r="A75" i="18" l="1"/>
  <c r="B76" i="18"/>
  <c r="B77" i="16"/>
  <c r="A76" i="16"/>
  <c r="B141" i="13"/>
  <c r="A140" i="13"/>
  <c r="B73" i="13"/>
  <c r="A72" i="13"/>
  <c r="A73" i="12"/>
  <c r="B74" i="12"/>
  <c r="B75" i="11"/>
  <c r="A74" i="11"/>
  <c r="A76" i="18" l="1"/>
  <c r="B77" i="18"/>
  <c r="A77" i="16"/>
  <c r="B78" i="16"/>
  <c r="B74" i="13"/>
  <c r="A73" i="13"/>
  <c r="A141" i="13"/>
  <c r="B142" i="13"/>
  <c r="B75" i="12"/>
  <c r="A74" i="12"/>
  <c r="B76" i="11"/>
  <c r="A75" i="11"/>
  <c r="A77" i="18" l="1"/>
  <c r="B78" i="18"/>
  <c r="B79" i="16"/>
  <c r="A78" i="16"/>
  <c r="B143" i="13"/>
  <c r="A142" i="13"/>
  <c r="B75" i="13"/>
  <c r="A74" i="13"/>
  <c r="A75" i="12"/>
  <c r="B76" i="12"/>
  <c r="B77" i="11"/>
  <c r="A76" i="11"/>
  <c r="A78" i="18" l="1"/>
  <c r="B79" i="18"/>
  <c r="A79" i="16"/>
  <c r="B76" i="13"/>
  <c r="A75" i="13"/>
  <c r="A143" i="13"/>
  <c r="B144" i="13"/>
  <c r="B77" i="12"/>
  <c r="A76" i="12"/>
  <c r="B78" i="11"/>
  <c r="A77" i="11"/>
  <c r="A79" i="18" l="1"/>
  <c r="B80" i="18"/>
  <c r="A85" i="16"/>
  <c r="B86" i="16"/>
  <c r="B145" i="13"/>
  <c r="A144" i="13"/>
  <c r="B77" i="13"/>
  <c r="A76" i="13"/>
  <c r="A77" i="12"/>
  <c r="B78" i="12"/>
  <c r="B79" i="11"/>
  <c r="A78" i="11"/>
  <c r="A80" i="18" l="1"/>
  <c r="B85" i="18"/>
  <c r="B87" i="16"/>
  <c r="A86" i="16"/>
  <c r="B78" i="13"/>
  <c r="A77" i="13"/>
  <c r="A145" i="13"/>
  <c r="B146" i="13"/>
  <c r="B79" i="12"/>
  <c r="A78" i="12"/>
  <c r="B85" i="11"/>
  <c r="A79" i="11"/>
  <c r="A85" i="18" l="1"/>
  <c r="B86" i="18"/>
  <c r="B88" i="16"/>
  <c r="A87" i="16"/>
  <c r="B147" i="13"/>
  <c r="A146" i="13"/>
  <c r="B79" i="13"/>
  <c r="A78" i="13"/>
  <c r="A79" i="12"/>
  <c r="B86" i="11"/>
  <c r="A85" i="11"/>
  <c r="B87" i="18" l="1"/>
  <c r="A86" i="18"/>
  <c r="A88" i="16"/>
  <c r="B89" i="16"/>
  <c r="A80" i="13"/>
  <c r="A79" i="13"/>
  <c r="A147" i="13"/>
  <c r="B148" i="13"/>
  <c r="A85" i="12"/>
  <c r="B86" i="12"/>
  <c r="B87" i="11"/>
  <c r="A86" i="11"/>
  <c r="A87" i="18" l="1"/>
  <c r="B88" i="18"/>
  <c r="B90" i="16"/>
  <c r="A89" i="16"/>
  <c r="B149" i="13"/>
  <c r="A148" i="13"/>
  <c r="A86" i="12"/>
  <c r="B87" i="12"/>
  <c r="B88" i="11"/>
  <c r="A87" i="11"/>
  <c r="B89" i="18" l="1"/>
  <c r="A88" i="18"/>
  <c r="A90" i="16"/>
  <c r="B91" i="16"/>
  <c r="B154" i="13"/>
  <c r="A149" i="13"/>
  <c r="B88" i="12"/>
  <c r="A87" i="12"/>
  <c r="A88" i="11"/>
  <c r="B89" i="11"/>
  <c r="A89" i="18" l="1"/>
  <c r="B90" i="18"/>
  <c r="A91" i="16"/>
  <c r="B92" i="16"/>
  <c r="B155" i="13"/>
  <c r="A154" i="13"/>
  <c r="A88" i="12"/>
  <c r="B89" i="12"/>
  <c r="A89" i="11"/>
  <c r="B90" i="11"/>
  <c r="B91" i="18" l="1"/>
  <c r="A90" i="18"/>
  <c r="B93" i="16"/>
  <c r="A92" i="16"/>
  <c r="A155" i="13"/>
  <c r="B156" i="13"/>
  <c r="B90" i="12"/>
  <c r="A89" i="12"/>
  <c r="A90" i="11"/>
  <c r="B91" i="11"/>
  <c r="A91" i="18" l="1"/>
  <c r="B92" i="18"/>
  <c r="A93" i="16"/>
  <c r="B94" i="16"/>
  <c r="B157" i="13"/>
  <c r="A156" i="13"/>
  <c r="B91" i="12"/>
  <c r="A90" i="12"/>
  <c r="A91" i="11"/>
  <c r="B92" i="11"/>
  <c r="B93" i="18" l="1"/>
  <c r="A92" i="18"/>
  <c r="B95" i="16"/>
  <c r="A94" i="16"/>
  <c r="A157" i="13"/>
  <c r="B158" i="13"/>
  <c r="A91" i="12"/>
  <c r="B92" i="12"/>
  <c r="B93" i="11"/>
  <c r="A92" i="11"/>
  <c r="A93" i="18" l="1"/>
  <c r="B94" i="18"/>
  <c r="B96" i="16"/>
  <c r="A95" i="16"/>
  <c r="B159" i="13"/>
  <c r="A158" i="13"/>
  <c r="B93" i="12"/>
  <c r="A92" i="12"/>
  <c r="B94" i="11"/>
  <c r="A93" i="11"/>
  <c r="B95" i="18" l="1"/>
  <c r="A94" i="18"/>
  <c r="A96" i="16"/>
  <c r="B97" i="16"/>
  <c r="A159" i="13"/>
  <c r="B160" i="13"/>
  <c r="A93" i="12"/>
  <c r="B94" i="12"/>
  <c r="B95" i="11"/>
  <c r="A94" i="11"/>
  <c r="A95" i="18" l="1"/>
  <c r="B96" i="18"/>
  <c r="B98" i="16"/>
  <c r="A97" i="16"/>
  <c r="B161" i="13"/>
  <c r="A160" i="13"/>
  <c r="A94" i="12"/>
  <c r="B95" i="12"/>
  <c r="A95" i="11"/>
  <c r="B96" i="11"/>
  <c r="B97" i="18" l="1"/>
  <c r="A96" i="18"/>
  <c r="A98" i="16"/>
  <c r="B99" i="16"/>
  <c r="A161" i="13"/>
  <c r="B162" i="13"/>
  <c r="B96" i="12"/>
  <c r="A95" i="12"/>
  <c r="A96" i="11"/>
  <c r="B97" i="11"/>
  <c r="A97" i="18" l="1"/>
  <c r="B98" i="18"/>
  <c r="A99" i="16"/>
  <c r="B100" i="16"/>
  <c r="B163" i="13"/>
  <c r="A162" i="13"/>
  <c r="A96" i="12"/>
  <c r="B97" i="12"/>
  <c r="B98" i="11"/>
  <c r="A97" i="11"/>
  <c r="B99" i="18" l="1"/>
  <c r="A98" i="18"/>
  <c r="B101" i="16"/>
  <c r="A100" i="16"/>
  <c r="A163" i="13"/>
  <c r="B164" i="13"/>
  <c r="B98" i="12"/>
  <c r="A97" i="12"/>
  <c r="A98" i="11"/>
  <c r="B99" i="11"/>
  <c r="A99" i="18" l="1"/>
  <c r="B100" i="18"/>
  <c r="A101" i="16"/>
  <c r="B102" i="16"/>
  <c r="B165" i="13"/>
  <c r="A164" i="13"/>
  <c r="B99" i="12"/>
  <c r="A98" i="12"/>
  <c r="B100" i="11"/>
  <c r="A99" i="11"/>
  <c r="B101" i="18" l="1"/>
  <c r="A100" i="18"/>
  <c r="B103" i="16"/>
  <c r="A102" i="16"/>
  <c r="A165" i="13"/>
  <c r="B166" i="13"/>
  <c r="A99" i="12"/>
  <c r="B100" i="12"/>
  <c r="B101" i="11"/>
  <c r="A100" i="11"/>
  <c r="A101" i="18" l="1"/>
  <c r="B102" i="18"/>
  <c r="B104" i="16"/>
  <c r="A103" i="16"/>
  <c r="B167" i="13"/>
  <c r="A166" i="13"/>
  <c r="B101" i="12"/>
  <c r="A100" i="12"/>
  <c r="A101" i="11"/>
  <c r="B102" i="11"/>
  <c r="B103" i="18" l="1"/>
  <c r="A102" i="18"/>
  <c r="A104" i="16"/>
  <c r="B105" i="16"/>
  <c r="A167" i="13"/>
  <c r="B168" i="13"/>
  <c r="A101" i="12"/>
  <c r="B102" i="12"/>
  <c r="B103" i="11"/>
  <c r="A102" i="11"/>
  <c r="A103" i="18" l="1"/>
  <c r="B104" i="18"/>
  <c r="B106" i="16"/>
  <c r="A105" i="16"/>
  <c r="B169" i="13"/>
  <c r="A168" i="13"/>
  <c r="A102" i="12"/>
  <c r="B103" i="12"/>
  <c r="A103" i="11"/>
  <c r="B104" i="11"/>
  <c r="B105" i="18" l="1"/>
  <c r="A104" i="18"/>
  <c r="A106" i="16"/>
  <c r="B107" i="16"/>
  <c r="A169" i="13"/>
  <c r="B170" i="13"/>
  <c r="B104" i="12"/>
  <c r="A103" i="12"/>
  <c r="A104" i="11"/>
  <c r="B105" i="11"/>
  <c r="A105" i="18" l="1"/>
  <c r="B106" i="18"/>
  <c r="A107" i="16"/>
  <c r="B108" i="16"/>
  <c r="B171" i="13"/>
  <c r="A170" i="13"/>
  <c r="A104" i="12"/>
  <c r="B105" i="12"/>
  <c r="B106" i="11"/>
  <c r="A105" i="11"/>
  <c r="B107" i="18" l="1"/>
  <c r="A106" i="18"/>
  <c r="B109" i="16"/>
  <c r="A108" i="16"/>
  <c r="A171" i="13"/>
  <c r="B172" i="13"/>
  <c r="B106" i="12"/>
  <c r="A105" i="12"/>
  <c r="A106" i="11"/>
  <c r="B107" i="11"/>
  <c r="A107" i="18" l="1"/>
  <c r="B108" i="18"/>
  <c r="A109" i="16"/>
  <c r="B110" i="16"/>
  <c r="B173" i="13"/>
  <c r="A172" i="13"/>
  <c r="B107" i="12"/>
  <c r="A106" i="12"/>
  <c r="B108" i="11"/>
  <c r="A107" i="11"/>
  <c r="B109" i="18" l="1"/>
  <c r="A108" i="18"/>
  <c r="B111" i="16"/>
  <c r="A110" i="16"/>
  <c r="A173" i="13"/>
  <c r="B174" i="13"/>
  <c r="A107" i="12"/>
  <c r="B108" i="12"/>
  <c r="B109" i="11"/>
  <c r="A108" i="11"/>
  <c r="A109" i="18" l="1"/>
  <c r="B110" i="18"/>
  <c r="B112" i="16"/>
  <c r="A111" i="16"/>
  <c r="B175" i="13"/>
  <c r="A174" i="13"/>
  <c r="B109" i="12"/>
  <c r="A108" i="12"/>
  <c r="A109" i="11"/>
  <c r="B110" i="11"/>
  <c r="B111" i="18" l="1"/>
  <c r="A110" i="18"/>
  <c r="A112" i="16"/>
  <c r="B113" i="16"/>
  <c r="A175" i="13"/>
  <c r="B176" i="13"/>
  <c r="A109" i="12"/>
  <c r="B110" i="12"/>
  <c r="B111" i="11"/>
  <c r="A110" i="11"/>
  <c r="B112" i="18" l="1"/>
  <c r="A111" i="18"/>
  <c r="B114" i="16"/>
  <c r="A113" i="16"/>
  <c r="B177" i="13"/>
  <c r="A176" i="13"/>
  <c r="A110" i="12"/>
  <c r="B111" i="12"/>
  <c r="A111" i="11"/>
  <c r="B112" i="11"/>
  <c r="A112" i="18" l="1"/>
  <c r="B113" i="18"/>
  <c r="A114" i="16"/>
  <c r="B115" i="16"/>
  <c r="A177" i="13"/>
  <c r="B178" i="13"/>
  <c r="B112" i="12"/>
  <c r="A111" i="12"/>
  <c r="A112" i="11"/>
  <c r="B113" i="11"/>
  <c r="B114" i="18" l="1"/>
  <c r="A113" i="18"/>
  <c r="A115" i="16"/>
  <c r="B120" i="16"/>
  <c r="B179" i="13"/>
  <c r="A178" i="13"/>
  <c r="A112" i="12"/>
  <c r="B113" i="12"/>
  <c r="B114" i="11"/>
  <c r="A113" i="11"/>
  <c r="A114" i="18" l="1"/>
  <c r="B115" i="18"/>
  <c r="A120" i="16"/>
  <c r="B121" i="16"/>
  <c r="A179" i="13"/>
  <c r="B180" i="13"/>
  <c r="B114" i="12"/>
  <c r="A113" i="12"/>
  <c r="A114" i="11"/>
  <c r="B115" i="11"/>
  <c r="B120" i="18" l="1"/>
  <c r="A115" i="18"/>
  <c r="A121" i="16"/>
  <c r="B122" i="16"/>
  <c r="B181" i="13"/>
  <c r="A180" i="13"/>
  <c r="B115" i="12"/>
  <c r="A114" i="12"/>
  <c r="B120" i="11"/>
  <c r="A115" i="11"/>
  <c r="B121" i="18" l="1"/>
  <c r="A120" i="18"/>
  <c r="A122" i="16"/>
  <c r="B123" i="16"/>
  <c r="A181" i="13"/>
  <c r="B182" i="13"/>
  <c r="A115" i="12"/>
  <c r="B120" i="12"/>
  <c r="A120" i="11"/>
  <c r="B121" i="11"/>
  <c r="B122" i="18" l="1"/>
  <c r="A121" i="18"/>
  <c r="A123" i="16"/>
  <c r="B124" i="16"/>
  <c r="B183" i="13"/>
  <c r="A182" i="13"/>
  <c r="B121" i="12"/>
  <c r="A120" i="12"/>
  <c r="B122" i="11"/>
  <c r="A121" i="11"/>
  <c r="B123" i="18" l="1"/>
  <c r="A122" i="18"/>
  <c r="A124" i="16"/>
  <c r="B125" i="16"/>
  <c r="A183" i="13"/>
  <c r="B184" i="13"/>
  <c r="A121" i="12"/>
  <c r="B122" i="12"/>
  <c r="A122" i="11"/>
  <c r="B123" i="11"/>
  <c r="B124" i="18" l="1"/>
  <c r="A123" i="18"/>
  <c r="A125" i="16"/>
  <c r="B126" i="16"/>
  <c r="B189" i="13"/>
  <c r="A184" i="13"/>
  <c r="B123" i="12"/>
  <c r="A122" i="12"/>
  <c r="B124" i="11"/>
  <c r="A123" i="11"/>
  <c r="B125" i="18" l="1"/>
  <c r="A124" i="18"/>
  <c r="A126" i="16"/>
  <c r="B127" i="16"/>
  <c r="A189" i="13"/>
  <c r="B190" i="13"/>
  <c r="A123" i="12"/>
  <c r="B124" i="12"/>
  <c r="A124" i="11"/>
  <c r="B125" i="11"/>
  <c r="B126" i="18" l="1"/>
  <c r="A125" i="18"/>
  <c r="A127" i="16"/>
  <c r="B128" i="16"/>
  <c r="B191" i="13"/>
  <c r="A190" i="13"/>
  <c r="B125" i="12"/>
  <c r="A124" i="12"/>
  <c r="B126" i="11"/>
  <c r="A125" i="11"/>
  <c r="B127" i="18" l="1"/>
  <c r="A126" i="18"/>
  <c r="A128" i="16"/>
  <c r="B129" i="16"/>
  <c r="A191" i="13"/>
  <c r="B192" i="13"/>
  <c r="A125" i="12"/>
  <c r="B126" i="12"/>
  <c r="A126" i="11"/>
  <c r="B127" i="11"/>
  <c r="B128" i="18" l="1"/>
  <c r="A127" i="18"/>
  <c r="A129" i="16"/>
  <c r="B130" i="16"/>
  <c r="B193" i="13"/>
  <c r="A192" i="13"/>
  <c r="B127" i="12"/>
  <c r="A126" i="12"/>
  <c r="B128" i="11"/>
  <c r="A127" i="11"/>
  <c r="B129" i="18" l="1"/>
  <c r="A128" i="18"/>
  <c r="A130" i="16"/>
  <c r="B131" i="16"/>
  <c r="A193" i="13"/>
  <c r="B194" i="13"/>
  <c r="A127" i="12"/>
  <c r="B128" i="12"/>
  <c r="B129" i="11"/>
  <c r="A128" i="11"/>
  <c r="B130" i="18" l="1"/>
  <c r="A129" i="18"/>
  <c r="A131" i="16"/>
  <c r="B132" i="16"/>
  <c r="B195" i="13"/>
  <c r="A194" i="13"/>
  <c r="B129" i="12"/>
  <c r="A128" i="12"/>
  <c r="B130" i="11"/>
  <c r="A129" i="11"/>
  <c r="B131" i="18" l="1"/>
  <c r="A130" i="18"/>
  <c r="A132" i="16"/>
  <c r="B133" i="16"/>
  <c r="A195" i="13"/>
  <c r="B196" i="13"/>
  <c r="A129" i="12"/>
  <c r="B130" i="12"/>
  <c r="B131" i="11"/>
  <c r="A130" i="11"/>
  <c r="B132" i="18" l="1"/>
  <c r="A131" i="18"/>
  <c r="A133" i="16"/>
  <c r="B134" i="16"/>
  <c r="B197" i="13"/>
  <c r="A196" i="13"/>
  <c r="B131" i="12"/>
  <c r="A130" i="12"/>
  <c r="B132" i="11"/>
  <c r="A131" i="11"/>
  <c r="B133" i="18" l="1"/>
  <c r="A132" i="18"/>
  <c r="A134" i="16"/>
  <c r="B135" i="16"/>
  <c r="A197" i="13"/>
  <c r="B198" i="13"/>
  <c r="A131" i="12"/>
  <c r="B132" i="12"/>
  <c r="B133" i="11"/>
  <c r="A132" i="11"/>
  <c r="B134" i="18" l="1"/>
  <c r="A133" i="18"/>
  <c r="B136" i="16"/>
  <c r="A135" i="16"/>
  <c r="B199" i="13"/>
  <c r="A198" i="13"/>
  <c r="B133" i="12"/>
  <c r="A132" i="12"/>
  <c r="B134" i="11"/>
  <c r="A133" i="11"/>
  <c r="B135" i="18" l="1"/>
  <c r="A134" i="18"/>
  <c r="A136" i="16"/>
  <c r="B137" i="16"/>
  <c r="A199" i="13"/>
  <c r="B200" i="13"/>
  <c r="A133" i="12"/>
  <c r="B134" i="12"/>
  <c r="A134" i="11"/>
  <c r="B135" i="11"/>
  <c r="B136" i="18" l="1"/>
  <c r="A135" i="18"/>
  <c r="B138" i="16"/>
  <c r="A137" i="16"/>
  <c r="B201" i="13"/>
  <c r="A200" i="13"/>
  <c r="B135" i="12"/>
  <c r="A134" i="12"/>
  <c r="B136" i="11"/>
  <c r="A135" i="11"/>
  <c r="B137" i="18" l="1"/>
  <c r="A136" i="18"/>
  <c r="A138" i="16"/>
  <c r="B139" i="16"/>
  <c r="A201" i="13"/>
  <c r="B202" i="13"/>
  <c r="A135" i="12"/>
  <c r="B136" i="12"/>
  <c r="A136" i="11"/>
  <c r="B137" i="11"/>
  <c r="B138" i="18" l="1"/>
  <c r="A137" i="18"/>
  <c r="B140" i="16"/>
  <c r="A139" i="16"/>
  <c r="B203" i="13"/>
  <c r="A202" i="13"/>
  <c r="A136" i="12"/>
  <c r="B137" i="12"/>
  <c r="B138" i="11"/>
  <c r="A137" i="11"/>
  <c r="B139" i="18" l="1"/>
  <c r="A138" i="18"/>
  <c r="A140" i="16"/>
  <c r="B141" i="16"/>
  <c r="A203" i="13"/>
  <c r="B204" i="13"/>
  <c r="B138" i="12"/>
  <c r="A137" i="12"/>
  <c r="A138" i="11"/>
  <c r="B139" i="11"/>
  <c r="B140" i="18" l="1"/>
  <c r="A139" i="18"/>
  <c r="B142" i="16"/>
  <c r="A141" i="16"/>
  <c r="B205" i="13"/>
  <c r="A204" i="13"/>
  <c r="A138" i="12"/>
  <c r="B139" i="12"/>
  <c r="B140" i="11"/>
  <c r="A139" i="11"/>
  <c r="B141" i="18" l="1"/>
  <c r="A140" i="18"/>
  <c r="A142" i="16"/>
  <c r="B143" i="16"/>
  <c r="A205" i="13"/>
  <c r="B206" i="13"/>
  <c r="B140" i="12"/>
  <c r="A139" i="12"/>
  <c r="A140" i="11"/>
  <c r="B141" i="11"/>
  <c r="B142" i="18" l="1"/>
  <c r="A141" i="18"/>
  <c r="B144" i="16"/>
  <c r="A143" i="16"/>
  <c r="B207" i="13"/>
  <c r="A206" i="13"/>
  <c r="B141" i="12"/>
  <c r="A140" i="12"/>
  <c r="B142" i="11"/>
  <c r="A141" i="11"/>
  <c r="B143" i="18" l="1"/>
  <c r="A142" i="18"/>
  <c r="A144" i="16"/>
  <c r="B145" i="16"/>
  <c r="A207" i="13"/>
  <c r="B208" i="13"/>
  <c r="B142" i="12"/>
  <c r="A141" i="12"/>
  <c r="A142" i="11"/>
  <c r="B143" i="11"/>
  <c r="B144" i="18" l="1"/>
  <c r="A143" i="18"/>
  <c r="B146" i="16"/>
  <c r="A145" i="16"/>
  <c r="B209" i="13"/>
  <c r="A208" i="13"/>
  <c r="B143" i="12"/>
  <c r="A142" i="12"/>
  <c r="B144" i="11"/>
  <c r="A143" i="11"/>
  <c r="B145" i="18" l="1"/>
  <c r="A144" i="18"/>
  <c r="A146" i="16"/>
  <c r="B147" i="16"/>
  <c r="A209" i="13"/>
  <c r="B210" i="13"/>
  <c r="B144" i="12"/>
  <c r="A143" i="12"/>
  <c r="A144" i="11"/>
  <c r="B145" i="11"/>
  <c r="B146" i="18" l="1"/>
  <c r="A145" i="18"/>
  <c r="B148" i="16"/>
  <c r="A147" i="16"/>
  <c r="B211" i="13"/>
  <c r="A210" i="13"/>
  <c r="B145" i="12"/>
  <c r="A144" i="12"/>
  <c r="B146" i="11"/>
  <c r="A145" i="11"/>
  <c r="B147" i="18" l="1"/>
  <c r="A146" i="18"/>
  <c r="A148" i="16"/>
  <c r="B149" i="16"/>
  <c r="A211" i="13"/>
  <c r="B212" i="13"/>
  <c r="B146" i="12"/>
  <c r="A145" i="12"/>
  <c r="A146" i="11"/>
  <c r="B147" i="11"/>
  <c r="B148" i="18" l="1"/>
  <c r="A147" i="18"/>
  <c r="B154" i="16"/>
  <c r="A149" i="16"/>
  <c r="B213" i="13"/>
  <c r="A212" i="13"/>
  <c r="A146" i="12"/>
  <c r="B147" i="12"/>
  <c r="B148" i="11"/>
  <c r="A147" i="11"/>
  <c r="B149" i="18" l="1"/>
  <c r="A148" i="18"/>
  <c r="A154" i="16"/>
  <c r="B155" i="16"/>
  <c r="A213" i="13"/>
  <c r="B214" i="13"/>
  <c r="B148" i="12"/>
  <c r="A147" i="12"/>
  <c r="A148" i="11"/>
  <c r="B149" i="11"/>
  <c r="B154" i="18" l="1"/>
  <c r="A149" i="18"/>
  <c r="B156" i="16"/>
  <c r="A155" i="16"/>
  <c r="B215" i="13"/>
  <c r="A214" i="13"/>
  <c r="B149" i="12"/>
  <c r="A148" i="12"/>
  <c r="B154" i="11"/>
  <c r="A149" i="11"/>
  <c r="B155" i="18" l="1"/>
  <c r="A154" i="18"/>
  <c r="A156" i="16"/>
  <c r="B157" i="16"/>
  <c r="A215" i="13"/>
  <c r="B216" i="13"/>
  <c r="B154" i="12"/>
  <c r="A149" i="12"/>
  <c r="B155" i="11"/>
  <c r="A154" i="11"/>
  <c r="A155" i="18" l="1"/>
  <c r="B156" i="18"/>
  <c r="B158" i="16"/>
  <c r="A157" i="16"/>
  <c r="B217" i="13"/>
  <c r="A216" i="13"/>
  <c r="A154" i="12"/>
  <c r="B155" i="12"/>
  <c r="B156" i="11"/>
  <c r="A155" i="11"/>
  <c r="B157" i="18" l="1"/>
  <c r="A156" i="18"/>
  <c r="A158" i="16"/>
  <c r="B159" i="16"/>
  <c r="A217" i="13"/>
  <c r="B218" i="13"/>
  <c r="B156" i="12"/>
  <c r="A155" i="12"/>
  <c r="B157" i="11"/>
  <c r="A156" i="11"/>
  <c r="B158" i="18" l="1"/>
  <c r="A157" i="18"/>
  <c r="B160" i="16"/>
  <c r="A159" i="16"/>
  <c r="A218" i="13"/>
  <c r="B223" i="13"/>
  <c r="A156" i="12"/>
  <c r="B157" i="12"/>
  <c r="B158" i="11"/>
  <c r="A157" i="11"/>
  <c r="A158" i="18" l="1"/>
  <c r="B159" i="18"/>
  <c r="A160" i="16"/>
  <c r="B161" i="16"/>
  <c r="A223" i="13"/>
  <c r="B224" i="13"/>
  <c r="B158" i="12"/>
  <c r="A157" i="12"/>
  <c r="B159" i="11"/>
  <c r="A158" i="11"/>
  <c r="A159" i="18" l="1"/>
  <c r="B160" i="18"/>
  <c r="B162" i="16"/>
  <c r="A161" i="16"/>
  <c r="A224" i="13"/>
  <c r="B225" i="13"/>
  <c r="A158" i="12"/>
  <c r="B159" i="12"/>
  <c r="B160" i="11"/>
  <c r="A159" i="11"/>
  <c r="B161" i="18" l="1"/>
  <c r="A160" i="18"/>
  <c r="A162" i="16"/>
  <c r="B163" i="16"/>
  <c r="A225" i="13"/>
  <c r="B226" i="13"/>
  <c r="B160" i="12"/>
  <c r="A159" i="12"/>
  <c r="B161" i="11"/>
  <c r="A160" i="11"/>
  <c r="B162" i="18" l="1"/>
  <c r="A161" i="18"/>
  <c r="B164" i="16"/>
  <c r="A163" i="16"/>
  <c r="A226" i="13"/>
  <c r="B227" i="13"/>
  <c r="A160" i="12"/>
  <c r="B161" i="12"/>
  <c r="B162" i="11"/>
  <c r="A161" i="11"/>
  <c r="B163" i="18" l="1"/>
  <c r="A162" i="18"/>
  <c r="A164" i="16"/>
  <c r="B165" i="16"/>
  <c r="A227" i="13"/>
  <c r="B228" i="13"/>
  <c r="B162" i="12"/>
  <c r="A161" i="12"/>
  <c r="B163" i="11"/>
  <c r="A162" i="11"/>
  <c r="A163" i="18" l="1"/>
  <c r="B164" i="18"/>
  <c r="B166" i="16"/>
  <c r="A165" i="16"/>
  <c r="A228" i="13"/>
  <c r="B229" i="13"/>
  <c r="A162" i="12"/>
  <c r="B163" i="12"/>
  <c r="B164" i="11"/>
  <c r="A163" i="11"/>
  <c r="B165" i="18" l="1"/>
  <c r="A164" i="18"/>
  <c r="A166" i="16"/>
  <c r="B167" i="16"/>
  <c r="A229" i="13"/>
  <c r="B230" i="13"/>
  <c r="B164" i="12"/>
  <c r="A163" i="12"/>
  <c r="B165" i="11"/>
  <c r="A164" i="11"/>
  <c r="B166" i="18" l="1"/>
  <c r="A165" i="18"/>
  <c r="B168" i="16"/>
  <c r="A167" i="16"/>
  <c r="A230" i="13"/>
  <c r="B231" i="13"/>
  <c r="A164" i="12"/>
  <c r="B165" i="12"/>
  <c r="B166" i="11"/>
  <c r="A165" i="11"/>
  <c r="A166" i="18" l="1"/>
  <c r="B167" i="18"/>
  <c r="A168" i="16"/>
  <c r="B169" i="16"/>
  <c r="A231" i="13"/>
  <c r="B232" i="13"/>
  <c r="B166" i="12"/>
  <c r="A165" i="12"/>
  <c r="B167" i="11"/>
  <c r="A166" i="11"/>
  <c r="A167" i="18" l="1"/>
  <c r="B168" i="18"/>
  <c r="B170" i="16"/>
  <c r="A169" i="16"/>
  <c r="A232" i="13"/>
  <c r="B233" i="13"/>
  <c r="A166" i="12"/>
  <c r="B167" i="12"/>
  <c r="B168" i="11"/>
  <c r="A167" i="11"/>
  <c r="B169" i="18" l="1"/>
  <c r="A168" i="18"/>
  <c r="A170" i="16"/>
  <c r="B171" i="16"/>
  <c r="A233" i="13"/>
  <c r="B234" i="13"/>
  <c r="B168" i="12"/>
  <c r="A167" i="12"/>
  <c r="B169" i="11"/>
  <c r="A168" i="11"/>
  <c r="B170" i="18" l="1"/>
  <c r="A169" i="18"/>
  <c r="B172" i="16"/>
  <c r="A171" i="16"/>
  <c r="A234" i="13"/>
  <c r="B235" i="13"/>
  <c r="A168" i="12"/>
  <c r="B169" i="12"/>
  <c r="B170" i="11"/>
  <c r="A169" i="11"/>
  <c r="B171" i="18" l="1"/>
  <c r="A170" i="18"/>
  <c r="A172" i="16"/>
  <c r="B173" i="16"/>
  <c r="A235" i="13"/>
  <c r="B236" i="13"/>
  <c r="B170" i="12"/>
  <c r="A169" i="12"/>
  <c r="B171" i="11"/>
  <c r="A170" i="11"/>
  <c r="B172" i="18" l="1"/>
  <c r="A171" i="18"/>
  <c r="B174" i="16"/>
  <c r="A173" i="16"/>
  <c r="A236" i="13"/>
  <c r="B237" i="13"/>
  <c r="A170" i="12"/>
  <c r="B171" i="12"/>
  <c r="B172" i="11"/>
  <c r="A171" i="11"/>
  <c r="B173" i="18" l="1"/>
  <c r="A172" i="18"/>
  <c r="A174" i="16"/>
  <c r="B175" i="16"/>
  <c r="A237" i="13"/>
  <c r="B238" i="13"/>
  <c r="B172" i="12"/>
  <c r="A171" i="12"/>
  <c r="B173" i="11"/>
  <c r="A172" i="11"/>
  <c r="A173" i="18" l="1"/>
  <c r="B174" i="18"/>
  <c r="B176" i="16"/>
  <c r="A175" i="16"/>
  <c r="A238" i="13"/>
  <c r="B239" i="13"/>
  <c r="A172" i="12"/>
  <c r="B173" i="12"/>
  <c r="B174" i="11"/>
  <c r="A173" i="11"/>
  <c r="A174" i="18" l="1"/>
  <c r="B175" i="18"/>
  <c r="A176" i="16"/>
  <c r="B177" i="16"/>
  <c r="A239" i="13"/>
  <c r="B240" i="13"/>
  <c r="B174" i="12"/>
  <c r="A173" i="12"/>
  <c r="B175" i="11"/>
  <c r="A174" i="11"/>
  <c r="A175" i="18" l="1"/>
  <c r="B176" i="18"/>
  <c r="B178" i="16"/>
  <c r="A177" i="16"/>
  <c r="A240" i="13"/>
  <c r="B241" i="13"/>
  <c r="A174" i="12"/>
  <c r="B175" i="12"/>
  <c r="B176" i="11"/>
  <c r="A175" i="11"/>
  <c r="B177" i="18" l="1"/>
  <c r="A176" i="18"/>
  <c r="A178" i="16"/>
  <c r="B179" i="16"/>
  <c r="A241" i="13"/>
  <c r="B242" i="13"/>
  <c r="B176" i="12"/>
  <c r="A175" i="12"/>
  <c r="B177" i="11"/>
  <c r="A176" i="11"/>
  <c r="B178" i="18" l="1"/>
  <c r="A177" i="18"/>
  <c r="B180" i="16"/>
  <c r="A179" i="16"/>
  <c r="A242" i="13"/>
  <c r="B243" i="13"/>
  <c r="A176" i="12"/>
  <c r="B177" i="12"/>
  <c r="B178" i="11"/>
  <c r="A177" i="11"/>
  <c r="B179" i="18" l="1"/>
  <c r="A178" i="18"/>
  <c r="A180" i="16"/>
  <c r="B181" i="16"/>
  <c r="A243" i="13"/>
  <c r="B244" i="13"/>
  <c r="B178" i="12"/>
  <c r="A177" i="12"/>
  <c r="B179" i="11"/>
  <c r="A178" i="11"/>
  <c r="B180" i="18" l="1"/>
  <c r="A179" i="18"/>
  <c r="B182" i="16"/>
  <c r="A181" i="16"/>
  <c r="A244" i="13"/>
  <c r="B245" i="13"/>
  <c r="A178" i="12"/>
  <c r="B179" i="12"/>
  <c r="B180" i="11"/>
  <c r="A179" i="11"/>
  <c r="B181" i="18" l="1"/>
  <c r="A180" i="18"/>
  <c r="A182" i="16"/>
  <c r="B183" i="16"/>
  <c r="A245" i="13"/>
  <c r="B246" i="13"/>
  <c r="B180" i="12"/>
  <c r="A179" i="12"/>
  <c r="B181" i="11"/>
  <c r="A180" i="11"/>
  <c r="A181" i="18" l="1"/>
  <c r="B182" i="18"/>
  <c r="B184" i="16"/>
  <c r="A183" i="16"/>
  <c r="A246" i="13"/>
  <c r="B247" i="13"/>
  <c r="A180" i="12"/>
  <c r="B181" i="12"/>
  <c r="B182" i="11"/>
  <c r="A181" i="11"/>
  <c r="A182" i="18" l="1"/>
  <c r="B183" i="18"/>
  <c r="A184" i="16"/>
  <c r="B189" i="16"/>
  <c r="A247" i="13"/>
  <c r="B248" i="13"/>
  <c r="B182" i="12"/>
  <c r="A181" i="12"/>
  <c r="B183" i="11"/>
  <c r="A182" i="11"/>
  <c r="A183" i="18" l="1"/>
  <c r="B184" i="18"/>
  <c r="B190" i="16"/>
  <c r="A189" i="16"/>
  <c r="A248" i="13"/>
  <c r="B249" i="13"/>
  <c r="A182" i="12"/>
  <c r="B183" i="12"/>
  <c r="B184" i="11"/>
  <c r="A183" i="11"/>
  <c r="B189" i="18" l="1"/>
  <c r="A184" i="18"/>
  <c r="A190" i="16"/>
  <c r="B191" i="16"/>
  <c r="A249" i="13"/>
  <c r="B250" i="13"/>
  <c r="B184" i="12"/>
  <c r="A183" i="12"/>
  <c r="A184" i="11"/>
  <c r="B189" i="11"/>
  <c r="B190" i="18" l="1"/>
  <c r="A189" i="18"/>
  <c r="B192" i="16"/>
  <c r="A191" i="16"/>
  <c r="A250" i="13"/>
  <c r="B251" i="13"/>
  <c r="A184" i="12"/>
  <c r="B189" i="12"/>
  <c r="A189" i="11"/>
  <c r="B190" i="11"/>
  <c r="A190" i="18" l="1"/>
  <c r="B191" i="18"/>
  <c r="B193" i="16"/>
  <c r="A192" i="16"/>
  <c r="A251" i="13"/>
  <c r="B252" i="13"/>
  <c r="A189" i="12"/>
  <c r="B190" i="12"/>
  <c r="A190" i="11"/>
  <c r="B191" i="11"/>
  <c r="A191" i="18" l="1"/>
  <c r="B192" i="18"/>
  <c r="B194" i="16"/>
  <c r="A193" i="16"/>
  <c r="B253" i="13"/>
  <c r="A252" i="13"/>
  <c r="A190" i="12"/>
  <c r="B191" i="12"/>
  <c r="A191" i="11"/>
  <c r="B192" i="11"/>
  <c r="A192" i="18" l="1"/>
  <c r="B193" i="18"/>
  <c r="B195" i="16"/>
  <c r="A194" i="16"/>
  <c r="B258" i="13"/>
  <c r="A253" i="13"/>
  <c r="A191" i="12"/>
  <c r="B192" i="12"/>
  <c r="A192" i="11"/>
  <c r="B193" i="11"/>
  <c r="A193" i="18" l="1"/>
  <c r="B194" i="18"/>
  <c r="A195" i="16"/>
  <c r="B196" i="16"/>
  <c r="B259" i="13"/>
  <c r="A258" i="13"/>
  <c r="A192" i="12"/>
  <c r="B193" i="12"/>
  <c r="A193" i="11"/>
  <c r="B194" i="11"/>
  <c r="A194" i="18" l="1"/>
  <c r="B195" i="18"/>
  <c r="B197" i="16"/>
  <c r="A196" i="16"/>
  <c r="B260" i="13"/>
  <c r="A259" i="13"/>
  <c r="A193" i="12"/>
  <c r="B194" i="12"/>
  <c r="A194" i="11"/>
  <c r="B195" i="11"/>
  <c r="A195" i="18" l="1"/>
  <c r="B196" i="18"/>
  <c r="B198" i="16"/>
  <c r="A197" i="16"/>
  <c r="B261" i="13"/>
  <c r="A260" i="13"/>
  <c r="A194" i="12"/>
  <c r="B195" i="12"/>
  <c r="A195" i="11"/>
  <c r="B196" i="11"/>
  <c r="A196" i="18" l="1"/>
  <c r="B197" i="18"/>
  <c r="B199" i="16"/>
  <c r="A198" i="16"/>
  <c r="B262" i="13"/>
  <c r="A261" i="13"/>
  <c r="A195" i="12"/>
  <c r="B196" i="12"/>
  <c r="A196" i="11"/>
  <c r="B197" i="11"/>
  <c r="A197" i="18" l="1"/>
  <c r="B198" i="18"/>
  <c r="B200" i="16"/>
  <c r="A199" i="16"/>
  <c r="B263" i="13"/>
  <c r="A262" i="13"/>
  <c r="A196" i="12"/>
  <c r="B197" i="12"/>
  <c r="A197" i="11"/>
  <c r="B198" i="11"/>
  <c r="A198" i="18" l="1"/>
  <c r="B199" i="18"/>
  <c r="B201" i="16"/>
  <c r="A200" i="16"/>
  <c r="B264" i="13"/>
  <c r="A263" i="13"/>
  <c r="A197" i="12"/>
  <c r="B198" i="12"/>
  <c r="A198" i="11"/>
  <c r="B199" i="11"/>
  <c r="A199" i="18" l="1"/>
  <c r="B200" i="18"/>
  <c r="B202" i="16"/>
  <c r="A201" i="16"/>
  <c r="B265" i="13"/>
  <c r="A264" i="13"/>
  <c r="A198" i="12"/>
  <c r="B199" i="12"/>
  <c r="A199" i="11"/>
  <c r="B200" i="11"/>
  <c r="A200" i="18" l="1"/>
  <c r="B201" i="18"/>
  <c r="B203" i="16"/>
  <c r="A202" i="16"/>
  <c r="A265" i="13"/>
  <c r="B266" i="13"/>
  <c r="A199" i="12"/>
  <c r="B200" i="12"/>
  <c r="B201" i="11"/>
  <c r="A200" i="11"/>
  <c r="A201" i="18" l="1"/>
  <c r="B202" i="18"/>
  <c r="B204" i="16"/>
  <c r="A203" i="16"/>
  <c r="B267" i="13"/>
  <c r="A266" i="13"/>
  <c r="A200" i="12"/>
  <c r="B201" i="12"/>
  <c r="A201" i="11"/>
  <c r="B202" i="11"/>
  <c r="A202" i="18" l="1"/>
  <c r="B203" i="18"/>
  <c r="B205" i="16"/>
  <c r="A204" i="16"/>
  <c r="A267" i="13"/>
  <c r="B268" i="13"/>
  <c r="A201" i="12"/>
  <c r="B202" i="12"/>
  <c r="B203" i="11"/>
  <c r="A202" i="11"/>
  <c r="A203" i="18" l="1"/>
  <c r="B204" i="18"/>
  <c r="A205" i="16"/>
  <c r="B206" i="16"/>
  <c r="B269" i="13"/>
  <c r="A268" i="13"/>
  <c r="A202" i="12"/>
  <c r="B203" i="12"/>
  <c r="A203" i="11"/>
  <c r="B204" i="11"/>
  <c r="A204" i="18" l="1"/>
  <c r="B205" i="18"/>
  <c r="B207" i="16"/>
  <c r="A206" i="16"/>
  <c r="A269" i="13"/>
  <c r="B270" i="13"/>
  <c r="A203" i="12"/>
  <c r="B204" i="12"/>
  <c r="B205" i="11"/>
  <c r="A204" i="11"/>
  <c r="A205" i="18" l="1"/>
  <c r="B206" i="18"/>
  <c r="B208" i="16"/>
  <c r="A207" i="16"/>
  <c r="B271" i="13"/>
  <c r="A270" i="13"/>
  <c r="A204" i="12"/>
  <c r="B205" i="12"/>
  <c r="A205" i="11"/>
  <c r="B206" i="11"/>
  <c r="A206" i="18" l="1"/>
  <c r="B207" i="18"/>
  <c r="B209" i="16"/>
  <c r="A208" i="16"/>
  <c r="A271" i="13"/>
  <c r="B272" i="13"/>
  <c r="A205" i="12"/>
  <c r="B206" i="12"/>
  <c r="B207" i="11"/>
  <c r="A206" i="11"/>
  <c r="A207" i="18" l="1"/>
  <c r="B208" i="18"/>
  <c r="B210" i="16"/>
  <c r="A209" i="16"/>
  <c r="B273" i="13"/>
  <c r="A272" i="13"/>
  <c r="A206" i="12"/>
  <c r="B207" i="12"/>
  <c r="A207" i="11"/>
  <c r="B208" i="11"/>
  <c r="A208" i="18" l="1"/>
  <c r="B209" i="18"/>
  <c r="B211" i="16"/>
  <c r="A210" i="16"/>
  <c r="A273" i="13"/>
  <c r="B274" i="13"/>
  <c r="A207" i="12"/>
  <c r="B208" i="12"/>
  <c r="B209" i="11"/>
  <c r="A208" i="11"/>
  <c r="A209" i="18" l="1"/>
  <c r="B210" i="18"/>
  <c r="A211" i="16"/>
  <c r="B212" i="16"/>
  <c r="A274" i="13"/>
  <c r="B275" i="13"/>
  <c r="A208" i="12"/>
  <c r="B209" i="12"/>
  <c r="A209" i="11"/>
  <c r="B210" i="11"/>
  <c r="A210" i="18" l="1"/>
  <c r="B211" i="18"/>
  <c r="B213" i="16"/>
  <c r="A212" i="16"/>
  <c r="A275" i="13"/>
  <c r="B276" i="13"/>
  <c r="A209" i="12"/>
  <c r="B210" i="12"/>
  <c r="B211" i="11"/>
  <c r="A210" i="11"/>
  <c r="A211" i="18" l="1"/>
  <c r="B212" i="18"/>
  <c r="B214" i="16"/>
  <c r="A213" i="16"/>
  <c r="A276" i="13"/>
  <c r="B277" i="13"/>
  <c r="A210" i="12"/>
  <c r="B211" i="12"/>
  <c r="A211" i="11"/>
  <c r="B212" i="11"/>
  <c r="A212" i="18" l="1"/>
  <c r="B213" i="18"/>
  <c r="B215" i="16"/>
  <c r="A214" i="16"/>
  <c r="A277" i="13"/>
  <c r="B278" i="13"/>
  <c r="A211" i="12"/>
  <c r="B212" i="12"/>
  <c r="B213" i="11"/>
  <c r="A212" i="11"/>
  <c r="A213" i="18" l="1"/>
  <c r="B214" i="18"/>
  <c r="B216" i="16"/>
  <c r="A215" i="16"/>
  <c r="A278" i="13"/>
  <c r="B279" i="13"/>
  <c r="A212" i="12"/>
  <c r="B213" i="12"/>
  <c r="A213" i="11"/>
  <c r="B214" i="11"/>
  <c r="A214" i="18" l="1"/>
  <c r="B215" i="18"/>
  <c r="B217" i="16"/>
  <c r="A216" i="16"/>
  <c r="A279" i="13"/>
  <c r="B280" i="13"/>
  <c r="A213" i="12"/>
  <c r="B214" i="12"/>
  <c r="B215" i="11"/>
  <c r="A214" i="11"/>
  <c r="A215" i="18" l="1"/>
  <c r="B216" i="18"/>
  <c r="B218" i="16"/>
  <c r="A217" i="16"/>
  <c r="A280" i="13"/>
  <c r="B281" i="13"/>
  <c r="A214" i="12"/>
  <c r="B215" i="12"/>
  <c r="A215" i="11"/>
  <c r="B216" i="11"/>
  <c r="A216" i="18" l="1"/>
  <c r="B217" i="18"/>
  <c r="B223" i="16"/>
  <c r="A218" i="16"/>
  <c r="A281" i="13"/>
  <c r="B282" i="13"/>
  <c r="A215" i="12"/>
  <c r="B216" i="12"/>
  <c r="B217" i="11"/>
  <c r="A216" i="11"/>
  <c r="A217" i="18" l="1"/>
  <c r="B218" i="18"/>
  <c r="A223" i="16"/>
  <c r="B224" i="16"/>
  <c r="A282" i="13"/>
  <c r="B283" i="13"/>
  <c r="A216" i="12"/>
  <c r="B217" i="12"/>
  <c r="A217" i="11"/>
  <c r="B218" i="11"/>
  <c r="A218" i="18" l="1"/>
  <c r="B223" i="18"/>
  <c r="B225" i="16"/>
  <c r="A224" i="16"/>
  <c r="A283" i="13"/>
  <c r="B284" i="13"/>
  <c r="A217" i="12"/>
  <c r="B218" i="12"/>
  <c r="B223" i="11"/>
  <c r="A218" i="11"/>
  <c r="B224" i="18" l="1"/>
  <c r="A223" i="18"/>
  <c r="A225" i="16"/>
  <c r="B226" i="16"/>
  <c r="A284" i="13"/>
  <c r="B285" i="13"/>
  <c r="A218" i="12"/>
  <c r="B223" i="12"/>
  <c r="B224" i="11"/>
  <c r="A223" i="11"/>
  <c r="B225" i="18" l="1"/>
  <c r="A224" i="18"/>
  <c r="B227" i="16"/>
  <c r="A226" i="16"/>
  <c r="A285" i="13"/>
  <c r="B286" i="13"/>
  <c r="B224" i="12"/>
  <c r="A223" i="12"/>
  <c r="B225" i="11"/>
  <c r="A224" i="11"/>
  <c r="B226" i="18" l="1"/>
  <c r="A225" i="18"/>
  <c r="A227" i="16"/>
  <c r="B228" i="16"/>
  <c r="A286" i="13"/>
  <c r="B287" i="13"/>
  <c r="A224" i="12"/>
  <c r="B225" i="12"/>
  <c r="B226" i="11"/>
  <c r="A225" i="11"/>
  <c r="A226" i="18" l="1"/>
  <c r="B227" i="18"/>
  <c r="B229" i="16"/>
  <c r="A228" i="16"/>
  <c r="A287" i="13"/>
  <c r="B288" i="13"/>
  <c r="B226" i="12"/>
  <c r="A225" i="12"/>
  <c r="A226" i="11"/>
  <c r="B227" i="11"/>
  <c r="B228" i="18" l="1"/>
  <c r="A227" i="18"/>
  <c r="A229" i="16"/>
  <c r="B230" i="16"/>
  <c r="A288" i="13"/>
  <c r="B293" i="13"/>
  <c r="A226" i="12"/>
  <c r="B227" i="12"/>
  <c r="B228" i="11"/>
  <c r="A227" i="11"/>
  <c r="B229" i="18" l="1"/>
  <c r="A228" i="18"/>
  <c r="B231" i="16"/>
  <c r="A230" i="16"/>
  <c r="B294" i="13"/>
  <c r="A293" i="13"/>
  <c r="A227" i="12"/>
  <c r="B228" i="12"/>
  <c r="B229" i="11"/>
  <c r="A228" i="11"/>
  <c r="B230" i="18" l="1"/>
  <c r="A229" i="18"/>
  <c r="A231" i="16"/>
  <c r="B232" i="16"/>
  <c r="A294" i="13"/>
  <c r="B295" i="13"/>
  <c r="A228" i="12"/>
  <c r="B229" i="12"/>
  <c r="B230" i="11"/>
  <c r="A229" i="11"/>
  <c r="A230" i="18" l="1"/>
  <c r="B231" i="18"/>
  <c r="B233" i="16"/>
  <c r="A232" i="16"/>
  <c r="B296" i="13"/>
  <c r="A295" i="13"/>
  <c r="B230" i="12"/>
  <c r="A229" i="12"/>
  <c r="B231" i="11"/>
  <c r="A230" i="11"/>
  <c r="B232" i="18" l="1"/>
  <c r="A231" i="18"/>
  <c r="A233" i="16"/>
  <c r="B234" i="16"/>
  <c r="A296" i="13"/>
  <c r="B297" i="13"/>
  <c r="A230" i="12"/>
  <c r="B231" i="12"/>
  <c r="B232" i="11"/>
  <c r="A231" i="11"/>
  <c r="B233" i="18" l="1"/>
  <c r="A232" i="18"/>
  <c r="B235" i="16"/>
  <c r="A234" i="16"/>
  <c r="B298" i="13"/>
  <c r="A297" i="13"/>
  <c r="B232" i="12"/>
  <c r="A231" i="12"/>
  <c r="B233" i="11"/>
  <c r="A232" i="11"/>
  <c r="B234" i="18" l="1"/>
  <c r="A233" i="18"/>
  <c r="A235" i="16"/>
  <c r="B236" i="16"/>
  <c r="A298" i="13"/>
  <c r="B299" i="13"/>
  <c r="A232" i="12"/>
  <c r="B233" i="12"/>
  <c r="B234" i="11"/>
  <c r="A233" i="11"/>
  <c r="A234" i="18" l="1"/>
  <c r="B235" i="18"/>
  <c r="B237" i="16"/>
  <c r="A236" i="16"/>
  <c r="B300" i="13"/>
  <c r="A299" i="13"/>
  <c r="B234" i="12"/>
  <c r="A233" i="12"/>
  <c r="A234" i="11"/>
  <c r="B235" i="11"/>
  <c r="B236" i="18" l="1"/>
  <c r="A235" i="18"/>
  <c r="A237" i="16"/>
  <c r="B238" i="16"/>
  <c r="A300" i="13"/>
  <c r="B301" i="13"/>
  <c r="A234" i="12"/>
  <c r="B235" i="12"/>
  <c r="B236" i="11"/>
  <c r="A235" i="11"/>
  <c r="B237" i="18" l="1"/>
  <c r="A236" i="18"/>
  <c r="B239" i="16"/>
  <c r="A238" i="16"/>
  <c r="B302" i="13"/>
  <c r="A301" i="13"/>
  <c r="B236" i="12"/>
  <c r="A235" i="12"/>
  <c r="A236" i="11"/>
  <c r="B237" i="11"/>
  <c r="B238" i="18" l="1"/>
  <c r="A237" i="18"/>
  <c r="A239" i="16"/>
  <c r="B240" i="16"/>
  <c r="A302" i="13"/>
  <c r="B303" i="13"/>
  <c r="A236" i="12"/>
  <c r="B237" i="12"/>
  <c r="B238" i="11"/>
  <c r="A237" i="11"/>
  <c r="A238" i="18" l="1"/>
  <c r="B239" i="18"/>
  <c r="B241" i="16"/>
  <c r="A240" i="16"/>
  <c r="B304" i="13"/>
  <c r="A303" i="13"/>
  <c r="B238" i="12"/>
  <c r="A237" i="12"/>
  <c r="A238" i="11"/>
  <c r="B239" i="11"/>
  <c r="B240" i="18" l="1"/>
  <c r="A239" i="18"/>
  <c r="A241" i="16"/>
  <c r="B242" i="16"/>
  <c r="A304" i="13"/>
  <c r="B305" i="13"/>
  <c r="A238" i="12"/>
  <c r="B239" i="12"/>
  <c r="B240" i="11"/>
  <c r="A239" i="11"/>
  <c r="B241" i="18" l="1"/>
  <c r="A240" i="18"/>
  <c r="B243" i="16"/>
  <c r="A242" i="16"/>
  <c r="B306" i="13"/>
  <c r="A305" i="13"/>
  <c r="A239" i="12"/>
  <c r="B240" i="12"/>
  <c r="A240" i="11"/>
  <c r="B241" i="11"/>
  <c r="B242" i="18" l="1"/>
  <c r="A241" i="18"/>
  <c r="A243" i="16"/>
  <c r="B244" i="16"/>
  <c r="A306" i="13"/>
  <c r="B307" i="13"/>
  <c r="A240" i="12"/>
  <c r="B241" i="12"/>
  <c r="B242" i="11"/>
  <c r="A241" i="11"/>
  <c r="A242" i="18" l="1"/>
  <c r="B243" i="18"/>
  <c r="B245" i="16"/>
  <c r="A244" i="16"/>
  <c r="B308" i="13"/>
  <c r="A307" i="13"/>
  <c r="A241" i="12"/>
  <c r="B242" i="12"/>
  <c r="A242" i="11"/>
  <c r="B243" i="11"/>
  <c r="B244" i="18" l="1"/>
  <c r="A243" i="18"/>
  <c r="A245" i="16"/>
  <c r="B246" i="16"/>
  <c r="A308" i="13"/>
  <c r="B309" i="13"/>
  <c r="A242" i="12"/>
  <c r="B243" i="12"/>
  <c r="B244" i="11"/>
  <c r="A243" i="11"/>
  <c r="B245" i="18" l="1"/>
  <c r="A244" i="18"/>
  <c r="B247" i="16"/>
  <c r="A246" i="16"/>
  <c r="B310" i="13"/>
  <c r="A309" i="13"/>
  <c r="A243" i="12"/>
  <c r="B244" i="12"/>
  <c r="A244" i="11"/>
  <c r="B245" i="11"/>
  <c r="B246" i="18" l="1"/>
  <c r="A245" i="18"/>
  <c r="A247" i="16"/>
  <c r="B248" i="16"/>
  <c r="A310" i="13"/>
  <c r="B311" i="13"/>
  <c r="A244" i="12"/>
  <c r="B245" i="12"/>
  <c r="B246" i="11"/>
  <c r="A245" i="11"/>
  <c r="B247" i="18" l="1"/>
  <c r="A246" i="18"/>
  <c r="B249" i="16"/>
  <c r="A248" i="16"/>
  <c r="B312" i="13"/>
  <c r="A311" i="13"/>
  <c r="A245" i="12"/>
  <c r="B246" i="12"/>
  <c r="A246" i="11"/>
  <c r="B247" i="11"/>
  <c r="B248" i="18" l="1"/>
  <c r="A247" i="18"/>
  <c r="A249" i="16"/>
  <c r="B250" i="16"/>
  <c r="A312" i="13"/>
  <c r="B313" i="13"/>
  <c r="A246" i="12"/>
  <c r="B247" i="12"/>
  <c r="B248" i="11"/>
  <c r="A247" i="11"/>
  <c r="B249" i="18" l="1"/>
  <c r="A248" i="18"/>
  <c r="B251" i="16"/>
  <c r="A250" i="16"/>
  <c r="B314" i="13"/>
  <c r="A313" i="13"/>
  <c r="A247" i="12"/>
  <c r="B248" i="12"/>
  <c r="A248" i="11"/>
  <c r="B249" i="11"/>
  <c r="B250" i="18" l="1"/>
  <c r="A249" i="18"/>
  <c r="A251" i="16"/>
  <c r="B252" i="16"/>
  <c r="A314" i="13"/>
  <c r="B315" i="13"/>
  <c r="A248" i="12"/>
  <c r="B249" i="12"/>
  <c r="B250" i="11"/>
  <c r="A249" i="11"/>
  <c r="B251" i="18" l="1"/>
  <c r="A250" i="18"/>
  <c r="B253" i="16"/>
  <c r="A252" i="16"/>
  <c r="A315" i="13"/>
  <c r="B316" i="13"/>
  <c r="A249" i="12"/>
  <c r="B250" i="12"/>
  <c r="A250" i="11"/>
  <c r="B251" i="11"/>
  <c r="B252" i="18" l="1"/>
  <c r="A251" i="18"/>
  <c r="B258" i="16"/>
  <c r="A253" i="16"/>
  <c r="A316" i="13"/>
  <c r="B317" i="13"/>
  <c r="A250" i="12"/>
  <c r="B251" i="12"/>
  <c r="B252" i="11"/>
  <c r="A251" i="11"/>
  <c r="B253" i="18" l="1"/>
  <c r="A252" i="18"/>
  <c r="B259" i="16"/>
  <c r="A258" i="16"/>
  <c r="B318" i="13"/>
  <c r="A317" i="13"/>
  <c r="A251" i="12"/>
  <c r="B252" i="12"/>
  <c r="A252" i="11"/>
  <c r="B253" i="11"/>
  <c r="A253" i="18" l="1"/>
  <c r="B258" i="18"/>
  <c r="B260" i="16"/>
  <c r="A259" i="16"/>
  <c r="A318" i="13"/>
  <c r="B319" i="13"/>
  <c r="A252" i="12"/>
  <c r="B253" i="12"/>
  <c r="B258" i="11"/>
  <c r="A253" i="11"/>
  <c r="A258" i="18" l="1"/>
  <c r="B259" i="18"/>
  <c r="B261" i="16"/>
  <c r="A260" i="16"/>
  <c r="B320" i="13"/>
  <c r="A319" i="13"/>
  <c r="A253" i="12"/>
  <c r="B258" i="12"/>
  <c r="A258" i="11"/>
  <c r="B259" i="11"/>
  <c r="A259" i="18" l="1"/>
  <c r="B260" i="18"/>
  <c r="B262" i="16"/>
  <c r="A261" i="16"/>
  <c r="A320" i="13"/>
  <c r="B321" i="13"/>
  <c r="A258" i="12"/>
  <c r="B259" i="12"/>
  <c r="B260" i="11"/>
  <c r="A259" i="11"/>
  <c r="A260" i="18" l="1"/>
  <c r="B261" i="18"/>
  <c r="B263" i="16"/>
  <c r="A262" i="16"/>
  <c r="A321" i="13"/>
  <c r="B322" i="13"/>
  <c r="B260" i="12"/>
  <c r="A259" i="12"/>
  <c r="A260" i="11"/>
  <c r="B261" i="11"/>
  <c r="A261" i="18" l="1"/>
  <c r="B262" i="18"/>
  <c r="B264" i="16"/>
  <c r="A263" i="16"/>
  <c r="B327" i="13"/>
  <c r="A322" i="13"/>
  <c r="A260" i="12"/>
  <c r="B261" i="12"/>
  <c r="B262" i="11"/>
  <c r="A261" i="11"/>
  <c r="A262" i="18" l="1"/>
  <c r="B263" i="18"/>
  <c r="B265" i="16"/>
  <c r="A264" i="16"/>
  <c r="B328" i="13"/>
  <c r="A327" i="13"/>
  <c r="B262" i="12"/>
  <c r="A261" i="12"/>
  <c r="A262" i="11"/>
  <c r="B263" i="11"/>
  <c r="A263" i="18" l="1"/>
  <c r="B264" i="18"/>
  <c r="B266" i="16"/>
  <c r="A265" i="16"/>
  <c r="B329" i="13"/>
  <c r="A328" i="13"/>
  <c r="A262" i="12"/>
  <c r="B263" i="12"/>
  <c r="B264" i="11"/>
  <c r="A263" i="11"/>
  <c r="A264" i="18" l="1"/>
  <c r="B265" i="18"/>
  <c r="B267" i="16"/>
  <c r="A266" i="16"/>
  <c r="B330" i="13"/>
  <c r="A329" i="13"/>
  <c r="B264" i="12"/>
  <c r="A263" i="12"/>
  <c r="A264" i="11"/>
  <c r="B265" i="11"/>
  <c r="A265" i="18" l="1"/>
  <c r="B266" i="18"/>
  <c r="B268" i="16"/>
  <c r="A267" i="16"/>
  <c r="B331" i="13"/>
  <c r="A330" i="13"/>
  <c r="A264" i="12"/>
  <c r="B265" i="12"/>
  <c r="B266" i="11"/>
  <c r="A265" i="11"/>
  <c r="A266" i="18" l="1"/>
  <c r="B267" i="18"/>
  <c r="B269" i="16"/>
  <c r="A268" i="16"/>
  <c r="A331" i="13"/>
  <c r="B332" i="13"/>
  <c r="B266" i="12"/>
  <c r="A265" i="12"/>
  <c r="A266" i="11"/>
  <c r="B267" i="11"/>
  <c r="A267" i="18" l="1"/>
  <c r="B268" i="18"/>
  <c r="B270" i="16"/>
  <c r="A269" i="16"/>
  <c r="B333" i="13"/>
  <c r="A332" i="13"/>
  <c r="A266" i="12"/>
  <c r="B267" i="12"/>
  <c r="B268" i="11"/>
  <c r="A267" i="11"/>
  <c r="A268" i="18" l="1"/>
  <c r="B269" i="18"/>
  <c r="A270" i="16"/>
  <c r="B271" i="16"/>
  <c r="A333" i="13"/>
  <c r="B334" i="13"/>
  <c r="B268" i="12"/>
  <c r="A267" i="12"/>
  <c r="A268" i="11"/>
  <c r="B269" i="11"/>
  <c r="A269" i="18" l="1"/>
  <c r="B270" i="18"/>
  <c r="B272" i="16"/>
  <c r="A271" i="16"/>
  <c r="B335" i="13"/>
  <c r="A334" i="13"/>
  <c r="A268" i="12"/>
  <c r="B269" i="12"/>
  <c r="B270" i="11"/>
  <c r="A269" i="11"/>
  <c r="A270" i="18" l="1"/>
  <c r="B271" i="18"/>
  <c r="A272" i="16"/>
  <c r="B273" i="16"/>
  <c r="A335" i="13"/>
  <c r="B336" i="13"/>
  <c r="B270" i="12"/>
  <c r="A269" i="12"/>
  <c r="A270" i="11"/>
  <c r="B271" i="11"/>
  <c r="A271" i="18" l="1"/>
  <c r="B272" i="18"/>
  <c r="B274" i="16"/>
  <c r="A273" i="16"/>
  <c r="B337" i="13"/>
  <c r="A336" i="13"/>
  <c r="A270" i="12"/>
  <c r="B271" i="12"/>
  <c r="B272" i="11"/>
  <c r="A271" i="11"/>
  <c r="A272" i="18" l="1"/>
  <c r="B273" i="18"/>
  <c r="A274" i="16"/>
  <c r="B275" i="16"/>
  <c r="A337" i="13"/>
  <c r="B338" i="13"/>
  <c r="B272" i="12"/>
  <c r="A271" i="12"/>
  <c r="A272" i="11"/>
  <c r="B273" i="11"/>
  <c r="A273" i="18" l="1"/>
  <c r="B274" i="18"/>
  <c r="B276" i="16"/>
  <c r="A275" i="16"/>
  <c r="B339" i="13"/>
  <c r="A338" i="13"/>
  <c r="A272" i="12"/>
  <c r="B273" i="12"/>
  <c r="B274" i="11"/>
  <c r="A273" i="11"/>
  <c r="A274" i="18" l="1"/>
  <c r="B275" i="18"/>
  <c r="A276" i="16"/>
  <c r="B277" i="16"/>
  <c r="A339" i="13"/>
  <c r="B340" i="13"/>
  <c r="B274" i="12"/>
  <c r="A273" i="12"/>
  <c r="A274" i="11"/>
  <c r="B275" i="11"/>
  <c r="A275" i="18" l="1"/>
  <c r="B276" i="18"/>
  <c r="B278" i="16"/>
  <c r="A277" i="16"/>
  <c r="B341" i="13"/>
  <c r="A340" i="13"/>
  <c r="A274" i="12"/>
  <c r="B275" i="12"/>
  <c r="B276" i="11"/>
  <c r="A275" i="11"/>
  <c r="A276" i="18" l="1"/>
  <c r="B277" i="18"/>
  <c r="A278" i="16"/>
  <c r="B279" i="16"/>
  <c r="A341" i="13"/>
  <c r="B342" i="13"/>
  <c r="B276" i="12"/>
  <c r="A275" i="12"/>
  <c r="A276" i="11"/>
  <c r="B277" i="11"/>
  <c r="A277" i="18" l="1"/>
  <c r="B278" i="18"/>
  <c r="B280" i="16"/>
  <c r="A279" i="16"/>
  <c r="B343" i="13"/>
  <c r="A342" i="13"/>
  <c r="A276" i="12"/>
  <c r="B277" i="12"/>
  <c r="B278" i="11"/>
  <c r="A277" i="11"/>
  <c r="A278" i="18" l="1"/>
  <c r="B279" i="18"/>
  <c r="A280" i="16"/>
  <c r="B281" i="16"/>
  <c r="A343" i="13"/>
  <c r="B344" i="13"/>
  <c r="B278" i="12"/>
  <c r="A277" i="12"/>
  <c r="A278" i="11"/>
  <c r="B279" i="11"/>
  <c r="A279" i="18" l="1"/>
  <c r="B280" i="18"/>
  <c r="B282" i="16"/>
  <c r="A281" i="16"/>
  <c r="B345" i="13"/>
  <c r="A344" i="13"/>
  <c r="A278" i="12"/>
  <c r="B279" i="12"/>
  <c r="B280" i="11"/>
  <c r="A279" i="11"/>
  <c r="A280" i="18" l="1"/>
  <c r="B281" i="18"/>
  <c r="A282" i="16"/>
  <c r="B283" i="16"/>
  <c r="A345" i="13"/>
  <c r="B346" i="13"/>
  <c r="B280" i="12"/>
  <c r="A279" i="12"/>
  <c r="A280" i="11"/>
  <c r="B281" i="11"/>
  <c r="A281" i="18" l="1"/>
  <c r="B282" i="18"/>
  <c r="B284" i="16"/>
  <c r="A283" i="16"/>
  <c r="B347" i="13"/>
  <c r="A346" i="13"/>
  <c r="A280" i="12"/>
  <c r="B281" i="12"/>
  <c r="B282" i="11"/>
  <c r="A281" i="11"/>
  <c r="A282" i="18" l="1"/>
  <c r="B283" i="18"/>
  <c r="A284" i="16"/>
  <c r="B285" i="16"/>
  <c r="A347" i="13"/>
  <c r="B348" i="13"/>
  <c r="B282" i="12"/>
  <c r="A281" i="12"/>
  <c r="A282" i="11"/>
  <c r="B283" i="11"/>
  <c r="A283" i="18" l="1"/>
  <c r="B284" i="18"/>
  <c r="B286" i="16"/>
  <c r="A285" i="16"/>
  <c r="B349" i="13"/>
  <c r="A348" i="13"/>
  <c r="A282" i="12"/>
  <c r="B283" i="12"/>
  <c r="B284" i="11"/>
  <c r="A283" i="11"/>
  <c r="A284" i="18" l="1"/>
  <c r="B285" i="18"/>
  <c r="A286" i="16"/>
  <c r="B287" i="16"/>
  <c r="A349" i="13"/>
  <c r="B350" i="13"/>
  <c r="B284" i="12"/>
  <c r="A283" i="12"/>
  <c r="A284" i="11"/>
  <c r="B285" i="11"/>
  <c r="A285" i="18" l="1"/>
  <c r="B286" i="18"/>
  <c r="B288" i="16"/>
  <c r="A287" i="16"/>
  <c r="B351" i="13"/>
  <c r="A350" i="13"/>
  <c r="A284" i="12"/>
  <c r="B285" i="12"/>
  <c r="B286" i="11"/>
  <c r="A285" i="11"/>
  <c r="A286" i="18" l="1"/>
  <c r="B287" i="18"/>
  <c r="A288" i="16"/>
  <c r="B293" i="16"/>
  <c r="A351" i="13"/>
  <c r="B352" i="13"/>
  <c r="B286" i="12"/>
  <c r="A285" i="12"/>
  <c r="A286" i="11"/>
  <c r="B287" i="11"/>
  <c r="A287" i="18" l="1"/>
  <c r="B288" i="18"/>
  <c r="A293" i="16"/>
  <c r="B294" i="16"/>
  <c r="B353" i="13"/>
  <c r="A352" i="13"/>
  <c r="A286" i="12"/>
  <c r="B287" i="12"/>
  <c r="B288" i="11"/>
  <c r="A287" i="11"/>
  <c r="A288" i="18" l="1"/>
  <c r="B293" i="18"/>
  <c r="A294" i="16"/>
  <c r="B295" i="16"/>
  <c r="A353" i="13"/>
  <c r="B354" i="13"/>
  <c r="B288" i="12"/>
  <c r="A287" i="12"/>
  <c r="A288" i="11"/>
  <c r="B293" i="11"/>
  <c r="B294" i="18" l="1"/>
  <c r="A293" i="18"/>
  <c r="A295" i="16"/>
  <c r="B296" i="16"/>
  <c r="B355" i="13"/>
  <c r="A354" i="13"/>
  <c r="A288" i="12"/>
  <c r="B293" i="12"/>
  <c r="B294" i="11"/>
  <c r="A293" i="11"/>
  <c r="A294" i="18" l="1"/>
  <c r="B295" i="18"/>
  <c r="A296" i="16"/>
  <c r="B297" i="16"/>
  <c r="A355" i="13"/>
  <c r="B356" i="13"/>
  <c r="B294" i="12"/>
  <c r="A293" i="12"/>
  <c r="A294" i="11"/>
  <c r="B295" i="11"/>
  <c r="B296" i="18" l="1"/>
  <c r="A295" i="18"/>
  <c r="A297" i="16"/>
  <c r="B298" i="16"/>
  <c r="B357" i="13"/>
  <c r="A356" i="13"/>
  <c r="A294" i="12"/>
  <c r="B295" i="12"/>
  <c r="B296" i="11"/>
  <c r="A295" i="11"/>
  <c r="A296" i="18" l="1"/>
  <c r="B297" i="18"/>
  <c r="A298" i="16"/>
  <c r="B299" i="16"/>
  <c r="A357" i="13"/>
  <c r="B362" i="13"/>
  <c r="B296" i="12"/>
  <c r="A295" i="12"/>
  <c r="A296" i="11"/>
  <c r="B297" i="11"/>
  <c r="B298" i="18" l="1"/>
  <c r="A297" i="18"/>
  <c r="A299" i="16"/>
  <c r="B300" i="16"/>
  <c r="B363" i="13"/>
  <c r="A362" i="13"/>
  <c r="A296" i="12"/>
  <c r="B297" i="12"/>
  <c r="B298" i="11"/>
  <c r="A297" i="11"/>
  <c r="A298" i="18" l="1"/>
  <c r="B299" i="18"/>
  <c r="A300" i="16"/>
  <c r="B301" i="16"/>
  <c r="A363" i="13"/>
  <c r="B364" i="13"/>
  <c r="B298" i="12"/>
  <c r="A297" i="12"/>
  <c r="A298" i="11"/>
  <c r="B299" i="11"/>
  <c r="B300" i="18" l="1"/>
  <c r="A299" i="18"/>
  <c r="A301" i="16"/>
  <c r="B302" i="16"/>
  <c r="B365" i="13"/>
  <c r="A364" i="13"/>
  <c r="A298" i="12"/>
  <c r="B299" i="12"/>
  <c r="B300" i="11"/>
  <c r="A299" i="11"/>
  <c r="B301" i="18" l="1"/>
  <c r="A300" i="18"/>
  <c r="A302" i="16"/>
  <c r="B303" i="16"/>
  <c r="A365" i="13"/>
  <c r="B366" i="13"/>
  <c r="B300" i="12"/>
  <c r="A299" i="12"/>
  <c r="A300" i="11"/>
  <c r="B301" i="11"/>
  <c r="B302" i="18" l="1"/>
  <c r="A301" i="18"/>
  <c r="A303" i="16"/>
  <c r="B304" i="16"/>
  <c r="B367" i="13"/>
  <c r="A366" i="13"/>
  <c r="A300" i="12"/>
  <c r="B301" i="12"/>
  <c r="B302" i="11"/>
  <c r="A301" i="11"/>
  <c r="B303" i="18" l="1"/>
  <c r="A302" i="18"/>
  <c r="A304" i="16"/>
  <c r="B305" i="16"/>
  <c r="A367" i="13"/>
  <c r="B368" i="13"/>
  <c r="B302" i="12"/>
  <c r="A301" i="12"/>
  <c r="A302" i="11"/>
  <c r="B303" i="11"/>
  <c r="B304" i="18" l="1"/>
  <c r="A303" i="18"/>
  <c r="A305" i="16"/>
  <c r="B306" i="16"/>
  <c r="B369" i="13"/>
  <c r="A368" i="13"/>
  <c r="A302" i="12"/>
  <c r="B303" i="12"/>
  <c r="B304" i="11"/>
  <c r="A303" i="11"/>
  <c r="B305" i="18" l="1"/>
  <c r="A304" i="18"/>
  <c r="A306" i="16"/>
  <c r="B307" i="16"/>
  <c r="A369" i="13"/>
  <c r="B370" i="13"/>
  <c r="B304" i="12"/>
  <c r="A303" i="12"/>
  <c r="B305" i="11"/>
  <c r="A304" i="11"/>
  <c r="B306" i="18" l="1"/>
  <c r="A305" i="18"/>
  <c r="A307" i="16"/>
  <c r="B308" i="16"/>
  <c r="B371" i="13"/>
  <c r="A370" i="13"/>
  <c r="B305" i="12"/>
  <c r="A304" i="12"/>
  <c r="B306" i="11"/>
  <c r="A305" i="11"/>
  <c r="B307" i="18" l="1"/>
  <c r="A306" i="18"/>
  <c r="A308" i="16"/>
  <c r="B309" i="16"/>
  <c r="A371" i="13"/>
  <c r="B372" i="13"/>
  <c r="B306" i="12"/>
  <c r="A305" i="12"/>
  <c r="B307" i="11"/>
  <c r="A306" i="11"/>
  <c r="B308" i="18" l="1"/>
  <c r="A307" i="18"/>
  <c r="A309" i="16"/>
  <c r="B310" i="16"/>
  <c r="B373" i="13"/>
  <c r="A372" i="13"/>
  <c r="B307" i="12"/>
  <c r="A306" i="12"/>
  <c r="B308" i="11"/>
  <c r="A307" i="11"/>
  <c r="B309" i="18" l="1"/>
  <c r="A308" i="18"/>
  <c r="A310" i="16"/>
  <c r="B311" i="16"/>
  <c r="A373" i="13"/>
  <c r="B374" i="13"/>
  <c r="B308" i="12"/>
  <c r="A307" i="12"/>
  <c r="B309" i="11"/>
  <c r="A308" i="11"/>
  <c r="B310" i="18" l="1"/>
  <c r="A309" i="18"/>
  <c r="B312" i="16"/>
  <c r="A311" i="16"/>
  <c r="B375" i="13"/>
  <c r="A374" i="13"/>
  <c r="A308" i="12"/>
  <c r="B309" i="12"/>
  <c r="B310" i="11"/>
  <c r="A309" i="11"/>
  <c r="B311" i="18" l="1"/>
  <c r="A310" i="18"/>
  <c r="A312" i="16"/>
  <c r="B313" i="16"/>
  <c r="A375" i="13"/>
  <c r="B376" i="13"/>
  <c r="B310" i="12"/>
  <c r="A309" i="12"/>
  <c r="B311" i="11"/>
  <c r="A310" i="11"/>
  <c r="B312" i="18" l="1"/>
  <c r="A311" i="18"/>
  <c r="B314" i="16"/>
  <c r="A313" i="16"/>
  <c r="B377" i="13"/>
  <c r="A376" i="13"/>
  <c r="B311" i="12"/>
  <c r="A310" i="12"/>
  <c r="B312" i="11"/>
  <c r="A311" i="11"/>
  <c r="B313" i="18" l="1"/>
  <c r="A312" i="18"/>
  <c r="B315" i="16"/>
  <c r="A314" i="16"/>
  <c r="A377" i="13"/>
  <c r="B378" i="13"/>
  <c r="B312" i="12"/>
  <c r="A311" i="12"/>
  <c r="B313" i="11"/>
  <c r="A312" i="11"/>
  <c r="B314" i="18" l="1"/>
  <c r="A313" i="18"/>
  <c r="B316" i="16"/>
  <c r="A315" i="16"/>
  <c r="B379" i="13"/>
  <c r="A378" i="13"/>
  <c r="B313" i="12"/>
  <c r="A312" i="12"/>
  <c r="B314" i="11"/>
  <c r="A313" i="11"/>
  <c r="B315" i="18" l="1"/>
  <c r="A314" i="18"/>
  <c r="B317" i="16"/>
  <c r="A316" i="16"/>
  <c r="A379" i="13"/>
  <c r="B380" i="13"/>
  <c r="B314" i="12"/>
  <c r="A313" i="12"/>
  <c r="B315" i="11"/>
  <c r="A314" i="11"/>
  <c r="B316" i="18" l="1"/>
  <c r="A315" i="18"/>
  <c r="B318" i="16"/>
  <c r="A317" i="16"/>
  <c r="B381" i="13"/>
  <c r="A380" i="13"/>
  <c r="A314" i="12"/>
  <c r="B315" i="12"/>
  <c r="A315" i="11"/>
  <c r="B316" i="11"/>
  <c r="B317" i="18" l="1"/>
  <c r="A316" i="18"/>
  <c r="B319" i="16"/>
  <c r="A318" i="16"/>
  <c r="A381" i="13"/>
  <c r="B382" i="13"/>
  <c r="B316" i="12"/>
  <c r="A315" i="12"/>
  <c r="B317" i="11"/>
  <c r="A316" i="11"/>
  <c r="B318" i="18" l="1"/>
  <c r="A317" i="18"/>
  <c r="B320" i="16"/>
  <c r="A319" i="16"/>
  <c r="B383" i="13"/>
  <c r="A382" i="13"/>
  <c r="B317" i="12"/>
  <c r="A316" i="12"/>
  <c r="A317" i="11"/>
  <c r="B318" i="11"/>
  <c r="B319" i="18" l="1"/>
  <c r="A318" i="18"/>
  <c r="B321" i="16"/>
  <c r="A320" i="16"/>
  <c r="A383" i="13"/>
  <c r="B384" i="13"/>
  <c r="A317" i="12"/>
  <c r="B318" i="12"/>
  <c r="B319" i="11"/>
  <c r="A318" i="11"/>
  <c r="B320" i="18" l="1"/>
  <c r="A319" i="18"/>
  <c r="A321" i="16"/>
  <c r="B322" i="16"/>
  <c r="B385" i="13"/>
  <c r="A384" i="13"/>
  <c r="A318" i="12"/>
  <c r="B319" i="12"/>
  <c r="A319" i="11"/>
  <c r="B320" i="11"/>
  <c r="B321" i="18" l="1"/>
  <c r="A320" i="18"/>
  <c r="B327" i="16"/>
  <c r="A322" i="16"/>
  <c r="A385" i="13"/>
  <c r="B386" i="13"/>
  <c r="A319" i="12"/>
  <c r="B320" i="12"/>
  <c r="B321" i="11"/>
  <c r="A320" i="11"/>
  <c r="B322" i="18" l="1"/>
  <c r="A321" i="18"/>
  <c r="A327" i="16"/>
  <c r="B328" i="16"/>
  <c r="B387" i="13"/>
  <c r="A386" i="13"/>
  <c r="B321" i="12"/>
  <c r="A320" i="12"/>
  <c r="A321" i="11"/>
  <c r="B322" i="11"/>
  <c r="B327" i="18" l="1"/>
  <c r="A322" i="18"/>
  <c r="B329" i="16"/>
  <c r="A328" i="16"/>
  <c r="A387" i="13"/>
  <c r="B388" i="13"/>
  <c r="A321" i="12"/>
  <c r="B322" i="12"/>
  <c r="B327" i="11"/>
  <c r="A322" i="11"/>
  <c r="A327" i="18" l="1"/>
  <c r="B328" i="18"/>
  <c r="A329" i="16"/>
  <c r="B330" i="16"/>
  <c r="B389" i="13"/>
  <c r="A388" i="13"/>
  <c r="A322" i="12"/>
  <c r="B327" i="12"/>
  <c r="A327" i="11"/>
  <c r="B328" i="11"/>
  <c r="B329" i="18" l="1"/>
  <c r="A328" i="18"/>
  <c r="B331" i="16"/>
  <c r="A330" i="16"/>
  <c r="A389" i="13"/>
  <c r="B390" i="13"/>
  <c r="A327" i="12"/>
  <c r="B328" i="12"/>
  <c r="B329" i="11"/>
  <c r="A328" i="11"/>
  <c r="A329" i="18" l="1"/>
  <c r="B330" i="18"/>
  <c r="A331" i="16"/>
  <c r="B332" i="16"/>
  <c r="B391" i="13"/>
  <c r="A390" i="13"/>
  <c r="A328" i="12"/>
  <c r="B329" i="12"/>
  <c r="A329" i="11"/>
  <c r="B330" i="11"/>
  <c r="B331" i="18" l="1"/>
  <c r="A330" i="18"/>
  <c r="B333" i="16"/>
  <c r="A332" i="16"/>
  <c r="A391" i="13"/>
  <c r="B396" i="13"/>
  <c r="A329" i="12"/>
  <c r="B330" i="12"/>
  <c r="B331" i="11"/>
  <c r="A330" i="11"/>
  <c r="A331" i="18" l="1"/>
  <c r="B332" i="18"/>
  <c r="A333" i="16"/>
  <c r="B334" i="16"/>
  <c r="A396" i="13"/>
  <c r="B397" i="13"/>
  <c r="A330" i="12"/>
  <c r="B331" i="12"/>
  <c r="A331" i="11"/>
  <c r="B332" i="11"/>
  <c r="B333" i="18" l="1"/>
  <c r="A332" i="18"/>
  <c r="B335" i="16"/>
  <c r="A334" i="16"/>
  <c r="A397" i="13"/>
  <c r="B398" i="13"/>
  <c r="A331" i="12"/>
  <c r="B332" i="12"/>
  <c r="B333" i="11"/>
  <c r="A332" i="11"/>
  <c r="A333" i="18" l="1"/>
  <c r="B334" i="18"/>
  <c r="A335" i="16"/>
  <c r="B336" i="16"/>
  <c r="A398" i="13"/>
  <c r="B399" i="13"/>
  <c r="A332" i="12"/>
  <c r="B333" i="12"/>
  <c r="A333" i="11"/>
  <c r="B334" i="11"/>
  <c r="B335" i="18" l="1"/>
  <c r="A334" i="18"/>
  <c r="B337" i="16"/>
  <c r="A336" i="16"/>
  <c r="A399" i="13"/>
  <c r="B400" i="13"/>
  <c r="A333" i="12"/>
  <c r="B334" i="12"/>
  <c r="B335" i="11"/>
  <c r="A334" i="11"/>
  <c r="A335" i="18" l="1"/>
  <c r="B336" i="18"/>
  <c r="A337" i="16"/>
  <c r="B338" i="16"/>
  <c r="A400" i="13"/>
  <c r="B401" i="13"/>
  <c r="A334" i="12"/>
  <c r="B335" i="12"/>
  <c r="A335" i="11"/>
  <c r="B336" i="11"/>
  <c r="B337" i="18" l="1"/>
  <c r="A336" i="18"/>
  <c r="B339" i="16"/>
  <c r="A338" i="16"/>
  <c r="A401" i="13"/>
  <c r="B402" i="13"/>
  <c r="A335" i="12"/>
  <c r="B336" i="12"/>
  <c r="B337" i="11"/>
  <c r="A336" i="11"/>
  <c r="A337" i="18" l="1"/>
  <c r="B338" i="18"/>
  <c r="A339" i="16"/>
  <c r="B340" i="16"/>
  <c r="A402" i="13"/>
  <c r="B403" i="13"/>
  <c r="A336" i="12"/>
  <c r="B337" i="12"/>
  <c r="A337" i="11"/>
  <c r="B338" i="11"/>
  <c r="B339" i="18" l="1"/>
  <c r="A338" i="18"/>
  <c r="B341" i="16"/>
  <c r="A340" i="16"/>
  <c r="A403" i="13"/>
  <c r="B404" i="13"/>
  <c r="A337" i="12"/>
  <c r="B338" i="12"/>
  <c r="B339" i="11"/>
  <c r="A338" i="11"/>
  <c r="A339" i="18" l="1"/>
  <c r="B340" i="18"/>
  <c r="A341" i="16"/>
  <c r="B342" i="16"/>
  <c r="A404" i="13"/>
  <c r="B405" i="13"/>
  <c r="A338" i="12"/>
  <c r="B339" i="12"/>
  <c r="A339" i="11"/>
  <c r="B340" i="11"/>
  <c r="B341" i="18" l="1"/>
  <c r="A340" i="18"/>
  <c r="B343" i="16"/>
  <c r="A342" i="16"/>
  <c r="A405" i="13"/>
  <c r="B406" i="13"/>
  <c r="A339" i="12"/>
  <c r="B340" i="12"/>
  <c r="B341" i="11"/>
  <c r="A340" i="11"/>
  <c r="A341" i="18" l="1"/>
  <c r="B342" i="18"/>
  <c r="A343" i="16"/>
  <c r="B344" i="16"/>
  <c r="A406" i="13"/>
  <c r="B407" i="13"/>
  <c r="A340" i="12"/>
  <c r="B341" i="12"/>
  <c r="A341" i="11"/>
  <c r="B342" i="11"/>
  <c r="B343" i="18" l="1"/>
  <c r="A342" i="18"/>
  <c r="B345" i="16"/>
  <c r="A344" i="16"/>
  <c r="A407" i="13"/>
  <c r="B408" i="13"/>
  <c r="A341" i="12"/>
  <c r="B342" i="12"/>
  <c r="B343" i="11"/>
  <c r="A342" i="11"/>
  <c r="A343" i="18" l="1"/>
  <c r="B344" i="18"/>
  <c r="A345" i="16"/>
  <c r="B346" i="16"/>
  <c r="A408" i="13"/>
  <c r="B409" i="13"/>
  <c r="A342" i="12"/>
  <c r="B343" i="12"/>
  <c r="A343" i="11"/>
  <c r="B344" i="11"/>
  <c r="B345" i="18" l="1"/>
  <c r="A344" i="18"/>
  <c r="B347" i="16"/>
  <c r="A346" i="16"/>
  <c r="A409" i="13"/>
  <c r="B410" i="13"/>
  <c r="A343" i="12"/>
  <c r="B344" i="12"/>
  <c r="B345" i="11"/>
  <c r="A344" i="11"/>
  <c r="A345" i="18" l="1"/>
  <c r="B346" i="18"/>
  <c r="A347" i="16"/>
  <c r="B348" i="16"/>
  <c r="A410" i="13"/>
  <c r="B411" i="13"/>
  <c r="A344" i="12"/>
  <c r="B345" i="12"/>
  <c r="A345" i="11"/>
  <c r="B346" i="11"/>
  <c r="B347" i="18" l="1"/>
  <c r="A346" i="18"/>
  <c r="B349" i="16"/>
  <c r="A348" i="16"/>
  <c r="A411" i="13"/>
  <c r="B412" i="13"/>
  <c r="A345" i="12"/>
  <c r="B346" i="12"/>
  <c r="B347" i="11"/>
  <c r="A346" i="11"/>
  <c r="A347" i="18" l="1"/>
  <c r="B348" i="18"/>
  <c r="A349" i="16"/>
  <c r="B350" i="16"/>
  <c r="A412" i="13"/>
  <c r="B413" i="13"/>
  <c r="B347" i="12"/>
  <c r="A346" i="12"/>
  <c r="A347" i="11"/>
  <c r="B348" i="11"/>
  <c r="B349" i="18" l="1"/>
  <c r="A348" i="18"/>
  <c r="B351" i="16"/>
  <c r="A350" i="16"/>
  <c r="A413" i="13"/>
  <c r="B414" i="13"/>
  <c r="A347" i="12"/>
  <c r="B348" i="12"/>
  <c r="B349" i="11"/>
  <c r="A348" i="11"/>
  <c r="A349" i="18" l="1"/>
  <c r="B350" i="18"/>
  <c r="A351" i="16"/>
  <c r="B352" i="16"/>
  <c r="A414" i="13"/>
  <c r="B415" i="13"/>
  <c r="B349" i="12"/>
  <c r="A348" i="12"/>
  <c r="A349" i="11"/>
  <c r="B350" i="11"/>
  <c r="B351" i="18" l="1"/>
  <c r="A350" i="18"/>
  <c r="B353" i="16"/>
  <c r="A352" i="16"/>
  <c r="A415" i="13"/>
  <c r="B416" i="13"/>
  <c r="A349" i="12"/>
  <c r="B350" i="12"/>
  <c r="B351" i="11"/>
  <c r="A350" i="11"/>
  <c r="A351" i="18" l="1"/>
  <c r="B352" i="18"/>
  <c r="A353" i="16"/>
  <c r="B354" i="16"/>
  <c r="A416" i="13"/>
  <c r="B417" i="13"/>
  <c r="B351" i="12"/>
  <c r="A350" i="12"/>
  <c r="A351" i="11"/>
  <c r="B352" i="11"/>
  <c r="B353" i="18" l="1"/>
  <c r="A352" i="18"/>
  <c r="B355" i="16"/>
  <c r="A354" i="16"/>
  <c r="A417" i="13"/>
  <c r="B418" i="13"/>
  <c r="A351" i="12"/>
  <c r="B352" i="12"/>
  <c r="B353" i="11"/>
  <c r="A352" i="11"/>
  <c r="A353" i="18" l="1"/>
  <c r="B354" i="18"/>
  <c r="A355" i="16"/>
  <c r="B356" i="16"/>
  <c r="A418" i="13"/>
  <c r="B419" i="13"/>
  <c r="B353" i="12"/>
  <c r="A352" i="12"/>
  <c r="A353" i="11"/>
  <c r="B354" i="11"/>
  <c r="B355" i="18" l="1"/>
  <c r="A354" i="18"/>
  <c r="B357" i="16"/>
  <c r="A356" i="16"/>
  <c r="A419" i="13"/>
  <c r="B420" i="13"/>
  <c r="A353" i="12"/>
  <c r="B354" i="12"/>
  <c r="B355" i="11"/>
  <c r="A354" i="11"/>
  <c r="A355" i="18" l="1"/>
  <c r="B356" i="18"/>
  <c r="A357" i="16"/>
  <c r="B362" i="16"/>
  <c r="A420" i="13"/>
  <c r="B421" i="13"/>
  <c r="B355" i="12"/>
  <c r="A354" i="12"/>
  <c r="A355" i="11"/>
  <c r="B356" i="11"/>
  <c r="B357" i="18" l="1"/>
  <c r="A356" i="18"/>
  <c r="B363" i="16"/>
  <c r="A362" i="16"/>
  <c r="A421" i="13"/>
  <c r="B422" i="13"/>
  <c r="A355" i="12"/>
  <c r="B356" i="12"/>
  <c r="B357" i="11"/>
  <c r="A356" i="11"/>
  <c r="A357" i="18" l="1"/>
  <c r="B362" i="18"/>
  <c r="A363" i="16"/>
  <c r="B364" i="16"/>
  <c r="A422" i="13"/>
  <c r="B423" i="13"/>
  <c r="B357" i="12"/>
  <c r="A356" i="12"/>
  <c r="A357" i="11"/>
  <c r="B362" i="11"/>
  <c r="B363" i="18" l="1"/>
  <c r="A362" i="18"/>
  <c r="B365" i="16"/>
  <c r="A364" i="16"/>
  <c r="A423" i="13"/>
  <c r="B424" i="13"/>
  <c r="A357" i="12"/>
  <c r="B362" i="12"/>
  <c r="B363" i="11"/>
  <c r="A362" i="11"/>
  <c r="A363" i="18" l="1"/>
  <c r="B364" i="18"/>
  <c r="A365" i="16"/>
  <c r="B366" i="16"/>
  <c r="A424" i="13"/>
  <c r="B425" i="13"/>
  <c r="B363" i="12"/>
  <c r="A362" i="12"/>
  <c r="A363" i="11"/>
  <c r="B364" i="11"/>
  <c r="B365" i="18" l="1"/>
  <c r="A364" i="18"/>
  <c r="B367" i="16"/>
  <c r="A366" i="16"/>
  <c r="A425" i="13"/>
  <c r="B426" i="13"/>
  <c r="A426" i="13" s="1"/>
  <c r="A363" i="12"/>
  <c r="B364" i="12"/>
  <c r="B365" i="11"/>
  <c r="A364" i="11"/>
  <c r="A365" i="18" l="1"/>
  <c r="B366" i="18"/>
  <c r="A367" i="16"/>
  <c r="B368" i="16"/>
  <c r="B365" i="12"/>
  <c r="A364" i="12"/>
  <c r="A365" i="11"/>
  <c r="B366" i="11"/>
  <c r="B367" i="18" l="1"/>
  <c r="A366" i="18"/>
  <c r="B369" i="16"/>
  <c r="A368" i="16"/>
  <c r="A365" i="12"/>
  <c r="B366" i="12"/>
  <c r="B367" i="11"/>
  <c r="A366" i="11"/>
  <c r="A367" i="18" l="1"/>
  <c r="B368" i="18"/>
  <c r="A369" i="16"/>
  <c r="B370" i="16"/>
  <c r="B367" i="12"/>
  <c r="A366" i="12"/>
  <c r="A367" i="11"/>
  <c r="B368" i="11"/>
  <c r="B369" i="18" l="1"/>
  <c r="A368" i="18"/>
  <c r="B371" i="16"/>
  <c r="A370" i="16"/>
  <c r="A367" i="12"/>
  <c r="B368" i="12"/>
  <c r="B369" i="11"/>
  <c r="A368" i="11"/>
  <c r="A369" i="18" l="1"/>
  <c r="B370" i="18"/>
  <c r="A371" i="16"/>
  <c r="B372" i="16"/>
  <c r="B369" i="12"/>
  <c r="A368" i="12"/>
  <c r="A369" i="11"/>
  <c r="B370" i="11"/>
  <c r="B371" i="18" l="1"/>
  <c r="A370" i="18"/>
  <c r="B373" i="16"/>
  <c r="A372" i="16"/>
  <c r="A369" i="12"/>
  <c r="B370" i="12"/>
  <c r="B371" i="11"/>
  <c r="A370" i="11"/>
  <c r="A371" i="18" l="1"/>
  <c r="B372" i="18"/>
  <c r="A373" i="16"/>
  <c r="B374" i="16"/>
  <c r="B371" i="12"/>
  <c r="A370" i="12"/>
  <c r="A371" i="11"/>
  <c r="B372" i="11"/>
  <c r="B373" i="18" l="1"/>
  <c r="A372" i="18"/>
  <c r="B375" i="16"/>
  <c r="A374" i="16"/>
  <c r="A371" i="12"/>
  <c r="B372" i="12"/>
  <c r="B373" i="11"/>
  <c r="A372" i="11"/>
  <c r="A373" i="18" l="1"/>
  <c r="B374" i="18"/>
  <c r="A375" i="16"/>
  <c r="B376" i="16"/>
  <c r="B373" i="12"/>
  <c r="A372" i="12"/>
  <c r="A373" i="11"/>
  <c r="B374" i="11"/>
  <c r="B375" i="18" l="1"/>
  <c r="A374" i="18"/>
  <c r="B377" i="16"/>
  <c r="A376" i="16"/>
  <c r="A373" i="12"/>
  <c r="B374" i="12"/>
  <c r="B375" i="11"/>
  <c r="A374" i="11"/>
  <c r="A375" i="18" l="1"/>
  <c r="B376" i="18"/>
  <c r="A377" i="16"/>
  <c r="B378" i="16"/>
  <c r="B375" i="12"/>
  <c r="A374" i="12"/>
  <c r="A375" i="11"/>
  <c r="B376" i="11"/>
  <c r="B377" i="18" l="1"/>
  <c r="A376" i="18"/>
  <c r="B379" i="16"/>
  <c r="A378" i="16"/>
  <c r="A375" i="12"/>
  <c r="B376" i="12"/>
  <c r="B377" i="11"/>
  <c r="A376" i="11"/>
  <c r="A377" i="18" l="1"/>
  <c r="B378" i="18"/>
  <c r="A379" i="16"/>
  <c r="B380" i="16"/>
  <c r="B377" i="12"/>
  <c r="A376" i="12"/>
  <c r="A377" i="11"/>
  <c r="B378" i="11"/>
  <c r="B379" i="18" l="1"/>
  <c r="A378" i="18"/>
  <c r="B381" i="16"/>
  <c r="A380" i="16"/>
  <c r="A377" i="12"/>
  <c r="B378" i="12"/>
  <c r="B379" i="11"/>
  <c r="A378" i="11"/>
  <c r="A379" i="18" l="1"/>
  <c r="B380" i="18"/>
  <c r="A381" i="16"/>
  <c r="B382" i="16"/>
  <c r="B379" i="12"/>
  <c r="A378" i="12"/>
  <c r="A379" i="11"/>
  <c r="B380" i="11"/>
  <c r="B381" i="18" l="1"/>
  <c r="A380" i="18"/>
  <c r="B383" i="16"/>
  <c r="A382" i="16"/>
  <c r="A379" i="12"/>
  <c r="B380" i="12"/>
  <c r="B381" i="11"/>
  <c r="A380" i="11"/>
  <c r="A381" i="18" l="1"/>
  <c r="B382" i="18"/>
  <c r="A383" i="16"/>
  <c r="B384" i="16"/>
  <c r="B381" i="12"/>
  <c r="A380" i="12"/>
  <c r="A381" i="11"/>
  <c r="B382" i="11"/>
  <c r="B383" i="18" l="1"/>
  <c r="A382" i="18"/>
  <c r="B385" i="16"/>
  <c r="A384" i="16"/>
  <c r="A381" i="12"/>
  <c r="B382" i="12"/>
  <c r="B383" i="11"/>
  <c r="A382" i="11"/>
  <c r="A383" i="18" l="1"/>
  <c r="B384" i="18"/>
  <c r="A385" i="16"/>
  <c r="B386" i="16"/>
  <c r="B383" i="12"/>
  <c r="A382" i="12"/>
  <c r="A383" i="11"/>
  <c r="B384" i="11"/>
  <c r="B385" i="18" l="1"/>
  <c r="A384" i="18"/>
  <c r="B387" i="16"/>
  <c r="A386" i="16"/>
  <c r="A383" i="12"/>
  <c r="B384" i="12"/>
  <c r="B385" i="11"/>
  <c r="A384" i="11"/>
  <c r="A385" i="18" l="1"/>
  <c r="B386" i="18"/>
  <c r="A387" i="16"/>
  <c r="B388" i="16"/>
  <c r="B385" i="12"/>
  <c r="A384" i="12"/>
  <c r="A385" i="11"/>
  <c r="B386" i="11"/>
  <c r="B387" i="18" l="1"/>
  <c r="A386" i="18"/>
  <c r="B389" i="16"/>
  <c r="A388" i="16"/>
  <c r="A385" i="12"/>
  <c r="B386" i="12"/>
  <c r="B387" i="11"/>
  <c r="A386" i="11"/>
  <c r="A387" i="18" l="1"/>
  <c r="B388" i="18"/>
  <c r="A389" i="16"/>
  <c r="B390" i="16"/>
  <c r="B387" i="12"/>
  <c r="A386" i="12"/>
  <c r="A387" i="11"/>
  <c r="B388" i="11"/>
  <c r="B389" i="18" l="1"/>
  <c r="A388" i="18"/>
  <c r="B391" i="16"/>
  <c r="A390" i="16"/>
  <c r="A387" i="12"/>
  <c r="B388" i="12"/>
  <c r="B389" i="11"/>
  <c r="A388" i="11"/>
  <c r="A389" i="18" l="1"/>
  <c r="B390" i="18"/>
  <c r="A391" i="16"/>
  <c r="B396" i="16"/>
  <c r="B389" i="12"/>
  <c r="A388" i="12"/>
  <c r="A389" i="11"/>
  <c r="B390" i="11"/>
  <c r="B391" i="18" l="1"/>
  <c r="A390" i="18"/>
  <c r="A396" i="16"/>
  <c r="B397" i="16"/>
  <c r="A389" i="12"/>
  <c r="B390" i="12"/>
  <c r="B391" i="11"/>
  <c r="A390" i="11"/>
  <c r="A391" i="18" l="1"/>
  <c r="B396" i="18"/>
  <c r="A397" i="16"/>
  <c r="B398" i="16"/>
  <c r="B391" i="12"/>
  <c r="A390" i="12"/>
  <c r="A391" i="11"/>
  <c r="B396" i="11"/>
  <c r="A396" i="18" l="1"/>
  <c r="B397" i="18"/>
  <c r="A398" i="16"/>
  <c r="B399" i="16"/>
  <c r="A391" i="12"/>
  <c r="B396" i="12"/>
  <c r="A396" i="11"/>
  <c r="B397" i="11"/>
  <c r="A397" i="18" l="1"/>
  <c r="B398" i="18"/>
  <c r="A399" i="16"/>
  <c r="B400" i="16"/>
  <c r="A396" i="12"/>
  <c r="B397" i="12"/>
  <c r="A397" i="11"/>
  <c r="B398" i="11"/>
  <c r="A398" i="18" l="1"/>
  <c r="B399" i="18"/>
  <c r="A400" i="16"/>
  <c r="B401" i="16"/>
  <c r="A397" i="12"/>
  <c r="B398" i="12"/>
  <c r="A398" i="11"/>
  <c r="B399" i="11"/>
  <c r="A399" i="18" l="1"/>
  <c r="B400" i="18"/>
  <c r="A401" i="16"/>
  <c r="B402" i="16"/>
  <c r="A398" i="12"/>
  <c r="B399" i="12"/>
  <c r="A399" i="11"/>
  <c r="B400" i="11"/>
  <c r="A400" i="18" l="1"/>
  <c r="B401" i="18"/>
  <c r="A402" i="16"/>
  <c r="B403" i="16"/>
  <c r="A399" i="12"/>
  <c r="B400" i="12"/>
  <c r="A400" i="11"/>
  <c r="B401" i="11"/>
  <c r="A401" i="18" l="1"/>
  <c r="B402" i="18"/>
  <c r="A403" i="16"/>
  <c r="B404" i="16"/>
  <c r="A400" i="12"/>
  <c r="B401" i="12"/>
  <c r="A401" i="11"/>
  <c r="B402" i="11"/>
  <c r="A402" i="18" l="1"/>
  <c r="B403" i="18"/>
  <c r="A404" i="16"/>
  <c r="B405" i="16"/>
  <c r="A401" i="12"/>
  <c r="B402" i="12"/>
  <c r="A402" i="11"/>
  <c r="B403" i="11"/>
  <c r="A403" i="18" l="1"/>
  <c r="B404" i="18"/>
  <c r="A405" i="16"/>
  <c r="B406" i="16"/>
  <c r="A402" i="12"/>
  <c r="B403" i="12"/>
  <c r="A403" i="11"/>
  <c r="B404" i="11"/>
  <c r="A404" i="18" l="1"/>
  <c r="B405" i="18"/>
  <c r="A406" i="16"/>
  <c r="B407" i="16"/>
  <c r="A403" i="12"/>
  <c r="B404" i="12"/>
  <c r="A404" i="11"/>
  <c r="B405" i="11"/>
  <c r="A405" i="18" l="1"/>
  <c r="B406" i="18"/>
  <c r="A407" i="16"/>
  <c r="B408" i="16"/>
  <c r="A404" i="12"/>
  <c r="B405" i="12"/>
  <c r="A405" i="11"/>
  <c r="B406" i="11"/>
  <c r="A406" i="18" l="1"/>
  <c r="B407" i="18"/>
  <c r="A408" i="16"/>
  <c r="B409" i="16"/>
  <c r="A405" i="12"/>
  <c r="B406" i="12"/>
  <c r="A406" i="11"/>
  <c r="B407" i="11"/>
  <c r="A407" i="18" l="1"/>
  <c r="B408" i="18"/>
  <c r="A409" i="16"/>
  <c r="B410" i="16"/>
  <c r="A406" i="12"/>
  <c r="B407" i="12"/>
  <c r="A407" i="11"/>
  <c r="B408" i="11"/>
  <c r="A408" i="18" l="1"/>
  <c r="B409" i="18"/>
  <c r="A410" i="16"/>
  <c r="B411" i="16"/>
  <c r="A407" i="12"/>
  <c r="B408" i="12"/>
  <c r="A408" i="11"/>
  <c r="B409" i="11"/>
  <c r="A409" i="18" l="1"/>
  <c r="B410" i="18"/>
  <c r="A411" i="16"/>
  <c r="B412" i="16"/>
  <c r="A408" i="12"/>
  <c r="B409" i="12"/>
  <c r="A409" i="11"/>
  <c r="B410" i="11"/>
  <c r="A410" i="18" l="1"/>
  <c r="B411" i="18"/>
  <c r="A412" i="16"/>
  <c r="B413" i="16"/>
  <c r="A409" i="12"/>
  <c r="B410" i="12"/>
  <c r="A410" i="11"/>
  <c r="B411" i="11"/>
  <c r="A411" i="18" l="1"/>
  <c r="B412" i="18"/>
  <c r="A413" i="16"/>
  <c r="B414" i="16"/>
  <c r="A410" i="12"/>
  <c r="B411" i="12"/>
  <c r="A411" i="11"/>
  <c r="B412" i="11"/>
  <c r="A412" i="18" l="1"/>
  <c r="B413" i="18"/>
  <c r="A414" i="16"/>
  <c r="B415" i="16"/>
  <c r="A411" i="12"/>
  <c r="B412" i="12"/>
  <c r="A412" i="11"/>
  <c r="B413" i="11"/>
  <c r="A413" i="18" l="1"/>
  <c r="B414" i="18"/>
  <c r="A415" i="16"/>
  <c r="B416" i="16"/>
  <c r="A412" i="12"/>
  <c r="B413" i="12"/>
  <c r="A413" i="11"/>
  <c r="B414" i="11"/>
  <c r="A414" i="18" l="1"/>
  <c r="B415" i="18"/>
  <c r="A416" i="16"/>
  <c r="B417" i="16"/>
  <c r="A413" i="12"/>
  <c r="B414" i="12"/>
  <c r="A414" i="11"/>
  <c r="B415" i="11"/>
  <c r="A415" i="18" l="1"/>
  <c r="B416" i="18"/>
  <c r="A417" i="16"/>
  <c r="B418" i="16"/>
  <c r="A414" i="12"/>
  <c r="B415" i="12"/>
  <c r="A415" i="11"/>
  <c r="B416" i="11"/>
  <c r="A416" i="18" l="1"/>
  <c r="B417" i="18"/>
  <c r="A418" i="16"/>
  <c r="B419" i="16"/>
  <c r="A415" i="12"/>
  <c r="B416" i="12"/>
  <c r="A416" i="11"/>
  <c r="B417" i="11"/>
  <c r="A417" i="18" l="1"/>
  <c r="B418" i="18"/>
  <c r="A419" i="16"/>
  <c r="B420" i="16"/>
  <c r="A416" i="12"/>
  <c r="B417" i="12"/>
  <c r="A417" i="11"/>
  <c r="B418" i="11"/>
  <c r="A418" i="18" l="1"/>
  <c r="B419" i="18"/>
  <c r="A420" i="16"/>
  <c r="B421" i="16"/>
  <c r="A417" i="12"/>
  <c r="B418" i="12"/>
  <c r="A418" i="11"/>
  <c r="B419" i="11"/>
  <c r="A419" i="18" l="1"/>
  <c r="B420" i="18"/>
  <c r="A421" i="16"/>
  <c r="B422" i="16"/>
  <c r="A418" i="12"/>
  <c r="B419" i="12"/>
  <c r="A419" i="11"/>
  <c r="B420" i="11"/>
  <c r="A420" i="18" l="1"/>
  <c r="B421" i="18"/>
  <c r="A422" i="16"/>
  <c r="B423" i="16"/>
  <c r="A419" i="12"/>
  <c r="B420" i="12"/>
  <c r="A420" i="11"/>
  <c r="B421" i="11"/>
  <c r="A421" i="18" l="1"/>
  <c r="B422" i="18"/>
  <c r="A423" i="16"/>
  <c r="B424" i="16"/>
  <c r="A420" i="12"/>
  <c r="B421" i="12"/>
  <c r="A421" i="11"/>
  <c r="B422" i="11"/>
  <c r="A422" i="18" l="1"/>
  <c r="B423" i="18"/>
  <c r="A424" i="16"/>
  <c r="B425" i="16"/>
  <c r="A421" i="12"/>
  <c r="B422" i="12"/>
  <c r="A422" i="11"/>
  <c r="B423" i="11"/>
  <c r="A423" i="18" l="1"/>
  <c r="B424" i="18"/>
  <c r="A425" i="16"/>
  <c r="B426" i="16"/>
  <c r="A426" i="16" s="1"/>
  <c r="A422" i="12"/>
  <c r="B423" i="12"/>
  <c r="A423" i="11"/>
  <c r="B424" i="11"/>
  <c r="A424" i="18" l="1"/>
  <c r="B425" i="18"/>
  <c r="A423" i="12"/>
  <c r="B424" i="12"/>
  <c r="A424" i="11"/>
  <c r="B425" i="11"/>
  <c r="A425" i="18" l="1"/>
  <c r="B426" i="18"/>
  <c r="A426" i="18" s="1"/>
  <c r="A424" i="12"/>
  <c r="B425" i="12"/>
  <c r="A425" i="11"/>
  <c r="B426" i="11"/>
  <c r="A426" i="11" s="1"/>
  <c r="A425" i="12" l="1"/>
  <c r="B426" i="12"/>
  <c r="A426" i="12" s="1"/>
</calcChain>
</file>

<file path=xl/comments1.xml><?xml version="1.0" encoding="utf-8"?>
<comments xmlns="http://schemas.openxmlformats.org/spreadsheetml/2006/main">
  <authors>
    <author>user</author>
  </authors>
  <commentList>
    <comment ref="BE6" authorId="0">
      <text>
        <r>
          <rPr>
            <b/>
            <sz val="9"/>
            <color indexed="81"/>
            <rFont val="돋움"/>
            <family val="3"/>
            <charset val="129"/>
          </rPr>
          <t>음식물을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사업단·소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기입필요</t>
        </r>
      </text>
    </comment>
    <comment ref="B17" authorId="0">
      <text>
        <r>
          <rPr>
            <b/>
            <sz val="9"/>
            <color indexed="81"/>
            <rFont val="돋움"/>
            <family val="3"/>
            <charset val="129"/>
          </rPr>
          <t>일자조정</t>
        </r>
      </text>
    </comment>
    <comment ref="B80" authorId="0">
      <text>
        <r>
          <rPr>
            <b/>
            <sz val="9"/>
            <color indexed="81"/>
            <rFont val="돋움"/>
            <family val="3"/>
            <charset val="129"/>
          </rPr>
          <t>윤달</t>
        </r>
        <r>
          <rPr>
            <b/>
            <sz val="9"/>
            <color indexed="81"/>
            <rFont val="Tahoma"/>
            <family val="2"/>
          </rPr>
          <t>(366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,
2. 29.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지정필요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E6" authorId="0">
      <text>
        <r>
          <rPr>
            <b/>
            <sz val="9"/>
            <color indexed="81"/>
            <rFont val="돋움"/>
            <family val="3"/>
            <charset val="129"/>
          </rPr>
          <t>음식물을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사업단·소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기입필요</t>
        </r>
      </text>
    </comment>
    <comment ref="B17" authorId="0">
      <text>
        <r>
          <rPr>
            <b/>
            <sz val="9"/>
            <color indexed="81"/>
            <rFont val="돋움"/>
            <family val="3"/>
            <charset val="129"/>
          </rPr>
          <t>일자조정</t>
        </r>
      </text>
    </comment>
    <comment ref="B80" authorId="0">
      <text>
        <r>
          <rPr>
            <b/>
            <sz val="9"/>
            <color indexed="81"/>
            <rFont val="돋움"/>
            <family val="3"/>
            <charset val="129"/>
          </rPr>
          <t>윤달</t>
        </r>
        <r>
          <rPr>
            <b/>
            <sz val="9"/>
            <color indexed="81"/>
            <rFont val="Tahoma"/>
            <family val="2"/>
          </rPr>
          <t>(366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>,
2. 29.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지정필요</t>
        </r>
      </text>
    </comment>
  </commentList>
</comments>
</file>

<file path=xl/sharedStrings.xml><?xml version="1.0" encoding="utf-8"?>
<sst xmlns="http://schemas.openxmlformats.org/spreadsheetml/2006/main" count="3151" uniqueCount="173">
  <si>
    <t>월</t>
    <phoneticPr fontId="1" type="noConversion"/>
  </si>
  <si>
    <t>소화조 투입량
( ㎥/일)</t>
    <phoneticPr fontId="1" type="noConversion"/>
  </si>
  <si>
    <t>하수 유입량
( ㎥/일)</t>
    <phoneticPr fontId="1" type="noConversion"/>
  </si>
  <si>
    <t>소화가스 발생·사용량
(N㎥/일)</t>
    <phoneticPr fontId="1" type="noConversion"/>
  </si>
  <si>
    <t>보일러 사용량
(N㎥/일)</t>
    <phoneticPr fontId="1" type="noConversion"/>
  </si>
  <si>
    <t>가스터빈발전 사용량
(N㎥/일)</t>
    <phoneticPr fontId="1" type="noConversion"/>
  </si>
  <si>
    <t>가스엔진발전 사용량
(N㎥/일)</t>
    <phoneticPr fontId="1" type="noConversion"/>
  </si>
  <si>
    <t>잉여가스 소각 사용량
(N㎥/일)</t>
    <phoneticPr fontId="1" type="noConversion"/>
  </si>
  <si>
    <t>연소식 탈취 사용량
(N㎥/일)</t>
    <phoneticPr fontId="1" type="noConversion"/>
  </si>
  <si>
    <t>수영 도시가스 판매량
(N㎥/일)</t>
    <phoneticPr fontId="1" type="noConversion"/>
  </si>
  <si>
    <t>강변 연료전지 공급량
(N㎥/일)</t>
    <phoneticPr fontId="1" type="noConversion"/>
  </si>
  <si>
    <t>전체 최소값</t>
  </si>
  <si>
    <t>전체 최대값</t>
  </si>
  <si>
    <t>1 월 평균</t>
  </si>
  <si>
    <t>2 월 평균</t>
  </si>
  <si>
    <t>3 월 평균</t>
  </si>
  <si>
    <t>4 월 평균</t>
  </si>
  <si>
    <t>5 월 평균</t>
  </si>
  <si>
    <t>6 월 평균</t>
  </si>
  <si>
    <t>7 월 평균</t>
  </si>
  <si>
    <t>8 월 평균</t>
  </si>
  <si>
    <t>9 월 평균</t>
  </si>
  <si>
    <t>11 월 평균</t>
  </si>
  <si>
    <t>12 월 평균</t>
  </si>
  <si>
    <t>1 월 최소</t>
  </si>
  <si>
    <t>2 월 최소</t>
  </si>
  <si>
    <t>3 월 최소</t>
  </si>
  <si>
    <t>4 월 최소</t>
  </si>
  <si>
    <t>5 월 최소</t>
  </si>
  <si>
    <t>6 월 최소</t>
  </si>
  <si>
    <t>7 월 최소</t>
  </si>
  <si>
    <t>8 월 최소</t>
  </si>
  <si>
    <t>9 월 최소</t>
  </si>
  <si>
    <t>11 월 최소</t>
  </si>
  <si>
    <t>12 월 최소</t>
  </si>
  <si>
    <t>1 월 최대</t>
  </si>
  <si>
    <t>2 월 최대</t>
  </si>
  <si>
    <t>3 월 최대</t>
  </si>
  <si>
    <t>4 월 최대</t>
  </si>
  <si>
    <t>5 월 최대</t>
  </si>
  <si>
    <t>6 월 최대</t>
  </si>
  <si>
    <t>7 월 최대</t>
  </si>
  <si>
    <t>8 월 최대</t>
  </si>
  <si>
    <t>9 월 최대</t>
  </si>
  <si>
    <t>11 월 최대</t>
  </si>
  <si>
    <t>12 월 최대</t>
  </si>
  <si>
    <t>12 월 합계</t>
    <phoneticPr fontId="1" type="noConversion"/>
  </si>
  <si>
    <t>11 월 합계</t>
    <phoneticPr fontId="1" type="noConversion"/>
  </si>
  <si>
    <t>10 월 최대</t>
    <phoneticPr fontId="1" type="noConversion"/>
  </si>
  <si>
    <t>10 월 최소</t>
    <phoneticPr fontId="1" type="noConversion"/>
  </si>
  <si>
    <t>10 월 평균</t>
    <phoneticPr fontId="1" type="noConversion"/>
  </si>
  <si>
    <t>10 월 합계</t>
    <phoneticPr fontId="1" type="noConversion"/>
  </si>
  <si>
    <t>9 월 합계</t>
  </si>
  <si>
    <t>8 월 합계</t>
  </si>
  <si>
    <t>7 월 합계</t>
  </si>
  <si>
    <t>6 월 합계</t>
  </si>
  <si>
    <t>5 월 합계</t>
  </si>
  <si>
    <t>4 월 합계</t>
  </si>
  <si>
    <t>3 월 합계</t>
  </si>
  <si>
    <t>2 월 합계</t>
  </si>
  <si>
    <t>1 월 합계</t>
  </si>
  <si>
    <t>구 분</t>
    <phoneticPr fontId="1" type="noConversion"/>
  </si>
  <si>
    <t>전체 평균</t>
    <phoneticPr fontId="1" type="noConversion"/>
  </si>
  <si>
    <t>총 합계(일평균)</t>
    <phoneticPr fontId="1" type="noConversion"/>
  </si>
  <si>
    <t>총 합계(연누계)</t>
    <phoneticPr fontId="1" type="noConversion"/>
  </si>
  <si>
    <t>-</t>
    <phoneticPr fontId="1" type="noConversion"/>
  </si>
  <si>
    <t>소화조 유출량
( ㎥/일)</t>
    <phoneticPr fontId="1" type="noConversion"/>
  </si>
  <si>
    <t>체류일수
(일)</t>
    <phoneticPr fontId="1" type="noConversion"/>
  </si>
  <si>
    <t>소화온도(℃)</t>
    <phoneticPr fontId="1" type="noConversion"/>
  </si>
  <si>
    <t>#1</t>
    <phoneticPr fontId="1" type="noConversion"/>
  </si>
  <si>
    <t>#2</t>
    <phoneticPr fontId="1" type="noConversion"/>
  </si>
  <si>
    <t>#3</t>
  </si>
  <si>
    <t>#4</t>
  </si>
  <si>
    <t>#5</t>
  </si>
  <si>
    <t>#6</t>
  </si>
  <si>
    <t>#7</t>
  </si>
  <si>
    <t>#8</t>
    <phoneticPr fontId="1" type="noConversion"/>
  </si>
  <si>
    <t>소화조(pH)</t>
    <phoneticPr fontId="1" type="noConversion"/>
  </si>
  <si>
    <t>평균
(℃)</t>
    <phoneticPr fontId="1" type="noConversion"/>
  </si>
  <si>
    <t>평균
(pH)</t>
    <phoneticPr fontId="1" type="noConversion"/>
  </si>
  <si>
    <t>유기산</t>
    <phoneticPr fontId="1" type="noConversion"/>
  </si>
  <si>
    <t>평균
(mg/L)</t>
    <phoneticPr fontId="1" type="noConversion"/>
  </si>
  <si>
    <t>알칼리도</t>
    <phoneticPr fontId="1" type="noConversion"/>
  </si>
  <si>
    <t>평균
(mgCaCO3/L)</t>
    <phoneticPr fontId="1" type="noConversion"/>
  </si>
  <si>
    <r>
      <t>메탄
(CH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</si>
  <si>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이산화탄소
(CO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</si>
  <si>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황화수소
(H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S)</t>
    </r>
    <phoneticPr fontId="1" type="noConversion"/>
  </si>
  <si>
    <t>찌꺼기
함수율
(%)</t>
    <phoneticPr fontId="1" type="noConversion"/>
  </si>
  <si>
    <t>일자</t>
    <phoneticPr fontId="1" type="noConversion"/>
  </si>
  <si>
    <t>소화효율
(%)</t>
    <phoneticPr fontId="1" type="noConversion"/>
  </si>
  <si>
    <t>기타성분</t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</si>
  <si>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</si>
  <si>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</si>
  <si>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</si>
  <si>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</si>
  <si>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</si>
  <si>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</si>
  <si>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</si>
  <si>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</si>
  <si>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t>● 병합, 서식, 수식사용 등 절대금지!!!!!(단순수기입력 요함), 복사 붙여넣기(값) 만으로 입력요함</t>
    <phoneticPr fontId="1" type="noConversion"/>
  </si>
  <si>
    <t>★ 소화온도, pH, 유기산, 알킬리도는 #1~8(소화조 각 지 또는 조별)별로 개별 작성</t>
    <phoneticPr fontId="1" type="noConversion"/>
  </si>
  <si>
    <t>★ 제목별 회색음양 표시된 셀값 기준은 자동 계산식이 적용된 셀임으로 별도 작성 불필요</t>
    <phoneticPr fontId="1" type="noConversion"/>
  </si>
  <si>
    <t>음식물 투입량
( ㎥/일)</t>
    <phoneticPr fontId="1" type="noConversion"/>
  </si>
  <si>
    <t/>
  </si>
  <si>
    <t>소화가스 성상별 농도(% / 단, 황화수소 : ppm)</t>
    <phoneticPr fontId="1" type="noConversion"/>
  </si>
  <si>
    <t>소화가스 성상별 농도(% / 단 황화수 : ppm)</t>
    <phoneticPr fontId="1" type="noConversion"/>
  </si>
  <si>
    <t>■ 강변공공하수처리시설 소화조 운영 데이터 현황</t>
    <phoneticPr fontId="1" type="noConversion"/>
  </si>
  <si>
    <t>● 병합, 서식, 수식사용 등 절대금지!!!!!(단순수기입력 요함), 복사 붙여넣기(값) 만으로 입력요함</t>
    <phoneticPr fontId="1" type="noConversion"/>
  </si>
  <si>
    <t>★ 소화온도, pH, 유기산, 알킬리도는 #1~8(소화조 각 지 또는 조별)별로 개별 작성</t>
    <phoneticPr fontId="1" type="noConversion"/>
  </si>
  <si>
    <t>★ 제목별 회색음양 표시된 셀값 기준은 자동 계산식이 적용된 셀임으로 별도 작성 불필요</t>
    <phoneticPr fontId="1" type="noConversion"/>
  </si>
  <si>
    <t>구 분</t>
    <phoneticPr fontId="1" type="noConversion"/>
  </si>
  <si>
    <t>하수 유입량
( ㎥/일)</t>
    <phoneticPr fontId="1" type="noConversion"/>
  </si>
  <si>
    <t>소화온도(℃)</t>
    <phoneticPr fontId="1" type="noConversion"/>
  </si>
  <si>
    <t>소화조(pH)</t>
    <phoneticPr fontId="1" type="noConversion"/>
  </si>
  <si>
    <t>유기산</t>
    <phoneticPr fontId="1" type="noConversion"/>
  </si>
  <si>
    <t>알칼리도</t>
    <phoneticPr fontId="1" type="noConversion"/>
  </si>
  <si>
    <t>체류일수
(일)</t>
    <phoneticPr fontId="1" type="noConversion"/>
  </si>
  <si>
    <t>소화조 투입량
( ㎥/일)</t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</si>
  <si>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</si>
  <si>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</si>
  <si>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</si>
  <si>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1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1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</si>
  <si>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t>소화조 유출량
( ㎥/일)</t>
    <phoneticPr fontId="1" type="noConversion"/>
  </si>
  <si>
    <r>
      <t>TS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</si>
  <si>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 xml:space="preserve"> 농도
(%)</t>
    </r>
    <phoneticPr fontId="1" type="noConversion"/>
  </si>
  <si>
    <r>
      <t>VS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</si>
  <si>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r>
      <t>FS</t>
    </r>
    <r>
      <rPr>
        <b/>
        <vertAlign val="subscript"/>
        <sz val="11"/>
        <rFont val="맑은 고딕"/>
        <family val="3"/>
        <charset val="129"/>
        <scheme val="minor"/>
      </rPr>
      <t>2</t>
    </r>
    <r>
      <rPr>
        <b/>
        <sz val="11"/>
        <rFont val="맑은 고딕"/>
        <family val="3"/>
        <charset val="129"/>
        <scheme val="minor"/>
      </rPr>
      <t>/TS</t>
    </r>
    <r>
      <rPr>
        <b/>
        <vertAlign val="subscript"/>
        <sz val="11"/>
        <rFont val="맑은 고딕"/>
        <family val="3"/>
        <charset val="129"/>
        <scheme val="minor"/>
      </rPr>
      <t xml:space="preserve">2
</t>
    </r>
    <r>
      <rPr>
        <b/>
        <sz val="11"/>
        <rFont val="맑은 고딕"/>
        <family val="3"/>
        <charset val="129"/>
        <scheme val="minor"/>
      </rPr>
      <t>(성분비율)</t>
    </r>
    <phoneticPr fontId="1" type="noConversion"/>
  </si>
  <si>
    <t>소화효율
(%)</t>
    <phoneticPr fontId="1" type="noConversion"/>
  </si>
  <si>
    <t>찌꺼기
함수율
(%)</t>
    <phoneticPr fontId="1" type="noConversion"/>
  </si>
  <si>
    <t>소화가스 발생·사용량
(N㎥/일)</t>
    <phoneticPr fontId="1" type="noConversion"/>
  </si>
  <si>
    <t>보일러 사용량
(N㎥/일)</t>
    <phoneticPr fontId="1" type="noConversion"/>
  </si>
  <si>
    <t>잉여가스 소각 사용량
(N㎥/일)</t>
    <phoneticPr fontId="1" type="noConversion"/>
  </si>
  <si>
    <t>연소식 탈취 사용량
(N㎥/일)</t>
    <phoneticPr fontId="1" type="noConversion"/>
  </si>
  <si>
    <t>가스엔진발전 사용량
(N㎥/일)</t>
    <phoneticPr fontId="1" type="noConversion"/>
  </si>
  <si>
    <t>가스터빈발전 사용량
(N㎥/일)</t>
    <phoneticPr fontId="1" type="noConversion"/>
  </si>
  <si>
    <t>수영 도시가스 판매량
(N㎥/일)</t>
    <phoneticPr fontId="1" type="noConversion"/>
  </si>
  <si>
    <t>강변 연료전지 공급량
(N㎥/일)</t>
    <phoneticPr fontId="1" type="noConversion"/>
  </si>
  <si>
    <t>평균
(℃)</t>
    <phoneticPr fontId="1" type="noConversion"/>
  </si>
  <si>
    <t>#1</t>
    <phoneticPr fontId="1" type="noConversion"/>
  </si>
  <si>
    <t>#2</t>
    <phoneticPr fontId="1" type="noConversion"/>
  </si>
  <si>
    <t>#2</t>
    <phoneticPr fontId="1" type="noConversion"/>
  </si>
  <si>
    <t>#8</t>
    <phoneticPr fontId="1" type="noConversion"/>
  </si>
  <si>
    <t>#8</t>
    <phoneticPr fontId="1" type="noConversion"/>
  </si>
  <si>
    <t>평균
(pH)</t>
    <phoneticPr fontId="1" type="noConversion"/>
  </si>
  <si>
    <t>평균
(mg/L)</t>
    <phoneticPr fontId="1" type="noConversion"/>
  </si>
  <si>
    <t>평균
(mgCaCO3/L)</t>
    <phoneticPr fontId="1" type="noConversion"/>
  </si>
  <si>
    <r>
      <t>메탄
(CH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</si>
  <si>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메탄
(CH</t>
    </r>
    <r>
      <rPr>
        <b/>
        <vertAlign val="subscript"/>
        <sz val="11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</si>
  <si>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이산화탄소
(CO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</si>
  <si>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이산화탄소
(CO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</si>
  <si>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황화수소
(H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S)</t>
    </r>
    <phoneticPr fontId="1" type="noConversion"/>
  </si>
  <si>
    <t>기타성분</t>
    <phoneticPr fontId="1" type="noConversion"/>
  </si>
  <si>
    <t>기타성분</t>
    <phoneticPr fontId="1" type="noConversion"/>
  </si>
  <si>
    <t>전체 평균</t>
    <phoneticPr fontId="1" type="noConversion"/>
  </si>
  <si>
    <t>총 합계(연누계)</t>
    <phoneticPr fontId="1" type="noConversion"/>
  </si>
  <si>
    <t>총 합계(연누계)</t>
    <phoneticPr fontId="1" type="noConversion"/>
  </si>
  <si>
    <t>총 합계(일평균)</t>
    <phoneticPr fontId="1" type="noConversion"/>
  </si>
  <si>
    <t>월</t>
    <phoneticPr fontId="1" type="noConversion"/>
  </si>
  <si>
    <t>일자</t>
    <phoneticPr fontId="1" type="noConversion"/>
  </si>
  <si>
    <t>평균
(℃)</t>
    <phoneticPr fontId="1" type="noConversion"/>
  </si>
  <si>
    <t>#1</t>
    <phoneticPr fontId="1" type="noConversion"/>
  </si>
  <si>
    <t>평균
(pH)</t>
    <phoneticPr fontId="1" type="noConversion"/>
  </si>
  <si>
    <t>평균
(mg/L)</t>
    <phoneticPr fontId="1" type="noConversion"/>
  </si>
  <si>
    <t>평균
(mgCaCO3/L)</t>
    <phoneticPr fontId="1" type="noConversion"/>
  </si>
  <si>
    <r>
      <t>황화수소
(H</t>
    </r>
    <r>
      <rPr>
        <b/>
        <vertAlign val="sub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3"/>
        <charset val="129"/>
        <scheme val="minor"/>
      </rPr>
      <t>S)</t>
    </r>
    <phoneticPr fontId="1" type="noConversion"/>
  </si>
  <si>
    <t>-</t>
    <phoneticPr fontId="1" type="noConversion"/>
  </si>
  <si>
    <t>-</t>
    <phoneticPr fontId="1" type="noConversion"/>
  </si>
  <si>
    <t>10 월 최대</t>
    <phoneticPr fontId="1" type="noConversion"/>
  </si>
  <si>
    <t>10 월 최소</t>
    <phoneticPr fontId="1" type="noConversion"/>
  </si>
  <si>
    <t>10 월 평균</t>
    <phoneticPr fontId="1" type="noConversion"/>
  </si>
  <si>
    <t>10 월 합계</t>
    <phoneticPr fontId="1" type="noConversion"/>
  </si>
  <si>
    <t>11 월 합계</t>
    <phoneticPr fontId="1" type="noConversion"/>
  </si>
  <si>
    <t>12 월 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</si>
</sst>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yyyy/mm/dd;@"/>
    <numFmt numFmtId="177" formatCode="#,##0.0"/>
    <numFmt numFmtId="178" formatCode="General\ &quot;월&quot;"/>
    <numFmt numFmtId="179" formatCode="0.000_ "/>
    <numFmt numFmtId="180" formatCode="_ * #,##0.00_ ;_ * \-#,##0.00_ ;_ * &quot;-&quot;??_ ;_ @_ "/>
    <numFmt numFmtId="181" formatCode="#,##0.000;\-#,##0.000"/>
    <numFmt numFmtId="182" formatCode="mm&quot;월&quot;\ dd&quot;일&quot;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#,##0.0;\-#,##0.0"/>
    <numFmt numFmtId="186" formatCode="&quot;₩&quot;#,##0;[Red]&quot;₩&quot;\-#,##0"/>
    <numFmt numFmtId="187" formatCode="[$-F800]dddd\,\ mmmm\ dd\,\ yyyy"/>
  </numFmts>
  <fonts count="4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vertAlign val="subscript"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0"/>
      <name val="Arial"/>
      <family val="2"/>
    </font>
    <font>
      <sz val="12"/>
      <name val="뼻뮝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78">
    <xf numFmtId="0" fontId="0" fillId="0" borderId="0">
      <alignment vertical="center"/>
    </xf>
    <xf numFmtId="0" fontId="11" fillId="0" borderId="0"/>
    <xf numFmtId="0" fontId="11" fillId="0" borderId="0"/>
    <xf numFmtId="0" fontId="15" fillId="0" borderId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18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0" fontId="37" fillId="0" borderId="0"/>
    <xf numFmtId="181" fontId="33" fillId="0" borderId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" fontId="35" fillId="0" borderId="0">
      <protection locked="0"/>
    </xf>
    <xf numFmtId="177" fontId="33" fillId="0" borderId="0">
      <protection locked="0"/>
    </xf>
    <xf numFmtId="181" fontId="33" fillId="0" borderId="0" applyFont="0" applyFill="0" applyBorder="0" applyAlignment="0" applyProtection="0"/>
    <xf numFmtId="182" fontId="33" fillId="0" borderId="0" applyFont="0" applyFill="0" applyBorder="0" applyAlignment="0" applyProtection="0"/>
    <xf numFmtId="183" fontId="33" fillId="0" borderId="0">
      <protection locked="0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35" fillId="0" borderId="55">
      <protection locked="0"/>
    </xf>
    <xf numFmtId="184" fontId="33" fillId="0" borderId="0">
      <protection locked="0"/>
    </xf>
    <xf numFmtId="185" fontId="33" fillId="0" borderId="0">
      <protection locked="0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23" borderId="46" applyNumberFormat="0" applyAlignment="0" applyProtection="0">
      <alignment vertical="center"/>
    </xf>
    <xf numFmtId="0" fontId="23" fillId="26" borderId="48" applyNumberFormat="0" applyAlignment="0" applyProtection="0">
      <alignment vertical="center"/>
    </xf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38" fontId="38" fillId="27" borderId="0" applyNumberFormat="0" applyBorder="0" applyAlignment="0" applyProtection="0"/>
    <xf numFmtId="0" fontId="39" fillId="0" borderId="56" applyNumberFormat="0" applyAlignment="0" applyProtection="0">
      <alignment horizontal="left" vertical="center"/>
    </xf>
    <xf numFmtId="0" fontId="39" fillId="0" borderId="57">
      <alignment horizontal="left" vertical="center"/>
    </xf>
    <xf numFmtId="0" fontId="28" fillId="0" borderId="51" applyNumberFormat="0" applyFill="0" applyAlignment="0" applyProtection="0">
      <alignment vertical="center"/>
    </xf>
    <xf numFmtId="0" fontId="29" fillId="0" borderId="52" applyNumberFormat="0" applyFill="0" applyAlignment="0" applyProtection="0">
      <alignment vertical="center"/>
    </xf>
    <xf numFmtId="0" fontId="30" fillId="0" borderId="5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10" borderId="46" applyNumberFormat="0" applyAlignment="0" applyProtection="0">
      <alignment vertical="center"/>
    </xf>
    <xf numFmtId="10" fontId="38" fillId="28" borderId="58" applyNumberFormat="0" applyBorder="0" applyAlignment="0" applyProtection="0"/>
    <xf numFmtId="0" fontId="24" fillId="0" borderId="4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186" fontId="33" fillId="0" borderId="0"/>
    <xf numFmtId="0" fontId="36" fillId="0" borderId="0"/>
    <xf numFmtId="0" fontId="15" fillId="24" borderId="47" applyNumberFormat="0" applyFont="0" applyAlignment="0" applyProtection="0">
      <alignment vertical="center"/>
    </xf>
    <xf numFmtId="0" fontId="32" fillId="23" borderId="54" applyNumberFormat="0" applyAlignment="0" applyProtection="0">
      <alignment vertical="center"/>
    </xf>
    <xf numFmtId="10" fontId="3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9" fontId="15" fillId="0" borderId="0"/>
    <xf numFmtId="41" fontId="15" fillId="0" borderId="0" applyFont="0" applyFill="0" applyBorder="0" applyAlignment="0" applyProtection="0"/>
    <xf numFmtId="187" fontId="33" fillId="0" borderId="0"/>
    <xf numFmtId="187" fontId="15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5" fillId="0" borderId="0"/>
    <xf numFmtId="187" fontId="11" fillId="0" borderId="0"/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5" fillId="0" borderId="0"/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5" fillId="0" borderId="0"/>
    <xf numFmtId="187" fontId="11" fillId="0" borderId="0"/>
    <xf numFmtId="187" fontId="15" fillId="0" borderId="0"/>
    <xf numFmtId="0" fontId="14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179" fontId="15" fillId="0" borderId="0"/>
    <xf numFmtId="41" fontId="15" fillId="0" borderId="0" applyFont="0" applyFill="0" applyBorder="0" applyAlignment="0" applyProtection="0"/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1" fillId="0" borderId="0"/>
    <xf numFmtId="9" fontId="15" fillId="0" borderId="0" applyFont="0" applyFill="0" applyBorder="0" applyAlignment="0" applyProtection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0" fillId="0" borderId="59" applyNumberFormat="0" applyFill="0" applyAlignment="0" applyProtection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187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33" fillId="0" borderId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1" fillId="0" borderId="0"/>
    <xf numFmtId="0" fontId="4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5" fillId="0" borderId="0"/>
    <xf numFmtId="0" fontId="14" fillId="0" borderId="0">
      <alignment vertical="center"/>
    </xf>
    <xf numFmtId="0" fontId="14" fillId="0" borderId="0">
      <alignment vertical="center"/>
    </xf>
    <xf numFmtId="0" fontId="30" fillId="0" borderId="60" applyNumberFormat="0" applyFill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0" borderId="17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19" xfId="0" applyNumberFormat="1" applyBorder="1">
      <alignment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7" fontId="0" fillId="0" borderId="10" xfId="0" applyNumberFormat="1" applyBorder="1">
      <alignment vertical="center"/>
    </xf>
    <xf numFmtId="177" fontId="0" fillId="0" borderId="4" xfId="0" applyNumberFormat="1" applyBorder="1">
      <alignment vertical="center"/>
    </xf>
    <xf numFmtId="177" fontId="0" fillId="0" borderId="7" xfId="0" applyNumberFormat="1" applyBorder="1">
      <alignment vertical="center"/>
    </xf>
    <xf numFmtId="3" fontId="0" fillId="0" borderId="12" xfId="0" applyNumberFormat="1" applyBorder="1">
      <alignment vertical="center"/>
    </xf>
    <xf numFmtId="3" fontId="0" fillId="0" borderId="6" xfId="0" applyNumberFormat="1" applyBorder="1">
      <alignment vertical="center"/>
    </xf>
    <xf numFmtId="3" fontId="0" fillId="0" borderId="9" xfId="0" applyNumberFormat="1" applyBorder="1">
      <alignment vertical="center"/>
    </xf>
    <xf numFmtId="3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8" fontId="2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3" fontId="0" fillId="0" borderId="22" xfId="0" applyNumberFormat="1" applyBorder="1">
      <alignment vertical="center"/>
    </xf>
    <xf numFmtId="177" fontId="0" fillId="0" borderId="24" xfId="0" applyNumberFormat="1" applyBorder="1">
      <alignment vertical="center"/>
    </xf>
    <xf numFmtId="3" fontId="0" fillId="0" borderId="3" xfId="0" applyNumberFormat="1" applyBorder="1">
      <alignment vertical="center"/>
    </xf>
    <xf numFmtId="177" fontId="0" fillId="0" borderId="1" xfId="0" applyNumberFormat="1" applyBorder="1">
      <alignment vertical="center"/>
    </xf>
    <xf numFmtId="3" fontId="0" fillId="0" borderId="25" xfId="0" applyNumberFormat="1" applyBorder="1">
      <alignment vertical="center"/>
    </xf>
    <xf numFmtId="177" fontId="0" fillId="3" borderId="7" xfId="0" applyNumberFormat="1" applyFill="1" applyBorder="1">
      <alignment vertical="center"/>
    </xf>
    <xf numFmtId="178" fontId="0" fillId="0" borderId="24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0" xfId="0" applyNumberFormat="1" applyFont="1" applyAlignment="1">
      <alignment horizontal="left" vertical="center"/>
    </xf>
    <xf numFmtId="3" fontId="0" fillId="0" borderId="14" xfId="0" applyNumberFormat="1" applyBorder="1">
      <alignment vertical="center"/>
    </xf>
    <xf numFmtId="3" fontId="0" fillId="0" borderId="15" xfId="0" applyNumberFormat="1" applyBorder="1">
      <alignment vertical="center"/>
    </xf>
    <xf numFmtId="3" fontId="0" fillId="0" borderId="1" xfId="0" applyNumberFormat="1" applyBorder="1">
      <alignment vertical="center"/>
    </xf>
    <xf numFmtId="3" fontId="0" fillId="0" borderId="2" xfId="0" applyNumberFormat="1" applyBorder="1">
      <alignment vertical="center"/>
    </xf>
    <xf numFmtId="3" fontId="0" fillId="0" borderId="4" xfId="0" applyNumberFormat="1" applyBorder="1">
      <alignment vertical="center"/>
    </xf>
    <xf numFmtId="3" fontId="0" fillId="0" borderId="5" xfId="0" applyNumberFormat="1" applyBorder="1">
      <alignment vertical="center"/>
    </xf>
    <xf numFmtId="3" fontId="0" fillId="0" borderId="7" xfId="0" applyNumberFormat="1" applyBorder="1">
      <alignment vertical="center"/>
    </xf>
    <xf numFmtId="3" fontId="0" fillId="0" borderId="8" xfId="0" applyNumberFormat="1" applyBorder="1">
      <alignment vertical="center"/>
    </xf>
    <xf numFmtId="3" fontId="0" fillId="0" borderId="10" xfId="0" applyNumberFormat="1" applyBorder="1">
      <alignment vertical="center"/>
    </xf>
    <xf numFmtId="3" fontId="0" fillId="0" borderId="24" xfId="0" applyNumberFormat="1" applyBorder="1">
      <alignment vertical="center"/>
    </xf>
    <xf numFmtId="178" fontId="0" fillId="4" borderId="24" xfId="0" applyNumberFormat="1" applyFill="1" applyBorder="1" applyAlignment="1">
      <alignment horizontal="center" vertical="center"/>
    </xf>
    <xf numFmtId="176" fontId="0" fillId="4" borderId="22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3" fontId="0" fillId="0" borderId="30" xfId="0" applyNumberFormat="1" applyBorder="1">
      <alignment vertical="center"/>
    </xf>
    <xf numFmtId="3" fontId="0" fillId="0" borderId="31" xfId="0" applyNumberFormat="1" applyBorder="1">
      <alignment vertical="center"/>
    </xf>
    <xf numFmtId="3" fontId="0" fillId="0" borderId="32" xfId="0" applyNumberFormat="1" applyBorder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Border="1">
      <alignment vertical="center"/>
    </xf>
    <xf numFmtId="0" fontId="0" fillId="0" borderId="33" xfId="0" applyNumberFormat="1" applyBorder="1">
      <alignment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Border="1">
      <alignment vertical="center"/>
    </xf>
    <xf numFmtId="177" fontId="4" fillId="4" borderId="8" xfId="0" applyNumberFormat="1" applyFont="1" applyFill="1" applyBorder="1" applyAlignment="1">
      <alignment horizontal="center" vertical="center" wrapText="1"/>
    </xf>
    <xf numFmtId="177" fontId="4" fillId="4" borderId="7" xfId="0" applyNumberFormat="1" applyFont="1" applyFill="1" applyBorder="1" applyAlignment="1">
      <alignment horizontal="center" vertical="center" wrapText="1"/>
    </xf>
    <xf numFmtId="177" fontId="0" fillId="0" borderId="25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3" borderId="19" xfId="0" applyNumberFormat="1" applyFill="1" applyBorder="1">
      <alignment vertical="center"/>
    </xf>
    <xf numFmtId="4" fontId="4" fillId="2" borderId="16" xfId="0" applyNumberFormat="1" applyFont="1" applyFill="1" applyBorder="1" applyAlignment="1">
      <alignment horizontal="center" vertical="center" wrapText="1"/>
    </xf>
    <xf numFmtId="177" fontId="0" fillId="0" borderId="17" xfId="0" applyNumberFormat="1" applyBorder="1">
      <alignment vertical="center"/>
    </xf>
    <xf numFmtId="4" fontId="4" fillId="0" borderId="37" xfId="0" applyNumberFormat="1" applyFont="1" applyBorder="1" applyAlignment="1">
      <alignment horizontal="center" vertical="center" wrapText="1"/>
    </xf>
    <xf numFmtId="4" fontId="4" fillId="0" borderId="39" xfId="0" applyNumberFormat="1" applyFont="1" applyBorder="1" applyAlignment="1">
      <alignment horizontal="center" vertical="center" wrapText="1"/>
    </xf>
    <xf numFmtId="4" fontId="0" fillId="0" borderId="3" xfId="0" applyNumberFormat="1" applyBorder="1">
      <alignment vertical="center"/>
    </xf>
    <xf numFmtId="4" fontId="0" fillId="0" borderId="6" xfId="0" applyNumberFormat="1" applyBorder="1">
      <alignment vertical="center"/>
    </xf>
    <xf numFmtId="4" fontId="0" fillId="3" borderId="9" xfId="0" applyNumberFormat="1" applyFill="1" applyBorder="1">
      <alignment vertical="center"/>
    </xf>
    <xf numFmtId="4" fontId="0" fillId="0" borderId="12" xfId="0" applyNumberFormat="1" applyBorder="1">
      <alignment vertical="center"/>
    </xf>
    <xf numFmtId="4" fontId="0" fillId="0" borderId="25" xfId="0" applyNumberFormat="1" applyBorder="1">
      <alignment vertical="center"/>
    </xf>
    <xf numFmtId="4" fontId="0" fillId="0" borderId="18" xfId="0" applyNumberFormat="1" applyBorder="1">
      <alignment vertical="center"/>
    </xf>
    <xf numFmtId="4" fontId="0" fillId="3" borderId="19" xfId="0" applyNumberFormat="1" applyFill="1" applyBorder="1">
      <alignment vertical="center"/>
    </xf>
    <xf numFmtId="4" fontId="0" fillId="0" borderId="17" xfId="0" applyNumberFormat="1" applyBorder="1">
      <alignment vertical="center"/>
    </xf>
    <xf numFmtId="177" fontId="4" fillId="2" borderId="16" xfId="0" applyNumberFormat="1" applyFont="1" applyFill="1" applyBorder="1" applyAlignment="1">
      <alignment horizontal="center" vertical="center" wrapText="1"/>
    </xf>
    <xf numFmtId="4" fontId="0" fillId="0" borderId="22" xfId="0" applyNumberFormat="1" applyBorder="1">
      <alignment vertical="center"/>
    </xf>
    <xf numFmtId="4" fontId="0" fillId="0" borderId="9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16" xfId="0" applyNumberFormat="1" applyBorder="1">
      <alignment vertical="center"/>
    </xf>
    <xf numFmtId="4" fontId="4" fillId="4" borderId="7" xfId="0" applyNumberFormat="1" applyFont="1" applyFill="1" applyBorder="1" applyAlignment="1">
      <alignment horizontal="center" vertical="center" wrapText="1"/>
    </xf>
    <xf numFmtId="4" fontId="4" fillId="4" borderId="8" xfId="0" applyNumberFormat="1" applyFont="1" applyFill="1" applyBorder="1" applyAlignment="1">
      <alignment horizontal="center" vertical="center" wrapText="1"/>
    </xf>
    <xf numFmtId="4" fontId="0" fillId="0" borderId="1" xfId="0" applyNumberFormat="1" applyBorder="1">
      <alignment vertical="center"/>
    </xf>
    <xf numFmtId="4" fontId="0" fillId="0" borderId="4" xfId="0" applyNumberFormat="1" applyBorder="1">
      <alignment vertical="center"/>
    </xf>
    <xf numFmtId="4" fontId="0" fillId="3" borderId="7" xfId="0" applyNumberFormat="1" applyFill="1" applyBorder="1">
      <alignment vertical="center"/>
    </xf>
    <xf numFmtId="4" fontId="0" fillId="0" borderId="33" xfId="0" applyNumberFormat="1" applyBorder="1">
      <alignment vertical="center"/>
    </xf>
    <xf numFmtId="4" fontId="0" fillId="0" borderId="10" xfId="0" applyNumberFormat="1" applyBorder="1">
      <alignment vertical="center"/>
    </xf>
    <xf numFmtId="4" fontId="0" fillId="0" borderId="24" xfId="0" applyNumberFormat="1" applyBorder="1">
      <alignment vertical="center"/>
    </xf>
    <xf numFmtId="4" fontId="0" fillId="0" borderId="7" xfId="0" applyNumberFormat="1" applyBorder="1">
      <alignment vertical="center"/>
    </xf>
    <xf numFmtId="4" fontId="4" fillId="4" borderId="9" xfId="0" applyNumberFormat="1" applyFont="1" applyFill="1" applyBorder="1" applyAlignment="1">
      <alignment horizontal="center" vertical="center" wrapText="1"/>
    </xf>
    <xf numFmtId="3" fontId="4" fillId="2" borderId="16" xfId="0" applyNumberFormat="1" applyFont="1" applyFill="1" applyBorder="1" applyAlignment="1">
      <alignment horizontal="center" vertical="center" wrapText="1"/>
    </xf>
    <xf numFmtId="3" fontId="4" fillId="4" borderId="7" xfId="0" applyNumberFormat="1" applyFont="1" applyFill="1" applyBorder="1" applyAlignment="1">
      <alignment horizontal="center" vertical="center" wrapText="1"/>
    </xf>
    <xf numFmtId="3" fontId="4" fillId="4" borderId="8" xfId="0" applyNumberFormat="1" applyFont="1" applyFill="1" applyBorder="1" applyAlignment="1">
      <alignment horizontal="center" vertical="center" wrapText="1"/>
    </xf>
    <xf numFmtId="3" fontId="0" fillId="3" borderId="19" xfId="0" applyNumberFormat="1" applyFill="1" applyBorder="1">
      <alignment vertical="center"/>
    </xf>
    <xf numFmtId="3" fontId="0" fillId="3" borderId="7" xfId="0" applyNumberFormat="1" applyFill="1" applyBorder="1">
      <alignment vertical="center"/>
    </xf>
    <xf numFmtId="3" fontId="0" fillId="0" borderId="33" xfId="0" applyNumberFormat="1" applyBorder="1">
      <alignment vertical="center"/>
    </xf>
    <xf numFmtId="4" fontId="0" fillId="0" borderId="26" xfId="0" applyNumberFormat="1" applyBorder="1">
      <alignment vertical="center"/>
    </xf>
    <xf numFmtId="4" fontId="0" fillId="0" borderId="20" xfId="0" applyNumberFormat="1" applyBorder="1">
      <alignment vertical="center"/>
    </xf>
    <xf numFmtId="4" fontId="0" fillId="3" borderId="28" xfId="0" applyNumberFormat="1" applyFill="1" applyBorder="1">
      <alignment vertical="center"/>
    </xf>
    <xf numFmtId="4" fontId="0" fillId="0" borderId="28" xfId="0" applyNumberFormat="1" applyBorder="1">
      <alignment vertical="center"/>
    </xf>
    <xf numFmtId="4" fontId="9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4" fontId="9" fillId="0" borderId="2" xfId="0" applyNumberFormat="1" applyFont="1" applyBorder="1">
      <alignment vertical="center"/>
    </xf>
    <xf numFmtId="4" fontId="9" fillId="0" borderId="3" xfId="0" applyNumberFormat="1" applyFont="1" applyBorder="1">
      <alignment vertical="center"/>
    </xf>
    <xf numFmtId="4" fontId="9" fillId="0" borderId="25" xfId="0" applyNumberFormat="1" applyFont="1" applyBorder="1">
      <alignment vertical="center"/>
    </xf>
    <xf numFmtId="3" fontId="9" fillId="0" borderId="26" xfId="0" applyNumberFormat="1" applyFont="1" applyBorder="1">
      <alignment vertical="center"/>
    </xf>
    <xf numFmtId="177" fontId="9" fillId="0" borderId="2" xfId="0" applyNumberFormat="1" applyFont="1" applyBorder="1">
      <alignment vertical="center"/>
    </xf>
    <xf numFmtId="177" fontId="9" fillId="0" borderId="3" xfId="0" applyNumberFormat="1" applyFont="1" applyBorder="1">
      <alignment vertical="center"/>
    </xf>
    <xf numFmtId="4" fontId="9" fillId="0" borderId="5" xfId="0" applyNumberFormat="1" applyFont="1" applyBorder="1">
      <alignment vertical="center"/>
    </xf>
    <xf numFmtId="4" fontId="9" fillId="0" borderId="6" xfId="0" applyNumberFormat="1" applyFont="1" applyBorder="1">
      <alignment vertical="center"/>
    </xf>
    <xf numFmtId="4" fontId="9" fillId="0" borderId="18" xfId="0" applyNumberFormat="1" applyFont="1" applyBorder="1">
      <alignment vertical="center"/>
    </xf>
    <xf numFmtId="3" fontId="9" fillId="0" borderId="20" xfId="0" applyNumberFormat="1" applyFont="1" applyBorder="1">
      <alignment vertical="center"/>
    </xf>
    <xf numFmtId="177" fontId="9" fillId="0" borderId="5" xfId="0" applyNumberFormat="1" applyFont="1" applyBorder="1">
      <alignment vertical="center"/>
    </xf>
    <xf numFmtId="177" fontId="9" fillId="0" borderId="6" xfId="0" applyNumberFormat="1" applyFont="1" applyBorder="1">
      <alignment vertical="center"/>
    </xf>
    <xf numFmtId="4" fontId="9" fillId="3" borderId="8" xfId="0" applyNumberFormat="1" applyFont="1" applyFill="1" applyBorder="1">
      <alignment vertical="center"/>
    </xf>
    <xf numFmtId="4" fontId="9" fillId="3" borderId="9" xfId="0" applyNumberFormat="1" applyFont="1" applyFill="1" applyBorder="1">
      <alignment vertical="center"/>
    </xf>
    <xf numFmtId="4" fontId="9" fillId="3" borderId="19" xfId="0" applyNumberFormat="1" applyFont="1" applyFill="1" applyBorder="1">
      <alignment vertical="center"/>
    </xf>
    <xf numFmtId="3" fontId="9" fillId="0" borderId="28" xfId="0" applyNumberFormat="1" applyFont="1" applyBorder="1">
      <alignment vertical="center"/>
    </xf>
    <xf numFmtId="177" fontId="9" fillId="3" borderId="8" xfId="0" applyNumberFormat="1" applyFont="1" applyFill="1" applyBorder="1">
      <alignment vertical="center"/>
    </xf>
    <xf numFmtId="177" fontId="9" fillId="3" borderId="9" xfId="0" applyNumberFormat="1" applyFont="1" applyFill="1" applyBorder="1">
      <alignment vertical="center"/>
    </xf>
    <xf numFmtId="4" fontId="9" fillId="0" borderId="0" xfId="0" applyNumberFormat="1" applyFont="1" applyBorder="1">
      <alignment vertical="center"/>
    </xf>
    <xf numFmtId="0" fontId="9" fillId="0" borderId="0" xfId="0" applyNumberFormat="1" applyFont="1" applyBorder="1">
      <alignment vertical="center"/>
    </xf>
    <xf numFmtId="4" fontId="9" fillId="0" borderId="11" xfId="0" applyNumberFormat="1" applyFont="1" applyBorder="1">
      <alignment vertical="center"/>
    </xf>
    <xf numFmtId="4" fontId="9" fillId="0" borderId="12" xfId="0" applyNumberFormat="1" applyFont="1" applyBorder="1">
      <alignment vertical="center"/>
    </xf>
    <xf numFmtId="4" fontId="9" fillId="0" borderId="17" xfId="0" applyNumberFormat="1" applyFont="1" applyBorder="1">
      <alignment vertical="center"/>
    </xf>
    <xf numFmtId="3" fontId="9" fillId="0" borderId="40" xfId="0" applyNumberFormat="1" applyFont="1" applyBorder="1">
      <alignment vertical="center"/>
    </xf>
    <xf numFmtId="177" fontId="9" fillId="0" borderId="11" xfId="0" applyNumberFormat="1" applyFont="1" applyBorder="1">
      <alignment vertical="center"/>
    </xf>
    <xf numFmtId="177" fontId="9" fillId="0" borderId="12" xfId="0" applyNumberFormat="1" applyFont="1" applyBorder="1">
      <alignment vertical="center"/>
    </xf>
    <xf numFmtId="4" fontId="9" fillId="0" borderId="23" xfId="0" applyNumberFormat="1" applyFont="1" applyBorder="1">
      <alignment vertical="center"/>
    </xf>
    <xf numFmtId="4" fontId="9" fillId="0" borderId="22" xfId="0" applyNumberFormat="1" applyFont="1" applyBorder="1">
      <alignment vertical="center"/>
    </xf>
    <xf numFmtId="177" fontId="9" fillId="0" borderId="23" xfId="0" applyNumberFormat="1" applyFont="1" applyBorder="1">
      <alignment vertical="center"/>
    </xf>
    <xf numFmtId="177" fontId="9" fillId="0" borderId="22" xfId="0" applyNumberFormat="1" applyFont="1" applyBorder="1">
      <alignment vertical="center"/>
    </xf>
    <xf numFmtId="4" fontId="9" fillId="0" borderId="8" xfId="0" applyNumberFormat="1" applyFont="1" applyBorder="1">
      <alignment vertical="center"/>
    </xf>
    <xf numFmtId="4" fontId="9" fillId="0" borderId="9" xfId="0" applyNumberFormat="1" applyFont="1" applyBorder="1">
      <alignment vertical="center"/>
    </xf>
    <xf numFmtId="3" fontId="9" fillId="0" borderId="0" xfId="0" applyNumberFormat="1" applyFont="1" applyBorder="1">
      <alignment vertical="center"/>
    </xf>
    <xf numFmtId="177" fontId="9" fillId="0" borderId="0" xfId="0" applyNumberFormat="1" applyFont="1" applyBorder="1">
      <alignment vertical="center"/>
    </xf>
    <xf numFmtId="0" fontId="5" fillId="0" borderId="0" xfId="0" applyNumberFormat="1" applyFont="1" applyAlignment="1">
      <alignment horizontal="left" vertical="center" indent="1"/>
    </xf>
    <xf numFmtId="0" fontId="10" fillId="0" borderId="0" xfId="0" applyNumberFormat="1" applyFont="1" applyAlignment="1">
      <alignment horizontal="left" vertical="center" indent="1"/>
    </xf>
    <xf numFmtId="0" fontId="7" fillId="2" borderId="0" xfId="0" applyNumberFormat="1" applyFont="1" applyFill="1" applyAlignment="1">
      <alignment horizontal="left" vertical="center" indent="1"/>
    </xf>
    <xf numFmtId="0" fontId="9" fillId="2" borderId="0" xfId="0" applyNumberFormat="1" applyFont="1" applyFill="1" applyAlignment="1">
      <alignment horizontal="center" vertical="center"/>
    </xf>
    <xf numFmtId="0" fontId="9" fillId="2" borderId="0" xfId="0" applyNumberFormat="1" applyFont="1" applyFill="1">
      <alignment vertical="center"/>
    </xf>
    <xf numFmtId="177" fontId="9" fillId="0" borderId="17" xfId="0" applyNumberFormat="1" applyFont="1" applyBorder="1">
      <alignment vertical="center"/>
    </xf>
    <xf numFmtId="176" fontId="0" fillId="0" borderId="6" xfId="0" applyNumberFormat="1" applyFill="1" applyBorder="1" applyAlignment="1">
      <alignment horizontal="center" vertical="center"/>
    </xf>
    <xf numFmtId="178" fontId="0" fillId="0" borderId="24" xfId="0" applyNumberFormat="1" applyFill="1" applyBorder="1" applyAlignment="1">
      <alignment horizontal="center" vertical="center"/>
    </xf>
    <xf numFmtId="3" fontId="0" fillId="0" borderId="43" xfId="0" applyNumberFormat="1" applyBorder="1">
      <alignment vertical="center"/>
    </xf>
    <xf numFmtId="4" fontId="0" fillId="0" borderId="40" xfId="0" applyNumberFormat="1" applyBorder="1">
      <alignment vertical="center"/>
    </xf>
    <xf numFmtId="3" fontId="0" fillId="0" borderId="11" xfId="0" applyNumberFormat="1" applyBorder="1">
      <alignment vertical="center"/>
    </xf>
    <xf numFmtId="3" fontId="0" fillId="0" borderId="44" xfId="0" applyNumberFormat="1" applyBorder="1">
      <alignment vertical="center"/>
    </xf>
    <xf numFmtId="3" fontId="9" fillId="0" borderId="45" xfId="0" applyNumberFormat="1" applyFont="1" applyBorder="1">
      <alignment vertical="center"/>
    </xf>
    <xf numFmtId="4" fontId="0" fillId="0" borderId="45" xfId="0" applyNumberFormat="1" applyBorder="1">
      <alignment vertical="center"/>
    </xf>
    <xf numFmtId="3" fontId="0" fillId="0" borderId="23" xfId="0" applyNumberFormat="1" applyBorder="1">
      <alignment vertical="center"/>
    </xf>
    <xf numFmtId="3" fontId="4" fillId="0" borderId="36" xfId="0" applyNumberFormat="1" applyFont="1" applyBorder="1" applyAlignment="1">
      <alignment horizontal="center" vertical="center" wrapText="1"/>
    </xf>
    <xf numFmtId="3" fontId="4" fillId="0" borderId="37" xfId="0" applyNumberFormat="1" applyFont="1" applyBorder="1" applyAlignment="1">
      <alignment horizontal="center" vertical="center" wrapText="1"/>
    </xf>
    <xf numFmtId="3" fontId="4" fillId="0" borderId="38" xfId="0" applyNumberFormat="1" applyFont="1" applyBorder="1" applyAlignment="1">
      <alignment horizontal="center" vertical="center" wrapText="1"/>
    </xf>
    <xf numFmtId="3" fontId="4" fillId="0" borderId="39" xfId="0" applyNumberFormat="1" applyFont="1" applyBorder="1" applyAlignment="1">
      <alignment horizontal="center" vertical="center" wrapText="1"/>
    </xf>
    <xf numFmtId="178" fontId="3" fillId="0" borderId="26" xfId="0" applyNumberFormat="1" applyFont="1" applyBorder="1" applyAlignment="1">
      <alignment horizontal="center" vertical="center"/>
    </xf>
    <xf numFmtId="178" fontId="3" fillId="0" borderId="27" xfId="0" applyNumberFormat="1" applyFont="1" applyBorder="1" applyAlignment="1">
      <alignment horizontal="center" vertical="center"/>
    </xf>
    <xf numFmtId="4" fontId="4" fillId="0" borderId="34" xfId="0" applyNumberFormat="1" applyFont="1" applyBorder="1" applyAlignment="1">
      <alignment horizontal="center" vertical="center" wrapText="1"/>
    </xf>
    <xf numFmtId="4" fontId="4" fillId="0" borderId="35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4" fontId="4" fillId="0" borderId="26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2" borderId="41" xfId="0" applyNumberFormat="1" applyFont="1" applyFill="1" applyBorder="1" applyAlignment="1">
      <alignment horizontal="center" vertical="center" wrapText="1"/>
    </xf>
    <xf numFmtId="3" fontId="4" fillId="2" borderId="42" xfId="0" applyNumberFormat="1" applyFont="1" applyFill="1" applyBorder="1" applyAlignment="1">
      <alignment horizontal="center" vertical="center" wrapText="1"/>
    </xf>
    <xf numFmtId="3" fontId="4" fillId="0" borderId="34" xfId="0" applyNumberFormat="1" applyFont="1" applyBorder="1" applyAlignment="1">
      <alignment horizontal="center" vertical="center" wrapText="1"/>
    </xf>
    <xf numFmtId="3" fontId="4" fillId="0" borderId="35" xfId="0" applyNumberFormat="1" applyFont="1" applyBorder="1" applyAlignment="1">
      <alignment horizontal="center" vertical="center" wrapText="1"/>
    </xf>
    <xf numFmtId="3" fontId="7" fillId="0" borderId="34" xfId="0" applyNumberFormat="1" applyFont="1" applyBorder="1" applyAlignment="1">
      <alignment horizontal="center" vertical="center" wrapText="1"/>
    </xf>
    <xf numFmtId="3" fontId="7" fillId="0" borderId="35" xfId="0" applyNumberFormat="1" applyFont="1" applyBorder="1" applyAlignment="1">
      <alignment horizontal="center" vertical="center" wrapText="1"/>
    </xf>
    <xf numFmtId="4" fontId="7" fillId="0" borderId="36" xfId="0" applyNumberFormat="1" applyFont="1" applyBorder="1" applyAlignment="1">
      <alignment horizontal="center" vertical="center" wrapText="1"/>
    </xf>
    <xf numFmtId="4" fontId="7" fillId="0" borderId="37" xfId="0" applyNumberFormat="1" applyFont="1" applyBorder="1" applyAlignment="1">
      <alignment horizontal="center" vertical="center" wrapText="1"/>
    </xf>
    <xf numFmtId="4" fontId="7" fillId="0" borderId="38" xfId="0" applyNumberFormat="1" applyFont="1" applyBorder="1" applyAlignment="1">
      <alignment horizontal="center" vertical="center" wrapText="1"/>
    </xf>
    <xf numFmtId="4" fontId="7" fillId="0" borderId="39" xfId="0" applyNumberFormat="1" applyFont="1" applyBorder="1" applyAlignment="1">
      <alignment horizontal="center" vertical="center" wrapText="1"/>
    </xf>
    <xf numFmtId="4" fontId="7" fillId="2" borderId="41" xfId="0" applyNumberFormat="1" applyFont="1" applyFill="1" applyBorder="1" applyAlignment="1">
      <alignment horizontal="center" vertical="center" wrapText="1"/>
    </xf>
    <xf numFmtId="4" fontId="7" fillId="2" borderId="42" xfId="0" applyNumberFormat="1" applyFont="1" applyFill="1" applyBorder="1" applyAlignment="1">
      <alignment horizontal="center" vertical="center" wrapText="1"/>
    </xf>
    <xf numFmtId="177" fontId="4" fillId="2" borderId="41" xfId="0" applyNumberFormat="1" applyFont="1" applyFill="1" applyBorder="1" applyAlignment="1">
      <alignment horizontal="center" vertical="center" wrapText="1"/>
    </xf>
    <xf numFmtId="177" fontId="4" fillId="2" borderId="42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4" fontId="4" fillId="0" borderId="36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178" fontId="3" fillId="0" borderId="20" xfId="0" applyNumberFormat="1" applyFont="1" applyBorder="1" applyAlignment="1">
      <alignment horizontal="center" vertical="center"/>
    </xf>
    <xf numFmtId="178" fontId="3" fillId="0" borderId="21" xfId="0" applyNumberFormat="1" applyFont="1" applyBorder="1" applyAlignment="1">
      <alignment horizontal="center" vertical="center"/>
    </xf>
    <xf numFmtId="178" fontId="3" fillId="0" borderId="28" xfId="0" applyNumberFormat="1" applyFont="1" applyBorder="1" applyAlignment="1">
      <alignment horizontal="center" vertical="center"/>
    </xf>
    <xf numFmtId="178" fontId="3" fillId="0" borderId="29" xfId="0" applyNumberFormat="1" applyFont="1" applyBorder="1" applyAlignment="1">
      <alignment horizontal="center" vertical="center"/>
    </xf>
    <xf numFmtId="178" fontId="4" fillId="0" borderId="34" xfId="0" applyNumberFormat="1" applyFont="1" applyBorder="1" applyAlignment="1">
      <alignment horizontal="center" vertical="center"/>
    </xf>
    <xf numFmtId="178" fontId="4" fillId="0" borderId="35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7" xfId="0" applyNumberFormat="1" applyFont="1" applyBorder="1" applyAlignment="1">
      <alignment horizontal="center" vertical="center"/>
    </xf>
    <xf numFmtId="178" fontId="4" fillId="0" borderId="62" xfId="0" applyNumberFormat="1" applyFont="1" applyBorder="1" applyAlignment="1">
      <alignment horizontal="center" vertical="center"/>
    </xf>
    <xf numFmtId="178" fontId="4" fillId="0" borderId="63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 wrapText="1"/>
    </xf>
    <xf numFmtId="177" fontId="4" fillId="4" borderId="62" xfId="0" applyNumberFormat="1" applyFont="1" applyFill="1" applyBorder="1" applyAlignment="1">
      <alignment horizontal="center" vertical="center" wrapText="1"/>
    </xf>
    <xf numFmtId="177" fontId="4" fillId="4" borderId="63" xfId="0" applyNumberFormat="1" applyFont="1" applyFill="1" applyBorder="1" applyAlignment="1">
      <alignment horizontal="center" vertical="center" wrapText="1"/>
    </xf>
    <xf numFmtId="4" fontId="4" fillId="4" borderId="62" xfId="0" applyNumberFormat="1" applyFont="1" applyFill="1" applyBorder="1" applyAlignment="1">
      <alignment horizontal="center" vertical="center" wrapText="1"/>
    </xf>
    <xf numFmtId="4" fontId="4" fillId="4" borderId="63" xfId="0" applyNumberFormat="1" applyFont="1" applyFill="1" applyBorder="1" applyAlignment="1">
      <alignment horizontal="center" vertical="center" wrapText="1"/>
    </xf>
    <xf numFmtId="4" fontId="4" fillId="4" borderId="64" xfId="0" applyNumberFormat="1" applyFont="1" applyFill="1" applyBorder="1" applyAlignment="1">
      <alignment horizontal="center" vertical="center" wrapText="1"/>
    </xf>
    <xf numFmtId="3" fontId="4" fillId="4" borderId="62" xfId="0" applyNumberFormat="1" applyFont="1" applyFill="1" applyBorder="1" applyAlignment="1">
      <alignment horizontal="center" vertical="center" wrapText="1"/>
    </xf>
    <xf numFmtId="3" fontId="4" fillId="4" borderId="63" xfId="0" applyNumberFormat="1" applyFont="1" applyFill="1" applyBorder="1" applyAlignment="1">
      <alignment horizontal="center" vertical="center" wrapText="1"/>
    </xf>
    <xf numFmtId="178" fontId="3" fillId="0" borderId="57" xfId="0" applyNumberFormat="1" applyFont="1" applyBorder="1" applyAlignment="1">
      <alignment horizontal="center" vertical="center"/>
    </xf>
    <xf numFmtId="178" fontId="3" fillId="0" borderId="65" xfId="0" applyNumberFormat="1" applyFont="1" applyBorder="1" applyAlignment="1">
      <alignment horizontal="center" vertical="center"/>
    </xf>
    <xf numFmtId="3" fontId="0" fillId="0" borderId="66" xfId="0" applyNumberFormat="1" applyBorder="1">
      <alignment vertical="center"/>
    </xf>
    <xf numFmtId="177" fontId="0" fillId="0" borderId="67" xfId="0" applyNumberFormat="1" applyBorder="1">
      <alignment vertical="center"/>
    </xf>
    <xf numFmtId="177" fontId="0" fillId="0" borderId="61" xfId="0" applyNumberFormat="1" applyBorder="1">
      <alignment vertical="center"/>
    </xf>
    <xf numFmtId="4" fontId="0" fillId="0" borderId="67" xfId="0" applyNumberFormat="1" applyBorder="1">
      <alignment vertical="center"/>
    </xf>
    <xf numFmtId="4" fontId="0" fillId="0" borderId="61" xfId="0" applyNumberFormat="1" applyBorder="1">
      <alignment vertical="center"/>
    </xf>
    <xf numFmtId="3" fontId="0" fillId="0" borderId="67" xfId="0" applyNumberFormat="1" applyBorder="1">
      <alignment vertical="center"/>
    </xf>
    <xf numFmtId="3" fontId="0" fillId="0" borderId="61" xfId="0" applyNumberFormat="1" applyBorder="1">
      <alignment vertical="center"/>
    </xf>
    <xf numFmtId="4" fontId="9" fillId="0" borderId="58" xfId="0" applyNumberFormat="1" applyFont="1" applyBorder="1">
      <alignment vertical="center"/>
    </xf>
    <xf numFmtId="4" fontId="9" fillId="0" borderId="68" xfId="0" applyNumberFormat="1" applyFont="1" applyBorder="1">
      <alignment vertical="center"/>
    </xf>
    <xf numFmtId="4" fontId="9" fillId="0" borderId="67" xfId="0" applyNumberFormat="1" applyFont="1" applyBorder="1">
      <alignment vertical="center"/>
    </xf>
    <xf numFmtId="3" fontId="9" fillId="0" borderId="57" xfId="0" applyNumberFormat="1" applyFont="1" applyBorder="1">
      <alignment vertical="center"/>
    </xf>
    <xf numFmtId="177" fontId="9" fillId="0" borderId="58" xfId="0" applyNumberFormat="1" applyFont="1" applyBorder="1">
      <alignment vertical="center"/>
    </xf>
    <xf numFmtId="177" fontId="9" fillId="0" borderId="68" xfId="0" applyNumberFormat="1" applyFont="1" applyBorder="1">
      <alignment vertical="center"/>
    </xf>
    <xf numFmtId="4" fontId="0" fillId="0" borderId="57" xfId="0" applyNumberFormat="1" applyBorder="1">
      <alignment vertical="center"/>
    </xf>
    <xf numFmtId="4" fontId="0" fillId="0" borderId="68" xfId="0" applyNumberFormat="1" applyBorder="1">
      <alignment vertical="center"/>
    </xf>
    <xf numFmtId="3" fontId="0" fillId="0" borderId="68" xfId="0" applyNumberFormat="1" applyBorder="1">
      <alignment vertical="center"/>
    </xf>
    <xf numFmtId="3" fontId="0" fillId="0" borderId="58" xfId="0" applyNumberFormat="1" applyBorder="1">
      <alignment vertical="center"/>
    </xf>
    <xf numFmtId="178" fontId="3" fillId="0" borderId="69" xfId="0" applyNumberFormat="1" applyFont="1" applyBorder="1" applyAlignment="1">
      <alignment horizontal="center" vertical="center"/>
    </xf>
    <xf numFmtId="178" fontId="3" fillId="0" borderId="70" xfId="0" applyNumberFormat="1" applyFont="1" applyBorder="1" applyAlignment="1">
      <alignment horizontal="center" vertical="center"/>
    </xf>
    <xf numFmtId="3" fontId="0" fillId="0" borderId="71" xfId="0" applyNumberFormat="1" applyBorder="1">
      <alignment vertical="center"/>
    </xf>
    <xf numFmtId="177" fontId="0" fillId="3" borderId="72" xfId="0" applyNumberFormat="1" applyFill="1" applyBorder="1">
      <alignment vertical="center"/>
    </xf>
    <xf numFmtId="177" fontId="0" fillId="3" borderId="62" xfId="0" applyNumberFormat="1" applyFill="1" applyBorder="1">
      <alignment vertical="center"/>
    </xf>
    <xf numFmtId="4" fontId="0" fillId="3" borderId="72" xfId="0" applyNumberFormat="1" applyFill="1" applyBorder="1">
      <alignment vertical="center"/>
    </xf>
    <xf numFmtId="4" fontId="0" fillId="3" borderId="62" xfId="0" applyNumberFormat="1" applyFill="1" applyBorder="1">
      <alignment vertical="center"/>
    </xf>
    <xf numFmtId="3" fontId="0" fillId="3" borderId="72" xfId="0" applyNumberFormat="1" applyFill="1" applyBorder="1">
      <alignment vertical="center"/>
    </xf>
    <xf numFmtId="3" fontId="0" fillId="3" borderId="62" xfId="0" applyNumberFormat="1" applyFill="1" applyBorder="1">
      <alignment vertical="center"/>
    </xf>
    <xf numFmtId="3" fontId="0" fillId="0" borderId="62" xfId="0" applyNumberFormat="1" applyBorder="1">
      <alignment vertical="center"/>
    </xf>
    <xf numFmtId="4" fontId="9" fillId="3" borderId="63" xfId="0" applyNumberFormat="1" applyFont="1" applyFill="1" applyBorder="1">
      <alignment vertical="center"/>
    </xf>
    <xf numFmtId="4" fontId="9" fillId="3" borderId="64" xfId="0" applyNumberFormat="1" applyFont="1" applyFill="1" applyBorder="1">
      <alignment vertical="center"/>
    </xf>
    <xf numFmtId="4" fontId="9" fillId="3" borderId="72" xfId="0" applyNumberFormat="1" applyFont="1" applyFill="1" applyBorder="1">
      <alignment vertical="center"/>
    </xf>
    <xf numFmtId="3" fontId="9" fillId="0" borderId="69" xfId="0" applyNumberFormat="1" applyFont="1" applyBorder="1">
      <alignment vertical="center"/>
    </xf>
    <xf numFmtId="177" fontId="9" fillId="3" borderId="63" xfId="0" applyNumberFormat="1" applyFont="1" applyFill="1" applyBorder="1">
      <alignment vertical="center"/>
    </xf>
    <xf numFmtId="177" fontId="9" fillId="3" borderId="64" xfId="0" applyNumberFormat="1" applyFont="1" applyFill="1" applyBorder="1">
      <alignment vertical="center"/>
    </xf>
    <xf numFmtId="4" fontId="0" fillId="3" borderId="69" xfId="0" applyNumberFormat="1" applyFill="1" applyBorder="1">
      <alignment vertical="center"/>
    </xf>
    <xf numFmtId="4" fontId="0" fillId="3" borderId="64" xfId="0" applyNumberFormat="1" applyFill="1" applyBorder="1">
      <alignment vertical="center"/>
    </xf>
    <xf numFmtId="3" fontId="0" fillId="0" borderId="64" xfId="0" applyNumberFormat="1" applyBorder="1">
      <alignment vertical="center"/>
    </xf>
    <xf numFmtId="3" fontId="0" fillId="0" borderId="72" xfId="0" applyNumberFormat="1" applyBorder="1">
      <alignment vertical="center"/>
    </xf>
    <xf numFmtId="3" fontId="0" fillId="0" borderId="63" xfId="0" applyNumberFormat="1" applyBorder="1">
      <alignment vertical="center"/>
    </xf>
    <xf numFmtId="178" fontId="0" fillId="0" borderId="61" xfId="0" applyNumberFormat="1" applyBorder="1" applyAlignment="1">
      <alignment horizontal="center" vertical="center"/>
    </xf>
    <xf numFmtId="176" fontId="0" fillId="0" borderId="68" xfId="0" applyNumberFormat="1" applyBorder="1" applyAlignment="1">
      <alignment horizontal="center" vertical="center"/>
    </xf>
    <xf numFmtId="178" fontId="0" fillId="0" borderId="62" xfId="0" applyNumberFormat="1" applyBorder="1" applyAlignment="1">
      <alignment horizontal="center" vertical="center"/>
    </xf>
    <xf numFmtId="176" fontId="0" fillId="0" borderId="64" xfId="0" applyNumberFormat="1" applyBorder="1" applyAlignment="1">
      <alignment horizontal="center" vertical="center"/>
    </xf>
    <xf numFmtId="177" fontId="0" fillId="0" borderId="62" xfId="0" applyNumberFormat="1" applyBorder="1">
      <alignment vertical="center"/>
    </xf>
    <xf numFmtId="4" fontId="0" fillId="0" borderId="62" xfId="0" applyNumberFormat="1" applyBorder="1">
      <alignment vertical="center"/>
    </xf>
    <xf numFmtId="4" fontId="9" fillId="0" borderId="63" xfId="0" applyNumberFormat="1" applyFont="1" applyBorder="1">
      <alignment vertical="center"/>
    </xf>
    <xf numFmtId="4" fontId="9" fillId="0" borderId="64" xfId="0" applyNumberFormat="1" applyFont="1" applyBorder="1">
      <alignment vertical="center"/>
    </xf>
    <xf numFmtId="4" fontId="0" fillId="0" borderId="69" xfId="0" applyNumberFormat="1" applyBorder="1">
      <alignment vertical="center"/>
    </xf>
    <xf numFmtId="4" fontId="0" fillId="0" borderId="64" xfId="0" applyNumberFormat="1" applyBorder="1">
      <alignment vertical="center"/>
    </xf>
    <xf numFmtId="4" fontId="0" fillId="0" borderId="22" xfId="0" applyNumberFormat="1" applyFont="1" applyFill="1" applyBorder="1">
      <alignment vertical="center"/>
    </xf>
    <xf numFmtId="4" fontId="0" fillId="0" borderId="6" xfId="0" applyNumberFormat="1" applyFont="1" applyFill="1" applyBorder="1">
      <alignment vertical="center"/>
    </xf>
    <xf numFmtId="3" fontId="0" fillId="0" borderId="17" xfId="0" applyNumberFormat="1" applyFont="1" applyFill="1" applyBorder="1">
      <alignment vertical="center"/>
    </xf>
  </cellXfs>
  <cellStyles count="478">
    <cellStyle name="??&amp;O?&amp;H?_x0008_??_x0007__x0001__x0001_" xfId="85"/>
    <cellStyle name="??&amp;O?&amp;H?_x0008_??_x0007__x0001__x0001_ 2" xfId="465"/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40% - Accent1" xfId="10"/>
    <cellStyle name="40% - Accent2" xfId="11"/>
    <cellStyle name="40% - Accent3" xfId="12"/>
    <cellStyle name="40% - Accent4" xfId="13"/>
    <cellStyle name="40% - Accent5" xfId="14"/>
    <cellStyle name="40% - Accent6" xfId="15"/>
    <cellStyle name="60% - Accent1" xfId="16"/>
    <cellStyle name="60% - Accent2" xfId="17"/>
    <cellStyle name="60% - Accent3" xfId="18"/>
    <cellStyle name="60% - Accent4" xfId="19"/>
    <cellStyle name="60% - Accent5" xfId="20"/>
    <cellStyle name="60% - Accent6" xfId="21"/>
    <cellStyle name="Accent1" xfId="49"/>
    <cellStyle name="Accent2" xfId="50"/>
    <cellStyle name="Accent3" xfId="51"/>
    <cellStyle name="Accent4" xfId="52"/>
    <cellStyle name="Accent5" xfId="53"/>
    <cellStyle name="Accent6" xfId="54"/>
    <cellStyle name="Bad" xfId="55"/>
    <cellStyle name="Calculation" xfId="56"/>
    <cellStyle name="Check Cell" xfId="57"/>
    <cellStyle name="Comma [0]_ SG&amp;A Bridge " xfId="58"/>
    <cellStyle name="Comma_ SG&amp;A Bridge " xfId="59"/>
    <cellStyle name="Currency [0]_ SG&amp;A Bridge " xfId="60"/>
    <cellStyle name="Currency_ SG&amp;A Bridge " xfId="61"/>
    <cellStyle name="Explanatory Text" xfId="62"/>
    <cellStyle name="Good" xfId="63"/>
    <cellStyle name="Grey" xfId="64"/>
    <cellStyle name="Header1" xfId="65"/>
    <cellStyle name="Header2" xfId="66"/>
    <cellStyle name="Heading 1" xfId="67"/>
    <cellStyle name="Heading 2" xfId="68"/>
    <cellStyle name="Heading 3" xfId="69"/>
    <cellStyle name="Heading 3 2" xfId="220"/>
    <cellStyle name="Heading 3 2 2" xfId="476"/>
    <cellStyle name="Heading 4" xfId="70"/>
    <cellStyle name="Input" xfId="71"/>
    <cellStyle name="Input [yellow]" xfId="72"/>
    <cellStyle name="Linked Cell" xfId="73"/>
    <cellStyle name="Neutral" xfId="74"/>
    <cellStyle name="Normal - Style1" xfId="75"/>
    <cellStyle name="Normal_ SG&amp;A Bridge " xfId="76"/>
    <cellStyle name="Note" xfId="77"/>
    <cellStyle name="Output" xfId="78"/>
    <cellStyle name="Percent [2]" xfId="79"/>
    <cellStyle name="Title" xfId="80"/>
    <cellStyle name="Total" xfId="81"/>
    <cellStyle name="Warning Text" xfId="82"/>
    <cellStyle name="고정소숫점" xfId="22"/>
    <cellStyle name="고정출력1" xfId="23"/>
    <cellStyle name="고정출력2" xfId="24"/>
    <cellStyle name="날짜" xfId="25"/>
    <cellStyle name="달러" xfId="26"/>
    <cellStyle name="똿뗦먛귟 [0.00]_laroux" xfId="27"/>
    <cellStyle name="똿뗦먛귟_laroux" xfId="28"/>
    <cellStyle name="믅됞 [0.00]_laroux" xfId="29"/>
    <cellStyle name="믅됞_laroux" xfId="30"/>
    <cellStyle name="백분율 2" xfId="139"/>
    <cellStyle name="백분율 3" xfId="466"/>
    <cellStyle name="백분율 4" xfId="31"/>
    <cellStyle name="뷭?_BOOKSHIP" xfId="32"/>
    <cellStyle name="숫자(R)" xfId="33"/>
    <cellStyle name="쉼표 [0] 2" xfId="34"/>
    <cellStyle name="쉼표 [0] 2 2" xfId="84"/>
    <cellStyle name="쉼표 [0] 2 3" xfId="115"/>
    <cellStyle name="쉼표 [0] 2 4" xfId="136"/>
    <cellStyle name="쉼표 [0] 2 5" xfId="137"/>
    <cellStyle name="쉼표 [0] 3" xfId="35"/>
    <cellStyle name="쉼표 [0] 4" xfId="462"/>
    <cellStyle name="쉼표 [0] 4 2" xfId="467"/>
    <cellStyle name="쉼표 [0] 5" xfId="112"/>
    <cellStyle name="자리수" xfId="36"/>
    <cellStyle name="자리수0" xfId="37"/>
    <cellStyle name="콤마 [0]_(type)총괄" xfId="38"/>
    <cellStyle name="콤마_(type)총괄" xfId="39"/>
    <cellStyle name="통화 [0] 2" xfId="477"/>
    <cellStyle name="퍼센트" xfId="40"/>
    <cellStyle name="표준" xfId="0" builtinId="0"/>
    <cellStyle name="표준 10" xfId="86"/>
    <cellStyle name="표준 11" xfId="87"/>
    <cellStyle name="표준 11 2" xfId="116"/>
    <cellStyle name="표준 11 2 2" xfId="160"/>
    <cellStyle name="표준 11 2 2 2" xfId="401"/>
    <cellStyle name="표준 11 2 2 3" xfId="281"/>
    <cellStyle name="표준 11 2 3" xfId="200"/>
    <cellStyle name="표준 11 2 3 2" xfId="441"/>
    <cellStyle name="표준 11 2 3 3" xfId="321"/>
    <cellStyle name="표준 11 2 4" xfId="361"/>
    <cellStyle name="표준 11 2 5" xfId="241"/>
    <cellStyle name="표준 11 3" xfId="140"/>
    <cellStyle name="표준 11 3 2" xfId="381"/>
    <cellStyle name="표준 11 3 3" xfId="261"/>
    <cellStyle name="표준 11 4" xfId="180"/>
    <cellStyle name="표준 11 4 2" xfId="421"/>
    <cellStyle name="표준 11 4 3" xfId="301"/>
    <cellStyle name="표준 11 5" xfId="341"/>
    <cellStyle name="표준 11 6" xfId="221"/>
    <cellStyle name="표준 12" xfId="88"/>
    <cellStyle name="표준 12 2" xfId="117"/>
    <cellStyle name="표준 12 2 2" xfId="161"/>
    <cellStyle name="표준 12 2 2 2" xfId="402"/>
    <cellStyle name="표준 12 2 2 3" xfId="282"/>
    <cellStyle name="표준 12 2 3" xfId="201"/>
    <cellStyle name="표준 12 2 3 2" xfId="442"/>
    <cellStyle name="표준 12 2 3 3" xfId="322"/>
    <cellStyle name="표준 12 2 4" xfId="362"/>
    <cellStyle name="표준 12 2 5" xfId="242"/>
    <cellStyle name="표준 12 3" xfId="141"/>
    <cellStyle name="표준 12 3 2" xfId="382"/>
    <cellStyle name="표준 12 3 3" xfId="262"/>
    <cellStyle name="표준 12 4" xfId="181"/>
    <cellStyle name="표준 12 4 2" xfId="422"/>
    <cellStyle name="표준 12 4 3" xfId="302"/>
    <cellStyle name="표준 12 5" xfId="342"/>
    <cellStyle name="표준 12 6" xfId="222"/>
    <cellStyle name="표준 13" xfId="89"/>
    <cellStyle name="표준 14" xfId="90"/>
    <cellStyle name="표준 15" xfId="91"/>
    <cellStyle name="표준 15 2" xfId="118"/>
    <cellStyle name="표준 15 2 2" xfId="162"/>
    <cellStyle name="표준 15 2 2 2" xfId="403"/>
    <cellStyle name="표준 15 2 2 3" xfId="283"/>
    <cellStyle name="표준 15 2 3" xfId="202"/>
    <cellStyle name="표준 15 2 3 2" xfId="443"/>
    <cellStyle name="표준 15 2 3 3" xfId="323"/>
    <cellStyle name="표준 15 2 4" xfId="363"/>
    <cellStyle name="표준 15 2 5" xfId="243"/>
    <cellStyle name="표준 15 3" xfId="142"/>
    <cellStyle name="표준 15 3 2" xfId="383"/>
    <cellStyle name="표준 15 3 3" xfId="263"/>
    <cellStyle name="표준 15 4" xfId="182"/>
    <cellStyle name="표준 15 4 2" xfId="423"/>
    <cellStyle name="표준 15 4 3" xfId="303"/>
    <cellStyle name="표준 15 5" xfId="343"/>
    <cellStyle name="표준 15 6" xfId="223"/>
    <cellStyle name="표준 16" xfId="92"/>
    <cellStyle name="표준 16 2" xfId="119"/>
    <cellStyle name="표준 16 2 2" xfId="163"/>
    <cellStyle name="표준 16 2 2 2" xfId="404"/>
    <cellStyle name="표준 16 2 2 3" xfId="284"/>
    <cellStyle name="표준 16 2 3" xfId="203"/>
    <cellStyle name="표준 16 2 3 2" xfId="444"/>
    <cellStyle name="표준 16 2 3 3" xfId="324"/>
    <cellStyle name="표준 16 2 4" xfId="364"/>
    <cellStyle name="표준 16 2 5" xfId="244"/>
    <cellStyle name="표준 16 3" xfId="143"/>
    <cellStyle name="표준 16 3 2" xfId="384"/>
    <cellStyle name="표준 16 3 3" xfId="264"/>
    <cellStyle name="표준 16 4" xfId="183"/>
    <cellStyle name="표준 16 4 2" xfId="424"/>
    <cellStyle name="표준 16 4 3" xfId="304"/>
    <cellStyle name="표준 16 5" xfId="344"/>
    <cellStyle name="표준 16 6" xfId="224"/>
    <cellStyle name="표준 17" xfId="93"/>
    <cellStyle name="표준 17 2" xfId="120"/>
    <cellStyle name="표준 17 2 2" xfId="164"/>
    <cellStyle name="표준 17 2 2 2" xfId="405"/>
    <cellStyle name="표준 17 2 2 3" xfId="285"/>
    <cellStyle name="표준 17 2 3" xfId="204"/>
    <cellStyle name="표준 17 2 3 2" xfId="445"/>
    <cellStyle name="표준 17 2 3 3" xfId="325"/>
    <cellStyle name="표준 17 2 4" xfId="365"/>
    <cellStyle name="표준 17 2 5" xfId="245"/>
    <cellStyle name="표준 17 3" xfId="144"/>
    <cellStyle name="표준 17 3 2" xfId="385"/>
    <cellStyle name="표준 17 3 3" xfId="265"/>
    <cellStyle name="표준 17 4" xfId="184"/>
    <cellStyle name="표준 17 4 2" xfId="425"/>
    <cellStyle name="표준 17 4 3" xfId="305"/>
    <cellStyle name="표준 17 5" xfId="345"/>
    <cellStyle name="표준 17 6" xfId="225"/>
    <cellStyle name="표준 18" xfId="94"/>
    <cellStyle name="표준 18 2" xfId="121"/>
    <cellStyle name="표준 18 2 2" xfId="165"/>
    <cellStyle name="표준 18 2 2 2" xfId="406"/>
    <cellStyle name="표준 18 2 2 3" xfId="286"/>
    <cellStyle name="표준 18 2 3" xfId="205"/>
    <cellStyle name="표준 18 2 3 2" xfId="446"/>
    <cellStyle name="표준 18 2 3 3" xfId="326"/>
    <cellStyle name="표준 18 2 4" xfId="366"/>
    <cellStyle name="표준 18 2 5" xfId="246"/>
    <cellStyle name="표준 18 3" xfId="145"/>
    <cellStyle name="표준 18 3 2" xfId="386"/>
    <cellStyle name="표준 18 3 3" xfId="266"/>
    <cellStyle name="표준 18 4" xfId="185"/>
    <cellStyle name="표준 18 4 2" xfId="426"/>
    <cellStyle name="표준 18 4 3" xfId="306"/>
    <cellStyle name="표준 18 5" xfId="346"/>
    <cellStyle name="표준 18 6" xfId="226"/>
    <cellStyle name="표준 19" xfId="95"/>
    <cellStyle name="표준 2" xfId="1"/>
    <cellStyle name="표준 2 2" xfId="468"/>
    <cellStyle name="표준 2 3" xfId="469"/>
    <cellStyle name="표준 2 4" xfId="41"/>
    <cellStyle name="표준 20" xfId="96"/>
    <cellStyle name="표준 20 2" xfId="122"/>
    <cellStyle name="표준 20 2 2" xfId="166"/>
    <cellStyle name="표준 20 2 2 2" xfId="407"/>
    <cellStyle name="표준 20 2 2 3" xfId="287"/>
    <cellStyle name="표준 20 2 3" xfId="206"/>
    <cellStyle name="표준 20 2 3 2" xfId="447"/>
    <cellStyle name="표준 20 2 3 3" xfId="327"/>
    <cellStyle name="표준 20 2 4" xfId="367"/>
    <cellStyle name="표준 20 2 5" xfId="247"/>
    <cellStyle name="표준 20 3" xfId="146"/>
    <cellStyle name="표준 20 3 2" xfId="387"/>
    <cellStyle name="표준 20 3 3" xfId="267"/>
    <cellStyle name="표준 20 4" xfId="186"/>
    <cellStyle name="표준 20 4 2" xfId="427"/>
    <cellStyle name="표준 20 4 3" xfId="307"/>
    <cellStyle name="표준 20 5" xfId="347"/>
    <cellStyle name="표준 20 6" xfId="227"/>
    <cellStyle name="표준 21" xfId="97"/>
    <cellStyle name="표준 21 2" xfId="123"/>
    <cellStyle name="표준 21 2 2" xfId="167"/>
    <cellStyle name="표준 21 2 2 2" xfId="408"/>
    <cellStyle name="표준 21 2 2 3" xfId="288"/>
    <cellStyle name="표준 21 2 3" xfId="207"/>
    <cellStyle name="표준 21 2 3 2" xfId="448"/>
    <cellStyle name="표준 21 2 3 3" xfId="328"/>
    <cellStyle name="표준 21 2 4" xfId="368"/>
    <cellStyle name="표준 21 2 5" xfId="248"/>
    <cellStyle name="표준 21 3" xfId="147"/>
    <cellStyle name="표준 21 3 2" xfId="388"/>
    <cellStyle name="표준 21 3 3" xfId="268"/>
    <cellStyle name="표준 21 4" xfId="187"/>
    <cellStyle name="표준 21 4 2" xfId="428"/>
    <cellStyle name="표준 21 4 3" xfId="308"/>
    <cellStyle name="표준 21 5" xfId="348"/>
    <cellStyle name="표준 21 6" xfId="228"/>
    <cellStyle name="표준 22" xfId="98"/>
    <cellStyle name="표준 22 2" xfId="124"/>
    <cellStyle name="표준 22 2 2" xfId="168"/>
    <cellStyle name="표준 22 2 2 2" xfId="409"/>
    <cellStyle name="표준 22 2 2 3" xfId="289"/>
    <cellStyle name="표준 22 2 3" xfId="208"/>
    <cellStyle name="표준 22 2 3 2" xfId="449"/>
    <cellStyle name="표준 22 2 3 3" xfId="329"/>
    <cellStyle name="표준 22 2 4" xfId="369"/>
    <cellStyle name="표준 22 2 5" xfId="249"/>
    <cellStyle name="표준 22 3" xfId="148"/>
    <cellStyle name="표준 22 3 2" xfId="389"/>
    <cellStyle name="표준 22 3 3" xfId="269"/>
    <cellStyle name="표준 22 4" xfId="188"/>
    <cellStyle name="표준 22 4 2" xfId="429"/>
    <cellStyle name="표준 22 4 3" xfId="309"/>
    <cellStyle name="표준 22 5" xfId="349"/>
    <cellStyle name="표준 22 6" xfId="229"/>
    <cellStyle name="표준 23" xfId="99"/>
    <cellStyle name="표준 23 2" xfId="125"/>
    <cellStyle name="표준 23 2 2" xfId="169"/>
    <cellStyle name="표준 23 2 2 2" xfId="410"/>
    <cellStyle name="표준 23 2 2 3" xfId="290"/>
    <cellStyle name="표준 23 2 3" xfId="209"/>
    <cellStyle name="표준 23 2 3 2" xfId="450"/>
    <cellStyle name="표준 23 2 3 3" xfId="330"/>
    <cellStyle name="표준 23 2 4" xfId="370"/>
    <cellStyle name="표준 23 2 5" xfId="250"/>
    <cellStyle name="표준 23 3" xfId="149"/>
    <cellStyle name="표준 23 3 2" xfId="390"/>
    <cellStyle name="표준 23 3 3" xfId="270"/>
    <cellStyle name="표준 23 4" xfId="189"/>
    <cellStyle name="표준 23 4 2" xfId="430"/>
    <cellStyle name="표준 23 4 3" xfId="310"/>
    <cellStyle name="표준 23 5" xfId="350"/>
    <cellStyle name="표준 23 6" xfId="230"/>
    <cellStyle name="표준 24" xfId="100"/>
    <cellStyle name="표준 24 2" xfId="126"/>
    <cellStyle name="표준 24 2 2" xfId="170"/>
    <cellStyle name="표준 24 2 2 2" xfId="411"/>
    <cellStyle name="표준 24 2 2 3" xfId="291"/>
    <cellStyle name="표준 24 2 3" xfId="210"/>
    <cellStyle name="표준 24 2 3 2" xfId="451"/>
    <cellStyle name="표준 24 2 3 3" xfId="331"/>
    <cellStyle name="표준 24 2 4" xfId="371"/>
    <cellStyle name="표준 24 2 5" xfId="251"/>
    <cellStyle name="표준 24 3" xfId="150"/>
    <cellStyle name="표준 24 3 2" xfId="391"/>
    <cellStyle name="표준 24 3 3" xfId="271"/>
    <cellStyle name="표준 24 4" xfId="190"/>
    <cellStyle name="표준 24 4 2" xfId="431"/>
    <cellStyle name="표준 24 4 3" xfId="311"/>
    <cellStyle name="표준 24 5" xfId="351"/>
    <cellStyle name="표준 24 6" xfId="231"/>
    <cellStyle name="표준 25" xfId="101"/>
    <cellStyle name="표준 25 2" xfId="127"/>
    <cellStyle name="표준 25 2 2" xfId="171"/>
    <cellStyle name="표준 25 2 2 2" xfId="412"/>
    <cellStyle name="표준 25 2 2 3" xfId="292"/>
    <cellStyle name="표준 25 2 3" xfId="211"/>
    <cellStyle name="표준 25 2 3 2" xfId="452"/>
    <cellStyle name="표준 25 2 3 3" xfId="332"/>
    <cellStyle name="표준 25 2 4" xfId="372"/>
    <cellStyle name="표준 25 2 5" xfId="252"/>
    <cellStyle name="표준 25 3" xfId="151"/>
    <cellStyle name="표준 25 3 2" xfId="392"/>
    <cellStyle name="표준 25 3 3" xfId="272"/>
    <cellStyle name="표준 25 4" xfId="191"/>
    <cellStyle name="표준 25 4 2" xfId="432"/>
    <cellStyle name="표준 25 4 3" xfId="312"/>
    <cellStyle name="표준 25 5" xfId="352"/>
    <cellStyle name="표준 25 6" xfId="232"/>
    <cellStyle name="표준 26" xfId="102"/>
    <cellStyle name="표준 26 2" xfId="128"/>
    <cellStyle name="표준 26 2 2" xfId="172"/>
    <cellStyle name="표준 26 2 2 2" xfId="413"/>
    <cellStyle name="표준 26 2 2 3" xfId="293"/>
    <cellStyle name="표준 26 2 3" xfId="212"/>
    <cellStyle name="표준 26 2 3 2" xfId="453"/>
    <cellStyle name="표준 26 2 3 3" xfId="333"/>
    <cellStyle name="표준 26 2 4" xfId="373"/>
    <cellStyle name="표준 26 2 5" xfId="253"/>
    <cellStyle name="표준 26 3" xfId="152"/>
    <cellStyle name="표준 26 3 2" xfId="393"/>
    <cellStyle name="표준 26 3 3" xfId="273"/>
    <cellStyle name="표준 26 4" xfId="192"/>
    <cellStyle name="표준 26 4 2" xfId="433"/>
    <cellStyle name="표준 26 4 3" xfId="313"/>
    <cellStyle name="표준 26 5" xfId="353"/>
    <cellStyle name="표준 26 6" xfId="233"/>
    <cellStyle name="표준 27" xfId="103"/>
    <cellStyle name="표준 27 2" xfId="129"/>
    <cellStyle name="표준 27 2 2" xfId="173"/>
    <cellStyle name="표준 27 2 2 2" xfId="414"/>
    <cellStyle name="표준 27 2 2 3" xfId="294"/>
    <cellStyle name="표준 27 2 3" xfId="213"/>
    <cellStyle name="표준 27 2 3 2" xfId="454"/>
    <cellStyle name="표준 27 2 3 3" xfId="334"/>
    <cellStyle name="표준 27 2 4" xfId="374"/>
    <cellStyle name="표준 27 2 5" xfId="254"/>
    <cellStyle name="표준 27 3" xfId="153"/>
    <cellStyle name="표준 27 3 2" xfId="394"/>
    <cellStyle name="표준 27 3 3" xfId="274"/>
    <cellStyle name="표준 27 4" xfId="193"/>
    <cellStyle name="표준 27 4 2" xfId="434"/>
    <cellStyle name="표준 27 4 3" xfId="314"/>
    <cellStyle name="표준 27 5" xfId="354"/>
    <cellStyle name="표준 27 6" xfId="234"/>
    <cellStyle name="표준 28" xfId="104"/>
    <cellStyle name="표준 28 2" xfId="130"/>
    <cellStyle name="표준 28 2 2" xfId="174"/>
    <cellStyle name="표준 28 2 2 2" xfId="415"/>
    <cellStyle name="표준 28 2 2 3" xfId="295"/>
    <cellStyle name="표준 28 2 3" xfId="214"/>
    <cellStyle name="표준 28 2 3 2" xfId="455"/>
    <cellStyle name="표준 28 2 3 3" xfId="335"/>
    <cellStyle name="표준 28 2 4" xfId="375"/>
    <cellStyle name="표준 28 2 5" xfId="255"/>
    <cellStyle name="표준 28 3" xfId="154"/>
    <cellStyle name="표준 28 3 2" xfId="395"/>
    <cellStyle name="표준 28 3 3" xfId="275"/>
    <cellStyle name="표준 28 4" xfId="194"/>
    <cellStyle name="표준 28 4 2" xfId="435"/>
    <cellStyle name="표준 28 4 3" xfId="315"/>
    <cellStyle name="표준 28 5" xfId="355"/>
    <cellStyle name="표준 28 6" xfId="235"/>
    <cellStyle name="표준 29" xfId="105"/>
    <cellStyle name="표준 29 2" xfId="131"/>
    <cellStyle name="표준 29 2 2" xfId="175"/>
    <cellStyle name="표준 29 2 2 2" xfId="416"/>
    <cellStyle name="표준 29 2 2 3" xfId="296"/>
    <cellStyle name="표준 29 2 3" xfId="215"/>
    <cellStyle name="표준 29 2 3 2" xfId="456"/>
    <cellStyle name="표준 29 2 3 3" xfId="336"/>
    <cellStyle name="표준 29 2 4" xfId="376"/>
    <cellStyle name="표준 29 2 5" xfId="256"/>
    <cellStyle name="표준 29 3" xfId="155"/>
    <cellStyle name="표준 29 3 2" xfId="396"/>
    <cellStyle name="표준 29 3 3" xfId="276"/>
    <cellStyle name="표준 29 4" xfId="195"/>
    <cellStyle name="표준 29 4 2" xfId="436"/>
    <cellStyle name="표준 29 4 3" xfId="316"/>
    <cellStyle name="표준 29 5" xfId="356"/>
    <cellStyle name="표준 29 6" xfId="236"/>
    <cellStyle name="표준 3" xfId="42"/>
    <cellStyle name="표준 3 2" xfId="470"/>
    <cellStyle name="표준 30" xfId="106"/>
    <cellStyle name="표준 30 2" xfId="132"/>
    <cellStyle name="표준 30 2 2" xfId="176"/>
    <cellStyle name="표준 30 2 2 2" xfId="417"/>
    <cellStyle name="표준 30 2 2 3" xfId="297"/>
    <cellStyle name="표준 30 2 3" xfId="216"/>
    <cellStyle name="표준 30 2 3 2" xfId="457"/>
    <cellStyle name="표준 30 2 3 3" xfId="337"/>
    <cellStyle name="표준 30 2 4" xfId="377"/>
    <cellStyle name="표준 30 2 5" xfId="257"/>
    <cellStyle name="표준 30 3" xfId="156"/>
    <cellStyle name="표준 30 3 2" xfId="397"/>
    <cellStyle name="표준 30 3 3" xfId="277"/>
    <cellStyle name="표준 30 4" xfId="196"/>
    <cellStyle name="표준 30 4 2" xfId="437"/>
    <cellStyle name="표준 30 4 3" xfId="317"/>
    <cellStyle name="표준 30 5" xfId="357"/>
    <cellStyle name="표준 30 6" xfId="237"/>
    <cellStyle name="표준 31" xfId="107"/>
    <cellStyle name="표준 31 2" xfId="133"/>
    <cellStyle name="표준 31 2 2" xfId="177"/>
    <cellStyle name="표준 31 2 2 2" xfId="418"/>
    <cellStyle name="표준 31 2 2 3" xfId="298"/>
    <cellStyle name="표준 31 2 3" xfId="217"/>
    <cellStyle name="표준 31 2 3 2" xfId="458"/>
    <cellStyle name="표준 31 2 3 3" xfId="338"/>
    <cellStyle name="표준 31 2 4" xfId="378"/>
    <cellStyle name="표준 31 2 5" xfId="258"/>
    <cellStyle name="표준 31 3" xfId="157"/>
    <cellStyle name="표준 31 3 2" xfId="398"/>
    <cellStyle name="표준 31 3 3" xfId="278"/>
    <cellStyle name="표준 31 4" xfId="197"/>
    <cellStyle name="표준 31 4 2" xfId="438"/>
    <cellStyle name="표준 31 4 3" xfId="318"/>
    <cellStyle name="표준 31 5" xfId="358"/>
    <cellStyle name="표준 31 6" xfId="238"/>
    <cellStyle name="표준 32" xfId="108"/>
    <cellStyle name="표준 33" xfId="111"/>
    <cellStyle name="표준 33 2" xfId="134"/>
    <cellStyle name="표준 33 2 2" xfId="178"/>
    <cellStyle name="표준 33 2 2 2" xfId="419"/>
    <cellStyle name="표준 33 2 2 3" xfId="299"/>
    <cellStyle name="표준 33 2 2 4" xfId="475"/>
    <cellStyle name="표준 33 2 3" xfId="218"/>
    <cellStyle name="표준 33 2 3 2" xfId="459"/>
    <cellStyle name="표준 33 2 3 3" xfId="339"/>
    <cellStyle name="표준 33 2 4" xfId="379"/>
    <cellStyle name="표준 33 2 5" xfId="259"/>
    <cellStyle name="표준 33 3" xfId="158"/>
    <cellStyle name="표준 33 3 2" xfId="399"/>
    <cellStyle name="표준 33 3 3" xfId="279"/>
    <cellStyle name="표준 33 4" xfId="198"/>
    <cellStyle name="표준 33 4 2" xfId="439"/>
    <cellStyle name="표준 33 4 3" xfId="319"/>
    <cellStyle name="표준 33 5" xfId="359"/>
    <cellStyle name="표준 33 6" xfId="239"/>
    <cellStyle name="표준 33 7" xfId="474"/>
    <cellStyle name="표준 34" xfId="113"/>
    <cellStyle name="표준 34 2" xfId="135"/>
    <cellStyle name="표준 34 2 2" xfId="179"/>
    <cellStyle name="표준 34 2 2 2" xfId="420"/>
    <cellStyle name="표준 34 2 2 3" xfId="300"/>
    <cellStyle name="표준 34 2 3" xfId="219"/>
    <cellStyle name="표준 34 2 3 2" xfId="460"/>
    <cellStyle name="표준 34 2 3 3" xfId="340"/>
    <cellStyle name="표준 34 2 4" xfId="380"/>
    <cellStyle name="표준 34 2 5" xfId="260"/>
    <cellStyle name="표준 34 3" xfId="159"/>
    <cellStyle name="표준 34 3 2" xfId="400"/>
    <cellStyle name="표준 34 3 3" xfId="280"/>
    <cellStyle name="표준 34 4" xfId="199"/>
    <cellStyle name="표준 34 4 2" xfId="440"/>
    <cellStyle name="표준 34 4 3" xfId="320"/>
    <cellStyle name="표준 34 5" xfId="360"/>
    <cellStyle name="표준 34 6" xfId="240"/>
    <cellStyle name="표준 35" xfId="138"/>
    <cellStyle name="표준 36" xfId="461"/>
    <cellStyle name="표준 37" xfId="463"/>
    <cellStyle name="표준 38" xfId="464"/>
    <cellStyle name="표준 39" xfId="473"/>
    <cellStyle name="표준 4" xfId="43"/>
    <cellStyle name="표준 4 2" xfId="472"/>
    <cellStyle name="표준 4 3" xfId="471"/>
    <cellStyle name="표준 40" xfId="3"/>
    <cellStyle name="표준 5" xfId="2"/>
    <cellStyle name="표준 5 2" xfId="44"/>
    <cellStyle name="표준 6" xfId="45"/>
    <cellStyle name="표준 7" xfId="109"/>
    <cellStyle name="표준 8" xfId="83"/>
    <cellStyle name="표준 8 2" xfId="114"/>
    <cellStyle name="표준 9" xfId="110"/>
    <cellStyle name="합산" xfId="46"/>
    <cellStyle name="화폐기호" xfId="47"/>
    <cellStyle name="화폐기호0" xfId="4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AL17" activePane="bottomRight" state="frozen"/>
      <selection pane="topRight" activeCell="C1" sqref="C1"/>
      <selection pane="bottomLeft" activeCell="A4" sqref="A4"/>
      <selection pane="bottomRight" activeCell="O417" sqref="O417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107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108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109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110</v>
      </c>
      <c r="B6" s="180"/>
      <c r="C6" s="163" t="s">
        <v>111</v>
      </c>
      <c r="D6" s="183" t="s">
        <v>112</v>
      </c>
      <c r="E6" s="184"/>
      <c r="F6" s="184"/>
      <c r="G6" s="184"/>
      <c r="H6" s="184"/>
      <c r="I6" s="184"/>
      <c r="J6" s="184"/>
      <c r="K6" s="184"/>
      <c r="L6" s="184"/>
      <c r="M6" s="185" t="s">
        <v>113</v>
      </c>
      <c r="N6" s="186"/>
      <c r="O6" s="186"/>
      <c r="P6" s="186"/>
      <c r="Q6" s="186"/>
      <c r="R6" s="186"/>
      <c r="S6" s="186"/>
      <c r="T6" s="186"/>
      <c r="U6" s="186"/>
      <c r="V6" s="167" t="s">
        <v>114</v>
      </c>
      <c r="W6" s="163"/>
      <c r="X6" s="163"/>
      <c r="Y6" s="163"/>
      <c r="Z6" s="163"/>
      <c r="AA6" s="163"/>
      <c r="AB6" s="163"/>
      <c r="AC6" s="163"/>
      <c r="AD6" s="163"/>
      <c r="AE6" s="153" t="s">
        <v>115</v>
      </c>
      <c r="AF6" s="163"/>
      <c r="AG6" s="163"/>
      <c r="AH6" s="163"/>
      <c r="AI6" s="163"/>
      <c r="AJ6" s="163"/>
      <c r="AK6" s="163"/>
      <c r="AL6" s="163"/>
      <c r="AM6" s="163"/>
      <c r="AN6" s="153" t="s">
        <v>116</v>
      </c>
      <c r="AO6" s="167" t="s">
        <v>117</v>
      </c>
      <c r="AP6" s="171" t="s">
        <v>118</v>
      </c>
      <c r="AQ6" s="173" t="s">
        <v>119</v>
      </c>
      <c r="AR6" s="175" t="s">
        <v>120</v>
      </c>
      <c r="AS6" s="175" t="s">
        <v>121</v>
      </c>
      <c r="AT6" s="169" t="s">
        <v>122</v>
      </c>
      <c r="AU6" s="171" t="s">
        <v>123</v>
      </c>
      <c r="AV6" s="173" t="s">
        <v>124</v>
      </c>
      <c r="AW6" s="175" t="s">
        <v>125</v>
      </c>
      <c r="AX6" s="175" t="s">
        <v>126</v>
      </c>
      <c r="AY6" s="177" t="s">
        <v>127</v>
      </c>
      <c r="AZ6" s="159" t="s">
        <v>128</v>
      </c>
      <c r="BA6" s="161" t="s">
        <v>104</v>
      </c>
      <c r="BB6" s="162"/>
      <c r="BC6" s="162"/>
      <c r="BD6" s="162"/>
      <c r="BE6" s="163" t="s">
        <v>102</v>
      </c>
      <c r="BF6" s="165" t="s">
        <v>129</v>
      </c>
      <c r="BG6" s="167" t="s">
        <v>130</v>
      </c>
      <c r="BH6" s="153" t="s">
        <v>131</v>
      </c>
      <c r="BI6" s="153" t="s">
        <v>132</v>
      </c>
      <c r="BJ6" s="153" t="s">
        <v>133</v>
      </c>
      <c r="BK6" s="153" t="s">
        <v>134</v>
      </c>
      <c r="BL6" s="153" t="s">
        <v>135</v>
      </c>
      <c r="BM6" s="155" t="s">
        <v>136</v>
      </c>
    </row>
    <row r="7" spans="1:65" s="1" customFormat="1" ht="35.25" thickBot="1">
      <c r="A7" s="195"/>
      <c r="B7" s="196"/>
      <c r="C7" s="197"/>
      <c r="D7" s="75" t="s">
        <v>137</v>
      </c>
      <c r="E7" s="198" t="s">
        <v>138</v>
      </c>
      <c r="F7" s="199" t="s">
        <v>140</v>
      </c>
      <c r="G7" s="199" t="s">
        <v>71</v>
      </c>
      <c r="H7" s="199" t="s">
        <v>72</v>
      </c>
      <c r="I7" s="199" t="s">
        <v>73</v>
      </c>
      <c r="J7" s="199" t="s">
        <v>74</v>
      </c>
      <c r="K7" s="199" t="s">
        <v>75</v>
      </c>
      <c r="L7" s="199" t="s">
        <v>142</v>
      </c>
      <c r="M7" s="63" t="s">
        <v>143</v>
      </c>
      <c r="N7" s="200" t="s">
        <v>138</v>
      </c>
      <c r="O7" s="201" t="s">
        <v>140</v>
      </c>
      <c r="P7" s="201" t="s">
        <v>71</v>
      </c>
      <c r="Q7" s="201" t="s">
        <v>72</v>
      </c>
      <c r="R7" s="201" t="s">
        <v>73</v>
      </c>
      <c r="S7" s="201" t="s">
        <v>74</v>
      </c>
      <c r="T7" s="201" t="s">
        <v>75</v>
      </c>
      <c r="U7" s="202" t="s">
        <v>142</v>
      </c>
      <c r="V7" s="90" t="s">
        <v>144</v>
      </c>
      <c r="W7" s="203" t="s">
        <v>138</v>
      </c>
      <c r="X7" s="204" t="s">
        <v>140</v>
      </c>
      <c r="Y7" s="204" t="s">
        <v>71</v>
      </c>
      <c r="Z7" s="204" t="s">
        <v>72</v>
      </c>
      <c r="AA7" s="204" t="s">
        <v>73</v>
      </c>
      <c r="AB7" s="204" t="s">
        <v>74</v>
      </c>
      <c r="AC7" s="204" t="s">
        <v>75</v>
      </c>
      <c r="AD7" s="204" t="s">
        <v>142</v>
      </c>
      <c r="AE7" s="90" t="s">
        <v>145</v>
      </c>
      <c r="AF7" s="203" t="s">
        <v>138</v>
      </c>
      <c r="AG7" s="204" t="s">
        <v>140</v>
      </c>
      <c r="AH7" s="204" t="s">
        <v>71</v>
      </c>
      <c r="AI7" s="204" t="s">
        <v>72</v>
      </c>
      <c r="AJ7" s="204" t="s">
        <v>73</v>
      </c>
      <c r="AK7" s="204" t="s">
        <v>74</v>
      </c>
      <c r="AL7" s="204" t="s">
        <v>75</v>
      </c>
      <c r="AM7" s="204" t="s">
        <v>142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147</v>
      </c>
      <c r="BB7" s="65" t="s">
        <v>149</v>
      </c>
      <c r="BC7" s="65" t="s">
        <v>150</v>
      </c>
      <c r="BD7" s="66" t="s">
        <v>152</v>
      </c>
      <c r="BE7" s="197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592846</v>
      </c>
      <c r="D8" s="60">
        <f t="shared" si="0"/>
        <v>38.799999999999997</v>
      </c>
      <c r="E8" s="28">
        <f t="shared" si="0"/>
        <v>38</v>
      </c>
      <c r="F8" s="28">
        <f t="shared" si="0"/>
        <v>40</v>
      </c>
      <c r="G8" s="28">
        <f t="shared" si="0"/>
        <v>40</v>
      </c>
      <c r="H8" s="28">
        <f t="shared" si="0"/>
        <v>40</v>
      </c>
      <c r="I8" s="28">
        <f t="shared" si="0"/>
        <v>37</v>
      </c>
      <c r="J8" s="28">
        <f t="shared" si="0"/>
        <v>39</v>
      </c>
      <c r="K8" s="28">
        <f t="shared" si="0"/>
        <v>39</v>
      </c>
      <c r="L8" s="28">
        <f t="shared" si="0"/>
        <v>39</v>
      </c>
      <c r="M8" s="71">
        <f t="shared" si="0"/>
        <v>7.4</v>
      </c>
      <c r="N8" s="82">
        <f t="shared" si="0"/>
        <v>7.48</v>
      </c>
      <c r="O8" s="82">
        <f t="shared" si="0"/>
        <v>7.41</v>
      </c>
      <c r="P8" s="82">
        <f t="shared" si="0"/>
        <v>7.46</v>
      </c>
      <c r="Q8" s="82">
        <f t="shared" si="0"/>
        <v>7.45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54</v>
      </c>
      <c r="AO8" s="39">
        <f t="shared" si="0"/>
        <v>2440</v>
      </c>
      <c r="AP8" s="104">
        <f t="shared" si="0"/>
        <v>5.15</v>
      </c>
      <c r="AQ8" s="105">
        <f t="shared" si="0"/>
        <v>4.1500000000000004</v>
      </c>
      <c r="AR8" s="106">
        <f t="shared" si="0"/>
        <v>80.582524271844662</v>
      </c>
      <c r="AS8" s="106">
        <f t="shared" si="0"/>
        <v>34.719334719334711</v>
      </c>
      <c r="AT8" s="107">
        <f t="shared" si="0"/>
        <v>2380</v>
      </c>
      <c r="AU8" s="108">
        <f t="shared" si="0"/>
        <v>3.24</v>
      </c>
      <c r="AV8" s="109">
        <f t="shared" si="0"/>
        <v>1.99</v>
      </c>
      <c r="AW8" s="106">
        <f t="shared" si="0"/>
        <v>64.682539682539669</v>
      </c>
      <c r="AX8" s="106">
        <f t="shared" si="0"/>
        <v>100</v>
      </c>
      <c r="AY8" s="60">
        <f t="shared" si="0"/>
        <v>78.225806451612911</v>
      </c>
      <c r="AZ8" s="96">
        <f t="shared" si="0"/>
        <v>81.599999999999994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13330</v>
      </c>
      <c r="BG8" s="39">
        <f t="shared" si="0"/>
        <v>9710</v>
      </c>
      <c r="BH8" s="40">
        <f t="shared" si="0"/>
        <v>10540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5310</v>
      </c>
    </row>
    <row r="9" spans="1:65">
      <c r="A9" s="205" t="s">
        <v>11</v>
      </c>
      <c r="B9" s="206"/>
      <c r="C9" s="207">
        <f t="shared" ref="C9:BM9" si="1">SUBTOTAL(5,C17:C426)</f>
        <v>267947</v>
      </c>
      <c r="D9" s="208">
        <f t="shared" si="1"/>
        <v>32.299999999999997</v>
      </c>
      <c r="E9" s="209">
        <f t="shared" si="1"/>
        <v>23</v>
      </c>
      <c r="F9" s="209">
        <f t="shared" si="1"/>
        <v>36</v>
      </c>
      <c r="G9" s="209">
        <f t="shared" si="1"/>
        <v>34</v>
      </c>
      <c r="H9" s="209">
        <f t="shared" si="1"/>
        <v>35</v>
      </c>
      <c r="I9" s="209">
        <f t="shared" si="1"/>
        <v>22</v>
      </c>
      <c r="J9" s="209">
        <f t="shared" si="1"/>
        <v>35</v>
      </c>
      <c r="K9" s="209">
        <f t="shared" si="1"/>
        <v>33</v>
      </c>
      <c r="L9" s="209">
        <f t="shared" si="1"/>
        <v>34</v>
      </c>
      <c r="M9" s="210">
        <f t="shared" si="1"/>
        <v>5.3</v>
      </c>
      <c r="N9" s="211">
        <f t="shared" si="1"/>
        <v>0</v>
      </c>
      <c r="O9" s="211">
        <f t="shared" si="1"/>
        <v>0</v>
      </c>
      <c r="P9" s="211">
        <f t="shared" si="1"/>
        <v>6.89</v>
      </c>
      <c r="Q9" s="211">
        <f t="shared" si="1"/>
        <v>6.9</v>
      </c>
      <c r="R9" s="211">
        <f t="shared" si="1"/>
        <v>0</v>
      </c>
      <c r="S9" s="211">
        <f t="shared" si="1"/>
        <v>0</v>
      </c>
      <c r="T9" s="211">
        <f t="shared" si="1"/>
        <v>0</v>
      </c>
      <c r="U9" s="211">
        <f t="shared" si="1"/>
        <v>0</v>
      </c>
      <c r="V9" s="212">
        <f t="shared" si="1"/>
        <v>0</v>
      </c>
      <c r="W9" s="213">
        <f t="shared" si="1"/>
        <v>0</v>
      </c>
      <c r="X9" s="213">
        <f t="shared" si="1"/>
        <v>0</v>
      </c>
      <c r="Y9" s="213">
        <f t="shared" si="1"/>
        <v>0</v>
      </c>
      <c r="Z9" s="213">
        <f t="shared" si="1"/>
        <v>0</v>
      </c>
      <c r="AA9" s="213">
        <f t="shared" si="1"/>
        <v>0</v>
      </c>
      <c r="AB9" s="213">
        <f t="shared" si="1"/>
        <v>0</v>
      </c>
      <c r="AC9" s="213">
        <f t="shared" si="1"/>
        <v>0</v>
      </c>
      <c r="AD9" s="213">
        <f t="shared" si="1"/>
        <v>0</v>
      </c>
      <c r="AE9" s="212">
        <f t="shared" si="1"/>
        <v>0</v>
      </c>
      <c r="AF9" s="213">
        <f t="shared" si="1"/>
        <v>0</v>
      </c>
      <c r="AG9" s="213">
        <f t="shared" si="1"/>
        <v>0</v>
      </c>
      <c r="AH9" s="213">
        <f t="shared" si="1"/>
        <v>0</v>
      </c>
      <c r="AI9" s="213">
        <f t="shared" si="1"/>
        <v>0</v>
      </c>
      <c r="AJ9" s="213">
        <f t="shared" si="1"/>
        <v>0</v>
      </c>
      <c r="AK9" s="213">
        <f t="shared" si="1"/>
        <v>0</v>
      </c>
      <c r="AL9" s="213">
        <f t="shared" si="1"/>
        <v>0</v>
      </c>
      <c r="AM9" s="213">
        <f t="shared" si="1"/>
        <v>0</v>
      </c>
      <c r="AN9" s="213">
        <f t="shared" si="1"/>
        <v>16</v>
      </c>
      <c r="AO9" s="213">
        <f t="shared" si="1"/>
        <v>740</v>
      </c>
      <c r="AP9" s="214">
        <f t="shared" si="1"/>
        <v>2.4300000000000002</v>
      </c>
      <c r="AQ9" s="215">
        <f t="shared" si="1"/>
        <v>1.74</v>
      </c>
      <c r="AR9" s="216">
        <f t="shared" si="1"/>
        <v>65.280665280665289</v>
      </c>
      <c r="AS9" s="216">
        <f t="shared" si="1"/>
        <v>19.417475728155338</v>
      </c>
      <c r="AT9" s="217">
        <f t="shared" si="1"/>
        <v>770</v>
      </c>
      <c r="AU9" s="218">
        <f t="shared" si="1"/>
        <v>2.11</v>
      </c>
      <c r="AV9" s="219">
        <f t="shared" si="1"/>
        <v>0.9</v>
      </c>
      <c r="AW9" s="216">
        <f t="shared" si="1"/>
        <v>0</v>
      </c>
      <c r="AX9" s="216">
        <f t="shared" si="1"/>
        <v>35.317460317460331</v>
      </c>
      <c r="AY9" s="208">
        <f t="shared" si="1"/>
        <v>9.0392285255075038</v>
      </c>
      <c r="AZ9" s="220">
        <f t="shared" si="1"/>
        <v>77.3</v>
      </c>
      <c r="BA9" s="221">
        <f t="shared" si="1"/>
        <v>0</v>
      </c>
      <c r="BB9" s="221">
        <f t="shared" si="1"/>
        <v>0</v>
      </c>
      <c r="BC9" s="221">
        <f t="shared" si="1"/>
        <v>0</v>
      </c>
      <c r="BD9" s="221">
        <f t="shared" si="1"/>
        <v>0</v>
      </c>
      <c r="BE9" s="222">
        <f t="shared" si="1"/>
        <v>0</v>
      </c>
      <c r="BF9" s="212">
        <f t="shared" si="1"/>
        <v>7130</v>
      </c>
      <c r="BG9" s="213">
        <f t="shared" si="1"/>
        <v>0</v>
      </c>
      <c r="BH9" s="223">
        <f t="shared" si="1"/>
        <v>0</v>
      </c>
      <c r="BI9" s="223">
        <f t="shared" si="1"/>
        <v>0</v>
      </c>
      <c r="BJ9" s="223">
        <f t="shared" si="1"/>
        <v>0</v>
      </c>
      <c r="BK9" s="223">
        <f t="shared" si="1"/>
        <v>0</v>
      </c>
      <c r="BL9" s="223">
        <f t="shared" si="1"/>
        <v>0</v>
      </c>
      <c r="BM9" s="222">
        <f t="shared" si="1"/>
        <v>0</v>
      </c>
    </row>
    <row r="10" spans="1:65">
      <c r="A10" s="205" t="s">
        <v>153</v>
      </c>
      <c r="B10" s="206"/>
      <c r="C10" s="207">
        <f>IFERROR(SUBTOTAL(1,C17:C426),"")</f>
        <v>375729.39726027398</v>
      </c>
      <c r="D10" s="208">
        <f t="shared" ref="D10:BM10" si="2">IFERROR(SUBTOTAL(1,D17:D426),"")</f>
        <v>36.790136986301377</v>
      </c>
      <c r="E10" s="209">
        <f t="shared" si="2"/>
        <v>34.288321167883211</v>
      </c>
      <c r="F10" s="209">
        <f t="shared" si="2"/>
        <v>37.883233532934135</v>
      </c>
      <c r="G10" s="209">
        <f t="shared" si="2"/>
        <v>38.052054794520551</v>
      </c>
      <c r="H10" s="209">
        <f t="shared" si="2"/>
        <v>37.917808219178085</v>
      </c>
      <c r="I10" s="209">
        <f t="shared" si="2"/>
        <v>33.288321167883211</v>
      </c>
      <c r="J10" s="209">
        <f t="shared" si="2"/>
        <v>36.883233532934135</v>
      </c>
      <c r="K10" s="209">
        <f t="shared" si="2"/>
        <v>37.052054794520551</v>
      </c>
      <c r="L10" s="209">
        <f t="shared" si="2"/>
        <v>36.917808219178085</v>
      </c>
      <c r="M10" s="210">
        <f t="shared" si="2"/>
        <v>7.0799999999999974</v>
      </c>
      <c r="N10" s="211">
        <f t="shared" si="2"/>
        <v>7.0440000000000005</v>
      </c>
      <c r="O10" s="211">
        <f t="shared" si="2"/>
        <v>6.7793478260869566</v>
      </c>
      <c r="P10" s="211">
        <f t="shared" si="2"/>
        <v>7.2165999999999997</v>
      </c>
      <c r="Q10" s="211">
        <f t="shared" si="2"/>
        <v>7.2100000000000009</v>
      </c>
      <c r="R10" s="211" t="str">
        <f t="shared" si="2"/>
        <v/>
      </c>
      <c r="S10" s="211" t="str">
        <f t="shared" si="2"/>
        <v/>
      </c>
      <c r="T10" s="211" t="str">
        <f t="shared" si="2"/>
        <v/>
      </c>
      <c r="U10" s="211" t="str">
        <f t="shared" si="2"/>
        <v/>
      </c>
      <c r="V10" s="212" t="str">
        <f t="shared" si="2"/>
        <v/>
      </c>
      <c r="W10" s="213" t="str">
        <f t="shared" si="2"/>
        <v/>
      </c>
      <c r="X10" s="213" t="str">
        <f t="shared" si="2"/>
        <v/>
      </c>
      <c r="Y10" s="213" t="str">
        <f t="shared" si="2"/>
        <v/>
      </c>
      <c r="Z10" s="213" t="str">
        <f t="shared" si="2"/>
        <v/>
      </c>
      <c r="AA10" s="213" t="str">
        <f t="shared" si="2"/>
        <v/>
      </c>
      <c r="AB10" s="213" t="str">
        <f t="shared" si="2"/>
        <v/>
      </c>
      <c r="AC10" s="213" t="str">
        <f t="shared" si="2"/>
        <v/>
      </c>
      <c r="AD10" s="213" t="str">
        <f t="shared" si="2"/>
        <v/>
      </c>
      <c r="AE10" s="212" t="str">
        <f t="shared" si="2"/>
        <v/>
      </c>
      <c r="AF10" s="213" t="str">
        <f t="shared" si="2"/>
        <v/>
      </c>
      <c r="AG10" s="213" t="str">
        <f t="shared" si="2"/>
        <v/>
      </c>
      <c r="AH10" s="213" t="str">
        <f t="shared" si="2"/>
        <v/>
      </c>
      <c r="AI10" s="213" t="str">
        <f t="shared" si="2"/>
        <v/>
      </c>
      <c r="AJ10" s="213" t="str">
        <f t="shared" si="2"/>
        <v/>
      </c>
      <c r="AK10" s="213" t="str">
        <f t="shared" si="2"/>
        <v/>
      </c>
      <c r="AL10" s="213" t="str">
        <f t="shared" si="2"/>
        <v/>
      </c>
      <c r="AM10" s="213" t="str">
        <f t="shared" si="2"/>
        <v/>
      </c>
      <c r="AN10" s="213">
        <f t="shared" si="2"/>
        <v>27.18904109589041</v>
      </c>
      <c r="AO10" s="213">
        <f t="shared" si="2"/>
        <v>1530.2246575342465</v>
      </c>
      <c r="AP10" s="214">
        <f t="shared" si="2"/>
        <v>4.0336000000000007</v>
      </c>
      <c r="AQ10" s="215">
        <f t="shared" si="2"/>
        <v>2.972</v>
      </c>
      <c r="AR10" s="216">
        <f t="shared" si="2"/>
        <v>73.742073873959598</v>
      </c>
      <c r="AS10" s="216">
        <f t="shared" si="2"/>
        <v>26.257926126040392</v>
      </c>
      <c r="AT10" s="217">
        <f t="shared" si="2"/>
        <v>1667.4082191780822</v>
      </c>
      <c r="AU10" s="218">
        <f t="shared" si="2"/>
        <v>2.6139215686274517</v>
      </c>
      <c r="AV10" s="219">
        <f t="shared" si="2"/>
        <v>1.5427999999999999</v>
      </c>
      <c r="AW10" s="216">
        <f t="shared" si="2"/>
        <v>57.782288754140225</v>
      </c>
      <c r="AX10" s="216">
        <f t="shared" si="2"/>
        <v>42.217711245859753</v>
      </c>
      <c r="AY10" s="208">
        <f t="shared" si="2"/>
        <v>48.084421696181678</v>
      </c>
      <c r="AZ10" s="220">
        <f t="shared" si="2"/>
        <v>78.920489795918343</v>
      </c>
      <c r="BA10" s="221" t="str">
        <f t="shared" si="2"/>
        <v/>
      </c>
      <c r="BB10" s="221" t="str">
        <f t="shared" si="2"/>
        <v/>
      </c>
      <c r="BC10" s="221" t="str">
        <f t="shared" si="2"/>
        <v/>
      </c>
      <c r="BD10" s="221" t="str">
        <f t="shared" si="2"/>
        <v/>
      </c>
      <c r="BE10" s="222" t="str">
        <f>IFERROR(SUBTOTAL(1,BE17:BE426),"")</f>
        <v/>
      </c>
      <c r="BF10" s="212">
        <f t="shared" si="2"/>
        <v>11268.002739726027</v>
      </c>
      <c r="BG10" s="213">
        <f t="shared" si="2"/>
        <v>4760.6301369863013</v>
      </c>
      <c r="BH10" s="223">
        <f t="shared" si="2"/>
        <v>2977.9205479452053</v>
      </c>
      <c r="BI10" s="223" t="str">
        <f t="shared" si="2"/>
        <v/>
      </c>
      <c r="BJ10" s="223" t="str">
        <f t="shared" si="2"/>
        <v/>
      </c>
      <c r="BK10" s="223" t="str">
        <f t="shared" si="2"/>
        <v/>
      </c>
      <c r="BL10" s="223" t="str">
        <f t="shared" si="2"/>
        <v/>
      </c>
      <c r="BM10" s="222">
        <f t="shared" si="2"/>
        <v>3529.4520547945203</v>
      </c>
    </row>
    <row r="11" spans="1:65" ht="17.25" thickBot="1">
      <c r="A11" s="224" t="s">
        <v>155</v>
      </c>
      <c r="B11" s="225"/>
      <c r="C11" s="226">
        <f>SUBTOTAL(9,C17:C426)</f>
        <v>137141230</v>
      </c>
      <c r="D11" s="227"/>
      <c r="E11" s="228"/>
      <c r="F11" s="228"/>
      <c r="G11" s="228"/>
      <c r="H11" s="228"/>
      <c r="I11" s="228"/>
      <c r="J11" s="228"/>
      <c r="K11" s="228"/>
      <c r="L11" s="228"/>
      <c r="M11" s="229"/>
      <c r="N11" s="230"/>
      <c r="O11" s="230"/>
      <c r="P11" s="230"/>
      <c r="Q11" s="230"/>
      <c r="R11" s="230"/>
      <c r="S11" s="230"/>
      <c r="T11" s="230"/>
      <c r="U11" s="230"/>
      <c r="V11" s="231"/>
      <c r="W11" s="232"/>
      <c r="X11" s="232"/>
      <c r="Y11" s="232"/>
      <c r="Z11" s="232"/>
      <c r="AA11" s="232"/>
      <c r="AB11" s="232"/>
      <c r="AC11" s="232"/>
      <c r="AD11" s="232"/>
      <c r="AE11" s="231"/>
      <c r="AF11" s="232"/>
      <c r="AG11" s="232"/>
      <c r="AH11" s="232"/>
      <c r="AI11" s="232"/>
      <c r="AJ11" s="232"/>
      <c r="AK11" s="232"/>
      <c r="AL11" s="232"/>
      <c r="AM11" s="232"/>
      <c r="AN11" s="232"/>
      <c r="AO11" s="233">
        <f>SUBTOTAL(9,AO17:AO425)</f>
        <v>557422</v>
      </c>
      <c r="AP11" s="234"/>
      <c r="AQ11" s="235"/>
      <c r="AR11" s="236"/>
      <c r="AS11" s="236"/>
      <c r="AT11" s="237">
        <f>SUBTOTAL(9,AT17:AT425)</f>
        <v>607464</v>
      </c>
      <c r="AU11" s="238"/>
      <c r="AV11" s="239"/>
      <c r="AW11" s="236"/>
      <c r="AX11" s="236"/>
      <c r="AY11" s="227"/>
      <c r="AZ11" s="240"/>
      <c r="BA11" s="241"/>
      <c r="BB11" s="241"/>
      <c r="BC11" s="241"/>
      <c r="BD11" s="241"/>
      <c r="BE11" s="242">
        <f>SUBTOTAL(9,BE17:BE425)</f>
        <v>0</v>
      </c>
      <c r="BF11" s="243">
        <f t="shared" ref="BF11:BM11" si="3">SUBTOTAL(9,BF17:BF425)</f>
        <v>4101871</v>
      </c>
      <c r="BG11" s="233">
        <f t="shared" si="3"/>
        <v>1731300</v>
      </c>
      <c r="BH11" s="244">
        <f t="shared" si="3"/>
        <v>1086941</v>
      </c>
      <c r="BI11" s="244">
        <f t="shared" si="3"/>
        <v>0</v>
      </c>
      <c r="BJ11" s="244">
        <f t="shared" si="3"/>
        <v>0</v>
      </c>
      <c r="BK11" s="244">
        <f t="shared" si="3"/>
        <v>0</v>
      </c>
      <c r="BL11" s="244">
        <f t="shared" si="3"/>
        <v>0</v>
      </c>
      <c r="BM11" s="242">
        <f t="shared" si="3"/>
        <v>1283630</v>
      </c>
    </row>
    <row r="12" spans="1:65" ht="17.25" thickBot="1">
      <c r="A12" s="224" t="s">
        <v>156</v>
      </c>
      <c r="B12" s="225"/>
      <c r="C12" s="226">
        <f>IFERROR(SUBTOTAL(9,C17:C426)/COUNTA(C17:C47,C52:C80,C85:C115,C120:C149,C154:C184,C189:C218,C223:C253,C258:C288,C293:C322,C327:C357,C362:C391,C396:C426),"")</f>
        <v>375729.39726027398</v>
      </c>
      <c r="D12" s="227"/>
      <c r="E12" s="228"/>
      <c r="F12" s="228"/>
      <c r="G12" s="228"/>
      <c r="H12" s="228"/>
      <c r="I12" s="228"/>
      <c r="J12" s="228"/>
      <c r="K12" s="228"/>
      <c r="L12" s="228"/>
      <c r="M12" s="229"/>
      <c r="N12" s="230"/>
      <c r="O12" s="230"/>
      <c r="P12" s="230"/>
      <c r="Q12" s="230"/>
      <c r="R12" s="230"/>
      <c r="S12" s="230"/>
      <c r="T12" s="230"/>
      <c r="U12" s="230"/>
      <c r="V12" s="231"/>
      <c r="W12" s="232"/>
      <c r="X12" s="232"/>
      <c r="Y12" s="232"/>
      <c r="Z12" s="232"/>
      <c r="AA12" s="232"/>
      <c r="AB12" s="232"/>
      <c r="AC12" s="232"/>
      <c r="AD12" s="232"/>
      <c r="AE12" s="231"/>
      <c r="AF12" s="232"/>
      <c r="AG12" s="232"/>
      <c r="AH12" s="232"/>
      <c r="AI12" s="232"/>
      <c r="AJ12" s="232"/>
      <c r="AK12" s="232"/>
      <c r="AL12" s="232"/>
      <c r="AM12" s="232"/>
      <c r="AN12" s="232"/>
      <c r="AO12" s="233">
        <f>IFERROR(SUBTOTAL(9,AO17:AO426)/COUNTA(AO17:AO47,AO52:AO80,AO85:AO115,AO120:AO149,AO154:AO184,AO189:AO218,AO223:AO253,AO258:AO288,AO293:AO322,AO327:AO357,AO362:AO391,AO396:AO426),"")</f>
        <v>1530.2246575342465</v>
      </c>
      <c r="AP12" s="234"/>
      <c r="AQ12" s="235"/>
      <c r="AR12" s="236"/>
      <c r="AS12" s="236"/>
      <c r="AT12" s="237">
        <f>IFERROR(SUBTOTAL(9,AT17:AT426)/COUNTA(AT17:AT47,AT52:AT80,AT85:AT115,AT120:AT149,AT154:AT184,AT189:AT218,AT223:AT253,AT258:AT288,AT293:AT322,AT327:AT357,AT362:AT391,AT396:AT426),"")</f>
        <v>1667.4082191780822</v>
      </c>
      <c r="AU12" s="238"/>
      <c r="AV12" s="239"/>
      <c r="AW12" s="236"/>
      <c r="AX12" s="236"/>
      <c r="AY12" s="227"/>
      <c r="AZ12" s="240"/>
      <c r="BA12" s="241"/>
      <c r="BB12" s="241"/>
      <c r="BC12" s="241"/>
      <c r="BD12" s="241"/>
      <c r="BE12" s="242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11237.215846994535</v>
      </c>
      <c r="BG12" s="78">
        <f>IFERROR(SUBTOTAL(9,BG17:BG426)/COUNTA(BG17:BG47,BG52:BG80,BG85:BG115,BG120:BG149,BG154:BG184,BG189:BG218,BG223:BG253,BG258:BG288,BG293:BG322,BG327:BG357,BG362:BG391,BG396:BG426),"")</f>
        <v>4760.6301369863013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2977.9205479452053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>
        <f t="shared" si="4"/>
        <v>3529.4520547945203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157</v>
      </c>
      <c r="B15" s="193" t="s">
        <v>158</v>
      </c>
      <c r="C15" s="163" t="s">
        <v>111</v>
      </c>
      <c r="D15" s="183" t="s">
        <v>112</v>
      </c>
      <c r="E15" s="184"/>
      <c r="F15" s="184"/>
      <c r="G15" s="184"/>
      <c r="H15" s="184"/>
      <c r="I15" s="184"/>
      <c r="J15" s="184"/>
      <c r="K15" s="184"/>
      <c r="L15" s="184"/>
      <c r="M15" s="185" t="s">
        <v>113</v>
      </c>
      <c r="N15" s="186"/>
      <c r="O15" s="186"/>
      <c r="P15" s="186"/>
      <c r="Q15" s="186"/>
      <c r="R15" s="186"/>
      <c r="S15" s="186"/>
      <c r="T15" s="186"/>
      <c r="U15" s="186"/>
      <c r="V15" s="167" t="s">
        <v>114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115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116</v>
      </c>
      <c r="AO15" s="167" t="s">
        <v>117</v>
      </c>
      <c r="AP15" s="171" t="s">
        <v>118</v>
      </c>
      <c r="AQ15" s="173" t="s">
        <v>119</v>
      </c>
      <c r="AR15" s="175" t="s">
        <v>120</v>
      </c>
      <c r="AS15" s="175" t="s">
        <v>121</v>
      </c>
      <c r="AT15" s="169" t="s">
        <v>122</v>
      </c>
      <c r="AU15" s="171" t="s">
        <v>123</v>
      </c>
      <c r="AV15" s="173" t="s">
        <v>124</v>
      </c>
      <c r="AW15" s="175" t="s">
        <v>125</v>
      </c>
      <c r="AX15" s="175" t="s">
        <v>126</v>
      </c>
      <c r="AY15" s="177" t="s">
        <v>127</v>
      </c>
      <c r="AZ15" s="159" t="s">
        <v>128</v>
      </c>
      <c r="BA15" s="161" t="s">
        <v>105</v>
      </c>
      <c r="BB15" s="162"/>
      <c r="BC15" s="162"/>
      <c r="BD15" s="162"/>
      <c r="BE15" s="163" t="s">
        <v>102</v>
      </c>
      <c r="BF15" s="165" t="s">
        <v>129</v>
      </c>
      <c r="BG15" s="167" t="s">
        <v>130</v>
      </c>
      <c r="BH15" s="153" t="s">
        <v>131</v>
      </c>
      <c r="BI15" s="153" t="s">
        <v>132</v>
      </c>
      <c r="BJ15" s="153" t="s">
        <v>133</v>
      </c>
      <c r="BK15" s="153" t="s">
        <v>134</v>
      </c>
      <c r="BL15" s="153" t="s">
        <v>135</v>
      </c>
      <c r="BM15" s="155" t="s">
        <v>136</v>
      </c>
    </row>
    <row r="16" spans="1:65" s="1" customFormat="1" ht="35.25" thickBot="1">
      <c r="A16" s="192"/>
      <c r="B16" s="194"/>
      <c r="C16" s="197"/>
      <c r="D16" s="75" t="s">
        <v>159</v>
      </c>
      <c r="E16" s="198" t="s">
        <v>160</v>
      </c>
      <c r="F16" s="199" t="s">
        <v>139</v>
      </c>
      <c r="G16" s="199" t="s">
        <v>71</v>
      </c>
      <c r="H16" s="199" t="s">
        <v>72</v>
      </c>
      <c r="I16" s="199" t="s">
        <v>73</v>
      </c>
      <c r="J16" s="199" t="s">
        <v>74</v>
      </c>
      <c r="K16" s="199" t="s">
        <v>75</v>
      </c>
      <c r="L16" s="199" t="s">
        <v>141</v>
      </c>
      <c r="M16" s="63" t="s">
        <v>161</v>
      </c>
      <c r="N16" s="200" t="s">
        <v>160</v>
      </c>
      <c r="O16" s="201" t="s">
        <v>139</v>
      </c>
      <c r="P16" s="201" t="s">
        <v>71</v>
      </c>
      <c r="Q16" s="201" t="s">
        <v>72</v>
      </c>
      <c r="R16" s="201" t="s">
        <v>73</v>
      </c>
      <c r="S16" s="201" t="s">
        <v>74</v>
      </c>
      <c r="T16" s="201" t="s">
        <v>75</v>
      </c>
      <c r="U16" s="202" t="s">
        <v>141</v>
      </c>
      <c r="V16" s="90" t="s">
        <v>162</v>
      </c>
      <c r="W16" s="203" t="s">
        <v>160</v>
      </c>
      <c r="X16" s="204" t="s">
        <v>139</v>
      </c>
      <c r="Y16" s="204" t="s">
        <v>71</v>
      </c>
      <c r="Z16" s="204" t="s">
        <v>72</v>
      </c>
      <c r="AA16" s="204" t="s">
        <v>73</v>
      </c>
      <c r="AB16" s="204" t="s">
        <v>74</v>
      </c>
      <c r="AC16" s="204" t="s">
        <v>75</v>
      </c>
      <c r="AD16" s="204" t="s">
        <v>141</v>
      </c>
      <c r="AE16" s="90" t="s">
        <v>163</v>
      </c>
      <c r="AF16" s="203" t="s">
        <v>160</v>
      </c>
      <c r="AG16" s="204" t="s">
        <v>139</v>
      </c>
      <c r="AH16" s="204" t="s">
        <v>71</v>
      </c>
      <c r="AI16" s="204" t="s">
        <v>72</v>
      </c>
      <c r="AJ16" s="204" t="s">
        <v>73</v>
      </c>
      <c r="AK16" s="204" t="s">
        <v>74</v>
      </c>
      <c r="AL16" s="204" t="s">
        <v>75</v>
      </c>
      <c r="AM16" s="204" t="s">
        <v>141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146</v>
      </c>
      <c r="BB16" s="65" t="s">
        <v>148</v>
      </c>
      <c r="BC16" s="65" t="s">
        <v>164</v>
      </c>
      <c r="BD16" s="66" t="s">
        <v>151</v>
      </c>
      <c r="BE16" s="197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42005</v>
      </c>
      <c r="C17" s="207">
        <v>300631</v>
      </c>
      <c r="D17" s="64">
        <f t="shared" ref="D17:D47" si="5">IFERROR(ROUND(AVERAGE(E17:L17),1),"")</f>
        <v>36</v>
      </c>
      <c r="E17" s="209">
        <v>36</v>
      </c>
      <c r="F17" s="209">
        <v>36</v>
      </c>
      <c r="G17" s="209">
        <v>37</v>
      </c>
      <c r="H17" s="209">
        <v>37</v>
      </c>
      <c r="I17" s="11">
        <v>35</v>
      </c>
      <c r="J17" s="11">
        <v>35</v>
      </c>
      <c r="K17" s="11">
        <v>36</v>
      </c>
      <c r="L17" s="11">
        <v>36</v>
      </c>
      <c r="M17" s="74" t="str">
        <f>IFERROR(ROUND(AVERAGE(N17:U17),1),"")</f>
        <v/>
      </c>
      <c r="N17" s="211"/>
      <c r="O17" s="211"/>
      <c r="P17" s="211"/>
      <c r="Q17" s="211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31</v>
      </c>
      <c r="AO17" s="213">
        <v>1270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1470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220"/>
      <c r="BA17" s="70"/>
      <c r="BB17" s="70"/>
      <c r="BC17" s="70"/>
      <c r="BD17" s="70"/>
      <c r="BE17" s="222"/>
      <c r="BF17" s="5">
        <f>IF(SUM(BG17:BM17)=0,"",SUM(BG17:BM17))</f>
        <v>12440</v>
      </c>
      <c r="BG17" s="223">
        <v>4280</v>
      </c>
      <c r="BH17" s="223">
        <v>3630</v>
      </c>
      <c r="BI17" s="223"/>
      <c r="BJ17" s="223"/>
      <c r="BK17" s="223"/>
      <c r="BL17" s="223"/>
      <c r="BM17" s="14">
        <v>4530</v>
      </c>
    </row>
    <row r="18" spans="1:65" outlineLevel="5">
      <c r="A18" s="245">
        <f t="shared" ref="A18:A90" si="6">MONTH(B18)</f>
        <v>1</v>
      </c>
      <c r="B18" s="246">
        <f>B17+1</f>
        <v>42006</v>
      </c>
      <c r="C18" s="207">
        <v>293681</v>
      </c>
      <c r="D18" s="64">
        <f t="shared" si="5"/>
        <v>35.799999999999997</v>
      </c>
      <c r="E18" s="209">
        <v>36</v>
      </c>
      <c r="F18" s="209">
        <v>36</v>
      </c>
      <c r="G18" s="209">
        <v>36</v>
      </c>
      <c r="H18" s="209">
        <v>37</v>
      </c>
      <c r="I18" s="209">
        <v>35</v>
      </c>
      <c r="J18" s="209">
        <v>35</v>
      </c>
      <c r="K18" s="209">
        <v>35</v>
      </c>
      <c r="L18" s="209">
        <v>36</v>
      </c>
      <c r="M18" s="74" t="str">
        <f t="shared" ref="M18:M47" si="7">IFERROR(ROUND(AVERAGE(N18:U18),1),"")</f>
        <v/>
      </c>
      <c r="N18" s="211"/>
      <c r="O18" s="211"/>
      <c r="P18" s="211"/>
      <c r="Q18" s="211"/>
      <c r="R18" s="211"/>
      <c r="S18" s="211"/>
      <c r="T18" s="211"/>
      <c r="U18" s="211"/>
      <c r="V18" s="5" t="str">
        <f t="shared" ref="V18:V47" si="8">IFERROR(ROUND(AVERAGE(W18:AD18),1),"")</f>
        <v/>
      </c>
      <c r="W18" s="213"/>
      <c r="X18" s="213"/>
      <c r="Y18" s="213"/>
      <c r="Z18" s="213"/>
      <c r="AA18" s="213"/>
      <c r="AB18" s="213"/>
      <c r="AC18" s="213"/>
      <c r="AD18" s="213"/>
      <c r="AE18" s="5" t="str">
        <f t="shared" ref="AE18:AE47" si="9">IFERROR(ROUND(AVERAGE(AF18:AM18),1),"")</f>
        <v/>
      </c>
      <c r="AF18" s="213"/>
      <c r="AG18" s="213"/>
      <c r="AH18" s="213"/>
      <c r="AI18" s="213"/>
      <c r="AJ18" s="213"/>
      <c r="AK18" s="213"/>
      <c r="AL18" s="213"/>
      <c r="AM18" s="213"/>
      <c r="AN18" s="45">
        <v>34</v>
      </c>
      <c r="AO18" s="213">
        <v>1180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1580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220">
        <v>78</v>
      </c>
      <c r="BA18" s="221"/>
      <c r="BB18" s="221"/>
      <c r="BC18" s="221"/>
      <c r="BD18" s="221"/>
      <c r="BE18" s="222"/>
      <c r="BF18" s="5">
        <f t="shared" ref="BF18:BF47" si="11">IF(SUM(BG18:BM18)=0,"",SUM(BG18:BM18))</f>
        <v>12480</v>
      </c>
      <c r="BG18" s="223">
        <v>6410</v>
      </c>
      <c r="BH18" s="223">
        <v>1520</v>
      </c>
      <c r="BI18" s="223"/>
      <c r="BJ18" s="223"/>
      <c r="BK18" s="223"/>
      <c r="BL18" s="223"/>
      <c r="BM18" s="222">
        <v>4550</v>
      </c>
    </row>
    <row r="19" spans="1:65" outlineLevel="5">
      <c r="A19" s="245">
        <f t="shared" si="6"/>
        <v>1</v>
      </c>
      <c r="B19" s="246">
        <f t="shared" ref="B19:B79" si="12">B18+1</f>
        <v>42007</v>
      </c>
      <c r="C19" s="207">
        <v>311973</v>
      </c>
      <c r="D19" s="64">
        <f t="shared" si="5"/>
        <v>35</v>
      </c>
      <c r="E19" s="209">
        <v>34</v>
      </c>
      <c r="F19" s="209">
        <v>36</v>
      </c>
      <c r="G19" s="209">
        <v>36</v>
      </c>
      <c r="H19" s="209">
        <v>36</v>
      </c>
      <c r="I19" s="209">
        <v>33</v>
      </c>
      <c r="J19" s="209">
        <v>35</v>
      </c>
      <c r="K19" s="209">
        <v>35</v>
      </c>
      <c r="L19" s="209">
        <v>35</v>
      </c>
      <c r="M19" s="74" t="str">
        <f t="shared" si="7"/>
        <v/>
      </c>
      <c r="N19" s="211"/>
      <c r="O19" s="211"/>
      <c r="P19" s="211"/>
      <c r="Q19" s="211"/>
      <c r="R19" s="211"/>
      <c r="S19" s="211"/>
      <c r="T19" s="211"/>
      <c r="U19" s="211"/>
      <c r="V19" s="5" t="str">
        <f t="shared" si="8"/>
        <v/>
      </c>
      <c r="W19" s="213"/>
      <c r="X19" s="213"/>
      <c r="Y19" s="213"/>
      <c r="Z19" s="213"/>
      <c r="AA19" s="213"/>
      <c r="AB19" s="213"/>
      <c r="AC19" s="213"/>
      <c r="AD19" s="213"/>
      <c r="AE19" s="5" t="str">
        <f t="shared" si="9"/>
        <v/>
      </c>
      <c r="AF19" s="213"/>
      <c r="AG19" s="213"/>
      <c r="AH19" s="213"/>
      <c r="AI19" s="213"/>
      <c r="AJ19" s="213"/>
      <c r="AK19" s="213"/>
      <c r="AL19" s="213"/>
      <c r="AM19" s="213"/>
      <c r="AN19" s="45">
        <v>30</v>
      </c>
      <c r="AO19" s="213">
        <v>1330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1680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220"/>
      <c r="BA19" s="221"/>
      <c r="BB19" s="221"/>
      <c r="BC19" s="221"/>
      <c r="BD19" s="221"/>
      <c r="BE19" s="222"/>
      <c r="BF19" s="5">
        <f t="shared" si="11"/>
        <v>12400</v>
      </c>
      <c r="BG19" s="223">
        <v>5340</v>
      </c>
      <c r="BH19" s="223">
        <v>2560</v>
      </c>
      <c r="BI19" s="223"/>
      <c r="BJ19" s="223"/>
      <c r="BK19" s="223"/>
      <c r="BL19" s="223"/>
      <c r="BM19" s="222">
        <v>4500</v>
      </c>
    </row>
    <row r="20" spans="1:65" outlineLevel="5">
      <c r="A20" s="245">
        <f t="shared" si="6"/>
        <v>1</v>
      </c>
      <c r="B20" s="246">
        <f t="shared" si="12"/>
        <v>42008</v>
      </c>
      <c r="C20" s="207">
        <v>298851</v>
      </c>
      <c r="D20" s="64">
        <f t="shared" si="5"/>
        <v>34.5</v>
      </c>
      <c r="E20" s="209">
        <v>34</v>
      </c>
      <c r="F20" s="209">
        <v>36</v>
      </c>
      <c r="G20" s="209">
        <v>35</v>
      </c>
      <c r="H20" s="209">
        <v>35</v>
      </c>
      <c r="I20" s="209">
        <v>33</v>
      </c>
      <c r="J20" s="209">
        <v>35</v>
      </c>
      <c r="K20" s="209">
        <v>34</v>
      </c>
      <c r="L20" s="209">
        <v>34</v>
      </c>
      <c r="M20" s="74" t="str">
        <f t="shared" si="7"/>
        <v/>
      </c>
      <c r="N20" s="211"/>
      <c r="O20" s="211"/>
      <c r="P20" s="211"/>
      <c r="Q20" s="211"/>
      <c r="R20" s="211"/>
      <c r="S20" s="211"/>
      <c r="T20" s="211"/>
      <c r="U20" s="211"/>
      <c r="V20" s="5" t="str">
        <f t="shared" si="8"/>
        <v/>
      </c>
      <c r="W20" s="213"/>
      <c r="X20" s="213"/>
      <c r="Y20" s="213"/>
      <c r="Z20" s="213"/>
      <c r="AA20" s="213"/>
      <c r="AB20" s="213"/>
      <c r="AC20" s="213"/>
      <c r="AD20" s="213"/>
      <c r="AE20" s="5" t="str">
        <f t="shared" si="9"/>
        <v/>
      </c>
      <c r="AF20" s="213"/>
      <c r="AG20" s="213"/>
      <c r="AH20" s="213"/>
      <c r="AI20" s="213"/>
      <c r="AJ20" s="213"/>
      <c r="AK20" s="213"/>
      <c r="AL20" s="213"/>
      <c r="AM20" s="213"/>
      <c r="AN20" s="45">
        <v>35</v>
      </c>
      <c r="AO20" s="213">
        <v>1130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1680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220"/>
      <c r="BA20" s="221"/>
      <c r="BB20" s="221"/>
      <c r="BC20" s="221"/>
      <c r="BD20" s="221"/>
      <c r="BE20" s="222"/>
      <c r="BF20" s="5">
        <f t="shared" si="11"/>
        <v>12400</v>
      </c>
      <c r="BG20" s="223">
        <v>7190</v>
      </c>
      <c r="BH20" s="223">
        <v>2080</v>
      </c>
      <c r="BI20" s="223"/>
      <c r="BJ20" s="223"/>
      <c r="BK20" s="223"/>
      <c r="BL20" s="223"/>
      <c r="BM20" s="222">
        <v>3130</v>
      </c>
    </row>
    <row r="21" spans="1:65" outlineLevel="5">
      <c r="A21" s="245">
        <f t="shared" si="6"/>
        <v>1</v>
      </c>
      <c r="B21" s="246">
        <f t="shared" si="12"/>
        <v>42009</v>
      </c>
      <c r="C21" s="207">
        <v>304675</v>
      </c>
      <c r="D21" s="64">
        <f t="shared" si="5"/>
        <v>35</v>
      </c>
      <c r="E21" s="209">
        <v>34</v>
      </c>
      <c r="F21" s="209">
        <v>36</v>
      </c>
      <c r="G21" s="209">
        <v>36</v>
      </c>
      <c r="H21" s="209">
        <v>36</v>
      </c>
      <c r="I21" s="209">
        <v>33</v>
      </c>
      <c r="J21" s="209">
        <v>35</v>
      </c>
      <c r="K21" s="209">
        <v>35</v>
      </c>
      <c r="L21" s="209">
        <v>35</v>
      </c>
      <c r="M21" s="74" t="str">
        <f t="shared" si="7"/>
        <v/>
      </c>
      <c r="N21" s="211"/>
      <c r="O21" s="211"/>
      <c r="P21" s="211"/>
      <c r="Q21" s="211"/>
      <c r="R21" s="211"/>
      <c r="S21" s="211"/>
      <c r="T21" s="211"/>
      <c r="U21" s="211"/>
      <c r="V21" s="5" t="str">
        <f t="shared" si="8"/>
        <v/>
      </c>
      <c r="W21" s="213"/>
      <c r="X21" s="213"/>
      <c r="Y21" s="213"/>
      <c r="Z21" s="213"/>
      <c r="AA21" s="213"/>
      <c r="AB21" s="213"/>
      <c r="AC21" s="213"/>
      <c r="AD21" s="213"/>
      <c r="AE21" s="5" t="str">
        <f t="shared" si="9"/>
        <v/>
      </c>
      <c r="AF21" s="213"/>
      <c r="AG21" s="213"/>
      <c r="AH21" s="213"/>
      <c r="AI21" s="213"/>
      <c r="AJ21" s="213"/>
      <c r="AK21" s="213"/>
      <c r="AL21" s="213"/>
      <c r="AM21" s="213"/>
      <c r="AN21" s="45">
        <v>29</v>
      </c>
      <c r="AO21" s="213">
        <v>1380</v>
      </c>
      <c r="AP21" s="214"/>
      <c r="AQ21" s="215"/>
      <c r="AR21" s="126" t="str">
        <f t="shared" ref="AR21:AR47" si="13">IFERROR(AQ21/AP21*100,"")</f>
        <v/>
      </c>
      <c r="AS21" s="126" t="str">
        <f t="shared" ref="AS21:AS47" si="14">IFERROR(100-AR21,"")</f>
        <v/>
      </c>
      <c r="AT21" s="127">
        <v>1670</v>
      </c>
      <c r="AU21" s="218"/>
      <c r="AV21" s="219"/>
      <c r="AW21" s="126" t="str">
        <f t="shared" ref="AW21:AW47" si="15">IFERROR(AV21/AU21*100,"")</f>
        <v/>
      </c>
      <c r="AX21" s="126" t="str">
        <f t="shared" ref="AX21:AX47" si="16">IFERROR(100-AW21,"")</f>
        <v/>
      </c>
      <c r="AY21" s="64" t="str">
        <f t="shared" si="10"/>
        <v/>
      </c>
      <c r="AZ21" s="220">
        <v>78.2</v>
      </c>
      <c r="BA21" s="221"/>
      <c r="BB21" s="221"/>
      <c r="BC21" s="221"/>
      <c r="BD21" s="221"/>
      <c r="BE21" s="222"/>
      <c r="BF21" s="5">
        <f t="shared" si="11"/>
        <v>12490</v>
      </c>
      <c r="BG21" s="223">
        <v>9060</v>
      </c>
      <c r="BH21" s="223">
        <v>460</v>
      </c>
      <c r="BI21" s="223"/>
      <c r="BJ21" s="223"/>
      <c r="BK21" s="223"/>
      <c r="BL21" s="223"/>
      <c r="BM21" s="222">
        <v>2970</v>
      </c>
    </row>
    <row r="22" spans="1:65" outlineLevel="5">
      <c r="A22" s="245">
        <f t="shared" si="6"/>
        <v>1</v>
      </c>
      <c r="B22" s="246">
        <f t="shared" si="12"/>
        <v>42010</v>
      </c>
      <c r="C22" s="207">
        <v>446451</v>
      </c>
      <c r="D22" s="64">
        <f t="shared" si="5"/>
        <v>35.299999999999997</v>
      </c>
      <c r="E22" s="209">
        <v>35</v>
      </c>
      <c r="F22" s="209">
        <v>36</v>
      </c>
      <c r="G22" s="209">
        <v>36</v>
      </c>
      <c r="H22" s="209">
        <v>36</v>
      </c>
      <c r="I22" s="209">
        <v>34</v>
      </c>
      <c r="J22" s="209">
        <v>35</v>
      </c>
      <c r="K22" s="209">
        <v>35</v>
      </c>
      <c r="L22" s="209">
        <v>35</v>
      </c>
      <c r="M22" s="74">
        <f t="shared" si="7"/>
        <v>7.3</v>
      </c>
      <c r="N22" s="211">
        <v>7.3</v>
      </c>
      <c r="O22" s="211">
        <v>7.34</v>
      </c>
      <c r="P22" s="211">
        <v>7.32</v>
      </c>
      <c r="Q22" s="211">
        <v>7.31</v>
      </c>
      <c r="R22" s="211"/>
      <c r="S22" s="211"/>
      <c r="T22" s="211"/>
      <c r="U22" s="211"/>
      <c r="V22" s="5" t="str">
        <f t="shared" si="8"/>
        <v/>
      </c>
      <c r="W22" s="213"/>
      <c r="X22" s="213"/>
      <c r="Y22" s="213"/>
      <c r="Z22" s="213"/>
      <c r="AA22" s="213"/>
      <c r="AB22" s="213"/>
      <c r="AC22" s="213"/>
      <c r="AD22" s="213"/>
      <c r="AE22" s="5" t="str">
        <f t="shared" si="9"/>
        <v/>
      </c>
      <c r="AF22" s="213"/>
      <c r="AG22" s="213"/>
      <c r="AH22" s="213"/>
      <c r="AI22" s="213"/>
      <c r="AJ22" s="213"/>
      <c r="AK22" s="213"/>
      <c r="AL22" s="213"/>
      <c r="AM22" s="213"/>
      <c r="AN22" s="45">
        <v>33</v>
      </c>
      <c r="AO22" s="213">
        <v>1220</v>
      </c>
      <c r="AP22" s="214">
        <v>4.79</v>
      </c>
      <c r="AQ22" s="215">
        <v>3.69</v>
      </c>
      <c r="AR22" s="126">
        <f t="shared" si="13"/>
        <v>77.035490605427967</v>
      </c>
      <c r="AS22" s="126">
        <f t="shared" si="14"/>
        <v>22.964509394572033</v>
      </c>
      <c r="AT22" s="127">
        <v>1660</v>
      </c>
      <c r="AU22" s="218">
        <v>2.11</v>
      </c>
      <c r="AV22" s="219">
        <v>1.25</v>
      </c>
      <c r="AW22" s="126">
        <f t="shared" si="15"/>
        <v>59.241706161137444</v>
      </c>
      <c r="AX22" s="126">
        <f t="shared" si="16"/>
        <v>40.758293838862556</v>
      </c>
      <c r="AY22" s="64">
        <f t="shared" si="10"/>
        <v>56.671078338690336</v>
      </c>
      <c r="AZ22" s="220">
        <v>78.3</v>
      </c>
      <c r="BA22" s="221"/>
      <c r="BB22" s="221"/>
      <c r="BC22" s="221"/>
      <c r="BD22" s="221"/>
      <c r="BE22" s="222"/>
      <c r="BF22" s="5">
        <f t="shared" si="11"/>
        <v>12490</v>
      </c>
      <c r="BG22" s="223">
        <v>9290</v>
      </c>
      <c r="BH22" s="223">
        <v>200</v>
      </c>
      <c r="BI22" s="223"/>
      <c r="BJ22" s="223"/>
      <c r="BK22" s="223"/>
      <c r="BL22" s="223"/>
      <c r="BM22" s="222">
        <v>3000</v>
      </c>
    </row>
    <row r="23" spans="1:65" outlineLevel="5">
      <c r="A23" s="245">
        <f t="shared" si="6"/>
        <v>1</v>
      </c>
      <c r="B23" s="246">
        <f t="shared" si="12"/>
        <v>42011</v>
      </c>
      <c r="C23" s="207">
        <v>345799</v>
      </c>
      <c r="D23" s="64">
        <f t="shared" si="5"/>
        <v>35.5</v>
      </c>
      <c r="E23" s="209">
        <v>36</v>
      </c>
      <c r="F23" s="209">
        <v>36</v>
      </c>
      <c r="G23" s="209">
        <v>36</v>
      </c>
      <c r="H23" s="209">
        <v>36</v>
      </c>
      <c r="I23" s="209">
        <v>35</v>
      </c>
      <c r="J23" s="209">
        <v>35</v>
      </c>
      <c r="K23" s="209">
        <v>35</v>
      </c>
      <c r="L23" s="209">
        <v>35</v>
      </c>
      <c r="M23" s="74" t="str">
        <f t="shared" si="7"/>
        <v/>
      </c>
      <c r="N23" s="211"/>
      <c r="O23" s="211"/>
      <c r="P23" s="211"/>
      <c r="Q23" s="211"/>
      <c r="R23" s="211"/>
      <c r="S23" s="211"/>
      <c r="T23" s="211"/>
      <c r="U23" s="211"/>
      <c r="V23" s="5" t="str">
        <f t="shared" si="8"/>
        <v/>
      </c>
      <c r="W23" s="213"/>
      <c r="X23" s="213"/>
      <c r="Y23" s="213"/>
      <c r="Z23" s="213"/>
      <c r="AA23" s="213"/>
      <c r="AB23" s="213"/>
      <c r="AC23" s="213"/>
      <c r="AD23" s="213"/>
      <c r="AE23" s="5" t="str">
        <f t="shared" si="9"/>
        <v/>
      </c>
      <c r="AF23" s="213"/>
      <c r="AG23" s="213"/>
      <c r="AH23" s="213"/>
      <c r="AI23" s="213"/>
      <c r="AJ23" s="213"/>
      <c r="AK23" s="213"/>
      <c r="AL23" s="213"/>
      <c r="AM23" s="213"/>
      <c r="AN23" s="45">
        <v>31</v>
      </c>
      <c r="AO23" s="213">
        <v>1290</v>
      </c>
      <c r="AP23" s="214"/>
      <c r="AQ23" s="215"/>
      <c r="AR23" s="126" t="str">
        <f t="shared" si="13"/>
        <v/>
      </c>
      <c r="AS23" s="126" t="str">
        <f t="shared" si="14"/>
        <v/>
      </c>
      <c r="AT23" s="127">
        <v>1660</v>
      </c>
      <c r="AU23" s="218"/>
      <c r="AV23" s="219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220"/>
      <c r="BA23" s="221"/>
      <c r="BB23" s="221"/>
      <c r="BC23" s="221"/>
      <c r="BD23" s="221"/>
      <c r="BE23" s="222"/>
      <c r="BF23" s="5">
        <f t="shared" si="11"/>
        <v>12410</v>
      </c>
      <c r="BG23" s="223">
        <v>8320</v>
      </c>
      <c r="BH23" s="223">
        <v>550</v>
      </c>
      <c r="BI23" s="223"/>
      <c r="BJ23" s="223"/>
      <c r="BK23" s="223"/>
      <c r="BL23" s="223"/>
      <c r="BM23" s="222">
        <v>3540</v>
      </c>
    </row>
    <row r="24" spans="1:65" outlineLevel="5">
      <c r="A24" s="245">
        <f t="shared" si="6"/>
        <v>1</v>
      </c>
      <c r="B24" s="246">
        <f t="shared" si="12"/>
        <v>42012</v>
      </c>
      <c r="C24" s="207">
        <v>334776</v>
      </c>
      <c r="D24" s="64">
        <f t="shared" si="5"/>
        <v>36</v>
      </c>
      <c r="E24" s="209">
        <v>36</v>
      </c>
      <c r="F24" s="209">
        <v>36</v>
      </c>
      <c r="G24" s="209">
        <v>37</v>
      </c>
      <c r="H24" s="209">
        <v>37</v>
      </c>
      <c r="I24" s="209">
        <v>35</v>
      </c>
      <c r="J24" s="209">
        <v>35</v>
      </c>
      <c r="K24" s="209">
        <v>36</v>
      </c>
      <c r="L24" s="209">
        <v>36</v>
      </c>
      <c r="M24" s="74" t="str">
        <f t="shared" si="7"/>
        <v/>
      </c>
      <c r="N24" s="211"/>
      <c r="O24" s="211"/>
      <c r="P24" s="211"/>
      <c r="Q24" s="211"/>
      <c r="R24" s="211"/>
      <c r="S24" s="211"/>
      <c r="T24" s="211"/>
      <c r="U24" s="211"/>
      <c r="V24" s="5" t="str">
        <f t="shared" si="8"/>
        <v/>
      </c>
      <c r="W24" s="213"/>
      <c r="X24" s="213"/>
      <c r="Y24" s="213"/>
      <c r="Z24" s="213"/>
      <c r="AA24" s="213"/>
      <c r="AB24" s="213"/>
      <c r="AC24" s="213"/>
      <c r="AD24" s="213"/>
      <c r="AE24" s="5" t="str">
        <f t="shared" si="9"/>
        <v/>
      </c>
      <c r="AF24" s="213"/>
      <c r="AG24" s="213"/>
      <c r="AH24" s="213"/>
      <c r="AI24" s="213"/>
      <c r="AJ24" s="213"/>
      <c r="AK24" s="213"/>
      <c r="AL24" s="213"/>
      <c r="AM24" s="213"/>
      <c r="AN24" s="45">
        <v>32</v>
      </c>
      <c r="AO24" s="213">
        <v>1250</v>
      </c>
      <c r="AP24" s="214"/>
      <c r="AQ24" s="215"/>
      <c r="AR24" s="126" t="str">
        <f t="shared" si="13"/>
        <v/>
      </c>
      <c r="AS24" s="126" t="str">
        <f t="shared" si="14"/>
        <v/>
      </c>
      <c r="AT24" s="127">
        <v>1650</v>
      </c>
      <c r="AU24" s="218"/>
      <c r="AV24" s="219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220"/>
      <c r="BA24" s="221"/>
      <c r="BB24" s="221"/>
      <c r="BC24" s="221"/>
      <c r="BD24" s="221"/>
      <c r="BE24" s="222"/>
      <c r="BF24" s="5">
        <f t="shared" si="11"/>
        <v>12430</v>
      </c>
      <c r="BG24" s="223">
        <v>7940</v>
      </c>
      <c r="BH24" s="223">
        <v>0</v>
      </c>
      <c r="BI24" s="223"/>
      <c r="BJ24" s="223"/>
      <c r="BK24" s="223"/>
      <c r="BL24" s="223"/>
      <c r="BM24" s="222">
        <v>4490</v>
      </c>
    </row>
    <row r="25" spans="1:65" outlineLevel="5">
      <c r="A25" s="245">
        <f t="shared" si="6"/>
        <v>1</v>
      </c>
      <c r="B25" s="246">
        <f t="shared" si="12"/>
        <v>42013</v>
      </c>
      <c r="C25" s="207">
        <v>341557</v>
      </c>
      <c r="D25" s="64">
        <f t="shared" si="5"/>
        <v>36.299999999999997</v>
      </c>
      <c r="E25" s="209">
        <v>36</v>
      </c>
      <c r="F25" s="209">
        <v>37</v>
      </c>
      <c r="G25" s="209">
        <v>37</v>
      </c>
      <c r="H25" s="209">
        <v>37</v>
      </c>
      <c r="I25" s="209">
        <v>35</v>
      </c>
      <c r="J25" s="209">
        <v>36</v>
      </c>
      <c r="K25" s="209">
        <v>36</v>
      </c>
      <c r="L25" s="209">
        <v>36</v>
      </c>
      <c r="M25" s="74" t="str">
        <f t="shared" si="7"/>
        <v/>
      </c>
      <c r="N25" s="211"/>
      <c r="O25" s="211"/>
      <c r="P25" s="211"/>
      <c r="Q25" s="211"/>
      <c r="R25" s="211"/>
      <c r="S25" s="211"/>
      <c r="T25" s="211"/>
      <c r="U25" s="211"/>
      <c r="V25" s="5" t="str">
        <f t="shared" si="8"/>
        <v/>
      </c>
      <c r="W25" s="213"/>
      <c r="X25" s="213"/>
      <c r="Y25" s="213"/>
      <c r="Z25" s="213"/>
      <c r="AA25" s="213"/>
      <c r="AB25" s="213"/>
      <c r="AC25" s="213"/>
      <c r="AD25" s="213"/>
      <c r="AE25" s="5" t="str">
        <f t="shared" si="9"/>
        <v/>
      </c>
      <c r="AF25" s="213"/>
      <c r="AG25" s="213"/>
      <c r="AH25" s="213"/>
      <c r="AI25" s="213"/>
      <c r="AJ25" s="213"/>
      <c r="AK25" s="213"/>
      <c r="AL25" s="213"/>
      <c r="AM25" s="213"/>
      <c r="AN25" s="45">
        <v>33</v>
      </c>
      <c r="AO25" s="213">
        <v>1200</v>
      </c>
      <c r="AP25" s="214"/>
      <c r="AQ25" s="215"/>
      <c r="AR25" s="126" t="str">
        <f t="shared" si="13"/>
        <v/>
      </c>
      <c r="AS25" s="126" t="str">
        <f t="shared" si="14"/>
        <v/>
      </c>
      <c r="AT25" s="127">
        <v>1630</v>
      </c>
      <c r="AU25" s="218"/>
      <c r="AV25" s="219"/>
      <c r="AW25" s="126" t="str">
        <f t="shared" si="15"/>
        <v/>
      </c>
      <c r="AX25" s="126" t="str">
        <f t="shared" si="16"/>
        <v/>
      </c>
      <c r="AY25" s="64" t="str">
        <f t="shared" si="10"/>
        <v/>
      </c>
      <c r="AZ25" s="220">
        <v>78.400000000000006</v>
      </c>
      <c r="BA25" s="221"/>
      <c r="BB25" s="221"/>
      <c r="BC25" s="221"/>
      <c r="BD25" s="221"/>
      <c r="BE25" s="222"/>
      <c r="BF25" s="5">
        <f t="shared" si="11"/>
        <v>12480</v>
      </c>
      <c r="BG25" s="223">
        <v>6180</v>
      </c>
      <c r="BH25" s="223">
        <v>1740</v>
      </c>
      <c r="BI25" s="223"/>
      <c r="BJ25" s="223"/>
      <c r="BK25" s="223"/>
      <c r="BL25" s="223"/>
      <c r="BM25" s="222">
        <v>4560</v>
      </c>
    </row>
    <row r="26" spans="1:65" outlineLevel="5">
      <c r="A26" s="245">
        <f t="shared" si="6"/>
        <v>1</v>
      </c>
      <c r="B26" s="246">
        <f t="shared" si="12"/>
        <v>42014</v>
      </c>
      <c r="C26" s="207">
        <v>331183</v>
      </c>
      <c r="D26" s="64">
        <f t="shared" si="5"/>
        <v>37</v>
      </c>
      <c r="E26" s="209">
        <v>37</v>
      </c>
      <c r="F26" s="209">
        <v>38</v>
      </c>
      <c r="G26" s="209">
        <v>37</v>
      </c>
      <c r="H26" s="209">
        <v>38</v>
      </c>
      <c r="I26" s="209">
        <v>36</v>
      </c>
      <c r="J26" s="209">
        <v>37</v>
      </c>
      <c r="K26" s="209">
        <v>36</v>
      </c>
      <c r="L26" s="209">
        <v>37</v>
      </c>
      <c r="M26" s="74" t="str">
        <f t="shared" si="7"/>
        <v/>
      </c>
      <c r="N26" s="211"/>
      <c r="O26" s="211"/>
      <c r="P26" s="211"/>
      <c r="Q26" s="211"/>
      <c r="R26" s="211"/>
      <c r="S26" s="211"/>
      <c r="T26" s="211"/>
      <c r="U26" s="211"/>
      <c r="V26" s="5" t="str">
        <f t="shared" si="8"/>
        <v/>
      </c>
      <c r="W26" s="213"/>
      <c r="X26" s="213"/>
      <c r="Y26" s="213"/>
      <c r="Z26" s="213"/>
      <c r="AA26" s="213"/>
      <c r="AB26" s="213"/>
      <c r="AC26" s="213"/>
      <c r="AD26" s="213"/>
      <c r="AE26" s="5" t="str">
        <f t="shared" si="9"/>
        <v/>
      </c>
      <c r="AF26" s="213"/>
      <c r="AG26" s="213"/>
      <c r="AH26" s="213"/>
      <c r="AI26" s="213"/>
      <c r="AJ26" s="213"/>
      <c r="AK26" s="213"/>
      <c r="AL26" s="213"/>
      <c r="AM26" s="213"/>
      <c r="AN26" s="45">
        <v>32</v>
      </c>
      <c r="AO26" s="213">
        <v>1240</v>
      </c>
      <c r="AP26" s="214"/>
      <c r="AQ26" s="215"/>
      <c r="AR26" s="126" t="str">
        <f t="shared" si="13"/>
        <v/>
      </c>
      <c r="AS26" s="126" t="str">
        <f t="shared" si="14"/>
        <v/>
      </c>
      <c r="AT26" s="127">
        <v>1630</v>
      </c>
      <c r="AU26" s="218"/>
      <c r="AV26" s="219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220"/>
      <c r="BA26" s="221"/>
      <c r="BB26" s="221"/>
      <c r="BC26" s="221"/>
      <c r="BD26" s="221"/>
      <c r="BE26" s="222"/>
      <c r="BF26" s="5">
        <f t="shared" si="11"/>
        <v>12490</v>
      </c>
      <c r="BG26" s="223">
        <v>7820</v>
      </c>
      <c r="BH26" s="223">
        <v>0</v>
      </c>
      <c r="BI26" s="223"/>
      <c r="BJ26" s="223"/>
      <c r="BK26" s="223"/>
      <c r="BL26" s="223"/>
      <c r="BM26" s="222">
        <v>4670</v>
      </c>
    </row>
    <row r="27" spans="1:65" outlineLevel="5">
      <c r="A27" s="245">
        <f t="shared" si="6"/>
        <v>1</v>
      </c>
      <c r="B27" s="246">
        <f t="shared" si="12"/>
        <v>42015</v>
      </c>
      <c r="C27" s="207">
        <v>308080</v>
      </c>
      <c r="D27" s="64">
        <f t="shared" si="5"/>
        <v>36.799999999999997</v>
      </c>
      <c r="E27" s="209">
        <v>37</v>
      </c>
      <c r="F27" s="209">
        <v>37</v>
      </c>
      <c r="G27" s="209">
        <v>38</v>
      </c>
      <c r="H27" s="209">
        <v>37</v>
      </c>
      <c r="I27" s="209">
        <v>36</v>
      </c>
      <c r="J27" s="209">
        <v>36</v>
      </c>
      <c r="K27" s="209">
        <v>37</v>
      </c>
      <c r="L27" s="209">
        <v>36</v>
      </c>
      <c r="M27" s="74" t="str">
        <f t="shared" si="7"/>
        <v/>
      </c>
      <c r="N27" s="211"/>
      <c r="O27" s="211"/>
      <c r="P27" s="211"/>
      <c r="Q27" s="211"/>
      <c r="R27" s="211"/>
      <c r="S27" s="211"/>
      <c r="T27" s="211"/>
      <c r="U27" s="211"/>
      <c r="V27" s="5" t="str">
        <f t="shared" si="8"/>
        <v/>
      </c>
      <c r="W27" s="213"/>
      <c r="X27" s="213"/>
      <c r="Y27" s="213"/>
      <c r="Z27" s="213"/>
      <c r="AA27" s="213"/>
      <c r="AB27" s="213"/>
      <c r="AC27" s="213"/>
      <c r="AD27" s="213"/>
      <c r="AE27" s="5" t="str">
        <f t="shared" si="9"/>
        <v/>
      </c>
      <c r="AF27" s="213"/>
      <c r="AG27" s="213"/>
      <c r="AH27" s="213"/>
      <c r="AI27" s="213"/>
      <c r="AJ27" s="213"/>
      <c r="AK27" s="213"/>
      <c r="AL27" s="213"/>
      <c r="AM27" s="213"/>
      <c r="AN27" s="45">
        <v>27</v>
      </c>
      <c r="AO27" s="213">
        <v>1480</v>
      </c>
      <c r="AP27" s="214"/>
      <c r="AQ27" s="215"/>
      <c r="AR27" s="126" t="str">
        <f t="shared" si="13"/>
        <v/>
      </c>
      <c r="AS27" s="126" t="str">
        <f t="shared" si="14"/>
        <v/>
      </c>
      <c r="AT27" s="127">
        <v>1630</v>
      </c>
      <c r="AU27" s="218"/>
      <c r="AV27" s="219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220"/>
      <c r="BA27" s="221"/>
      <c r="BB27" s="221"/>
      <c r="BC27" s="221"/>
      <c r="BD27" s="221"/>
      <c r="BE27" s="222"/>
      <c r="BF27" s="5">
        <f t="shared" si="11"/>
        <v>12400</v>
      </c>
      <c r="BG27" s="223">
        <v>7270</v>
      </c>
      <c r="BH27" s="223">
        <v>370</v>
      </c>
      <c r="BI27" s="223"/>
      <c r="BJ27" s="223"/>
      <c r="BK27" s="223"/>
      <c r="BL27" s="223"/>
      <c r="BM27" s="222">
        <v>4760</v>
      </c>
    </row>
    <row r="28" spans="1:65" outlineLevel="5">
      <c r="A28" s="245">
        <f t="shared" si="6"/>
        <v>1</v>
      </c>
      <c r="B28" s="246">
        <f t="shared" si="12"/>
        <v>42016</v>
      </c>
      <c r="C28" s="207">
        <v>312641</v>
      </c>
      <c r="D28" s="64">
        <f t="shared" si="5"/>
        <v>36</v>
      </c>
      <c r="E28" s="209">
        <v>36</v>
      </c>
      <c r="F28" s="209">
        <v>37</v>
      </c>
      <c r="G28" s="209">
        <v>36</v>
      </c>
      <c r="H28" s="209">
        <v>37</v>
      </c>
      <c r="I28" s="209">
        <v>35</v>
      </c>
      <c r="J28" s="209">
        <v>36</v>
      </c>
      <c r="K28" s="209">
        <v>35</v>
      </c>
      <c r="L28" s="209">
        <v>36</v>
      </c>
      <c r="M28" s="74" t="str">
        <f t="shared" si="7"/>
        <v/>
      </c>
      <c r="N28" s="211"/>
      <c r="O28" s="211"/>
      <c r="P28" s="211"/>
      <c r="Q28" s="211"/>
      <c r="R28" s="211"/>
      <c r="S28" s="211"/>
      <c r="T28" s="211"/>
      <c r="U28" s="211"/>
      <c r="V28" s="5" t="str">
        <f t="shared" si="8"/>
        <v/>
      </c>
      <c r="W28" s="213"/>
      <c r="X28" s="213"/>
      <c r="Y28" s="213"/>
      <c r="Z28" s="213"/>
      <c r="AA28" s="213"/>
      <c r="AB28" s="213"/>
      <c r="AC28" s="213"/>
      <c r="AD28" s="213"/>
      <c r="AE28" s="5" t="str">
        <f t="shared" si="9"/>
        <v/>
      </c>
      <c r="AF28" s="213"/>
      <c r="AG28" s="213"/>
      <c r="AH28" s="213"/>
      <c r="AI28" s="213"/>
      <c r="AJ28" s="213"/>
      <c r="AK28" s="213"/>
      <c r="AL28" s="213"/>
      <c r="AM28" s="213"/>
      <c r="AN28" s="45">
        <v>42</v>
      </c>
      <c r="AO28" s="213">
        <v>940</v>
      </c>
      <c r="AP28" s="214"/>
      <c r="AQ28" s="215"/>
      <c r="AR28" s="126" t="str">
        <f t="shared" si="13"/>
        <v/>
      </c>
      <c r="AS28" s="126" t="str">
        <f t="shared" si="14"/>
        <v/>
      </c>
      <c r="AT28" s="127">
        <v>1450</v>
      </c>
      <c r="AU28" s="218"/>
      <c r="AV28" s="219"/>
      <c r="AW28" s="126" t="str">
        <f t="shared" si="15"/>
        <v/>
      </c>
      <c r="AX28" s="126" t="str">
        <f t="shared" si="16"/>
        <v/>
      </c>
      <c r="AY28" s="64" t="str">
        <f t="shared" si="10"/>
        <v/>
      </c>
      <c r="AZ28" s="220">
        <v>78.400000000000006</v>
      </c>
      <c r="BA28" s="221"/>
      <c r="BB28" s="221"/>
      <c r="BC28" s="221"/>
      <c r="BD28" s="221"/>
      <c r="BE28" s="222"/>
      <c r="BF28" s="5">
        <f t="shared" si="11"/>
        <v>12400</v>
      </c>
      <c r="BG28" s="223">
        <v>7570</v>
      </c>
      <c r="BH28" s="223">
        <v>190</v>
      </c>
      <c r="BI28" s="223"/>
      <c r="BJ28" s="223"/>
      <c r="BK28" s="223"/>
      <c r="BL28" s="223"/>
      <c r="BM28" s="222">
        <v>4640</v>
      </c>
    </row>
    <row r="29" spans="1:65" outlineLevel="5">
      <c r="A29" s="245">
        <f t="shared" si="6"/>
        <v>1</v>
      </c>
      <c r="B29" s="246">
        <f t="shared" si="12"/>
        <v>42017</v>
      </c>
      <c r="C29" s="207">
        <v>321139</v>
      </c>
      <c r="D29" s="64">
        <f t="shared" si="5"/>
        <v>36</v>
      </c>
      <c r="E29" s="209">
        <v>35</v>
      </c>
      <c r="F29" s="209">
        <v>37</v>
      </c>
      <c r="G29" s="209">
        <v>37</v>
      </c>
      <c r="H29" s="209">
        <v>37</v>
      </c>
      <c r="I29" s="209">
        <v>34</v>
      </c>
      <c r="J29" s="209">
        <v>36</v>
      </c>
      <c r="K29" s="209">
        <v>36</v>
      </c>
      <c r="L29" s="209">
        <v>36</v>
      </c>
      <c r="M29" s="74">
        <f t="shared" si="7"/>
        <v>7.3</v>
      </c>
      <c r="N29" s="211">
        <v>7.32</v>
      </c>
      <c r="O29" s="211">
        <v>7.31</v>
      </c>
      <c r="P29" s="211">
        <v>7.32</v>
      </c>
      <c r="Q29" s="211">
        <v>7.33</v>
      </c>
      <c r="R29" s="211"/>
      <c r="S29" s="211"/>
      <c r="T29" s="211"/>
      <c r="U29" s="211"/>
      <c r="V29" s="5" t="str">
        <f t="shared" si="8"/>
        <v/>
      </c>
      <c r="W29" s="213"/>
      <c r="X29" s="213"/>
      <c r="Y29" s="213"/>
      <c r="Z29" s="213"/>
      <c r="AA29" s="213"/>
      <c r="AB29" s="213"/>
      <c r="AC29" s="213"/>
      <c r="AD29" s="213"/>
      <c r="AE29" s="5" t="str">
        <f t="shared" si="9"/>
        <v/>
      </c>
      <c r="AF29" s="213"/>
      <c r="AG29" s="213"/>
      <c r="AH29" s="213"/>
      <c r="AI29" s="213"/>
      <c r="AJ29" s="213"/>
      <c r="AK29" s="213"/>
      <c r="AL29" s="213"/>
      <c r="AM29" s="213"/>
      <c r="AN29" s="45">
        <v>32</v>
      </c>
      <c r="AO29" s="213">
        <v>1240</v>
      </c>
      <c r="AP29" s="214">
        <v>3.95</v>
      </c>
      <c r="AQ29" s="215">
        <v>2.99</v>
      </c>
      <c r="AR29" s="126">
        <f t="shared" si="13"/>
        <v>75.696202531645568</v>
      </c>
      <c r="AS29" s="126">
        <f t="shared" si="14"/>
        <v>24.303797468354432</v>
      </c>
      <c r="AT29" s="127">
        <v>1650</v>
      </c>
      <c r="AU29" s="218">
        <v>2.86</v>
      </c>
      <c r="AV29" s="219">
        <v>1.66</v>
      </c>
      <c r="AW29" s="126">
        <f t="shared" si="15"/>
        <v>58.04195804195804</v>
      </c>
      <c r="AX29" s="126">
        <f t="shared" si="16"/>
        <v>41.95804195804196</v>
      </c>
      <c r="AY29" s="64">
        <f t="shared" si="10"/>
        <v>55.585284280936456</v>
      </c>
      <c r="AZ29" s="220">
        <v>78.400000000000006</v>
      </c>
      <c r="BA29" s="221"/>
      <c r="BB29" s="221"/>
      <c r="BC29" s="221"/>
      <c r="BD29" s="221"/>
      <c r="BE29" s="222"/>
      <c r="BF29" s="5">
        <f t="shared" si="11"/>
        <v>12490</v>
      </c>
      <c r="BG29" s="223">
        <v>7120</v>
      </c>
      <c r="BH29" s="223">
        <v>560</v>
      </c>
      <c r="BI29" s="223"/>
      <c r="BJ29" s="223"/>
      <c r="BK29" s="223"/>
      <c r="BL29" s="223"/>
      <c r="BM29" s="222">
        <v>4810</v>
      </c>
    </row>
    <row r="30" spans="1:65" outlineLevel="5">
      <c r="A30" s="245">
        <f t="shared" si="6"/>
        <v>1</v>
      </c>
      <c r="B30" s="246">
        <f t="shared" si="12"/>
        <v>42018</v>
      </c>
      <c r="C30" s="207">
        <v>341739</v>
      </c>
      <c r="D30" s="64">
        <f t="shared" si="5"/>
        <v>36.5</v>
      </c>
      <c r="E30" s="209">
        <v>37</v>
      </c>
      <c r="F30" s="209">
        <v>37</v>
      </c>
      <c r="G30" s="209">
        <v>37</v>
      </c>
      <c r="H30" s="209">
        <v>37</v>
      </c>
      <c r="I30" s="209">
        <v>36</v>
      </c>
      <c r="J30" s="209">
        <v>36</v>
      </c>
      <c r="K30" s="209">
        <v>36</v>
      </c>
      <c r="L30" s="209">
        <v>36</v>
      </c>
      <c r="M30" s="74" t="str">
        <f t="shared" si="7"/>
        <v/>
      </c>
      <c r="N30" s="211"/>
      <c r="O30" s="211"/>
      <c r="P30" s="211"/>
      <c r="Q30" s="211"/>
      <c r="R30" s="211"/>
      <c r="S30" s="211"/>
      <c r="T30" s="211"/>
      <c r="U30" s="211"/>
      <c r="V30" s="5" t="str">
        <f t="shared" si="8"/>
        <v/>
      </c>
      <c r="W30" s="213"/>
      <c r="X30" s="213"/>
      <c r="Y30" s="213"/>
      <c r="Z30" s="213"/>
      <c r="AA30" s="213"/>
      <c r="AB30" s="213"/>
      <c r="AC30" s="213"/>
      <c r="AD30" s="213"/>
      <c r="AE30" s="5" t="str">
        <f t="shared" si="9"/>
        <v/>
      </c>
      <c r="AF30" s="213"/>
      <c r="AG30" s="213"/>
      <c r="AH30" s="213"/>
      <c r="AI30" s="213"/>
      <c r="AJ30" s="213"/>
      <c r="AK30" s="213"/>
      <c r="AL30" s="213"/>
      <c r="AM30" s="213"/>
      <c r="AN30" s="45">
        <v>30</v>
      </c>
      <c r="AO30" s="213">
        <v>1350</v>
      </c>
      <c r="AP30" s="214"/>
      <c r="AQ30" s="215"/>
      <c r="AR30" s="126" t="str">
        <f t="shared" si="13"/>
        <v/>
      </c>
      <c r="AS30" s="126" t="str">
        <f t="shared" si="14"/>
        <v/>
      </c>
      <c r="AT30" s="127">
        <v>1640</v>
      </c>
      <c r="AU30" s="218"/>
      <c r="AV30" s="219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220">
        <v>78.3</v>
      </c>
      <c r="BA30" s="221"/>
      <c r="BB30" s="221"/>
      <c r="BC30" s="221"/>
      <c r="BD30" s="221"/>
      <c r="BE30" s="222"/>
      <c r="BF30" s="5">
        <f t="shared" si="11"/>
        <v>12490</v>
      </c>
      <c r="BG30" s="223">
        <v>7130</v>
      </c>
      <c r="BH30" s="223">
        <v>740</v>
      </c>
      <c r="BI30" s="223"/>
      <c r="BJ30" s="223"/>
      <c r="BK30" s="223"/>
      <c r="BL30" s="223"/>
      <c r="BM30" s="222">
        <v>4620</v>
      </c>
    </row>
    <row r="31" spans="1:65" outlineLevel="5">
      <c r="A31" s="245">
        <f t="shared" si="6"/>
        <v>1</v>
      </c>
      <c r="B31" s="246">
        <f t="shared" si="12"/>
        <v>42019</v>
      </c>
      <c r="C31" s="207">
        <v>376407</v>
      </c>
      <c r="D31" s="64">
        <f t="shared" si="5"/>
        <v>36.299999999999997</v>
      </c>
      <c r="E31" s="209">
        <v>36</v>
      </c>
      <c r="F31" s="209">
        <v>37</v>
      </c>
      <c r="G31" s="209">
        <v>36</v>
      </c>
      <c r="H31" s="209">
        <v>38</v>
      </c>
      <c r="I31" s="209">
        <v>35</v>
      </c>
      <c r="J31" s="209">
        <v>36</v>
      </c>
      <c r="K31" s="209">
        <v>35</v>
      </c>
      <c r="L31" s="209">
        <v>37</v>
      </c>
      <c r="M31" s="74" t="str">
        <f t="shared" si="7"/>
        <v/>
      </c>
      <c r="N31" s="211"/>
      <c r="O31" s="211"/>
      <c r="P31" s="211"/>
      <c r="Q31" s="211"/>
      <c r="R31" s="211"/>
      <c r="S31" s="211"/>
      <c r="T31" s="211"/>
      <c r="U31" s="211"/>
      <c r="V31" s="5" t="str">
        <f t="shared" si="8"/>
        <v/>
      </c>
      <c r="W31" s="213"/>
      <c r="X31" s="213"/>
      <c r="Y31" s="213"/>
      <c r="Z31" s="213"/>
      <c r="AA31" s="213"/>
      <c r="AB31" s="213"/>
      <c r="AC31" s="213"/>
      <c r="AD31" s="213"/>
      <c r="AE31" s="5" t="str">
        <f t="shared" si="9"/>
        <v/>
      </c>
      <c r="AF31" s="213"/>
      <c r="AG31" s="213"/>
      <c r="AH31" s="213"/>
      <c r="AI31" s="213"/>
      <c r="AJ31" s="213"/>
      <c r="AK31" s="213"/>
      <c r="AL31" s="213"/>
      <c r="AM31" s="213"/>
      <c r="AN31" s="45">
        <v>32</v>
      </c>
      <c r="AO31" s="213">
        <v>1230</v>
      </c>
      <c r="AP31" s="214"/>
      <c r="AQ31" s="215"/>
      <c r="AR31" s="126" t="str">
        <f t="shared" si="13"/>
        <v/>
      </c>
      <c r="AS31" s="126" t="str">
        <f t="shared" si="14"/>
        <v/>
      </c>
      <c r="AT31" s="127">
        <v>1590</v>
      </c>
      <c r="AU31" s="218"/>
      <c r="AV31" s="219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220">
        <v>78.3</v>
      </c>
      <c r="BA31" s="221"/>
      <c r="BB31" s="221"/>
      <c r="BC31" s="221"/>
      <c r="BD31" s="221"/>
      <c r="BE31" s="222"/>
      <c r="BF31" s="5">
        <f t="shared" si="11"/>
        <v>12440</v>
      </c>
      <c r="BG31" s="223">
        <v>7320</v>
      </c>
      <c r="BH31" s="223">
        <v>320</v>
      </c>
      <c r="BI31" s="223"/>
      <c r="BJ31" s="223"/>
      <c r="BK31" s="223"/>
      <c r="BL31" s="223"/>
      <c r="BM31" s="222">
        <v>4800</v>
      </c>
    </row>
    <row r="32" spans="1:65" outlineLevel="5">
      <c r="A32" s="245">
        <f t="shared" si="6"/>
        <v>1</v>
      </c>
      <c r="B32" s="246">
        <f t="shared" si="12"/>
        <v>42020</v>
      </c>
      <c r="C32" s="207">
        <v>334787</v>
      </c>
      <c r="D32" s="64">
        <f t="shared" si="5"/>
        <v>36</v>
      </c>
      <c r="E32" s="209">
        <v>35</v>
      </c>
      <c r="F32" s="209">
        <v>37</v>
      </c>
      <c r="G32" s="209">
        <v>36</v>
      </c>
      <c r="H32" s="209">
        <v>38</v>
      </c>
      <c r="I32" s="209">
        <v>34</v>
      </c>
      <c r="J32" s="209">
        <v>36</v>
      </c>
      <c r="K32" s="209">
        <v>35</v>
      </c>
      <c r="L32" s="209">
        <v>37</v>
      </c>
      <c r="M32" s="74" t="str">
        <f t="shared" si="7"/>
        <v/>
      </c>
      <c r="N32" s="211"/>
      <c r="O32" s="211"/>
      <c r="P32" s="211"/>
      <c r="Q32" s="211"/>
      <c r="R32" s="211"/>
      <c r="S32" s="211"/>
      <c r="T32" s="211"/>
      <c r="U32" s="211"/>
      <c r="V32" s="5" t="str">
        <f t="shared" si="8"/>
        <v/>
      </c>
      <c r="W32" s="213"/>
      <c r="X32" s="213"/>
      <c r="Y32" s="213"/>
      <c r="Z32" s="213"/>
      <c r="AA32" s="213"/>
      <c r="AB32" s="213"/>
      <c r="AC32" s="213"/>
      <c r="AD32" s="213"/>
      <c r="AE32" s="5" t="str">
        <f t="shared" si="9"/>
        <v/>
      </c>
      <c r="AF32" s="213"/>
      <c r="AG32" s="213"/>
      <c r="AH32" s="213"/>
      <c r="AI32" s="213"/>
      <c r="AJ32" s="213"/>
      <c r="AK32" s="213"/>
      <c r="AL32" s="213"/>
      <c r="AM32" s="213"/>
      <c r="AN32" s="45">
        <v>34</v>
      </c>
      <c r="AO32" s="213">
        <v>1190</v>
      </c>
      <c r="AP32" s="214"/>
      <c r="AQ32" s="215"/>
      <c r="AR32" s="126" t="str">
        <f t="shared" si="13"/>
        <v/>
      </c>
      <c r="AS32" s="126" t="str">
        <f t="shared" si="14"/>
        <v/>
      </c>
      <c r="AT32" s="127">
        <v>1560</v>
      </c>
      <c r="AU32" s="218"/>
      <c r="AV32" s="219"/>
      <c r="AW32" s="126" t="str">
        <f t="shared" si="15"/>
        <v/>
      </c>
      <c r="AX32" s="126" t="str">
        <f t="shared" si="16"/>
        <v/>
      </c>
      <c r="AY32" s="64" t="str">
        <f t="shared" si="10"/>
        <v/>
      </c>
      <c r="AZ32" s="220">
        <v>78.2</v>
      </c>
      <c r="BA32" s="221"/>
      <c r="BB32" s="221"/>
      <c r="BC32" s="221"/>
      <c r="BD32" s="221"/>
      <c r="BE32" s="222"/>
      <c r="BF32" s="5">
        <f t="shared" si="11"/>
        <v>12460</v>
      </c>
      <c r="BG32" s="223">
        <v>5980</v>
      </c>
      <c r="BH32" s="223">
        <v>1690</v>
      </c>
      <c r="BI32" s="223"/>
      <c r="BJ32" s="223"/>
      <c r="BK32" s="223"/>
      <c r="BL32" s="223"/>
      <c r="BM32" s="222">
        <v>4790</v>
      </c>
    </row>
    <row r="33" spans="1:65" outlineLevel="5">
      <c r="A33" s="245">
        <f t="shared" si="6"/>
        <v>1</v>
      </c>
      <c r="B33" s="246">
        <f t="shared" si="12"/>
        <v>42021</v>
      </c>
      <c r="C33" s="207">
        <v>316950</v>
      </c>
      <c r="D33" s="64">
        <f t="shared" si="5"/>
        <v>36</v>
      </c>
      <c r="E33" s="209">
        <v>36</v>
      </c>
      <c r="F33" s="209">
        <v>36</v>
      </c>
      <c r="G33" s="209">
        <v>37</v>
      </c>
      <c r="H33" s="209">
        <v>37</v>
      </c>
      <c r="I33" s="209">
        <v>35</v>
      </c>
      <c r="J33" s="209">
        <v>35</v>
      </c>
      <c r="K33" s="209">
        <v>36</v>
      </c>
      <c r="L33" s="209">
        <v>36</v>
      </c>
      <c r="M33" s="74" t="str">
        <f t="shared" si="7"/>
        <v/>
      </c>
      <c r="N33" s="211"/>
      <c r="O33" s="211"/>
      <c r="P33" s="211"/>
      <c r="Q33" s="211"/>
      <c r="R33" s="211"/>
      <c r="S33" s="211"/>
      <c r="T33" s="211"/>
      <c r="U33" s="211"/>
      <c r="V33" s="5" t="str">
        <f t="shared" si="8"/>
        <v/>
      </c>
      <c r="W33" s="213"/>
      <c r="X33" s="213"/>
      <c r="Y33" s="213"/>
      <c r="Z33" s="213"/>
      <c r="AA33" s="213"/>
      <c r="AB33" s="213"/>
      <c r="AC33" s="213"/>
      <c r="AD33" s="213"/>
      <c r="AE33" s="5" t="str">
        <f t="shared" si="9"/>
        <v/>
      </c>
      <c r="AF33" s="213"/>
      <c r="AG33" s="213"/>
      <c r="AH33" s="213"/>
      <c r="AI33" s="213"/>
      <c r="AJ33" s="213"/>
      <c r="AK33" s="213"/>
      <c r="AL33" s="213"/>
      <c r="AM33" s="213"/>
      <c r="AN33" s="45">
        <v>31</v>
      </c>
      <c r="AO33" s="213">
        <v>1300</v>
      </c>
      <c r="AP33" s="214"/>
      <c r="AQ33" s="215"/>
      <c r="AR33" s="126" t="str">
        <f t="shared" si="13"/>
        <v/>
      </c>
      <c r="AS33" s="126" t="str">
        <f t="shared" si="14"/>
        <v/>
      </c>
      <c r="AT33" s="127">
        <v>1540</v>
      </c>
      <c r="AU33" s="218"/>
      <c r="AV33" s="219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220"/>
      <c r="BA33" s="221"/>
      <c r="BB33" s="221"/>
      <c r="BC33" s="221"/>
      <c r="BD33" s="221"/>
      <c r="BE33" s="222"/>
      <c r="BF33" s="5">
        <f t="shared" si="11"/>
        <v>12480</v>
      </c>
      <c r="BG33" s="223">
        <v>7820</v>
      </c>
      <c r="BH33" s="223">
        <v>0</v>
      </c>
      <c r="BI33" s="223"/>
      <c r="BJ33" s="223"/>
      <c r="BK33" s="223"/>
      <c r="BL33" s="223"/>
      <c r="BM33" s="222">
        <v>4660</v>
      </c>
    </row>
    <row r="34" spans="1:65" outlineLevel="5">
      <c r="A34" s="245">
        <f t="shared" si="6"/>
        <v>1</v>
      </c>
      <c r="B34" s="246">
        <f t="shared" si="12"/>
        <v>42022</v>
      </c>
      <c r="C34" s="207">
        <v>294732</v>
      </c>
      <c r="D34" s="64">
        <f t="shared" si="5"/>
        <v>36.5</v>
      </c>
      <c r="E34" s="209">
        <v>36</v>
      </c>
      <c r="F34" s="209">
        <v>37</v>
      </c>
      <c r="G34" s="209">
        <v>38</v>
      </c>
      <c r="H34" s="209">
        <v>37</v>
      </c>
      <c r="I34" s="209">
        <v>35</v>
      </c>
      <c r="J34" s="209">
        <v>36</v>
      </c>
      <c r="K34" s="209">
        <v>37</v>
      </c>
      <c r="L34" s="209">
        <v>36</v>
      </c>
      <c r="M34" s="74" t="str">
        <f t="shared" si="7"/>
        <v/>
      </c>
      <c r="N34" s="211"/>
      <c r="O34" s="211"/>
      <c r="P34" s="211"/>
      <c r="Q34" s="211"/>
      <c r="R34" s="211"/>
      <c r="S34" s="211"/>
      <c r="T34" s="211"/>
      <c r="U34" s="211"/>
      <c r="V34" s="5" t="str">
        <f t="shared" si="8"/>
        <v/>
      </c>
      <c r="W34" s="213"/>
      <c r="X34" s="213"/>
      <c r="Y34" s="213"/>
      <c r="Z34" s="213"/>
      <c r="AA34" s="213"/>
      <c r="AB34" s="213"/>
      <c r="AC34" s="213"/>
      <c r="AD34" s="213"/>
      <c r="AE34" s="5" t="str">
        <f t="shared" si="9"/>
        <v/>
      </c>
      <c r="AF34" s="213"/>
      <c r="AG34" s="213"/>
      <c r="AH34" s="213"/>
      <c r="AI34" s="213"/>
      <c r="AJ34" s="213"/>
      <c r="AK34" s="213"/>
      <c r="AL34" s="213"/>
      <c r="AM34" s="213"/>
      <c r="AN34" s="45">
        <v>35</v>
      </c>
      <c r="AO34" s="213">
        <v>1150</v>
      </c>
      <c r="AP34" s="214"/>
      <c r="AQ34" s="215"/>
      <c r="AR34" s="126" t="str">
        <f t="shared" si="13"/>
        <v/>
      </c>
      <c r="AS34" s="126" t="str">
        <f t="shared" si="14"/>
        <v/>
      </c>
      <c r="AT34" s="127">
        <v>1360</v>
      </c>
      <c r="AU34" s="218"/>
      <c r="AV34" s="219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220"/>
      <c r="BA34" s="221"/>
      <c r="BB34" s="221"/>
      <c r="BC34" s="221"/>
      <c r="BD34" s="221"/>
      <c r="BE34" s="222"/>
      <c r="BF34" s="5">
        <f t="shared" si="11"/>
        <v>12480</v>
      </c>
      <c r="BG34" s="223">
        <v>7260</v>
      </c>
      <c r="BH34" s="223">
        <v>560</v>
      </c>
      <c r="BI34" s="223"/>
      <c r="BJ34" s="223"/>
      <c r="BK34" s="223"/>
      <c r="BL34" s="223"/>
      <c r="BM34" s="222">
        <v>4660</v>
      </c>
    </row>
    <row r="35" spans="1:65" outlineLevel="5">
      <c r="A35" s="245">
        <f t="shared" si="6"/>
        <v>1</v>
      </c>
      <c r="B35" s="246">
        <f t="shared" si="12"/>
        <v>42023</v>
      </c>
      <c r="C35" s="207">
        <v>306730</v>
      </c>
      <c r="D35" s="64">
        <f t="shared" si="5"/>
        <v>36.5</v>
      </c>
      <c r="E35" s="209">
        <v>37</v>
      </c>
      <c r="F35" s="209">
        <v>37</v>
      </c>
      <c r="G35" s="209">
        <v>37</v>
      </c>
      <c r="H35" s="209">
        <v>37</v>
      </c>
      <c r="I35" s="209">
        <v>36</v>
      </c>
      <c r="J35" s="209">
        <v>36</v>
      </c>
      <c r="K35" s="209">
        <v>36</v>
      </c>
      <c r="L35" s="209">
        <v>36</v>
      </c>
      <c r="M35" s="74" t="str">
        <f t="shared" si="7"/>
        <v/>
      </c>
      <c r="N35" s="211"/>
      <c r="O35" s="211"/>
      <c r="P35" s="211"/>
      <c r="Q35" s="211"/>
      <c r="R35" s="211"/>
      <c r="S35" s="211"/>
      <c r="T35" s="211"/>
      <c r="U35" s="211"/>
      <c r="V35" s="5" t="str">
        <f t="shared" si="8"/>
        <v/>
      </c>
      <c r="W35" s="213"/>
      <c r="X35" s="213"/>
      <c r="Y35" s="213"/>
      <c r="Z35" s="213"/>
      <c r="AA35" s="213"/>
      <c r="AB35" s="213"/>
      <c r="AC35" s="213"/>
      <c r="AD35" s="213"/>
      <c r="AE35" s="5" t="str">
        <f t="shared" si="9"/>
        <v/>
      </c>
      <c r="AF35" s="213"/>
      <c r="AG35" s="213"/>
      <c r="AH35" s="213"/>
      <c r="AI35" s="213"/>
      <c r="AJ35" s="213"/>
      <c r="AK35" s="213"/>
      <c r="AL35" s="213"/>
      <c r="AM35" s="213"/>
      <c r="AN35" s="45">
        <v>35</v>
      </c>
      <c r="AO35" s="213">
        <v>1130</v>
      </c>
      <c r="AP35" s="214"/>
      <c r="AQ35" s="215"/>
      <c r="AR35" s="126" t="str">
        <f t="shared" si="13"/>
        <v/>
      </c>
      <c r="AS35" s="126" t="str">
        <f t="shared" si="14"/>
        <v/>
      </c>
      <c r="AT35" s="127">
        <v>1340</v>
      </c>
      <c r="AU35" s="218"/>
      <c r="AV35" s="219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220">
        <v>78.599999999999994</v>
      </c>
      <c r="BA35" s="221"/>
      <c r="BB35" s="221"/>
      <c r="BC35" s="221"/>
      <c r="BD35" s="221"/>
      <c r="BE35" s="222"/>
      <c r="BF35" s="5">
        <f t="shared" si="11"/>
        <v>12430</v>
      </c>
      <c r="BG35" s="223">
        <v>6300</v>
      </c>
      <c r="BH35" s="223">
        <v>1270</v>
      </c>
      <c r="BI35" s="223"/>
      <c r="BJ35" s="223"/>
      <c r="BK35" s="223"/>
      <c r="BL35" s="223"/>
      <c r="BM35" s="222">
        <v>4860</v>
      </c>
    </row>
    <row r="36" spans="1:65" outlineLevel="5">
      <c r="A36" s="245">
        <f t="shared" si="6"/>
        <v>1</v>
      </c>
      <c r="B36" s="246">
        <f t="shared" si="12"/>
        <v>42024</v>
      </c>
      <c r="C36" s="207">
        <v>314223</v>
      </c>
      <c r="D36" s="64">
        <f t="shared" si="5"/>
        <v>37</v>
      </c>
      <c r="E36" s="209">
        <v>37</v>
      </c>
      <c r="F36" s="209">
        <v>38</v>
      </c>
      <c r="G36" s="209">
        <v>37</v>
      </c>
      <c r="H36" s="209">
        <v>38</v>
      </c>
      <c r="I36" s="209">
        <v>36</v>
      </c>
      <c r="J36" s="209">
        <v>37</v>
      </c>
      <c r="K36" s="209">
        <v>36</v>
      </c>
      <c r="L36" s="209">
        <v>37</v>
      </c>
      <c r="M36" s="74">
        <f t="shared" si="7"/>
        <v>7.4</v>
      </c>
      <c r="N36" s="211">
        <v>7.48</v>
      </c>
      <c r="O36" s="211">
        <v>7.38</v>
      </c>
      <c r="P36" s="211">
        <v>7.46</v>
      </c>
      <c r="Q36" s="211">
        <v>7.45</v>
      </c>
      <c r="R36" s="211"/>
      <c r="S36" s="211"/>
      <c r="T36" s="211"/>
      <c r="U36" s="211"/>
      <c r="V36" s="5" t="str">
        <f t="shared" si="8"/>
        <v/>
      </c>
      <c r="W36" s="213"/>
      <c r="X36" s="213"/>
      <c r="Y36" s="213"/>
      <c r="Z36" s="213"/>
      <c r="AA36" s="213"/>
      <c r="AB36" s="213"/>
      <c r="AC36" s="213"/>
      <c r="AD36" s="213"/>
      <c r="AE36" s="5" t="str">
        <f t="shared" si="9"/>
        <v/>
      </c>
      <c r="AF36" s="213"/>
      <c r="AG36" s="213"/>
      <c r="AH36" s="213"/>
      <c r="AI36" s="213"/>
      <c r="AJ36" s="213"/>
      <c r="AK36" s="213"/>
      <c r="AL36" s="213"/>
      <c r="AM36" s="213"/>
      <c r="AN36" s="45">
        <v>35</v>
      </c>
      <c r="AO36" s="213">
        <v>1140</v>
      </c>
      <c r="AP36" s="214">
        <v>4.3600000000000003</v>
      </c>
      <c r="AQ36" s="215">
        <v>3.32</v>
      </c>
      <c r="AR36" s="126">
        <f t="shared" si="13"/>
        <v>76.146788990825669</v>
      </c>
      <c r="AS36" s="126">
        <f t="shared" si="14"/>
        <v>23.853211009174331</v>
      </c>
      <c r="AT36" s="127">
        <v>1540</v>
      </c>
      <c r="AU36" s="218">
        <v>2.87</v>
      </c>
      <c r="AV36" s="219">
        <v>1.77</v>
      </c>
      <c r="AW36" s="126">
        <f t="shared" si="15"/>
        <v>61.672473867595812</v>
      </c>
      <c r="AX36" s="126">
        <f t="shared" si="16"/>
        <v>38.327526132404188</v>
      </c>
      <c r="AY36" s="64">
        <f t="shared" si="10"/>
        <v>49.594742606790767</v>
      </c>
      <c r="AZ36" s="220">
        <v>78.599999999999994</v>
      </c>
      <c r="BA36" s="221"/>
      <c r="BB36" s="221"/>
      <c r="BC36" s="221"/>
      <c r="BD36" s="221"/>
      <c r="BE36" s="222"/>
      <c r="BF36" s="5">
        <f t="shared" si="11"/>
        <v>12450</v>
      </c>
      <c r="BG36" s="223">
        <v>7620</v>
      </c>
      <c r="BH36" s="223">
        <v>30</v>
      </c>
      <c r="BI36" s="223"/>
      <c r="BJ36" s="223"/>
      <c r="BK36" s="223"/>
      <c r="BL36" s="223"/>
      <c r="BM36" s="222">
        <v>4800</v>
      </c>
    </row>
    <row r="37" spans="1:65" outlineLevel="5">
      <c r="A37" s="245">
        <f t="shared" si="6"/>
        <v>1</v>
      </c>
      <c r="B37" s="246">
        <f t="shared" si="12"/>
        <v>42025</v>
      </c>
      <c r="C37" s="207">
        <v>319581</v>
      </c>
      <c r="D37" s="64">
        <f t="shared" si="5"/>
        <v>36.5</v>
      </c>
      <c r="E37" s="209">
        <v>37</v>
      </c>
      <c r="F37" s="209">
        <v>37</v>
      </c>
      <c r="G37" s="209">
        <v>37</v>
      </c>
      <c r="H37" s="209">
        <v>37</v>
      </c>
      <c r="I37" s="209">
        <v>36</v>
      </c>
      <c r="J37" s="209">
        <v>36</v>
      </c>
      <c r="K37" s="209">
        <v>36</v>
      </c>
      <c r="L37" s="209">
        <v>36</v>
      </c>
      <c r="M37" s="74" t="str">
        <f t="shared" si="7"/>
        <v/>
      </c>
      <c r="N37" s="211"/>
      <c r="O37" s="211"/>
      <c r="P37" s="211"/>
      <c r="Q37" s="211"/>
      <c r="R37" s="211"/>
      <c r="S37" s="211"/>
      <c r="T37" s="211"/>
      <c r="U37" s="211"/>
      <c r="V37" s="5" t="str">
        <f t="shared" si="8"/>
        <v/>
      </c>
      <c r="W37" s="213"/>
      <c r="X37" s="213"/>
      <c r="Y37" s="213"/>
      <c r="Z37" s="213"/>
      <c r="AA37" s="213"/>
      <c r="AB37" s="213"/>
      <c r="AC37" s="213"/>
      <c r="AD37" s="213"/>
      <c r="AE37" s="5" t="str">
        <f t="shared" si="9"/>
        <v/>
      </c>
      <c r="AF37" s="213"/>
      <c r="AG37" s="213"/>
      <c r="AH37" s="213"/>
      <c r="AI37" s="213"/>
      <c r="AJ37" s="213"/>
      <c r="AK37" s="213"/>
      <c r="AL37" s="213"/>
      <c r="AM37" s="213"/>
      <c r="AN37" s="45">
        <v>30</v>
      </c>
      <c r="AO37" s="213">
        <v>1310</v>
      </c>
      <c r="AP37" s="214"/>
      <c r="AQ37" s="215"/>
      <c r="AR37" s="126" t="str">
        <f t="shared" si="13"/>
        <v/>
      </c>
      <c r="AS37" s="126" t="str">
        <f t="shared" si="14"/>
        <v/>
      </c>
      <c r="AT37" s="127">
        <v>1520</v>
      </c>
      <c r="AU37" s="218"/>
      <c r="AV37" s="219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220">
        <v>78.5</v>
      </c>
      <c r="BA37" s="221"/>
      <c r="BB37" s="221"/>
      <c r="BC37" s="221"/>
      <c r="BD37" s="221"/>
      <c r="BE37" s="222"/>
      <c r="BF37" s="5">
        <f t="shared" si="11"/>
        <v>12490</v>
      </c>
      <c r="BG37" s="223">
        <v>7220</v>
      </c>
      <c r="BH37" s="223">
        <v>280</v>
      </c>
      <c r="BI37" s="223"/>
      <c r="BJ37" s="223"/>
      <c r="BK37" s="223"/>
      <c r="BL37" s="223"/>
      <c r="BM37" s="222">
        <v>4990</v>
      </c>
    </row>
    <row r="38" spans="1:65" outlineLevel="5">
      <c r="A38" s="245">
        <f t="shared" si="6"/>
        <v>1</v>
      </c>
      <c r="B38" s="246">
        <f t="shared" si="12"/>
        <v>42026</v>
      </c>
      <c r="C38" s="207">
        <v>375444</v>
      </c>
      <c r="D38" s="64">
        <f t="shared" si="5"/>
        <v>36.5</v>
      </c>
      <c r="E38" s="209">
        <v>37</v>
      </c>
      <c r="F38" s="209">
        <v>37</v>
      </c>
      <c r="G38" s="209">
        <v>37</v>
      </c>
      <c r="H38" s="209">
        <v>37</v>
      </c>
      <c r="I38" s="209">
        <v>36</v>
      </c>
      <c r="J38" s="209">
        <v>36</v>
      </c>
      <c r="K38" s="209">
        <v>36</v>
      </c>
      <c r="L38" s="209">
        <v>36</v>
      </c>
      <c r="M38" s="74" t="str">
        <f t="shared" si="7"/>
        <v/>
      </c>
      <c r="N38" s="211"/>
      <c r="O38" s="211"/>
      <c r="P38" s="211"/>
      <c r="Q38" s="211"/>
      <c r="R38" s="211"/>
      <c r="S38" s="211"/>
      <c r="T38" s="211"/>
      <c r="U38" s="211"/>
      <c r="V38" s="5" t="str">
        <f t="shared" si="8"/>
        <v/>
      </c>
      <c r="W38" s="213"/>
      <c r="X38" s="213"/>
      <c r="Y38" s="213"/>
      <c r="Z38" s="213"/>
      <c r="AA38" s="213"/>
      <c r="AB38" s="213"/>
      <c r="AC38" s="213"/>
      <c r="AD38" s="213"/>
      <c r="AE38" s="5" t="str">
        <f t="shared" si="9"/>
        <v/>
      </c>
      <c r="AF38" s="213"/>
      <c r="AG38" s="213"/>
      <c r="AH38" s="213"/>
      <c r="AI38" s="213"/>
      <c r="AJ38" s="213"/>
      <c r="AK38" s="213"/>
      <c r="AL38" s="213"/>
      <c r="AM38" s="213"/>
      <c r="AN38" s="45">
        <v>32</v>
      </c>
      <c r="AO38" s="213">
        <v>1230</v>
      </c>
      <c r="AP38" s="214"/>
      <c r="AQ38" s="215"/>
      <c r="AR38" s="126" t="str">
        <f t="shared" si="13"/>
        <v/>
      </c>
      <c r="AS38" s="126" t="str">
        <f t="shared" si="14"/>
        <v/>
      </c>
      <c r="AT38" s="127">
        <v>1380</v>
      </c>
      <c r="AU38" s="218"/>
      <c r="AV38" s="219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220"/>
      <c r="BA38" s="221"/>
      <c r="BB38" s="221"/>
      <c r="BC38" s="221"/>
      <c r="BD38" s="221"/>
      <c r="BE38" s="222"/>
      <c r="BF38" s="5">
        <f t="shared" si="11"/>
        <v>12490</v>
      </c>
      <c r="BG38" s="223">
        <v>7740</v>
      </c>
      <c r="BH38" s="223">
        <v>140</v>
      </c>
      <c r="BI38" s="223"/>
      <c r="BJ38" s="223"/>
      <c r="BK38" s="223"/>
      <c r="BL38" s="223"/>
      <c r="BM38" s="222">
        <v>4610</v>
      </c>
    </row>
    <row r="39" spans="1:65" outlineLevel="5">
      <c r="A39" s="245">
        <f t="shared" si="6"/>
        <v>1</v>
      </c>
      <c r="B39" s="246">
        <f t="shared" si="12"/>
        <v>42027</v>
      </c>
      <c r="C39" s="207">
        <v>335001</v>
      </c>
      <c r="D39" s="64">
        <f t="shared" si="5"/>
        <v>37</v>
      </c>
      <c r="E39" s="209">
        <v>37</v>
      </c>
      <c r="F39" s="209">
        <v>38</v>
      </c>
      <c r="G39" s="209">
        <v>37</v>
      </c>
      <c r="H39" s="209">
        <v>38</v>
      </c>
      <c r="I39" s="209">
        <v>36</v>
      </c>
      <c r="J39" s="209">
        <v>37</v>
      </c>
      <c r="K39" s="209">
        <v>36</v>
      </c>
      <c r="L39" s="209">
        <v>37</v>
      </c>
      <c r="M39" s="74" t="str">
        <f t="shared" si="7"/>
        <v/>
      </c>
      <c r="N39" s="211"/>
      <c r="O39" s="211"/>
      <c r="P39" s="211"/>
      <c r="Q39" s="211"/>
      <c r="R39" s="211"/>
      <c r="S39" s="211"/>
      <c r="T39" s="211"/>
      <c r="U39" s="211"/>
      <c r="V39" s="5" t="str">
        <f t="shared" si="8"/>
        <v/>
      </c>
      <c r="W39" s="213"/>
      <c r="X39" s="213"/>
      <c r="Y39" s="213"/>
      <c r="Z39" s="213"/>
      <c r="AA39" s="213"/>
      <c r="AB39" s="213"/>
      <c r="AC39" s="213"/>
      <c r="AD39" s="213"/>
      <c r="AE39" s="5" t="str">
        <f t="shared" si="9"/>
        <v/>
      </c>
      <c r="AF39" s="213"/>
      <c r="AG39" s="213"/>
      <c r="AH39" s="213"/>
      <c r="AI39" s="213"/>
      <c r="AJ39" s="213"/>
      <c r="AK39" s="213"/>
      <c r="AL39" s="213"/>
      <c r="AM39" s="213"/>
      <c r="AN39" s="45">
        <v>30</v>
      </c>
      <c r="AO39" s="213">
        <v>1320</v>
      </c>
      <c r="AP39" s="214"/>
      <c r="AQ39" s="215"/>
      <c r="AR39" s="126" t="str">
        <f t="shared" si="13"/>
        <v/>
      </c>
      <c r="AS39" s="126" t="str">
        <f t="shared" si="14"/>
        <v/>
      </c>
      <c r="AT39" s="127">
        <v>1450</v>
      </c>
      <c r="AU39" s="218"/>
      <c r="AV39" s="219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220">
        <v>78.400000000000006</v>
      </c>
      <c r="BA39" s="221"/>
      <c r="BB39" s="221"/>
      <c r="BC39" s="221"/>
      <c r="BD39" s="221"/>
      <c r="BE39" s="222"/>
      <c r="BF39" s="5">
        <f t="shared" si="11"/>
        <v>12410</v>
      </c>
      <c r="BG39" s="223">
        <v>9710</v>
      </c>
      <c r="BH39" s="223">
        <v>1270</v>
      </c>
      <c r="BI39" s="223"/>
      <c r="BJ39" s="223"/>
      <c r="BK39" s="223"/>
      <c r="BL39" s="223"/>
      <c r="BM39" s="222">
        <v>1430</v>
      </c>
    </row>
    <row r="40" spans="1:65" outlineLevel="5">
      <c r="A40" s="245">
        <f t="shared" si="6"/>
        <v>1</v>
      </c>
      <c r="B40" s="246">
        <f t="shared" si="12"/>
        <v>42028</v>
      </c>
      <c r="C40" s="207">
        <v>326843</v>
      </c>
      <c r="D40" s="64">
        <f t="shared" si="5"/>
        <v>37.299999999999997</v>
      </c>
      <c r="E40" s="209">
        <v>37</v>
      </c>
      <c r="F40" s="209">
        <v>38</v>
      </c>
      <c r="G40" s="209">
        <v>38</v>
      </c>
      <c r="H40" s="209">
        <v>38</v>
      </c>
      <c r="I40" s="209">
        <v>36</v>
      </c>
      <c r="J40" s="209">
        <v>37</v>
      </c>
      <c r="K40" s="209">
        <v>37</v>
      </c>
      <c r="L40" s="209">
        <v>37</v>
      </c>
      <c r="M40" s="74" t="str">
        <f t="shared" si="7"/>
        <v/>
      </c>
      <c r="N40" s="211"/>
      <c r="O40" s="211"/>
      <c r="P40" s="211"/>
      <c r="Q40" s="211"/>
      <c r="R40" s="211"/>
      <c r="S40" s="211"/>
      <c r="T40" s="211"/>
      <c r="U40" s="211"/>
      <c r="V40" s="5" t="str">
        <f t="shared" si="8"/>
        <v/>
      </c>
      <c r="W40" s="213"/>
      <c r="X40" s="213"/>
      <c r="Y40" s="213"/>
      <c r="Z40" s="213"/>
      <c r="AA40" s="213"/>
      <c r="AB40" s="213"/>
      <c r="AC40" s="213"/>
      <c r="AD40" s="213"/>
      <c r="AE40" s="5" t="str">
        <f t="shared" si="9"/>
        <v/>
      </c>
      <c r="AF40" s="213"/>
      <c r="AG40" s="213"/>
      <c r="AH40" s="213"/>
      <c r="AI40" s="213"/>
      <c r="AJ40" s="213"/>
      <c r="AK40" s="213"/>
      <c r="AL40" s="213"/>
      <c r="AM40" s="213"/>
      <c r="AN40" s="45">
        <v>29</v>
      </c>
      <c r="AO40" s="213">
        <v>1390</v>
      </c>
      <c r="AP40" s="214"/>
      <c r="AQ40" s="215"/>
      <c r="AR40" s="126" t="str">
        <f t="shared" si="13"/>
        <v/>
      </c>
      <c r="AS40" s="126" t="str">
        <f t="shared" si="14"/>
        <v/>
      </c>
      <c r="AT40" s="127">
        <v>1530</v>
      </c>
      <c r="AU40" s="218"/>
      <c r="AV40" s="219"/>
      <c r="AW40" s="126" t="str">
        <f t="shared" si="15"/>
        <v/>
      </c>
      <c r="AX40" s="126" t="str">
        <f t="shared" si="16"/>
        <v/>
      </c>
      <c r="AY40" s="64" t="str">
        <f t="shared" si="10"/>
        <v/>
      </c>
      <c r="AZ40" s="220"/>
      <c r="BA40" s="221"/>
      <c r="BB40" s="221"/>
      <c r="BC40" s="221"/>
      <c r="BD40" s="221"/>
      <c r="BE40" s="222"/>
      <c r="BF40" s="5">
        <f t="shared" si="11"/>
        <v>12400</v>
      </c>
      <c r="BG40" s="223">
        <v>5920</v>
      </c>
      <c r="BH40" s="223">
        <v>1660</v>
      </c>
      <c r="BI40" s="223"/>
      <c r="BJ40" s="223"/>
      <c r="BK40" s="223"/>
      <c r="BL40" s="223"/>
      <c r="BM40" s="222">
        <v>4820</v>
      </c>
    </row>
    <row r="41" spans="1:65" outlineLevel="5">
      <c r="A41" s="245">
        <f t="shared" si="6"/>
        <v>1</v>
      </c>
      <c r="B41" s="246">
        <f t="shared" si="12"/>
        <v>42029</v>
      </c>
      <c r="C41" s="207">
        <v>300030</v>
      </c>
      <c r="D41" s="64">
        <f t="shared" si="5"/>
        <v>36.799999999999997</v>
      </c>
      <c r="E41" s="209">
        <v>37</v>
      </c>
      <c r="F41" s="209">
        <v>37</v>
      </c>
      <c r="G41" s="209">
        <v>38</v>
      </c>
      <c r="H41" s="209">
        <v>37</v>
      </c>
      <c r="I41" s="209">
        <v>36</v>
      </c>
      <c r="J41" s="209">
        <v>36</v>
      </c>
      <c r="K41" s="209">
        <v>37</v>
      </c>
      <c r="L41" s="209">
        <v>36</v>
      </c>
      <c r="M41" s="74" t="str">
        <f t="shared" si="7"/>
        <v/>
      </c>
      <c r="N41" s="211"/>
      <c r="O41" s="211"/>
      <c r="P41" s="211"/>
      <c r="Q41" s="211"/>
      <c r="R41" s="211"/>
      <c r="S41" s="211"/>
      <c r="T41" s="211"/>
      <c r="U41" s="211"/>
      <c r="V41" s="5" t="str">
        <f t="shared" si="8"/>
        <v/>
      </c>
      <c r="W41" s="213"/>
      <c r="X41" s="213"/>
      <c r="Y41" s="213"/>
      <c r="Z41" s="213"/>
      <c r="AA41" s="213"/>
      <c r="AB41" s="213"/>
      <c r="AC41" s="213"/>
      <c r="AD41" s="213"/>
      <c r="AE41" s="5" t="str">
        <f t="shared" si="9"/>
        <v/>
      </c>
      <c r="AF41" s="213"/>
      <c r="AG41" s="213"/>
      <c r="AH41" s="213"/>
      <c r="AI41" s="213"/>
      <c r="AJ41" s="213"/>
      <c r="AK41" s="213"/>
      <c r="AL41" s="213"/>
      <c r="AM41" s="213"/>
      <c r="AN41" s="45">
        <v>28</v>
      </c>
      <c r="AO41" s="213">
        <v>1400</v>
      </c>
      <c r="AP41" s="214"/>
      <c r="AQ41" s="215"/>
      <c r="AR41" s="126" t="str">
        <f t="shared" si="13"/>
        <v/>
      </c>
      <c r="AS41" s="126" t="str">
        <f t="shared" si="14"/>
        <v/>
      </c>
      <c r="AT41" s="127">
        <v>1530</v>
      </c>
      <c r="AU41" s="218"/>
      <c r="AV41" s="219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220"/>
      <c r="BA41" s="221"/>
      <c r="BB41" s="221"/>
      <c r="BC41" s="221"/>
      <c r="BD41" s="221"/>
      <c r="BE41" s="222"/>
      <c r="BF41" s="5">
        <f t="shared" si="11"/>
        <v>12490</v>
      </c>
      <c r="BG41" s="223">
        <v>7550</v>
      </c>
      <c r="BH41" s="223">
        <v>100</v>
      </c>
      <c r="BI41" s="223"/>
      <c r="BJ41" s="223"/>
      <c r="BK41" s="223"/>
      <c r="BL41" s="223"/>
      <c r="BM41" s="222">
        <v>4840</v>
      </c>
    </row>
    <row r="42" spans="1:65" outlineLevel="5">
      <c r="A42" s="245">
        <f t="shared" si="6"/>
        <v>1</v>
      </c>
      <c r="B42" s="246">
        <f t="shared" si="12"/>
        <v>42030</v>
      </c>
      <c r="C42" s="207">
        <v>387380</v>
      </c>
      <c r="D42" s="64">
        <f t="shared" si="5"/>
        <v>36.799999999999997</v>
      </c>
      <c r="E42" s="209">
        <v>37</v>
      </c>
      <c r="F42" s="209">
        <v>37</v>
      </c>
      <c r="G42" s="209">
        <v>38</v>
      </c>
      <c r="H42" s="209">
        <v>37</v>
      </c>
      <c r="I42" s="209">
        <v>36</v>
      </c>
      <c r="J42" s="209">
        <v>36</v>
      </c>
      <c r="K42" s="209">
        <v>37</v>
      </c>
      <c r="L42" s="209">
        <v>36</v>
      </c>
      <c r="M42" s="74" t="str">
        <f t="shared" si="7"/>
        <v/>
      </c>
      <c r="N42" s="211"/>
      <c r="O42" s="211"/>
      <c r="P42" s="211"/>
      <c r="Q42" s="211"/>
      <c r="R42" s="211"/>
      <c r="S42" s="211"/>
      <c r="T42" s="211"/>
      <c r="U42" s="211"/>
      <c r="V42" s="5" t="str">
        <f t="shared" si="8"/>
        <v/>
      </c>
      <c r="W42" s="213"/>
      <c r="X42" s="213"/>
      <c r="Y42" s="213"/>
      <c r="Z42" s="213"/>
      <c r="AA42" s="213"/>
      <c r="AB42" s="213"/>
      <c r="AC42" s="213"/>
      <c r="AD42" s="213"/>
      <c r="AE42" s="5" t="str">
        <f t="shared" si="9"/>
        <v/>
      </c>
      <c r="AF42" s="213"/>
      <c r="AG42" s="213"/>
      <c r="AH42" s="213"/>
      <c r="AI42" s="213"/>
      <c r="AJ42" s="213"/>
      <c r="AK42" s="213"/>
      <c r="AL42" s="213"/>
      <c r="AM42" s="213"/>
      <c r="AN42" s="45">
        <v>31</v>
      </c>
      <c r="AO42" s="213">
        <v>1300</v>
      </c>
      <c r="AP42" s="214"/>
      <c r="AQ42" s="215"/>
      <c r="AR42" s="126" t="str">
        <f t="shared" si="13"/>
        <v/>
      </c>
      <c r="AS42" s="126" t="str">
        <f t="shared" si="14"/>
        <v/>
      </c>
      <c r="AT42" s="127">
        <v>1540</v>
      </c>
      <c r="AU42" s="218"/>
      <c r="AV42" s="219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220">
        <v>78.599999999999994</v>
      </c>
      <c r="BA42" s="221"/>
      <c r="BB42" s="221"/>
      <c r="BC42" s="221"/>
      <c r="BD42" s="221"/>
      <c r="BE42" s="222"/>
      <c r="BF42" s="5">
        <f t="shared" si="11"/>
        <v>12430</v>
      </c>
      <c r="BG42" s="223">
        <v>6300</v>
      </c>
      <c r="BH42" s="223">
        <v>1060</v>
      </c>
      <c r="BI42" s="223"/>
      <c r="BJ42" s="223"/>
      <c r="BK42" s="223"/>
      <c r="BL42" s="223"/>
      <c r="BM42" s="222">
        <v>5070</v>
      </c>
    </row>
    <row r="43" spans="1:65" outlineLevel="5">
      <c r="A43" s="245">
        <f t="shared" si="6"/>
        <v>1</v>
      </c>
      <c r="B43" s="246">
        <f t="shared" si="12"/>
        <v>42031</v>
      </c>
      <c r="C43" s="207">
        <v>334899</v>
      </c>
      <c r="D43" s="64">
        <f t="shared" si="5"/>
        <v>36.299999999999997</v>
      </c>
      <c r="E43" s="209">
        <v>36</v>
      </c>
      <c r="F43" s="209">
        <v>37</v>
      </c>
      <c r="G43" s="209">
        <v>37</v>
      </c>
      <c r="H43" s="209">
        <v>37</v>
      </c>
      <c r="I43" s="209">
        <v>35</v>
      </c>
      <c r="J43" s="209">
        <v>36</v>
      </c>
      <c r="K43" s="209">
        <v>36</v>
      </c>
      <c r="L43" s="209">
        <v>36</v>
      </c>
      <c r="M43" s="74">
        <f t="shared" si="7"/>
        <v>7.4</v>
      </c>
      <c r="N43" s="211">
        <v>7.35</v>
      </c>
      <c r="O43" s="211">
        <v>7.38</v>
      </c>
      <c r="P43" s="211">
        <v>7.38</v>
      </c>
      <c r="Q43" s="211">
        <v>7.36</v>
      </c>
      <c r="R43" s="211"/>
      <c r="S43" s="211"/>
      <c r="T43" s="211"/>
      <c r="U43" s="211"/>
      <c r="V43" s="5" t="str">
        <f t="shared" si="8"/>
        <v/>
      </c>
      <c r="W43" s="213"/>
      <c r="X43" s="213"/>
      <c r="Y43" s="213"/>
      <c r="Z43" s="213"/>
      <c r="AA43" s="213"/>
      <c r="AB43" s="213"/>
      <c r="AC43" s="213"/>
      <c r="AD43" s="213"/>
      <c r="AE43" s="5" t="str">
        <f t="shared" si="9"/>
        <v/>
      </c>
      <c r="AF43" s="213"/>
      <c r="AG43" s="213"/>
      <c r="AH43" s="213"/>
      <c r="AI43" s="213"/>
      <c r="AJ43" s="213"/>
      <c r="AK43" s="213"/>
      <c r="AL43" s="213"/>
      <c r="AM43" s="213"/>
      <c r="AN43" s="45">
        <v>29</v>
      </c>
      <c r="AO43" s="213">
        <v>1380</v>
      </c>
      <c r="AP43" s="214">
        <v>4.2300000000000004</v>
      </c>
      <c r="AQ43" s="215">
        <v>3.16</v>
      </c>
      <c r="AR43" s="126">
        <f t="shared" si="13"/>
        <v>74.704491725768321</v>
      </c>
      <c r="AS43" s="126">
        <f t="shared" si="14"/>
        <v>25.295508274231679</v>
      </c>
      <c r="AT43" s="127">
        <v>1530</v>
      </c>
      <c r="AU43" s="218">
        <v>2.58</v>
      </c>
      <c r="AV43" s="219">
        <v>1.45</v>
      </c>
      <c r="AW43" s="126">
        <f t="shared" si="15"/>
        <v>56.201550387596896</v>
      </c>
      <c r="AX43" s="126">
        <f t="shared" si="16"/>
        <v>43.798449612403104</v>
      </c>
      <c r="AY43" s="64">
        <f t="shared" si="10"/>
        <v>56.550352862103736</v>
      </c>
      <c r="AZ43" s="220">
        <v>78.599999999999994</v>
      </c>
      <c r="BA43" s="221"/>
      <c r="BB43" s="221"/>
      <c r="BC43" s="221"/>
      <c r="BD43" s="221"/>
      <c r="BE43" s="222"/>
      <c r="BF43" s="5">
        <f t="shared" si="11"/>
        <v>12470</v>
      </c>
      <c r="BG43" s="223">
        <v>6200</v>
      </c>
      <c r="BH43" s="223">
        <v>1370</v>
      </c>
      <c r="BI43" s="223"/>
      <c r="BJ43" s="223"/>
      <c r="BK43" s="223"/>
      <c r="BL43" s="223"/>
      <c r="BM43" s="222">
        <v>4900</v>
      </c>
    </row>
    <row r="44" spans="1:65" outlineLevel="5">
      <c r="A44" s="245">
        <f t="shared" si="6"/>
        <v>1</v>
      </c>
      <c r="B44" s="246">
        <f t="shared" si="12"/>
        <v>42032</v>
      </c>
      <c r="C44" s="207">
        <v>321320</v>
      </c>
      <c r="D44" s="64">
        <f t="shared" si="5"/>
        <v>36.799999999999997</v>
      </c>
      <c r="E44" s="209">
        <v>37</v>
      </c>
      <c r="F44" s="209">
        <v>37</v>
      </c>
      <c r="G44" s="209">
        <v>38</v>
      </c>
      <c r="H44" s="209">
        <v>37</v>
      </c>
      <c r="I44" s="209">
        <v>36</v>
      </c>
      <c r="J44" s="209">
        <v>36</v>
      </c>
      <c r="K44" s="209">
        <v>37</v>
      </c>
      <c r="L44" s="209">
        <v>36</v>
      </c>
      <c r="M44" s="74" t="str">
        <f t="shared" si="7"/>
        <v/>
      </c>
      <c r="N44" s="211"/>
      <c r="O44" s="211"/>
      <c r="P44" s="211"/>
      <c r="Q44" s="211"/>
      <c r="R44" s="211"/>
      <c r="S44" s="211"/>
      <c r="T44" s="211"/>
      <c r="U44" s="211"/>
      <c r="V44" s="5" t="str">
        <f t="shared" si="8"/>
        <v/>
      </c>
      <c r="W44" s="213"/>
      <c r="X44" s="213"/>
      <c r="Y44" s="213"/>
      <c r="Z44" s="213"/>
      <c r="AA44" s="213"/>
      <c r="AB44" s="213"/>
      <c r="AC44" s="213"/>
      <c r="AD44" s="213"/>
      <c r="AE44" s="5" t="str">
        <f t="shared" si="9"/>
        <v/>
      </c>
      <c r="AF44" s="213"/>
      <c r="AG44" s="213"/>
      <c r="AH44" s="213"/>
      <c r="AI44" s="213"/>
      <c r="AJ44" s="213"/>
      <c r="AK44" s="213"/>
      <c r="AL44" s="213"/>
      <c r="AM44" s="213"/>
      <c r="AN44" s="45">
        <v>30</v>
      </c>
      <c r="AO44" s="213">
        <v>1320</v>
      </c>
      <c r="AP44" s="214"/>
      <c r="AQ44" s="215"/>
      <c r="AR44" s="126" t="str">
        <f t="shared" si="13"/>
        <v/>
      </c>
      <c r="AS44" s="126" t="str">
        <f t="shared" si="14"/>
        <v/>
      </c>
      <c r="AT44" s="127">
        <v>1510</v>
      </c>
      <c r="AU44" s="218"/>
      <c r="AV44" s="219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220">
        <v>78.900000000000006</v>
      </c>
      <c r="BA44" s="221"/>
      <c r="BB44" s="221"/>
      <c r="BC44" s="221"/>
      <c r="BD44" s="221"/>
      <c r="BE44" s="222"/>
      <c r="BF44" s="5">
        <f t="shared" si="11"/>
        <v>12430</v>
      </c>
      <c r="BG44" s="223">
        <v>6100</v>
      </c>
      <c r="BH44" s="223">
        <v>1530</v>
      </c>
      <c r="BI44" s="223"/>
      <c r="BJ44" s="223"/>
      <c r="BK44" s="223"/>
      <c r="BL44" s="223"/>
      <c r="BM44" s="222">
        <v>4800</v>
      </c>
    </row>
    <row r="45" spans="1:65" outlineLevel="5">
      <c r="A45" s="245">
        <f t="shared" si="6"/>
        <v>1</v>
      </c>
      <c r="B45" s="246">
        <f t="shared" si="12"/>
        <v>42033</v>
      </c>
      <c r="C45" s="207">
        <v>329964</v>
      </c>
      <c r="D45" s="64">
        <f t="shared" si="5"/>
        <v>37.5</v>
      </c>
      <c r="E45" s="209">
        <v>37</v>
      </c>
      <c r="F45" s="209">
        <v>38</v>
      </c>
      <c r="G45" s="209">
        <v>38</v>
      </c>
      <c r="H45" s="209">
        <v>39</v>
      </c>
      <c r="I45" s="209">
        <v>36</v>
      </c>
      <c r="J45" s="209">
        <v>37</v>
      </c>
      <c r="K45" s="209">
        <v>37</v>
      </c>
      <c r="L45" s="209">
        <v>38</v>
      </c>
      <c r="M45" s="74" t="str">
        <f t="shared" si="7"/>
        <v/>
      </c>
      <c r="N45" s="211"/>
      <c r="O45" s="211"/>
      <c r="P45" s="211"/>
      <c r="Q45" s="211"/>
      <c r="R45" s="211"/>
      <c r="S45" s="211"/>
      <c r="T45" s="211"/>
      <c r="U45" s="211"/>
      <c r="V45" s="5" t="str">
        <f t="shared" si="8"/>
        <v/>
      </c>
      <c r="W45" s="213"/>
      <c r="X45" s="213"/>
      <c r="Y45" s="213"/>
      <c r="Z45" s="213"/>
      <c r="AA45" s="213"/>
      <c r="AB45" s="213"/>
      <c r="AC45" s="213"/>
      <c r="AD45" s="213"/>
      <c r="AE45" s="5" t="str">
        <f t="shared" si="9"/>
        <v/>
      </c>
      <c r="AF45" s="213"/>
      <c r="AG45" s="213"/>
      <c r="AH45" s="213"/>
      <c r="AI45" s="213"/>
      <c r="AJ45" s="213"/>
      <c r="AK45" s="213"/>
      <c r="AL45" s="213"/>
      <c r="AM45" s="213"/>
      <c r="AN45" s="45">
        <v>30</v>
      </c>
      <c r="AO45" s="213">
        <v>1320</v>
      </c>
      <c r="AP45" s="214"/>
      <c r="AQ45" s="215"/>
      <c r="AR45" s="126" t="str">
        <f t="shared" si="13"/>
        <v/>
      </c>
      <c r="AS45" s="126" t="str">
        <f t="shared" si="14"/>
        <v/>
      </c>
      <c r="AT45" s="127">
        <v>1570</v>
      </c>
      <c r="AU45" s="218"/>
      <c r="AV45" s="219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220">
        <v>79.8</v>
      </c>
      <c r="BA45" s="221"/>
      <c r="BB45" s="221"/>
      <c r="BC45" s="221"/>
      <c r="BD45" s="221"/>
      <c r="BE45" s="222"/>
      <c r="BF45" s="5">
        <f t="shared" si="11"/>
        <v>12490</v>
      </c>
      <c r="BG45" s="223">
        <v>7580</v>
      </c>
      <c r="BH45" s="223">
        <v>0</v>
      </c>
      <c r="BI45" s="223"/>
      <c r="BJ45" s="223"/>
      <c r="BK45" s="223"/>
      <c r="BL45" s="223"/>
      <c r="BM45" s="222">
        <v>4910</v>
      </c>
    </row>
    <row r="46" spans="1:65" outlineLevel="5">
      <c r="A46" s="245">
        <f t="shared" si="6"/>
        <v>1</v>
      </c>
      <c r="B46" s="246">
        <f t="shared" si="12"/>
        <v>42034</v>
      </c>
      <c r="C46" s="207">
        <v>339648</v>
      </c>
      <c r="D46" s="64">
        <f t="shared" si="5"/>
        <v>37.5</v>
      </c>
      <c r="E46" s="209">
        <v>37</v>
      </c>
      <c r="F46" s="209">
        <v>38</v>
      </c>
      <c r="G46" s="209">
        <v>38</v>
      </c>
      <c r="H46" s="209">
        <v>39</v>
      </c>
      <c r="I46" s="209">
        <v>36</v>
      </c>
      <c r="J46" s="209">
        <v>37</v>
      </c>
      <c r="K46" s="209">
        <v>37</v>
      </c>
      <c r="L46" s="209">
        <v>38</v>
      </c>
      <c r="M46" s="74" t="str">
        <f t="shared" si="7"/>
        <v/>
      </c>
      <c r="N46" s="211"/>
      <c r="O46" s="211"/>
      <c r="P46" s="211"/>
      <c r="Q46" s="211"/>
      <c r="R46" s="211"/>
      <c r="S46" s="211"/>
      <c r="T46" s="211"/>
      <c r="U46" s="211"/>
      <c r="V46" s="5" t="str">
        <f t="shared" si="8"/>
        <v/>
      </c>
      <c r="W46" s="213"/>
      <c r="X46" s="213"/>
      <c r="Y46" s="213"/>
      <c r="Z46" s="213"/>
      <c r="AA46" s="213"/>
      <c r="AB46" s="213"/>
      <c r="AC46" s="213"/>
      <c r="AD46" s="213"/>
      <c r="AE46" s="5" t="str">
        <f t="shared" si="9"/>
        <v/>
      </c>
      <c r="AF46" s="213"/>
      <c r="AG46" s="213"/>
      <c r="AH46" s="213"/>
      <c r="AI46" s="213"/>
      <c r="AJ46" s="213"/>
      <c r="AK46" s="213"/>
      <c r="AL46" s="213"/>
      <c r="AM46" s="213"/>
      <c r="AN46" s="45">
        <v>28</v>
      </c>
      <c r="AO46" s="213">
        <v>1450</v>
      </c>
      <c r="AP46" s="214"/>
      <c r="AQ46" s="215"/>
      <c r="AR46" s="126" t="str">
        <f t="shared" si="13"/>
        <v/>
      </c>
      <c r="AS46" s="126" t="str">
        <f t="shared" si="14"/>
        <v/>
      </c>
      <c r="AT46" s="127">
        <v>1550</v>
      </c>
      <c r="AU46" s="218"/>
      <c r="AV46" s="219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220">
        <v>79.599999999999994</v>
      </c>
      <c r="BA46" s="221"/>
      <c r="BB46" s="221"/>
      <c r="BC46" s="221"/>
      <c r="BD46" s="221"/>
      <c r="BE46" s="222"/>
      <c r="BF46" s="5">
        <f t="shared" si="11"/>
        <v>12490</v>
      </c>
      <c r="BG46" s="223">
        <v>5990</v>
      </c>
      <c r="BH46" s="223">
        <v>1650</v>
      </c>
      <c r="BI46" s="223"/>
      <c r="BJ46" s="223"/>
      <c r="BK46" s="223"/>
      <c r="BL46" s="223"/>
      <c r="BM46" s="222">
        <v>4850</v>
      </c>
    </row>
    <row r="47" spans="1:65" ht="17.25" outlineLevel="5" thickBot="1">
      <c r="A47" s="31">
        <f t="shared" si="6"/>
        <v>1</v>
      </c>
      <c r="B47" s="32">
        <f t="shared" si="12"/>
        <v>42035</v>
      </c>
      <c r="C47" s="207">
        <v>325569</v>
      </c>
      <c r="D47" s="64">
        <f t="shared" si="5"/>
        <v>37.299999999999997</v>
      </c>
      <c r="E47" s="12">
        <v>37</v>
      </c>
      <c r="F47" s="12">
        <v>38</v>
      </c>
      <c r="G47" s="12">
        <v>38</v>
      </c>
      <c r="H47" s="12">
        <v>38</v>
      </c>
      <c r="I47" s="26">
        <v>36</v>
      </c>
      <c r="J47" s="26">
        <v>37</v>
      </c>
      <c r="K47" s="26">
        <v>37</v>
      </c>
      <c r="L47" s="26">
        <v>37</v>
      </c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34</v>
      </c>
      <c r="AO47" s="41">
        <v>1160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1190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/>
      <c r="BA47" s="76"/>
      <c r="BB47" s="76"/>
      <c r="BC47" s="76"/>
      <c r="BD47" s="76"/>
      <c r="BE47" s="15"/>
      <c r="BF47" s="5">
        <f t="shared" si="11"/>
        <v>12450</v>
      </c>
      <c r="BG47" s="42">
        <v>7750</v>
      </c>
      <c r="BH47" s="42">
        <v>0</v>
      </c>
      <c r="BI47" s="42"/>
      <c r="BJ47" s="42"/>
      <c r="BK47" s="42"/>
      <c r="BL47" s="42"/>
      <c r="BM47" s="25">
        <v>4700</v>
      </c>
    </row>
    <row r="48" spans="1:65" outlineLevel="4">
      <c r="A48" s="157" t="s">
        <v>35</v>
      </c>
      <c r="B48" s="158"/>
      <c r="C48" s="50">
        <f t="shared" ref="C48:BM48" si="17">SUBTOTAL(4,C17:C47)</f>
        <v>446451</v>
      </c>
      <c r="D48" s="60">
        <f t="shared" si="17"/>
        <v>37.5</v>
      </c>
      <c r="E48" s="28">
        <f t="shared" si="17"/>
        <v>37</v>
      </c>
      <c r="F48" s="28">
        <f t="shared" si="17"/>
        <v>38</v>
      </c>
      <c r="G48" s="28">
        <f t="shared" si="17"/>
        <v>38</v>
      </c>
      <c r="H48" s="28">
        <f t="shared" si="17"/>
        <v>39</v>
      </c>
      <c r="I48" s="28">
        <f t="shared" si="17"/>
        <v>36</v>
      </c>
      <c r="J48" s="28">
        <f t="shared" si="17"/>
        <v>37</v>
      </c>
      <c r="K48" s="28">
        <f t="shared" si="17"/>
        <v>37</v>
      </c>
      <c r="L48" s="28">
        <f t="shared" si="17"/>
        <v>38</v>
      </c>
      <c r="M48" s="71">
        <f t="shared" si="17"/>
        <v>7.4</v>
      </c>
      <c r="N48" s="82">
        <f t="shared" si="17"/>
        <v>7.48</v>
      </c>
      <c r="O48" s="82">
        <f t="shared" si="17"/>
        <v>7.38</v>
      </c>
      <c r="P48" s="82">
        <f t="shared" si="17"/>
        <v>7.46</v>
      </c>
      <c r="Q48" s="82">
        <f t="shared" si="17"/>
        <v>7.45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42</v>
      </c>
      <c r="AO48" s="39">
        <f t="shared" si="17"/>
        <v>1480</v>
      </c>
      <c r="AP48" s="104">
        <f t="shared" si="17"/>
        <v>4.79</v>
      </c>
      <c r="AQ48" s="105">
        <f t="shared" si="17"/>
        <v>3.69</v>
      </c>
      <c r="AR48" s="106">
        <f t="shared" si="17"/>
        <v>77.035490605427967</v>
      </c>
      <c r="AS48" s="106">
        <f t="shared" si="17"/>
        <v>25.295508274231679</v>
      </c>
      <c r="AT48" s="107">
        <f t="shared" si="17"/>
        <v>1680</v>
      </c>
      <c r="AU48" s="108">
        <f t="shared" si="17"/>
        <v>2.87</v>
      </c>
      <c r="AV48" s="109">
        <f t="shared" si="17"/>
        <v>1.77</v>
      </c>
      <c r="AW48" s="106">
        <f t="shared" si="17"/>
        <v>61.672473867595812</v>
      </c>
      <c r="AX48" s="106">
        <f t="shared" si="17"/>
        <v>43.798449612403104</v>
      </c>
      <c r="AY48" s="60">
        <f t="shared" si="17"/>
        <v>56.671078338690336</v>
      </c>
      <c r="AZ48" s="96">
        <f t="shared" si="17"/>
        <v>79.8</v>
      </c>
      <c r="BA48" s="67">
        <f t="shared" si="17"/>
        <v>0</v>
      </c>
      <c r="BB48" s="67">
        <f t="shared" si="17"/>
        <v>0</v>
      </c>
      <c r="BC48" s="67">
        <f t="shared" si="17"/>
        <v>0</v>
      </c>
      <c r="BD48" s="67">
        <f t="shared" si="17"/>
        <v>0</v>
      </c>
      <c r="BE48" s="27">
        <f t="shared" si="17"/>
        <v>0</v>
      </c>
      <c r="BF48" s="29">
        <f t="shared" si="17"/>
        <v>12490</v>
      </c>
      <c r="BG48" s="39">
        <f t="shared" si="17"/>
        <v>9710</v>
      </c>
      <c r="BH48" s="40">
        <f t="shared" si="17"/>
        <v>3630</v>
      </c>
      <c r="BI48" s="40">
        <f t="shared" si="17"/>
        <v>0</v>
      </c>
      <c r="BJ48" s="40">
        <f t="shared" si="17"/>
        <v>0</v>
      </c>
      <c r="BK48" s="40">
        <f t="shared" si="17"/>
        <v>0</v>
      </c>
      <c r="BL48" s="40">
        <f t="shared" si="17"/>
        <v>0</v>
      </c>
      <c r="BM48" s="27">
        <f t="shared" si="17"/>
        <v>5070</v>
      </c>
    </row>
    <row r="49" spans="1:65" outlineLevel="3">
      <c r="A49" s="187" t="s">
        <v>24</v>
      </c>
      <c r="B49" s="188"/>
      <c r="C49" s="207">
        <f t="shared" ref="C49:BM49" si="18">SUBTOTAL(5,C17:C47)</f>
        <v>293681</v>
      </c>
      <c r="D49" s="208">
        <f t="shared" si="18"/>
        <v>34.5</v>
      </c>
      <c r="E49" s="12">
        <f t="shared" si="18"/>
        <v>34</v>
      </c>
      <c r="F49" s="12">
        <f t="shared" si="18"/>
        <v>36</v>
      </c>
      <c r="G49" s="12">
        <f t="shared" si="18"/>
        <v>35</v>
      </c>
      <c r="H49" s="12">
        <f t="shared" si="18"/>
        <v>35</v>
      </c>
      <c r="I49" s="12">
        <f t="shared" si="18"/>
        <v>33</v>
      </c>
      <c r="J49" s="12">
        <f t="shared" si="18"/>
        <v>35</v>
      </c>
      <c r="K49" s="12">
        <f t="shared" si="18"/>
        <v>34</v>
      </c>
      <c r="L49" s="12">
        <f t="shared" si="18"/>
        <v>34</v>
      </c>
      <c r="M49" s="210">
        <f t="shared" si="18"/>
        <v>7.3</v>
      </c>
      <c r="N49" s="83">
        <f t="shared" si="18"/>
        <v>7.3</v>
      </c>
      <c r="O49" s="83">
        <f t="shared" si="18"/>
        <v>7.31</v>
      </c>
      <c r="P49" s="83">
        <f t="shared" si="18"/>
        <v>7.32</v>
      </c>
      <c r="Q49" s="83">
        <f t="shared" si="18"/>
        <v>7.31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212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212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27</v>
      </c>
      <c r="AO49" s="41">
        <f t="shared" si="18"/>
        <v>940</v>
      </c>
      <c r="AP49" s="110">
        <f t="shared" si="18"/>
        <v>3.95</v>
      </c>
      <c r="AQ49" s="111">
        <f t="shared" si="18"/>
        <v>2.99</v>
      </c>
      <c r="AR49" s="216">
        <f t="shared" si="18"/>
        <v>74.704491725768321</v>
      </c>
      <c r="AS49" s="216">
        <f t="shared" si="18"/>
        <v>22.964509394572033</v>
      </c>
      <c r="AT49" s="113">
        <f t="shared" si="18"/>
        <v>1190</v>
      </c>
      <c r="AU49" s="114">
        <f t="shared" si="18"/>
        <v>2.11</v>
      </c>
      <c r="AV49" s="115">
        <f t="shared" si="18"/>
        <v>1.25</v>
      </c>
      <c r="AW49" s="216">
        <f t="shared" si="18"/>
        <v>56.201550387596896</v>
      </c>
      <c r="AX49" s="216">
        <f t="shared" si="18"/>
        <v>38.327526132404188</v>
      </c>
      <c r="AY49" s="208">
        <f t="shared" si="18"/>
        <v>49.594742606790767</v>
      </c>
      <c r="AZ49" s="97">
        <f t="shared" si="18"/>
        <v>78</v>
      </c>
      <c r="BA49" s="68">
        <f t="shared" si="18"/>
        <v>0</v>
      </c>
      <c r="BB49" s="68">
        <f t="shared" si="18"/>
        <v>0</v>
      </c>
      <c r="BC49" s="68">
        <f t="shared" si="18"/>
        <v>0</v>
      </c>
      <c r="BD49" s="68">
        <f t="shared" si="18"/>
        <v>0</v>
      </c>
      <c r="BE49" s="15">
        <f t="shared" si="18"/>
        <v>0</v>
      </c>
      <c r="BF49" s="212">
        <f t="shared" si="18"/>
        <v>12400</v>
      </c>
      <c r="BG49" s="41">
        <f t="shared" si="18"/>
        <v>4280</v>
      </c>
      <c r="BH49" s="42">
        <f t="shared" si="18"/>
        <v>0</v>
      </c>
      <c r="BI49" s="42">
        <f t="shared" si="18"/>
        <v>0</v>
      </c>
      <c r="BJ49" s="42">
        <f t="shared" si="18"/>
        <v>0</v>
      </c>
      <c r="BK49" s="42">
        <f t="shared" si="18"/>
        <v>0</v>
      </c>
      <c r="BL49" s="42">
        <f t="shared" si="18"/>
        <v>0</v>
      </c>
      <c r="BM49" s="15">
        <f t="shared" si="18"/>
        <v>1430</v>
      </c>
    </row>
    <row r="50" spans="1:65" outlineLevel="2">
      <c r="A50" s="187" t="s">
        <v>13</v>
      </c>
      <c r="B50" s="188"/>
      <c r="C50" s="207">
        <f>IFERROR(SUBTOTAL(1,C17:C47),"")</f>
        <v>330086.58064516127</v>
      </c>
      <c r="D50" s="208">
        <f t="shared" ref="D50:BM50" si="19">IFERROR(SUBTOTAL(1,D17:D47),"")</f>
        <v>36.332258064516118</v>
      </c>
      <c r="E50" s="12">
        <f t="shared" si="19"/>
        <v>36.193548387096776</v>
      </c>
      <c r="F50" s="12">
        <f t="shared" si="19"/>
        <v>36.935483870967744</v>
      </c>
      <c r="G50" s="12">
        <f t="shared" si="19"/>
        <v>36.967741935483872</v>
      </c>
      <c r="H50" s="12">
        <f t="shared" si="19"/>
        <v>37.161290322580648</v>
      </c>
      <c r="I50" s="12">
        <f t="shared" si="19"/>
        <v>35.193548387096776</v>
      </c>
      <c r="J50" s="12">
        <f t="shared" si="19"/>
        <v>35.935483870967744</v>
      </c>
      <c r="K50" s="12">
        <f t="shared" si="19"/>
        <v>35.967741935483872</v>
      </c>
      <c r="L50" s="12">
        <f t="shared" si="19"/>
        <v>36.161290322580648</v>
      </c>
      <c r="M50" s="210">
        <f t="shared" si="19"/>
        <v>7.35</v>
      </c>
      <c r="N50" s="83">
        <f t="shared" si="19"/>
        <v>7.3625000000000007</v>
      </c>
      <c r="O50" s="83">
        <f t="shared" si="19"/>
        <v>7.3524999999999991</v>
      </c>
      <c r="P50" s="83">
        <f t="shared" si="19"/>
        <v>7.37</v>
      </c>
      <c r="Q50" s="83">
        <f t="shared" si="19"/>
        <v>7.3624999999999998</v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212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212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31.741935483870968</v>
      </c>
      <c r="AO50" s="41">
        <f t="shared" si="19"/>
        <v>1265.1612903225807</v>
      </c>
      <c r="AP50" s="110">
        <f t="shared" si="19"/>
        <v>4.3325000000000005</v>
      </c>
      <c r="AQ50" s="111">
        <f t="shared" si="19"/>
        <v>3.29</v>
      </c>
      <c r="AR50" s="216">
        <f t="shared" si="19"/>
        <v>75.895743463416878</v>
      </c>
      <c r="AS50" s="216">
        <f t="shared" si="19"/>
        <v>24.104256536583119</v>
      </c>
      <c r="AT50" s="113">
        <f t="shared" si="19"/>
        <v>1545.483870967742</v>
      </c>
      <c r="AU50" s="114">
        <f t="shared" si="19"/>
        <v>2.605</v>
      </c>
      <c r="AV50" s="115">
        <f t="shared" si="19"/>
        <v>1.5325</v>
      </c>
      <c r="AW50" s="216">
        <f t="shared" si="19"/>
        <v>58.789422114572048</v>
      </c>
      <c r="AX50" s="216">
        <f t="shared" si="19"/>
        <v>41.210577885427952</v>
      </c>
      <c r="AY50" s="208">
        <f t="shared" si="19"/>
        <v>54.60036452213032</v>
      </c>
      <c r="AZ50" s="97">
        <f t="shared" si="19"/>
        <v>78.561111111111089</v>
      </c>
      <c r="BA50" s="68" t="str">
        <f t="shared" si="19"/>
        <v/>
      </c>
      <c r="BB50" s="68" t="str">
        <f t="shared" si="19"/>
        <v/>
      </c>
      <c r="BC50" s="68" t="str">
        <f t="shared" si="19"/>
        <v/>
      </c>
      <c r="BD50" s="68" t="str">
        <f t="shared" si="19"/>
        <v/>
      </c>
      <c r="BE50" s="15" t="str">
        <f>IFERROR(SUBTOTAL(1,BE17:BE47),"")</f>
        <v/>
      </c>
      <c r="BF50" s="212">
        <f t="shared" si="19"/>
        <v>12453.870967741936</v>
      </c>
      <c r="BG50" s="41">
        <f t="shared" si="19"/>
        <v>7138.0645161290322</v>
      </c>
      <c r="BH50" s="42">
        <f t="shared" si="19"/>
        <v>888.06451612903231</v>
      </c>
      <c r="BI50" s="42" t="str">
        <f t="shared" si="19"/>
        <v/>
      </c>
      <c r="BJ50" s="42" t="str">
        <f t="shared" si="19"/>
        <v/>
      </c>
      <c r="BK50" s="42" t="str">
        <f t="shared" si="19"/>
        <v/>
      </c>
      <c r="BL50" s="42" t="str">
        <f t="shared" si="19"/>
        <v/>
      </c>
      <c r="BM50" s="15">
        <f t="shared" si="19"/>
        <v>4427.7419354838712</v>
      </c>
    </row>
    <row r="51" spans="1:65" ht="17.25" outlineLevel="1" thickBot="1">
      <c r="A51" s="224" t="s">
        <v>60</v>
      </c>
      <c r="B51" s="225"/>
      <c r="C51" s="226">
        <f>SUBTOTAL(9,C17:C47)</f>
        <v>10232684</v>
      </c>
      <c r="D51" s="227"/>
      <c r="E51" s="228"/>
      <c r="F51" s="228"/>
      <c r="G51" s="228"/>
      <c r="H51" s="228"/>
      <c r="I51" s="228"/>
      <c r="J51" s="228"/>
      <c r="K51" s="228"/>
      <c r="L51" s="228"/>
      <c r="M51" s="229"/>
      <c r="N51" s="230"/>
      <c r="O51" s="230"/>
      <c r="P51" s="230"/>
      <c r="Q51" s="230"/>
      <c r="R51" s="230"/>
      <c r="S51" s="230"/>
      <c r="T51" s="230"/>
      <c r="U51" s="230"/>
      <c r="V51" s="231"/>
      <c r="W51" s="232"/>
      <c r="X51" s="232"/>
      <c r="Y51" s="232"/>
      <c r="Z51" s="232"/>
      <c r="AA51" s="232"/>
      <c r="AB51" s="232"/>
      <c r="AC51" s="232"/>
      <c r="AD51" s="232"/>
      <c r="AE51" s="231"/>
      <c r="AF51" s="232"/>
      <c r="AG51" s="232"/>
      <c r="AH51" s="232"/>
      <c r="AI51" s="232"/>
      <c r="AJ51" s="232"/>
      <c r="AK51" s="232"/>
      <c r="AL51" s="232"/>
      <c r="AM51" s="232"/>
      <c r="AN51" s="232"/>
      <c r="AO51" s="233">
        <f>SUBTOTAL(9,AO17:AO47)</f>
        <v>39220</v>
      </c>
      <c r="AP51" s="234"/>
      <c r="AQ51" s="235"/>
      <c r="AR51" s="236"/>
      <c r="AS51" s="236"/>
      <c r="AT51" s="237">
        <f>SUBTOTAL(9,AT17:AT47)</f>
        <v>47910</v>
      </c>
      <c r="AU51" s="238"/>
      <c r="AV51" s="239"/>
      <c r="AW51" s="236"/>
      <c r="AX51" s="236"/>
      <c r="AY51" s="227"/>
      <c r="AZ51" s="240"/>
      <c r="BA51" s="241"/>
      <c r="BB51" s="241"/>
      <c r="BC51" s="241"/>
      <c r="BD51" s="241"/>
      <c r="BE51" s="242">
        <f>SUBTOTAL(9,BE17:BE47)</f>
        <v>0</v>
      </c>
      <c r="BF51" s="243">
        <f t="shared" ref="BF51:BM51" si="20">SUBTOTAL(9,BF17:BF47)</f>
        <v>386070</v>
      </c>
      <c r="BG51" s="233">
        <f t="shared" si="20"/>
        <v>221280</v>
      </c>
      <c r="BH51" s="244">
        <f t="shared" si="20"/>
        <v>27530</v>
      </c>
      <c r="BI51" s="244">
        <f t="shared" si="20"/>
        <v>0</v>
      </c>
      <c r="BJ51" s="244">
        <f t="shared" si="20"/>
        <v>0</v>
      </c>
      <c r="BK51" s="244">
        <f t="shared" si="20"/>
        <v>0</v>
      </c>
      <c r="BL51" s="244">
        <f t="shared" si="20"/>
        <v>0</v>
      </c>
      <c r="BM51" s="242">
        <f t="shared" si="20"/>
        <v>137260</v>
      </c>
    </row>
    <row r="52" spans="1:65" outlineLevel="5">
      <c r="A52" s="21">
        <f t="shared" si="6"/>
        <v>2</v>
      </c>
      <c r="B52" s="33">
        <f>B47+1</f>
        <v>42036</v>
      </c>
      <c r="C52" s="207">
        <v>300652</v>
      </c>
      <c r="D52" s="64">
        <f t="shared" ref="D52:D80" si="21">IFERROR(ROUND(AVERAGE(E52:L52),1),"")</f>
        <v>37.299999999999997</v>
      </c>
      <c r="E52" s="12">
        <v>37</v>
      </c>
      <c r="F52" s="12">
        <v>38</v>
      </c>
      <c r="G52" s="12">
        <v>38</v>
      </c>
      <c r="H52" s="12">
        <v>38</v>
      </c>
      <c r="I52" s="11">
        <v>36</v>
      </c>
      <c r="J52" s="11">
        <v>37</v>
      </c>
      <c r="K52" s="11">
        <v>37</v>
      </c>
      <c r="L52" s="11">
        <v>37</v>
      </c>
      <c r="M52" s="74" t="str">
        <f t="shared" ref="M52:M80" si="22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40</v>
      </c>
      <c r="AO52" s="41">
        <v>1000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1070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/>
      <c r="BA52" s="70"/>
      <c r="BB52" s="70"/>
      <c r="BC52" s="70"/>
      <c r="BD52" s="70"/>
      <c r="BE52" s="15"/>
      <c r="BF52" s="5">
        <f t="shared" ref="BF52:BF80" si="30">IF(SUM(BG52:BM52)=0,"",SUM(BG52:BM52))</f>
        <v>12410</v>
      </c>
      <c r="BG52" s="42">
        <v>5530</v>
      </c>
      <c r="BH52" s="42">
        <v>2070</v>
      </c>
      <c r="BI52" s="42"/>
      <c r="BJ52" s="42"/>
      <c r="BK52" s="42"/>
      <c r="BL52" s="42"/>
      <c r="BM52" s="14">
        <v>4810</v>
      </c>
    </row>
    <row r="53" spans="1:65" outlineLevel="5">
      <c r="A53" s="22">
        <f t="shared" si="6"/>
        <v>2</v>
      </c>
      <c r="B53" s="9">
        <f t="shared" si="12"/>
        <v>42037</v>
      </c>
      <c r="C53" s="207">
        <v>313807</v>
      </c>
      <c r="D53" s="64">
        <f t="shared" si="21"/>
        <v>37.5</v>
      </c>
      <c r="E53" s="12">
        <v>37</v>
      </c>
      <c r="F53" s="12">
        <v>38</v>
      </c>
      <c r="G53" s="12">
        <v>39</v>
      </c>
      <c r="H53" s="12">
        <v>38</v>
      </c>
      <c r="I53" s="12">
        <v>36</v>
      </c>
      <c r="J53" s="12">
        <v>37</v>
      </c>
      <c r="K53" s="12">
        <v>38</v>
      </c>
      <c r="L53" s="12">
        <v>37</v>
      </c>
      <c r="M53" s="74" t="str">
        <f t="shared" si="22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37</v>
      </c>
      <c r="AO53" s="41">
        <v>1080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1060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>
        <v>79.900000000000006</v>
      </c>
      <c r="BA53" s="68"/>
      <c r="BB53" s="68"/>
      <c r="BC53" s="68"/>
      <c r="BD53" s="68"/>
      <c r="BE53" s="15"/>
      <c r="BF53" s="5">
        <f t="shared" si="30"/>
        <v>12490</v>
      </c>
      <c r="BG53" s="42">
        <v>7390</v>
      </c>
      <c r="BH53" s="42">
        <v>240</v>
      </c>
      <c r="BI53" s="42"/>
      <c r="BJ53" s="42"/>
      <c r="BK53" s="42"/>
      <c r="BL53" s="42"/>
      <c r="BM53" s="15">
        <v>4860</v>
      </c>
    </row>
    <row r="54" spans="1:65" outlineLevel="5">
      <c r="A54" s="22">
        <f t="shared" si="6"/>
        <v>2</v>
      </c>
      <c r="B54" s="9">
        <f t="shared" si="12"/>
        <v>42038</v>
      </c>
      <c r="C54" s="207">
        <v>322843</v>
      </c>
      <c r="D54" s="64">
        <f t="shared" si="21"/>
        <v>37.5</v>
      </c>
      <c r="E54" s="12">
        <v>37</v>
      </c>
      <c r="F54" s="12">
        <v>38</v>
      </c>
      <c r="G54" s="12">
        <v>39</v>
      </c>
      <c r="H54" s="12">
        <v>38</v>
      </c>
      <c r="I54" s="12">
        <v>36</v>
      </c>
      <c r="J54" s="12">
        <v>37</v>
      </c>
      <c r="K54" s="12">
        <v>38</v>
      </c>
      <c r="L54" s="12">
        <v>37</v>
      </c>
      <c r="M54" s="74">
        <f t="shared" si="22"/>
        <v>7.4</v>
      </c>
      <c r="N54" s="86">
        <v>7.34</v>
      </c>
      <c r="O54" s="86">
        <v>7.38</v>
      </c>
      <c r="P54" s="86">
        <v>7.33</v>
      </c>
      <c r="Q54" s="86">
        <v>7.35</v>
      </c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47</v>
      </c>
      <c r="AO54" s="41">
        <v>840</v>
      </c>
      <c r="AP54" s="110">
        <v>4.5999999999999996</v>
      </c>
      <c r="AQ54" s="111">
        <v>3.43</v>
      </c>
      <c r="AR54" s="126">
        <f t="shared" si="25"/>
        <v>74.565217391304358</v>
      </c>
      <c r="AS54" s="126">
        <f t="shared" si="26"/>
        <v>25.434782608695642</v>
      </c>
      <c r="AT54" s="127">
        <v>1070</v>
      </c>
      <c r="AU54" s="128">
        <v>2.78</v>
      </c>
      <c r="AV54" s="129">
        <v>1.63</v>
      </c>
      <c r="AW54" s="126">
        <f t="shared" si="27"/>
        <v>58.633093525179859</v>
      </c>
      <c r="AX54" s="126">
        <f t="shared" si="28"/>
        <v>41.366906474820141</v>
      </c>
      <c r="AY54" s="64">
        <f t="shared" si="29"/>
        <v>51.651666877931312</v>
      </c>
      <c r="AZ54" s="97">
        <v>79.8</v>
      </c>
      <c r="BA54" s="68"/>
      <c r="BB54" s="68"/>
      <c r="BC54" s="68"/>
      <c r="BD54" s="68"/>
      <c r="BE54" s="15"/>
      <c r="BF54" s="5">
        <f t="shared" si="30"/>
        <v>12490</v>
      </c>
      <c r="BG54" s="42">
        <v>6250</v>
      </c>
      <c r="BH54" s="42">
        <v>1250</v>
      </c>
      <c r="BI54" s="42"/>
      <c r="BJ54" s="42"/>
      <c r="BK54" s="42"/>
      <c r="BL54" s="42"/>
      <c r="BM54" s="15">
        <v>4990</v>
      </c>
    </row>
    <row r="55" spans="1:65" outlineLevel="5">
      <c r="A55" s="22">
        <f t="shared" si="6"/>
        <v>2</v>
      </c>
      <c r="B55" s="9">
        <f t="shared" si="12"/>
        <v>42039</v>
      </c>
      <c r="C55" s="207">
        <v>329832</v>
      </c>
      <c r="D55" s="64">
        <f t="shared" si="21"/>
        <v>37.5</v>
      </c>
      <c r="E55" s="12">
        <v>37</v>
      </c>
      <c r="F55" s="12">
        <v>38</v>
      </c>
      <c r="G55" s="12">
        <v>39</v>
      </c>
      <c r="H55" s="12">
        <v>38</v>
      </c>
      <c r="I55" s="12">
        <v>36</v>
      </c>
      <c r="J55" s="12">
        <v>37</v>
      </c>
      <c r="K55" s="12">
        <v>38</v>
      </c>
      <c r="L55" s="12">
        <v>37</v>
      </c>
      <c r="M55" s="74" t="str">
        <f t="shared" si="22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37</v>
      </c>
      <c r="AO55" s="41">
        <v>1070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1060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>
        <v>77.5</v>
      </c>
      <c r="BA55" s="68"/>
      <c r="BB55" s="68"/>
      <c r="BC55" s="68"/>
      <c r="BD55" s="68"/>
      <c r="BE55" s="15"/>
      <c r="BF55" s="5">
        <f t="shared" si="30"/>
        <v>12450</v>
      </c>
      <c r="BG55" s="42">
        <v>3000</v>
      </c>
      <c r="BH55" s="42">
        <v>4510</v>
      </c>
      <c r="BI55" s="42"/>
      <c r="BJ55" s="42"/>
      <c r="BK55" s="42"/>
      <c r="BL55" s="42"/>
      <c r="BM55" s="15">
        <v>4940</v>
      </c>
    </row>
    <row r="56" spans="1:65" outlineLevel="5">
      <c r="A56" s="22">
        <f t="shared" si="6"/>
        <v>2</v>
      </c>
      <c r="B56" s="9">
        <f t="shared" si="12"/>
        <v>42040</v>
      </c>
      <c r="C56" s="207">
        <v>328771</v>
      </c>
      <c r="D56" s="64">
        <f t="shared" si="21"/>
        <v>37.299999999999997</v>
      </c>
      <c r="E56" s="12">
        <v>37</v>
      </c>
      <c r="F56" s="12">
        <v>38</v>
      </c>
      <c r="G56" s="12">
        <v>38</v>
      </c>
      <c r="H56" s="12">
        <v>38</v>
      </c>
      <c r="I56" s="12">
        <v>36</v>
      </c>
      <c r="J56" s="12">
        <v>37</v>
      </c>
      <c r="K56" s="12">
        <v>37</v>
      </c>
      <c r="L56" s="12">
        <v>37</v>
      </c>
      <c r="M56" s="74" t="str">
        <f t="shared" si="22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41</v>
      </c>
      <c r="AO56" s="41">
        <v>970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1150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>
        <v>79</v>
      </c>
      <c r="BA56" s="68"/>
      <c r="BB56" s="68"/>
      <c r="BC56" s="68"/>
      <c r="BD56" s="68"/>
      <c r="BE56" s="15"/>
      <c r="BF56" s="5">
        <f t="shared" si="30"/>
        <v>12430</v>
      </c>
      <c r="BG56" s="42">
        <v>6300</v>
      </c>
      <c r="BH56" s="42">
        <v>4700</v>
      </c>
      <c r="BI56" s="42"/>
      <c r="BJ56" s="42"/>
      <c r="BK56" s="42"/>
      <c r="BL56" s="42"/>
      <c r="BM56" s="15">
        <v>1430</v>
      </c>
    </row>
    <row r="57" spans="1:65" outlineLevel="5">
      <c r="A57" s="22">
        <f t="shared" si="6"/>
        <v>2</v>
      </c>
      <c r="B57" s="9">
        <f t="shared" si="12"/>
        <v>42041</v>
      </c>
      <c r="C57" s="207">
        <v>326714</v>
      </c>
      <c r="D57" s="64">
        <f t="shared" si="21"/>
        <v>37</v>
      </c>
      <c r="E57" s="12">
        <v>37</v>
      </c>
      <c r="F57" s="12">
        <v>38</v>
      </c>
      <c r="G57" s="12">
        <v>37</v>
      </c>
      <c r="H57" s="12">
        <v>38</v>
      </c>
      <c r="I57" s="12">
        <v>36</v>
      </c>
      <c r="J57" s="12">
        <v>37</v>
      </c>
      <c r="K57" s="12">
        <v>36</v>
      </c>
      <c r="L57" s="12">
        <v>37</v>
      </c>
      <c r="M57" s="74" t="str">
        <f t="shared" si="22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29</v>
      </c>
      <c r="AO57" s="41">
        <v>1380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1470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>
        <v>79.900000000000006</v>
      </c>
      <c r="BA57" s="68"/>
      <c r="BB57" s="68"/>
      <c r="BC57" s="68"/>
      <c r="BD57" s="68"/>
      <c r="BE57" s="15"/>
      <c r="BF57" s="5">
        <f t="shared" si="30"/>
        <v>12450</v>
      </c>
      <c r="BG57" s="42">
        <v>5800</v>
      </c>
      <c r="BH57" s="42">
        <v>2000</v>
      </c>
      <c r="BI57" s="42"/>
      <c r="BJ57" s="42"/>
      <c r="BK57" s="42"/>
      <c r="BL57" s="42"/>
      <c r="BM57" s="15">
        <v>4650</v>
      </c>
    </row>
    <row r="58" spans="1:65" outlineLevel="5">
      <c r="A58" s="22">
        <f t="shared" si="6"/>
        <v>2</v>
      </c>
      <c r="B58" s="9">
        <f t="shared" si="12"/>
        <v>42042</v>
      </c>
      <c r="C58" s="207">
        <v>327115</v>
      </c>
      <c r="D58" s="64">
        <f t="shared" si="21"/>
        <v>37.299999999999997</v>
      </c>
      <c r="E58" s="12">
        <v>37</v>
      </c>
      <c r="F58" s="12">
        <v>38</v>
      </c>
      <c r="G58" s="12">
        <v>38</v>
      </c>
      <c r="H58" s="12">
        <v>38</v>
      </c>
      <c r="I58" s="12">
        <v>36</v>
      </c>
      <c r="J58" s="12">
        <v>37</v>
      </c>
      <c r="K58" s="12">
        <v>37</v>
      </c>
      <c r="L58" s="12">
        <v>37</v>
      </c>
      <c r="M58" s="74" t="str">
        <f t="shared" si="22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29</v>
      </c>
      <c r="AO58" s="41">
        <v>1370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1230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/>
      <c r="BA58" s="68"/>
      <c r="BB58" s="68"/>
      <c r="BC58" s="68"/>
      <c r="BD58" s="68"/>
      <c r="BE58" s="15"/>
      <c r="BF58" s="5">
        <f t="shared" si="30"/>
        <v>12420</v>
      </c>
      <c r="BG58" s="42">
        <v>7730</v>
      </c>
      <c r="BH58" s="42">
        <v>0</v>
      </c>
      <c r="BI58" s="42"/>
      <c r="BJ58" s="42"/>
      <c r="BK58" s="42"/>
      <c r="BL58" s="42"/>
      <c r="BM58" s="15">
        <v>4690</v>
      </c>
    </row>
    <row r="59" spans="1:65" outlineLevel="5">
      <c r="A59" s="22">
        <f t="shared" si="6"/>
        <v>2</v>
      </c>
      <c r="B59" s="9">
        <f t="shared" si="12"/>
        <v>42043</v>
      </c>
      <c r="C59" s="207">
        <v>301287</v>
      </c>
      <c r="D59" s="64">
        <f t="shared" si="21"/>
        <v>37.299999999999997</v>
      </c>
      <c r="E59" s="12">
        <v>37</v>
      </c>
      <c r="F59" s="12">
        <v>38</v>
      </c>
      <c r="G59" s="12">
        <v>38</v>
      </c>
      <c r="H59" s="12">
        <v>38</v>
      </c>
      <c r="I59" s="12">
        <v>36</v>
      </c>
      <c r="J59" s="12">
        <v>37</v>
      </c>
      <c r="K59" s="12">
        <v>37</v>
      </c>
      <c r="L59" s="12">
        <v>37</v>
      </c>
      <c r="M59" s="74" t="str">
        <f t="shared" si="22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33</v>
      </c>
      <c r="AO59" s="41">
        <v>1210</v>
      </c>
      <c r="AP59" s="110"/>
      <c r="AQ59" s="111"/>
      <c r="AR59" s="126" t="str">
        <f t="shared" si="25"/>
        <v/>
      </c>
      <c r="AS59" s="126" t="str">
        <f t="shared" si="26"/>
        <v/>
      </c>
      <c r="AT59" s="127">
        <v>1350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/>
      <c r="BA59" s="68"/>
      <c r="BB59" s="68"/>
      <c r="BC59" s="68"/>
      <c r="BD59" s="68"/>
      <c r="BE59" s="15"/>
      <c r="BF59" s="5">
        <f t="shared" si="30"/>
        <v>12470</v>
      </c>
      <c r="BG59" s="42">
        <v>6150</v>
      </c>
      <c r="BH59" s="42">
        <v>1650</v>
      </c>
      <c r="BI59" s="42"/>
      <c r="BJ59" s="42"/>
      <c r="BK59" s="42"/>
      <c r="BL59" s="42"/>
      <c r="BM59" s="15">
        <v>4670</v>
      </c>
    </row>
    <row r="60" spans="1:65" outlineLevel="5">
      <c r="A60" s="22">
        <f t="shared" si="6"/>
        <v>2</v>
      </c>
      <c r="B60" s="9">
        <f t="shared" si="12"/>
        <v>42044</v>
      </c>
      <c r="C60" s="207">
        <v>306124</v>
      </c>
      <c r="D60" s="64">
        <f t="shared" si="21"/>
        <v>37.799999999999997</v>
      </c>
      <c r="E60" s="12">
        <v>38</v>
      </c>
      <c r="F60" s="12">
        <v>38</v>
      </c>
      <c r="G60" s="12">
        <v>39</v>
      </c>
      <c r="H60" s="12">
        <v>38</v>
      </c>
      <c r="I60" s="12">
        <v>37</v>
      </c>
      <c r="J60" s="12">
        <v>37</v>
      </c>
      <c r="K60" s="12">
        <v>38</v>
      </c>
      <c r="L60" s="12">
        <v>37</v>
      </c>
      <c r="M60" s="74" t="str">
        <f t="shared" si="22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32</v>
      </c>
      <c r="AO60" s="41">
        <v>1260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1370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>
        <v>78.900000000000006</v>
      </c>
      <c r="BA60" s="68"/>
      <c r="BB60" s="68"/>
      <c r="BC60" s="68"/>
      <c r="BD60" s="68"/>
      <c r="BE60" s="15"/>
      <c r="BF60" s="5">
        <f t="shared" si="30"/>
        <v>12450</v>
      </c>
      <c r="BG60" s="42">
        <v>8150</v>
      </c>
      <c r="BH60" s="42">
        <v>0</v>
      </c>
      <c r="BI60" s="42"/>
      <c r="BJ60" s="42"/>
      <c r="BK60" s="42"/>
      <c r="BL60" s="42"/>
      <c r="BM60" s="15">
        <v>4300</v>
      </c>
    </row>
    <row r="61" spans="1:65" outlineLevel="5">
      <c r="A61" s="22">
        <f t="shared" si="6"/>
        <v>2</v>
      </c>
      <c r="B61" s="9">
        <f t="shared" si="12"/>
        <v>42045</v>
      </c>
      <c r="C61" s="207">
        <v>326769</v>
      </c>
      <c r="D61" s="64">
        <f t="shared" si="21"/>
        <v>37.5</v>
      </c>
      <c r="E61" s="12">
        <v>38</v>
      </c>
      <c r="F61" s="12">
        <v>38</v>
      </c>
      <c r="G61" s="12">
        <v>38</v>
      </c>
      <c r="H61" s="12">
        <v>38</v>
      </c>
      <c r="I61" s="12">
        <v>37</v>
      </c>
      <c r="J61" s="12">
        <v>37</v>
      </c>
      <c r="K61" s="12">
        <v>37</v>
      </c>
      <c r="L61" s="12">
        <v>37</v>
      </c>
      <c r="M61" s="74">
        <f t="shared" si="22"/>
        <v>7.4</v>
      </c>
      <c r="N61" s="86">
        <v>7.34</v>
      </c>
      <c r="O61" s="86">
        <v>7.38</v>
      </c>
      <c r="P61" s="86">
        <v>7.33</v>
      </c>
      <c r="Q61" s="86">
        <v>7.35</v>
      </c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36</v>
      </c>
      <c r="AO61" s="41">
        <v>1100</v>
      </c>
      <c r="AP61" s="110">
        <v>4.71</v>
      </c>
      <c r="AQ61" s="111">
        <v>3.72</v>
      </c>
      <c r="AR61" s="126">
        <f t="shared" si="25"/>
        <v>78.98089171974523</v>
      </c>
      <c r="AS61" s="126">
        <f t="shared" si="26"/>
        <v>21.01910828025477</v>
      </c>
      <c r="AT61" s="127">
        <v>980</v>
      </c>
      <c r="AU61" s="128">
        <v>2.97</v>
      </c>
      <c r="AV61" s="129">
        <v>1.65</v>
      </c>
      <c r="AW61" s="126">
        <f t="shared" si="27"/>
        <v>55.55555555555555</v>
      </c>
      <c r="AX61" s="126">
        <f t="shared" si="28"/>
        <v>44.44444444444445</v>
      </c>
      <c r="AY61" s="64">
        <f t="shared" si="29"/>
        <v>66.73387096774195</v>
      </c>
      <c r="AZ61" s="97">
        <v>79</v>
      </c>
      <c r="BA61" s="68"/>
      <c r="BB61" s="68"/>
      <c r="BC61" s="68"/>
      <c r="BD61" s="68"/>
      <c r="BE61" s="15"/>
      <c r="BF61" s="5">
        <f t="shared" si="30"/>
        <v>12490</v>
      </c>
      <c r="BG61" s="42">
        <v>6710</v>
      </c>
      <c r="BH61" s="42">
        <v>1170</v>
      </c>
      <c r="BI61" s="42"/>
      <c r="BJ61" s="42"/>
      <c r="BK61" s="42"/>
      <c r="BL61" s="42"/>
      <c r="BM61" s="15">
        <v>4610</v>
      </c>
    </row>
    <row r="62" spans="1:65" outlineLevel="5">
      <c r="A62" s="22">
        <f t="shared" si="6"/>
        <v>2</v>
      </c>
      <c r="B62" s="9">
        <f t="shared" si="12"/>
        <v>42046</v>
      </c>
      <c r="C62" s="207">
        <v>329091</v>
      </c>
      <c r="D62" s="64">
        <f t="shared" si="21"/>
        <v>37.5</v>
      </c>
      <c r="E62" s="12">
        <v>37</v>
      </c>
      <c r="F62" s="12">
        <v>38</v>
      </c>
      <c r="G62" s="12">
        <v>39</v>
      </c>
      <c r="H62" s="12">
        <v>38</v>
      </c>
      <c r="I62" s="12">
        <v>36</v>
      </c>
      <c r="J62" s="12">
        <v>37</v>
      </c>
      <c r="K62" s="12">
        <v>38</v>
      </c>
      <c r="L62" s="12">
        <v>37</v>
      </c>
      <c r="M62" s="74" t="str">
        <f t="shared" si="22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33</v>
      </c>
      <c r="AO62" s="41">
        <v>1200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1240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>
        <v>79</v>
      </c>
      <c r="BA62" s="68"/>
      <c r="BB62" s="68"/>
      <c r="BC62" s="68"/>
      <c r="BD62" s="68"/>
      <c r="BE62" s="15"/>
      <c r="BF62" s="5">
        <f t="shared" si="30"/>
        <v>12490</v>
      </c>
      <c r="BG62" s="42">
        <v>7720</v>
      </c>
      <c r="BH62" s="42">
        <v>0</v>
      </c>
      <c r="BI62" s="42"/>
      <c r="BJ62" s="42"/>
      <c r="BK62" s="42"/>
      <c r="BL62" s="42"/>
      <c r="BM62" s="15">
        <v>4770</v>
      </c>
    </row>
    <row r="63" spans="1:65" outlineLevel="5">
      <c r="A63" s="22">
        <f t="shared" si="6"/>
        <v>2</v>
      </c>
      <c r="B63" s="9">
        <f t="shared" si="12"/>
        <v>42047</v>
      </c>
      <c r="C63" s="207">
        <v>323795</v>
      </c>
      <c r="D63" s="64">
        <f t="shared" si="21"/>
        <v>37.299999999999997</v>
      </c>
      <c r="E63" s="12">
        <v>37</v>
      </c>
      <c r="F63" s="12">
        <v>38</v>
      </c>
      <c r="G63" s="12">
        <v>38</v>
      </c>
      <c r="H63" s="12">
        <v>38</v>
      </c>
      <c r="I63" s="12">
        <v>36</v>
      </c>
      <c r="J63" s="12">
        <v>37</v>
      </c>
      <c r="K63" s="12">
        <v>37</v>
      </c>
      <c r="L63" s="12">
        <v>37</v>
      </c>
      <c r="M63" s="74" t="str">
        <f t="shared" si="22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27</v>
      </c>
      <c r="AO63" s="41">
        <v>1480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1500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80</v>
      </c>
      <c r="BA63" s="68"/>
      <c r="BB63" s="68"/>
      <c r="BC63" s="68"/>
      <c r="BD63" s="68"/>
      <c r="BE63" s="15"/>
      <c r="BF63" s="5">
        <f t="shared" si="30"/>
        <v>12450</v>
      </c>
      <c r="BG63" s="42">
        <v>5900</v>
      </c>
      <c r="BH63" s="42">
        <v>4990</v>
      </c>
      <c r="BI63" s="42"/>
      <c r="BJ63" s="42"/>
      <c r="BK63" s="42"/>
      <c r="BL63" s="42"/>
      <c r="BM63" s="15">
        <v>1560</v>
      </c>
    </row>
    <row r="64" spans="1:65" outlineLevel="5">
      <c r="A64" s="22">
        <f t="shared" si="6"/>
        <v>2</v>
      </c>
      <c r="B64" s="9">
        <f t="shared" si="12"/>
        <v>42048</v>
      </c>
      <c r="C64" s="207">
        <v>317582</v>
      </c>
      <c r="D64" s="64">
        <f t="shared" si="21"/>
        <v>37.299999999999997</v>
      </c>
      <c r="E64" s="12">
        <v>37</v>
      </c>
      <c r="F64" s="12">
        <v>38</v>
      </c>
      <c r="G64" s="12">
        <v>38</v>
      </c>
      <c r="H64" s="12">
        <v>38</v>
      </c>
      <c r="I64" s="12">
        <v>36</v>
      </c>
      <c r="J64" s="12">
        <v>37</v>
      </c>
      <c r="K64" s="12">
        <v>37</v>
      </c>
      <c r="L64" s="12">
        <v>37</v>
      </c>
      <c r="M64" s="74" t="str">
        <f t="shared" si="22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30</v>
      </c>
      <c r="AO64" s="41">
        <v>1350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1390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80.599999999999994</v>
      </c>
      <c r="BA64" s="68"/>
      <c r="BB64" s="68"/>
      <c r="BC64" s="68"/>
      <c r="BD64" s="68"/>
      <c r="BE64" s="15"/>
      <c r="BF64" s="5">
        <f t="shared" si="30"/>
        <v>12440</v>
      </c>
      <c r="BG64" s="42">
        <v>5920</v>
      </c>
      <c r="BH64" s="42">
        <v>2380</v>
      </c>
      <c r="BI64" s="42"/>
      <c r="BJ64" s="42"/>
      <c r="BK64" s="42"/>
      <c r="BL64" s="42"/>
      <c r="BM64" s="15">
        <v>4140</v>
      </c>
    </row>
    <row r="65" spans="1:65" outlineLevel="5">
      <c r="A65" s="22">
        <f t="shared" si="6"/>
        <v>2</v>
      </c>
      <c r="B65" s="9">
        <f t="shared" si="12"/>
        <v>42049</v>
      </c>
      <c r="C65" s="207">
        <v>320698</v>
      </c>
      <c r="D65" s="64">
        <f t="shared" si="21"/>
        <v>37.799999999999997</v>
      </c>
      <c r="E65" s="12">
        <v>38</v>
      </c>
      <c r="F65" s="12">
        <v>38</v>
      </c>
      <c r="G65" s="12">
        <v>39</v>
      </c>
      <c r="H65" s="12">
        <v>38</v>
      </c>
      <c r="I65" s="12">
        <v>37</v>
      </c>
      <c r="J65" s="12">
        <v>37</v>
      </c>
      <c r="K65" s="12">
        <v>38</v>
      </c>
      <c r="L65" s="12">
        <v>37</v>
      </c>
      <c r="M65" s="74" t="str">
        <f t="shared" si="22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29</v>
      </c>
      <c r="AO65" s="41">
        <v>1360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1500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/>
      <c r="BA65" s="68"/>
      <c r="BB65" s="68"/>
      <c r="BC65" s="68"/>
      <c r="BD65" s="68"/>
      <c r="BE65" s="15"/>
      <c r="BF65" s="5">
        <f t="shared" si="30"/>
        <v>12490</v>
      </c>
      <c r="BG65" s="42">
        <v>7780</v>
      </c>
      <c r="BH65" s="42">
        <v>0</v>
      </c>
      <c r="BI65" s="42"/>
      <c r="BJ65" s="42"/>
      <c r="BK65" s="42"/>
      <c r="BL65" s="42"/>
      <c r="BM65" s="15">
        <v>4710</v>
      </c>
    </row>
    <row r="66" spans="1:65" outlineLevel="5">
      <c r="A66" s="22">
        <f t="shared" si="6"/>
        <v>2</v>
      </c>
      <c r="B66" s="9">
        <f t="shared" si="12"/>
        <v>42050</v>
      </c>
      <c r="C66" s="207">
        <v>294711</v>
      </c>
      <c r="D66" s="64">
        <f t="shared" si="21"/>
        <v>37.299999999999997</v>
      </c>
      <c r="E66" s="12">
        <v>37</v>
      </c>
      <c r="F66" s="12">
        <v>38</v>
      </c>
      <c r="G66" s="12">
        <v>38</v>
      </c>
      <c r="H66" s="12">
        <v>38</v>
      </c>
      <c r="I66" s="12">
        <v>36</v>
      </c>
      <c r="J66" s="12">
        <v>37</v>
      </c>
      <c r="K66" s="12">
        <v>37</v>
      </c>
      <c r="L66" s="12">
        <v>37</v>
      </c>
      <c r="M66" s="74" t="str">
        <f t="shared" si="22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32</v>
      </c>
      <c r="AO66" s="41">
        <v>1230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1100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/>
      <c r="BA66" s="68"/>
      <c r="BB66" s="68"/>
      <c r="BC66" s="68"/>
      <c r="BD66" s="68"/>
      <c r="BE66" s="15"/>
      <c r="BF66" s="5">
        <f t="shared" si="30"/>
        <v>12450</v>
      </c>
      <c r="BG66" s="42">
        <v>7280</v>
      </c>
      <c r="BH66" s="42">
        <v>290</v>
      </c>
      <c r="BI66" s="42"/>
      <c r="BJ66" s="42"/>
      <c r="BK66" s="42"/>
      <c r="BL66" s="42"/>
      <c r="BM66" s="15">
        <v>4880</v>
      </c>
    </row>
    <row r="67" spans="1:65" outlineLevel="5">
      <c r="A67" s="22">
        <f t="shared" si="6"/>
        <v>2</v>
      </c>
      <c r="B67" s="9">
        <f t="shared" si="12"/>
        <v>42051</v>
      </c>
      <c r="C67" s="207">
        <v>410661</v>
      </c>
      <c r="D67" s="64">
        <f t="shared" si="21"/>
        <v>37.299999999999997</v>
      </c>
      <c r="E67" s="12">
        <v>38</v>
      </c>
      <c r="F67" s="12">
        <v>37</v>
      </c>
      <c r="G67" s="12">
        <v>39</v>
      </c>
      <c r="H67" s="12">
        <v>37</v>
      </c>
      <c r="I67" s="12">
        <v>37</v>
      </c>
      <c r="J67" s="12">
        <v>36</v>
      </c>
      <c r="K67" s="12">
        <v>38</v>
      </c>
      <c r="L67" s="12">
        <v>36</v>
      </c>
      <c r="M67" s="74" t="str">
        <f t="shared" si="22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37</v>
      </c>
      <c r="AO67" s="41">
        <v>1070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1100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>
        <v>80.2</v>
      </c>
      <c r="BA67" s="68"/>
      <c r="BB67" s="68"/>
      <c r="BC67" s="68"/>
      <c r="BD67" s="68"/>
      <c r="BE67" s="15"/>
      <c r="BF67" s="5">
        <f t="shared" si="30"/>
        <v>12480</v>
      </c>
      <c r="BG67" s="42">
        <v>7430</v>
      </c>
      <c r="BH67" s="42">
        <v>0</v>
      </c>
      <c r="BI67" s="42"/>
      <c r="BJ67" s="42"/>
      <c r="BK67" s="42"/>
      <c r="BL67" s="42"/>
      <c r="BM67" s="15">
        <v>5050</v>
      </c>
    </row>
    <row r="68" spans="1:65" outlineLevel="5">
      <c r="A68" s="22">
        <f t="shared" si="6"/>
        <v>2</v>
      </c>
      <c r="B68" s="9">
        <f t="shared" si="12"/>
        <v>42052</v>
      </c>
      <c r="C68" s="207">
        <v>379435</v>
      </c>
      <c r="D68" s="64">
        <f t="shared" si="21"/>
        <v>37.299999999999997</v>
      </c>
      <c r="E68" s="12">
        <v>38</v>
      </c>
      <c r="F68" s="12">
        <v>37</v>
      </c>
      <c r="G68" s="12">
        <v>39</v>
      </c>
      <c r="H68" s="12">
        <v>37</v>
      </c>
      <c r="I68" s="12">
        <v>37</v>
      </c>
      <c r="J68" s="12">
        <v>36</v>
      </c>
      <c r="K68" s="12">
        <v>38</v>
      </c>
      <c r="L68" s="12">
        <v>36</v>
      </c>
      <c r="M68" s="74">
        <f t="shared" si="22"/>
        <v>7.4</v>
      </c>
      <c r="N68" s="86">
        <v>7.34</v>
      </c>
      <c r="O68" s="86">
        <v>7.38</v>
      </c>
      <c r="P68" s="86">
        <v>7.33</v>
      </c>
      <c r="Q68" s="86">
        <v>7.35</v>
      </c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23</v>
      </c>
      <c r="AO68" s="41">
        <v>1730</v>
      </c>
      <c r="AP68" s="110">
        <v>4.16</v>
      </c>
      <c r="AQ68" s="111">
        <v>3.24</v>
      </c>
      <c r="AR68" s="126">
        <f t="shared" si="25"/>
        <v>77.884615384615387</v>
      </c>
      <c r="AS68" s="126">
        <f t="shared" si="26"/>
        <v>22.115384615384613</v>
      </c>
      <c r="AT68" s="127">
        <v>1470</v>
      </c>
      <c r="AU68" s="128">
        <v>2.68</v>
      </c>
      <c r="AV68" s="129">
        <v>1.58</v>
      </c>
      <c r="AW68" s="126">
        <f t="shared" si="27"/>
        <v>58.955223880597018</v>
      </c>
      <c r="AX68" s="126">
        <f t="shared" si="28"/>
        <v>41.044776119402982</v>
      </c>
      <c r="AY68" s="64">
        <f t="shared" si="29"/>
        <v>59.214365881032549</v>
      </c>
      <c r="AZ68" s="97">
        <v>80</v>
      </c>
      <c r="BA68" s="68"/>
      <c r="BB68" s="68"/>
      <c r="BC68" s="68"/>
      <c r="BD68" s="68"/>
      <c r="BE68" s="15"/>
      <c r="BF68" s="5">
        <f t="shared" si="30"/>
        <v>12460</v>
      </c>
      <c r="BG68" s="42">
        <v>5190</v>
      </c>
      <c r="BH68" s="42">
        <v>2330</v>
      </c>
      <c r="BI68" s="42"/>
      <c r="BJ68" s="42"/>
      <c r="BK68" s="42"/>
      <c r="BL68" s="42"/>
      <c r="BM68" s="15">
        <v>4940</v>
      </c>
    </row>
    <row r="69" spans="1:65" outlineLevel="5">
      <c r="A69" s="22">
        <f t="shared" si="6"/>
        <v>2</v>
      </c>
      <c r="B69" s="9">
        <f t="shared" si="12"/>
        <v>42053</v>
      </c>
      <c r="C69" s="207">
        <v>325621</v>
      </c>
      <c r="D69" s="64">
        <f t="shared" si="21"/>
        <v>37</v>
      </c>
      <c r="E69" s="12">
        <v>36</v>
      </c>
      <c r="F69" s="12">
        <v>38</v>
      </c>
      <c r="G69" s="12">
        <v>38</v>
      </c>
      <c r="H69" s="12">
        <v>38</v>
      </c>
      <c r="I69" s="12">
        <v>35</v>
      </c>
      <c r="J69" s="12">
        <v>37</v>
      </c>
      <c r="K69" s="12">
        <v>37</v>
      </c>
      <c r="L69" s="12">
        <v>37</v>
      </c>
      <c r="M69" s="74" t="str">
        <f t="shared" si="22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27</v>
      </c>
      <c r="AO69" s="41">
        <v>1460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1460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/>
      <c r="BA69" s="68"/>
      <c r="BB69" s="68"/>
      <c r="BC69" s="68"/>
      <c r="BD69" s="68"/>
      <c r="BE69" s="15"/>
      <c r="BF69" s="5">
        <f t="shared" si="30"/>
        <v>12490</v>
      </c>
      <c r="BG69" s="42">
        <v>5980</v>
      </c>
      <c r="BH69" s="42">
        <v>1680</v>
      </c>
      <c r="BI69" s="42"/>
      <c r="BJ69" s="42"/>
      <c r="BK69" s="42"/>
      <c r="BL69" s="42"/>
      <c r="BM69" s="15">
        <v>4830</v>
      </c>
    </row>
    <row r="70" spans="1:65" outlineLevel="5">
      <c r="A70" s="22">
        <f t="shared" si="6"/>
        <v>2</v>
      </c>
      <c r="B70" s="9">
        <f t="shared" si="12"/>
        <v>42054</v>
      </c>
      <c r="C70" s="207">
        <v>273038</v>
      </c>
      <c r="D70" s="64">
        <f t="shared" si="21"/>
        <v>37.5</v>
      </c>
      <c r="E70" s="12">
        <v>37</v>
      </c>
      <c r="F70" s="12">
        <v>38</v>
      </c>
      <c r="G70" s="12">
        <v>39</v>
      </c>
      <c r="H70" s="12">
        <v>38</v>
      </c>
      <c r="I70" s="12">
        <v>36</v>
      </c>
      <c r="J70" s="12">
        <v>37</v>
      </c>
      <c r="K70" s="12">
        <v>38</v>
      </c>
      <c r="L70" s="12">
        <v>37</v>
      </c>
      <c r="M70" s="74" t="str">
        <f t="shared" si="22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25</v>
      </c>
      <c r="AO70" s="41">
        <v>1610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1480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/>
      <c r="BA70" s="68"/>
      <c r="BB70" s="68"/>
      <c r="BC70" s="68"/>
      <c r="BD70" s="68"/>
      <c r="BE70" s="15"/>
      <c r="BF70" s="5">
        <f t="shared" si="30"/>
        <v>12480</v>
      </c>
      <c r="BG70" s="42">
        <v>7640</v>
      </c>
      <c r="BH70" s="42">
        <v>0</v>
      </c>
      <c r="BI70" s="42"/>
      <c r="BJ70" s="42"/>
      <c r="BK70" s="42"/>
      <c r="BL70" s="42"/>
      <c r="BM70" s="15">
        <v>4840</v>
      </c>
    </row>
    <row r="71" spans="1:65" outlineLevel="5">
      <c r="A71" s="22">
        <f t="shared" si="6"/>
        <v>2</v>
      </c>
      <c r="B71" s="9">
        <f t="shared" si="12"/>
        <v>42055</v>
      </c>
      <c r="C71" s="207">
        <v>267947</v>
      </c>
      <c r="D71" s="64">
        <f t="shared" si="21"/>
        <v>37.299999999999997</v>
      </c>
      <c r="E71" s="12">
        <v>37</v>
      </c>
      <c r="F71" s="12">
        <v>38</v>
      </c>
      <c r="G71" s="12">
        <v>38</v>
      </c>
      <c r="H71" s="12">
        <v>38</v>
      </c>
      <c r="I71" s="12">
        <v>36</v>
      </c>
      <c r="J71" s="12">
        <v>37</v>
      </c>
      <c r="K71" s="12">
        <v>37</v>
      </c>
      <c r="L71" s="12">
        <v>37</v>
      </c>
      <c r="M71" s="74" t="str">
        <f t="shared" si="22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32</v>
      </c>
      <c r="AO71" s="41">
        <v>1240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1540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/>
      <c r="BA71" s="68"/>
      <c r="BB71" s="68"/>
      <c r="BC71" s="68"/>
      <c r="BD71" s="68"/>
      <c r="BE71" s="15"/>
      <c r="BF71" s="5">
        <f t="shared" si="30"/>
        <v>12420</v>
      </c>
      <c r="BG71" s="42">
        <v>7150</v>
      </c>
      <c r="BH71" s="42">
        <v>310</v>
      </c>
      <c r="BI71" s="42"/>
      <c r="BJ71" s="42"/>
      <c r="BK71" s="42"/>
      <c r="BL71" s="42"/>
      <c r="BM71" s="15">
        <v>4960</v>
      </c>
    </row>
    <row r="72" spans="1:65" outlineLevel="5">
      <c r="A72" s="22">
        <f t="shared" si="6"/>
        <v>2</v>
      </c>
      <c r="B72" s="9">
        <f t="shared" si="12"/>
        <v>42056</v>
      </c>
      <c r="C72" s="207">
        <v>331037</v>
      </c>
      <c r="D72" s="64">
        <f t="shared" si="21"/>
        <v>37</v>
      </c>
      <c r="E72" s="12">
        <v>36</v>
      </c>
      <c r="F72" s="12">
        <v>38</v>
      </c>
      <c r="G72" s="12">
        <v>38</v>
      </c>
      <c r="H72" s="12">
        <v>38</v>
      </c>
      <c r="I72" s="12">
        <v>35</v>
      </c>
      <c r="J72" s="12">
        <v>37</v>
      </c>
      <c r="K72" s="12">
        <v>37</v>
      </c>
      <c r="L72" s="12">
        <v>37</v>
      </c>
      <c r="M72" s="74" t="str">
        <f t="shared" si="22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25</v>
      </c>
      <c r="AO72" s="41">
        <v>1570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1540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/>
      <c r="BA72" s="68"/>
      <c r="BB72" s="68"/>
      <c r="BC72" s="68"/>
      <c r="BD72" s="68"/>
      <c r="BE72" s="15"/>
      <c r="BF72" s="5">
        <f t="shared" si="30"/>
        <v>12440</v>
      </c>
      <c r="BG72" s="42">
        <v>7000</v>
      </c>
      <c r="BH72" s="42">
        <v>470</v>
      </c>
      <c r="BI72" s="42"/>
      <c r="BJ72" s="42"/>
      <c r="BK72" s="42"/>
      <c r="BL72" s="42"/>
      <c r="BM72" s="15">
        <v>4970</v>
      </c>
    </row>
    <row r="73" spans="1:65" outlineLevel="5">
      <c r="A73" s="22">
        <f t="shared" si="6"/>
        <v>2</v>
      </c>
      <c r="B73" s="9">
        <f t="shared" si="12"/>
        <v>42057</v>
      </c>
      <c r="C73" s="207">
        <v>369381</v>
      </c>
      <c r="D73" s="64">
        <f t="shared" si="21"/>
        <v>36</v>
      </c>
      <c r="E73" s="12">
        <v>35</v>
      </c>
      <c r="F73" s="12">
        <v>37</v>
      </c>
      <c r="G73" s="12">
        <v>37</v>
      </c>
      <c r="H73" s="12">
        <v>37</v>
      </c>
      <c r="I73" s="12">
        <v>34</v>
      </c>
      <c r="J73" s="12">
        <v>36</v>
      </c>
      <c r="K73" s="12">
        <v>36</v>
      </c>
      <c r="L73" s="12">
        <v>36</v>
      </c>
      <c r="M73" s="74" t="str">
        <f t="shared" si="22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28</v>
      </c>
      <c r="AO73" s="41">
        <v>1440</v>
      </c>
      <c r="AP73" s="110"/>
      <c r="AQ73" s="111"/>
      <c r="AR73" s="126" t="str">
        <f t="shared" si="25"/>
        <v/>
      </c>
      <c r="AS73" s="126" t="str">
        <f t="shared" si="26"/>
        <v/>
      </c>
      <c r="AT73" s="127">
        <v>1550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/>
      <c r="BA73" s="68"/>
      <c r="BB73" s="68"/>
      <c r="BC73" s="68"/>
      <c r="BD73" s="68"/>
      <c r="BE73" s="15"/>
      <c r="BF73" s="5">
        <f t="shared" si="30"/>
        <v>12450</v>
      </c>
      <c r="BG73" s="42">
        <v>7390</v>
      </c>
      <c r="BH73" s="42">
        <v>0</v>
      </c>
      <c r="BI73" s="42"/>
      <c r="BJ73" s="42"/>
      <c r="BK73" s="42"/>
      <c r="BL73" s="42"/>
      <c r="BM73" s="15">
        <v>5060</v>
      </c>
    </row>
    <row r="74" spans="1:65" outlineLevel="5">
      <c r="A74" s="22">
        <f t="shared" si="6"/>
        <v>2</v>
      </c>
      <c r="B74" s="9">
        <f t="shared" si="12"/>
        <v>42058</v>
      </c>
      <c r="C74" s="207">
        <v>308106</v>
      </c>
      <c r="D74" s="64">
        <f t="shared" si="21"/>
        <v>36.299999999999997</v>
      </c>
      <c r="E74" s="12">
        <v>36</v>
      </c>
      <c r="F74" s="12">
        <v>37</v>
      </c>
      <c r="G74" s="12">
        <v>38</v>
      </c>
      <c r="H74" s="12">
        <v>36</v>
      </c>
      <c r="I74" s="12">
        <v>35</v>
      </c>
      <c r="J74" s="12">
        <v>36</v>
      </c>
      <c r="K74" s="12">
        <v>37</v>
      </c>
      <c r="L74" s="12">
        <v>35</v>
      </c>
      <c r="M74" s="74" t="str">
        <f t="shared" si="22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30</v>
      </c>
      <c r="AO74" s="41">
        <v>1350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1540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>
        <v>79.599999999999994</v>
      </c>
      <c r="BA74" s="68"/>
      <c r="BB74" s="68"/>
      <c r="BC74" s="68"/>
      <c r="BD74" s="68"/>
      <c r="BE74" s="15"/>
      <c r="BF74" s="5">
        <f t="shared" si="30"/>
        <v>12480</v>
      </c>
      <c r="BG74" s="42">
        <v>7630</v>
      </c>
      <c r="BH74" s="42">
        <v>0</v>
      </c>
      <c r="BI74" s="42"/>
      <c r="BJ74" s="42"/>
      <c r="BK74" s="42"/>
      <c r="BL74" s="42"/>
      <c r="BM74" s="15">
        <v>4850</v>
      </c>
    </row>
    <row r="75" spans="1:65" outlineLevel="5">
      <c r="A75" s="22">
        <f t="shared" si="6"/>
        <v>2</v>
      </c>
      <c r="B75" s="9">
        <f t="shared" si="12"/>
        <v>42059</v>
      </c>
      <c r="C75" s="207">
        <v>324398</v>
      </c>
      <c r="D75" s="64">
        <f t="shared" si="21"/>
        <v>36</v>
      </c>
      <c r="E75" s="12">
        <v>36</v>
      </c>
      <c r="F75" s="12">
        <v>37</v>
      </c>
      <c r="G75" s="12">
        <v>36</v>
      </c>
      <c r="H75" s="12">
        <v>37</v>
      </c>
      <c r="I75" s="12">
        <v>35</v>
      </c>
      <c r="J75" s="12">
        <v>36</v>
      </c>
      <c r="K75" s="12">
        <v>35</v>
      </c>
      <c r="L75" s="12">
        <v>36</v>
      </c>
      <c r="M75" s="74">
        <f t="shared" si="22"/>
        <v>7.3</v>
      </c>
      <c r="N75" s="86">
        <v>7.35</v>
      </c>
      <c r="O75" s="86">
        <v>7.35</v>
      </c>
      <c r="P75" s="86">
        <v>7.32</v>
      </c>
      <c r="Q75" s="86">
        <v>7.3</v>
      </c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29</v>
      </c>
      <c r="AO75" s="41">
        <v>1360</v>
      </c>
      <c r="AP75" s="110">
        <v>4.3899999999999997</v>
      </c>
      <c r="AQ75" s="111">
        <v>3.43</v>
      </c>
      <c r="AR75" s="126">
        <f t="shared" si="25"/>
        <v>78.132118451025065</v>
      </c>
      <c r="AS75" s="126">
        <f t="shared" si="26"/>
        <v>21.867881548974935</v>
      </c>
      <c r="AT75" s="127">
        <v>1390</v>
      </c>
      <c r="AU75" s="128">
        <v>3.24</v>
      </c>
      <c r="AV75" s="129">
        <v>1.99</v>
      </c>
      <c r="AW75" s="126">
        <f t="shared" si="27"/>
        <v>61.419753086419746</v>
      </c>
      <c r="AX75" s="126">
        <f t="shared" si="28"/>
        <v>38.580246913580254</v>
      </c>
      <c r="AY75" s="64">
        <f t="shared" si="29"/>
        <v>55.442565597667667</v>
      </c>
      <c r="AZ75" s="97">
        <v>79.400000000000006</v>
      </c>
      <c r="BA75" s="68"/>
      <c r="BB75" s="68"/>
      <c r="BC75" s="68"/>
      <c r="BD75" s="68"/>
      <c r="BE75" s="15"/>
      <c r="BF75" s="5">
        <f t="shared" si="30"/>
        <v>12460</v>
      </c>
      <c r="BG75" s="42">
        <v>7520</v>
      </c>
      <c r="BH75" s="42">
        <v>0</v>
      </c>
      <c r="BI75" s="42"/>
      <c r="BJ75" s="42"/>
      <c r="BK75" s="42"/>
      <c r="BL75" s="42"/>
      <c r="BM75" s="15">
        <v>4940</v>
      </c>
    </row>
    <row r="76" spans="1:65" outlineLevel="5">
      <c r="A76" s="22">
        <f t="shared" si="6"/>
        <v>2</v>
      </c>
      <c r="B76" s="9">
        <f t="shared" si="12"/>
        <v>42060</v>
      </c>
      <c r="C76" s="207">
        <v>317960</v>
      </c>
      <c r="D76" s="64">
        <f t="shared" si="21"/>
        <v>36.5</v>
      </c>
      <c r="E76" s="12">
        <v>37</v>
      </c>
      <c r="F76" s="12">
        <v>36</v>
      </c>
      <c r="G76" s="12">
        <v>38</v>
      </c>
      <c r="H76" s="12">
        <v>37</v>
      </c>
      <c r="I76" s="12">
        <v>36</v>
      </c>
      <c r="J76" s="12">
        <v>35</v>
      </c>
      <c r="K76" s="12">
        <v>37</v>
      </c>
      <c r="L76" s="12">
        <v>36</v>
      </c>
      <c r="M76" s="74" t="str">
        <f t="shared" si="22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37</v>
      </c>
      <c r="AO76" s="41">
        <v>1080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1040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>
        <v>80.2</v>
      </c>
      <c r="BA76" s="68"/>
      <c r="BB76" s="68"/>
      <c r="BC76" s="68"/>
      <c r="BD76" s="68"/>
      <c r="BE76" s="15"/>
      <c r="BF76" s="5">
        <f t="shared" si="30"/>
        <v>12440</v>
      </c>
      <c r="BG76" s="42">
        <v>7020</v>
      </c>
      <c r="BH76" s="42">
        <v>460</v>
      </c>
      <c r="BI76" s="42"/>
      <c r="BJ76" s="42"/>
      <c r="BK76" s="42"/>
      <c r="BL76" s="42"/>
      <c r="BM76" s="15">
        <v>4960</v>
      </c>
    </row>
    <row r="77" spans="1:65" outlineLevel="5">
      <c r="A77" s="22">
        <f t="shared" si="6"/>
        <v>2</v>
      </c>
      <c r="B77" s="9">
        <f t="shared" si="12"/>
        <v>42061</v>
      </c>
      <c r="C77" s="207">
        <v>322036</v>
      </c>
      <c r="D77" s="64">
        <f t="shared" si="21"/>
        <v>37.5</v>
      </c>
      <c r="E77" s="12">
        <v>38</v>
      </c>
      <c r="F77" s="12">
        <v>37</v>
      </c>
      <c r="G77" s="12">
        <v>39</v>
      </c>
      <c r="H77" s="12">
        <v>38</v>
      </c>
      <c r="I77" s="12">
        <v>37</v>
      </c>
      <c r="J77" s="12">
        <v>36</v>
      </c>
      <c r="K77" s="12">
        <v>38</v>
      </c>
      <c r="L77" s="12">
        <v>37</v>
      </c>
      <c r="M77" s="74" t="str">
        <f t="shared" si="22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41</v>
      </c>
      <c r="AO77" s="41">
        <v>980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880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80.7</v>
      </c>
      <c r="BA77" s="68"/>
      <c r="BB77" s="68"/>
      <c r="BC77" s="68"/>
      <c r="BD77" s="68"/>
      <c r="BE77" s="15"/>
      <c r="BF77" s="5">
        <f t="shared" si="30"/>
        <v>12470</v>
      </c>
      <c r="BG77" s="42">
        <v>7140</v>
      </c>
      <c r="BH77" s="42">
        <v>390</v>
      </c>
      <c r="BI77" s="42"/>
      <c r="BJ77" s="42"/>
      <c r="BK77" s="42"/>
      <c r="BL77" s="42"/>
      <c r="BM77" s="15">
        <v>4940</v>
      </c>
    </row>
    <row r="78" spans="1:65" outlineLevel="5">
      <c r="A78" s="22">
        <f t="shared" si="6"/>
        <v>2</v>
      </c>
      <c r="B78" s="9">
        <f t="shared" si="12"/>
        <v>42062</v>
      </c>
      <c r="C78" s="207">
        <v>320418</v>
      </c>
      <c r="D78" s="64">
        <f t="shared" si="21"/>
        <v>38.299999999999997</v>
      </c>
      <c r="E78" s="12">
        <v>38</v>
      </c>
      <c r="F78" s="12">
        <v>38</v>
      </c>
      <c r="G78" s="12">
        <v>40</v>
      </c>
      <c r="H78" s="12">
        <v>39</v>
      </c>
      <c r="I78" s="12">
        <v>37</v>
      </c>
      <c r="J78" s="12">
        <v>37</v>
      </c>
      <c r="K78" s="12">
        <v>39</v>
      </c>
      <c r="L78" s="12">
        <v>38</v>
      </c>
      <c r="M78" s="74" t="str">
        <f t="shared" si="22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43</v>
      </c>
      <c r="AO78" s="41">
        <v>920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920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80.400000000000006</v>
      </c>
      <c r="BA78" s="68"/>
      <c r="BB78" s="68"/>
      <c r="BC78" s="68"/>
      <c r="BD78" s="68"/>
      <c r="BE78" s="15"/>
      <c r="BF78" s="5">
        <f t="shared" si="30"/>
        <v>12480</v>
      </c>
      <c r="BG78" s="42">
        <v>7610</v>
      </c>
      <c r="BH78" s="42">
        <v>0</v>
      </c>
      <c r="BI78" s="42"/>
      <c r="BJ78" s="42"/>
      <c r="BK78" s="42"/>
      <c r="BL78" s="42"/>
      <c r="BM78" s="15">
        <v>4870</v>
      </c>
    </row>
    <row r="79" spans="1:65" outlineLevel="5">
      <c r="A79" s="22">
        <f t="shared" si="6"/>
        <v>2</v>
      </c>
      <c r="B79" s="49">
        <f t="shared" si="12"/>
        <v>42063</v>
      </c>
      <c r="C79" s="207">
        <v>327945</v>
      </c>
      <c r="D79" s="64">
        <f t="shared" si="21"/>
        <v>38.299999999999997</v>
      </c>
      <c r="E79" s="12">
        <v>38</v>
      </c>
      <c r="F79" s="12">
        <v>38</v>
      </c>
      <c r="G79" s="12">
        <v>40</v>
      </c>
      <c r="H79" s="12">
        <v>39</v>
      </c>
      <c r="I79" s="12">
        <v>37</v>
      </c>
      <c r="J79" s="12">
        <v>37</v>
      </c>
      <c r="K79" s="12">
        <v>39</v>
      </c>
      <c r="L79" s="12">
        <v>38</v>
      </c>
      <c r="M79" s="74" t="str">
        <f t="shared" si="22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45</v>
      </c>
      <c r="AO79" s="41">
        <v>890</v>
      </c>
      <c r="AP79" s="110"/>
      <c r="AQ79" s="111"/>
      <c r="AR79" s="126" t="str">
        <f t="shared" si="25"/>
        <v/>
      </c>
      <c r="AS79" s="126" t="str">
        <f t="shared" si="26"/>
        <v/>
      </c>
      <c r="AT79" s="127">
        <v>980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/>
      <c r="BA79" s="68"/>
      <c r="BB79" s="68"/>
      <c r="BC79" s="68"/>
      <c r="BD79" s="68"/>
      <c r="BE79" s="15"/>
      <c r="BF79" s="5">
        <f t="shared" si="30"/>
        <v>12470</v>
      </c>
      <c r="BG79" s="42">
        <v>2800</v>
      </c>
      <c r="BH79" s="42">
        <v>4720</v>
      </c>
      <c r="BI79" s="42"/>
      <c r="BJ79" s="42"/>
      <c r="BK79" s="42"/>
      <c r="BL79" s="42"/>
      <c r="BM79" s="15">
        <v>4950</v>
      </c>
    </row>
    <row r="80" spans="1:65" ht="17.25" outlineLevel="5" thickBot="1">
      <c r="A80" s="47" t="e">
        <f t="shared" si="6"/>
        <v>#VALUE!</v>
      </c>
      <c r="B80" s="49" t="s">
        <v>166</v>
      </c>
      <c r="C80" s="207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2"/>
      <c r="BH80" s="42"/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1">SUBTOTAL(4,C52:C80)</f>
        <v>410661</v>
      </c>
      <c r="D81" s="60">
        <f t="shared" si="31"/>
        <v>38.299999999999997</v>
      </c>
      <c r="E81" s="28">
        <f t="shared" si="31"/>
        <v>38</v>
      </c>
      <c r="F81" s="28">
        <f t="shared" si="31"/>
        <v>38</v>
      </c>
      <c r="G81" s="28">
        <f t="shared" si="31"/>
        <v>40</v>
      </c>
      <c r="H81" s="28">
        <f t="shared" si="31"/>
        <v>39</v>
      </c>
      <c r="I81" s="28">
        <f t="shared" si="31"/>
        <v>37</v>
      </c>
      <c r="J81" s="28">
        <f t="shared" si="31"/>
        <v>37</v>
      </c>
      <c r="K81" s="28">
        <f t="shared" si="31"/>
        <v>39</v>
      </c>
      <c r="L81" s="28">
        <f t="shared" si="31"/>
        <v>38</v>
      </c>
      <c r="M81" s="71">
        <f t="shared" si="31"/>
        <v>7.4</v>
      </c>
      <c r="N81" s="82">
        <f t="shared" si="31"/>
        <v>7.35</v>
      </c>
      <c r="O81" s="82">
        <f t="shared" si="31"/>
        <v>7.38</v>
      </c>
      <c r="P81" s="82">
        <f t="shared" si="31"/>
        <v>7.33</v>
      </c>
      <c r="Q81" s="82">
        <f t="shared" si="31"/>
        <v>7.35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0</v>
      </c>
      <c r="W81" s="39">
        <f t="shared" si="31"/>
        <v>0</v>
      </c>
      <c r="X81" s="39">
        <f t="shared" si="31"/>
        <v>0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0</v>
      </c>
      <c r="AF81" s="39">
        <f t="shared" si="31"/>
        <v>0</v>
      </c>
      <c r="AG81" s="39">
        <f t="shared" si="31"/>
        <v>0</v>
      </c>
      <c r="AH81" s="39">
        <f t="shared" si="31"/>
        <v>0</v>
      </c>
      <c r="AI81" s="39">
        <f t="shared" si="31"/>
        <v>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47</v>
      </c>
      <c r="AO81" s="39">
        <f t="shared" si="31"/>
        <v>1730</v>
      </c>
      <c r="AP81" s="104">
        <f t="shared" si="31"/>
        <v>4.71</v>
      </c>
      <c r="AQ81" s="105">
        <f t="shared" si="31"/>
        <v>3.72</v>
      </c>
      <c r="AR81" s="106">
        <f t="shared" si="31"/>
        <v>78.98089171974523</v>
      </c>
      <c r="AS81" s="106">
        <f t="shared" si="31"/>
        <v>25.434782608695642</v>
      </c>
      <c r="AT81" s="107">
        <f t="shared" si="31"/>
        <v>1550</v>
      </c>
      <c r="AU81" s="108">
        <f t="shared" si="31"/>
        <v>3.24</v>
      </c>
      <c r="AV81" s="109">
        <f t="shared" si="31"/>
        <v>1.99</v>
      </c>
      <c r="AW81" s="106">
        <f t="shared" si="31"/>
        <v>61.419753086419746</v>
      </c>
      <c r="AX81" s="106">
        <f t="shared" si="31"/>
        <v>44.44444444444445</v>
      </c>
      <c r="AY81" s="60">
        <f t="shared" si="31"/>
        <v>66.73387096774195</v>
      </c>
      <c r="AZ81" s="96">
        <f t="shared" si="31"/>
        <v>80.7</v>
      </c>
      <c r="BA81" s="67">
        <f t="shared" si="31"/>
        <v>0</v>
      </c>
      <c r="BB81" s="67">
        <f t="shared" si="31"/>
        <v>0</v>
      </c>
      <c r="BC81" s="67">
        <f t="shared" si="31"/>
        <v>0</v>
      </c>
      <c r="BD81" s="67">
        <f t="shared" si="31"/>
        <v>0</v>
      </c>
      <c r="BE81" s="27">
        <f t="shared" si="31"/>
        <v>0</v>
      </c>
      <c r="BF81" s="29">
        <f t="shared" si="31"/>
        <v>12490</v>
      </c>
      <c r="BG81" s="39">
        <f t="shared" si="31"/>
        <v>8150</v>
      </c>
      <c r="BH81" s="40">
        <f t="shared" si="31"/>
        <v>4990</v>
      </c>
      <c r="BI81" s="40">
        <f t="shared" si="31"/>
        <v>0</v>
      </c>
      <c r="BJ81" s="40">
        <f t="shared" si="31"/>
        <v>0</v>
      </c>
      <c r="BK81" s="40">
        <f t="shared" si="31"/>
        <v>0</v>
      </c>
      <c r="BL81" s="40">
        <f t="shared" si="31"/>
        <v>0</v>
      </c>
      <c r="BM81" s="27">
        <f t="shared" si="31"/>
        <v>5060</v>
      </c>
    </row>
    <row r="82" spans="1:65" outlineLevel="3">
      <c r="A82" s="187" t="s">
        <v>25</v>
      </c>
      <c r="B82" s="188"/>
      <c r="C82" s="207">
        <f t="shared" ref="C82:BM82" si="32">SUBTOTAL(5,C52:C80)</f>
        <v>267947</v>
      </c>
      <c r="D82" s="208">
        <f t="shared" si="32"/>
        <v>36</v>
      </c>
      <c r="E82" s="12">
        <f t="shared" si="32"/>
        <v>35</v>
      </c>
      <c r="F82" s="12">
        <f t="shared" si="32"/>
        <v>36</v>
      </c>
      <c r="G82" s="12">
        <f t="shared" si="32"/>
        <v>36</v>
      </c>
      <c r="H82" s="12">
        <f t="shared" si="32"/>
        <v>36</v>
      </c>
      <c r="I82" s="12">
        <f t="shared" si="32"/>
        <v>34</v>
      </c>
      <c r="J82" s="12">
        <f t="shared" si="32"/>
        <v>35</v>
      </c>
      <c r="K82" s="12">
        <f t="shared" si="32"/>
        <v>35</v>
      </c>
      <c r="L82" s="12">
        <f t="shared" si="32"/>
        <v>35</v>
      </c>
      <c r="M82" s="210">
        <f t="shared" si="32"/>
        <v>7.3</v>
      </c>
      <c r="N82" s="83">
        <f t="shared" si="32"/>
        <v>7.34</v>
      </c>
      <c r="O82" s="83">
        <f t="shared" si="32"/>
        <v>7.35</v>
      </c>
      <c r="P82" s="83">
        <f t="shared" si="32"/>
        <v>7.32</v>
      </c>
      <c r="Q82" s="83">
        <f t="shared" si="32"/>
        <v>7.3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212">
        <f t="shared" si="32"/>
        <v>0</v>
      </c>
      <c r="W82" s="41">
        <f t="shared" si="32"/>
        <v>0</v>
      </c>
      <c r="X82" s="41">
        <f t="shared" si="32"/>
        <v>0</v>
      </c>
      <c r="Y82" s="41">
        <f t="shared" si="32"/>
        <v>0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212">
        <f t="shared" si="32"/>
        <v>0</v>
      </c>
      <c r="AF82" s="41">
        <f t="shared" si="32"/>
        <v>0</v>
      </c>
      <c r="AG82" s="41">
        <f t="shared" si="32"/>
        <v>0</v>
      </c>
      <c r="AH82" s="41">
        <f t="shared" si="32"/>
        <v>0</v>
      </c>
      <c r="AI82" s="41">
        <f t="shared" si="32"/>
        <v>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23</v>
      </c>
      <c r="AO82" s="41">
        <f t="shared" si="32"/>
        <v>840</v>
      </c>
      <c r="AP82" s="110">
        <f t="shared" si="32"/>
        <v>4.16</v>
      </c>
      <c r="AQ82" s="111">
        <f t="shared" si="32"/>
        <v>3.24</v>
      </c>
      <c r="AR82" s="216">
        <f t="shared" si="32"/>
        <v>74.565217391304358</v>
      </c>
      <c r="AS82" s="216">
        <f t="shared" si="32"/>
        <v>21.01910828025477</v>
      </c>
      <c r="AT82" s="113">
        <f t="shared" si="32"/>
        <v>880</v>
      </c>
      <c r="AU82" s="114">
        <f t="shared" si="32"/>
        <v>2.68</v>
      </c>
      <c r="AV82" s="115">
        <f t="shared" si="32"/>
        <v>1.58</v>
      </c>
      <c r="AW82" s="216">
        <f t="shared" si="32"/>
        <v>55.55555555555555</v>
      </c>
      <c r="AX82" s="216">
        <f t="shared" si="32"/>
        <v>38.580246913580254</v>
      </c>
      <c r="AY82" s="208">
        <f t="shared" si="32"/>
        <v>51.651666877931312</v>
      </c>
      <c r="AZ82" s="97">
        <f t="shared" si="32"/>
        <v>77.5</v>
      </c>
      <c r="BA82" s="68">
        <f t="shared" si="32"/>
        <v>0</v>
      </c>
      <c r="BB82" s="68">
        <f t="shared" si="32"/>
        <v>0</v>
      </c>
      <c r="BC82" s="68">
        <f t="shared" si="32"/>
        <v>0</v>
      </c>
      <c r="BD82" s="68">
        <f t="shared" si="32"/>
        <v>0</v>
      </c>
      <c r="BE82" s="15">
        <f t="shared" si="32"/>
        <v>0</v>
      </c>
      <c r="BF82" s="212">
        <f t="shared" si="32"/>
        <v>12410</v>
      </c>
      <c r="BG82" s="41">
        <f t="shared" si="32"/>
        <v>2800</v>
      </c>
      <c r="BH82" s="42">
        <f t="shared" si="32"/>
        <v>0</v>
      </c>
      <c r="BI82" s="42">
        <f t="shared" si="32"/>
        <v>0</v>
      </c>
      <c r="BJ82" s="42">
        <f t="shared" si="32"/>
        <v>0</v>
      </c>
      <c r="BK82" s="42">
        <f t="shared" si="32"/>
        <v>0</v>
      </c>
      <c r="BL82" s="42">
        <f t="shared" si="32"/>
        <v>0</v>
      </c>
      <c r="BM82" s="15">
        <f t="shared" si="32"/>
        <v>1430</v>
      </c>
    </row>
    <row r="83" spans="1:65" outlineLevel="2">
      <c r="A83" s="187" t="s">
        <v>14</v>
      </c>
      <c r="B83" s="188"/>
      <c r="C83" s="207">
        <f>IFERROR(SUBTOTAL(1,C52:C80),"")</f>
        <v>323134.78571428574</v>
      </c>
      <c r="D83" s="208">
        <f t="shared" ref="D83:BM83" si="33">IFERROR(SUBTOTAL(1,D52:D80),"")</f>
        <v>37.267857142857132</v>
      </c>
      <c r="E83" s="12">
        <f t="shared" si="33"/>
        <v>37.071428571428569</v>
      </c>
      <c r="F83" s="12">
        <f t="shared" si="33"/>
        <v>37.714285714285715</v>
      </c>
      <c r="G83" s="12">
        <f t="shared" si="33"/>
        <v>38.357142857142854</v>
      </c>
      <c r="H83" s="12">
        <f t="shared" si="33"/>
        <v>37.821428571428569</v>
      </c>
      <c r="I83" s="12">
        <f t="shared" si="33"/>
        <v>36.071428571428569</v>
      </c>
      <c r="J83" s="12">
        <f t="shared" si="33"/>
        <v>36.714285714285715</v>
      </c>
      <c r="K83" s="12">
        <f t="shared" si="33"/>
        <v>37.357142857142854</v>
      </c>
      <c r="L83" s="12">
        <f t="shared" si="33"/>
        <v>36.821428571428569</v>
      </c>
      <c r="M83" s="210">
        <f t="shared" si="33"/>
        <v>7.3750000000000009</v>
      </c>
      <c r="N83" s="83">
        <f t="shared" si="33"/>
        <v>7.3424999999999994</v>
      </c>
      <c r="O83" s="83">
        <f t="shared" si="33"/>
        <v>7.3725000000000005</v>
      </c>
      <c r="P83" s="83">
        <f t="shared" si="33"/>
        <v>7.3275000000000006</v>
      </c>
      <c r="Q83" s="83">
        <f t="shared" si="33"/>
        <v>7.3374999999999995</v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212" t="str">
        <f t="shared" si="33"/>
        <v/>
      </c>
      <c r="W83" s="41" t="str">
        <f t="shared" si="33"/>
        <v/>
      </c>
      <c r="X83" s="41" t="str">
        <f t="shared" si="33"/>
        <v/>
      </c>
      <c r="Y83" s="41" t="str">
        <f t="shared" si="33"/>
        <v/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212" t="str">
        <f t="shared" si="33"/>
        <v/>
      </c>
      <c r="AF83" s="41" t="str">
        <f t="shared" si="33"/>
        <v/>
      </c>
      <c r="AG83" s="41" t="str">
        <f t="shared" si="33"/>
        <v/>
      </c>
      <c r="AH83" s="41" t="str">
        <f t="shared" si="33"/>
        <v/>
      </c>
      <c r="AI83" s="41" t="str">
        <f t="shared" si="33"/>
        <v/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33.357142857142854</v>
      </c>
      <c r="AO83" s="41">
        <f t="shared" si="33"/>
        <v>1235.7142857142858</v>
      </c>
      <c r="AP83" s="110">
        <f t="shared" si="33"/>
        <v>4.4649999999999999</v>
      </c>
      <c r="AQ83" s="111">
        <f t="shared" si="33"/>
        <v>3.4550000000000001</v>
      </c>
      <c r="AR83" s="216">
        <f t="shared" si="33"/>
        <v>77.390710736672503</v>
      </c>
      <c r="AS83" s="216">
        <f t="shared" si="33"/>
        <v>22.60928926332749</v>
      </c>
      <c r="AT83" s="113">
        <f t="shared" si="33"/>
        <v>1265.3571428571429</v>
      </c>
      <c r="AU83" s="114">
        <f t="shared" si="33"/>
        <v>2.9175</v>
      </c>
      <c r="AV83" s="115">
        <f t="shared" si="33"/>
        <v>1.7124999999999999</v>
      </c>
      <c r="AW83" s="216">
        <f t="shared" si="33"/>
        <v>58.640906511938041</v>
      </c>
      <c r="AX83" s="216">
        <f t="shared" si="33"/>
        <v>41.359093488061959</v>
      </c>
      <c r="AY83" s="208">
        <f t="shared" si="33"/>
        <v>58.260617331093371</v>
      </c>
      <c r="AZ83" s="97">
        <f t="shared" si="33"/>
        <v>79.652941176470605</v>
      </c>
      <c r="BA83" s="68" t="str">
        <f t="shared" si="33"/>
        <v/>
      </c>
      <c r="BB83" s="68" t="str">
        <f t="shared" si="33"/>
        <v/>
      </c>
      <c r="BC83" s="68" t="str">
        <f t="shared" si="33"/>
        <v/>
      </c>
      <c r="BD83" s="68" t="str">
        <f t="shared" si="33"/>
        <v/>
      </c>
      <c r="BE83" s="15" t="str">
        <f>IFERROR(SUBTOTAL(1,BE52:BE80),"")</f>
        <v/>
      </c>
      <c r="BF83" s="212">
        <f t="shared" si="33"/>
        <v>12460.357142857143</v>
      </c>
      <c r="BG83" s="41">
        <f t="shared" si="33"/>
        <v>6611.0714285714284</v>
      </c>
      <c r="BH83" s="42">
        <f t="shared" si="33"/>
        <v>1271.7857142857142</v>
      </c>
      <c r="BI83" s="42" t="str">
        <f t="shared" si="33"/>
        <v/>
      </c>
      <c r="BJ83" s="42" t="str">
        <f t="shared" si="33"/>
        <v/>
      </c>
      <c r="BK83" s="42" t="str">
        <f t="shared" si="33"/>
        <v/>
      </c>
      <c r="BL83" s="42" t="str">
        <f t="shared" si="33"/>
        <v/>
      </c>
      <c r="BM83" s="15">
        <f t="shared" si="33"/>
        <v>4577.5</v>
      </c>
    </row>
    <row r="84" spans="1:65" ht="17.25" outlineLevel="1" thickBot="1">
      <c r="A84" s="224" t="s">
        <v>59</v>
      </c>
      <c r="B84" s="225"/>
      <c r="C84" s="226">
        <f>SUBTOTAL(9,C52:C80)</f>
        <v>9047774</v>
      </c>
      <c r="D84" s="227"/>
      <c r="E84" s="228"/>
      <c r="F84" s="228"/>
      <c r="G84" s="228"/>
      <c r="H84" s="228"/>
      <c r="I84" s="228"/>
      <c r="J84" s="228"/>
      <c r="K84" s="228"/>
      <c r="L84" s="228"/>
      <c r="M84" s="229"/>
      <c r="N84" s="230"/>
      <c r="O84" s="230"/>
      <c r="P84" s="230"/>
      <c r="Q84" s="230"/>
      <c r="R84" s="230"/>
      <c r="S84" s="230"/>
      <c r="T84" s="230"/>
      <c r="U84" s="230"/>
      <c r="V84" s="231"/>
      <c r="W84" s="232"/>
      <c r="X84" s="232"/>
      <c r="Y84" s="232"/>
      <c r="Z84" s="232"/>
      <c r="AA84" s="232"/>
      <c r="AB84" s="232"/>
      <c r="AC84" s="232"/>
      <c r="AD84" s="232"/>
      <c r="AE84" s="231"/>
      <c r="AF84" s="232"/>
      <c r="AG84" s="232"/>
      <c r="AH84" s="232"/>
      <c r="AI84" s="232"/>
      <c r="AJ84" s="232"/>
      <c r="AK84" s="232"/>
      <c r="AL84" s="232"/>
      <c r="AM84" s="232"/>
      <c r="AN84" s="232"/>
      <c r="AO84" s="233">
        <f>SUBTOTAL(9,AO52:AO80)</f>
        <v>34600</v>
      </c>
      <c r="AP84" s="234"/>
      <c r="AQ84" s="235"/>
      <c r="AR84" s="236"/>
      <c r="AS84" s="236"/>
      <c r="AT84" s="237">
        <f>SUBTOTAL(9,AT52:AT80)</f>
        <v>35430</v>
      </c>
      <c r="AU84" s="238"/>
      <c r="AV84" s="239"/>
      <c r="AW84" s="236"/>
      <c r="AX84" s="236"/>
      <c r="AY84" s="227"/>
      <c r="AZ84" s="240"/>
      <c r="BA84" s="241"/>
      <c r="BB84" s="241"/>
      <c r="BC84" s="241"/>
      <c r="BD84" s="241"/>
      <c r="BE84" s="242">
        <f>SUBTOTAL(9,BE52:BE80)</f>
        <v>0</v>
      </c>
      <c r="BF84" s="243">
        <f t="shared" ref="BF84:BM84" si="34">SUBTOTAL(9,BF52:BF80)</f>
        <v>348890</v>
      </c>
      <c r="BG84" s="233">
        <f t="shared" si="34"/>
        <v>185110</v>
      </c>
      <c r="BH84" s="244">
        <f t="shared" si="34"/>
        <v>35610</v>
      </c>
      <c r="BI84" s="244">
        <f t="shared" si="34"/>
        <v>0</v>
      </c>
      <c r="BJ84" s="244">
        <f t="shared" si="34"/>
        <v>0</v>
      </c>
      <c r="BK84" s="244">
        <f t="shared" si="34"/>
        <v>0</v>
      </c>
      <c r="BL84" s="244">
        <f t="shared" si="34"/>
        <v>0</v>
      </c>
      <c r="BM84" s="242">
        <f t="shared" si="34"/>
        <v>128170</v>
      </c>
    </row>
    <row r="85" spans="1:65" outlineLevel="5">
      <c r="A85" s="21">
        <f t="shared" si="6"/>
        <v>3</v>
      </c>
      <c r="B85" s="8">
        <f>B79+1</f>
        <v>42064</v>
      </c>
      <c r="C85" s="207">
        <v>373008</v>
      </c>
      <c r="D85" s="64">
        <f t="shared" ref="D85:D115" si="35">IFERROR(ROUND(AVERAGE(E85:L85),1),"")</f>
        <v>37.299999999999997</v>
      </c>
      <c r="E85" s="12">
        <v>37</v>
      </c>
      <c r="F85" s="12">
        <v>38</v>
      </c>
      <c r="G85" s="12">
        <v>38</v>
      </c>
      <c r="H85" s="12">
        <v>38</v>
      </c>
      <c r="I85" s="12">
        <v>36</v>
      </c>
      <c r="J85" s="12">
        <v>37</v>
      </c>
      <c r="K85" s="12">
        <v>37</v>
      </c>
      <c r="L85" s="12">
        <v>37</v>
      </c>
      <c r="M85" s="74" t="str">
        <f t="shared" ref="M85:M115" si="36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42</v>
      </c>
      <c r="AO85" s="41">
        <v>960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980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4">IF(SUM(BG85:BM85)=0,"",SUM(BG85:BM85))</f>
        <v>12490</v>
      </c>
      <c r="BG85" s="42">
        <v>4250</v>
      </c>
      <c r="BH85" s="42">
        <v>3320</v>
      </c>
      <c r="BI85" s="42"/>
      <c r="BJ85" s="42"/>
      <c r="BK85" s="42"/>
      <c r="BL85" s="42"/>
      <c r="BM85" s="42">
        <v>4920</v>
      </c>
    </row>
    <row r="86" spans="1:65" outlineLevel="5">
      <c r="A86" s="22">
        <f t="shared" si="6"/>
        <v>3</v>
      </c>
      <c r="B86" s="9">
        <f t="shared" ref="B86:B149" si="45">B85+1</f>
        <v>42065</v>
      </c>
      <c r="C86" s="207">
        <v>315576</v>
      </c>
      <c r="D86" s="64">
        <f t="shared" si="35"/>
        <v>37.799999999999997</v>
      </c>
      <c r="E86" s="12">
        <v>37</v>
      </c>
      <c r="F86" s="12">
        <v>38</v>
      </c>
      <c r="G86" s="12">
        <v>39</v>
      </c>
      <c r="H86" s="12">
        <v>39</v>
      </c>
      <c r="I86" s="12">
        <v>36</v>
      </c>
      <c r="J86" s="12">
        <v>37</v>
      </c>
      <c r="K86" s="12">
        <v>38</v>
      </c>
      <c r="L86" s="12">
        <v>38</v>
      </c>
      <c r="M86" s="74" t="str">
        <f t="shared" si="36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7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8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47</v>
      </c>
      <c r="AO86" s="41">
        <v>840</v>
      </c>
      <c r="AP86" s="110"/>
      <c r="AQ86" s="111"/>
      <c r="AR86" s="126" t="str">
        <f t="shared" si="39"/>
        <v/>
      </c>
      <c r="AS86" s="126" t="str">
        <f t="shared" si="40"/>
        <v/>
      </c>
      <c r="AT86" s="127">
        <v>920</v>
      </c>
      <c r="AU86" s="128"/>
      <c r="AV86" s="129"/>
      <c r="AW86" s="126" t="str">
        <f t="shared" si="41"/>
        <v/>
      </c>
      <c r="AX86" s="126" t="str">
        <f t="shared" si="42"/>
        <v/>
      </c>
      <c r="AY86" s="64" t="str">
        <f t="shared" si="43"/>
        <v/>
      </c>
      <c r="AZ86" s="97">
        <v>80.5</v>
      </c>
      <c r="BA86" s="68"/>
      <c r="BB86" s="68"/>
      <c r="BC86" s="68"/>
      <c r="BD86" s="68"/>
      <c r="BE86" s="15"/>
      <c r="BF86" s="5">
        <f t="shared" si="44"/>
        <v>12490</v>
      </c>
      <c r="BG86" s="42">
        <v>7000</v>
      </c>
      <c r="BH86" s="42">
        <v>2610</v>
      </c>
      <c r="BI86" s="42"/>
      <c r="BJ86" s="42"/>
      <c r="BK86" s="42"/>
      <c r="BL86" s="42"/>
      <c r="BM86" s="42">
        <v>2880</v>
      </c>
    </row>
    <row r="87" spans="1:65" outlineLevel="5">
      <c r="A87" s="22">
        <f t="shared" si="6"/>
        <v>3</v>
      </c>
      <c r="B87" s="9">
        <f t="shared" si="45"/>
        <v>42066</v>
      </c>
      <c r="C87" s="207">
        <v>391924</v>
      </c>
      <c r="D87" s="64">
        <f t="shared" si="35"/>
        <v>38.5</v>
      </c>
      <c r="E87" s="12">
        <v>38</v>
      </c>
      <c r="F87" s="12">
        <v>39</v>
      </c>
      <c r="G87" s="12">
        <v>39</v>
      </c>
      <c r="H87" s="12">
        <v>40</v>
      </c>
      <c r="I87" s="12">
        <v>37</v>
      </c>
      <c r="J87" s="12">
        <v>38</v>
      </c>
      <c r="K87" s="12">
        <v>38</v>
      </c>
      <c r="L87" s="12">
        <v>39</v>
      </c>
      <c r="M87" s="74">
        <f t="shared" si="36"/>
        <v>7.3</v>
      </c>
      <c r="N87" s="83">
        <v>7.24</v>
      </c>
      <c r="O87" s="83">
        <v>7.26</v>
      </c>
      <c r="P87" s="83">
        <v>7.27</v>
      </c>
      <c r="Q87" s="83">
        <v>7.23</v>
      </c>
      <c r="R87" s="83"/>
      <c r="S87" s="83"/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54</v>
      </c>
      <c r="AO87" s="41">
        <v>740</v>
      </c>
      <c r="AP87" s="110">
        <v>4.6900000000000004</v>
      </c>
      <c r="AQ87" s="111">
        <v>3.58</v>
      </c>
      <c r="AR87" s="126">
        <f t="shared" si="39"/>
        <v>76.332622601279311</v>
      </c>
      <c r="AS87" s="126">
        <f t="shared" si="40"/>
        <v>23.667377398720689</v>
      </c>
      <c r="AT87" s="127">
        <v>940</v>
      </c>
      <c r="AU87" s="128">
        <v>2.81</v>
      </c>
      <c r="AV87" s="129">
        <v>1.67</v>
      </c>
      <c r="AW87" s="126">
        <f t="shared" si="41"/>
        <v>59.430604982206404</v>
      </c>
      <c r="AX87" s="126">
        <f t="shared" si="42"/>
        <v>40.569395017793596</v>
      </c>
      <c r="AY87" s="64">
        <f t="shared" si="43"/>
        <v>54.579535430755641</v>
      </c>
      <c r="AZ87" s="97">
        <v>80.5</v>
      </c>
      <c r="BA87" s="68"/>
      <c r="BB87" s="68"/>
      <c r="BC87" s="68"/>
      <c r="BD87" s="68"/>
      <c r="BE87" s="15"/>
      <c r="BF87" s="5">
        <f t="shared" si="44"/>
        <v>12490</v>
      </c>
      <c r="BG87" s="42">
        <v>4390</v>
      </c>
      <c r="BH87" s="42">
        <v>6690</v>
      </c>
      <c r="BI87" s="42"/>
      <c r="BJ87" s="42"/>
      <c r="BK87" s="42"/>
      <c r="BL87" s="42"/>
      <c r="BM87" s="42">
        <v>1410</v>
      </c>
    </row>
    <row r="88" spans="1:65" outlineLevel="5">
      <c r="A88" s="22">
        <f t="shared" si="6"/>
        <v>3</v>
      </c>
      <c r="B88" s="9">
        <f t="shared" si="45"/>
        <v>42067</v>
      </c>
      <c r="C88" s="207">
        <v>352097</v>
      </c>
      <c r="D88" s="64">
        <f t="shared" si="35"/>
        <v>37.299999999999997</v>
      </c>
      <c r="E88" s="12">
        <v>37</v>
      </c>
      <c r="F88" s="12">
        <v>38</v>
      </c>
      <c r="G88" s="12">
        <v>38</v>
      </c>
      <c r="H88" s="12">
        <v>38</v>
      </c>
      <c r="I88" s="12">
        <v>36</v>
      </c>
      <c r="J88" s="12">
        <v>37</v>
      </c>
      <c r="K88" s="12">
        <v>37</v>
      </c>
      <c r="L88" s="12">
        <v>37</v>
      </c>
      <c r="M88" s="74" t="str">
        <f t="shared" si="36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39</v>
      </c>
      <c r="AO88" s="41">
        <v>1010</v>
      </c>
      <c r="AP88" s="110"/>
      <c r="AQ88" s="111"/>
      <c r="AR88" s="126" t="str">
        <f t="shared" si="39"/>
        <v/>
      </c>
      <c r="AS88" s="126" t="str">
        <f t="shared" si="40"/>
        <v/>
      </c>
      <c r="AT88" s="127">
        <v>1120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>
        <v>80.3</v>
      </c>
      <c r="BA88" s="68"/>
      <c r="BB88" s="68"/>
      <c r="BC88" s="68"/>
      <c r="BD88" s="68"/>
      <c r="BE88" s="15"/>
      <c r="BF88" s="5">
        <f t="shared" si="44"/>
        <v>12450</v>
      </c>
      <c r="BG88" s="42">
        <v>2600</v>
      </c>
      <c r="BH88" s="42">
        <v>7390</v>
      </c>
      <c r="BI88" s="42"/>
      <c r="BJ88" s="42"/>
      <c r="BK88" s="42"/>
      <c r="BL88" s="42"/>
      <c r="BM88" s="42">
        <v>2460</v>
      </c>
    </row>
    <row r="89" spans="1:65" outlineLevel="5">
      <c r="A89" s="22">
        <f t="shared" si="6"/>
        <v>3</v>
      </c>
      <c r="B89" s="9">
        <f t="shared" si="45"/>
        <v>42068</v>
      </c>
      <c r="C89" s="207">
        <v>337947</v>
      </c>
      <c r="D89" s="64">
        <f t="shared" si="35"/>
        <v>37.5</v>
      </c>
      <c r="E89" s="12">
        <v>37</v>
      </c>
      <c r="F89" s="12">
        <v>38</v>
      </c>
      <c r="G89" s="12">
        <v>39</v>
      </c>
      <c r="H89" s="12">
        <v>38</v>
      </c>
      <c r="I89" s="12">
        <v>36</v>
      </c>
      <c r="J89" s="12">
        <v>37</v>
      </c>
      <c r="K89" s="12">
        <v>38</v>
      </c>
      <c r="L89" s="12">
        <v>37</v>
      </c>
      <c r="M89" s="74" t="str">
        <f t="shared" si="36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7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8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49</v>
      </c>
      <c r="AO89" s="41">
        <v>820</v>
      </c>
      <c r="AP89" s="110"/>
      <c r="AQ89" s="111"/>
      <c r="AR89" s="126" t="str">
        <f t="shared" si="39"/>
        <v/>
      </c>
      <c r="AS89" s="126" t="str">
        <f t="shared" si="40"/>
        <v/>
      </c>
      <c r="AT89" s="127">
        <v>1040</v>
      </c>
      <c r="AU89" s="128"/>
      <c r="AV89" s="129"/>
      <c r="AW89" s="126" t="str">
        <f t="shared" si="41"/>
        <v/>
      </c>
      <c r="AX89" s="126" t="str">
        <f t="shared" si="42"/>
        <v/>
      </c>
      <c r="AY89" s="64" t="str">
        <f t="shared" si="43"/>
        <v/>
      </c>
      <c r="AZ89" s="97">
        <v>80.400000000000006</v>
      </c>
      <c r="BA89" s="68"/>
      <c r="BB89" s="68"/>
      <c r="BC89" s="68"/>
      <c r="BD89" s="68"/>
      <c r="BE89" s="15"/>
      <c r="BF89" s="5">
        <f t="shared" si="44"/>
        <v>12410</v>
      </c>
      <c r="BG89" s="42">
        <v>5420</v>
      </c>
      <c r="BH89" s="42">
        <v>2390</v>
      </c>
      <c r="BI89" s="42"/>
      <c r="BJ89" s="42"/>
      <c r="BK89" s="42"/>
      <c r="BL89" s="42"/>
      <c r="BM89" s="42">
        <v>4600</v>
      </c>
    </row>
    <row r="90" spans="1:65" outlineLevel="5">
      <c r="A90" s="22">
        <f t="shared" si="6"/>
        <v>3</v>
      </c>
      <c r="B90" s="9">
        <f t="shared" si="45"/>
        <v>42069</v>
      </c>
      <c r="C90" s="207">
        <v>327580</v>
      </c>
      <c r="D90" s="64">
        <f t="shared" si="35"/>
        <v>37.5</v>
      </c>
      <c r="E90" s="12">
        <v>37</v>
      </c>
      <c r="F90" s="12">
        <v>38</v>
      </c>
      <c r="G90" s="12">
        <v>39</v>
      </c>
      <c r="H90" s="12">
        <v>38</v>
      </c>
      <c r="I90" s="12">
        <v>36</v>
      </c>
      <c r="J90" s="12">
        <v>37</v>
      </c>
      <c r="K90" s="12">
        <v>38</v>
      </c>
      <c r="L90" s="12">
        <v>37</v>
      </c>
      <c r="M90" s="74" t="str">
        <f t="shared" si="36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45</v>
      </c>
      <c r="AO90" s="41">
        <v>880</v>
      </c>
      <c r="AP90" s="110"/>
      <c r="AQ90" s="111"/>
      <c r="AR90" s="126" t="str">
        <f t="shared" si="39"/>
        <v/>
      </c>
      <c r="AS90" s="126" t="str">
        <f t="shared" si="40"/>
        <v/>
      </c>
      <c r="AT90" s="127">
        <v>1160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>
        <v>80.2</v>
      </c>
      <c r="BA90" s="68"/>
      <c r="BB90" s="68"/>
      <c r="BC90" s="68"/>
      <c r="BD90" s="68"/>
      <c r="BE90" s="15"/>
      <c r="BF90" s="5">
        <f t="shared" si="44"/>
        <v>12480</v>
      </c>
      <c r="BG90" s="42">
        <v>4260</v>
      </c>
      <c r="BH90" s="42">
        <v>8220</v>
      </c>
      <c r="BI90" s="42"/>
      <c r="BJ90" s="42"/>
      <c r="BK90" s="42"/>
      <c r="BL90" s="42"/>
      <c r="BM90" s="42">
        <v>0</v>
      </c>
    </row>
    <row r="91" spans="1:65" outlineLevel="5">
      <c r="A91" s="22">
        <f t="shared" ref="A91:A162" si="46">MONTH(B91)</f>
        <v>3</v>
      </c>
      <c r="B91" s="9">
        <f t="shared" si="45"/>
        <v>42070</v>
      </c>
      <c r="C91" s="207">
        <v>324695</v>
      </c>
      <c r="D91" s="64">
        <f t="shared" si="35"/>
        <v>37.799999999999997</v>
      </c>
      <c r="E91" s="12">
        <v>38</v>
      </c>
      <c r="F91" s="12">
        <v>38</v>
      </c>
      <c r="G91" s="12">
        <v>39</v>
      </c>
      <c r="H91" s="12">
        <v>38</v>
      </c>
      <c r="I91" s="12">
        <v>37</v>
      </c>
      <c r="J91" s="12">
        <v>37</v>
      </c>
      <c r="K91" s="12">
        <v>38</v>
      </c>
      <c r="L91" s="12">
        <v>37</v>
      </c>
      <c r="M91" s="74" t="str">
        <f t="shared" si="36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42</v>
      </c>
      <c r="AO91" s="41">
        <v>940</v>
      </c>
      <c r="AP91" s="110"/>
      <c r="AQ91" s="111"/>
      <c r="AR91" s="126" t="str">
        <f t="shared" si="39"/>
        <v/>
      </c>
      <c r="AS91" s="126" t="str">
        <f t="shared" si="40"/>
        <v/>
      </c>
      <c r="AT91" s="127">
        <v>1160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/>
      <c r="BA91" s="68"/>
      <c r="BB91" s="68"/>
      <c r="BC91" s="68"/>
      <c r="BD91" s="68"/>
      <c r="BE91" s="15"/>
      <c r="BF91" s="5">
        <f t="shared" si="44"/>
        <v>12470</v>
      </c>
      <c r="BG91" s="42">
        <v>5410</v>
      </c>
      <c r="BH91" s="42">
        <v>2290</v>
      </c>
      <c r="BI91" s="42"/>
      <c r="BJ91" s="42"/>
      <c r="BK91" s="42"/>
      <c r="BL91" s="42"/>
      <c r="BM91" s="42">
        <v>4770</v>
      </c>
    </row>
    <row r="92" spans="1:65" outlineLevel="5">
      <c r="A92" s="22">
        <f t="shared" si="46"/>
        <v>3</v>
      </c>
      <c r="B92" s="9">
        <f t="shared" si="45"/>
        <v>42071</v>
      </c>
      <c r="C92" s="207">
        <v>302641</v>
      </c>
      <c r="D92" s="64">
        <f t="shared" si="35"/>
        <v>38</v>
      </c>
      <c r="E92" s="12">
        <v>38</v>
      </c>
      <c r="F92" s="12">
        <v>38</v>
      </c>
      <c r="G92" s="12">
        <v>39</v>
      </c>
      <c r="H92" s="12">
        <v>39</v>
      </c>
      <c r="I92" s="12">
        <v>37</v>
      </c>
      <c r="J92" s="12">
        <v>37</v>
      </c>
      <c r="K92" s="12">
        <v>38</v>
      </c>
      <c r="L92" s="12">
        <v>38</v>
      </c>
      <c r="M92" s="74" t="str">
        <f t="shared" si="36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34</v>
      </c>
      <c r="AO92" s="41">
        <v>1160</v>
      </c>
      <c r="AP92" s="110"/>
      <c r="AQ92" s="111"/>
      <c r="AR92" s="126" t="str">
        <f t="shared" si="39"/>
        <v/>
      </c>
      <c r="AS92" s="126" t="str">
        <f t="shared" si="40"/>
        <v/>
      </c>
      <c r="AT92" s="127">
        <v>1490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/>
      <c r="BA92" s="68"/>
      <c r="BB92" s="68"/>
      <c r="BC92" s="68"/>
      <c r="BD92" s="68"/>
      <c r="BE92" s="15"/>
      <c r="BF92" s="5">
        <f t="shared" si="44"/>
        <v>12460</v>
      </c>
      <c r="BG92" s="42">
        <v>5420</v>
      </c>
      <c r="BH92" s="42">
        <v>5490</v>
      </c>
      <c r="BI92" s="42"/>
      <c r="BJ92" s="42"/>
      <c r="BK92" s="42"/>
      <c r="BL92" s="42"/>
      <c r="BM92" s="42">
        <v>1550</v>
      </c>
    </row>
    <row r="93" spans="1:65" outlineLevel="5">
      <c r="A93" s="22">
        <f t="shared" si="46"/>
        <v>3</v>
      </c>
      <c r="B93" s="9">
        <f t="shared" si="45"/>
        <v>42072</v>
      </c>
      <c r="C93" s="207">
        <v>307974</v>
      </c>
      <c r="D93" s="64">
        <f t="shared" si="35"/>
        <v>38</v>
      </c>
      <c r="E93" s="12">
        <v>38</v>
      </c>
      <c r="F93" s="12">
        <v>38</v>
      </c>
      <c r="G93" s="12">
        <v>40</v>
      </c>
      <c r="H93" s="12">
        <v>38</v>
      </c>
      <c r="I93" s="12">
        <v>37</v>
      </c>
      <c r="J93" s="12">
        <v>37</v>
      </c>
      <c r="K93" s="12">
        <v>39</v>
      </c>
      <c r="L93" s="12">
        <v>37</v>
      </c>
      <c r="M93" s="74" t="str">
        <f t="shared" si="36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7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8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33</v>
      </c>
      <c r="AO93" s="41">
        <v>1220</v>
      </c>
      <c r="AP93" s="110"/>
      <c r="AQ93" s="111"/>
      <c r="AR93" s="126" t="str">
        <f t="shared" si="39"/>
        <v/>
      </c>
      <c r="AS93" s="126" t="str">
        <f t="shared" si="40"/>
        <v/>
      </c>
      <c r="AT93" s="127">
        <v>1490</v>
      </c>
      <c r="AU93" s="128"/>
      <c r="AV93" s="129"/>
      <c r="AW93" s="126" t="str">
        <f t="shared" si="41"/>
        <v/>
      </c>
      <c r="AX93" s="126" t="str">
        <f t="shared" si="42"/>
        <v/>
      </c>
      <c r="AY93" s="64" t="str">
        <f t="shared" si="43"/>
        <v/>
      </c>
      <c r="AZ93" s="97">
        <v>80.400000000000006</v>
      </c>
      <c r="BA93" s="68"/>
      <c r="BB93" s="68"/>
      <c r="BC93" s="68"/>
      <c r="BD93" s="68"/>
      <c r="BE93" s="15"/>
      <c r="BF93" s="5">
        <f t="shared" si="44"/>
        <v>12490</v>
      </c>
      <c r="BG93" s="42">
        <v>5480</v>
      </c>
      <c r="BH93" s="42">
        <v>2760</v>
      </c>
      <c r="BI93" s="42"/>
      <c r="BJ93" s="42"/>
      <c r="BK93" s="42"/>
      <c r="BL93" s="42"/>
      <c r="BM93" s="42">
        <v>4250</v>
      </c>
    </row>
    <row r="94" spans="1:65" outlineLevel="5">
      <c r="A94" s="22">
        <f t="shared" si="46"/>
        <v>3</v>
      </c>
      <c r="B94" s="9">
        <f t="shared" si="45"/>
        <v>42073</v>
      </c>
      <c r="C94" s="207">
        <v>318222</v>
      </c>
      <c r="D94" s="64">
        <f t="shared" si="35"/>
        <v>37.799999999999997</v>
      </c>
      <c r="E94" s="12">
        <v>38</v>
      </c>
      <c r="F94" s="12">
        <v>38</v>
      </c>
      <c r="G94" s="12">
        <v>39</v>
      </c>
      <c r="H94" s="12">
        <v>38</v>
      </c>
      <c r="I94" s="12">
        <v>37</v>
      </c>
      <c r="J94" s="12">
        <v>37</v>
      </c>
      <c r="K94" s="12">
        <v>38</v>
      </c>
      <c r="L94" s="12">
        <v>37</v>
      </c>
      <c r="M94" s="74">
        <f t="shared" si="36"/>
        <v>7.3</v>
      </c>
      <c r="N94" s="83">
        <v>7.34</v>
      </c>
      <c r="O94" s="83">
        <v>7.32</v>
      </c>
      <c r="P94" s="83">
        <v>7.36</v>
      </c>
      <c r="Q94" s="83">
        <v>7.32</v>
      </c>
      <c r="R94" s="83"/>
      <c r="S94" s="83"/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30</v>
      </c>
      <c r="AO94" s="41">
        <v>1340</v>
      </c>
      <c r="AP94" s="110">
        <v>4.8600000000000003</v>
      </c>
      <c r="AQ94" s="111">
        <v>3.63</v>
      </c>
      <c r="AR94" s="126">
        <f t="shared" si="39"/>
        <v>74.69135802469134</v>
      </c>
      <c r="AS94" s="126">
        <f t="shared" si="40"/>
        <v>25.30864197530866</v>
      </c>
      <c r="AT94" s="127">
        <v>1470</v>
      </c>
      <c r="AU94" s="128">
        <v>2.62</v>
      </c>
      <c r="AV94" s="129">
        <v>1.58</v>
      </c>
      <c r="AW94" s="126">
        <f t="shared" si="41"/>
        <v>60.305343511450381</v>
      </c>
      <c r="AX94" s="126">
        <f t="shared" si="42"/>
        <v>39.694656488549619</v>
      </c>
      <c r="AY94" s="64">
        <f t="shared" si="43"/>
        <v>48.521932612841653</v>
      </c>
      <c r="AZ94" s="97">
        <v>80.3</v>
      </c>
      <c r="BA94" s="68"/>
      <c r="BB94" s="68"/>
      <c r="BC94" s="68"/>
      <c r="BD94" s="68"/>
      <c r="BE94" s="15"/>
      <c r="BF94" s="5">
        <f t="shared" si="44"/>
        <v>12490</v>
      </c>
      <c r="BG94" s="42">
        <v>5300</v>
      </c>
      <c r="BH94" s="42">
        <v>3200</v>
      </c>
      <c r="BI94" s="42"/>
      <c r="BJ94" s="42"/>
      <c r="BK94" s="42"/>
      <c r="BL94" s="42"/>
      <c r="BM94" s="42">
        <v>3990</v>
      </c>
    </row>
    <row r="95" spans="1:65" outlineLevel="5">
      <c r="A95" s="22">
        <f t="shared" si="46"/>
        <v>3</v>
      </c>
      <c r="B95" s="9">
        <f t="shared" si="45"/>
        <v>42074</v>
      </c>
      <c r="C95" s="207">
        <v>322389</v>
      </c>
      <c r="D95" s="64">
        <f t="shared" si="35"/>
        <v>37.5</v>
      </c>
      <c r="E95" s="12">
        <v>37</v>
      </c>
      <c r="F95" s="12">
        <v>38</v>
      </c>
      <c r="G95" s="12">
        <v>39</v>
      </c>
      <c r="H95" s="12">
        <v>38</v>
      </c>
      <c r="I95" s="12">
        <v>36</v>
      </c>
      <c r="J95" s="12">
        <v>37</v>
      </c>
      <c r="K95" s="12">
        <v>38</v>
      </c>
      <c r="L95" s="12">
        <v>37</v>
      </c>
      <c r="M95" s="74" t="str">
        <f t="shared" si="36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30</v>
      </c>
      <c r="AO95" s="41">
        <v>1310</v>
      </c>
      <c r="AP95" s="110"/>
      <c r="AQ95" s="111"/>
      <c r="AR95" s="126" t="str">
        <f t="shared" si="39"/>
        <v/>
      </c>
      <c r="AS95" s="126" t="str">
        <f t="shared" si="40"/>
        <v/>
      </c>
      <c r="AT95" s="127">
        <v>1500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>
        <v>79.2</v>
      </c>
      <c r="BA95" s="68"/>
      <c r="BB95" s="68"/>
      <c r="BC95" s="68"/>
      <c r="BD95" s="68"/>
      <c r="BE95" s="15"/>
      <c r="BF95" s="5">
        <f t="shared" si="44"/>
        <v>12490</v>
      </c>
      <c r="BG95" s="42">
        <v>5360</v>
      </c>
      <c r="BH95" s="42">
        <v>3110</v>
      </c>
      <c r="BI95" s="42"/>
      <c r="BJ95" s="42"/>
      <c r="BK95" s="42"/>
      <c r="BL95" s="42"/>
      <c r="BM95" s="42">
        <v>4020</v>
      </c>
    </row>
    <row r="96" spans="1:65" outlineLevel="5">
      <c r="A96" s="22">
        <f t="shared" si="46"/>
        <v>3</v>
      </c>
      <c r="B96" s="9">
        <f t="shared" si="45"/>
        <v>42075</v>
      </c>
      <c r="C96" s="207">
        <v>318470</v>
      </c>
      <c r="D96" s="64">
        <f t="shared" si="35"/>
        <v>38</v>
      </c>
      <c r="E96" s="12">
        <v>37</v>
      </c>
      <c r="F96" s="12">
        <v>38</v>
      </c>
      <c r="G96" s="12">
        <v>40</v>
      </c>
      <c r="H96" s="12">
        <v>39</v>
      </c>
      <c r="I96" s="12">
        <v>36</v>
      </c>
      <c r="J96" s="12">
        <v>37</v>
      </c>
      <c r="K96" s="12">
        <v>39</v>
      </c>
      <c r="L96" s="12">
        <v>38</v>
      </c>
      <c r="M96" s="74" t="str">
        <f t="shared" si="36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7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8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28</v>
      </c>
      <c r="AO96" s="41">
        <v>1430</v>
      </c>
      <c r="AP96" s="110"/>
      <c r="AQ96" s="111"/>
      <c r="AR96" s="126" t="str">
        <f t="shared" si="39"/>
        <v/>
      </c>
      <c r="AS96" s="126" t="str">
        <f t="shared" si="40"/>
        <v/>
      </c>
      <c r="AT96" s="127">
        <v>1430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>
        <v>79.400000000000006</v>
      </c>
      <c r="BA96" s="68"/>
      <c r="BB96" s="68"/>
      <c r="BC96" s="68"/>
      <c r="BD96" s="68"/>
      <c r="BE96" s="15"/>
      <c r="BF96" s="5">
        <f t="shared" si="44"/>
        <v>12470</v>
      </c>
      <c r="BG96" s="42">
        <v>7930</v>
      </c>
      <c r="BH96" s="42">
        <v>420</v>
      </c>
      <c r="BI96" s="42"/>
      <c r="BJ96" s="42"/>
      <c r="BK96" s="42"/>
      <c r="BL96" s="42"/>
      <c r="BM96" s="42">
        <v>4120</v>
      </c>
    </row>
    <row r="97" spans="1:65" outlineLevel="5">
      <c r="A97" s="22">
        <f t="shared" si="46"/>
        <v>3</v>
      </c>
      <c r="B97" s="9">
        <f t="shared" si="45"/>
        <v>42076</v>
      </c>
      <c r="C97" s="207">
        <v>330705</v>
      </c>
      <c r="D97" s="64">
        <f t="shared" si="35"/>
        <v>37.799999999999997</v>
      </c>
      <c r="E97" s="12">
        <v>37</v>
      </c>
      <c r="F97" s="12">
        <v>38</v>
      </c>
      <c r="G97" s="12">
        <v>39</v>
      </c>
      <c r="H97" s="12">
        <v>39</v>
      </c>
      <c r="I97" s="12">
        <v>36</v>
      </c>
      <c r="J97" s="12">
        <v>37</v>
      </c>
      <c r="K97" s="12">
        <v>38</v>
      </c>
      <c r="L97" s="12">
        <v>38</v>
      </c>
      <c r="M97" s="74" t="str">
        <f t="shared" si="36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7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8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30</v>
      </c>
      <c r="AO97" s="41">
        <v>1330</v>
      </c>
      <c r="AP97" s="110"/>
      <c r="AQ97" s="111"/>
      <c r="AR97" s="126" t="str">
        <f t="shared" si="39"/>
        <v/>
      </c>
      <c r="AS97" s="126" t="str">
        <f t="shared" si="40"/>
        <v/>
      </c>
      <c r="AT97" s="127">
        <v>1460</v>
      </c>
      <c r="AU97" s="128"/>
      <c r="AV97" s="129"/>
      <c r="AW97" s="126" t="str">
        <f t="shared" si="41"/>
        <v/>
      </c>
      <c r="AX97" s="126" t="str">
        <f t="shared" si="42"/>
        <v/>
      </c>
      <c r="AY97" s="64" t="str">
        <f t="shared" si="43"/>
        <v/>
      </c>
      <c r="AZ97" s="97">
        <v>79.8</v>
      </c>
      <c r="BA97" s="68"/>
      <c r="BB97" s="68"/>
      <c r="BC97" s="68"/>
      <c r="BD97" s="68"/>
      <c r="BE97" s="15"/>
      <c r="BF97" s="5">
        <f t="shared" si="44"/>
        <v>12440</v>
      </c>
      <c r="BG97" s="42">
        <v>4570</v>
      </c>
      <c r="BH97" s="42">
        <v>3710</v>
      </c>
      <c r="BI97" s="42"/>
      <c r="BJ97" s="42"/>
      <c r="BK97" s="42"/>
      <c r="BL97" s="42"/>
      <c r="BM97" s="42">
        <v>4160</v>
      </c>
    </row>
    <row r="98" spans="1:65" outlineLevel="5">
      <c r="A98" s="22">
        <f t="shared" si="46"/>
        <v>3</v>
      </c>
      <c r="B98" s="9">
        <f t="shared" si="45"/>
        <v>42077</v>
      </c>
      <c r="C98" s="207">
        <v>344874</v>
      </c>
      <c r="D98" s="64">
        <f t="shared" si="35"/>
        <v>37.299999999999997</v>
      </c>
      <c r="E98" s="12">
        <v>37</v>
      </c>
      <c r="F98" s="12">
        <v>38</v>
      </c>
      <c r="G98" s="12">
        <v>38</v>
      </c>
      <c r="H98" s="12">
        <v>38</v>
      </c>
      <c r="I98" s="12">
        <v>36</v>
      </c>
      <c r="J98" s="12">
        <v>37</v>
      </c>
      <c r="K98" s="12">
        <v>37</v>
      </c>
      <c r="L98" s="12">
        <v>37</v>
      </c>
      <c r="M98" s="74" t="str">
        <f t="shared" si="36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27</v>
      </c>
      <c r="AO98" s="41">
        <v>1460</v>
      </c>
      <c r="AP98" s="110"/>
      <c r="AQ98" s="111"/>
      <c r="AR98" s="126" t="str">
        <f t="shared" si="39"/>
        <v/>
      </c>
      <c r="AS98" s="126" t="str">
        <f t="shared" si="40"/>
        <v/>
      </c>
      <c r="AT98" s="127">
        <v>1450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/>
      <c r="BA98" s="68"/>
      <c r="BB98" s="68"/>
      <c r="BC98" s="68"/>
      <c r="BD98" s="68"/>
      <c r="BE98" s="15"/>
      <c r="BF98" s="5">
        <f t="shared" si="44"/>
        <v>12470</v>
      </c>
      <c r="BG98" s="42">
        <v>8340</v>
      </c>
      <c r="BH98" s="42">
        <v>0</v>
      </c>
      <c r="BI98" s="42"/>
      <c r="BJ98" s="42"/>
      <c r="BK98" s="42"/>
      <c r="BL98" s="42"/>
      <c r="BM98" s="42">
        <v>4130</v>
      </c>
    </row>
    <row r="99" spans="1:65" outlineLevel="5">
      <c r="A99" s="22">
        <f t="shared" si="46"/>
        <v>3</v>
      </c>
      <c r="B99" s="9">
        <f t="shared" si="45"/>
        <v>42078</v>
      </c>
      <c r="C99" s="207">
        <v>290319</v>
      </c>
      <c r="D99" s="64">
        <f t="shared" si="35"/>
        <v>38.299999999999997</v>
      </c>
      <c r="E99" s="12">
        <v>38</v>
      </c>
      <c r="F99" s="12">
        <v>39</v>
      </c>
      <c r="G99" s="12">
        <v>40</v>
      </c>
      <c r="H99" s="12">
        <v>38</v>
      </c>
      <c r="I99" s="12">
        <v>37</v>
      </c>
      <c r="J99" s="12">
        <v>38</v>
      </c>
      <c r="K99" s="12">
        <v>39</v>
      </c>
      <c r="L99" s="12">
        <v>37</v>
      </c>
      <c r="M99" s="74" t="str">
        <f t="shared" si="36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29</v>
      </c>
      <c r="AO99" s="41">
        <v>1390</v>
      </c>
      <c r="AP99" s="110"/>
      <c r="AQ99" s="111"/>
      <c r="AR99" s="126" t="str">
        <f t="shared" si="39"/>
        <v/>
      </c>
      <c r="AS99" s="126" t="str">
        <f t="shared" si="40"/>
        <v/>
      </c>
      <c r="AT99" s="127">
        <v>1470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/>
      <c r="BA99" s="68"/>
      <c r="BB99" s="68"/>
      <c r="BC99" s="68"/>
      <c r="BD99" s="68"/>
      <c r="BE99" s="15"/>
      <c r="BF99" s="5">
        <f t="shared" si="44"/>
        <v>12490</v>
      </c>
      <c r="BG99" s="42">
        <v>5230</v>
      </c>
      <c r="BH99" s="42">
        <v>3010</v>
      </c>
      <c r="BI99" s="42"/>
      <c r="BJ99" s="42"/>
      <c r="BK99" s="42"/>
      <c r="BL99" s="42"/>
      <c r="BM99" s="42">
        <v>4250</v>
      </c>
    </row>
    <row r="100" spans="1:65" outlineLevel="5">
      <c r="A100" s="22">
        <f t="shared" si="46"/>
        <v>3</v>
      </c>
      <c r="B100" s="9">
        <f t="shared" si="45"/>
        <v>42079</v>
      </c>
      <c r="C100" s="207">
        <v>303864</v>
      </c>
      <c r="D100" s="64">
        <f t="shared" si="35"/>
        <v>37.5</v>
      </c>
      <c r="E100" s="12">
        <v>37</v>
      </c>
      <c r="F100" s="12">
        <v>38</v>
      </c>
      <c r="G100" s="12">
        <v>39</v>
      </c>
      <c r="H100" s="12">
        <v>38</v>
      </c>
      <c r="I100" s="12">
        <v>36</v>
      </c>
      <c r="J100" s="12">
        <v>37</v>
      </c>
      <c r="K100" s="12">
        <v>38</v>
      </c>
      <c r="L100" s="12">
        <v>37</v>
      </c>
      <c r="M100" s="74" t="str">
        <f t="shared" si="36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7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8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35</v>
      </c>
      <c r="AO100" s="41">
        <v>1130</v>
      </c>
      <c r="AP100" s="110"/>
      <c r="AQ100" s="111"/>
      <c r="AR100" s="126" t="str">
        <f t="shared" si="39"/>
        <v/>
      </c>
      <c r="AS100" s="126" t="str">
        <f t="shared" si="40"/>
        <v/>
      </c>
      <c r="AT100" s="127">
        <v>1340</v>
      </c>
      <c r="AU100" s="128"/>
      <c r="AV100" s="129"/>
      <c r="AW100" s="126" t="str">
        <f t="shared" si="41"/>
        <v/>
      </c>
      <c r="AX100" s="126" t="str">
        <f t="shared" si="42"/>
        <v/>
      </c>
      <c r="AY100" s="64" t="str">
        <f t="shared" si="43"/>
        <v/>
      </c>
      <c r="AZ100" s="97">
        <v>79.900000000000006</v>
      </c>
      <c r="BA100" s="68"/>
      <c r="BB100" s="68"/>
      <c r="BC100" s="68"/>
      <c r="BD100" s="68"/>
      <c r="BE100" s="15"/>
      <c r="BF100" s="5">
        <f t="shared" si="44"/>
        <v>12490</v>
      </c>
      <c r="BG100" s="42">
        <v>2170</v>
      </c>
      <c r="BH100" s="42">
        <v>5910</v>
      </c>
      <c r="BI100" s="42"/>
      <c r="BJ100" s="42"/>
      <c r="BK100" s="42"/>
      <c r="BL100" s="42"/>
      <c r="BM100" s="42">
        <v>4410</v>
      </c>
    </row>
    <row r="101" spans="1:65" outlineLevel="5">
      <c r="A101" s="22">
        <f t="shared" si="46"/>
        <v>3</v>
      </c>
      <c r="B101" s="9">
        <f t="shared" si="45"/>
        <v>42080</v>
      </c>
      <c r="C101" s="207">
        <v>331369</v>
      </c>
      <c r="D101" s="64">
        <f t="shared" si="35"/>
        <v>37.799999999999997</v>
      </c>
      <c r="E101" s="12">
        <v>38</v>
      </c>
      <c r="F101" s="12">
        <v>38</v>
      </c>
      <c r="G101" s="12">
        <v>39</v>
      </c>
      <c r="H101" s="12">
        <v>38</v>
      </c>
      <c r="I101" s="12">
        <v>37</v>
      </c>
      <c r="J101" s="12">
        <v>37</v>
      </c>
      <c r="K101" s="12">
        <v>38</v>
      </c>
      <c r="L101" s="12">
        <v>37</v>
      </c>
      <c r="M101" s="74">
        <f t="shared" si="36"/>
        <v>7.3</v>
      </c>
      <c r="N101" s="83">
        <v>7.32</v>
      </c>
      <c r="O101" s="83">
        <v>7.34</v>
      </c>
      <c r="P101" s="83">
        <v>7.33</v>
      </c>
      <c r="Q101" s="83">
        <v>7.34</v>
      </c>
      <c r="R101" s="83"/>
      <c r="S101" s="83"/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40</v>
      </c>
      <c r="AO101" s="41">
        <v>1000</v>
      </c>
      <c r="AP101" s="110">
        <v>4.78</v>
      </c>
      <c r="AQ101" s="111">
        <v>3.49</v>
      </c>
      <c r="AR101" s="126">
        <f t="shared" si="39"/>
        <v>73.012552301255226</v>
      </c>
      <c r="AS101" s="126">
        <f t="shared" si="40"/>
        <v>26.987447698744774</v>
      </c>
      <c r="AT101" s="127">
        <v>1160</v>
      </c>
      <c r="AU101" s="128">
        <v>2.65</v>
      </c>
      <c r="AV101" s="129">
        <v>1.59</v>
      </c>
      <c r="AW101" s="126">
        <f t="shared" si="41"/>
        <v>60.000000000000007</v>
      </c>
      <c r="AX101" s="126">
        <f t="shared" si="42"/>
        <v>39.999999999999993</v>
      </c>
      <c r="AY101" s="64">
        <f t="shared" si="43"/>
        <v>44.555873925501409</v>
      </c>
      <c r="AZ101" s="97">
        <v>79.7</v>
      </c>
      <c r="BA101" s="68"/>
      <c r="BB101" s="68"/>
      <c r="BC101" s="68"/>
      <c r="BD101" s="68"/>
      <c r="BE101" s="15"/>
      <c r="BF101" s="5">
        <f t="shared" si="44"/>
        <v>12490</v>
      </c>
      <c r="BG101" s="42">
        <v>3860</v>
      </c>
      <c r="BH101" s="42">
        <v>4320</v>
      </c>
      <c r="BI101" s="42"/>
      <c r="BJ101" s="42"/>
      <c r="BK101" s="42"/>
      <c r="BL101" s="42"/>
      <c r="BM101" s="42">
        <v>4310</v>
      </c>
    </row>
    <row r="102" spans="1:65" outlineLevel="5">
      <c r="A102" s="22">
        <f t="shared" si="46"/>
        <v>3</v>
      </c>
      <c r="B102" s="9">
        <f t="shared" si="45"/>
        <v>42081</v>
      </c>
      <c r="C102" s="207">
        <v>430463</v>
      </c>
      <c r="D102" s="64">
        <f t="shared" si="35"/>
        <v>37.5</v>
      </c>
      <c r="E102" s="12">
        <v>37</v>
      </c>
      <c r="F102" s="12">
        <v>38</v>
      </c>
      <c r="G102" s="12">
        <v>39</v>
      </c>
      <c r="H102" s="12">
        <v>38</v>
      </c>
      <c r="I102" s="12">
        <v>36</v>
      </c>
      <c r="J102" s="12">
        <v>37</v>
      </c>
      <c r="K102" s="12">
        <v>38</v>
      </c>
      <c r="L102" s="12">
        <v>37</v>
      </c>
      <c r="M102" s="74" t="str">
        <f t="shared" si="36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26</v>
      </c>
      <c r="AO102" s="41">
        <v>1520</v>
      </c>
      <c r="AP102" s="110"/>
      <c r="AQ102" s="111"/>
      <c r="AR102" s="126" t="str">
        <f t="shared" si="39"/>
        <v/>
      </c>
      <c r="AS102" s="126" t="str">
        <f t="shared" si="40"/>
        <v/>
      </c>
      <c r="AT102" s="127">
        <v>1500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>
        <v>79.7</v>
      </c>
      <c r="BA102" s="68"/>
      <c r="BB102" s="68"/>
      <c r="BC102" s="68"/>
      <c r="BD102" s="68"/>
      <c r="BE102" s="15"/>
      <c r="BF102" s="5">
        <f t="shared" si="44"/>
        <v>12290</v>
      </c>
      <c r="BG102" s="42">
        <v>5860</v>
      </c>
      <c r="BH102" s="42">
        <v>2120</v>
      </c>
      <c r="BI102" s="42"/>
      <c r="BJ102" s="42"/>
      <c r="BK102" s="42"/>
      <c r="BL102" s="42"/>
      <c r="BM102" s="42">
        <v>4310</v>
      </c>
    </row>
    <row r="103" spans="1:65" outlineLevel="5">
      <c r="A103" s="22">
        <f t="shared" si="46"/>
        <v>3</v>
      </c>
      <c r="B103" s="9">
        <f t="shared" si="45"/>
        <v>42082</v>
      </c>
      <c r="C103" s="207">
        <v>494371</v>
      </c>
      <c r="D103" s="64">
        <f t="shared" si="35"/>
        <v>37.5</v>
      </c>
      <c r="E103" s="12">
        <v>38</v>
      </c>
      <c r="F103" s="12">
        <v>38</v>
      </c>
      <c r="G103" s="12">
        <v>38</v>
      </c>
      <c r="H103" s="12">
        <v>38</v>
      </c>
      <c r="I103" s="12">
        <v>37</v>
      </c>
      <c r="J103" s="12">
        <v>37</v>
      </c>
      <c r="K103" s="12">
        <v>37</v>
      </c>
      <c r="L103" s="12">
        <v>37</v>
      </c>
      <c r="M103" s="74" t="str">
        <f t="shared" si="36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7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8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30</v>
      </c>
      <c r="AO103" s="41">
        <v>1340</v>
      </c>
      <c r="AP103" s="110"/>
      <c r="AQ103" s="111"/>
      <c r="AR103" s="126" t="str">
        <f t="shared" si="39"/>
        <v/>
      </c>
      <c r="AS103" s="126" t="str">
        <f t="shared" si="40"/>
        <v/>
      </c>
      <c r="AT103" s="127">
        <v>1560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>
        <v>79.7</v>
      </c>
      <c r="BA103" s="68"/>
      <c r="BB103" s="68"/>
      <c r="BC103" s="68"/>
      <c r="BD103" s="68"/>
      <c r="BE103" s="15"/>
      <c r="BF103" s="5">
        <f t="shared" si="44"/>
        <v>12280</v>
      </c>
      <c r="BG103" s="42">
        <v>6820</v>
      </c>
      <c r="BH103" s="42">
        <v>2540</v>
      </c>
      <c r="BI103" s="42"/>
      <c r="BJ103" s="42"/>
      <c r="BK103" s="42"/>
      <c r="BL103" s="42"/>
      <c r="BM103" s="42">
        <v>2920</v>
      </c>
    </row>
    <row r="104" spans="1:65" outlineLevel="5">
      <c r="A104" s="22">
        <f t="shared" si="46"/>
        <v>3</v>
      </c>
      <c r="B104" s="9">
        <f t="shared" si="45"/>
        <v>42083</v>
      </c>
      <c r="C104" s="207">
        <v>401753</v>
      </c>
      <c r="D104" s="64">
        <f t="shared" si="35"/>
        <v>37.5</v>
      </c>
      <c r="E104" s="12">
        <v>37</v>
      </c>
      <c r="F104" s="12">
        <v>38</v>
      </c>
      <c r="G104" s="12">
        <v>39</v>
      </c>
      <c r="H104" s="12">
        <v>38</v>
      </c>
      <c r="I104" s="12">
        <v>36</v>
      </c>
      <c r="J104" s="12">
        <v>37</v>
      </c>
      <c r="K104" s="12">
        <v>38</v>
      </c>
      <c r="L104" s="12">
        <v>37</v>
      </c>
      <c r="M104" s="74" t="str">
        <f t="shared" si="36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7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8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31</v>
      </c>
      <c r="AO104" s="41">
        <v>1300</v>
      </c>
      <c r="AP104" s="110"/>
      <c r="AQ104" s="111"/>
      <c r="AR104" s="126" t="str">
        <f t="shared" si="39"/>
        <v/>
      </c>
      <c r="AS104" s="126" t="str">
        <f t="shared" si="40"/>
        <v/>
      </c>
      <c r="AT104" s="127">
        <v>1420</v>
      </c>
      <c r="AU104" s="128"/>
      <c r="AV104" s="129"/>
      <c r="AW104" s="126" t="str">
        <f t="shared" si="41"/>
        <v/>
      </c>
      <c r="AX104" s="126" t="str">
        <f t="shared" si="42"/>
        <v/>
      </c>
      <c r="AY104" s="64" t="str">
        <f t="shared" si="43"/>
        <v/>
      </c>
      <c r="AZ104" s="97">
        <v>79.8</v>
      </c>
      <c r="BA104" s="68"/>
      <c r="BB104" s="68"/>
      <c r="BC104" s="68"/>
      <c r="BD104" s="68"/>
      <c r="BE104" s="15"/>
      <c r="BF104" s="5">
        <f t="shared" si="44"/>
        <v>12480</v>
      </c>
      <c r="BG104" s="42">
        <v>5530</v>
      </c>
      <c r="BH104" s="42">
        <v>3090</v>
      </c>
      <c r="BI104" s="42"/>
      <c r="BJ104" s="42"/>
      <c r="BK104" s="42"/>
      <c r="BL104" s="42"/>
      <c r="BM104" s="42">
        <v>3860</v>
      </c>
    </row>
    <row r="105" spans="1:65" outlineLevel="5">
      <c r="A105" s="22">
        <f t="shared" si="46"/>
        <v>3</v>
      </c>
      <c r="B105" s="9">
        <f t="shared" si="45"/>
        <v>42084</v>
      </c>
      <c r="C105" s="207">
        <v>376420</v>
      </c>
      <c r="D105" s="64">
        <f t="shared" si="35"/>
        <v>37.799999999999997</v>
      </c>
      <c r="E105" s="12">
        <v>38</v>
      </c>
      <c r="F105" s="12">
        <v>38</v>
      </c>
      <c r="G105" s="12">
        <v>39</v>
      </c>
      <c r="H105" s="12">
        <v>38</v>
      </c>
      <c r="I105" s="12">
        <v>37</v>
      </c>
      <c r="J105" s="12">
        <v>37</v>
      </c>
      <c r="K105" s="12">
        <v>38</v>
      </c>
      <c r="L105" s="12">
        <v>37</v>
      </c>
      <c r="M105" s="74" t="str">
        <f t="shared" si="36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33</v>
      </c>
      <c r="AO105" s="41">
        <v>1220</v>
      </c>
      <c r="AP105" s="110"/>
      <c r="AQ105" s="111"/>
      <c r="AR105" s="126" t="str">
        <f t="shared" si="39"/>
        <v/>
      </c>
      <c r="AS105" s="126" t="str">
        <f t="shared" si="40"/>
        <v/>
      </c>
      <c r="AT105" s="127">
        <v>1510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/>
      <c r="BA105" s="68"/>
      <c r="BB105" s="68"/>
      <c r="BC105" s="68"/>
      <c r="BD105" s="68"/>
      <c r="BE105" s="15"/>
      <c r="BF105" s="5">
        <f t="shared" si="44"/>
        <v>12460</v>
      </c>
      <c r="BG105" s="42">
        <v>5550</v>
      </c>
      <c r="BH105" s="42">
        <v>2460</v>
      </c>
      <c r="BI105" s="42"/>
      <c r="BJ105" s="42"/>
      <c r="BK105" s="42"/>
      <c r="BL105" s="42"/>
      <c r="BM105" s="42">
        <v>4450</v>
      </c>
    </row>
    <row r="106" spans="1:65" outlineLevel="5">
      <c r="A106" s="22">
        <f t="shared" si="46"/>
        <v>3</v>
      </c>
      <c r="B106" s="9">
        <f t="shared" si="45"/>
        <v>42085</v>
      </c>
      <c r="C106" s="207">
        <v>333171</v>
      </c>
      <c r="D106" s="64">
        <f t="shared" si="35"/>
        <v>37.799999999999997</v>
      </c>
      <c r="E106" s="12">
        <v>38</v>
      </c>
      <c r="F106" s="12">
        <v>38</v>
      </c>
      <c r="G106" s="12">
        <v>39</v>
      </c>
      <c r="H106" s="12">
        <v>38</v>
      </c>
      <c r="I106" s="12">
        <v>37</v>
      </c>
      <c r="J106" s="12">
        <v>37</v>
      </c>
      <c r="K106" s="12">
        <v>38</v>
      </c>
      <c r="L106" s="12">
        <v>37</v>
      </c>
      <c r="M106" s="74" t="str">
        <f t="shared" si="36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7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8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30</v>
      </c>
      <c r="AO106" s="41">
        <v>1330</v>
      </c>
      <c r="AP106" s="110"/>
      <c r="AQ106" s="111"/>
      <c r="AR106" s="126" t="str">
        <f t="shared" si="39"/>
        <v/>
      </c>
      <c r="AS106" s="126" t="str">
        <f t="shared" si="40"/>
        <v/>
      </c>
      <c r="AT106" s="127">
        <v>1430</v>
      </c>
      <c r="AU106" s="128"/>
      <c r="AV106" s="129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/>
      <c r="BA106" s="68"/>
      <c r="BB106" s="68"/>
      <c r="BC106" s="68"/>
      <c r="BD106" s="68"/>
      <c r="BE106" s="15"/>
      <c r="BF106" s="5">
        <f t="shared" si="44"/>
        <v>12490</v>
      </c>
      <c r="BG106" s="42">
        <v>3480</v>
      </c>
      <c r="BH106" s="42">
        <v>4560</v>
      </c>
      <c r="BI106" s="42"/>
      <c r="BJ106" s="42"/>
      <c r="BK106" s="42"/>
      <c r="BL106" s="42"/>
      <c r="BM106" s="42">
        <v>4450</v>
      </c>
    </row>
    <row r="107" spans="1:65" outlineLevel="5">
      <c r="A107" s="22">
        <f t="shared" si="46"/>
        <v>3</v>
      </c>
      <c r="B107" s="9">
        <f t="shared" si="45"/>
        <v>42086</v>
      </c>
      <c r="C107" s="207">
        <v>325474</v>
      </c>
      <c r="D107" s="64">
        <f t="shared" si="35"/>
        <v>37.799999999999997</v>
      </c>
      <c r="E107" s="12">
        <v>38</v>
      </c>
      <c r="F107" s="12">
        <v>38</v>
      </c>
      <c r="G107" s="12">
        <v>39</v>
      </c>
      <c r="H107" s="12">
        <v>38</v>
      </c>
      <c r="I107" s="12">
        <v>37</v>
      </c>
      <c r="J107" s="12">
        <v>37</v>
      </c>
      <c r="K107" s="12">
        <v>38</v>
      </c>
      <c r="L107" s="12">
        <v>37</v>
      </c>
      <c r="M107" s="74" t="str">
        <f t="shared" si="36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7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8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34</v>
      </c>
      <c r="AO107" s="41">
        <v>1190</v>
      </c>
      <c r="AP107" s="110"/>
      <c r="AQ107" s="111"/>
      <c r="AR107" s="126" t="str">
        <f t="shared" si="39"/>
        <v/>
      </c>
      <c r="AS107" s="126" t="str">
        <f t="shared" si="40"/>
        <v/>
      </c>
      <c r="AT107" s="127">
        <v>1260</v>
      </c>
      <c r="AU107" s="128"/>
      <c r="AV107" s="129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>
        <v>79.8</v>
      </c>
      <c r="BA107" s="68"/>
      <c r="BB107" s="68"/>
      <c r="BC107" s="68"/>
      <c r="BD107" s="68"/>
      <c r="BE107" s="15"/>
      <c r="BF107" s="5">
        <f t="shared" si="44"/>
        <v>12490</v>
      </c>
      <c r="BG107" s="42">
        <v>6910</v>
      </c>
      <c r="BH107" s="42">
        <v>1370</v>
      </c>
      <c r="BI107" s="42"/>
      <c r="BJ107" s="42"/>
      <c r="BK107" s="42"/>
      <c r="BL107" s="42"/>
      <c r="BM107" s="42">
        <v>4210</v>
      </c>
    </row>
    <row r="108" spans="1:65" outlineLevel="5">
      <c r="A108" s="22">
        <f t="shared" si="46"/>
        <v>3</v>
      </c>
      <c r="B108" s="9">
        <f t="shared" si="45"/>
        <v>42087</v>
      </c>
      <c r="C108" s="207">
        <v>337741</v>
      </c>
      <c r="D108" s="64">
        <f t="shared" si="35"/>
        <v>37.5</v>
      </c>
      <c r="E108" s="12">
        <v>37</v>
      </c>
      <c r="F108" s="12">
        <v>38</v>
      </c>
      <c r="G108" s="12">
        <v>39</v>
      </c>
      <c r="H108" s="12">
        <v>38</v>
      </c>
      <c r="I108" s="12">
        <v>36</v>
      </c>
      <c r="J108" s="12">
        <v>37</v>
      </c>
      <c r="K108" s="12">
        <v>38</v>
      </c>
      <c r="L108" s="12">
        <v>37</v>
      </c>
      <c r="M108" s="74">
        <f t="shared" si="36"/>
        <v>7.3</v>
      </c>
      <c r="N108" s="83">
        <v>7.3</v>
      </c>
      <c r="O108" s="83">
        <v>7.32</v>
      </c>
      <c r="P108" s="83">
        <v>7.26</v>
      </c>
      <c r="Q108" s="83">
        <v>7.26</v>
      </c>
      <c r="R108" s="83"/>
      <c r="S108" s="83"/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26</v>
      </c>
      <c r="AO108" s="41">
        <v>1550</v>
      </c>
      <c r="AP108" s="110">
        <v>5.13</v>
      </c>
      <c r="AQ108" s="111">
        <v>3.7</v>
      </c>
      <c r="AR108" s="126">
        <f t="shared" si="39"/>
        <v>72.124756335282655</v>
      </c>
      <c r="AS108" s="126">
        <f t="shared" si="40"/>
        <v>27.875243664717345</v>
      </c>
      <c r="AT108" s="127">
        <v>1550</v>
      </c>
      <c r="AU108" s="128">
        <v>2.85</v>
      </c>
      <c r="AV108" s="129">
        <v>1.75</v>
      </c>
      <c r="AW108" s="126">
        <f t="shared" si="41"/>
        <v>61.403508771929829</v>
      </c>
      <c r="AX108" s="126">
        <f t="shared" si="42"/>
        <v>38.596491228070171</v>
      </c>
      <c r="AY108" s="64">
        <f t="shared" si="43"/>
        <v>38.513513513513523</v>
      </c>
      <c r="AZ108" s="97">
        <v>79.099999999999994</v>
      </c>
      <c r="BA108" s="68"/>
      <c r="BB108" s="68"/>
      <c r="BC108" s="68"/>
      <c r="BD108" s="68"/>
      <c r="BE108" s="15"/>
      <c r="BF108" s="5">
        <f t="shared" si="44"/>
        <v>12480</v>
      </c>
      <c r="BG108" s="42">
        <v>5430</v>
      </c>
      <c r="BH108" s="42">
        <v>2850</v>
      </c>
      <c r="BI108" s="42"/>
      <c r="BJ108" s="42"/>
      <c r="BK108" s="42"/>
      <c r="BL108" s="42"/>
      <c r="BM108" s="42">
        <v>4200</v>
      </c>
    </row>
    <row r="109" spans="1:65" outlineLevel="5">
      <c r="A109" s="22">
        <f t="shared" si="46"/>
        <v>3</v>
      </c>
      <c r="B109" s="9">
        <f t="shared" si="45"/>
        <v>42088</v>
      </c>
      <c r="C109" s="207">
        <v>337201</v>
      </c>
      <c r="D109" s="64">
        <f t="shared" si="35"/>
        <v>37.5</v>
      </c>
      <c r="E109" s="12">
        <v>37</v>
      </c>
      <c r="F109" s="12">
        <v>38</v>
      </c>
      <c r="G109" s="12">
        <v>39</v>
      </c>
      <c r="H109" s="12">
        <v>38</v>
      </c>
      <c r="I109" s="12">
        <v>36</v>
      </c>
      <c r="J109" s="12">
        <v>37</v>
      </c>
      <c r="K109" s="12">
        <v>38</v>
      </c>
      <c r="L109" s="12">
        <v>37</v>
      </c>
      <c r="M109" s="74" t="str">
        <f t="shared" si="36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30</v>
      </c>
      <c r="AO109" s="41">
        <v>1330</v>
      </c>
      <c r="AP109" s="110"/>
      <c r="AQ109" s="111"/>
      <c r="AR109" s="126" t="str">
        <f t="shared" si="39"/>
        <v/>
      </c>
      <c r="AS109" s="126" t="str">
        <f t="shared" si="40"/>
        <v/>
      </c>
      <c r="AT109" s="127">
        <v>1290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>
        <v>79.099999999999994</v>
      </c>
      <c r="BA109" s="68"/>
      <c r="BB109" s="68"/>
      <c r="BC109" s="68"/>
      <c r="BD109" s="68"/>
      <c r="BE109" s="15"/>
      <c r="BF109" s="5">
        <f t="shared" si="44"/>
        <v>12490</v>
      </c>
      <c r="BG109" s="42">
        <v>5480</v>
      </c>
      <c r="BH109" s="42">
        <v>2780</v>
      </c>
      <c r="BI109" s="42"/>
      <c r="BJ109" s="42"/>
      <c r="BK109" s="42"/>
      <c r="BL109" s="42"/>
      <c r="BM109" s="42">
        <v>4230</v>
      </c>
    </row>
    <row r="110" spans="1:65" outlineLevel="5">
      <c r="A110" s="22">
        <f t="shared" si="46"/>
        <v>3</v>
      </c>
      <c r="B110" s="9">
        <f t="shared" si="45"/>
        <v>42089</v>
      </c>
      <c r="C110" s="207">
        <v>339866</v>
      </c>
      <c r="D110" s="64">
        <f t="shared" si="35"/>
        <v>37.799999999999997</v>
      </c>
      <c r="E110" s="12">
        <v>37</v>
      </c>
      <c r="F110" s="12">
        <v>39</v>
      </c>
      <c r="G110" s="12">
        <v>39</v>
      </c>
      <c r="H110" s="12">
        <v>38</v>
      </c>
      <c r="I110" s="12">
        <v>36</v>
      </c>
      <c r="J110" s="12">
        <v>38</v>
      </c>
      <c r="K110" s="12">
        <v>38</v>
      </c>
      <c r="L110" s="12">
        <v>37</v>
      </c>
      <c r="M110" s="74" t="str">
        <f t="shared" si="36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7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8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28</v>
      </c>
      <c r="AO110" s="41">
        <v>1430</v>
      </c>
      <c r="AP110" s="110"/>
      <c r="AQ110" s="111"/>
      <c r="AR110" s="126" t="str">
        <f t="shared" si="39"/>
        <v/>
      </c>
      <c r="AS110" s="126" t="str">
        <f t="shared" si="40"/>
        <v/>
      </c>
      <c r="AT110" s="127">
        <v>1500</v>
      </c>
      <c r="AU110" s="128"/>
      <c r="AV110" s="129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>
        <v>79.5</v>
      </c>
      <c r="BA110" s="68"/>
      <c r="BB110" s="68"/>
      <c r="BC110" s="68"/>
      <c r="BD110" s="68"/>
      <c r="BE110" s="15"/>
      <c r="BF110" s="5">
        <f t="shared" si="44"/>
        <v>12490</v>
      </c>
      <c r="BG110" s="42">
        <v>5460</v>
      </c>
      <c r="BH110" s="42">
        <v>2820</v>
      </c>
      <c r="BI110" s="42"/>
      <c r="BJ110" s="42"/>
      <c r="BK110" s="42"/>
      <c r="BL110" s="42"/>
      <c r="BM110" s="42">
        <v>4210</v>
      </c>
    </row>
    <row r="111" spans="1:65" outlineLevel="5">
      <c r="A111" s="22">
        <f t="shared" si="46"/>
        <v>3</v>
      </c>
      <c r="B111" s="9">
        <f t="shared" si="45"/>
        <v>42090</v>
      </c>
      <c r="C111" s="207">
        <v>330374</v>
      </c>
      <c r="D111" s="64">
        <f t="shared" si="35"/>
        <v>37.5</v>
      </c>
      <c r="E111" s="12">
        <v>37</v>
      </c>
      <c r="F111" s="12">
        <v>38</v>
      </c>
      <c r="G111" s="12">
        <v>39</v>
      </c>
      <c r="H111" s="12">
        <v>38</v>
      </c>
      <c r="I111" s="12">
        <v>36</v>
      </c>
      <c r="J111" s="12">
        <v>37</v>
      </c>
      <c r="K111" s="12">
        <v>38</v>
      </c>
      <c r="L111" s="12">
        <v>37</v>
      </c>
      <c r="M111" s="74" t="str">
        <f t="shared" si="36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7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8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28</v>
      </c>
      <c r="AO111" s="41">
        <v>1420</v>
      </c>
      <c r="AP111" s="110"/>
      <c r="AQ111" s="111"/>
      <c r="AR111" s="126" t="str">
        <f t="shared" si="39"/>
        <v/>
      </c>
      <c r="AS111" s="126" t="str">
        <f t="shared" si="40"/>
        <v/>
      </c>
      <c r="AT111" s="127">
        <v>1520</v>
      </c>
      <c r="AU111" s="128"/>
      <c r="AV111" s="129"/>
      <c r="AW111" s="126" t="str">
        <f t="shared" si="41"/>
        <v/>
      </c>
      <c r="AX111" s="126" t="str">
        <f t="shared" si="42"/>
        <v/>
      </c>
      <c r="AY111" s="64" t="str">
        <f t="shared" si="43"/>
        <v/>
      </c>
      <c r="AZ111" s="97">
        <v>79.599999999999994</v>
      </c>
      <c r="BA111" s="68"/>
      <c r="BB111" s="68"/>
      <c r="BC111" s="68"/>
      <c r="BD111" s="68"/>
      <c r="BE111" s="15"/>
      <c r="BF111" s="5">
        <f t="shared" si="44"/>
        <v>12490</v>
      </c>
      <c r="BG111" s="42">
        <v>4830</v>
      </c>
      <c r="BH111" s="42">
        <v>3310</v>
      </c>
      <c r="BI111" s="42"/>
      <c r="BJ111" s="42"/>
      <c r="BK111" s="42"/>
      <c r="BL111" s="42"/>
      <c r="BM111" s="42">
        <v>4350</v>
      </c>
    </row>
    <row r="112" spans="1:65" outlineLevel="5">
      <c r="A112" s="22">
        <f t="shared" si="46"/>
        <v>3</v>
      </c>
      <c r="B112" s="9">
        <f t="shared" si="45"/>
        <v>42091</v>
      </c>
      <c r="C112" s="207">
        <v>337741</v>
      </c>
      <c r="D112" s="64">
        <f t="shared" si="35"/>
        <v>37.299999999999997</v>
      </c>
      <c r="E112" s="12">
        <v>37</v>
      </c>
      <c r="F112" s="12">
        <v>38</v>
      </c>
      <c r="G112" s="12">
        <v>39</v>
      </c>
      <c r="H112" s="12">
        <v>37</v>
      </c>
      <c r="I112" s="12">
        <v>36</v>
      </c>
      <c r="J112" s="12">
        <v>37</v>
      </c>
      <c r="K112" s="12">
        <v>38</v>
      </c>
      <c r="L112" s="12">
        <v>36</v>
      </c>
      <c r="M112" s="74" t="str">
        <f t="shared" si="36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28</v>
      </c>
      <c r="AO112" s="41">
        <v>1400</v>
      </c>
      <c r="AP112" s="110"/>
      <c r="AQ112" s="111"/>
      <c r="AR112" s="126" t="str">
        <f t="shared" si="39"/>
        <v/>
      </c>
      <c r="AS112" s="126" t="str">
        <f t="shared" si="40"/>
        <v/>
      </c>
      <c r="AT112" s="127">
        <v>1520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/>
      <c r="BA112" s="68"/>
      <c r="BB112" s="68"/>
      <c r="BC112" s="68"/>
      <c r="BD112" s="68"/>
      <c r="BE112" s="15"/>
      <c r="BF112" s="5">
        <f t="shared" si="44"/>
        <v>12450</v>
      </c>
      <c r="BG112" s="42">
        <v>3840</v>
      </c>
      <c r="BH112" s="42">
        <v>4240</v>
      </c>
      <c r="BI112" s="42"/>
      <c r="BJ112" s="42"/>
      <c r="BK112" s="42"/>
      <c r="BL112" s="42"/>
      <c r="BM112" s="42">
        <v>4370</v>
      </c>
    </row>
    <row r="113" spans="1:65" outlineLevel="5">
      <c r="A113" s="22">
        <f t="shared" si="46"/>
        <v>3</v>
      </c>
      <c r="B113" s="9">
        <f t="shared" si="45"/>
        <v>42092</v>
      </c>
      <c r="C113" s="207">
        <v>313000</v>
      </c>
      <c r="D113" s="64">
        <f t="shared" si="35"/>
        <v>37.5</v>
      </c>
      <c r="E113" s="12">
        <v>37</v>
      </c>
      <c r="F113" s="12">
        <v>38</v>
      </c>
      <c r="G113" s="12">
        <v>39</v>
      </c>
      <c r="H113" s="12">
        <v>38</v>
      </c>
      <c r="I113" s="12">
        <v>36</v>
      </c>
      <c r="J113" s="12">
        <v>37</v>
      </c>
      <c r="K113" s="12">
        <v>38</v>
      </c>
      <c r="L113" s="12">
        <v>37</v>
      </c>
      <c r="M113" s="74" t="str">
        <f t="shared" si="36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28</v>
      </c>
      <c r="AO113" s="41">
        <v>1410</v>
      </c>
      <c r="AP113" s="110"/>
      <c r="AQ113" s="111"/>
      <c r="AR113" s="126" t="str">
        <f t="shared" si="39"/>
        <v/>
      </c>
      <c r="AS113" s="126" t="str">
        <f t="shared" si="40"/>
        <v/>
      </c>
      <c r="AT113" s="127">
        <v>1510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/>
      <c r="BA113" s="68"/>
      <c r="BB113" s="68"/>
      <c r="BC113" s="68"/>
      <c r="BD113" s="68"/>
      <c r="BE113" s="15"/>
      <c r="BF113" s="5">
        <f t="shared" si="44"/>
        <v>12430</v>
      </c>
      <c r="BG113" s="42">
        <v>6610</v>
      </c>
      <c r="BH113" s="42">
        <v>1400</v>
      </c>
      <c r="BI113" s="42"/>
      <c r="BJ113" s="42"/>
      <c r="BK113" s="42"/>
      <c r="BL113" s="42"/>
      <c r="BM113" s="42">
        <v>4420</v>
      </c>
    </row>
    <row r="114" spans="1:65" outlineLevel="5">
      <c r="A114" s="22">
        <f t="shared" si="46"/>
        <v>3</v>
      </c>
      <c r="B114" s="9">
        <f t="shared" si="45"/>
        <v>42093</v>
      </c>
      <c r="C114" s="207">
        <v>312071</v>
      </c>
      <c r="D114" s="64">
        <f t="shared" si="35"/>
        <v>37.5</v>
      </c>
      <c r="E114" s="12">
        <v>38</v>
      </c>
      <c r="F114" s="12">
        <v>38</v>
      </c>
      <c r="G114" s="12">
        <v>38</v>
      </c>
      <c r="H114" s="12">
        <v>38</v>
      </c>
      <c r="I114" s="12">
        <v>37</v>
      </c>
      <c r="J114" s="12">
        <v>37</v>
      </c>
      <c r="K114" s="12">
        <v>37</v>
      </c>
      <c r="L114" s="12">
        <v>37</v>
      </c>
      <c r="M114" s="74" t="str">
        <f t="shared" si="36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7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8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29</v>
      </c>
      <c r="AO114" s="41">
        <v>1390</v>
      </c>
      <c r="AP114" s="110"/>
      <c r="AQ114" s="111"/>
      <c r="AR114" s="126" t="str">
        <f t="shared" si="39"/>
        <v/>
      </c>
      <c r="AS114" s="126" t="str">
        <f t="shared" si="40"/>
        <v/>
      </c>
      <c r="AT114" s="127">
        <v>1510</v>
      </c>
      <c r="AU114" s="128"/>
      <c r="AV114" s="129"/>
      <c r="AW114" s="126" t="str">
        <f t="shared" si="41"/>
        <v/>
      </c>
      <c r="AX114" s="126" t="str">
        <f t="shared" si="42"/>
        <v/>
      </c>
      <c r="AY114" s="64" t="str">
        <f t="shared" si="43"/>
        <v/>
      </c>
      <c r="AZ114" s="97">
        <v>79.8</v>
      </c>
      <c r="BA114" s="68"/>
      <c r="BB114" s="68"/>
      <c r="BC114" s="68"/>
      <c r="BD114" s="68"/>
      <c r="BE114" s="15"/>
      <c r="BF114" s="5">
        <f t="shared" si="44"/>
        <v>12490</v>
      </c>
      <c r="BG114" s="42">
        <v>5580</v>
      </c>
      <c r="BH114" s="42">
        <v>2480</v>
      </c>
      <c r="BI114" s="42"/>
      <c r="BJ114" s="42"/>
      <c r="BK114" s="42"/>
      <c r="BL114" s="42"/>
      <c r="BM114" s="42">
        <v>4430</v>
      </c>
    </row>
    <row r="115" spans="1:65" ht="17.25" outlineLevel="5" thickBot="1">
      <c r="A115" s="31">
        <f t="shared" si="46"/>
        <v>3</v>
      </c>
      <c r="B115" s="32">
        <f t="shared" si="45"/>
        <v>42094</v>
      </c>
      <c r="C115" s="207">
        <v>359193</v>
      </c>
      <c r="D115" s="64">
        <f t="shared" si="35"/>
        <v>37.799999999999997</v>
      </c>
      <c r="E115" s="12">
        <v>38</v>
      </c>
      <c r="F115" s="12">
        <v>38</v>
      </c>
      <c r="G115" s="12">
        <v>39</v>
      </c>
      <c r="H115" s="12">
        <v>38</v>
      </c>
      <c r="I115" s="12">
        <v>37</v>
      </c>
      <c r="J115" s="12">
        <v>37</v>
      </c>
      <c r="K115" s="12">
        <v>38</v>
      </c>
      <c r="L115" s="12">
        <v>37</v>
      </c>
      <c r="M115" s="74">
        <f t="shared" si="36"/>
        <v>7.3</v>
      </c>
      <c r="N115" s="83">
        <v>7.35</v>
      </c>
      <c r="O115" s="83">
        <v>7.32</v>
      </c>
      <c r="P115" s="83">
        <v>7.32</v>
      </c>
      <c r="Q115" s="83">
        <v>7.28</v>
      </c>
      <c r="R115" s="83"/>
      <c r="S115" s="83"/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31</v>
      </c>
      <c r="AO115" s="41">
        <v>1270</v>
      </c>
      <c r="AP115" s="110">
        <v>4.62</v>
      </c>
      <c r="AQ115" s="111">
        <v>3.44</v>
      </c>
      <c r="AR115" s="126">
        <f t="shared" si="39"/>
        <v>74.458874458874462</v>
      </c>
      <c r="AS115" s="126">
        <f t="shared" si="40"/>
        <v>25.541125541125538</v>
      </c>
      <c r="AT115" s="127">
        <v>1360</v>
      </c>
      <c r="AU115" s="128">
        <v>2.86</v>
      </c>
      <c r="AV115" s="129">
        <v>1.77</v>
      </c>
      <c r="AW115" s="126">
        <f t="shared" si="41"/>
        <v>61.888111888111894</v>
      </c>
      <c r="AX115" s="126">
        <f t="shared" si="42"/>
        <v>38.111888111888106</v>
      </c>
      <c r="AY115" s="64">
        <f t="shared" si="43"/>
        <v>44.29805845956902</v>
      </c>
      <c r="AZ115" s="97">
        <v>78.5</v>
      </c>
      <c r="BA115" s="68"/>
      <c r="BB115" s="68"/>
      <c r="BC115" s="68"/>
      <c r="BD115" s="68"/>
      <c r="BE115" s="15"/>
      <c r="BF115" s="5">
        <f t="shared" si="44"/>
        <v>12470</v>
      </c>
      <c r="BG115" s="42">
        <v>5530</v>
      </c>
      <c r="BH115" s="42">
        <v>2660</v>
      </c>
      <c r="BI115" s="42"/>
      <c r="BJ115" s="42"/>
      <c r="BK115" s="42"/>
      <c r="BL115" s="42"/>
      <c r="BM115" s="42">
        <v>4280</v>
      </c>
    </row>
    <row r="116" spans="1:65" outlineLevel="4">
      <c r="A116" s="157" t="s">
        <v>37</v>
      </c>
      <c r="B116" s="158"/>
      <c r="C116" s="50">
        <f t="shared" ref="C116:BM116" si="47">SUBTOTAL(4,C85:C115)</f>
        <v>494371</v>
      </c>
      <c r="D116" s="60">
        <f t="shared" si="47"/>
        <v>38.5</v>
      </c>
      <c r="E116" s="28">
        <f t="shared" si="47"/>
        <v>38</v>
      </c>
      <c r="F116" s="28">
        <f t="shared" si="47"/>
        <v>39</v>
      </c>
      <c r="G116" s="28">
        <f t="shared" si="47"/>
        <v>40</v>
      </c>
      <c r="H116" s="28">
        <f t="shared" si="47"/>
        <v>40</v>
      </c>
      <c r="I116" s="28">
        <f t="shared" si="47"/>
        <v>37</v>
      </c>
      <c r="J116" s="28">
        <f t="shared" si="47"/>
        <v>38</v>
      </c>
      <c r="K116" s="28">
        <f t="shared" si="47"/>
        <v>39</v>
      </c>
      <c r="L116" s="28">
        <f t="shared" si="47"/>
        <v>39</v>
      </c>
      <c r="M116" s="71">
        <f t="shared" si="47"/>
        <v>7.3</v>
      </c>
      <c r="N116" s="82">
        <f t="shared" si="47"/>
        <v>7.35</v>
      </c>
      <c r="O116" s="82">
        <f t="shared" si="47"/>
        <v>7.34</v>
      </c>
      <c r="P116" s="82">
        <f t="shared" si="47"/>
        <v>7.36</v>
      </c>
      <c r="Q116" s="82">
        <f t="shared" si="47"/>
        <v>7.34</v>
      </c>
      <c r="R116" s="82">
        <f t="shared" si="47"/>
        <v>0</v>
      </c>
      <c r="S116" s="82">
        <f t="shared" si="47"/>
        <v>0</v>
      </c>
      <c r="T116" s="82">
        <f t="shared" si="47"/>
        <v>0</v>
      </c>
      <c r="U116" s="82">
        <f t="shared" si="47"/>
        <v>0</v>
      </c>
      <c r="V116" s="29">
        <f t="shared" si="47"/>
        <v>0</v>
      </c>
      <c r="W116" s="39">
        <f t="shared" si="47"/>
        <v>0</v>
      </c>
      <c r="X116" s="39">
        <f t="shared" si="47"/>
        <v>0</v>
      </c>
      <c r="Y116" s="39">
        <f t="shared" si="47"/>
        <v>0</v>
      </c>
      <c r="Z116" s="39">
        <f t="shared" si="47"/>
        <v>0</v>
      </c>
      <c r="AA116" s="39">
        <f t="shared" si="47"/>
        <v>0</v>
      </c>
      <c r="AB116" s="39">
        <f t="shared" si="47"/>
        <v>0</v>
      </c>
      <c r="AC116" s="39">
        <f t="shared" si="47"/>
        <v>0</v>
      </c>
      <c r="AD116" s="39">
        <f t="shared" si="47"/>
        <v>0</v>
      </c>
      <c r="AE116" s="29">
        <f t="shared" si="47"/>
        <v>0</v>
      </c>
      <c r="AF116" s="39">
        <f t="shared" si="47"/>
        <v>0</v>
      </c>
      <c r="AG116" s="39">
        <f t="shared" si="47"/>
        <v>0</v>
      </c>
      <c r="AH116" s="39">
        <f t="shared" si="47"/>
        <v>0</v>
      </c>
      <c r="AI116" s="39">
        <f t="shared" si="47"/>
        <v>0</v>
      </c>
      <c r="AJ116" s="39">
        <f t="shared" si="47"/>
        <v>0</v>
      </c>
      <c r="AK116" s="39">
        <f t="shared" si="47"/>
        <v>0</v>
      </c>
      <c r="AL116" s="39">
        <f t="shared" si="47"/>
        <v>0</v>
      </c>
      <c r="AM116" s="39">
        <f t="shared" si="47"/>
        <v>0</v>
      </c>
      <c r="AN116" s="39">
        <f t="shared" si="47"/>
        <v>54</v>
      </c>
      <c r="AO116" s="39">
        <f t="shared" si="47"/>
        <v>1550</v>
      </c>
      <c r="AP116" s="104">
        <f t="shared" si="47"/>
        <v>5.13</v>
      </c>
      <c r="AQ116" s="105">
        <f t="shared" si="47"/>
        <v>3.7</v>
      </c>
      <c r="AR116" s="106">
        <f t="shared" si="47"/>
        <v>76.332622601279311</v>
      </c>
      <c r="AS116" s="106">
        <f t="shared" si="47"/>
        <v>27.875243664717345</v>
      </c>
      <c r="AT116" s="107">
        <f t="shared" si="47"/>
        <v>1560</v>
      </c>
      <c r="AU116" s="108">
        <f t="shared" si="47"/>
        <v>2.86</v>
      </c>
      <c r="AV116" s="109">
        <f t="shared" si="47"/>
        <v>1.77</v>
      </c>
      <c r="AW116" s="106">
        <f t="shared" si="47"/>
        <v>61.888111888111894</v>
      </c>
      <c r="AX116" s="106">
        <f t="shared" si="47"/>
        <v>40.569395017793596</v>
      </c>
      <c r="AY116" s="60">
        <f t="shared" si="47"/>
        <v>54.579535430755641</v>
      </c>
      <c r="AZ116" s="96">
        <f t="shared" si="47"/>
        <v>80.5</v>
      </c>
      <c r="BA116" s="67">
        <f t="shared" si="47"/>
        <v>0</v>
      </c>
      <c r="BB116" s="67">
        <f t="shared" si="47"/>
        <v>0</v>
      </c>
      <c r="BC116" s="67">
        <f t="shared" si="47"/>
        <v>0</v>
      </c>
      <c r="BD116" s="67">
        <f t="shared" si="47"/>
        <v>0</v>
      </c>
      <c r="BE116" s="27">
        <f t="shared" si="47"/>
        <v>0</v>
      </c>
      <c r="BF116" s="29">
        <f t="shared" si="47"/>
        <v>12490</v>
      </c>
      <c r="BG116" s="39">
        <f t="shared" si="47"/>
        <v>8340</v>
      </c>
      <c r="BH116" s="40">
        <f t="shared" si="47"/>
        <v>8220</v>
      </c>
      <c r="BI116" s="40">
        <f t="shared" si="47"/>
        <v>0</v>
      </c>
      <c r="BJ116" s="40">
        <f t="shared" si="47"/>
        <v>0</v>
      </c>
      <c r="BK116" s="40">
        <f t="shared" si="47"/>
        <v>0</v>
      </c>
      <c r="BL116" s="40">
        <f t="shared" si="47"/>
        <v>0</v>
      </c>
      <c r="BM116" s="27">
        <f t="shared" si="47"/>
        <v>4920</v>
      </c>
    </row>
    <row r="117" spans="1:65" outlineLevel="3">
      <c r="A117" s="187" t="s">
        <v>26</v>
      </c>
      <c r="B117" s="188"/>
      <c r="C117" s="207">
        <f t="shared" ref="C117:BM117" si="48">SUBTOTAL(5,C85:C115)</f>
        <v>290319</v>
      </c>
      <c r="D117" s="208">
        <f t="shared" si="48"/>
        <v>37.299999999999997</v>
      </c>
      <c r="E117" s="12">
        <f t="shared" si="48"/>
        <v>37</v>
      </c>
      <c r="F117" s="12">
        <f t="shared" si="48"/>
        <v>38</v>
      </c>
      <c r="G117" s="12">
        <f t="shared" si="48"/>
        <v>38</v>
      </c>
      <c r="H117" s="12">
        <f t="shared" si="48"/>
        <v>37</v>
      </c>
      <c r="I117" s="12">
        <f t="shared" si="48"/>
        <v>36</v>
      </c>
      <c r="J117" s="12">
        <f t="shared" si="48"/>
        <v>37</v>
      </c>
      <c r="K117" s="12">
        <f t="shared" si="48"/>
        <v>37</v>
      </c>
      <c r="L117" s="12">
        <f t="shared" si="48"/>
        <v>36</v>
      </c>
      <c r="M117" s="210">
        <f t="shared" si="48"/>
        <v>7.3</v>
      </c>
      <c r="N117" s="83">
        <f t="shared" si="48"/>
        <v>7.24</v>
      </c>
      <c r="O117" s="83">
        <f t="shared" si="48"/>
        <v>7.26</v>
      </c>
      <c r="P117" s="83">
        <f t="shared" si="48"/>
        <v>7.26</v>
      </c>
      <c r="Q117" s="83">
        <f t="shared" si="48"/>
        <v>7.23</v>
      </c>
      <c r="R117" s="83">
        <f t="shared" si="48"/>
        <v>0</v>
      </c>
      <c r="S117" s="83">
        <f t="shared" si="48"/>
        <v>0</v>
      </c>
      <c r="T117" s="83">
        <f t="shared" si="48"/>
        <v>0</v>
      </c>
      <c r="U117" s="83">
        <f t="shared" si="48"/>
        <v>0</v>
      </c>
      <c r="V117" s="212">
        <f t="shared" si="48"/>
        <v>0</v>
      </c>
      <c r="W117" s="41">
        <f t="shared" si="48"/>
        <v>0</v>
      </c>
      <c r="X117" s="41">
        <f t="shared" si="48"/>
        <v>0</v>
      </c>
      <c r="Y117" s="41">
        <f t="shared" si="48"/>
        <v>0</v>
      </c>
      <c r="Z117" s="41">
        <f t="shared" si="48"/>
        <v>0</v>
      </c>
      <c r="AA117" s="41">
        <f t="shared" si="48"/>
        <v>0</v>
      </c>
      <c r="AB117" s="41">
        <f t="shared" si="48"/>
        <v>0</v>
      </c>
      <c r="AC117" s="41">
        <f t="shared" si="48"/>
        <v>0</v>
      </c>
      <c r="AD117" s="41">
        <f t="shared" si="48"/>
        <v>0</v>
      </c>
      <c r="AE117" s="212">
        <f t="shared" si="48"/>
        <v>0</v>
      </c>
      <c r="AF117" s="41">
        <f t="shared" si="48"/>
        <v>0</v>
      </c>
      <c r="AG117" s="41">
        <f t="shared" si="48"/>
        <v>0</v>
      </c>
      <c r="AH117" s="41">
        <f t="shared" si="48"/>
        <v>0</v>
      </c>
      <c r="AI117" s="41">
        <f t="shared" si="48"/>
        <v>0</v>
      </c>
      <c r="AJ117" s="41">
        <f t="shared" si="48"/>
        <v>0</v>
      </c>
      <c r="AK117" s="41">
        <f t="shared" si="48"/>
        <v>0</v>
      </c>
      <c r="AL117" s="41">
        <f t="shared" si="48"/>
        <v>0</v>
      </c>
      <c r="AM117" s="41">
        <f t="shared" si="48"/>
        <v>0</v>
      </c>
      <c r="AN117" s="41">
        <f t="shared" si="48"/>
        <v>26</v>
      </c>
      <c r="AO117" s="41">
        <f t="shared" si="48"/>
        <v>740</v>
      </c>
      <c r="AP117" s="110">
        <f t="shared" si="48"/>
        <v>4.62</v>
      </c>
      <c r="AQ117" s="111">
        <f t="shared" si="48"/>
        <v>3.44</v>
      </c>
      <c r="AR117" s="216">
        <f t="shared" si="48"/>
        <v>72.124756335282655</v>
      </c>
      <c r="AS117" s="216">
        <f t="shared" si="48"/>
        <v>23.667377398720689</v>
      </c>
      <c r="AT117" s="113">
        <f t="shared" si="48"/>
        <v>920</v>
      </c>
      <c r="AU117" s="114">
        <f t="shared" si="48"/>
        <v>2.62</v>
      </c>
      <c r="AV117" s="115">
        <f t="shared" si="48"/>
        <v>1.58</v>
      </c>
      <c r="AW117" s="216">
        <f t="shared" si="48"/>
        <v>59.430604982206404</v>
      </c>
      <c r="AX117" s="216">
        <f t="shared" si="48"/>
        <v>38.111888111888106</v>
      </c>
      <c r="AY117" s="208">
        <f t="shared" si="48"/>
        <v>38.513513513513523</v>
      </c>
      <c r="AZ117" s="97">
        <f t="shared" si="48"/>
        <v>78.5</v>
      </c>
      <c r="BA117" s="68">
        <f t="shared" si="48"/>
        <v>0</v>
      </c>
      <c r="BB117" s="68">
        <f t="shared" si="48"/>
        <v>0</v>
      </c>
      <c r="BC117" s="68">
        <f t="shared" si="48"/>
        <v>0</v>
      </c>
      <c r="BD117" s="68">
        <f t="shared" si="48"/>
        <v>0</v>
      </c>
      <c r="BE117" s="15">
        <f t="shared" si="48"/>
        <v>0</v>
      </c>
      <c r="BF117" s="212">
        <f t="shared" si="48"/>
        <v>12280</v>
      </c>
      <c r="BG117" s="41">
        <f t="shared" si="48"/>
        <v>2170</v>
      </c>
      <c r="BH117" s="42">
        <f t="shared" si="48"/>
        <v>0</v>
      </c>
      <c r="BI117" s="42">
        <f t="shared" si="48"/>
        <v>0</v>
      </c>
      <c r="BJ117" s="42">
        <f t="shared" si="48"/>
        <v>0</v>
      </c>
      <c r="BK117" s="42">
        <f t="shared" si="48"/>
        <v>0</v>
      </c>
      <c r="BL117" s="42">
        <f t="shared" si="48"/>
        <v>0</v>
      </c>
      <c r="BM117" s="15">
        <f t="shared" si="48"/>
        <v>0</v>
      </c>
    </row>
    <row r="118" spans="1:65" outlineLevel="2">
      <c r="A118" s="187" t="s">
        <v>15</v>
      </c>
      <c r="B118" s="188"/>
      <c r="C118" s="207">
        <f>IFERROR(SUBTOTAL(1,C85:C115),"")</f>
        <v>342661.06451612903</v>
      </c>
      <c r="D118" s="208">
        <f t="shared" ref="D118:BM118" si="49">IFERROR(SUBTOTAL(1,D85:D115),"")</f>
        <v>37.677419354838705</v>
      </c>
      <c r="E118" s="12">
        <f t="shared" si="49"/>
        <v>37.41935483870968</v>
      </c>
      <c r="F118" s="12">
        <f t="shared" si="49"/>
        <v>38.096774193548384</v>
      </c>
      <c r="G118" s="12">
        <f t="shared" si="49"/>
        <v>38.935483870967744</v>
      </c>
      <c r="H118" s="12">
        <f t="shared" si="49"/>
        <v>38.161290322580648</v>
      </c>
      <c r="I118" s="12">
        <f t="shared" si="49"/>
        <v>36.41935483870968</v>
      </c>
      <c r="J118" s="12">
        <f t="shared" si="49"/>
        <v>37.096774193548384</v>
      </c>
      <c r="K118" s="12">
        <f t="shared" si="49"/>
        <v>37.935483870967744</v>
      </c>
      <c r="L118" s="12">
        <f t="shared" si="49"/>
        <v>37.161290322580648</v>
      </c>
      <c r="M118" s="210">
        <f t="shared" si="49"/>
        <v>7.3</v>
      </c>
      <c r="N118" s="83">
        <f t="shared" si="49"/>
        <v>7.31</v>
      </c>
      <c r="O118" s="83">
        <f t="shared" si="49"/>
        <v>7.3120000000000003</v>
      </c>
      <c r="P118" s="83">
        <f t="shared" si="49"/>
        <v>7.3079999999999998</v>
      </c>
      <c r="Q118" s="83">
        <f t="shared" si="49"/>
        <v>7.2859999999999996</v>
      </c>
      <c r="R118" s="83" t="str">
        <f t="shared" si="49"/>
        <v/>
      </c>
      <c r="S118" s="83" t="str">
        <f t="shared" si="49"/>
        <v/>
      </c>
      <c r="T118" s="83" t="str">
        <f t="shared" si="49"/>
        <v/>
      </c>
      <c r="U118" s="83" t="str">
        <f t="shared" si="49"/>
        <v/>
      </c>
      <c r="V118" s="212" t="str">
        <f t="shared" si="49"/>
        <v/>
      </c>
      <c r="W118" s="41" t="str">
        <f t="shared" si="49"/>
        <v/>
      </c>
      <c r="X118" s="41" t="str">
        <f t="shared" si="49"/>
        <v/>
      </c>
      <c r="Y118" s="41" t="str">
        <f t="shared" si="49"/>
        <v/>
      </c>
      <c r="Z118" s="41" t="str">
        <f t="shared" si="49"/>
        <v/>
      </c>
      <c r="AA118" s="41" t="str">
        <f t="shared" si="49"/>
        <v/>
      </c>
      <c r="AB118" s="41" t="str">
        <f t="shared" si="49"/>
        <v/>
      </c>
      <c r="AC118" s="41" t="str">
        <f t="shared" si="49"/>
        <v/>
      </c>
      <c r="AD118" s="41" t="str">
        <f t="shared" si="49"/>
        <v/>
      </c>
      <c r="AE118" s="212" t="str">
        <f t="shared" si="49"/>
        <v/>
      </c>
      <c r="AF118" s="41" t="str">
        <f t="shared" si="49"/>
        <v/>
      </c>
      <c r="AG118" s="41" t="str">
        <f t="shared" si="49"/>
        <v/>
      </c>
      <c r="AH118" s="41" t="str">
        <f t="shared" si="49"/>
        <v/>
      </c>
      <c r="AI118" s="41" t="str">
        <f t="shared" si="49"/>
        <v/>
      </c>
      <c r="AJ118" s="41" t="str">
        <f t="shared" si="49"/>
        <v/>
      </c>
      <c r="AK118" s="41" t="str">
        <f t="shared" si="49"/>
        <v/>
      </c>
      <c r="AL118" s="41" t="str">
        <f t="shared" si="49"/>
        <v/>
      </c>
      <c r="AM118" s="41" t="str">
        <f t="shared" si="49"/>
        <v/>
      </c>
      <c r="AN118" s="41">
        <f t="shared" si="49"/>
        <v>33.741935483870968</v>
      </c>
      <c r="AO118" s="41">
        <f t="shared" si="49"/>
        <v>1227.741935483871</v>
      </c>
      <c r="AP118" s="110">
        <f t="shared" si="49"/>
        <v>4.8160000000000007</v>
      </c>
      <c r="AQ118" s="111">
        <f t="shared" si="49"/>
        <v>3.5680000000000001</v>
      </c>
      <c r="AR118" s="216">
        <f t="shared" si="49"/>
        <v>74.12403274427659</v>
      </c>
      <c r="AS118" s="216">
        <f t="shared" si="49"/>
        <v>25.875967255723403</v>
      </c>
      <c r="AT118" s="113">
        <f t="shared" si="49"/>
        <v>1355.483870967742</v>
      </c>
      <c r="AU118" s="114">
        <f t="shared" si="49"/>
        <v>2.758</v>
      </c>
      <c r="AV118" s="115">
        <f t="shared" si="49"/>
        <v>1.6719999999999999</v>
      </c>
      <c r="AW118" s="216">
        <f t="shared" si="49"/>
        <v>60.60551383073971</v>
      </c>
      <c r="AX118" s="216">
        <f t="shared" si="49"/>
        <v>39.394486169260297</v>
      </c>
      <c r="AY118" s="208">
        <f t="shared" si="49"/>
        <v>46.093782788436251</v>
      </c>
      <c r="AZ118" s="97">
        <f t="shared" si="49"/>
        <v>79.781818181818167</v>
      </c>
      <c r="BA118" s="68" t="str">
        <f t="shared" si="49"/>
        <v/>
      </c>
      <c r="BB118" s="68" t="str">
        <f t="shared" si="49"/>
        <v/>
      </c>
      <c r="BC118" s="68" t="str">
        <f t="shared" si="49"/>
        <v/>
      </c>
      <c r="BD118" s="68" t="str">
        <f t="shared" si="49"/>
        <v/>
      </c>
      <c r="BE118" s="15" t="str">
        <f>IFERROR(SUBTOTAL(1,BE85:BE115),"")</f>
        <v/>
      </c>
      <c r="BF118" s="212">
        <f t="shared" si="49"/>
        <v>12462.58064516129</v>
      </c>
      <c r="BG118" s="41">
        <f t="shared" si="49"/>
        <v>5287.0967741935483</v>
      </c>
      <c r="BH118" s="42">
        <f t="shared" si="49"/>
        <v>3339.3548387096776</v>
      </c>
      <c r="BI118" s="42" t="str">
        <f t="shared" si="49"/>
        <v/>
      </c>
      <c r="BJ118" s="42" t="str">
        <f t="shared" si="49"/>
        <v/>
      </c>
      <c r="BK118" s="42" t="str">
        <f t="shared" si="49"/>
        <v/>
      </c>
      <c r="BL118" s="42" t="str">
        <f t="shared" si="49"/>
        <v/>
      </c>
      <c r="BM118" s="15">
        <f t="shared" si="49"/>
        <v>3836.1290322580644</v>
      </c>
    </row>
    <row r="119" spans="1:65" ht="17.25" outlineLevel="1" thickBot="1">
      <c r="A119" s="224" t="s">
        <v>58</v>
      </c>
      <c r="B119" s="225"/>
      <c r="C119" s="226">
        <f>SUBTOTAL(9,C85:C115)</f>
        <v>10622493</v>
      </c>
      <c r="D119" s="227"/>
      <c r="E119" s="228"/>
      <c r="F119" s="228"/>
      <c r="G119" s="228"/>
      <c r="H119" s="228"/>
      <c r="I119" s="228"/>
      <c r="J119" s="228"/>
      <c r="K119" s="228"/>
      <c r="L119" s="228"/>
      <c r="M119" s="229"/>
      <c r="N119" s="230"/>
      <c r="O119" s="230"/>
      <c r="P119" s="230"/>
      <c r="Q119" s="230"/>
      <c r="R119" s="230"/>
      <c r="S119" s="230"/>
      <c r="T119" s="230"/>
      <c r="U119" s="230"/>
      <c r="V119" s="231"/>
      <c r="W119" s="232"/>
      <c r="X119" s="232"/>
      <c r="Y119" s="232"/>
      <c r="Z119" s="232"/>
      <c r="AA119" s="232"/>
      <c r="AB119" s="232"/>
      <c r="AC119" s="232"/>
      <c r="AD119" s="232"/>
      <c r="AE119" s="231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3">
        <f>SUBTOTAL(9,AO85:AO115)</f>
        <v>38060</v>
      </c>
      <c r="AP119" s="234"/>
      <c r="AQ119" s="235"/>
      <c r="AR119" s="236"/>
      <c r="AS119" s="236"/>
      <c r="AT119" s="237">
        <f>SUBTOTAL(9,AT85:AT115)</f>
        <v>42020</v>
      </c>
      <c r="AU119" s="238"/>
      <c r="AV119" s="239"/>
      <c r="AW119" s="236"/>
      <c r="AX119" s="236"/>
      <c r="AY119" s="227"/>
      <c r="AZ119" s="240"/>
      <c r="BA119" s="241"/>
      <c r="BB119" s="241"/>
      <c r="BC119" s="241"/>
      <c r="BD119" s="241"/>
      <c r="BE119" s="242">
        <f>SUBTOTAL(9,BE85:BE115)</f>
        <v>0</v>
      </c>
      <c r="BF119" s="243">
        <f t="shared" ref="BF119:BM119" si="50">SUBTOTAL(9,BF85:BF115)</f>
        <v>386340</v>
      </c>
      <c r="BG119" s="233">
        <f t="shared" si="50"/>
        <v>163900</v>
      </c>
      <c r="BH119" s="244">
        <f t="shared" si="50"/>
        <v>103520</v>
      </c>
      <c r="BI119" s="244">
        <f t="shared" si="50"/>
        <v>0</v>
      </c>
      <c r="BJ119" s="244">
        <f t="shared" si="50"/>
        <v>0</v>
      </c>
      <c r="BK119" s="244">
        <f t="shared" si="50"/>
        <v>0</v>
      </c>
      <c r="BL119" s="244">
        <f t="shared" si="50"/>
        <v>0</v>
      </c>
      <c r="BM119" s="242">
        <f t="shared" si="50"/>
        <v>118920</v>
      </c>
    </row>
    <row r="120" spans="1:65" outlineLevel="5">
      <c r="A120" s="21">
        <f t="shared" si="46"/>
        <v>4</v>
      </c>
      <c r="B120" s="33">
        <f>B115+1</f>
        <v>42095</v>
      </c>
      <c r="C120" s="207">
        <v>346449</v>
      </c>
      <c r="D120" s="64">
        <f t="shared" ref="D120:D149" si="51">IFERROR(ROUND(AVERAGE(E120:L120),1),"")</f>
        <v>38</v>
      </c>
      <c r="E120" s="12">
        <v>38</v>
      </c>
      <c r="F120" s="12">
        <v>38</v>
      </c>
      <c r="G120" s="12">
        <v>40</v>
      </c>
      <c r="H120" s="12">
        <v>38</v>
      </c>
      <c r="I120" s="12">
        <v>37</v>
      </c>
      <c r="J120" s="12">
        <v>37</v>
      </c>
      <c r="K120" s="12">
        <v>39</v>
      </c>
      <c r="L120" s="12">
        <v>37</v>
      </c>
      <c r="M120" s="74" t="str">
        <f t="shared" ref="M120:M149" si="52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30</v>
      </c>
      <c r="AO120" s="41">
        <v>1350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1340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>
        <v>79.400000000000006</v>
      </c>
      <c r="BA120" s="68"/>
      <c r="BB120" s="68"/>
      <c r="BC120" s="68"/>
      <c r="BD120" s="68"/>
      <c r="BE120" s="15"/>
      <c r="BF120" s="5">
        <f t="shared" ref="BF120:BF149" si="60">IF(SUM(BG120:BM120)=0,"",SUM(BG120:BM120))</f>
        <v>12490</v>
      </c>
      <c r="BG120" s="42">
        <v>5520</v>
      </c>
      <c r="BH120" s="42">
        <v>2510</v>
      </c>
      <c r="BI120" s="42"/>
      <c r="BJ120" s="42"/>
      <c r="BK120" s="42"/>
      <c r="BL120" s="42"/>
      <c r="BM120" s="42">
        <v>4460</v>
      </c>
    </row>
    <row r="121" spans="1:65" outlineLevel="5">
      <c r="A121" s="22">
        <f t="shared" si="46"/>
        <v>4</v>
      </c>
      <c r="B121" s="9">
        <f t="shared" si="45"/>
        <v>42096</v>
      </c>
      <c r="C121" s="207">
        <v>343574</v>
      </c>
      <c r="D121" s="64">
        <f t="shared" si="51"/>
        <v>38.299999999999997</v>
      </c>
      <c r="E121" s="12">
        <v>38</v>
      </c>
      <c r="F121" s="12">
        <v>39</v>
      </c>
      <c r="G121" s="12">
        <v>39</v>
      </c>
      <c r="H121" s="12">
        <v>39</v>
      </c>
      <c r="I121" s="12">
        <v>37</v>
      </c>
      <c r="J121" s="12">
        <v>38</v>
      </c>
      <c r="K121" s="12">
        <v>38</v>
      </c>
      <c r="L121" s="12">
        <v>38</v>
      </c>
      <c r="M121" s="74" t="str">
        <f t="shared" si="52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3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4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34</v>
      </c>
      <c r="AO121" s="41">
        <v>1180</v>
      </c>
      <c r="AP121" s="110"/>
      <c r="AQ121" s="111"/>
      <c r="AR121" s="126" t="str">
        <f t="shared" si="55"/>
        <v/>
      </c>
      <c r="AS121" s="126" t="str">
        <f t="shared" si="56"/>
        <v/>
      </c>
      <c r="AT121" s="127">
        <v>1100</v>
      </c>
      <c r="AU121" s="128"/>
      <c r="AV121" s="129"/>
      <c r="AW121" s="126" t="str">
        <f t="shared" si="57"/>
        <v/>
      </c>
      <c r="AX121" s="126" t="str">
        <f t="shared" si="58"/>
        <v/>
      </c>
      <c r="AY121" s="64" t="str">
        <f t="shared" si="59"/>
        <v/>
      </c>
      <c r="AZ121" s="97">
        <v>79</v>
      </c>
      <c r="BA121" s="68"/>
      <c r="BB121" s="68"/>
      <c r="BC121" s="68"/>
      <c r="BD121" s="68"/>
      <c r="BE121" s="15"/>
      <c r="BF121" s="5">
        <f t="shared" si="60"/>
        <v>12480</v>
      </c>
      <c r="BG121" s="42">
        <v>3710</v>
      </c>
      <c r="BH121" s="42">
        <v>4440</v>
      </c>
      <c r="BI121" s="42"/>
      <c r="BJ121" s="42"/>
      <c r="BK121" s="42"/>
      <c r="BL121" s="42"/>
      <c r="BM121" s="42">
        <v>4330</v>
      </c>
    </row>
    <row r="122" spans="1:65" outlineLevel="5">
      <c r="A122" s="22">
        <f t="shared" si="46"/>
        <v>4</v>
      </c>
      <c r="B122" s="9">
        <f t="shared" si="45"/>
        <v>42097</v>
      </c>
      <c r="C122" s="207">
        <v>484859</v>
      </c>
      <c r="D122" s="64">
        <f t="shared" si="51"/>
        <v>37</v>
      </c>
      <c r="E122" s="12">
        <v>37</v>
      </c>
      <c r="F122" s="12">
        <v>38</v>
      </c>
      <c r="G122" s="12">
        <v>37</v>
      </c>
      <c r="H122" s="12">
        <v>38</v>
      </c>
      <c r="I122" s="12">
        <v>36</v>
      </c>
      <c r="J122" s="12">
        <v>37</v>
      </c>
      <c r="K122" s="12">
        <v>36</v>
      </c>
      <c r="L122" s="12">
        <v>37</v>
      </c>
      <c r="M122" s="74" t="str">
        <f t="shared" si="52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29</v>
      </c>
      <c r="AO122" s="41">
        <v>1380</v>
      </c>
      <c r="AP122" s="110"/>
      <c r="AQ122" s="111"/>
      <c r="AR122" s="126" t="str">
        <f t="shared" si="55"/>
        <v/>
      </c>
      <c r="AS122" s="126" t="str">
        <f t="shared" si="56"/>
        <v/>
      </c>
      <c r="AT122" s="127">
        <v>1510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>
        <v>78.8</v>
      </c>
      <c r="BA122" s="68"/>
      <c r="BB122" s="68"/>
      <c r="BC122" s="68"/>
      <c r="BD122" s="68"/>
      <c r="BE122" s="15"/>
      <c r="BF122" s="5">
        <f t="shared" si="60"/>
        <v>12490</v>
      </c>
      <c r="BG122" s="42">
        <v>4150</v>
      </c>
      <c r="BH122" s="42">
        <v>3860</v>
      </c>
      <c r="BI122" s="42"/>
      <c r="BJ122" s="42"/>
      <c r="BK122" s="42"/>
      <c r="BL122" s="42"/>
      <c r="BM122" s="42">
        <v>4480</v>
      </c>
    </row>
    <row r="123" spans="1:65" outlineLevel="5">
      <c r="A123" s="22">
        <f t="shared" si="46"/>
        <v>4</v>
      </c>
      <c r="B123" s="9">
        <f t="shared" si="45"/>
        <v>42098</v>
      </c>
      <c r="C123" s="207">
        <v>410851</v>
      </c>
      <c r="D123" s="64">
        <f t="shared" si="51"/>
        <v>37.799999999999997</v>
      </c>
      <c r="E123" s="12">
        <v>38</v>
      </c>
      <c r="F123" s="12">
        <v>38</v>
      </c>
      <c r="G123" s="12">
        <v>39</v>
      </c>
      <c r="H123" s="12">
        <v>38</v>
      </c>
      <c r="I123" s="12">
        <v>37</v>
      </c>
      <c r="J123" s="12">
        <v>37</v>
      </c>
      <c r="K123" s="12">
        <v>38</v>
      </c>
      <c r="L123" s="12">
        <v>37</v>
      </c>
      <c r="M123" s="74" t="str">
        <f t="shared" si="52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25</v>
      </c>
      <c r="AO123" s="41">
        <v>1620</v>
      </c>
      <c r="AP123" s="110"/>
      <c r="AQ123" s="111"/>
      <c r="AR123" s="126" t="str">
        <f t="shared" si="55"/>
        <v/>
      </c>
      <c r="AS123" s="126" t="str">
        <f t="shared" si="56"/>
        <v/>
      </c>
      <c r="AT123" s="127">
        <v>1750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/>
      <c r="BA123" s="68"/>
      <c r="BB123" s="68"/>
      <c r="BC123" s="68"/>
      <c r="BD123" s="68"/>
      <c r="BE123" s="15"/>
      <c r="BF123" s="5">
        <f t="shared" si="60"/>
        <v>12480</v>
      </c>
      <c r="BG123" s="42">
        <v>6550</v>
      </c>
      <c r="BH123" s="42">
        <v>1600</v>
      </c>
      <c r="BI123" s="42"/>
      <c r="BJ123" s="42"/>
      <c r="BK123" s="42"/>
      <c r="BL123" s="42"/>
      <c r="BM123" s="42">
        <v>4330</v>
      </c>
    </row>
    <row r="124" spans="1:65" outlineLevel="5">
      <c r="A124" s="22">
        <f t="shared" si="46"/>
        <v>4</v>
      </c>
      <c r="B124" s="9">
        <f t="shared" si="45"/>
        <v>42099</v>
      </c>
      <c r="C124" s="207">
        <v>430517</v>
      </c>
      <c r="D124" s="64">
        <f t="shared" si="51"/>
        <v>37.299999999999997</v>
      </c>
      <c r="E124" s="12">
        <v>37</v>
      </c>
      <c r="F124" s="12">
        <v>39</v>
      </c>
      <c r="G124" s="12">
        <v>37</v>
      </c>
      <c r="H124" s="12">
        <v>38</v>
      </c>
      <c r="I124" s="12">
        <v>36</v>
      </c>
      <c r="J124" s="12">
        <v>38</v>
      </c>
      <c r="K124" s="12">
        <v>36</v>
      </c>
      <c r="L124" s="12">
        <v>37</v>
      </c>
      <c r="M124" s="74" t="str">
        <f t="shared" si="52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26</v>
      </c>
      <c r="AO124" s="41">
        <v>1550</v>
      </c>
      <c r="AP124" s="110"/>
      <c r="AQ124" s="111"/>
      <c r="AR124" s="126" t="str">
        <f t="shared" si="55"/>
        <v/>
      </c>
      <c r="AS124" s="126" t="str">
        <f t="shared" si="56"/>
        <v/>
      </c>
      <c r="AT124" s="127">
        <v>1850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/>
      <c r="BA124" s="68"/>
      <c r="BB124" s="68"/>
      <c r="BC124" s="68"/>
      <c r="BD124" s="68"/>
      <c r="BE124" s="15"/>
      <c r="BF124" s="5">
        <f t="shared" si="60"/>
        <v>12470</v>
      </c>
      <c r="BG124" s="42">
        <v>5510</v>
      </c>
      <c r="BH124" s="42">
        <v>2720</v>
      </c>
      <c r="BI124" s="42"/>
      <c r="BJ124" s="42"/>
      <c r="BK124" s="42"/>
      <c r="BL124" s="42"/>
      <c r="BM124" s="42">
        <v>4240</v>
      </c>
    </row>
    <row r="125" spans="1:65" outlineLevel="5">
      <c r="A125" s="22">
        <f t="shared" si="46"/>
        <v>4</v>
      </c>
      <c r="B125" s="9">
        <f t="shared" si="45"/>
        <v>42100</v>
      </c>
      <c r="C125" s="207">
        <v>427183</v>
      </c>
      <c r="D125" s="64">
        <f t="shared" si="51"/>
        <v>37</v>
      </c>
      <c r="E125" s="12">
        <v>37</v>
      </c>
      <c r="F125" s="12">
        <v>38</v>
      </c>
      <c r="G125" s="12">
        <v>37</v>
      </c>
      <c r="H125" s="12">
        <v>38</v>
      </c>
      <c r="I125" s="12">
        <v>36</v>
      </c>
      <c r="J125" s="12">
        <v>37</v>
      </c>
      <c r="K125" s="12">
        <v>36</v>
      </c>
      <c r="L125" s="12">
        <v>37</v>
      </c>
      <c r="M125" s="74" t="str">
        <f t="shared" si="52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3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4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24</v>
      </c>
      <c r="AO125" s="41">
        <v>1690</v>
      </c>
      <c r="AP125" s="110"/>
      <c r="AQ125" s="111"/>
      <c r="AR125" s="126" t="str">
        <f t="shared" si="55"/>
        <v/>
      </c>
      <c r="AS125" s="126" t="str">
        <f t="shared" si="56"/>
        <v/>
      </c>
      <c r="AT125" s="127">
        <v>1990</v>
      </c>
      <c r="AU125" s="128"/>
      <c r="AV125" s="129"/>
      <c r="AW125" s="126" t="str">
        <f t="shared" si="57"/>
        <v/>
      </c>
      <c r="AX125" s="126" t="str">
        <f t="shared" si="58"/>
        <v/>
      </c>
      <c r="AY125" s="64" t="str">
        <f t="shared" si="59"/>
        <v/>
      </c>
      <c r="AZ125" s="97">
        <v>78.8</v>
      </c>
      <c r="BA125" s="68"/>
      <c r="BB125" s="68"/>
      <c r="BC125" s="68"/>
      <c r="BD125" s="68"/>
      <c r="BE125" s="15"/>
      <c r="BF125" s="5">
        <f t="shared" si="60"/>
        <v>12450</v>
      </c>
      <c r="BG125" s="42">
        <v>6810</v>
      </c>
      <c r="BH125" s="42">
        <v>1420</v>
      </c>
      <c r="BI125" s="42"/>
      <c r="BJ125" s="42"/>
      <c r="BK125" s="42"/>
      <c r="BL125" s="42"/>
      <c r="BM125" s="42">
        <v>4220</v>
      </c>
    </row>
    <row r="126" spans="1:65" outlineLevel="5">
      <c r="A126" s="22">
        <f t="shared" si="46"/>
        <v>4</v>
      </c>
      <c r="B126" s="9">
        <f t="shared" si="45"/>
        <v>42101</v>
      </c>
      <c r="C126" s="207">
        <v>443860</v>
      </c>
      <c r="D126" s="64">
        <f t="shared" si="51"/>
        <v>37.5</v>
      </c>
      <c r="E126" s="12">
        <v>37</v>
      </c>
      <c r="F126" s="12">
        <v>38</v>
      </c>
      <c r="G126" s="12">
        <v>39</v>
      </c>
      <c r="H126" s="12">
        <v>38</v>
      </c>
      <c r="I126" s="12">
        <v>36</v>
      </c>
      <c r="J126" s="12">
        <v>37</v>
      </c>
      <c r="K126" s="12">
        <v>38</v>
      </c>
      <c r="L126" s="12">
        <v>37</v>
      </c>
      <c r="M126" s="74">
        <f t="shared" si="52"/>
        <v>7.3</v>
      </c>
      <c r="N126" s="83">
        <v>7.32</v>
      </c>
      <c r="O126" s="83">
        <v>7.26</v>
      </c>
      <c r="P126" s="83">
        <v>7.37</v>
      </c>
      <c r="Q126" s="83">
        <v>7.33</v>
      </c>
      <c r="R126" s="83"/>
      <c r="S126" s="83"/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26</v>
      </c>
      <c r="AO126" s="41">
        <v>1530</v>
      </c>
      <c r="AP126" s="110">
        <v>4.76</v>
      </c>
      <c r="AQ126" s="111">
        <v>3.38</v>
      </c>
      <c r="AR126" s="126">
        <f t="shared" si="55"/>
        <v>71.008403361344534</v>
      </c>
      <c r="AS126" s="126">
        <f t="shared" si="56"/>
        <v>28.991596638655466</v>
      </c>
      <c r="AT126" s="127">
        <v>1970</v>
      </c>
      <c r="AU126" s="128">
        <v>2.95</v>
      </c>
      <c r="AV126" s="129">
        <v>1.78</v>
      </c>
      <c r="AW126" s="126">
        <f t="shared" si="57"/>
        <v>60.338983050847453</v>
      </c>
      <c r="AX126" s="126">
        <f t="shared" si="58"/>
        <v>39.661016949152547</v>
      </c>
      <c r="AY126" s="64">
        <f t="shared" si="59"/>
        <v>37.884994689728416</v>
      </c>
      <c r="AZ126" s="97">
        <v>79.099999999999994</v>
      </c>
      <c r="BA126" s="68"/>
      <c r="BB126" s="68"/>
      <c r="BC126" s="68"/>
      <c r="BD126" s="68"/>
      <c r="BE126" s="15"/>
      <c r="BF126" s="5">
        <f t="shared" si="60"/>
        <v>12200</v>
      </c>
      <c r="BG126" s="42">
        <v>7960</v>
      </c>
      <c r="BH126" s="42">
        <v>0</v>
      </c>
      <c r="BI126" s="42"/>
      <c r="BJ126" s="42"/>
      <c r="BK126" s="42"/>
      <c r="BL126" s="42"/>
      <c r="BM126" s="42">
        <v>4240</v>
      </c>
    </row>
    <row r="127" spans="1:65" outlineLevel="5">
      <c r="A127" s="22">
        <f t="shared" si="46"/>
        <v>4</v>
      </c>
      <c r="B127" s="9">
        <f t="shared" si="45"/>
        <v>42102</v>
      </c>
      <c r="C127" s="207">
        <v>448792</v>
      </c>
      <c r="D127" s="64">
        <f t="shared" si="51"/>
        <v>37.799999999999997</v>
      </c>
      <c r="E127" s="12">
        <v>38</v>
      </c>
      <c r="F127" s="12">
        <v>38</v>
      </c>
      <c r="G127" s="12">
        <v>39</v>
      </c>
      <c r="H127" s="12">
        <v>38</v>
      </c>
      <c r="I127" s="12">
        <v>37</v>
      </c>
      <c r="J127" s="12">
        <v>37</v>
      </c>
      <c r="K127" s="12">
        <v>38</v>
      </c>
      <c r="L127" s="12">
        <v>37</v>
      </c>
      <c r="M127" s="74" t="str">
        <f t="shared" si="52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26</v>
      </c>
      <c r="AO127" s="41">
        <v>1520</v>
      </c>
      <c r="AP127" s="110"/>
      <c r="AQ127" s="111"/>
      <c r="AR127" s="126" t="str">
        <f t="shared" si="55"/>
        <v/>
      </c>
      <c r="AS127" s="126" t="str">
        <f t="shared" si="56"/>
        <v/>
      </c>
      <c r="AT127" s="127">
        <v>1650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>
        <v>78.599999999999994</v>
      </c>
      <c r="BA127" s="68"/>
      <c r="BB127" s="68"/>
      <c r="BC127" s="68"/>
      <c r="BD127" s="68"/>
      <c r="BE127" s="15"/>
      <c r="BF127" s="5">
        <f t="shared" si="60"/>
        <v>12000</v>
      </c>
      <c r="BG127" s="42">
        <v>6130</v>
      </c>
      <c r="BH127" s="42">
        <v>1670</v>
      </c>
      <c r="BI127" s="42"/>
      <c r="BJ127" s="42"/>
      <c r="BK127" s="42"/>
      <c r="BL127" s="42"/>
      <c r="BM127" s="42">
        <v>4200</v>
      </c>
    </row>
    <row r="128" spans="1:65" outlineLevel="5">
      <c r="A128" s="22">
        <f t="shared" si="46"/>
        <v>4</v>
      </c>
      <c r="B128" s="9">
        <f t="shared" si="45"/>
        <v>42103</v>
      </c>
      <c r="C128" s="207">
        <v>419090</v>
      </c>
      <c r="D128" s="64">
        <f t="shared" si="51"/>
        <v>37.5</v>
      </c>
      <c r="E128" s="12">
        <v>38</v>
      </c>
      <c r="F128" s="12">
        <v>38</v>
      </c>
      <c r="G128" s="12">
        <v>38</v>
      </c>
      <c r="H128" s="12">
        <v>38</v>
      </c>
      <c r="I128" s="12">
        <v>37</v>
      </c>
      <c r="J128" s="12">
        <v>37</v>
      </c>
      <c r="K128" s="12">
        <v>37</v>
      </c>
      <c r="L128" s="12">
        <v>37</v>
      </c>
      <c r="M128" s="74" t="str">
        <f t="shared" si="52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29</v>
      </c>
      <c r="AO128" s="41">
        <v>1390</v>
      </c>
      <c r="AP128" s="110"/>
      <c r="AQ128" s="111"/>
      <c r="AR128" s="126" t="str">
        <f t="shared" si="55"/>
        <v/>
      </c>
      <c r="AS128" s="126" t="str">
        <f t="shared" si="56"/>
        <v/>
      </c>
      <c r="AT128" s="127">
        <v>1300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>
        <v>78</v>
      </c>
      <c r="BA128" s="68"/>
      <c r="BB128" s="68"/>
      <c r="BC128" s="68"/>
      <c r="BD128" s="68"/>
      <c r="BE128" s="15"/>
      <c r="BF128" s="5">
        <f t="shared" si="60"/>
        <v>12490</v>
      </c>
      <c r="BG128" s="42">
        <v>5550</v>
      </c>
      <c r="BH128" s="42">
        <v>4780</v>
      </c>
      <c r="BI128" s="42"/>
      <c r="BJ128" s="42"/>
      <c r="BK128" s="42"/>
      <c r="BL128" s="42"/>
      <c r="BM128" s="42">
        <v>2160</v>
      </c>
    </row>
    <row r="129" spans="1:65" outlineLevel="5">
      <c r="A129" s="22">
        <f t="shared" si="46"/>
        <v>4</v>
      </c>
      <c r="B129" s="9">
        <f t="shared" si="45"/>
        <v>42104</v>
      </c>
      <c r="C129" s="207">
        <v>409923</v>
      </c>
      <c r="D129" s="64">
        <f t="shared" si="51"/>
        <v>37.299999999999997</v>
      </c>
      <c r="E129" s="12">
        <v>37</v>
      </c>
      <c r="F129" s="12">
        <v>38</v>
      </c>
      <c r="G129" s="12">
        <v>38</v>
      </c>
      <c r="H129" s="12">
        <v>38</v>
      </c>
      <c r="I129" s="12">
        <v>36</v>
      </c>
      <c r="J129" s="12">
        <v>37</v>
      </c>
      <c r="K129" s="12">
        <v>37</v>
      </c>
      <c r="L129" s="12">
        <v>37</v>
      </c>
      <c r="M129" s="74" t="str">
        <f t="shared" si="52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32</v>
      </c>
      <c r="AO129" s="41">
        <v>1230</v>
      </c>
      <c r="AP129" s="110"/>
      <c r="AQ129" s="111"/>
      <c r="AR129" s="126" t="str">
        <f t="shared" si="55"/>
        <v/>
      </c>
      <c r="AS129" s="126" t="str">
        <f t="shared" si="56"/>
        <v/>
      </c>
      <c r="AT129" s="127">
        <v>1280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77.8</v>
      </c>
      <c r="BA129" s="68"/>
      <c r="BB129" s="68"/>
      <c r="BC129" s="68"/>
      <c r="BD129" s="68"/>
      <c r="BE129" s="15"/>
      <c r="BF129" s="5">
        <f t="shared" si="60"/>
        <v>12490</v>
      </c>
      <c r="BG129" s="42">
        <v>2380</v>
      </c>
      <c r="BH129" s="42">
        <v>8130</v>
      </c>
      <c r="BI129" s="42"/>
      <c r="BJ129" s="42"/>
      <c r="BK129" s="42"/>
      <c r="BL129" s="42"/>
      <c r="BM129" s="42">
        <v>1980</v>
      </c>
    </row>
    <row r="130" spans="1:65" outlineLevel="5">
      <c r="A130" s="22">
        <f t="shared" si="46"/>
        <v>4</v>
      </c>
      <c r="B130" s="9">
        <f t="shared" si="45"/>
        <v>42105</v>
      </c>
      <c r="C130" s="207">
        <v>382437</v>
      </c>
      <c r="D130" s="64">
        <f t="shared" si="51"/>
        <v>36.5</v>
      </c>
      <c r="E130" s="12">
        <v>37</v>
      </c>
      <c r="F130" s="12">
        <v>37</v>
      </c>
      <c r="G130" s="12">
        <v>37</v>
      </c>
      <c r="H130" s="12">
        <v>37</v>
      </c>
      <c r="I130" s="12">
        <v>36</v>
      </c>
      <c r="J130" s="12">
        <v>36</v>
      </c>
      <c r="K130" s="12">
        <v>36</v>
      </c>
      <c r="L130" s="12">
        <v>36</v>
      </c>
      <c r="M130" s="74" t="str">
        <f t="shared" si="52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3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4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24</v>
      </c>
      <c r="AO130" s="41">
        <v>1640</v>
      </c>
      <c r="AP130" s="110"/>
      <c r="AQ130" s="111"/>
      <c r="AR130" s="126" t="str">
        <f t="shared" si="55"/>
        <v/>
      </c>
      <c r="AS130" s="126" t="str">
        <f t="shared" si="56"/>
        <v/>
      </c>
      <c r="AT130" s="127">
        <v>1550</v>
      </c>
      <c r="AU130" s="128"/>
      <c r="AV130" s="129"/>
      <c r="AW130" s="126" t="str">
        <f t="shared" si="57"/>
        <v/>
      </c>
      <c r="AX130" s="126" t="str">
        <f t="shared" si="58"/>
        <v/>
      </c>
      <c r="AY130" s="64" t="str">
        <f t="shared" si="59"/>
        <v/>
      </c>
      <c r="AZ130" s="97"/>
      <c r="BA130" s="68"/>
      <c r="BB130" s="68"/>
      <c r="BC130" s="68"/>
      <c r="BD130" s="68"/>
      <c r="BE130" s="15"/>
      <c r="BF130" s="5">
        <f t="shared" si="60"/>
        <v>12480</v>
      </c>
      <c r="BG130" s="42">
        <v>6330</v>
      </c>
      <c r="BH130" s="42">
        <v>1650</v>
      </c>
      <c r="BI130" s="42"/>
      <c r="BJ130" s="42"/>
      <c r="BK130" s="42"/>
      <c r="BL130" s="42"/>
      <c r="BM130" s="42">
        <v>4500</v>
      </c>
    </row>
    <row r="131" spans="1:65" outlineLevel="5">
      <c r="A131" s="22">
        <f t="shared" si="46"/>
        <v>4</v>
      </c>
      <c r="B131" s="9">
        <f t="shared" si="45"/>
        <v>42106</v>
      </c>
      <c r="C131" s="207">
        <v>338982</v>
      </c>
      <c r="D131" s="64">
        <f t="shared" si="51"/>
        <v>37.299999999999997</v>
      </c>
      <c r="E131" s="12">
        <v>36</v>
      </c>
      <c r="F131" s="12">
        <v>39</v>
      </c>
      <c r="G131" s="12">
        <v>38</v>
      </c>
      <c r="H131" s="12">
        <v>38</v>
      </c>
      <c r="I131" s="12">
        <v>35</v>
      </c>
      <c r="J131" s="12">
        <v>38</v>
      </c>
      <c r="K131" s="12">
        <v>37</v>
      </c>
      <c r="L131" s="12">
        <v>37</v>
      </c>
      <c r="M131" s="74" t="str">
        <f t="shared" si="52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27</v>
      </c>
      <c r="AO131" s="41">
        <v>1470</v>
      </c>
      <c r="AP131" s="110"/>
      <c r="AQ131" s="111"/>
      <c r="AR131" s="126" t="str">
        <f t="shared" si="55"/>
        <v/>
      </c>
      <c r="AS131" s="126" t="str">
        <f t="shared" si="56"/>
        <v/>
      </c>
      <c r="AT131" s="127">
        <v>1550</v>
      </c>
      <c r="AU131" s="128"/>
      <c r="AV131" s="129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/>
      <c r="BA131" s="68"/>
      <c r="BB131" s="68"/>
      <c r="BC131" s="68"/>
      <c r="BD131" s="68"/>
      <c r="BE131" s="15"/>
      <c r="BF131" s="5">
        <f t="shared" si="60"/>
        <v>12490</v>
      </c>
      <c r="BG131" s="42">
        <v>6380</v>
      </c>
      <c r="BH131" s="42">
        <v>1750</v>
      </c>
      <c r="BI131" s="42"/>
      <c r="BJ131" s="42"/>
      <c r="BK131" s="42"/>
      <c r="BL131" s="42"/>
      <c r="BM131" s="42">
        <v>4360</v>
      </c>
    </row>
    <row r="132" spans="1:65" outlineLevel="5">
      <c r="A132" s="22">
        <f t="shared" si="46"/>
        <v>4</v>
      </c>
      <c r="B132" s="9">
        <f t="shared" si="45"/>
        <v>42107</v>
      </c>
      <c r="C132" s="207">
        <v>438848</v>
      </c>
      <c r="D132" s="64">
        <f t="shared" si="51"/>
        <v>37.5</v>
      </c>
      <c r="E132" s="12">
        <v>37</v>
      </c>
      <c r="F132" s="12">
        <v>39</v>
      </c>
      <c r="G132" s="12">
        <v>38</v>
      </c>
      <c r="H132" s="12">
        <v>38</v>
      </c>
      <c r="I132" s="12">
        <v>36</v>
      </c>
      <c r="J132" s="12">
        <v>38</v>
      </c>
      <c r="K132" s="12">
        <v>37</v>
      </c>
      <c r="L132" s="12">
        <v>37</v>
      </c>
      <c r="M132" s="74" t="str">
        <f t="shared" si="52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26</v>
      </c>
      <c r="AO132" s="41">
        <v>1530</v>
      </c>
      <c r="AP132" s="110"/>
      <c r="AQ132" s="111"/>
      <c r="AR132" s="126" t="str">
        <f t="shared" si="55"/>
        <v/>
      </c>
      <c r="AS132" s="126" t="str">
        <f t="shared" si="56"/>
        <v/>
      </c>
      <c r="AT132" s="127">
        <v>1550</v>
      </c>
      <c r="AU132" s="128"/>
      <c r="AV132" s="129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>
        <v>77.8</v>
      </c>
      <c r="BA132" s="68"/>
      <c r="BB132" s="68"/>
      <c r="BC132" s="68"/>
      <c r="BD132" s="68"/>
      <c r="BE132" s="15"/>
      <c r="BF132" s="5">
        <f t="shared" si="60"/>
        <v>12430</v>
      </c>
      <c r="BG132" s="42">
        <v>5330</v>
      </c>
      <c r="BH132" s="42">
        <v>2830</v>
      </c>
      <c r="BI132" s="42"/>
      <c r="BJ132" s="42"/>
      <c r="BK132" s="42"/>
      <c r="BL132" s="42"/>
      <c r="BM132" s="42">
        <v>4270</v>
      </c>
    </row>
    <row r="133" spans="1:65" outlineLevel="5">
      <c r="A133" s="22">
        <f t="shared" si="46"/>
        <v>4</v>
      </c>
      <c r="B133" s="9">
        <f t="shared" si="45"/>
        <v>42108</v>
      </c>
      <c r="C133" s="207">
        <v>461350</v>
      </c>
      <c r="D133" s="64">
        <f t="shared" si="51"/>
        <v>37.5</v>
      </c>
      <c r="E133" s="12">
        <v>38</v>
      </c>
      <c r="F133" s="12">
        <v>38</v>
      </c>
      <c r="G133" s="12">
        <v>38</v>
      </c>
      <c r="H133" s="12">
        <v>38</v>
      </c>
      <c r="I133" s="12">
        <v>37</v>
      </c>
      <c r="J133" s="12">
        <v>37</v>
      </c>
      <c r="K133" s="12">
        <v>37</v>
      </c>
      <c r="L133" s="12">
        <v>37</v>
      </c>
      <c r="M133" s="74">
        <f t="shared" si="52"/>
        <v>7.3</v>
      </c>
      <c r="N133" s="83">
        <v>7.36</v>
      </c>
      <c r="O133" s="83">
        <v>7.34</v>
      </c>
      <c r="P133" s="83">
        <v>7.31</v>
      </c>
      <c r="Q133" s="83">
        <v>7.28</v>
      </c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27</v>
      </c>
      <c r="AO133" s="41">
        <v>1490</v>
      </c>
      <c r="AP133" s="110">
        <v>4.83</v>
      </c>
      <c r="AQ133" s="111">
        <v>3.47</v>
      </c>
      <c r="AR133" s="126">
        <f t="shared" si="55"/>
        <v>71.842650103519674</v>
      </c>
      <c r="AS133" s="126">
        <f t="shared" si="56"/>
        <v>28.157349896480326</v>
      </c>
      <c r="AT133" s="127">
        <v>1580</v>
      </c>
      <c r="AU133" s="128">
        <v>2.71</v>
      </c>
      <c r="AV133" s="129">
        <v>1.52</v>
      </c>
      <c r="AW133" s="126">
        <f t="shared" si="57"/>
        <v>56.088560885608864</v>
      </c>
      <c r="AX133" s="126">
        <f t="shared" si="58"/>
        <v>43.911439114391136</v>
      </c>
      <c r="AY133" s="64">
        <f t="shared" si="59"/>
        <v>49.938246191848492</v>
      </c>
      <c r="AZ133" s="97">
        <v>77.7</v>
      </c>
      <c r="BA133" s="68"/>
      <c r="BB133" s="68"/>
      <c r="BC133" s="68"/>
      <c r="BD133" s="68"/>
      <c r="BE133" s="15"/>
      <c r="BF133" s="5">
        <f t="shared" si="60"/>
        <v>12420</v>
      </c>
      <c r="BG133" s="42">
        <v>5340</v>
      </c>
      <c r="BH133" s="42">
        <v>2790</v>
      </c>
      <c r="BI133" s="42"/>
      <c r="BJ133" s="42"/>
      <c r="BK133" s="42"/>
      <c r="BL133" s="42"/>
      <c r="BM133" s="42">
        <v>4290</v>
      </c>
    </row>
    <row r="134" spans="1:65" outlineLevel="5">
      <c r="A134" s="22">
        <f t="shared" si="46"/>
        <v>4</v>
      </c>
      <c r="B134" s="9">
        <f t="shared" si="45"/>
        <v>42109</v>
      </c>
      <c r="C134" s="207">
        <v>405228</v>
      </c>
      <c r="D134" s="64">
        <f t="shared" si="51"/>
        <v>37.5</v>
      </c>
      <c r="E134" s="12">
        <v>38</v>
      </c>
      <c r="F134" s="12">
        <v>37</v>
      </c>
      <c r="G134" s="12">
        <v>39</v>
      </c>
      <c r="H134" s="12">
        <v>38</v>
      </c>
      <c r="I134" s="12">
        <v>37</v>
      </c>
      <c r="J134" s="12">
        <v>36</v>
      </c>
      <c r="K134" s="12">
        <v>38</v>
      </c>
      <c r="L134" s="12">
        <v>37</v>
      </c>
      <c r="M134" s="74" t="str">
        <f t="shared" si="52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29</v>
      </c>
      <c r="AO134" s="41">
        <v>1390</v>
      </c>
      <c r="AP134" s="110"/>
      <c r="AQ134" s="111"/>
      <c r="AR134" s="126" t="str">
        <f t="shared" si="55"/>
        <v/>
      </c>
      <c r="AS134" s="126" t="str">
        <f t="shared" si="56"/>
        <v/>
      </c>
      <c r="AT134" s="127">
        <v>1490</v>
      </c>
      <c r="AU134" s="128"/>
      <c r="AV134" s="129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>
        <v>78.8</v>
      </c>
      <c r="BA134" s="68"/>
      <c r="BB134" s="68"/>
      <c r="BC134" s="68"/>
      <c r="BD134" s="68"/>
      <c r="BE134" s="15"/>
      <c r="BF134" s="5">
        <f t="shared" si="60"/>
        <v>12450</v>
      </c>
      <c r="BG134" s="42">
        <v>4490</v>
      </c>
      <c r="BH134" s="42">
        <v>3510</v>
      </c>
      <c r="BI134" s="42"/>
      <c r="BJ134" s="42"/>
      <c r="BK134" s="42"/>
      <c r="BL134" s="42"/>
      <c r="BM134" s="42">
        <v>4450</v>
      </c>
    </row>
    <row r="135" spans="1:65" outlineLevel="5">
      <c r="A135" s="22">
        <f t="shared" si="46"/>
        <v>4</v>
      </c>
      <c r="B135" s="9">
        <f t="shared" si="45"/>
        <v>42110</v>
      </c>
      <c r="C135" s="207">
        <v>380580</v>
      </c>
      <c r="D135" s="64">
        <f t="shared" si="51"/>
        <v>37.5</v>
      </c>
      <c r="E135" s="12">
        <v>37</v>
      </c>
      <c r="F135" s="12">
        <v>37</v>
      </c>
      <c r="G135" s="12">
        <v>39</v>
      </c>
      <c r="H135" s="12">
        <v>39</v>
      </c>
      <c r="I135" s="12">
        <v>36</v>
      </c>
      <c r="J135" s="12">
        <v>36</v>
      </c>
      <c r="K135" s="12">
        <v>38</v>
      </c>
      <c r="L135" s="12">
        <v>38</v>
      </c>
      <c r="M135" s="74" t="str">
        <f t="shared" si="52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27</v>
      </c>
      <c r="AO135" s="41">
        <v>1500</v>
      </c>
      <c r="AP135" s="110"/>
      <c r="AQ135" s="111"/>
      <c r="AR135" s="126" t="str">
        <f t="shared" si="55"/>
        <v/>
      </c>
      <c r="AS135" s="126" t="str">
        <f t="shared" si="56"/>
        <v/>
      </c>
      <c r="AT135" s="127">
        <v>1550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>
        <v>78.599999999999994</v>
      </c>
      <c r="BA135" s="68"/>
      <c r="BB135" s="68"/>
      <c r="BC135" s="68"/>
      <c r="BD135" s="68"/>
      <c r="BE135" s="15"/>
      <c r="BF135" s="5">
        <f t="shared" si="60"/>
        <v>12470</v>
      </c>
      <c r="BG135" s="42">
        <v>6220</v>
      </c>
      <c r="BH135" s="42">
        <v>1890</v>
      </c>
      <c r="BI135" s="42"/>
      <c r="BJ135" s="42"/>
      <c r="BK135" s="42"/>
      <c r="BL135" s="42"/>
      <c r="BM135" s="42">
        <v>4360</v>
      </c>
    </row>
    <row r="136" spans="1:65" outlineLevel="5">
      <c r="A136" s="22">
        <f t="shared" si="46"/>
        <v>4</v>
      </c>
      <c r="B136" s="9">
        <f t="shared" si="45"/>
        <v>42111</v>
      </c>
      <c r="C136" s="207">
        <v>404231</v>
      </c>
      <c r="D136" s="64">
        <f t="shared" si="51"/>
        <v>37.5</v>
      </c>
      <c r="E136" s="12">
        <v>37</v>
      </c>
      <c r="F136" s="12">
        <v>38</v>
      </c>
      <c r="G136" s="12">
        <v>39</v>
      </c>
      <c r="H136" s="12">
        <v>38</v>
      </c>
      <c r="I136" s="12">
        <v>36</v>
      </c>
      <c r="J136" s="12">
        <v>37</v>
      </c>
      <c r="K136" s="12">
        <v>38</v>
      </c>
      <c r="L136" s="12">
        <v>37</v>
      </c>
      <c r="M136" s="74" t="str">
        <f t="shared" si="52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28</v>
      </c>
      <c r="AO136" s="41">
        <v>1430</v>
      </c>
      <c r="AP136" s="110"/>
      <c r="AQ136" s="111"/>
      <c r="AR136" s="126" t="str">
        <f t="shared" si="55"/>
        <v/>
      </c>
      <c r="AS136" s="126" t="str">
        <f t="shared" si="56"/>
        <v/>
      </c>
      <c r="AT136" s="127">
        <v>1420</v>
      </c>
      <c r="AU136" s="128"/>
      <c r="AV136" s="129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>
        <v>79</v>
      </c>
      <c r="BA136" s="68"/>
      <c r="BB136" s="68"/>
      <c r="BC136" s="68"/>
      <c r="BD136" s="68"/>
      <c r="BE136" s="15"/>
      <c r="BF136" s="5">
        <f t="shared" si="60"/>
        <v>12490</v>
      </c>
      <c r="BG136" s="42">
        <v>5020</v>
      </c>
      <c r="BH136" s="42">
        <v>2980</v>
      </c>
      <c r="BI136" s="42"/>
      <c r="BJ136" s="42"/>
      <c r="BK136" s="42"/>
      <c r="BL136" s="42"/>
      <c r="BM136" s="42">
        <v>4490</v>
      </c>
    </row>
    <row r="137" spans="1:65" outlineLevel="5">
      <c r="A137" s="22">
        <f t="shared" si="46"/>
        <v>4</v>
      </c>
      <c r="B137" s="9">
        <f t="shared" si="45"/>
        <v>42112</v>
      </c>
      <c r="C137" s="207">
        <v>368524</v>
      </c>
      <c r="D137" s="64">
        <f t="shared" si="51"/>
        <v>37.5</v>
      </c>
      <c r="E137" s="12">
        <v>37</v>
      </c>
      <c r="F137" s="12">
        <v>38</v>
      </c>
      <c r="G137" s="12">
        <v>39</v>
      </c>
      <c r="H137" s="12">
        <v>38</v>
      </c>
      <c r="I137" s="12">
        <v>36</v>
      </c>
      <c r="J137" s="12">
        <v>37</v>
      </c>
      <c r="K137" s="12">
        <v>38</v>
      </c>
      <c r="L137" s="12">
        <v>37</v>
      </c>
      <c r="M137" s="74" t="str">
        <f t="shared" si="52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25</v>
      </c>
      <c r="AO137" s="41">
        <v>1580</v>
      </c>
      <c r="AP137" s="110"/>
      <c r="AQ137" s="111"/>
      <c r="AR137" s="126" t="str">
        <f t="shared" si="55"/>
        <v/>
      </c>
      <c r="AS137" s="126" t="str">
        <f t="shared" si="56"/>
        <v/>
      </c>
      <c r="AT137" s="127">
        <v>1560</v>
      </c>
      <c r="AU137" s="128"/>
      <c r="AV137" s="129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/>
      <c r="BA137" s="68"/>
      <c r="BB137" s="68"/>
      <c r="BC137" s="68"/>
      <c r="BD137" s="68"/>
      <c r="BE137" s="15"/>
      <c r="BF137" s="5">
        <f t="shared" si="60"/>
        <v>12480</v>
      </c>
      <c r="BG137" s="42">
        <v>5150</v>
      </c>
      <c r="BH137" s="42">
        <v>2900</v>
      </c>
      <c r="BI137" s="42"/>
      <c r="BJ137" s="42"/>
      <c r="BK137" s="42"/>
      <c r="BL137" s="42"/>
      <c r="BM137" s="42">
        <v>4430</v>
      </c>
    </row>
    <row r="138" spans="1:65" outlineLevel="5">
      <c r="A138" s="22">
        <f t="shared" si="46"/>
        <v>4</v>
      </c>
      <c r="B138" s="9">
        <f t="shared" si="45"/>
        <v>42113</v>
      </c>
      <c r="C138" s="207">
        <v>499244</v>
      </c>
      <c r="D138" s="64">
        <f t="shared" si="51"/>
        <v>37.5</v>
      </c>
      <c r="E138" s="12">
        <v>37</v>
      </c>
      <c r="F138" s="12">
        <v>38</v>
      </c>
      <c r="G138" s="12">
        <v>39</v>
      </c>
      <c r="H138" s="12">
        <v>38</v>
      </c>
      <c r="I138" s="12">
        <v>36</v>
      </c>
      <c r="J138" s="12">
        <v>37</v>
      </c>
      <c r="K138" s="12">
        <v>38</v>
      </c>
      <c r="L138" s="12">
        <v>37</v>
      </c>
      <c r="M138" s="74" t="str">
        <f t="shared" si="52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26</v>
      </c>
      <c r="AO138" s="41">
        <v>1540</v>
      </c>
      <c r="AP138" s="110"/>
      <c r="AQ138" s="111"/>
      <c r="AR138" s="126" t="str">
        <f t="shared" si="55"/>
        <v/>
      </c>
      <c r="AS138" s="126" t="str">
        <f t="shared" si="56"/>
        <v/>
      </c>
      <c r="AT138" s="127">
        <v>1550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/>
      <c r="BA138" s="68"/>
      <c r="BB138" s="68"/>
      <c r="BC138" s="68"/>
      <c r="BD138" s="68"/>
      <c r="BE138" s="15"/>
      <c r="BF138" s="5">
        <f t="shared" si="60"/>
        <v>12490</v>
      </c>
      <c r="BG138" s="42">
        <v>5600</v>
      </c>
      <c r="BH138" s="42">
        <v>2450</v>
      </c>
      <c r="BI138" s="42"/>
      <c r="BJ138" s="42"/>
      <c r="BK138" s="42"/>
      <c r="BL138" s="42"/>
      <c r="BM138" s="42">
        <v>4440</v>
      </c>
    </row>
    <row r="139" spans="1:65" outlineLevel="5">
      <c r="A139" s="22">
        <f t="shared" si="46"/>
        <v>4</v>
      </c>
      <c r="B139" s="9">
        <f t="shared" si="45"/>
        <v>42114</v>
      </c>
      <c r="C139" s="207">
        <v>537728</v>
      </c>
      <c r="D139" s="64">
        <f t="shared" si="51"/>
        <v>37.299999999999997</v>
      </c>
      <c r="E139" s="12">
        <v>37</v>
      </c>
      <c r="F139" s="12">
        <v>38</v>
      </c>
      <c r="G139" s="12">
        <v>38</v>
      </c>
      <c r="H139" s="12">
        <v>38</v>
      </c>
      <c r="I139" s="12">
        <v>36</v>
      </c>
      <c r="J139" s="12">
        <v>37</v>
      </c>
      <c r="K139" s="12">
        <v>37</v>
      </c>
      <c r="L139" s="12">
        <v>37</v>
      </c>
      <c r="M139" s="74" t="str">
        <f t="shared" si="52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3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4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24</v>
      </c>
      <c r="AO139" s="41">
        <v>1680</v>
      </c>
      <c r="AP139" s="110"/>
      <c r="AQ139" s="111"/>
      <c r="AR139" s="126" t="str">
        <f t="shared" si="55"/>
        <v/>
      </c>
      <c r="AS139" s="126" t="str">
        <f t="shared" si="56"/>
        <v/>
      </c>
      <c r="AT139" s="127">
        <v>1710</v>
      </c>
      <c r="AU139" s="128"/>
      <c r="AV139" s="129"/>
      <c r="AW139" s="126" t="str">
        <f t="shared" si="57"/>
        <v/>
      </c>
      <c r="AX139" s="126" t="str">
        <f t="shared" si="58"/>
        <v/>
      </c>
      <c r="AY139" s="64" t="str">
        <f t="shared" si="59"/>
        <v/>
      </c>
      <c r="AZ139" s="97">
        <v>78.599999999999994</v>
      </c>
      <c r="BA139" s="68"/>
      <c r="BB139" s="68"/>
      <c r="BC139" s="68"/>
      <c r="BD139" s="68"/>
      <c r="BE139" s="15"/>
      <c r="BF139" s="5">
        <f t="shared" si="60"/>
        <v>12490</v>
      </c>
      <c r="BG139" s="42">
        <v>5430</v>
      </c>
      <c r="BH139" s="42">
        <v>2650</v>
      </c>
      <c r="BI139" s="42"/>
      <c r="BJ139" s="42"/>
      <c r="BK139" s="42"/>
      <c r="BL139" s="42"/>
      <c r="BM139" s="42">
        <v>4410</v>
      </c>
    </row>
    <row r="140" spans="1:65" outlineLevel="5">
      <c r="A140" s="22">
        <f t="shared" si="46"/>
        <v>4</v>
      </c>
      <c r="B140" s="9">
        <f t="shared" si="45"/>
        <v>42115</v>
      </c>
      <c r="C140" s="207">
        <v>540303</v>
      </c>
      <c r="D140" s="64">
        <f t="shared" si="51"/>
        <v>36.799999999999997</v>
      </c>
      <c r="E140" s="12">
        <v>37</v>
      </c>
      <c r="F140" s="12">
        <v>37</v>
      </c>
      <c r="G140" s="12">
        <v>38</v>
      </c>
      <c r="H140" s="12">
        <v>37</v>
      </c>
      <c r="I140" s="12">
        <v>36</v>
      </c>
      <c r="J140" s="12">
        <v>36</v>
      </c>
      <c r="K140" s="12">
        <v>37</v>
      </c>
      <c r="L140" s="12">
        <v>36</v>
      </c>
      <c r="M140" s="74">
        <f t="shared" si="52"/>
        <v>7.3</v>
      </c>
      <c r="N140" s="83">
        <v>7.36</v>
      </c>
      <c r="O140" s="83">
        <v>7.34</v>
      </c>
      <c r="P140" s="83">
        <v>7.31</v>
      </c>
      <c r="Q140" s="83">
        <v>7.28</v>
      </c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21</v>
      </c>
      <c r="AO140" s="41">
        <v>1900</v>
      </c>
      <c r="AP140" s="110">
        <v>4.4000000000000004</v>
      </c>
      <c r="AQ140" s="111">
        <v>3.11</v>
      </c>
      <c r="AR140" s="126">
        <f t="shared" si="55"/>
        <v>70.681818181818173</v>
      </c>
      <c r="AS140" s="126">
        <f t="shared" si="56"/>
        <v>29.318181818181827</v>
      </c>
      <c r="AT140" s="127">
        <v>2060</v>
      </c>
      <c r="AU140" s="128">
        <v>2.87</v>
      </c>
      <c r="AV140" s="129">
        <v>1.65</v>
      </c>
      <c r="AW140" s="126">
        <f t="shared" si="57"/>
        <v>57.491289198606268</v>
      </c>
      <c r="AX140" s="126">
        <f t="shared" si="58"/>
        <v>42.508710801393732</v>
      </c>
      <c r="AY140" s="64">
        <f t="shared" si="59"/>
        <v>43.901217647989021</v>
      </c>
      <c r="AZ140" s="97">
        <v>78</v>
      </c>
      <c r="BA140" s="68"/>
      <c r="BB140" s="68"/>
      <c r="BC140" s="68"/>
      <c r="BD140" s="68"/>
      <c r="BE140" s="15"/>
      <c r="BF140" s="5">
        <f t="shared" si="60"/>
        <v>12480</v>
      </c>
      <c r="BG140" s="42">
        <v>5510</v>
      </c>
      <c r="BH140" s="42">
        <v>3320</v>
      </c>
      <c r="BI140" s="42"/>
      <c r="BJ140" s="42"/>
      <c r="BK140" s="42"/>
      <c r="BL140" s="42"/>
      <c r="BM140" s="42">
        <v>3650</v>
      </c>
    </row>
    <row r="141" spans="1:65" outlineLevel="5">
      <c r="A141" s="22">
        <f t="shared" si="46"/>
        <v>4</v>
      </c>
      <c r="B141" s="9">
        <f t="shared" si="45"/>
        <v>42116</v>
      </c>
      <c r="C141" s="207">
        <v>518080</v>
      </c>
      <c r="D141" s="64">
        <f t="shared" si="51"/>
        <v>37</v>
      </c>
      <c r="E141" s="12">
        <v>37</v>
      </c>
      <c r="F141" s="12">
        <v>37</v>
      </c>
      <c r="G141" s="12">
        <v>38</v>
      </c>
      <c r="H141" s="12">
        <v>38</v>
      </c>
      <c r="I141" s="12">
        <v>36</v>
      </c>
      <c r="J141" s="12">
        <v>36</v>
      </c>
      <c r="K141" s="12">
        <v>37</v>
      </c>
      <c r="L141" s="12">
        <v>37</v>
      </c>
      <c r="M141" s="74" t="str">
        <f t="shared" si="52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22</v>
      </c>
      <c r="AO141" s="41">
        <v>1790</v>
      </c>
      <c r="AP141" s="110"/>
      <c r="AQ141" s="111"/>
      <c r="AR141" s="126" t="str">
        <f t="shared" si="55"/>
        <v/>
      </c>
      <c r="AS141" s="126" t="str">
        <f t="shared" si="56"/>
        <v/>
      </c>
      <c r="AT141" s="127">
        <v>1930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>
        <v>78.3</v>
      </c>
      <c r="BA141" s="68"/>
      <c r="BB141" s="68"/>
      <c r="BC141" s="68"/>
      <c r="BD141" s="68"/>
      <c r="BE141" s="15"/>
      <c r="BF141" s="5">
        <f t="shared" si="60"/>
        <v>12460</v>
      </c>
      <c r="BG141" s="42">
        <v>7510</v>
      </c>
      <c r="BH141" s="42">
        <v>4190</v>
      </c>
      <c r="BI141" s="42"/>
      <c r="BJ141" s="42"/>
      <c r="BK141" s="42"/>
      <c r="BL141" s="42"/>
      <c r="BM141" s="42">
        <v>760</v>
      </c>
    </row>
    <row r="142" spans="1:65" outlineLevel="5">
      <c r="A142" s="22">
        <f t="shared" si="46"/>
        <v>4</v>
      </c>
      <c r="B142" s="9">
        <f t="shared" si="45"/>
        <v>42117</v>
      </c>
      <c r="C142" s="207">
        <v>457613</v>
      </c>
      <c r="D142" s="64">
        <f t="shared" si="51"/>
        <v>37.799999999999997</v>
      </c>
      <c r="E142" s="12">
        <v>37</v>
      </c>
      <c r="F142" s="12">
        <v>38</v>
      </c>
      <c r="G142" s="12">
        <v>39</v>
      </c>
      <c r="H142" s="12">
        <v>39</v>
      </c>
      <c r="I142" s="12">
        <v>36</v>
      </c>
      <c r="J142" s="12">
        <v>37</v>
      </c>
      <c r="K142" s="12">
        <v>38</v>
      </c>
      <c r="L142" s="12">
        <v>38</v>
      </c>
      <c r="M142" s="74" t="str">
        <f t="shared" si="52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29</v>
      </c>
      <c r="AO142" s="41">
        <v>1390</v>
      </c>
      <c r="AP142" s="110"/>
      <c r="AQ142" s="111"/>
      <c r="AR142" s="126" t="str">
        <f t="shared" si="55"/>
        <v/>
      </c>
      <c r="AS142" s="126" t="str">
        <f t="shared" si="56"/>
        <v/>
      </c>
      <c r="AT142" s="127">
        <v>1500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>
        <v>78.599999999999994</v>
      </c>
      <c r="BA142" s="68"/>
      <c r="BB142" s="68"/>
      <c r="BC142" s="68"/>
      <c r="BD142" s="68"/>
      <c r="BE142" s="15"/>
      <c r="BF142" s="5">
        <f t="shared" si="60"/>
        <v>12480</v>
      </c>
      <c r="BG142" s="42">
        <v>6350</v>
      </c>
      <c r="BH142" s="42">
        <v>2100</v>
      </c>
      <c r="BI142" s="42"/>
      <c r="BJ142" s="42"/>
      <c r="BK142" s="42"/>
      <c r="BL142" s="42"/>
      <c r="BM142" s="42">
        <v>4030</v>
      </c>
    </row>
    <row r="143" spans="1:65" outlineLevel="5">
      <c r="A143" s="22">
        <f t="shared" si="46"/>
        <v>4</v>
      </c>
      <c r="B143" s="9">
        <f t="shared" si="45"/>
        <v>42118</v>
      </c>
      <c r="C143" s="207">
        <v>437965</v>
      </c>
      <c r="D143" s="64">
        <f t="shared" si="51"/>
        <v>37.5</v>
      </c>
      <c r="E143" s="12">
        <v>37</v>
      </c>
      <c r="F143" s="12">
        <v>38</v>
      </c>
      <c r="G143" s="12">
        <v>39</v>
      </c>
      <c r="H143" s="12">
        <v>38</v>
      </c>
      <c r="I143" s="12">
        <v>36</v>
      </c>
      <c r="J143" s="12">
        <v>37</v>
      </c>
      <c r="K143" s="12">
        <v>38</v>
      </c>
      <c r="L143" s="12">
        <v>37</v>
      </c>
      <c r="M143" s="74" t="str">
        <f t="shared" si="52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3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4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27</v>
      </c>
      <c r="AO143" s="41">
        <v>1470</v>
      </c>
      <c r="AP143" s="110"/>
      <c r="AQ143" s="111"/>
      <c r="AR143" s="126" t="str">
        <f t="shared" si="55"/>
        <v/>
      </c>
      <c r="AS143" s="126" t="str">
        <f t="shared" si="56"/>
        <v/>
      </c>
      <c r="AT143" s="127">
        <v>1510</v>
      </c>
      <c r="AU143" s="128"/>
      <c r="AV143" s="129"/>
      <c r="AW143" s="126" t="str">
        <f t="shared" si="57"/>
        <v/>
      </c>
      <c r="AX143" s="126" t="str">
        <f t="shared" si="58"/>
        <v/>
      </c>
      <c r="AY143" s="64" t="str">
        <f t="shared" si="59"/>
        <v/>
      </c>
      <c r="AZ143" s="97">
        <v>78.400000000000006</v>
      </c>
      <c r="BA143" s="68"/>
      <c r="BB143" s="68"/>
      <c r="BC143" s="68"/>
      <c r="BD143" s="68"/>
      <c r="BE143" s="15"/>
      <c r="BF143" s="5">
        <f t="shared" si="60"/>
        <v>12490</v>
      </c>
      <c r="BG143" s="42">
        <v>4020</v>
      </c>
      <c r="BH143" s="42">
        <v>4360</v>
      </c>
      <c r="BI143" s="42"/>
      <c r="BJ143" s="42"/>
      <c r="BK143" s="42"/>
      <c r="BL143" s="42"/>
      <c r="BM143" s="42">
        <v>4110</v>
      </c>
    </row>
    <row r="144" spans="1:65" outlineLevel="5">
      <c r="A144" s="22">
        <f t="shared" si="46"/>
        <v>4</v>
      </c>
      <c r="B144" s="9">
        <f t="shared" si="45"/>
        <v>42119</v>
      </c>
      <c r="C144" s="207">
        <v>383770</v>
      </c>
      <c r="D144" s="64">
        <f t="shared" si="51"/>
        <v>37.799999999999997</v>
      </c>
      <c r="E144" s="12">
        <v>38</v>
      </c>
      <c r="F144" s="12">
        <v>38</v>
      </c>
      <c r="G144" s="12">
        <v>38</v>
      </c>
      <c r="H144" s="12">
        <v>39</v>
      </c>
      <c r="I144" s="12">
        <v>37</v>
      </c>
      <c r="J144" s="12">
        <v>37</v>
      </c>
      <c r="K144" s="12">
        <v>37</v>
      </c>
      <c r="L144" s="12">
        <v>38</v>
      </c>
      <c r="M144" s="74" t="str">
        <f t="shared" si="52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28</v>
      </c>
      <c r="AO144" s="41">
        <v>1420</v>
      </c>
      <c r="AP144" s="110"/>
      <c r="AQ144" s="111"/>
      <c r="AR144" s="126" t="str">
        <f t="shared" si="55"/>
        <v/>
      </c>
      <c r="AS144" s="126" t="str">
        <f t="shared" si="56"/>
        <v/>
      </c>
      <c r="AT144" s="127">
        <v>1500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/>
      <c r="BA144" s="68"/>
      <c r="BB144" s="68"/>
      <c r="BC144" s="68"/>
      <c r="BD144" s="68"/>
      <c r="BE144" s="15"/>
      <c r="BF144" s="5">
        <f t="shared" si="60"/>
        <v>12480</v>
      </c>
      <c r="BG144" s="42">
        <v>7240</v>
      </c>
      <c r="BH144" s="42">
        <v>1070</v>
      </c>
      <c r="BI144" s="42"/>
      <c r="BJ144" s="42"/>
      <c r="BK144" s="42"/>
      <c r="BL144" s="42"/>
      <c r="BM144" s="42">
        <v>4170</v>
      </c>
    </row>
    <row r="145" spans="1:65" outlineLevel="5">
      <c r="A145" s="22">
        <f t="shared" si="46"/>
        <v>4</v>
      </c>
      <c r="B145" s="9">
        <f t="shared" si="45"/>
        <v>42120</v>
      </c>
      <c r="C145" s="207">
        <v>369400</v>
      </c>
      <c r="D145" s="64">
        <f t="shared" si="51"/>
        <v>37.799999999999997</v>
      </c>
      <c r="E145" s="12">
        <v>37</v>
      </c>
      <c r="F145" s="12">
        <v>38</v>
      </c>
      <c r="G145" s="12">
        <v>39</v>
      </c>
      <c r="H145" s="12">
        <v>39</v>
      </c>
      <c r="I145" s="12">
        <v>36</v>
      </c>
      <c r="J145" s="12">
        <v>37</v>
      </c>
      <c r="K145" s="12">
        <v>38</v>
      </c>
      <c r="L145" s="12">
        <v>38</v>
      </c>
      <c r="M145" s="74" t="str">
        <f t="shared" si="52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27</v>
      </c>
      <c r="AO145" s="41">
        <v>1480</v>
      </c>
      <c r="AP145" s="110"/>
      <c r="AQ145" s="111"/>
      <c r="AR145" s="126" t="str">
        <f t="shared" si="55"/>
        <v/>
      </c>
      <c r="AS145" s="126" t="str">
        <f t="shared" si="56"/>
        <v/>
      </c>
      <c r="AT145" s="127">
        <v>1500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/>
      <c r="BA145" s="68"/>
      <c r="BB145" s="68"/>
      <c r="BC145" s="68"/>
      <c r="BD145" s="68"/>
      <c r="BE145" s="15"/>
      <c r="BF145" s="5">
        <f t="shared" si="60"/>
        <v>12490</v>
      </c>
      <c r="BG145" s="42">
        <v>2830</v>
      </c>
      <c r="BH145" s="42">
        <v>5480</v>
      </c>
      <c r="BI145" s="42"/>
      <c r="BJ145" s="42"/>
      <c r="BK145" s="42"/>
      <c r="BL145" s="42"/>
      <c r="BM145" s="42">
        <v>4180</v>
      </c>
    </row>
    <row r="146" spans="1:65" outlineLevel="5">
      <c r="A146" s="22">
        <f t="shared" si="46"/>
        <v>4</v>
      </c>
      <c r="B146" s="9">
        <f t="shared" si="45"/>
        <v>42121</v>
      </c>
      <c r="C146" s="207">
        <v>375929</v>
      </c>
      <c r="D146" s="64">
        <f t="shared" si="51"/>
        <v>37</v>
      </c>
      <c r="E146" s="12">
        <v>37</v>
      </c>
      <c r="F146" s="12">
        <v>37</v>
      </c>
      <c r="G146" s="12">
        <v>39</v>
      </c>
      <c r="H146" s="12">
        <v>37</v>
      </c>
      <c r="I146" s="12">
        <v>36</v>
      </c>
      <c r="J146" s="12">
        <v>36</v>
      </c>
      <c r="K146" s="12">
        <v>38</v>
      </c>
      <c r="L146" s="12">
        <v>36</v>
      </c>
      <c r="M146" s="74" t="str">
        <f t="shared" si="52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3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4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27</v>
      </c>
      <c r="AO146" s="41">
        <v>1490</v>
      </c>
      <c r="AP146" s="110"/>
      <c r="AQ146" s="111"/>
      <c r="AR146" s="126" t="str">
        <f t="shared" si="55"/>
        <v/>
      </c>
      <c r="AS146" s="126" t="str">
        <f t="shared" si="56"/>
        <v/>
      </c>
      <c r="AT146" s="127">
        <v>1470</v>
      </c>
      <c r="AU146" s="128"/>
      <c r="AV146" s="129"/>
      <c r="AW146" s="126" t="str">
        <f t="shared" si="57"/>
        <v/>
      </c>
      <c r="AX146" s="126" t="str">
        <f t="shared" si="58"/>
        <v/>
      </c>
      <c r="AY146" s="64" t="str">
        <f t="shared" si="59"/>
        <v/>
      </c>
      <c r="AZ146" s="97">
        <v>78</v>
      </c>
      <c r="BA146" s="68"/>
      <c r="BB146" s="68"/>
      <c r="BC146" s="68"/>
      <c r="BD146" s="68"/>
      <c r="BE146" s="15"/>
      <c r="BF146" s="5">
        <f t="shared" si="60"/>
        <v>12470</v>
      </c>
      <c r="BG146" s="42">
        <v>5050</v>
      </c>
      <c r="BH146" s="42">
        <v>3130</v>
      </c>
      <c r="BI146" s="42"/>
      <c r="BJ146" s="42"/>
      <c r="BK146" s="42"/>
      <c r="BL146" s="42"/>
      <c r="BM146" s="42">
        <v>4290</v>
      </c>
    </row>
    <row r="147" spans="1:65" outlineLevel="5">
      <c r="A147" s="22">
        <f t="shared" si="46"/>
        <v>4</v>
      </c>
      <c r="B147" s="9">
        <f t="shared" si="45"/>
        <v>42122</v>
      </c>
      <c r="C147" s="207">
        <v>393945</v>
      </c>
      <c r="D147" s="64">
        <f t="shared" si="51"/>
        <v>37.5</v>
      </c>
      <c r="E147" s="12">
        <v>37</v>
      </c>
      <c r="F147" s="12">
        <v>38</v>
      </c>
      <c r="G147" s="12">
        <v>39</v>
      </c>
      <c r="H147" s="12">
        <v>38</v>
      </c>
      <c r="I147" s="12">
        <v>36</v>
      </c>
      <c r="J147" s="12">
        <v>37</v>
      </c>
      <c r="K147" s="12">
        <v>38</v>
      </c>
      <c r="L147" s="12">
        <v>37</v>
      </c>
      <c r="M147" s="74">
        <f t="shared" si="52"/>
        <v>7.4</v>
      </c>
      <c r="N147" s="83">
        <v>7.38</v>
      </c>
      <c r="O147" s="83">
        <v>7.41</v>
      </c>
      <c r="P147" s="83">
        <v>7.43</v>
      </c>
      <c r="Q147" s="83">
        <v>7.32</v>
      </c>
      <c r="R147" s="83"/>
      <c r="S147" s="83"/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28</v>
      </c>
      <c r="AO147" s="41">
        <v>1420</v>
      </c>
      <c r="AP147" s="110">
        <v>4.8099999999999996</v>
      </c>
      <c r="AQ147" s="111">
        <v>3.44</v>
      </c>
      <c r="AR147" s="126">
        <f t="shared" si="55"/>
        <v>71.517671517671516</v>
      </c>
      <c r="AS147" s="126">
        <f t="shared" si="56"/>
        <v>28.482328482328484</v>
      </c>
      <c r="AT147" s="127">
        <v>1270</v>
      </c>
      <c r="AU147" s="128">
        <v>2.82</v>
      </c>
      <c r="AV147" s="129">
        <v>1.6</v>
      </c>
      <c r="AW147" s="126">
        <f t="shared" si="57"/>
        <v>56.737588652482273</v>
      </c>
      <c r="AX147" s="126">
        <f t="shared" si="58"/>
        <v>43.262411347517727</v>
      </c>
      <c r="AY147" s="64">
        <f t="shared" si="59"/>
        <v>47.769729317575283</v>
      </c>
      <c r="AZ147" s="97">
        <v>78.400000000000006</v>
      </c>
      <c r="BA147" s="68"/>
      <c r="BB147" s="68"/>
      <c r="BC147" s="68"/>
      <c r="BD147" s="68"/>
      <c r="BE147" s="15"/>
      <c r="BF147" s="5">
        <f t="shared" si="60"/>
        <v>12470</v>
      </c>
      <c r="BG147" s="42">
        <v>5030</v>
      </c>
      <c r="BH147" s="42">
        <v>3200</v>
      </c>
      <c r="BI147" s="42"/>
      <c r="BJ147" s="42"/>
      <c r="BK147" s="42"/>
      <c r="BL147" s="42"/>
      <c r="BM147" s="42">
        <v>4240</v>
      </c>
    </row>
    <row r="148" spans="1:65" outlineLevel="5">
      <c r="A148" s="22">
        <f t="shared" si="46"/>
        <v>4</v>
      </c>
      <c r="B148" s="9">
        <f t="shared" si="45"/>
        <v>42123</v>
      </c>
      <c r="C148" s="207">
        <v>462791</v>
      </c>
      <c r="D148" s="64">
        <f t="shared" si="51"/>
        <v>37.299999999999997</v>
      </c>
      <c r="E148" s="12">
        <v>37</v>
      </c>
      <c r="F148" s="12">
        <v>38</v>
      </c>
      <c r="G148" s="12">
        <v>38</v>
      </c>
      <c r="H148" s="12">
        <v>38</v>
      </c>
      <c r="I148" s="12">
        <v>36</v>
      </c>
      <c r="J148" s="12">
        <v>37</v>
      </c>
      <c r="K148" s="12">
        <v>37</v>
      </c>
      <c r="L148" s="12">
        <v>37</v>
      </c>
      <c r="M148" s="74" t="str">
        <f t="shared" si="52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25</v>
      </c>
      <c r="AO148" s="41">
        <v>1590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127">
        <v>1630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>
        <v>78.2</v>
      </c>
      <c r="BA148" s="68"/>
      <c r="BB148" s="68"/>
      <c r="BC148" s="68"/>
      <c r="BD148" s="68"/>
      <c r="BE148" s="15"/>
      <c r="BF148" s="5">
        <f t="shared" si="60"/>
        <v>12470</v>
      </c>
      <c r="BG148" s="42">
        <v>4950</v>
      </c>
      <c r="BH148" s="42">
        <v>3470</v>
      </c>
      <c r="BI148" s="42"/>
      <c r="BJ148" s="42"/>
      <c r="BK148" s="42"/>
      <c r="BL148" s="42"/>
      <c r="BM148" s="42">
        <v>4050</v>
      </c>
    </row>
    <row r="149" spans="1:65" ht="17.25" outlineLevel="5" thickBot="1">
      <c r="A149" s="31">
        <f t="shared" si="46"/>
        <v>4</v>
      </c>
      <c r="B149" s="32">
        <f t="shared" si="45"/>
        <v>42124</v>
      </c>
      <c r="C149" s="207">
        <v>485917</v>
      </c>
      <c r="D149" s="64">
        <f t="shared" si="51"/>
        <v>37.5</v>
      </c>
      <c r="E149" s="12">
        <v>37</v>
      </c>
      <c r="F149" s="12">
        <v>38</v>
      </c>
      <c r="G149" s="12">
        <v>39</v>
      </c>
      <c r="H149" s="12">
        <v>38</v>
      </c>
      <c r="I149" s="12">
        <v>36</v>
      </c>
      <c r="J149" s="12">
        <v>37</v>
      </c>
      <c r="K149" s="12">
        <v>38</v>
      </c>
      <c r="L149" s="12">
        <v>37</v>
      </c>
      <c r="M149" s="74" t="str">
        <f t="shared" si="52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23</v>
      </c>
      <c r="AO149" s="41">
        <v>1760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127">
        <v>1980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97">
        <v>78</v>
      </c>
      <c r="BA149" s="68"/>
      <c r="BB149" s="68"/>
      <c r="BC149" s="68"/>
      <c r="BD149" s="68"/>
      <c r="BE149" s="15"/>
      <c r="BF149" s="5">
        <f t="shared" si="60"/>
        <v>12480</v>
      </c>
      <c r="BG149" s="42">
        <v>4990</v>
      </c>
      <c r="BH149" s="42">
        <v>2980</v>
      </c>
      <c r="BI149" s="42"/>
      <c r="BJ149" s="42"/>
      <c r="BK149" s="42"/>
      <c r="BL149" s="42"/>
      <c r="BM149" s="42">
        <v>4510</v>
      </c>
    </row>
    <row r="150" spans="1:65" outlineLevel="4">
      <c r="A150" s="157" t="s">
        <v>38</v>
      </c>
      <c r="B150" s="158"/>
      <c r="C150" s="50">
        <f t="shared" ref="C150:BM150" si="61">SUBTOTAL(4,C120:C149)</f>
        <v>540303</v>
      </c>
      <c r="D150" s="60">
        <f t="shared" si="61"/>
        <v>38.299999999999997</v>
      </c>
      <c r="E150" s="28">
        <f t="shared" si="61"/>
        <v>38</v>
      </c>
      <c r="F150" s="28">
        <f t="shared" si="61"/>
        <v>39</v>
      </c>
      <c r="G150" s="28">
        <f t="shared" si="61"/>
        <v>40</v>
      </c>
      <c r="H150" s="28">
        <f t="shared" si="61"/>
        <v>39</v>
      </c>
      <c r="I150" s="28">
        <f t="shared" si="61"/>
        <v>37</v>
      </c>
      <c r="J150" s="28">
        <f t="shared" si="61"/>
        <v>38</v>
      </c>
      <c r="K150" s="28">
        <f t="shared" si="61"/>
        <v>39</v>
      </c>
      <c r="L150" s="28">
        <f t="shared" si="61"/>
        <v>38</v>
      </c>
      <c r="M150" s="71">
        <f t="shared" si="61"/>
        <v>7.4</v>
      </c>
      <c r="N150" s="82">
        <f t="shared" si="61"/>
        <v>7.38</v>
      </c>
      <c r="O150" s="82">
        <f t="shared" si="61"/>
        <v>7.41</v>
      </c>
      <c r="P150" s="82">
        <f t="shared" si="61"/>
        <v>7.43</v>
      </c>
      <c r="Q150" s="82">
        <f t="shared" si="61"/>
        <v>7.33</v>
      </c>
      <c r="R150" s="82">
        <f t="shared" si="61"/>
        <v>0</v>
      </c>
      <c r="S150" s="82">
        <f t="shared" si="61"/>
        <v>0</v>
      </c>
      <c r="T150" s="82">
        <f t="shared" si="61"/>
        <v>0</v>
      </c>
      <c r="U150" s="82">
        <f t="shared" si="61"/>
        <v>0</v>
      </c>
      <c r="V150" s="29">
        <f t="shared" si="61"/>
        <v>0</v>
      </c>
      <c r="W150" s="39">
        <f t="shared" si="61"/>
        <v>0</v>
      </c>
      <c r="X150" s="39">
        <f t="shared" si="61"/>
        <v>0</v>
      </c>
      <c r="Y150" s="39">
        <f t="shared" si="61"/>
        <v>0</v>
      </c>
      <c r="Z150" s="39">
        <f t="shared" si="61"/>
        <v>0</v>
      </c>
      <c r="AA150" s="39">
        <f t="shared" si="61"/>
        <v>0</v>
      </c>
      <c r="AB150" s="39">
        <f t="shared" si="61"/>
        <v>0</v>
      </c>
      <c r="AC150" s="39">
        <f t="shared" si="61"/>
        <v>0</v>
      </c>
      <c r="AD150" s="39">
        <f t="shared" si="61"/>
        <v>0</v>
      </c>
      <c r="AE150" s="29">
        <f t="shared" si="61"/>
        <v>0</v>
      </c>
      <c r="AF150" s="39">
        <f t="shared" si="61"/>
        <v>0</v>
      </c>
      <c r="AG150" s="39">
        <f t="shared" si="61"/>
        <v>0</v>
      </c>
      <c r="AH150" s="39">
        <f t="shared" si="61"/>
        <v>0</v>
      </c>
      <c r="AI150" s="39">
        <f t="shared" si="61"/>
        <v>0</v>
      </c>
      <c r="AJ150" s="39">
        <f t="shared" si="61"/>
        <v>0</v>
      </c>
      <c r="AK150" s="39">
        <f t="shared" si="61"/>
        <v>0</v>
      </c>
      <c r="AL150" s="39">
        <f t="shared" si="61"/>
        <v>0</v>
      </c>
      <c r="AM150" s="39">
        <f t="shared" si="61"/>
        <v>0</v>
      </c>
      <c r="AN150" s="39">
        <f t="shared" si="61"/>
        <v>34</v>
      </c>
      <c r="AO150" s="39">
        <f t="shared" si="61"/>
        <v>1900</v>
      </c>
      <c r="AP150" s="104">
        <f t="shared" si="61"/>
        <v>4.83</v>
      </c>
      <c r="AQ150" s="105">
        <f t="shared" si="61"/>
        <v>3.47</v>
      </c>
      <c r="AR150" s="106">
        <f t="shared" si="61"/>
        <v>71.842650103519674</v>
      </c>
      <c r="AS150" s="106">
        <f t="shared" si="61"/>
        <v>29.318181818181827</v>
      </c>
      <c r="AT150" s="107">
        <f t="shared" si="61"/>
        <v>2060</v>
      </c>
      <c r="AU150" s="108">
        <f t="shared" si="61"/>
        <v>2.95</v>
      </c>
      <c r="AV150" s="109">
        <f t="shared" si="61"/>
        <v>1.78</v>
      </c>
      <c r="AW150" s="106">
        <f t="shared" si="61"/>
        <v>60.338983050847453</v>
      </c>
      <c r="AX150" s="106">
        <f t="shared" si="61"/>
        <v>43.911439114391136</v>
      </c>
      <c r="AY150" s="60">
        <f t="shared" si="61"/>
        <v>49.938246191848492</v>
      </c>
      <c r="AZ150" s="96">
        <f t="shared" si="61"/>
        <v>79.400000000000006</v>
      </c>
      <c r="BA150" s="67">
        <f t="shared" si="61"/>
        <v>0</v>
      </c>
      <c r="BB150" s="67">
        <f t="shared" si="61"/>
        <v>0</v>
      </c>
      <c r="BC150" s="67">
        <f t="shared" si="61"/>
        <v>0</v>
      </c>
      <c r="BD150" s="67">
        <f t="shared" si="61"/>
        <v>0</v>
      </c>
      <c r="BE150" s="27">
        <f t="shared" si="61"/>
        <v>0</v>
      </c>
      <c r="BF150" s="29">
        <f t="shared" si="61"/>
        <v>12490</v>
      </c>
      <c r="BG150" s="39">
        <f t="shared" si="61"/>
        <v>7960</v>
      </c>
      <c r="BH150" s="40">
        <f t="shared" si="61"/>
        <v>8130</v>
      </c>
      <c r="BI150" s="40">
        <f t="shared" si="61"/>
        <v>0</v>
      </c>
      <c r="BJ150" s="40">
        <f t="shared" si="61"/>
        <v>0</v>
      </c>
      <c r="BK150" s="40">
        <f t="shared" si="61"/>
        <v>0</v>
      </c>
      <c r="BL150" s="40">
        <f t="shared" si="61"/>
        <v>0</v>
      </c>
      <c r="BM150" s="27">
        <f t="shared" si="61"/>
        <v>4510</v>
      </c>
    </row>
    <row r="151" spans="1:65" outlineLevel="3">
      <c r="A151" s="187" t="s">
        <v>27</v>
      </c>
      <c r="B151" s="188"/>
      <c r="C151" s="207">
        <f t="shared" ref="C151:BM151" si="62">SUBTOTAL(5,C120:C149)</f>
        <v>338982</v>
      </c>
      <c r="D151" s="208">
        <f t="shared" si="62"/>
        <v>36.5</v>
      </c>
      <c r="E151" s="12">
        <f t="shared" si="62"/>
        <v>36</v>
      </c>
      <c r="F151" s="12">
        <f t="shared" si="62"/>
        <v>37</v>
      </c>
      <c r="G151" s="12">
        <f t="shared" si="62"/>
        <v>37</v>
      </c>
      <c r="H151" s="12">
        <f t="shared" si="62"/>
        <v>37</v>
      </c>
      <c r="I151" s="12">
        <f t="shared" si="62"/>
        <v>35</v>
      </c>
      <c r="J151" s="12">
        <f t="shared" si="62"/>
        <v>36</v>
      </c>
      <c r="K151" s="12">
        <f t="shared" si="62"/>
        <v>36</v>
      </c>
      <c r="L151" s="12">
        <f t="shared" si="62"/>
        <v>36</v>
      </c>
      <c r="M151" s="210">
        <f t="shared" si="62"/>
        <v>7.3</v>
      </c>
      <c r="N151" s="83">
        <f t="shared" si="62"/>
        <v>7.32</v>
      </c>
      <c r="O151" s="83">
        <f t="shared" si="62"/>
        <v>7.26</v>
      </c>
      <c r="P151" s="83">
        <f t="shared" si="62"/>
        <v>7.31</v>
      </c>
      <c r="Q151" s="83">
        <f t="shared" si="62"/>
        <v>7.28</v>
      </c>
      <c r="R151" s="83">
        <f t="shared" si="62"/>
        <v>0</v>
      </c>
      <c r="S151" s="83">
        <f t="shared" si="62"/>
        <v>0</v>
      </c>
      <c r="T151" s="83">
        <f t="shared" si="62"/>
        <v>0</v>
      </c>
      <c r="U151" s="83">
        <f t="shared" si="62"/>
        <v>0</v>
      </c>
      <c r="V151" s="212">
        <f t="shared" si="62"/>
        <v>0</v>
      </c>
      <c r="W151" s="41">
        <f t="shared" si="62"/>
        <v>0</v>
      </c>
      <c r="X151" s="41">
        <f t="shared" si="62"/>
        <v>0</v>
      </c>
      <c r="Y151" s="41">
        <f t="shared" si="62"/>
        <v>0</v>
      </c>
      <c r="Z151" s="41">
        <f t="shared" si="62"/>
        <v>0</v>
      </c>
      <c r="AA151" s="41">
        <f t="shared" si="62"/>
        <v>0</v>
      </c>
      <c r="AB151" s="41">
        <f t="shared" si="62"/>
        <v>0</v>
      </c>
      <c r="AC151" s="41">
        <f t="shared" si="62"/>
        <v>0</v>
      </c>
      <c r="AD151" s="41">
        <f t="shared" si="62"/>
        <v>0</v>
      </c>
      <c r="AE151" s="212">
        <f t="shared" si="62"/>
        <v>0</v>
      </c>
      <c r="AF151" s="41">
        <f t="shared" si="62"/>
        <v>0</v>
      </c>
      <c r="AG151" s="41">
        <f t="shared" si="62"/>
        <v>0</v>
      </c>
      <c r="AH151" s="41">
        <f t="shared" si="62"/>
        <v>0</v>
      </c>
      <c r="AI151" s="41">
        <f t="shared" si="62"/>
        <v>0</v>
      </c>
      <c r="AJ151" s="41">
        <f t="shared" si="62"/>
        <v>0</v>
      </c>
      <c r="AK151" s="41">
        <f t="shared" si="62"/>
        <v>0</v>
      </c>
      <c r="AL151" s="41">
        <f t="shared" si="62"/>
        <v>0</v>
      </c>
      <c r="AM151" s="41">
        <f t="shared" si="62"/>
        <v>0</v>
      </c>
      <c r="AN151" s="41">
        <f t="shared" si="62"/>
        <v>21</v>
      </c>
      <c r="AO151" s="41">
        <f t="shared" si="62"/>
        <v>1180</v>
      </c>
      <c r="AP151" s="110">
        <f t="shared" si="62"/>
        <v>4.4000000000000004</v>
      </c>
      <c r="AQ151" s="111">
        <f t="shared" si="62"/>
        <v>3.11</v>
      </c>
      <c r="AR151" s="216">
        <f t="shared" si="62"/>
        <v>70.681818181818173</v>
      </c>
      <c r="AS151" s="216">
        <f t="shared" si="62"/>
        <v>28.157349896480326</v>
      </c>
      <c r="AT151" s="113">
        <f t="shared" si="62"/>
        <v>1100</v>
      </c>
      <c r="AU151" s="114">
        <f t="shared" si="62"/>
        <v>2.71</v>
      </c>
      <c r="AV151" s="115">
        <f t="shared" si="62"/>
        <v>1.52</v>
      </c>
      <c r="AW151" s="216">
        <f t="shared" si="62"/>
        <v>56.088560885608864</v>
      </c>
      <c r="AX151" s="216">
        <f t="shared" si="62"/>
        <v>39.661016949152547</v>
      </c>
      <c r="AY151" s="208">
        <f t="shared" si="62"/>
        <v>37.884994689728416</v>
      </c>
      <c r="AZ151" s="97">
        <f t="shared" si="62"/>
        <v>77.7</v>
      </c>
      <c r="BA151" s="68">
        <f t="shared" si="62"/>
        <v>0</v>
      </c>
      <c r="BB151" s="68">
        <f t="shared" si="62"/>
        <v>0</v>
      </c>
      <c r="BC151" s="68">
        <f t="shared" si="62"/>
        <v>0</v>
      </c>
      <c r="BD151" s="68">
        <f t="shared" si="62"/>
        <v>0</v>
      </c>
      <c r="BE151" s="15">
        <f t="shared" si="62"/>
        <v>0</v>
      </c>
      <c r="BF151" s="212">
        <f t="shared" si="62"/>
        <v>12000</v>
      </c>
      <c r="BG151" s="41">
        <f t="shared" si="62"/>
        <v>2380</v>
      </c>
      <c r="BH151" s="42">
        <f t="shared" si="62"/>
        <v>0</v>
      </c>
      <c r="BI151" s="42">
        <f t="shared" si="62"/>
        <v>0</v>
      </c>
      <c r="BJ151" s="42">
        <f t="shared" si="62"/>
        <v>0</v>
      </c>
      <c r="BK151" s="42">
        <f t="shared" si="62"/>
        <v>0</v>
      </c>
      <c r="BL151" s="42">
        <f t="shared" si="62"/>
        <v>0</v>
      </c>
      <c r="BM151" s="15">
        <f t="shared" si="62"/>
        <v>760</v>
      </c>
    </row>
    <row r="152" spans="1:65" outlineLevel="2">
      <c r="A152" s="187" t="s">
        <v>16</v>
      </c>
      <c r="B152" s="188"/>
      <c r="C152" s="207">
        <f>IFERROR(SUBTOTAL(1,C120:C149),"")</f>
        <v>426932.1</v>
      </c>
      <c r="D152" s="208">
        <f t="shared" ref="D152:BM152" si="63">IFERROR(SUBTOTAL(1,D120:D149),"")</f>
        <v>37.436666666666653</v>
      </c>
      <c r="E152" s="12">
        <f t="shared" si="63"/>
        <v>37.233333333333334</v>
      </c>
      <c r="F152" s="12">
        <f t="shared" si="63"/>
        <v>37.93333333333333</v>
      </c>
      <c r="G152" s="12">
        <f t="shared" si="63"/>
        <v>38.43333333333333</v>
      </c>
      <c r="H152" s="12">
        <f t="shared" si="63"/>
        <v>38.06666666666667</v>
      </c>
      <c r="I152" s="12">
        <f t="shared" si="63"/>
        <v>36.233333333333334</v>
      </c>
      <c r="J152" s="12">
        <f t="shared" si="63"/>
        <v>36.93333333333333</v>
      </c>
      <c r="K152" s="12">
        <f t="shared" si="63"/>
        <v>37.43333333333333</v>
      </c>
      <c r="L152" s="12">
        <f t="shared" si="63"/>
        <v>37.06666666666667</v>
      </c>
      <c r="M152" s="210">
        <f t="shared" si="63"/>
        <v>7.3249999999999993</v>
      </c>
      <c r="N152" s="83">
        <f t="shared" si="63"/>
        <v>7.3549999999999995</v>
      </c>
      <c r="O152" s="83">
        <f t="shared" si="63"/>
        <v>7.3374999999999995</v>
      </c>
      <c r="P152" s="83">
        <f t="shared" si="63"/>
        <v>7.3549999999999995</v>
      </c>
      <c r="Q152" s="83">
        <f t="shared" si="63"/>
        <v>7.3025000000000002</v>
      </c>
      <c r="R152" s="83" t="str">
        <f t="shared" si="63"/>
        <v/>
      </c>
      <c r="S152" s="83" t="str">
        <f t="shared" si="63"/>
        <v/>
      </c>
      <c r="T152" s="83" t="str">
        <f t="shared" si="63"/>
        <v/>
      </c>
      <c r="U152" s="83" t="str">
        <f t="shared" si="63"/>
        <v/>
      </c>
      <c r="V152" s="212" t="str">
        <f t="shared" si="63"/>
        <v/>
      </c>
      <c r="W152" s="41" t="str">
        <f t="shared" si="63"/>
        <v/>
      </c>
      <c r="X152" s="41" t="str">
        <f t="shared" si="63"/>
        <v/>
      </c>
      <c r="Y152" s="41" t="str">
        <f t="shared" si="63"/>
        <v/>
      </c>
      <c r="Z152" s="41" t="str">
        <f t="shared" si="63"/>
        <v/>
      </c>
      <c r="AA152" s="41" t="str">
        <f t="shared" si="63"/>
        <v/>
      </c>
      <c r="AB152" s="41" t="str">
        <f t="shared" si="63"/>
        <v/>
      </c>
      <c r="AC152" s="41" t="str">
        <f t="shared" si="63"/>
        <v/>
      </c>
      <c r="AD152" s="41" t="str">
        <f t="shared" si="63"/>
        <v/>
      </c>
      <c r="AE152" s="212" t="str">
        <f t="shared" si="63"/>
        <v/>
      </c>
      <c r="AF152" s="41" t="str">
        <f t="shared" si="63"/>
        <v/>
      </c>
      <c r="AG152" s="41" t="str">
        <f t="shared" si="63"/>
        <v/>
      </c>
      <c r="AH152" s="41" t="str">
        <f t="shared" si="63"/>
        <v/>
      </c>
      <c r="AI152" s="41" t="str">
        <f t="shared" si="63"/>
        <v/>
      </c>
      <c r="AJ152" s="41" t="str">
        <f t="shared" si="63"/>
        <v/>
      </c>
      <c r="AK152" s="41" t="str">
        <f t="shared" si="63"/>
        <v/>
      </c>
      <c r="AL152" s="41" t="str">
        <f t="shared" si="63"/>
        <v/>
      </c>
      <c r="AM152" s="41" t="str">
        <f t="shared" si="63"/>
        <v/>
      </c>
      <c r="AN152" s="41">
        <f t="shared" si="63"/>
        <v>26.7</v>
      </c>
      <c r="AO152" s="41">
        <f t="shared" si="63"/>
        <v>1513.3333333333333</v>
      </c>
      <c r="AP152" s="110">
        <f t="shared" si="63"/>
        <v>4.7</v>
      </c>
      <c r="AQ152" s="111">
        <f t="shared" si="63"/>
        <v>3.3499999999999996</v>
      </c>
      <c r="AR152" s="216">
        <f t="shared" si="63"/>
        <v>71.262635791088485</v>
      </c>
      <c r="AS152" s="216">
        <f t="shared" si="63"/>
        <v>28.737364208911526</v>
      </c>
      <c r="AT152" s="113">
        <f t="shared" si="63"/>
        <v>1586.6666666666667</v>
      </c>
      <c r="AU152" s="114">
        <f t="shared" si="63"/>
        <v>2.8375000000000004</v>
      </c>
      <c r="AV152" s="115">
        <f t="shared" si="63"/>
        <v>1.6374999999999997</v>
      </c>
      <c r="AW152" s="216">
        <f t="shared" si="63"/>
        <v>57.664105446886211</v>
      </c>
      <c r="AX152" s="216">
        <f t="shared" si="63"/>
        <v>42.335894553113789</v>
      </c>
      <c r="AY152" s="208">
        <f t="shared" si="63"/>
        <v>44.873546961785308</v>
      </c>
      <c r="AZ152" s="97">
        <f t="shared" si="63"/>
        <v>78.45</v>
      </c>
      <c r="BA152" s="68" t="str">
        <f t="shared" si="63"/>
        <v/>
      </c>
      <c r="BB152" s="68" t="str">
        <f t="shared" si="63"/>
        <v/>
      </c>
      <c r="BC152" s="68" t="str">
        <f t="shared" si="63"/>
        <v/>
      </c>
      <c r="BD152" s="68" t="str">
        <f t="shared" si="63"/>
        <v/>
      </c>
      <c r="BE152" s="15" t="str">
        <f>IFERROR(SUBTOTAL(1,BE120:BE149),"")</f>
        <v/>
      </c>
      <c r="BF152" s="212">
        <f t="shared" si="63"/>
        <v>12450</v>
      </c>
      <c r="BG152" s="41">
        <f t="shared" si="63"/>
        <v>5434.666666666667</v>
      </c>
      <c r="BH152" s="42">
        <f t="shared" si="63"/>
        <v>2994.3333333333335</v>
      </c>
      <c r="BI152" s="42" t="str">
        <f t="shared" si="63"/>
        <v/>
      </c>
      <c r="BJ152" s="42" t="str">
        <f t="shared" si="63"/>
        <v/>
      </c>
      <c r="BK152" s="42" t="str">
        <f t="shared" si="63"/>
        <v/>
      </c>
      <c r="BL152" s="42" t="str">
        <f t="shared" si="63"/>
        <v/>
      </c>
      <c r="BM152" s="15">
        <f t="shared" si="63"/>
        <v>4021</v>
      </c>
    </row>
    <row r="153" spans="1:65" ht="17.25" outlineLevel="1" thickBot="1">
      <c r="A153" s="224" t="s">
        <v>57</v>
      </c>
      <c r="B153" s="225"/>
      <c r="C153" s="226">
        <f>SUBTOTAL(9,C120:C149)</f>
        <v>12807963</v>
      </c>
      <c r="D153" s="227"/>
      <c r="E153" s="228"/>
      <c r="F153" s="228"/>
      <c r="G153" s="228"/>
      <c r="H153" s="228"/>
      <c r="I153" s="228"/>
      <c r="J153" s="228"/>
      <c r="K153" s="228"/>
      <c r="L153" s="228"/>
      <c r="M153" s="229"/>
      <c r="N153" s="230"/>
      <c r="O153" s="230"/>
      <c r="P153" s="230"/>
      <c r="Q153" s="230"/>
      <c r="R153" s="230"/>
      <c r="S153" s="230"/>
      <c r="T153" s="230"/>
      <c r="U153" s="230"/>
      <c r="V153" s="231"/>
      <c r="W153" s="232"/>
      <c r="X153" s="232"/>
      <c r="Y153" s="232"/>
      <c r="Z153" s="232"/>
      <c r="AA153" s="232"/>
      <c r="AB153" s="232"/>
      <c r="AC153" s="232"/>
      <c r="AD153" s="232"/>
      <c r="AE153" s="231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3">
        <f>SUBTOTAL(9,AO120:AO149)</f>
        <v>45400</v>
      </c>
      <c r="AP153" s="234"/>
      <c r="AQ153" s="235"/>
      <c r="AR153" s="236"/>
      <c r="AS153" s="236"/>
      <c r="AT153" s="237">
        <f>SUBTOTAL(9,AT120:AT149)</f>
        <v>47600</v>
      </c>
      <c r="AU153" s="238"/>
      <c r="AV153" s="239"/>
      <c r="AW153" s="236"/>
      <c r="AX153" s="236"/>
      <c r="AY153" s="227"/>
      <c r="AZ153" s="240"/>
      <c r="BA153" s="241"/>
      <c r="BB153" s="241"/>
      <c r="BC153" s="241"/>
      <c r="BD153" s="241"/>
      <c r="BE153" s="242">
        <f>SUBTOTAL(9,BE120:BE149)</f>
        <v>0</v>
      </c>
      <c r="BF153" s="243">
        <f t="shared" ref="BF153:BM153" si="64">SUBTOTAL(9,BF120:BF149)</f>
        <v>373500</v>
      </c>
      <c r="BG153" s="233">
        <f t="shared" si="64"/>
        <v>163040</v>
      </c>
      <c r="BH153" s="244">
        <f t="shared" si="64"/>
        <v>89830</v>
      </c>
      <c r="BI153" s="244">
        <f t="shared" si="64"/>
        <v>0</v>
      </c>
      <c r="BJ153" s="244">
        <f t="shared" si="64"/>
        <v>0</v>
      </c>
      <c r="BK153" s="244">
        <f t="shared" si="64"/>
        <v>0</v>
      </c>
      <c r="BL153" s="244">
        <f t="shared" si="64"/>
        <v>0</v>
      </c>
      <c r="BM153" s="242">
        <f t="shared" si="64"/>
        <v>120630</v>
      </c>
    </row>
    <row r="154" spans="1:65" outlineLevel="5">
      <c r="A154" s="21">
        <f t="shared" si="46"/>
        <v>5</v>
      </c>
      <c r="B154" s="33">
        <f>B149+1</f>
        <v>42125</v>
      </c>
      <c r="C154" s="207">
        <v>401927</v>
      </c>
      <c r="D154" s="64">
        <f t="shared" ref="D154:D184" si="65">IFERROR(ROUND(AVERAGE(E154:L154),1),"")</f>
        <v>37</v>
      </c>
      <c r="E154" s="12">
        <v>37</v>
      </c>
      <c r="F154" s="12">
        <v>38</v>
      </c>
      <c r="G154" s="12">
        <v>38</v>
      </c>
      <c r="H154" s="12">
        <v>37</v>
      </c>
      <c r="I154" s="12">
        <v>36</v>
      </c>
      <c r="J154" s="12">
        <v>37</v>
      </c>
      <c r="K154" s="12">
        <v>37</v>
      </c>
      <c r="L154" s="12">
        <v>36</v>
      </c>
      <c r="M154" s="74" t="str">
        <f t="shared" ref="M154:M184" si="66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19</v>
      </c>
      <c r="AO154" s="41">
        <v>2150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2100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4">IF(SUM(BG154:BM154)=0,"",SUM(BG154:BM154))</f>
        <v>12480</v>
      </c>
      <c r="BG154" s="42">
        <v>5990</v>
      </c>
      <c r="BH154" s="42">
        <v>1850</v>
      </c>
      <c r="BI154" s="42"/>
      <c r="BJ154" s="42"/>
      <c r="BK154" s="42"/>
      <c r="BL154" s="42"/>
      <c r="BM154" s="15">
        <v>4640</v>
      </c>
    </row>
    <row r="155" spans="1:65" outlineLevel="5">
      <c r="A155" s="22">
        <f t="shared" si="46"/>
        <v>5</v>
      </c>
      <c r="B155" s="9">
        <f t="shared" ref="B155:B218" si="75">B154+1</f>
        <v>42126</v>
      </c>
      <c r="C155" s="207">
        <v>372519</v>
      </c>
      <c r="D155" s="64">
        <f t="shared" si="65"/>
        <v>37.299999999999997</v>
      </c>
      <c r="E155" s="12">
        <v>37</v>
      </c>
      <c r="F155" s="12">
        <v>38</v>
      </c>
      <c r="G155" s="12">
        <v>38</v>
      </c>
      <c r="H155" s="12">
        <v>38</v>
      </c>
      <c r="I155" s="12">
        <v>36</v>
      </c>
      <c r="J155" s="12">
        <v>37</v>
      </c>
      <c r="K155" s="12">
        <v>37</v>
      </c>
      <c r="L155" s="12">
        <v>37</v>
      </c>
      <c r="M155" s="74" t="str">
        <f t="shared" si="66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7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8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26</v>
      </c>
      <c r="AO155" s="41">
        <v>1520</v>
      </c>
      <c r="AP155" s="110"/>
      <c r="AQ155" s="111"/>
      <c r="AR155" s="126" t="str">
        <f t="shared" si="69"/>
        <v/>
      </c>
      <c r="AS155" s="126" t="str">
        <f t="shared" si="70"/>
        <v/>
      </c>
      <c r="AT155" s="127">
        <v>1540</v>
      </c>
      <c r="AU155" s="128"/>
      <c r="AV155" s="129"/>
      <c r="AW155" s="126" t="str">
        <f t="shared" si="71"/>
        <v/>
      </c>
      <c r="AX155" s="126" t="str">
        <f t="shared" si="72"/>
        <v/>
      </c>
      <c r="AY155" s="64" t="str">
        <f t="shared" si="73"/>
        <v/>
      </c>
      <c r="AZ155" s="97"/>
      <c r="BA155" s="68"/>
      <c r="BB155" s="68"/>
      <c r="BC155" s="68"/>
      <c r="BD155" s="68"/>
      <c r="BE155" s="15"/>
      <c r="BF155" s="5">
        <f t="shared" si="74"/>
        <v>12470</v>
      </c>
      <c r="BG155" s="42">
        <v>6060</v>
      </c>
      <c r="BH155" s="42">
        <v>1740</v>
      </c>
      <c r="BI155" s="42"/>
      <c r="BJ155" s="42"/>
      <c r="BK155" s="42"/>
      <c r="BL155" s="42"/>
      <c r="BM155" s="15">
        <v>4670</v>
      </c>
    </row>
    <row r="156" spans="1:65" outlineLevel="5">
      <c r="A156" s="22">
        <f t="shared" si="46"/>
        <v>5</v>
      </c>
      <c r="B156" s="9">
        <f t="shared" si="75"/>
        <v>42127</v>
      </c>
      <c r="C156" s="207">
        <v>464516</v>
      </c>
      <c r="D156" s="64">
        <f t="shared" si="65"/>
        <v>37.5</v>
      </c>
      <c r="E156" s="12">
        <v>38</v>
      </c>
      <c r="F156" s="12">
        <v>38</v>
      </c>
      <c r="G156" s="12">
        <v>38</v>
      </c>
      <c r="H156" s="12">
        <v>38</v>
      </c>
      <c r="I156" s="12">
        <v>37</v>
      </c>
      <c r="J156" s="12">
        <v>37</v>
      </c>
      <c r="K156" s="12">
        <v>37</v>
      </c>
      <c r="L156" s="12">
        <v>37</v>
      </c>
      <c r="M156" s="74" t="str">
        <f t="shared" si="66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26</v>
      </c>
      <c r="AO156" s="41">
        <v>1530</v>
      </c>
      <c r="AP156" s="110"/>
      <c r="AQ156" s="111"/>
      <c r="AR156" s="126" t="str">
        <f t="shared" si="69"/>
        <v/>
      </c>
      <c r="AS156" s="126" t="str">
        <f t="shared" si="70"/>
        <v/>
      </c>
      <c r="AT156" s="127">
        <v>1550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/>
      <c r="BA156" s="68"/>
      <c r="BB156" s="68"/>
      <c r="BC156" s="68"/>
      <c r="BD156" s="68"/>
      <c r="BE156" s="15"/>
      <c r="BF156" s="5">
        <f t="shared" si="74"/>
        <v>12490</v>
      </c>
      <c r="BG156" s="42">
        <v>4000</v>
      </c>
      <c r="BH156" s="42">
        <v>4030</v>
      </c>
      <c r="BI156" s="42"/>
      <c r="BJ156" s="42"/>
      <c r="BK156" s="42"/>
      <c r="BL156" s="42"/>
      <c r="BM156" s="15">
        <v>4460</v>
      </c>
    </row>
    <row r="157" spans="1:65" outlineLevel="5">
      <c r="A157" s="22">
        <f t="shared" si="46"/>
        <v>5</v>
      </c>
      <c r="B157" s="9">
        <f t="shared" si="75"/>
        <v>42128</v>
      </c>
      <c r="C157" s="207">
        <v>592846</v>
      </c>
      <c r="D157" s="64">
        <f t="shared" si="65"/>
        <v>37</v>
      </c>
      <c r="E157" s="12">
        <v>37</v>
      </c>
      <c r="F157" s="12">
        <v>38</v>
      </c>
      <c r="G157" s="12">
        <v>38</v>
      </c>
      <c r="H157" s="12">
        <v>37</v>
      </c>
      <c r="I157" s="12">
        <v>36</v>
      </c>
      <c r="J157" s="12">
        <v>37</v>
      </c>
      <c r="K157" s="12">
        <v>37</v>
      </c>
      <c r="L157" s="12">
        <v>36</v>
      </c>
      <c r="M157" s="74" t="str">
        <f t="shared" si="66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26</v>
      </c>
      <c r="AO157" s="41">
        <v>1520</v>
      </c>
      <c r="AP157" s="110"/>
      <c r="AQ157" s="111"/>
      <c r="AR157" s="126" t="str">
        <f t="shared" si="69"/>
        <v/>
      </c>
      <c r="AS157" s="126" t="str">
        <f t="shared" si="70"/>
        <v/>
      </c>
      <c r="AT157" s="127">
        <v>1600</v>
      </c>
      <c r="AU157" s="128"/>
      <c r="AV157" s="129"/>
      <c r="AW157" s="126" t="str">
        <f t="shared" si="71"/>
        <v/>
      </c>
      <c r="AX157" s="126" t="str">
        <f t="shared" si="72"/>
        <v/>
      </c>
      <c r="AY157" s="64" t="str">
        <f t="shared" si="73"/>
        <v/>
      </c>
      <c r="AZ157" s="97">
        <v>78.3</v>
      </c>
      <c r="BA157" s="68"/>
      <c r="BB157" s="68"/>
      <c r="BC157" s="68"/>
      <c r="BD157" s="68"/>
      <c r="BE157" s="15"/>
      <c r="BF157" s="5">
        <f t="shared" si="74"/>
        <v>12480</v>
      </c>
      <c r="BG157" s="42">
        <v>4070</v>
      </c>
      <c r="BH157" s="42">
        <v>3750</v>
      </c>
      <c r="BI157" s="42"/>
      <c r="BJ157" s="42"/>
      <c r="BK157" s="42"/>
      <c r="BL157" s="42"/>
      <c r="BM157" s="15">
        <v>4660</v>
      </c>
    </row>
    <row r="158" spans="1:65" outlineLevel="5">
      <c r="A158" s="22">
        <f t="shared" si="46"/>
        <v>5</v>
      </c>
      <c r="B158" s="9">
        <f t="shared" si="75"/>
        <v>42129</v>
      </c>
      <c r="C158" s="207">
        <v>477572</v>
      </c>
      <c r="D158" s="64">
        <f t="shared" si="65"/>
        <v>37</v>
      </c>
      <c r="E158" s="12">
        <v>37</v>
      </c>
      <c r="F158" s="12">
        <v>38</v>
      </c>
      <c r="G158" s="12">
        <v>37</v>
      </c>
      <c r="H158" s="12">
        <v>38</v>
      </c>
      <c r="I158" s="12">
        <v>36</v>
      </c>
      <c r="J158" s="12">
        <v>37</v>
      </c>
      <c r="K158" s="12">
        <v>36</v>
      </c>
      <c r="L158" s="12">
        <v>37</v>
      </c>
      <c r="M158" s="74" t="str">
        <f t="shared" si="66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25</v>
      </c>
      <c r="AO158" s="41">
        <v>1610</v>
      </c>
      <c r="AP158" s="110"/>
      <c r="AQ158" s="111"/>
      <c r="AR158" s="126" t="str">
        <f t="shared" si="69"/>
        <v/>
      </c>
      <c r="AS158" s="126" t="str">
        <f t="shared" si="70"/>
        <v/>
      </c>
      <c r="AT158" s="127">
        <v>1760</v>
      </c>
      <c r="AU158" s="128"/>
      <c r="AV158" s="129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/>
      <c r="BA158" s="68"/>
      <c r="BB158" s="68"/>
      <c r="BC158" s="68"/>
      <c r="BD158" s="68"/>
      <c r="BE158" s="15"/>
      <c r="BF158" s="5">
        <f t="shared" si="74"/>
        <v>12490</v>
      </c>
      <c r="BG158" s="42">
        <v>5350</v>
      </c>
      <c r="BH158" s="42">
        <v>2550</v>
      </c>
      <c r="BI158" s="42"/>
      <c r="BJ158" s="42"/>
      <c r="BK158" s="42"/>
      <c r="BL158" s="42"/>
      <c r="BM158" s="15">
        <v>4590</v>
      </c>
    </row>
    <row r="159" spans="1:65" outlineLevel="5">
      <c r="A159" s="22">
        <f t="shared" si="46"/>
        <v>5</v>
      </c>
      <c r="B159" s="9">
        <f t="shared" si="75"/>
        <v>42130</v>
      </c>
      <c r="C159" s="207">
        <v>431175</v>
      </c>
      <c r="D159" s="64">
        <f t="shared" si="65"/>
        <v>37.5</v>
      </c>
      <c r="E159" s="12">
        <v>37</v>
      </c>
      <c r="F159" s="12">
        <v>38</v>
      </c>
      <c r="G159" s="12">
        <v>39</v>
      </c>
      <c r="H159" s="12">
        <v>38</v>
      </c>
      <c r="I159" s="12">
        <v>36</v>
      </c>
      <c r="J159" s="12">
        <v>37</v>
      </c>
      <c r="K159" s="12">
        <v>38</v>
      </c>
      <c r="L159" s="12">
        <v>37</v>
      </c>
      <c r="M159" s="74">
        <f t="shared" si="66"/>
        <v>7.3</v>
      </c>
      <c r="N159" s="83">
        <v>7.32</v>
      </c>
      <c r="O159" s="83">
        <v>7.36</v>
      </c>
      <c r="P159" s="83">
        <v>7.34</v>
      </c>
      <c r="Q159" s="83">
        <v>7.36</v>
      </c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23</v>
      </c>
      <c r="AO159" s="41">
        <v>1700</v>
      </c>
      <c r="AP159" s="110">
        <v>4.6399999999999997</v>
      </c>
      <c r="AQ159" s="111">
        <v>3.31</v>
      </c>
      <c r="AR159" s="126">
        <f t="shared" si="69"/>
        <v>71.33620689655173</v>
      </c>
      <c r="AS159" s="126">
        <f t="shared" si="70"/>
        <v>28.66379310344827</v>
      </c>
      <c r="AT159" s="127">
        <v>1790</v>
      </c>
      <c r="AU159" s="128">
        <v>2.62</v>
      </c>
      <c r="AV159" s="129">
        <v>1.51</v>
      </c>
      <c r="AW159" s="126">
        <f t="shared" si="71"/>
        <v>57.633587786259547</v>
      </c>
      <c r="AX159" s="126">
        <f t="shared" si="72"/>
        <v>42.366412213740453</v>
      </c>
      <c r="AY159" s="64">
        <f t="shared" si="73"/>
        <v>45.338994583707581</v>
      </c>
      <c r="AZ159" s="97">
        <v>77.900000000000006</v>
      </c>
      <c r="BA159" s="68"/>
      <c r="BB159" s="68"/>
      <c r="BC159" s="68"/>
      <c r="BD159" s="68"/>
      <c r="BE159" s="15"/>
      <c r="BF159" s="5">
        <f t="shared" si="74"/>
        <v>12460</v>
      </c>
      <c r="BG159" s="42">
        <v>6100</v>
      </c>
      <c r="BH159" s="42">
        <v>1910</v>
      </c>
      <c r="BI159" s="42"/>
      <c r="BJ159" s="42"/>
      <c r="BK159" s="42"/>
      <c r="BL159" s="42"/>
      <c r="BM159" s="15">
        <v>4450</v>
      </c>
    </row>
    <row r="160" spans="1:65" outlineLevel="5">
      <c r="A160" s="22">
        <f t="shared" si="46"/>
        <v>5</v>
      </c>
      <c r="B160" s="9">
        <f t="shared" si="75"/>
        <v>42131</v>
      </c>
      <c r="C160" s="207">
        <v>409573</v>
      </c>
      <c r="D160" s="64">
        <f t="shared" si="65"/>
        <v>37</v>
      </c>
      <c r="E160" s="12">
        <v>37</v>
      </c>
      <c r="F160" s="12">
        <v>38</v>
      </c>
      <c r="G160" s="12">
        <v>37</v>
      </c>
      <c r="H160" s="12">
        <v>38</v>
      </c>
      <c r="I160" s="12">
        <v>36</v>
      </c>
      <c r="J160" s="12">
        <v>37</v>
      </c>
      <c r="K160" s="12">
        <v>36</v>
      </c>
      <c r="L160" s="12">
        <v>37</v>
      </c>
      <c r="M160" s="74" t="str">
        <f t="shared" si="66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26</v>
      </c>
      <c r="AO160" s="41">
        <v>1540</v>
      </c>
      <c r="AP160" s="110"/>
      <c r="AQ160" s="111"/>
      <c r="AR160" s="126" t="str">
        <f t="shared" si="69"/>
        <v/>
      </c>
      <c r="AS160" s="126" t="str">
        <f t="shared" si="70"/>
        <v/>
      </c>
      <c r="AT160" s="127">
        <v>1510</v>
      </c>
      <c r="AU160" s="128"/>
      <c r="AV160" s="129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>
        <v>78.2</v>
      </c>
      <c r="BA160" s="68"/>
      <c r="BB160" s="68"/>
      <c r="BC160" s="68"/>
      <c r="BD160" s="68"/>
      <c r="BE160" s="15"/>
      <c r="BF160" s="5">
        <f t="shared" si="74"/>
        <v>12460</v>
      </c>
      <c r="BG160" s="42">
        <v>4020</v>
      </c>
      <c r="BH160" s="42">
        <v>6280</v>
      </c>
      <c r="BI160" s="42"/>
      <c r="BJ160" s="42"/>
      <c r="BK160" s="42"/>
      <c r="BL160" s="42"/>
      <c r="BM160" s="15">
        <v>2160</v>
      </c>
    </row>
    <row r="161" spans="1:65" outlineLevel="5">
      <c r="A161" s="22">
        <f t="shared" si="46"/>
        <v>5</v>
      </c>
      <c r="B161" s="9">
        <f t="shared" si="75"/>
        <v>42132</v>
      </c>
      <c r="C161" s="207">
        <v>393157</v>
      </c>
      <c r="D161" s="64">
        <f t="shared" si="65"/>
        <v>37.5</v>
      </c>
      <c r="E161" s="12">
        <v>38</v>
      </c>
      <c r="F161" s="12">
        <v>38</v>
      </c>
      <c r="G161" s="12">
        <v>38</v>
      </c>
      <c r="H161" s="12">
        <v>38</v>
      </c>
      <c r="I161" s="12">
        <v>37</v>
      </c>
      <c r="J161" s="12">
        <v>37</v>
      </c>
      <c r="K161" s="12">
        <v>37</v>
      </c>
      <c r="L161" s="12">
        <v>37</v>
      </c>
      <c r="M161" s="74" t="str">
        <f t="shared" si="66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7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8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28</v>
      </c>
      <c r="AO161" s="41">
        <v>1410</v>
      </c>
      <c r="AP161" s="110"/>
      <c r="AQ161" s="111"/>
      <c r="AR161" s="126" t="str">
        <f t="shared" si="69"/>
        <v/>
      </c>
      <c r="AS161" s="126" t="str">
        <f t="shared" si="70"/>
        <v/>
      </c>
      <c r="AT161" s="127">
        <v>1370</v>
      </c>
      <c r="AU161" s="128"/>
      <c r="AV161" s="129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>
        <v>78</v>
      </c>
      <c r="BA161" s="68"/>
      <c r="BB161" s="68"/>
      <c r="BC161" s="68"/>
      <c r="BD161" s="68"/>
      <c r="BE161" s="15"/>
      <c r="BF161" s="5">
        <f t="shared" si="74"/>
        <v>12450</v>
      </c>
      <c r="BG161" s="42">
        <v>4080</v>
      </c>
      <c r="BH161" s="42">
        <v>4320</v>
      </c>
      <c r="BI161" s="42"/>
      <c r="BJ161" s="42"/>
      <c r="BK161" s="42"/>
      <c r="BL161" s="42"/>
      <c r="BM161" s="15">
        <v>4050</v>
      </c>
    </row>
    <row r="162" spans="1:65" outlineLevel="5">
      <c r="A162" s="22">
        <f t="shared" si="46"/>
        <v>5</v>
      </c>
      <c r="B162" s="9">
        <f t="shared" si="75"/>
        <v>42133</v>
      </c>
      <c r="C162" s="207">
        <v>371147</v>
      </c>
      <c r="D162" s="64">
        <f t="shared" si="65"/>
        <v>37.299999999999997</v>
      </c>
      <c r="E162" s="12">
        <v>38</v>
      </c>
      <c r="F162" s="12">
        <v>37</v>
      </c>
      <c r="G162" s="12">
        <v>38</v>
      </c>
      <c r="H162" s="12">
        <v>38</v>
      </c>
      <c r="I162" s="12">
        <v>37</v>
      </c>
      <c r="J162" s="12">
        <v>36</v>
      </c>
      <c r="K162" s="12">
        <v>37</v>
      </c>
      <c r="L162" s="12">
        <v>37</v>
      </c>
      <c r="M162" s="74" t="str">
        <f t="shared" si="66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25</v>
      </c>
      <c r="AO162" s="41">
        <v>1580</v>
      </c>
      <c r="AP162" s="110"/>
      <c r="AQ162" s="111"/>
      <c r="AR162" s="126" t="str">
        <f t="shared" si="69"/>
        <v/>
      </c>
      <c r="AS162" s="126" t="str">
        <f t="shared" si="70"/>
        <v/>
      </c>
      <c r="AT162" s="127">
        <v>1550</v>
      </c>
      <c r="AU162" s="128"/>
      <c r="AV162" s="129"/>
      <c r="AW162" s="126" t="str">
        <f t="shared" si="71"/>
        <v/>
      </c>
      <c r="AX162" s="126" t="str">
        <f t="shared" si="72"/>
        <v/>
      </c>
      <c r="AY162" s="64" t="str">
        <f t="shared" si="73"/>
        <v/>
      </c>
      <c r="AZ162" s="97"/>
      <c r="BA162" s="68"/>
      <c r="BB162" s="68"/>
      <c r="BC162" s="68"/>
      <c r="BD162" s="68"/>
      <c r="BE162" s="15"/>
      <c r="BF162" s="5">
        <f t="shared" si="74"/>
        <v>12490</v>
      </c>
      <c r="BG162" s="42">
        <v>4050</v>
      </c>
      <c r="BH162" s="42">
        <v>3920</v>
      </c>
      <c r="BI162" s="42"/>
      <c r="BJ162" s="42"/>
      <c r="BK162" s="42"/>
      <c r="BL162" s="42"/>
      <c r="BM162" s="15">
        <v>4520</v>
      </c>
    </row>
    <row r="163" spans="1:65" outlineLevel="5">
      <c r="A163" s="22">
        <f t="shared" ref="A163:A234" si="76">MONTH(B163)</f>
        <v>5</v>
      </c>
      <c r="B163" s="9">
        <f t="shared" si="75"/>
        <v>42134</v>
      </c>
      <c r="C163" s="207">
        <v>342685</v>
      </c>
      <c r="D163" s="64">
        <f t="shared" si="65"/>
        <v>37.299999999999997</v>
      </c>
      <c r="E163" s="12">
        <v>38</v>
      </c>
      <c r="F163" s="12">
        <v>38</v>
      </c>
      <c r="G163" s="12">
        <v>38</v>
      </c>
      <c r="H163" s="12">
        <v>37</v>
      </c>
      <c r="I163" s="12">
        <v>37</v>
      </c>
      <c r="J163" s="12">
        <v>37</v>
      </c>
      <c r="K163" s="12">
        <v>37</v>
      </c>
      <c r="L163" s="12">
        <v>36</v>
      </c>
      <c r="M163" s="74" t="str">
        <f t="shared" si="66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26</v>
      </c>
      <c r="AO163" s="41">
        <v>1530</v>
      </c>
      <c r="AP163" s="110"/>
      <c r="AQ163" s="111"/>
      <c r="AR163" s="126" t="str">
        <f t="shared" si="69"/>
        <v/>
      </c>
      <c r="AS163" s="126" t="str">
        <f t="shared" si="70"/>
        <v/>
      </c>
      <c r="AT163" s="127">
        <v>1600</v>
      </c>
      <c r="AU163" s="128"/>
      <c r="AV163" s="129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/>
      <c r="BA163" s="68"/>
      <c r="BB163" s="68"/>
      <c r="BC163" s="68"/>
      <c r="BD163" s="68"/>
      <c r="BE163" s="15"/>
      <c r="BF163" s="5">
        <f t="shared" si="74"/>
        <v>12470</v>
      </c>
      <c r="BG163" s="42">
        <v>4640</v>
      </c>
      <c r="BH163" s="42">
        <v>3200</v>
      </c>
      <c r="BI163" s="42"/>
      <c r="BJ163" s="42"/>
      <c r="BK163" s="42"/>
      <c r="BL163" s="42"/>
      <c r="BM163" s="15">
        <v>4630</v>
      </c>
    </row>
    <row r="164" spans="1:65" outlineLevel="5">
      <c r="A164" s="22">
        <f t="shared" si="76"/>
        <v>5</v>
      </c>
      <c r="B164" s="9">
        <f t="shared" si="75"/>
        <v>42135</v>
      </c>
      <c r="C164" s="207">
        <v>372208</v>
      </c>
      <c r="D164" s="64">
        <f t="shared" si="65"/>
        <v>37.5</v>
      </c>
      <c r="E164" s="12">
        <v>38</v>
      </c>
      <c r="F164" s="12">
        <v>38</v>
      </c>
      <c r="G164" s="12">
        <v>38</v>
      </c>
      <c r="H164" s="12">
        <v>38</v>
      </c>
      <c r="I164" s="12">
        <v>37</v>
      </c>
      <c r="J164" s="12">
        <v>37</v>
      </c>
      <c r="K164" s="12">
        <v>37</v>
      </c>
      <c r="L164" s="12">
        <v>37</v>
      </c>
      <c r="M164" s="74" t="str">
        <f t="shared" si="66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67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8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30</v>
      </c>
      <c r="AO164" s="41">
        <v>1340</v>
      </c>
      <c r="AP164" s="110"/>
      <c r="AQ164" s="111"/>
      <c r="AR164" s="126" t="str">
        <f t="shared" si="69"/>
        <v/>
      </c>
      <c r="AS164" s="126" t="str">
        <f t="shared" si="70"/>
        <v/>
      </c>
      <c r="AT164" s="127">
        <v>1490</v>
      </c>
      <c r="AU164" s="128"/>
      <c r="AV164" s="129"/>
      <c r="AW164" s="126" t="str">
        <f t="shared" si="71"/>
        <v/>
      </c>
      <c r="AX164" s="126" t="str">
        <f t="shared" si="72"/>
        <v/>
      </c>
      <c r="AY164" s="64" t="str">
        <f t="shared" si="73"/>
        <v/>
      </c>
      <c r="AZ164" s="97">
        <v>78</v>
      </c>
      <c r="BA164" s="68"/>
      <c r="BB164" s="68"/>
      <c r="BC164" s="68"/>
      <c r="BD164" s="68"/>
      <c r="BE164" s="15"/>
      <c r="BF164" s="5">
        <f t="shared" si="74"/>
        <v>12490</v>
      </c>
      <c r="BG164" s="42">
        <v>5000</v>
      </c>
      <c r="BH164" s="42">
        <v>2960</v>
      </c>
      <c r="BI164" s="42"/>
      <c r="BJ164" s="42"/>
      <c r="BK164" s="42"/>
      <c r="BL164" s="42"/>
      <c r="BM164" s="15">
        <v>4530</v>
      </c>
    </row>
    <row r="165" spans="1:65" outlineLevel="5">
      <c r="A165" s="22">
        <f t="shared" si="76"/>
        <v>5</v>
      </c>
      <c r="B165" s="9">
        <f t="shared" si="75"/>
        <v>42136</v>
      </c>
      <c r="C165" s="207">
        <v>565232</v>
      </c>
      <c r="D165" s="64">
        <f t="shared" si="65"/>
        <v>37.5</v>
      </c>
      <c r="E165" s="12">
        <v>38</v>
      </c>
      <c r="F165" s="12">
        <v>38</v>
      </c>
      <c r="G165" s="12">
        <v>38</v>
      </c>
      <c r="H165" s="12">
        <v>38</v>
      </c>
      <c r="I165" s="12">
        <v>37</v>
      </c>
      <c r="J165" s="12">
        <v>37</v>
      </c>
      <c r="K165" s="12">
        <v>37</v>
      </c>
      <c r="L165" s="12">
        <v>37</v>
      </c>
      <c r="M165" s="74" t="str">
        <f t="shared" si="66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19</v>
      </c>
      <c r="AO165" s="41">
        <v>2080</v>
      </c>
      <c r="AP165" s="110"/>
      <c r="AQ165" s="111"/>
      <c r="AR165" s="126" t="str">
        <f t="shared" si="69"/>
        <v/>
      </c>
      <c r="AS165" s="126" t="str">
        <f t="shared" si="70"/>
        <v/>
      </c>
      <c r="AT165" s="127">
        <v>2200</v>
      </c>
      <c r="AU165" s="128"/>
      <c r="AV165" s="129"/>
      <c r="AW165" s="126" t="str">
        <f t="shared" si="71"/>
        <v/>
      </c>
      <c r="AX165" s="126" t="str">
        <f t="shared" si="72"/>
        <v/>
      </c>
      <c r="AY165" s="64" t="str">
        <f t="shared" si="73"/>
        <v/>
      </c>
      <c r="AZ165" s="97">
        <v>77.8</v>
      </c>
      <c r="BA165" s="68"/>
      <c r="BB165" s="68"/>
      <c r="BC165" s="68"/>
      <c r="BD165" s="68"/>
      <c r="BE165" s="15"/>
      <c r="BF165" s="5">
        <f t="shared" si="74"/>
        <v>12480</v>
      </c>
      <c r="BG165" s="42">
        <v>4950</v>
      </c>
      <c r="BH165" s="42">
        <v>3140</v>
      </c>
      <c r="BI165" s="42"/>
      <c r="BJ165" s="42"/>
      <c r="BK165" s="42"/>
      <c r="BL165" s="42"/>
      <c r="BM165" s="15">
        <v>4390</v>
      </c>
    </row>
    <row r="166" spans="1:65" outlineLevel="5">
      <c r="A166" s="22">
        <f t="shared" si="76"/>
        <v>5</v>
      </c>
      <c r="B166" s="9">
        <f t="shared" si="75"/>
        <v>42137</v>
      </c>
      <c r="C166" s="207">
        <v>549002</v>
      </c>
      <c r="D166" s="64">
        <f t="shared" si="65"/>
        <v>37.299999999999997</v>
      </c>
      <c r="E166" s="12">
        <v>37</v>
      </c>
      <c r="F166" s="12">
        <v>38</v>
      </c>
      <c r="G166" s="12">
        <v>38</v>
      </c>
      <c r="H166" s="12">
        <v>38</v>
      </c>
      <c r="I166" s="12">
        <v>36</v>
      </c>
      <c r="J166" s="12">
        <v>37</v>
      </c>
      <c r="K166" s="12">
        <v>37</v>
      </c>
      <c r="L166" s="12">
        <v>37</v>
      </c>
      <c r="M166" s="74">
        <f t="shared" si="66"/>
        <v>7.3</v>
      </c>
      <c r="N166" s="83">
        <v>7.31</v>
      </c>
      <c r="O166" s="83">
        <v>7.34</v>
      </c>
      <c r="P166" s="83">
        <v>7.33</v>
      </c>
      <c r="Q166" s="83">
        <v>7.35</v>
      </c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22</v>
      </c>
      <c r="AO166" s="41">
        <v>1790</v>
      </c>
      <c r="AP166" s="110">
        <v>4.41</v>
      </c>
      <c r="AQ166" s="111">
        <v>3.08</v>
      </c>
      <c r="AR166" s="126">
        <f t="shared" si="69"/>
        <v>69.841269841269835</v>
      </c>
      <c r="AS166" s="126">
        <f t="shared" si="70"/>
        <v>30.158730158730165</v>
      </c>
      <c r="AT166" s="127">
        <v>2280</v>
      </c>
      <c r="AU166" s="128">
        <v>2.61</v>
      </c>
      <c r="AV166" s="129">
        <v>1.5</v>
      </c>
      <c r="AW166" s="126">
        <f t="shared" si="71"/>
        <v>57.471264367816097</v>
      </c>
      <c r="AX166" s="126">
        <f t="shared" si="72"/>
        <v>42.528735632183903</v>
      </c>
      <c r="AY166" s="64">
        <f t="shared" si="73"/>
        <v>41.646191646191625</v>
      </c>
      <c r="AZ166" s="97">
        <v>78.099999999999994</v>
      </c>
      <c r="BA166" s="68"/>
      <c r="BB166" s="68"/>
      <c r="BC166" s="68"/>
      <c r="BD166" s="68"/>
      <c r="BE166" s="15"/>
      <c r="BF166" s="5">
        <f t="shared" si="74"/>
        <v>12480</v>
      </c>
      <c r="BG166" s="42">
        <v>7200</v>
      </c>
      <c r="BH166" s="42">
        <v>520</v>
      </c>
      <c r="BI166" s="42"/>
      <c r="BJ166" s="42"/>
      <c r="BK166" s="42"/>
      <c r="BL166" s="42"/>
      <c r="BM166" s="15">
        <v>4760</v>
      </c>
    </row>
    <row r="167" spans="1:65" outlineLevel="5">
      <c r="A167" s="22">
        <f t="shared" si="76"/>
        <v>5</v>
      </c>
      <c r="B167" s="9">
        <f t="shared" si="75"/>
        <v>42138</v>
      </c>
      <c r="C167" s="207">
        <v>512388</v>
      </c>
      <c r="D167" s="64">
        <f t="shared" si="65"/>
        <v>37.5</v>
      </c>
      <c r="E167" s="12">
        <v>37</v>
      </c>
      <c r="F167" s="12">
        <v>38</v>
      </c>
      <c r="G167" s="12">
        <v>38</v>
      </c>
      <c r="H167" s="12">
        <v>39</v>
      </c>
      <c r="I167" s="12">
        <v>36</v>
      </c>
      <c r="J167" s="12">
        <v>37</v>
      </c>
      <c r="K167" s="12">
        <v>37</v>
      </c>
      <c r="L167" s="12">
        <v>38</v>
      </c>
      <c r="M167" s="74" t="str">
        <f t="shared" si="66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25</v>
      </c>
      <c r="AO167" s="41">
        <v>1610</v>
      </c>
      <c r="AP167" s="110"/>
      <c r="AQ167" s="111"/>
      <c r="AR167" s="126" t="str">
        <f t="shared" si="69"/>
        <v/>
      </c>
      <c r="AS167" s="126" t="str">
        <f t="shared" si="70"/>
        <v/>
      </c>
      <c r="AT167" s="127">
        <v>1940</v>
      </c>
      <c r="AU167" s="128"/>
      <c r="AV167" s="129"/>
      <c r="AW167" s="126" t="str">
        <f t="shared" si="71"/>
        <v/>
      </c>
      <c r="AX167" s="126" t="str">
        <f t="shared" si="72"/>
        <v/>
      </c>
      <c r="AY167" s="64" t="str">
        <f t="shared" si="73"/>
        <v/>
      </c>
      <c r="AZ167" s="97">
        <v>78.099999999999994</v>
      </c>
      <c r="BA167" s="68"/>
      <c r="BB167" s="68"/>
      <c r="BC167" s="68"/>
      <c r="BD167" s="68"/>
      <c r="BE167" s="15"/>
      <c r="BF167" s="5">
        <f t="shared" si="74"/>
        <v>12300</v>
      </c>
      <c r="BG167" s="42">
        <v>6040</v>
      </c>
      <c r="BH167" s="42">
        <v>1810</v>
      </c>
      <c r="BI167" s="42"/>
      <c r="BJ167" s="42"/>
      <c r="BK167" s="42"/>
      <c r="BL167" s="42"/>
      <c r="BM167" s="15">
        <v>4450</v>
      </c>
    </row>
    <row r="168" spans="1:65" outlineLevel="5">
      <c r="A168" s="22">
        <f t="shared" si="76"/>
        <v>5</v>
      </c>
      <c r="B168" s="9">
        <f t="shared" si="75"/>
        <v>42139</v>
      </c>
      <c r="C168" s="207">
        <v>477779</v>
      </c>
      <c r="D168" s="64">
        <f t="shared" si="65"/>
        <v>37.5</v>
      </c>
      <c r="E168" s="12">
        <v>38</v>
      </c>
      <c r="F168" s="12">
        <v>38</v>
      </c>
      <c r="G168" s="12">
        <v>38</v>
      </c>
      <c r="H168" s="12">
        <v>38</v>
      </c>
      <c r="I168" s="12">
        <v>37</v>
      </c>
      <c r="J168" s="12">
        <v>37</v>
      </c>
      <c r="K168" s="12">
        <v>37</v>
      </c>
      <c r="L168" s="12">
        <v>37</v>
      </c>
      <c r="M168" s="74" t="str">
        <f t="shared" si="66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28</v>
      </c>
      <c r="AO168" s="41">
        <v>1410</v>
      </c>
      <c r="AP168" s="110"/>
      <c r="AQ168" s="111"/>
      <c r="AR168" s="126" t="str">
        <f t="shared" si="69"/>
        <v/>
      </c>
      <c r="AS168" s="126" t="str">
        <f t="shared" si="70"/>
        <v/>
      </c>
      <c r="AT168" s="127">
        <v>1750</v>
      </c>
      <c r="AU168" s="128"/>
      <c r="AV168" s="129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>
        <v>78.2</v>
      </c>
      <c r="BA168" s="68"/>
      <c r="BB168" s="68"/>
      <c r="BC168" s="68"/>
      <c r="BD168" s="68"/>
      <c r="BE168" s="15"/>
      <c r="BF168" s="5">
        <f t="shared" si="74"/>
        <v>12480</v>
      </c>
      <c r="BG168" s="42">
        <v>4030</v>
      </c>
      <c r="BH168" s="42">
        <v>3810</v>
      </c>
      <c r="BI168" s="42"/>
      <c r="BJ168" s="42"/>
      <c r="BK168" s="42"/>
      <c r="BL168" s="42"/>
      <c r="BM168" s="15">
        <v>4640</v>
      </c>
    </row>
    <row r="169" spans="1:65" outlineLevel="5">
      <c r="A169" s="22">
        <f t="shared" si="76"/>
        <v>5</v>
      </c>
      <c r="B169" s="9">
        <f t="shared" si="75"/>
        <v>42140</v>
      </c>
      <c r="C169" s="207">
        <v>435314</v>
      </c>
      <c r="D169" s="64">
        <f t="shared" si="65"/>
        <v>36.799999999999997</v>
      </c>
      <c r="E169" s="12">
        <v>37</v>
      </c>
      <c r="F169" s="12">
        <v>37</v>
      </c>
      <c r="G169" s="12">
        <v>38</v>
      </c>
      <c r="H169" s="12">
        <v>37</v>
      </c>
      <c r="I169" s="12">
        <v>36</v>
      </c>
      <c r="J169" s="12">
        <v>36</v>
      </c>
      <c r="K169" s="12">
        <v>37</v>
      </c>
      <c r="L169" s="12">
        <v>36</v>
      </c>
      <c r="M169" s="74" t="str">
        <f t="shared" si="66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7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8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27</v>
      </c>
      <c r="AO169" s="41">
        <v>1500</v>
      </c>
      <c r="AP169" s="110"/>
      <c r="AQ169" s="111"/>
      <c r="AR169" s="126" t="str">
        <f t="shared" si="69"/>
        <v/>
      </c>
      <c r="AS169" s="126" t="str">
        <f t="shared" si="70"/>
        <v/>
      </c>
      <c r="AT169" s="127">
        <v>1730</v>
      </c>
      <c r="AU169" s="128"/>
      <c r="AV169" s="129"/>
      <c r="AW169" s="126" t="str">
        <f t="shared" si="71"/>
        <v/>
      </c>
      <c r="AX169" s="126" t="str">
        <f t="shared" si="72"/>
        <v/>
      </c>
      <c r="AY169" s="64" t="str">
        <f t="shared" si="73"/>
        <v/>
      </c>
      <c r="AZ169" s="97"/>
      <c r="BA169" s="68"/>
      <c r="BB169" s="68"/>
      <c r="BC169" s="68"/>
      <c r="BD169" s="68"/>
      <c r="BE169" s="15"/>
      <c r="BF169" s="5">
        <f t="shared" si="74"/>
        <v>12440</v>
      </c>
      <c r="BG169" s="42">
        <v>4000</v>
      </c>
      <c r="BH169" s="42">
        <v>3860</v>
      </c>
      <c r="BI169" s="42"/>
      <c r="BJ169" s="42"/>
      <c r="BK169" s="42"/>
      <c r="BL169" s="42"/>
      <c r="BM169" s="15">
        <v>4580</v>
      </c>
    </row>
    <row r="170" spans="1:65" outlineLevel="5">
      <c r="A170" s="22">
        <f t="shared" si="76"/>
        <v>5</v>
      </c>
      <c r="B170" s="9">
        <f t="shared" si="75"/>
        <v>42141</v>
      </c>
      <c r="C170" s="207">
        <v>376374</v>
      </c>
      <c r="D170" s="64">
        <f t="shared" si="65"/>
        <v>36.5</v>
      </c>
      <c r="E170" s="12">
        <v>37</v>
      </c>
      <c r="F170" s="12">
        <v>37</v>
      </c>
      <c r="G170" s="12">
        <v>37</v>
      </c>
      <c r="H170" s="12">
        <v>37</v>
      </c>
      <c r="I170" s="12">
        <v>36</v>
      </c>
      <c r="J170" s="12">
        <v>36</v>
      </c>
      <c r="K170" s="12">
        <v>36</v>
      </c>
      <c r="L170" s="12">
        <v>36</v>
      </c>
      <c r="M170" s="74" t="str">
        <f t="shared" si="66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26</v>
      </c>
      <c r="AO170" s="41">
        <v>1540</v>
      </c>
      <c r="AP170" s="110"/>
      <c r="AQ170" s="111"/>
      <c r="AR170" s="126" t="str">
        <f t="shared" si="69"/>
        <v/>
      </c>
      <c r="AS170" s="126" t="str">
        <f t="shared" si="70"/>
        <v/>
      </c>
      <c r="AT170" s="127">
        <v>1740</v>
      </c>
      <c r="AU170" s="128"/>
      <c r="AV170" s="129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/>
      <c r="BA170" s="68"/>
      <c r="BB170" s="68"/>
      <c r="BC170" s="68"/>
      <c r="BD170" s="68"/>
      <c r="BE170" s="15"/>
      <c r="BF170" s="5">
        <f t="shared" si="74"/>
        <v>12480</v>
      </c>
      <c r="BG170" s="42">
        <v>4020</v>
      </c>
      <c r="BH170" s="42">
        <v>3910</v>
      </c>
      <c r="BI170" s="42"/>
      <c r="BJ170" s="42"/>
      <c r="BK170" s="42"/>
      <c r="BL170" s="42"/>
      <c r="BM170" s="15">
        <v>4550</v>
      </c>
    </row>
    <row r="171" spans="1:65" outlineLevel="5">
      <c r="A171" s="22">
        <f t="shared" si="76"/>
        <v>5</v>
      </c>
      <c r="B171" s="9">
        <f t="shared" si="75"/>
        <v>42142</v>
      </c>
      <c r="C171" s="207">
        <v>446662</v>
      </c>
      <c r="D171" s="64">
        <f t="shared" si="65"/>
        <v>37.299999999999997</v>
      </c>
      <c r="E171" s="12">
        <v>37</v>
      </c>
      <c r="F171" s="12">
        <v>38</v>
      </c>
      <c r="G171" s="12">
        <v>38</v>
      </c>
      <c r="H171" s="12">
        <v>38</v>
      </c>
      <c r="I171" s="12">
        <v>36</v>
      </c>
      <c r="J171" s="12">
        <v>37</v>
      </c>
      <c r="K171" s="12">
        <v>37</v>
      </c>
      <c r="L171" s="12">
        <v>37</v>
      </c>
      <c r="M171" s="74" t="str">
        <f t="shared" si="66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67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8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28</v>
      </c>
      <c r="AO171" s="41">
        <v>1420</v>
      </c>
      <c r="AP171" s="110"/>
      <c r="AQ171" s="111"/>
      <c r="AR171" s="126" t="str">
        <f t="shared" si="69"/>
        <v/>
      </c>
      <c r="AS171" s="126" t="str">
        <f t="shared" si="70"/>
        <v/>
      </c>
      <c r="AT171" s="127">
        <v>1600</v>
      </c>
      <c r="AU171" s="128"/>
      <c r="AV171" s="129"/>
      <c r="AW171" s="126" t="str">
        <f t="shared" si="71"/>
        <v/>
      </c>
      <c r="AX171" s="126" t="str">
        <f t="shared" si="72"/>
        <v/>
      </c>
      <c r="AY171" s="64" t="str">
        <f t="shared" si="73"/>
        <v/>
      </c>
      <c r="AZ171" s="97">
        <v>77.8</v>
      </c>
      <c r="BA171" s="68"/>
      <c r="BB171" s="68"/>
      <c r="BC171" s="68"/>
      <c r="BD171" s="68"/>
      <c r="BE171" s="15"/>
      <c r="BF171" s="5">
        <f t="shared" si="74"/>
        <v>12470</v>
      </c>
      <c r="BG171" s="42">
        <v>7220</v>
      </c>
      <c r="BH171" s="42">
        <v>870</v>
      </c>
      <c r="BI171" s="42"/>
      <c r="BJ171" s="42"/>
      <c r="BK171" s="42"/>
      <c r="BL171" s="42"/>
      <c r="BM171" s="15">
        <v>4380</v>
      </c>
    </row>
    <row r="172" spans="1:65" outlineLevel="5">
      <c r="A172" s="22">
        <f t="shared" si="76"/>
        <v>5</v>
      </c>
      <c r="B172" s="9">
        <f t="shared" si="75"/>
        <v>42143</v>
      </c>
      <c r="C172" s="207">
        <v>519323</v>
      </c>
      <c r="D172" s="64">
        <f t="shared" si="65"/>
        <v>37.5</v>
      </c>
      <c r="E172" s="12">
        <v>38</v>
      </c>
      <c r="F172" s="12">
        <v>38</v>
      </c>
      <c r="G172" s="12">
        <v>38</v>
      </c>
      <c r="H172" s="12">
        <v>38</v>
      </c>
      <c r="I172" s="12">
        <v>37</v>
      </c>
      <c r="J172" s="12">
        <v>37</v>
      </c>
      <c r="K172" s="12">
        <v>37</v>
      </c>
      <c r="L172" s="12">
        <v>37</v>
      </c>
      <c r="M172" s="74">
        <f t="shared" si="66"/>
        <v>7.2</v>
      </c>
      <c r="N172" s="83">
        <v>7.26</v>
      </c>
      <c r="O172" s="83">
        <v>7.22</v>
      </c>
      <c r="P172" s="83">
        <v>7.22</v>
      </c>
      <c r="Q172" s="83">
        <v>7.16</v>
      </c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27</v>
      </c>
      <c r="AO172" s="41">
        <v>1470</v>
      </c>
      <c r="AP172" s="110">
        <v>3.86</v>
      </c>
      <c r="AQ172" s="111">
        <v>2.72</v>
      </c>
      <c r="AR172" s="126">
        <f t="shared" si="69"/>
        <v>70.466321243523325</v>
      </c>
      <c r="AS172" s="126">
        <f t="shared" si="70"/>
        <v>29.533678756476675</v>
      </c>
      <c r="AT172" s="127">
        <v>1660</v>
      </c>
      <c r="AU172" s="128">
        <v>2.65</v>
      </c>
      <c r="AV172" s="129">
        <v>1.51</v>
      </c>
      <c r="AW172" s="126">
        <f t="shared" si="71"/>
        <v>56.981132075471699</v>
      </c>
      <c r="AX172" s="126">
        <f t="shared" si="72"/>
        <v>43.018867924528301</v>
      </c>
      <c r="AY172" s="64">
        <f t="shared" si="73"/>
        <v>44.485294117647079</v>
      </c>
      <c r="AZ172" s="97">
        <v>77.900000000000006</v>
      </c>
      <c r="BA172" s="68"/>
      <c r="BB172" s="68"/>
      <c r="BC172" s="68"/>
      <c r="BD172" s="68"/>
      <c r="BE172" s="15"/>
      <c r="BF172" s="5">
        <f t="shared" si="74"/>
        <v>12480</v>
      </c>
      <c r="BG172" s="42">
        <v>4990</v>
      </c>
      <c r="BH172" s="42">
        <v>2900</v>
      </c>
      <c r="BI172" s="42"/>
      <c r="BJ172" s="42"/>
      <c r="BK172" s="42"/>
      <c r="BL172" s="42"/>
      <c r="BM172" s="15">
        <v>4590</v>
      </c>
    </row>
    <row r="173" spans="1:65" outlineLevel="5">
      <c r="A173" s="22">
        <f t="shared" si="76"/>
        <v>5</v>
      </c>
      <c r="B173" s="9">
        <f t="shared" si="75"/>
        <v>42144</v>
      </c>
      <c r="C173" s="207">
        <v>438890</v>
      </c>
      <c r="D173" s="64">
        <f t="shared" si="65"/>
        <v>37.799999999999997</v>
      </c>
      <c r="E173" s="12">
        <v>38</v>
      </c>
      <c r="F173" s="12">
        <v>38</v>
      </c>
      <c r="G173" s="12">
        <v>38</v>
      </c>
      <c r="H173" s="12">
        <v>39</v>
      </c>
      <c r="I173" s="12">
        <v>37</v>
      </c>
      <c r="J173" s="12">
        <v>37</v>
      </c>
      <c r="K173" s="12">
        <v>37</v>
      </c>
      <c r="L173" s="12">
        <v>38</v>
      </c>
      <c r="M173" s="74" t="str">
        <f t="shared" si="66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24</v>
      </c>
      <c r="AO173" s="41">
        <v>1630</v>
      </c>
      <c r="AP173" s="110"/>
      <c r="AQ173" s="111"/>
      <c r="AR173" s="126" t="str">
        <f t="shared" si="69"/>
        <v/>
      </c>
      <c r="AS173" s="126" t="str">
        <f t="shared" si="70"/>
        <v/>
      </c>
      <c r="AT173" s="127">
        <v>1610</v>
      </c>
      <c r="AU173" s="128"/>
      <c r="AV173" s="129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>
        <v>77.8</v>
      </c>
      <c r="BA173" s="68"/>
      <c r="BB173" s="68"/>
      <c r="BC173" s="68"/>
      <c r="BD173" s="68"/>
      <c r="BE173" s="15"/>
      <c r="BF173" s="5">
        <f t="shared" si="74"/>
        <v>12490</v>
      </c>
      <c r="BG173" s="42">
        <v>4520</v>
      </c>
      <c r="BH173" s="42">
        <v>5470</v>
      </c>
      <c r="BI173" s="42"/>
      <c r="BJ173" s="42"/>
      <c r="BK173" s="42"/>
      <c r="BL173" s="42"/>
      <c r="BM173" s="15">
        <v>2500</v>
      </c>
    </row>
    <row r="174" spans="1:65" outlineLevel="5">
      <c r="A174" s="22">
        <f t="shared" si="76"/>
        <v>5</v>
      </c>
      <c r="B174" s="9">
        <f t="shared" si="75"/>
        <v>42145</v>
      </c>
      <c r="C174" s="207">
        <v>397296</v>
      </c>
      <c r="D174" s="64">
        <f t="shared" si="65"/>
        <v>37.5</v>
      </c>
      <c r="E174" s="12">
        <v>38</v>
      </c>
      <c r="F174" s="12">
        <v>38</v>
      </c>
      <c r="G174" s="12">
        <v>38</v>
      </c>
      <c r="H174" s="12">
        <v>38</v>
      </c>
      <c r="I174" s="12">
        <v>37</v>
      </c>
      <c r="J174" s="12">
        <v>37</v>
      </c>
      <c r="K174" s="12">
        <v>37</v>
      </c>
      <c r="L174" s="12">
        <v>37</v>
      </c>
      <c r="M174" s="74" t="str">
        <f t="shared" si="66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25</v>
      </c>
      <c r="AO174" s="41">
        <v>1590</v>
      </c>
      <c r="AP174" s="110"/>
      <c r="AQ174" s="111"/>
      <c r="AR174" s="126" t="str">
        <f t="shared" si="69"/>
        <v/>
      </c>
      <c r="AS174" s="126" t="str">
        <f t="shared" si="70"/>
        <v/>
      </c>
      <c r="AT174" s="127">
        <v>1680</v>
      </c>
      <c r="AU174" s="128"/>
      <c r="AV174" s="129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>
        <v>77.8</v>
      </c>
      <c r="BA174" s="68"/>
      <c r="BB174" s="68"/>
      <c r="BC174" s="68"/>
      <c r="BD174" s="68"/>
      <c r="BE174" s="15"/>
      <c r="BF174" s="5">
        <f t="shared" si="74"/>
        <v>12060</v>
      </c>
      <c r="BG174" s="42">
        <v>4180</v>
      </c>
      <c r="BH174" s="42">
        <v>3950</v>
      </c>
      <c r="BI174" s="42"/>
      <c r="BJ174" s="42"/>
      <c r="BK174" s="42"/>
      <c r="BL174" s="42"/>
      <c r="BM174" s="15">
        <v>3930</v>
      </c>
    </row>
    <row r="175" spans="1:65" outlineLevel="5">
      <c r="A175" s="22">
        <f t="shared" si="76"/>
        <v>5</v>
      </c>
      <c r="B175" s="9">
        <f t="shared" si="75"/>
        <v>42146</v>
      </c>
      <c r="C175" s="207">
        <v>402173</v>
      </c>
      <c r="D175" s="64">
        <f t="shared" si="65"/>
        <v>37.799999999999997</v>
      </c>
      <c r="E175" s="12">
        <v>38</v>
      </c>
      <c r="F175" s="12">
        <v>38</v>
      </c>
      <c r="G175" s="12">
        <v>39</v>
      </c>
      <c r="H175" s="12">
        <v>38</v>
      </c>
      <c r="I175" s="12">
        <v>37</v>
      </c>
      <c r="J175" s="12">
        <v>37</v>
      </c>
      <c r="K175" s="12">
        <v>38</v>
      </c>
      <c r="L175" s="12">
        <v>37</v>
      </c>
      <c r="M175" s="74" t="str">
        <f t="shared" si="66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7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8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28</v>
      </c>
      <c r="AO175" s="41">
        <v>1440</v>
      </c>
      <c r="AP175" s="110"/>
      <c r="AQ175" s="111"/>
      <c r="AR175" s="126" t="str">
        <f t="shared" si="69"/>
        <v/>
      </c>
      <c r="AS175" s="126" t="str">
        <f t="shared" si="70"/>
        <v/>
      </c>
      <c r="AT175" s="127">
        <v>1380</v>
      </c>
      <c r="AU175" s="128"/>
      <c r="AV175" s="129"/>
      <c r="AW175" s="126" t="str">
        <f t="shared" si="71"/>
        <v/>
      </c>
      <c r="AX175" s="126" t="str">
        <f t="shared" si="72"/>
        <v/>
      </c>
      <c r="AY175" s="64" t="str">
        <f t="shared" si="73"/>
        <v/>
      </c>
      <c r="AZ175" s="97">
        <v>77.900000000000006</v>
      </c>
      <c r="BA175" s="68"/>
      <c r="BB175" s="68"/>
      <c r="BC175" s="68"/>
      <c r="BD175" s="68"/>
      <c r="BE175" s="15"/>
      <c r="BF175" s="5">
        <f t="shared" si="74"/>
        <v>12400</v>
      </c>
      <c r="BG175" s="42">
        <v>4320</v>
      </c>
      <c r="BH175" s="42">
        <v>3760</v>
      </c>
      <c r="BI175" s="42"/>
      <c r="BJ175" s="42"/>
      <c r="BK175" s="42"/>
      <c r="BL175" s="42"/>
      <c r="BM175" s="15">
        <v>4320</v>
      </c>
    </row>
    <row r="176" spans="1:65" outlineLevel="5">
      <c r="A176" s="22">
        <f t="shared" si="76"/>
        <v>5</v>
      </c>
      <c r="B176" s="9">
        <f t="shared" si="75"/>
        <v>42147</v>
      </c>
      <c r="C176" s="207">
        <v>368756</v>
      </c>
      <c r="D176" s="64">
        <f t="shared" si="65"/>
        <v>37.299999999999997</v>
      </c>
      <c r="E176" s="12">
        <v>37</v>
      </c>
      <c r="F176" s="12">
        <v>38</v>
      </c>
      <c r="G176" s="12">
        <v>38</v>
      </c>
      <c r="H176" s="12">
        <v>38</v>
      </c>
      <c r="I176" s="12">
        <v>36</v>
      </c>
      <c r="J176" s="12">
        <v>37</v>
      </c>
      <c r="K176" s="12">
        <v>37</v>
      </c>
      <c r="L176" s="12">
        <v>37</v>
      </c>
      <c r="M176" s="74" t="str">
        <f t="shared" si="66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20</v>
      </c>
      <c r="AO176" s="41">
        <v>1980</v>
      </c>
      <c r="AP176" s="110"/>
      <c r="AQ176" s="111"/>
      <c r="AR176" s="126" t="str">
        <f t="shared" si="69"/>
        <v/>
      </c>
      <c r="AS176" s="126" t="str">
        <f t="shared" si="70"/>
        <v/>
      </c>
      <c r="AT176" s="127">
        <v>1770</v>
      </c>
      <c r="AU176" s="128"/>
      <c r="AV176" s="129"/>
      <c r="AW176" s="126" t="str">
        <f t="shared" si="71"/>
        <v/>
      </c>
      <c r="AX176" s="126" t="str">
        <f t="shared" si="72"/>
        <v/>
      </c>
      <c r="AY176" s="64" t="str">
        <f t="shared" si="73"/>
        <v/>
      </c>
      <c r="AZ176" s="97"/>
      <c r="BA176" s="68"/>
      <c r="BB176" s="68"/>
      <c r="BC176" s="68"/>
      <c r="BD176" s="68"/>
      <c r="BE176" s="15"/>
      <c r="BF176" s="5">
        <f t="shared" si="74"/>
        <v>12450</v>
      </c>
      <c r="BG176" s="42">
        <v>2420</v>
      </c>
      <c r="BH176" s="42">
        <v>5490</v>
      </c>
      <c r="BI176" s="42"/>
      <c r="BJ176" s="42"/>
      <c r="BK176" s="42"/>
      <c r="BL176" s="42"/>
      <c r="BM176" s="15">
        <v>4540</v>
      </c>
    </row>
    <row r="177" spans="1:65" outlineLevel="5">
      <c r="A177" s="22">
        <f t="shared" si="76"/>
        <v>5</v>
      </c>
      <c r="B177" s="9">
        <f t="shared" si="75"/>
        <v>42148</v>
      </c>
      <c r="C177" s="207">
        <v>344243</v>
      </c>
      <c r="D177" s="64">
        <f t="shared" si="65"/>
        <v>37</v>
      </c>
      <c r="E177" s="12">
        <v>37</v>
      </c>
      <c r="F177" s="12">
        <v>38</v>
      </c>
      <c r="G177" s="12">
        <v>38</v>
      </c>
      <c r="H177" s="12">
        <v>37</v>
      </c>
      <c r="I177" s="12">
        <v>36</v>
      </c>
      <c r="J177" s="12">
        <v>37</v>
      </c>
      <c r="K177" s="12">
        <v>37</v>
      </c>
      <c r="L177" s="12">
        <v>36</v>
      </c>
      <c r="M177" s="74" t="str">
        <f t="shared" si="66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22</v>
      </c>
      <c r="AO177" s="41">
        <v>1790</v>
      </c>
      <c r="AP177" s="110"/>
      <c r="AQ177" s="111"/>
      <c r="AR177" s="126" t="str">
        <f t="shared" si="69"/>
        <v/>
      </c>
      <c r="AS177" s="126" t="str">
        <f t="shared" si="70"/>
        <v/>
      </c>
      <c r="AT177" s="127">
        <v>1740</v>
      </c>
      <c r="AU177" s="128"/>
      <c r="AV177" s="129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/>
      <c r="BA177" s="68"/>
      <c r="BB177" s="68"/>
      <c r="BC177" s="68"/>
      <c r="BD177" s="68"/>
      <c r="BE177" s="15"/>
      <c r="BF177" s="5">
        <f t="shared" si="74"/>
        <v>12490</v>
      </c>
      <c r="BG177" s="42">
        <v>5870</v>
      </c>
      <c r="BH177" s="42">
        <v>1900</v>
      </c>
      <c r="BI177" s="42"/>
      <c r="BJ177" s="42"/>
      <c r="BK177" s="42"/>
      <c r="BL177" s="42"/>
      <c r="BM177" s="15">
        <v>4720</v>
      </c>
    </row>
    <row r="178" spans="1:65" outlineLevel="5">
      <c r="A178" s="22">
        <f t="shared" si="76"/>
        <v>5</v>
      </c>
      <c r="B178" s="9">
        <f t="shared" si="75"/>
        <v>42149</v>
      </c>
      <c r="C178" s="207">
        <v>355445</v>
      </c>
      <c r="D178" s="64">
        <f t="shared" si="65"/>
        <v>36.799999999999997</v>
      </c>
      <c r="E178" s="12">
        <v>37</v>
      </c>
      <c r="F178" s="12">
        <v>38</v>
      </c>
      <c r="G178" s="12">
        <v>37</v>
      </c>
      <c r="H178" s="12">
        <v>37</v>
      </c>
      <c r="I178" s="12">
        <v>36</v>
      </c>
      <c r="J178" s="12">
        <v>37</v>
      </c>
      <c r="K178" s="12">
        <v>36</v>
      </c>
      <c r="L178" s="12">
        <v>36</v>
      </c>
      <c r="M178" s="74" t="str">
        <f t="shared" si="66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67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8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23</v>
      </c>
      <c r="AO178" s="41">
        <v>1700</v>
      </c>
      <c r="AP178" s="110"/>
      <c r="AQ178" s="111"/>
      <c r="AR178" s="126" t="str">
        <f t="shared" si="69"/>
        <v/>
      </c>
      <c r="AS178" s="126" t="str">
        <f t="shared" si="70"/>
        <v/>
      </c>
      <c r="AT178" s="127">
        <v>1760</v>
      </c>
      <c r="AU178" s="128"/>
      <c r="AV178" s="129"/>
      <c r="AW178" s="126" t="str">
        <f t="shared" si="71"/>
        <v/>
      </c>
      <c r="AX178" s="126" t="str">
        <f t="shared" si="72"/>
        <v/>
      </c>
      <c r="AY178" s="64" t="str">
        <f t="shared" si="73"/>
        <v/>
      </c>
      <c r="AZ178" s="97"/>
      <c r="BA178" s="68"/>
      <c r="BB178" s="68"/>
      <c r="BC178" s="68"/>
      <c r="BD178" s="68"/>
      <c r="BE178" s="15"/>
      <c r="BF178" s="5">
        <f t="shared" si="74"/>
        <v>12490</v>
      </c>
      <c r="BG178" s="42">
        <v>4490</v>
      </c>
      <c r="BH178" s="42">
        <v>3160</v>
      </c>
      <c r="BI178" s="42"/>
      <c r="BJ178" s="42"/>
      <c r="BK178" s="42"/>
      <c r="BL178" s="42"/>
      <c r="BM178" s="15">
        <v>4840</v>
      </c>
    </row>
    <row r="179" spans="1:65" outlineLevel="5">
      <c r="A179" s="22">
        <f t="shared" si="76"/>
        <v>5</v>
      </c>
      <c r="B179" s="9">
        <f t="shared" si="75"/>
        <v>42150</v>
      </c>
      <c r="C179" s="207">
        <v>366337</v>
      </c>
      <c r="D179" s="64">
        <f t="shared" si="65"/>
        <v>37.299999999999997</v>
      </c>
      <c r="E179" s="12">
        <v>38</v>
      </c>
      <c r="F179" s="12">
        <v>37</v>
      </c>
      <c r="G179" s="12">
        <v>38</v>
      </c>
      <c r="H179" s="12">
        <v>38</v>
      </c>
      <c r="I179" s="12">
        <v>37</v>
      </c>
      <c r="J179" s="12">
        <v>36</v>
      </c>
      <c r="K179" s="12">
        <v>37</v>
      </c>
      <c r="L179" s="12">
        <v>37</v>
      </c>
      <c r="M179" s="74">
        <f t="shared" si="66"/>
        <v>7.2</v>
      </c>
      <c r="N179" s="83">
        <v>7.1</v>
      </c>
      <c r="O179" s="83">
        <v>7.18</v>
      </c>
      <c r="P179" s="83">
        <v>7.28</v>
      </c>
      <c r="Q179" s="83">
        <v>7.13</v>
      </c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26</v>
      </c>
      <c r="AO179" s="41">
        <v>1540</v>
      </c>
      <c r="AP179" s="110">
        <v>3.56</v>
      </c>
      <c r="AQ179" s="111">
        <v>2.6</v>
      </c>
      <c r="AR179" s="126">
        <f t="shared" si="69"/>
        <v>73.033707865168537</v>
      </c>
      <c r="AS179" s="126">
        <f t="shared" si="70"/>
        <v>26.966292134831463</v>
      </c>
      <c r="AT179" s="127">
        <v>1870</v>
      </c>
      <c r="AU179" s="128">
        <v>2.37</v>
      </c>
      <c r="AV179" s="129">
        <v>1.38</v>
      </c>
      <c r="AW179" s="126">
        <f t="shared" si="71"/>
        <v>58.227848101265813</v>
      </c>
      <c r="AX179" s="126">
        <f t="shared" si="72"/>
        <v>41.772151898734187</v>
      </c>
      <c r="AY179" s="64">
        <f t="shared" si="73"/>
        <v>48.531468531468548</v>
      </c>
      <c r="AZ179" s="97">
        <v>77.8</v>
      </c>
      <c r="BA179" s="68"/>
      <c r="BB179" s="68"/>
      <c r="BC179" s="68"/>
      <c r="BD179" s="68"/>
      <c r="BE179" s="15"/>
      <c r="BF179" s="5">
        <f t="shared" si="74"/>
        <v>12480</v>
      </c>
      <c r="BG179" s="42">
        <v>5680</v>
      </c>
      <c r="BH179" s="42">
        <v>1930</v>
      </c>
      <c r="BI179" s="42"/>
      <c r="BJ179" s="42"/>
      <c r="BK179" s="42"/>
      <c r="BL179" s="42"/>
      <c r="BM179" s="15">
        <v>4870</v>
      </c>
    </row>
    <row r="180" spans="1:65" outlineLevel="5">
      <c r="A180" s="22">
        <f t="shared" si="76"/>
        <v>5</v>
      </c>
      <c r="B180" s="9">
        <f t="shared" si="75"/>
        <v>42151</v>
      </c>
      <c r="C180" s="207">
        <v>369111</v>
      </c>
      <c r="D180" s="64">
        <f t="shared" si="65"/>
        <v>37.5</v>
      </c>
      <c r="E180" s="12">
        <v>38</v>
      </c>
      <c r="F180" s="12">
        <v>38</v>
      </c>
      <c r="G180" s="12">
        <v>38</v>
      </c>
      <c r="H180" s="12">
        <v>38</v>
      </c>
      <c r="I180" s="12">
        <v>37</v>
      </c>
      <c r="J180" s="12">
        <v>37</v>
      </c>
      <c r="K180" s="12">
        <v>37</v>
      </c>
      <c r="L180" s="12">
        <v>37</v>
      </c>
      <c r="M180" s="74" t="str">
        <f t="shared" si="66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23</v>
      </c>
      <c r="AO180" s="41">
        <v>1700</v>
      </c>
      <c r="AP180" s="110"/>
      <c r="AQ180" s="111"/>
      <c r="AR180" s="126" t="str">
        <f t="shared" si="69"/>
        <v/>
      </c>
      <c r="AS180" s="126" t="str">
        <f t="shared" si="70"/>
        <v/>
      </c>
      <c r="AT180" s="127">
        <v>1650</v>
      </c>
      <c r="AU180" s="128"/>
      <c r="AV180" s="129"/>
      <c r="AW180" s="126" t="str">
        <f t="shared" si="71"/>
        <v/>
      </c>
      <c r="AX180" s="126" t="str">
        <f t="shared" si="72"/>
        <v/>
      </c>
      <c r="AY180" s="64" t="str">
        <f t="shared" si="73"/>
        <v/>
      </c>
      <c r="AZ180" s="97">
        <v>77.900000000000006</v>
      </c>
      <c r="BA180" s="68"/>
      <c r="BB180" s="68"/>
      <c r="BC180" s="68"/>
      <c r="BD180" s="68"/>
      <c r="BE180" s="15"/>
      <c r="BF180" s="5">
        <f t="shared" si="74"/>
        <v>12460</v>
      </c>
      <c r="BG180" s="42">
        <v>5640</v>
      </c>
      <c r="BH180" s="42">
        <v>1940</v>
      </c>
      <c r="BI180" s="42"/>
      <c r="BJ180" s="42"/>
      <c r="BK180" s="42"/>
      <c r="BL180" s="42"/>
      <c r="BM180" s="15">
        <v>4880</v>
      </c>
    </row>
    <row r="181" spans="1:65" outlineLevel="5">
      <c r="A181" s="22">
        <f t="shared" si="76"/>
        <v>5</v>
      </c>
      <c r="B181" s="9">
        <f t="shared" si="75"/>
        <v>42152</v>
      </c>
      <c r="C181" s="207">
        <v>360065</v>
      </c>
      <c r="D181" s="64">
        <f t="shared" si="65"/>
        <v>37.5</v>
      </c>
      <c r="E181" s="12">
        <v>38</v>
      </c>
      <c r="F181" s="12">
        <v>38</v>
      </c>
      <c r="G181" s="12">
        <v>38</v>
      </c>
      <c r="H181" s="12">
        <v>38</v>
      </c>
      <c r="I181" s="12">
        <v>37</v>
      </c>
      <c r="J181" s="12">
        <v>37</v>
      </c>
      <c r="K181" s="12">
        <v>37</v>
      </c>
      <c r="L181" s="12">
        <v>37</v>
      </c>
      <c r="M181" s="74" t="str">
        <f t="shared" si="66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22</v>
      </c>
      <c r="AO181" s="41">
        <v>1800</v>
      </c>
      <c r="AP181" s="110"/>
      <c r="AQ181" s="111"/>
      <c r="AR181" s="126" t="str">
        <f t="shared" si="69"/>
        <v/>
      </c>
      <c r="AS181" s="126" t="str">
        <f t="shared" si="70"/>
        <v/>
      </c>
      <c r="AT181" s="127">
        <v>1840</v>
      </c>
      <c r="AU181" s="128"/>
      <c r="AV181" s="129"/>
      <c r="AW181" s="126" t="str">
        <f t="shared" si="71"/>
        <v/>
      </c>
      <c r="AX181" s="126" t="str">
        <f t="shared" si="72"/>
        <v/>
      </c>
      <c r="AY181" s="64" t="str">
        <f t="shared" si="73"/>
        <v/>
      </c>
      <c r="AZ181" s="97">
        <v>77.900000000000006</v>
      </c>
      <c r="BA181" s="68"/>
      <c r="BB181" s="68"/>
      <c r="BC181" s="68"/>
      <c r="BD181" s="68"/>
      <c r="BE181" s="15"/>
      <c r="BF181" s="5">
        <f t="shared" si="74"/>
        <v>12470</v>
      </c>
      <c r="BG181" s="42">
        <v>1770</v>
      </c>
      <c r="BH181" s="42">
        <v>5850</v>
      </c>
      <c r="BI181" s="42"/>
      <c r="BJ181" s="42"/>
      <c r="BK181" s="42"/>
      <c r="BL181" s="42"/>
      <c r="BM181" s="15">
        <v>4850</v>
      </c>
    </row>
    <row r="182" spans="1:65" outlineLevel="5">
      <c r="A182" s="22">
        <f t="shared" si="76"/>
        <v>5</v>
      </c>
      <c r="B182" s="9">
        <f t="shared" si="75"/>
        <v>42153</v>
      </c>
      <c r="C182" s="207">
        <v>366958</v>
      </c>
      <c r="D182" s="64">
        <f t="shared" si="65"/>
        <v>37</v>
      </c>
      <c r="E182" s="12">
        <v>37</v>
      </c>
      <c r="F182" s="12">
        <v>38</v>
      </c>
      <c r="G182" s="12">
        <v>38</v>
      </c>
      <c r="H182" s="12">
        <v>37</v>
      </c>
      <c r="I182" s="12">
        <v>36</v>
      </c>
      <c r="J182" s="12">
        <v>37</v>
      </c>
      <c r="K182" s="12">
        <v>37</v>
      </c>
      <c r="L182" s="12">
        <v>36</v>
      </c>
      <c r="M182" s="74" t="str">
        <f t="shared" si="66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7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8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21</v>
      </c>
      <c r="AO182" s="41">
        <v>1920</v>
      </c>
      <c r="AP182" s="110"/>
      <c r="AQ182" s="111"/>
      <c r="AR182" s="126" t="str">
        <f t="shared" si="69"/>
        <v/>
      </c>
      <c r="AS182" s="126" t="str">
        <f t="shared" si="70"/>
        <v/>
      </c>
      <c r="AT182" s="127">
        <v>2230</v>
      </c>
      <c r="AU182" s="128"/>
      <c r="AV182" s="129"/>
      <c r="AW182" s="126" t="str">
        <f t="shared" si="71"/>
        <v/>
      </c>
      <c r="AX182" s="126" t="str">
        <f t="shared" si="72"/>
        <v/>
      </c>
      <c r="AY182" s="64" t="str">
        <f t="shared" si="73"/>
        <v/>
      </c>
      <c r="AZ182" s="97">
        <v>78.2</v>
      </c>
      <c r="BA182" s="68"/>
      <c r="BB182" s="68"/>
      <c r="BC182" s="68"/>
      <c r="BD182" s="68"/>
      <c r="BE182" s="15"/>
      <c r="BF182" s="5">
        <f t="shared" si="74"/>
        <v>12400</v>
      </c>
      <c r="BG182" s="42">
        <v>5090</v>
      </c>
      <c r="BH182" s="42">
        <v>2500</v>
      </c>
      <c r="BI182" s="42"/>
      <c r="BJ182" s="42"/>
      <c r="BK182" s="42"/>
      <c r="BL182" s="42"/>
      <c r="BM182" s="15">
        <v>4810</v>
      </c>
    </row>
    <row r="183" spans="1:65" outlineLevel="5">
      <c r="A183" s="22">
        <f t="shared" si="76"/>
        <v>5</v>
      </c>
      <c r="B183" s="9">
        <f t="shared" si="75"/>
        <v>42154</v>
      </c>
      <c r="C183" s="207">
        <v>376884</v>
      </c>
      <c r="D183" s="64">
        <f t="shared" si="65"/>
        <v>36.799999999999997</v>
      </c>
      <c r="E183" s="12">
        <v>37</v>
      </c>
      <c r="F183" s="12">
        <v>37</v>
      </c>
      <c r="G183" s="12">
        <v>38</v>
      </c>
      <c r="H183" s="12">
        <v>37</v>
      </c>
      <c r="I183" s="12">
        <v>36</v>
      </c>
      <c r="J183" s="12">
        <v>36</v>
      </c>
      <c r="K183" s="12">
        <v>37</v>
      </c>
      <c r="L183" s="12">
        <v>36</v>
      </c>
      <c r="M183" s="74" t="str">
        <f t="shared" si="66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17</v>
      </c>
      <c r="AO183" s="41">
        <v>2290</v>
      </c>
      <c r="AP183" s="110"/>
      <c r="AQ183" s="111"/>
      <c r="AR183" s="126" t="str">
        <f t="shared" si="69"/>
        <v/>
      </c>
      <c r="AS183" s="126" t="str">
        <f t="shared" si="70"/>
        <v/>
      </c>
      <c r="AT183" s="127">
        <v>2270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/>
      <c r="BA183" s="68"/>
      <c r="BB183" s="68"/>
      <c r="BC183" s="68"/>
      <c r="BD183" s="68"/>
      <c r="BE183" s="15"/>
      <c r="BF183" s="5">
        <f t="shared" si="74"/>
        <v>12370</v>
      </c>
      <c r="BG183" s="42">
        <v>5140</v>
      </c>
      <c r="BH183" s="42">
        <v>2510</v>
      </c>
      <c r="BI183" s="42"/>
      <c r="BJ183" s="42"/>
      <c r="BK183" s="42"/>
      <c r="BL183" s="42"/>
      <c r="BM183" s="15">
        <v>4720</v>
      </c>
    </row>
    <row r="184" spans="1:65" ht="17.25" outlineLevel="5" thickBot="1">
      <c r="A184" s="31">
        <f t="shared" si="76"/>
        <v>5</v>
      </c>
      <c r="B184" s="32">
        <f t="shared" si="75"/>
        <v>42155</v>
      </c>
      <c r="C184" s="207">
        <v>335379</v>
      </c>
      <c r="D184" s="64">
        <f t="shared" si="65"/>
        <v>37.299999999999997</v>
      </c>
      <c r="E184" s="12">
        <v>37</v>
      </c>
      <c r="F184" s="12">
        <v>38</v>
      </c>
      <c r="G184" s="12">
        <v>38</v>
      </c>
      <c r="H184" s="12">
        <v>38</v>
      </c>
      <c r="I184" s="12">
        <v>36</v>
      </c>
      <c r="J184" s="12">
        <v>37</v>
      </c>
      <c r="K184" s="12">
        <v>37</v>
      </c>
      <c r="L184" s="12">
        <v>37</v>
      </c>
      <c r="M184" s="74" t="str">
        <f t="shared" si="66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18</v>
      </c>
      <c r="AO184" s="41">
        <v>2260</v>
      </c>
      <c r="AP184" s="110"/>
      <c r="AQ184" s="111"/>
      <c r="AR184" s="126" t="str">
        <f t="shared" si="69"/>
        <v/>
      </c>
      <c r="AS184" s="126" t="str">
        <f t="shared" si="70"/>
        <v/>
      </c>
      <c r="AT184" s="127">
        <v>2290</v>
      </c>
      <c r="AU184" s="128"/>
      <c r="AV184" s="129"/>
      <c r="AW184" s="126" t="str">
        <f t="shared" si="71"/>
        <v/>
      </c>
      <c r="AX184" s="126" t="str">
        <f t="shared" si="72"/>
        <v/>
      </c>
      <c r="AY184" s="64" t="str">
        <f t="shared" si="73"/>
        <v/>
      </c>
      <c r="AZ184" s="97"/>
      <c r="BA184" s="68"/>
      <c r="BB184" s="68"/>
      <c r="BC184" s="68"/>
      <c r="BD184" s="68"/>
      <c r="BE184" s="15"/>
      <c r="BF184" s="5">
        <f t="shared" si="74"/>
        <v>12480</v>
      </c>
      <c r="BG184" s="42">
        <v>5570</v>
      </c>
      <c r="BH184" s="42">
        <v>2090</v>
      </c>
      <c r="BI184" s="42"/>
      <c r="BJ184" s="42"/>
      <c r="BK184" s="42"/>
      <c r="BL184" s="42"/>
      <c r="BM184" s="15">
        <v>4820</v>
      </c>
    </row>
    <row r="185" spans="1:65" outlineLevel="4">
      <c r="A185" s="157" t="s">
        <v>39</v>
      </c>
      <c r="B185" s="158"/>
      <c r="C185" s="50">
        <f t="shared" ref="C185:BM185" si="77">SUBTOTAL(4,C154:C184)</f>
        <v>592846</v>
      </c>
      <c r="D185" s="60">
        <f t="shared" si="77"/>
        <v>37.799999999999997</v>
      </c>
      <c r="E185" s="28">
        <f t="shared" si="77"/>
        <v>38</v>
      </c>
      <c r="F185" s="28">
        <f t="shared" si="77"/>
        <v>38</v>
      </c>
      <c r="G185" s="28">
        <f t="shared" si="77"/>
        <v>39</v>
      </c>
      <c r="H185" s="28">
        <f t="shared" si="77"/>
        <v>39</v>
      </c>
      <c r="I185" s="28">
        <f t="shared" si="77"/>
        <v>37</v>
      </c>
      <c r="J185" s="28">
        <f t="shared" si="77"/>
        <v>37</v>
      </c>
      <c r="K185" s="28">
        <f t="shared" si="77"/>
        <v>38</v>
      </c>
      <c r="L185" s="28">
        <f t="shared" si="77"/>
        <v>38</v>
      </c>
      <c r="M185" s="71">
        <f t="shared" si="77"/>
        <v>7.3</v>
      </c>
      <c r="N185" s="82">
        <f t="shared" si="77"/>
        <v>7.32</v>
      </c>
      <c r="O185" s="82">
        <f t="shared" si="77"/>
        <v>7.36</v>
      </c>
      <c r="P185" s="82">
        <f t="shared" si="77"/>
        <v>7.34</v>
      </c>
      <c r="Q185" s="82">
        <f t="shared" si="77"/>
        <v>7.36</v>
      </c>
      <c r="R185" s="82">
        <f t="shared" si="77"/>
        <v>0</v>
      </c>
      <c r="S185" s="82">
        <f t="shared" si="77"/>
        <v>0</v>
      </c>
      <c r="T185" s="82">
        <f t="shared" si="77"/>
        <v>0</v>
      </c>
      <c r="U185" s="82">
        <f t="shared" si="77"/>
        <v>0</v>
      </c>
      <c r="V185" s="29">
        <f t="shared" si="77"/>
        <v>0</v>
      </c>
      <c r="W185" s="39">
        <f t="shared" si="77"/>
        <v>0</v>
      </c>
      <c r="X185" s="39">
        <f t="shared" si="77"/>
        <v>0</v>
      </c>
      <c r="Y185" s="39">
        <f t="shared" si="77"/>
        <v>0</v>
      </c>
      <c r="Z185" s="39">
        <f t="shared" si="77"/>
        <v>0</v>
      </c>
      <c r="AA185" s="39">
        <f t="shared" si="77"/>
        <v>0</v>
      </c>
      <c r="AB185" s="39">
        <f t="shared" si="77"/>
        <v>0</v>
      </c>
      <c r="AC185" s="39">
        <f t="shared" si="77"/>
        <v>0</v>
      </c>
      <c r="AD185" s="39">
        <f t="shared" si="77"/>
        <v>0</v>
      </c>
      <c r="AE185" s="29">
        <f t="shared" si="77"/>
        <v>0</v>
      </c>
      <c r="AF185" s="39">
        <f t="shared" si="77"/>
        <v>0</v>
      </c>
      <c r="AG185" s="39">
        <f t="shared" si="77"/>
        <v>0</v>
      </c>
      <c r="AH185" s="39">
        <f t="shared" si="77"/>
        <v>0</v>
      </c>
      <c r="AI185" s="39">
        <f t="shared" si="77"/>
        <v>0</v>
      </c>
      <c r="AJ185" s="39">
        <f t="shared" si="77"/>
        <v>0</v>
      </c>
      <c r="AK185" s="39">
        <f t="shared" si="77"/>
        <v>0</v>
      </c>
      <c r="AL185" s="39">
        <f t="shared" si="77"/>
        <v>0</v>
      </c>
      <c r="AM185" s="39">
        <f t="shared" si="77"/>
        <v>0</v>
      </c>
      <c r="AN185" s="39">
        <f t="shared" si="77"/>
        <v>30</v>
      </c>
      <c r="AO185" s="39">
        <f t="shared" si="77"/>
        <v>2290</v>
      </c>
      <c r="AP185" s="104">
        <f t="shared" si="77"/>
        <v>4.6399999999999997</v>
      </c>
      <c r="AQ185" s="105">
        <f t="shared" si="77"/>
        <v>3.31</v>
      </c>
      <c r="AR185" s="106">
        <f t="shared" si="77"/>
        <v>73.033707865168537</v>
      </c>
      <c r="AS185" s="106">
        <f t="shared" si="77"/>
        <v>30.158730158730165</v>
      </c>
      <c r="AT185" s="107">
        <f t="shared" si="77"/>
        <v>2290</v>
      </c>
      <c r="AU185" s="108">
        <f t="shared" si="77"/>
        <v>2.65</v>
      </c>
      <c r="AV185" s="109">
        <f t="shared" si="77"/>
        <v>1.51</v>
      </c>
      <c r="AW185" s="106">
        <f t="shared" si="77"/>
        <v>58.227848101265813</v>
      </c>
      <c r="AX185" s="106">
        <f t="shared" si="77"/>
        <v>43.018867924528301</v>
      </c>
      <c r="AY185" s="60">
        <f t="shared" si="77"/>
        <v>48.531468531468548</v>
      </c>
      <c r="AZ185" s="96">
        <f t="shared" si="77"/>
        <v>78.3</v>
      </c>
      <c r="BA185" s="67">
        <f t="shared" si="77"/>
        <v>0</v>
      </c>
      <c r="BB185" s="67">
        <f t="shared" si="77"/>
        <v>0</v>
      </c>
      <c r="BC185" s="67">
        <f t="shared" si="77"/>
        <v>0</v>
      </c>
      <c r="BD185" s="67">
        <f t="shared" si="77"/>
        <v>0</v>
      </c>
      <c r="BE185" s="27">
        <f t="shared" si="77"/>
        <v>0</v>
      </c>
      <c r="BF185" s="29">
        <f t="shared" si="77"/>
        <v>12490</v>
      </c>
      <c r="BG185" s="39">
        <f t="shared" si="77"/>
        <v>7220</v>
      </c>
      <c r="BH185" s="40">
        <f t="shared" si="77"/>
        <v>6280</v>
      </c>
      <c r="BI185" s="40">
        <f t="shared" si="77"/>
        <v>0</v>
      </c>
      <c r="BJ185" s="40">
        <f t="shared" si="77"/>
        <v>0</v>
      </c>
      <c r="BK185" s="40">
        <f t="shared" si="77"/>
        <v>0</v>
      </c>
      <c r="BL185" s="40">
        <f t="shared" si="77"/>
        <v>0</v>
      </c>
      <c r="BM185" s="27">
        <f t="shared" si="77"/>
        <v>4880</v>
      </c>
    </row>
    <row r="186" spans="1:65" outlineLevel="3">
      <c r="A186" s="187" t="s">
        <v>28</v>
      </c>
      <c r="B186" s="188"/>
      <c r="C186" s="207">
        <f t="shared" ref="C186:BM186" si="78">SUBTOTAL(5,C154:C184)</f>
        <v>335379</v>
      </c>
      <c r="D186" s="208">
        <f t="shared" si="78"/>
        <v>36.5</v>
      </c>
      <c r="E186" s="12">
        <f t="shared" si="78"/>
        <v>37</v>
      </c>
      <c r="F186" s="12">
        <f t="shared" si="78"/>
        <v>37</v>
      </c>
      <c r="G186" s="12">
        <f t="shared" si="78"/>
        <v>37</v>
      </c>
      <c r="H186" s="12">
        <f t="shared" si="78"/>
        <v>37</v>
      </c>
      <c r="I186" s="12">
        <f t="shared" si="78"/>
        <v>36</v>
      </c>
      <c r="J186" s="12">
        <f t="shared" si="78"/>
        <v>36</v>
      </c>
      <c r="K186" s="12">
        <f t="shared" si="78"/>
        <v>36</v>
      </c>
      <c r="L186" s="12">
        <f t="shared" si="78"/>
        <v>36</v>
      </c>
      <c r="M186" s="210">
        <f t="shared" si="78"/>
        <v>7.2</v>
      </c>
      <c r="N186" s="83">
        <f t="shared" si="78"/>
        <v>7.1</v>
      </c>
      <c r="O186" s="83">
        <f t="shared" si="78"/>
        <v>7.18</v>
      </c>
      <c r="P186" s="83">
        <f t="shared" si="78"/>
        <v>7.22</v>
      </c>
      <c r="Q186" s="83">
        <f t="shared" si="78"/>
        <v>7.13</v>
      </c>
      <c r="R186" s="83">
        <f t="shared" si="78"/>
        <v>0</v>
      </c>
      <c r="S186" s="83">
        <f t="shared" si="78"/>
        <v>0</v>
      </c>
      <c r="T186" s="83">
        <f t="shared" si="78"/>
        <v>0</v>
      </c>
      <c r="U186" s="83">
        <f t="shared" si="78"/>
        <v>0</v>
      </c>
      <c r="V186" s="212">
        <f t="shared" si="78"/>
        <v>0</v>
      </c>
      <c r="W186" s="41">
        <f t="shared" si="78"/>
        <v>0</v>
      </c>
      <c r="X186" s="41">
        <f t="shared" si="78"/>
        <v>0</v>
      </c>
      <c r="Y186" s="41">
        <f t="shared" si="78"/>
        <v>0</v>
      </c>
      <c r="Z186" s="41">
        <f t="shared" si="78"/>
        <v>0</v>
      </c>
      <c r="AA186" s="41">
        <f t="shared" si="78"/>
        <v>0</v>
      </c>
      <c r="AB186" s="41">
        <f t="shared" si="78"/>
        <v>0</v>
      </c>
      <c r="AC186" s="41">
        <f t="shared" si="78"/>
        <v>0</v>
      </c>
      <c r="AD186" s="41">
        <f t="shared" si="78"/>
        <v>0</v>
      </c>
      <c r="AE186" s="212">
        <f t="shared" si="78"/>
        <v>0</v>
      </c>
      <c r="AF186" s="41">
        <f t="shared" si="78"/>
        <v>0</v>
      </c>
      <c r="AG186" s="41">
        <f t="shared" si="78"/>
        <v>0</v>
      </c>
      <c r="AH186" s="41">
        <f t="shared" si="78"/>
        <v>0</v>
      </c>
      <c r="AI186" s="41">
        <f t="shared" si="78"/>
        <v>0</v>
      </c>
      <c r="AJ186" s="41">
        <f t="shared" si="78"/>
        <v>0</v>
      </c>
      <c r="AK186" s="41">
        <f t="shared" si="78"/>
        <v>0</v>
      </c>
      <c r="AL186" s="41">
        <f t="shared" si="78"/>
        <v>0</v>
      </c>
      <c r="AM186" s="41">
        <f t="shared" si="78"/>
        <v>0</v>
      </c>
      <c r="AN186" s="41">
        <f t="shared" si="78"/>
        <v>17</v>
      </c>
      <c r="AO186" s="41">
        <f t="shared" si="78"/>
        <v>1340</v>
      </c>
      <c r="AP186" s="110">
        <f t="shared" si="78"/>
        <v>3.56</v>
      </c>
      <c r="AQ186" s="111">
        <f t="shared" si="78"/>
        <v>2.6</v>
      </c>
      <c r="AR186" s="216">
        <f t="shared" si="78"/>
        <v>69.841269841269835</v>
      </c>
      <c r="AS186" s="216">
        <f t="shared" si="78"/>
        <v>26.966292134831463</v>
      </c>
      <c r="AT186" s="113">
        <f t="shared" si="78"/>
        <v>1370</v>
      </c>
      <c r="AU186" s="114">
        <f t="shared" si="78"/>
        <v>2.37</v>
      </c>
      <c r="AV186" s="115">
        <f t="shared" si="78"/>
        <v>1.38</v>
      </c>
      <c r="AW186" s="216">
        <f t="shared" si="78"/>
        <v>56.981132075471699</v>
      </c>
      <c r="AX186" s="216">
        <f t="shared" si="78"/>
        <v>41.772151898734187</v>
      </c>
      <c r="AY186" s="208">
        <f t="shared" si="78"/>
        <v>41.646191646191625</v>
      </c>
      <c r="AZ186" s="97">
        <f t="shared" si="78"/>
        <v>77.8</v>
      </c>
      <c r="BA186" s="68">
        <f t="shared" si="78"/>
        <v>0</v>
      </c>
      <c r="BB186" s="68">
        <f t="shared" si="78"/>
        <v>0</v>
      </c>
      <c r="BC186" s="68">
        <f t="shared" si="78"/>
        <v>0</v>
      </c>
      <c r="BD186" s="68">
        <f t="shared" si="78"/>
        <v>0</v>
      </c>
      <c r="BE186" s="15">
        <f t="shared" si="78"/>
        <v>0</v>
      </c>
      <c r="BF186" s="212">
        <f t="shared" si="78"/>
        <v>12060</v>
      </c>
      <c r="BG186" s="41">
        <f t="shared" si="78"/>
        <v>1770</v>
      </c>
      <c r="BH186" s="42">
        <f t="shared" si="78"/>
        <v>520</v>
      </c>
      <c r="BI186" s="42">
        <f t="shared" si="78"/>
        <v>0</v>
      </c>
      <c r="BJ186" s="42">
        <f t="shared" si="78"/>
        <v>0</v>
      </c>
      <c r="BK186" s="42">
        <f t="shared" si="78"/>
        <v>0</v>
      </c>
      <c r="BL186" s="42">
        <f t="shared" si="78"/>
        <v>0</v>
      </c>
      <c r="BM186" s="15">
        <f t="shared" si="78"/>
        <v>2160</v>
      </c>
    </row>
    <row r="187" spans="1:65" outlineLevel="2">
      <c r="A187" s="187" t="s">
        <v>17</v>
      </c>
      <c r="B187" s="188"/>
      <c r="C187" s="207">
        <f>IFERROR(SUBTOTAL(1,C154:C184),"")</f>
        <v>419126.96774193546</v>
      </c>
      <c r="D187" s="208">
        <f t="shared" ref="D187:BM187" si="79">IFERROR(SUBTOTAL(1,D154:D184),"")</f>
        <v>37.270967741935472</v>
      </c>
      <c r="E187" s="12">
        <f t="shared" si="79"/>
        <v>37.451612903225808</v>
      </c>
      <c r="F187" s="12">
        <f t="shared" si="79"/>
        <v>37.838709677419352</v>
      </c>
      <c r="G187" s="12">
        <f t="shared" si="79"/>
        <v>37.935483870967744</v>
      </c>
      <c r="H187" s="12">
        <f t="shared" si="79"/>
        <v>37.774193548387096</v>
      </c>
      <c r="I187" s="12">
        <f t="shared" si="79"/>
        <v>36.451612903225808</v>
      </c>
      <c r="J187" s="12">
        <f t="shared" si="79"/>
        <v>36.838709677419352</v>
      </c>
      <c r="K187" s="12">
        <f t="shared" si="79"/>
        <v>36.935483870967744</v>
      </c>
      <c r="L187" s="12">
        <f t="shared" si="79"/>
        <v>36.774193548387096</v>
      </c>
      <c r="M187" s="210">
        <f t="shared" si="79"/>
        <v>7.25</v>
      </c>
      <c r="N187" s="83">
        <f t="shared" si="79"/>
        <v>7.2475000000000005</v>
      </c>
      <c r="O187" s="83">
        <f t="shared" si="79"/>
        <v>7.2749999999999995</v>
      </c>
      <c r="P187" s="83">
        <f t="shared" si="79"/>
        <v>7.2925000000000004</v>
      </c>
      <c r="Q187" s="83">
        <f t="shared" si="79"/>
        <v>7.25</v>
      </c>
      <c r="R187" s="83" t="str">
        <f t="shared" si="79"/>
        <v/>
      </c>
      <c r="S187" s="83" t="str">
        <f t="shared" si="79"/>
        <v/>
      </c>
      <c r="T187" s="83" t="str">
        <f t="shared" si="79"/>
        <v/>
      </c>
      <c r="U187" s="83" t="str">
        <f t="shared" si="79"/>
        <v/>
      </c>
      <c r="V187" s="212" t="str">
        <f t="shared" si="79"/>
        <v/>
      </c>
      <c r="W187" s="41" t="str">
        <f t="shared" si="79"/>
        <v/>
      </c>
      <c r="X187" s="41" t="str">
        <f t="shared" si="79"/>
        <v/>
      </c>
      <c r="Y187" s="41" t="str">
        <f t="shared" si="79"/>
        <v/>
      </c>
      <c r="Z187" s="41" t="str">
        <f t="shared" si="79"/>
        <v/>
      </c>
      <c r="AA187" s="41" t="str">
        <f t="shared" si="79"/>
        <v/>
      </c>
      <c r="AB187" s="41" t="str">
        <f t="shared" si="79"/>
        <v/>
      </c>
      <c r="AC187" s="41" t="str">
        <f t="shared" si="79"/>
        <v/>
      </c>
      <c r="AD187" s="41" t="str">
        <f t="shared" si="79"/>
        <v/>
      </c>
      <c r="AE187" s="212" t="str">
        <f t="shared" si="79"/>
        <v/>
      </c>
      <c r="AF187" s="41" t="str">
        <f t="shared" si="79"/>
        <v/>
      </c>
      <c r="AG187" s="41" t="str">
        <f t="shared" si="79"/>
        <v/>
      </c>
      <c r="AH187" s="41" t="str">
        <f t="shared" si="79"/>
        <v/>
      </c>
      <c r="AI187" s="41" t="str">
        <f t="shared" si="79"/>
        <v/>
      </c>
      <c r="AJ187" s="41" t="str">
        <f t="shared" si="79"/>
        <v/>
      </c>
      <c r="AK187" s="41" t="str">
        <f t="shared" si="79"/>
        <v/>
      </c>
      <c r="AL187" s="41" t="str">
        <f t="shared" si="79"/>
        <v/>
      </c>
      <c r="AM187" s="41" t="str">
        <f t="shared" si="79"/>
        <v/>
      </c>
      <c r="AN187" s="41">
        <f t="shared" si="79"/>
        <v>24.225806451612904</v>
      </c>
      <c r="AO187" s="41">
        <f t="shared" si="79"/>
        <v>1673.8709677419354</v>
      </c>
      <c r="AP187" s="110">
        <f t="shared" si="79"/>
        <v>4.1174999999999997</v>
      </c>
      <c r="AQ187" s="111">
        <f t="shared" si="79"/>
        <v>2.9275000000000002</v>
      </c>
      <c r="AR187" s="216">
        <f t="shared" si="79"/>
        <v>71.16937646162836</v>
      </c>
      <c r="AS187" s="216">
        <f t="shared" si="79"/>
        <v>28.830623538371643</v>
      </c>
      <c r="AT187" s="113">
        <f t="shared" si="79"/>
        <v>1769.3548387096773</v>
      </c>
      <c r="AU187" s="114">
        <f t="shared" si="79"/>
        <v>2.5625</v>
      </c>
      <c r="AV187" s="115">
        <f t="shared" si="79"/>
        <v>1.4749999999999999</v>
      </c>
      <c r="AW187" s="216">
        <f t="shared" si="79"/>
        <v>57.578458082703285</v>
      </c>
      <c r="AX187" s="216">
        <f t="shared" si="79"/>
        <v>42.421541917296715</v>
      </c>
      <c r="AY187" s="208">
        <f t="shared" si="79"/>
        <v>45.000487219753708</v>
      </c>
      <c r="AZ187" s="97">
        <f t="shared" si="79"/>
        <v>77.977777777777789</v>
      </c>
      <c r="BA187" s="68" t="str">
        <f t="shared" si="79"/>
        <v/>
      </c>
      <c r="BB187" s="68" t="str">
        <f t="shared" si="79"/>
        <v/>
      </c>
      <c r="BC187" s="68" t="str">
        <f t="shared" si="79"/>
        <v/>
      </c>
      <c r="BD187" s="68" t="str">
        <f t="shared" si="79"/>
        <v/>
      </c>
      <c r="BE187" s="15" t="str">
        <f>IFERROR(SUBTOTAL(1,BE154:BE184),"")</f>
        <v/>
      </c>
      <c r="BF187" s="212">
        <f t="shared" si="79"/>
        <v>12447.741935483871</v>
      </c>
      <c r="BG187" s="41">
        <f t="shared" si="79"/>
        <v>4854.8387096774195</v>
      </c>
      <c r="BH187" s="42">
        <f t="shared" si="79"/>
        <v>3157.4193548387098</v>
      </c>
      <c r="BI187" s="42" t="str">
        <f t="shared" si="79"/>
        <v/>
      </c>
      <c r="BJ187" s="42" t="str">
        <f t="shared" si="79"/>
        <v/>
      </c>
      <c r="BK187" s="42" t="str">
        <f t="shared" si="79"/>
        <v/>
      </c>
      <c r="BL187" s="42" t="str">
        <f t="shared" si="79"/>
        <v/>
      </c>
      <c r="BM187" s="15">
        <f t="shared" si="79"/>
        <v>4435.4838709677415</v>
      </c>
    </row>
    <row r="188" spans="1:65" ht="17.25" outlineLevel="1" thickBot="1">
      <c r="A188" s="224" t="s">
        <v>56</v>
      </c>
      <c r="B188" s="225"/>
      <c r="C188" s="226">
        <f>SUBTOTAL(9,C154:C184)</f>
        <v>12992936</v>
      </c>
      <c r="D188" s="227"/>
      <c r="E188" s="228"/>
      <c r="F188" s="228"/>
      <c r="G188" s="228"/>
      <c r="H188" s="228"/>
      <c r="I188" s="228"/>
      <c r="J188" s="228"/>
      <c r="K188" s="228"/>
      <c r="L188" s="228"/>
      <c r="M188" s="229"/>
      <c r="N188" s="230"/>
      <c r="O188" s="230"/>
      <c r="P188" s="230"/>
      <c r="Q188" s="230"/>
      <c r="R188" s="230"/>
      <c r="S188" s="230"/>
      <c r="T188" s="230"/>
      <c r="U188" s="230"/>
      <c r="V188" s="231"/>
      <c r="W188" s="232"/>
      <c r="X188" s="232"/>
      <c r="Y188" s="232"/>
      <c r="Z188" s="232"/>
      <c r="AA188" s="232"/>
      <c r="AB188" s="232"/>
      <c r="AC188" s="232"/>
      <c r="AD188" s="232"/>
      <c r="AE188" s="231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3">
        <f>SUBTOTAL(9,AO154:AO184)</f>
        <v>51890</v>
      </c>
      <c r="AP188" s="234"/>
      <c r="AQ188" s="235"/>
      <c r="AR188" s="236"/>
      <c r="AS188" s="236"/>
      <c r="AT188" s="237">
        <f>SUBTOTAL(9,AT154:AT184)</f>
        <v>54850</v>
      </c>
      <c r="AU188" s="238"/>
      <c r="AV188" s="239"/>
      <c r="AW188" s="236"/>
      <c r="AX188" s="236"/>
      <c r="AY188" s="227"/>
      <c r="AZ188" s="240"/>
      <c r="BA188" s="241"/>
      <c r="BB188" s="241"/>
      <c r="BC188" s="241"/>
      <c r="BD188" s="241"/>
      <c r="BE188" s="242">
        <f>SUBTOTAL(9,BE154:BE184)</f>
        <v>0</v>
      </c>
      <c r="BF188" s="243">
        <f t="shared" ref="BF188:BM188" si="80">SUBTOTAL(9,BF154:BF184)</f>
        <v>385880</v>
      </c>
      <c r="BG188" s="233">
        <f t="shared" si="80"/>
        <v>150500</v>
      </c>
      <c r="BH188" s="244">
        <f t="shared" si="80"/>
        <v>97880</v>
      </c>
      <c r="BI188" s="244">
        <f t="shared" si="80"/>
        <v>0</v>
      </c>
      <c r="BJ188" s="244">
        <f t="shared" si="80"/>
        <v>0</v>
      </c>
      <c r="BK188" s="244">
        <f t="shared" si="80"/>
        <v>0</v>
      </c>
      <c r="BL188" s="244">
        <f t="shared" si="80"/>
        <v>0</v>
      </c>
      <c r="BM188" s="242">
        <f t="shared" si="80"/>
        <v>137500</v>
      </c>
    </row>
    <row r="189" spans="1:65" outlineLevel="5">
      <c r="A189" s="21">
        <f t="shared" si="76"/>
        <v>6</v>
      </c>
      <c r="B189" s="33">
        <f>B184+1</f>
        <v>42156</v>
      </c>
      <c r="C189" s="207">
        <v>352734</v>
      </c>
      <c r="D189" s="64">
        <f t="shared" ref="D189:D218" si="81">IFERROR(ROUND(AVERAGE(E189:L189),1),"")</f>
        <v>37.5</v>
      </c>
      <c r="E189" s="12">
        <v>38</v>
      </c>
      <c r="F189" s="12">
        <v>38</v>
      </c>
      <c r="G189" s="12">
        <v>38</v>
      </c>
      <c r="H189" s="12">
        <v>38</v>
      </c>
      <c r="I189" s="12">
        <v>37</v>
      </c>
      <c r="J189" s="12">
        <v>37</v>
      </c>
      <c r="K189" s="12">
        <v>37</v>
      </c>
      <c r="L189" s="12">
        <v>37</v>
      </c>
      <c r="M189" s="74" t="str">
        <f t="shared" ref="M189:M218" si="82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3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4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18</v>
      </c>
      <c r="AO189" s="41">
        <v>2210</v>
      </c>
      <c r="AP189" s="110"/>
      <c r="AQ189" s="111"/>
      <c r="AR189" s="126" t="str">
        <f t="shared" ref="AR189:AR218" si="85">IFERROR(AQ189/AP189*100,"")</f>
        <v/>
      </c>
      <c r="AS189" s="126" t="str">
        <f t="shared" ref="AS189:AS218" si="86">IFERROR(100-AR189,"")</f>
        <v/>
      </c>
      <c r="AT189" s="127">
        <v>2280</v>
      </c>
      <c r="AU189" s="128"/>
      <c r="AV189" s="129"/>
      <c r="AW189" s="126" t="str">
        <f t="shared" ref="AW189:AW218" si="87">IFERROR(AV189/AU189*100,"")</f>
        <v/>
      </c>
      <c r="AX189" s="126" t="str">
        <f t="shared" ref="AX189:AX218" si="88">IFERROR(100-AW189,"")</f>
        <v/>
      </c>
      <c r="AY189" s="64" t="str">
        <f t="shared" ref="AY189:AY218" si="89">IFERROR((1-((AW189*AS189)/(AX189*AR189)))*100,"")</f>
        <v/>
      </c>
      <c r="AZ189" s="97">
        <v>78.3</v>
      </c>
      <c r="BA189" s="68"/>
      <c r="BB189" s="68"/>
      <c r="BC189" s="68"/>
      <c r="BD189" s="68"/>
      <c r="BE189" s="15"/>
      <c r="BF189" s="5">
        <f t="shared" ref="BF189:BF218" si="90">IF(SUM(BG189:BM189)=0,"",SUM(BG189:BM189))</f>
        <v>12450</v>
      </c>
      <c r="BG189" s="42">
        <v>5580</v>
      </c>
      <c r="BH189" s="42">
        <v>2050</v>
      </c>
      <c r="BI189" s="42"/>
      <c r="BJ189" s="42"/>
      <c r="BK189" s="42"/>
      <c r="BL189" s="42"/>
      <c r="BM189" s="42">
        <v>4820</v>
      </c>
    </row>
    <row r="190" spans="1:65" outlineLevel="5">
      <c r="A190" s="22">
        <f t="shared" si="76"/>
        <v>6</v>
      </c>
      <c r="B190" s="9">
        <f t="shared" si="75"/>
        <v>42157</v>
      </c>
      <c r="C190" s="207">
        <v>352797</v>
      </c>
      <c r="D190" s="64">
        <f t="shared" si="81"/>
        <v>37.299999999999997</v>
      </c>
      <c r="E190" s="12">
        <v>37</v>
      </c>
      <c r="F190" s="12">
        <v>38</v>
      </c>
      <c r="G190" s="12">
        <v>38</v>
      </c>
      <c r="H190" s="12">
        <v>38</v>
      </c>
      <c r="I190" s="12">
        <v>36</v>
      </c>
      <c r="J190" s="12">
        <v>37</v>
      </c>
      <c r="K190" s="12">
        <v>37</v>
      </c>
      <c r="L190" s="12">
        <v>37</v>
      </c>
      <c r="M190" s="74">
        <f t="shared" si="82"/>
        <v>7.1</v>
      </c>
      <c r="N190" s="83">
        <v>7.19</v>
      </c>
      <c r="O190" s="83">
        <v>7.12</v>
      </c>
      <c r="P190" s="83">
        <v>7.1</v>
      </c>
      <c r="Q190" s="83">
        <v>7.11</v>
      </c>
      <c r="R190" s="83"/>
      <c r="S190" s="83"/>
      <c r="T190" s="83"/>
      <c r="U190" s="83"/>
      <c r="V190" s="5" t="str">
        <f t="shared" si="83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19</v>
      </c>
      <c r="AO190" s="41">
        <v>2090</v>
      </c>
      <c r="AP190" s="110">
        <v>2.83</v>
      </c>
      <c r="AQ190" s="111">
        <v>2.06</v>
      </c>
      <c r="AR190" s="126">
        <f t="shared" si="85"/>
        <v>72.791519434628967</v>
      </c>
      <c r="AS190" s="126">
        <f t="shared" si="86"/>
        <v>27.208480565371033</v>
      </c>
      <c r="AT190" s="127">
        <v>2250</v>
      </c>
      <c r="AU190" s="128">
        <v>2.29</v>
      </c>
      <c r="AV190" s="129">
        <v>1.39</v>
      </c>
      <c r="AW190" s="126">
        <f t="shared" si="87"/>
        <v>60.698689956331876</v>
      </c>
      <c r="AX190" s="126">
        <f t="shared" si="88"/>
        <v>39.301310043668124</v>
      </c>
      <c r="AY190" s="64">
        <f t="shared" si="89"/>
        <v>42.270765911542583</v>
      </c>
      <c r="AZ190" s="97">
        <v>78.400000000000006</v>
      </c>
      <c r="BA190" s="68"/>
      <c r="BB190" s="68"/>
      <c r="BC190" s="68"/>
      <c r="BD190" s="68"/>
      <c r="BE190" s="15"/>
      <c r="BF190" s="5">
        <f t="shared" si="90"/>
        <v>12490</v>
      </c>
      <c r="BG190" s="42">
        <v>5590</v>
      </c>
      <c r="BH190" s="42">
        <v>2230</v>
      </c>
      <c r="BI190" s="42"/>
      <c r="BJ190" s="42"/>
      <c r="BK190" s="42"/>
      <c r="BL190" s="42"/>
      <c r="BM190" s="42">
        <v>4670</v>
      </c>
    </row>
    <row r="191" spans="1:65" outlineLevel="5">
      <c r="A191" s="22">
        <f t="shared" si="76"/>
        <v>6</v>
      </c>
      <c r="B191" s="9">
        <f t="shared" si="75"/>
        <v>42158</v>
      </c>
      <c r="C191" s="207">
        <v>355614</v>
      </c>
      <c r="D191" s="64">
        <f t="shared" si="81"/>
        <v>37.299999999999997</v>
      </c>
      <c r="E191" s="12">
        <v>37</v>
      </c>
      <c r="F191" s="12">
        <v>38</v>
      </c>
      <c r="G191" s="12">
        <v>38</v>
      </c>
      <c r="H191" s="12">
        <v>38</v>
      </c>
      <c r="I191" s="12">
        <v>36</v>
      </c>
      <c r="J191" s="12">
        <v>37</v>
      </c>
      <c r="K191" s="12">
        <v>37</v>
      </c>
      <c r="L191" s="12">
        <v>37</v>
      </c>
      <c r="M191" s="74" t="str">
        <f t="shared" si="82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3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4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19</v>
      </c>
      <c r="AO191" s="41">
        <v>2080</v>
      </c>
      <c r="AP191" s="110"/>
      <c r="AQ191" s="111"/>
      <c r="AR191" s="126" t="str">
        <f t="shared" si="85"/>
        <v/>
      </c>
      <c r="AS191" s="126" t="str">
        <f t="shared" si="86"/>
        <v/>
      </c>
      <c r="AT191" s="127">
        <v>2290</v>
      </c>
      <c r="AU191" s="128"/>
      <c r="AV191" s="129"/>
      <c r="AW191" s="126" t="str">
        <f t="shared" si="87"/>
        <v/>
      </c>
      <c r="AX191" s="126" t="str">
        <f t="shared" si="88"/>
        <v/>
      </c>
      <c r="AY191" s="64" t="str">
        <f t="shared" si="89"/>
        <v/>
      </c>
      <c r="AZ191" s="97">
        <v>78.2</v>
      </c>
      <c r="BA191" s="68"/>
      <c r="BB191" s="68"/>
      <c r="BC191" s="68"/>
      <c r="BD191" s="68"/>
      <c r="BE191" s="15"/>
      <c r="BF191" s="5">
        <f t="shared" si="90"/>
        <v>12480</v>
      </c>
      <c r="BG191" s="42">
        <v>4030</v>
      </c>
      <c r="BH191" s="42">
        <v>3620</v>
      </c>
      <c r="BI191" s="42"/>
      <c r="BJ191" s="42"/>
      <c r="BK191" s="42"/>
      <c r="BL191" s="42"/>
      <c r="BM191" s="42">
        <v>4830</v>
      </c>
    </row>
    <row r="192" spans="1:65" outlineLevel="5">
      <c r="A192" s="22">
        <f t="shared" si="76"/>
        <v>6</v>
      </c>
      <c r="B192" s="9">
        <f t="shared" si="75"/>
        <v>42159</v>
      </c>
      <c r="C192" s="207">
        <v>355463</v>
      </c>
      <c r="D192" s="64">
        <f t="shared" si="81"/>
        <v>37.299999999999997</v>
      </c>
      <c r="E192" s="12">
        <v>37</v>
      </c>
      <c r="F192" s="12">
        <v>38</v>
      </c>
      <c r="G192" s="12">
        <v>38</v>
      </c>
      <c r="H192" s="12">
        <v>38</v>
      </c>
      <c r="I192" s="12">
        <v>36</v>
      </c>
      <c r="J192" s="12">
        <v>37</v>
      </c>
      <c r="K192" s="12">
        <v>37</v>
      </c>
      <c r="L192" s="12">
        <v>37</v>
      </c>
      <c r="M192" s="74" t="str">
        <f t="shared" si="82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3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4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20</v>
      </c>
      <c r="AO192" s="41">
        <v>2030</v>
      </c>
      <c r="AP192" s="110"/>
      <c r="AQ192" s="111"/>
      <c r="AR192" s="126" t="str">
        <f t="shared" si="85"/>
        <v/>
      </c>
      <c r="AS192" s="126" t="str">
        <f t="shared" si="86"/>
        <v/>
      </c>
      <c r="AT192" s="127">
        <v>2300</v>
      </c>
      <c r="AU192" s="128"/>
      <c r="AV192" s="129"/>
      <c r="AW192" s="126" t="str">
        <f t="shared" si="87"/>
        <v/>
      </c>
      <c r="AX192" s="126" t="str">
        <f t="shared" si="88"/>
        <v/>
      </c>
      <c r="AY192" s="64" t="str">
        <f t="shared" si="89"/>
        <v/>
      </c>
      <c r="AZ192" s="97">
        <v>78.2</v>
      </c>
      <c r="BA192" s="68"/>
      <c r="BB192" s="68"/>
      <c r="BC192" s="68"/>
      <c r="BD192" s="68"/>
      <c r="BE192" s="15"/>
      <c r="BF192" s="5">
        <f t="shared" si="90"/>
        <v>12490</v>
      </c>
      <c r="BG192" s="42">
        <v>4070</v>
      </c>
      <c r="BH192" s="42">
        <v>3560</v>
      </c>
      <c r="BI192" s="42"/>
      <c r="BJ192" s="42"/>
      <c r="BK192" s="42"/>
      <c r="BL192" s="42"/>
      <c r="BM192" s="42">
        <v>4860</v>
      </c>
    </row>
    <row r="193" spans="1:65" outlineLevel="5">
      <c r="A193" s="22">
        <f t="shared" si="76"/>
        <v>6</v>
      </c>
      <c r="B193" s="9">
        <f t="shared" si="75"/>
        <v>42160</v>
      </c>
      <c r="C193" s="207">
        <v>399298</v>
      </c>
      <c r="D193" s="64">
        <f t="shared" si="81"/>
        <v>37</v>
      </c>
      <c r="E193" s="12">
        <v>38</v>
      </c>
      <c r="F193" s="12">
        <v>37</v>
      </c>
      <c r="G193" s="12">
        <v>37</v>
      </c>
      <c r="H193" s="12">
        <v>38</v>
      </c>
      <c r="I193" s="12">
        <v>37</v>
      </c>
      <c r="J193" s="12">
        <v>36</v>
      </c>
      <c r="K193" s="12">
        <v>36</v>
      </c>
      <c r="L193" s="12">
        <v>37</v>
      </c>
      <c r="M193" s="74" t="str">
        <f t="shared" si="82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3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27</v>
      </c>
      <c r="AO193" s="41">
        <v>1500</v>
      </c>
      <c r="AP193" s="110"/>
      <c r="AQ193" s="111"/>
      <c r="AR193" s="126" t="str">
        <f t="shared" si="85"/>
        <v/>
      </c>
      <c r="AS193" s="126" t="str">
        <f t="shared" si="86"/>
        <v/>
      </c>
      <c r="AT193" s="127">
        <v>2280</v>
      </c>
      <c r="AU193" s="128"/>
      <c r="AV193" s="129"/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>
        <v>78.2</v>
      </c>
      <c r="BA193" s="68"/>
      <c r="BB193" s="68"/>
      <c r="BC193" s="68"/>
      <c r="BD193" s="68"/>
      <c r="BE193" s="15"/>
      <c r="BF193" s="5">
        <f t="shared" si="90"/>
        <v>12480</v>
      </c>
      <c r="BG193" s="42">
        <v>3950</v>
      </c>
      <c r="BH193" s="42">
        <v>3950</v>
      </c>
      <c r="BI193" s="42"/>
      <c r="BJ193" s="42"/>
      <c r="BK193" s="42"/>
      <c r="BL193" s="42"/>
      <c r="BM193" s="42">
        <v>4580</v>
      </c>
    </row>
    <row r="194" spans="1:65" outlineLevel="5">
      <c r="A194" s="22">
        <f t="shared" si="76"/>
        <v>6</v>
      </c>
      <c r="B194" s="9">
        <f t="shared" si="75"/>
        <v>42161</v>
      </c>
      <c r="C194" s="207">
        <v>368319</v>
      </c>
      <c r="D194" s="64">
        <f t="shared" si="81"/>
        <v>37.5</v>
      </c>
      <c r="E194" s="12">
        <v>38</v>
      </c>
      <c r="F194" s="12">
        <v>38</v>
      </c>
      <c r="G194" s="12">
        <v>38</v>
      </c>
      <c r="H194" s="12">
        <v>38</v>
      </c>
      <c r="I194" s="12">
        <v>37</v>
      </c>
      <c r="J194" s="12">
        <v>37</v>
      </c>
      <c r="K194" s="12">
        <v>37</v>
      </c>
      <c r="L194" s="12">
        <v>37</v>
      </c>
      <c r="M194" s="74" t="str">
        <f t="shared" si="82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3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26</v>
      </c>
      <c r="AO194" s="41">
        <v>1510</v>
      </c>
      <c r="AP194" s="110"/>
      <c r="AQ194" s="111"/>
      <c r="AR194" s="126" t="str">
        <f t="shared" si="85"/>
        <v/>
      </c>
      <c r="AS194" s="126" t="str">
        <f t="shared" si="86"/>
        <v/>
      </c>
      <c r="AT194" s="127">
        <v>2250</v>
      </c>
      <c r="AU194" s="128"/>
      <c r="AV194" s="129"/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/>
      <c r="BA194" s="68"/>
      <c r="BB194" s="68"/>
      <c r="BC194" s="68"/>
      <c r="BD194" s="68"/>
      <c r="BE194" s="15"/>
      <c r="BF194" s="5">
        <f t="shared" si="90"/>
        <v>12430</v>
      </c>
      <c r="BG194" s="42">
        <v>4050</v>
      </c>
      <c r="BH194" s="42">
        <v>8380</v>
      </c>
      <c r="BI194" s="42"/>
      <c r="BJ194" s="42"/>
      <c r="BK194" s="42"/>
      <c r="BL194" s="42"/>
      <c r="BM194" s="42">
        <v>0</v>
      </c>
    </row>
    <row r="195" spans="1:65" outlineLevel="5">
      <c r="A195" s="22">
        <f t="shared" si="76"/>
        <v>6</v>
      </c>
      <c r="B195" s="9">
        <f t="shared" si="75"/>
        <v>42162</v>
      </c>
      <c r="C195" s="207">
        <v>334092</v>
      </c>
      <c r="D195" s="64">
        <f t="shared" si="81"/>
        <v>37.5</v>
      </c>
      <c r="E195" s="12">
        <v>38</v>
      </c>
      <c r="F195" s="12">
        <v>38</v>
      </c>
      <c r="G195" s="12">
        <v>38</v>
      </c>
      <c r="H195" s="12">
        <v>38</v>
      </c>
      <c r="I195" s="12">
        <v>37</v>
      </c>
      <c r="J195" s="12">
        <v>37</v>
      </c>
      <c r="K195" s="12">
        <v>37</v>
      </c>
      <c r="L195" s="12">
        <v>37</v>
      </c>
      <c r="M195" s="74" t="str">
        <f t="shared" si="82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3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24</v>
      </c>
      <c r="AO195" s="41">
        <v>1630</v>
      </c>
      <c r="AP195" s="110"/>
      <c r="AQ195" s="111"/>
      <c r="AR195" s="126" t="str">
        <f t="shared" si="85"/>
        <v/>
      </c>
      <c r="AS195" s="126" t="str">
        <f t="shared" si="86"/>
        <v/>
      </c>
      <c r="AT195" s="127">
        <v>2230</v>
      </c>
      <c r="AU195" s="128"/>
      <c r="AV195" s="129"/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/>
      <c r="BA195" s="68"/>
      <c r="BB195" s="68"/>
      <c r="BC195" s="68"/>
      <c r="BD195" s="68"/>
      <c r="BE195" s="15"/>
      <c r="BF195" s="5">
        <f t="shared" si="90"/>
        <v>12460</v>
      </c>
      <c r="BG195" s="42">
        <v>4050</v>
      </c>
      <c r="BH195" s="42">
        <v>3780</v>
      </c>
      <c r="BI195" s="42"/>
      <c r="BJ195" s="42"/>
      <c r="BK195" s="42"/>
      <c r="BL195" s="42"/>
      <c r="BM195" s="42">
        <v>4630</v>
      </c>
    </row>
    <row r="196" spans="1:65" outlineLevel="5">
      <c r="A196" s="22">
        <f t="shared" si="76"/>
        <v>6</v>
      </c>
      <c r="B196" s="9">
        <f t="shared" si="75"/>
        <v>42163</v>
      </c>
      <c r="C196" s="207">
        <v>333271</v>
      </c>
      <c r="D196" s="64">
        <f t="shared" si="81"/>
        <v>37.5</v>
      </c>
      <c r="E196" s="12">
        <v>38</v>
      </c>
      <c r="F196" s="12">
        <v>38</v>
      </c>
      <c r="G196" s="12">
        <v>38</v>
      </c>
      <c r="H196" s="12">
        <v>38</v>
      </c>
      <c r="I196" s="12">
        <v>37</v>
      </c>
      <c r="J196" s="12">
        <v>37</v>
      </c>
      <c r="K196" s="12">
        <v>37</v>
      </c>
      <c r="L196" s="12">
        <v>37</v>
      </c>
      <c r="M196" s="74" t="str">
        <f t="shared" si="82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3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4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25</v>
      </c>
      <c r="AO196" s="41">
        <v>1620</v>
      </c>
      <c r="AP196" s="110"/>
      <c r="AQ196" s="111"/>
      <c r="AR196" s="126" t="str">
        <f t="shared" si="85"/>
        <v/>
      </c>
      <c r="AS196" s="126" t="str">
        <f t="shared" si="86"/>
        <v/>
      </c>
      <c r="AT196" s="127">
        <v>2100</v>
      </c>
      <c r="AU196" s="128"/>
      <c r="AV196" s="129"/>
      <c r="AW196" s="126" t="str">
        <f t="shared" si="87"/>
        <v/>
      </c>
      <c r="AX196" s="126" t="str">
        <f t="shared" si="88"/>
        <v/>
      </c>
      <c r="AY196" s="64" t="str">
        <f t="shared" si="89"/>
        <v/>
      </c>
      <c r="AZ196" s="97">
        <v>78.599999999999994</v>
      </c>
      <c r="BA196" s="68"/>
      <c r="BB196" s="68"/>
      <c r="BC196" s="68"/>
      <c r="BD196" s="68"/>
      <c r="BE196" s="15"/>
      <c r="BF196" s="5">
        <f t="shared" si="90"/>
        <v>12300</v>
      </c>
      <c r="BG196" s="42">
        <v>3990</v>
      </c>
      <c r="BH196" s="42">
        <v>3690</v>
      </c>
      <c r="BI196" s="42"/>
      <c r="BJ196" s="42"/>
      <c r="BK196" s="42"/>
      <c r="BL196" s="42"/>
      <c r="BM196" s="42">
        <v>4620</v>
      </c>
    </row>
    <row r="197" spans="1:65" outlineLevel="5">
      <c r="A197" s="22">
        <f t="shared" si="76"/>
        <v>6</v>
      </c>
      <c r="B197" s="9">
        <f t="shared" si="75"/>
        <v>42164</v>
      </c>
      <c r="C197" s="207">
        <v>357631</v>
      </c>
      <c r="D197" s="64">
        <f t="shared" si="81"/>
        <v>36.799999999999997</v>
      </c>
      <c r="E197" s="12">
        <v>33</v>
      </c>
      <c r="F197" s="12">
        <v>39</v>
      </c>
      <c r="G197" s="12">
        <v>38</v>
      </c>
      <c r="H197" s="12">
        <v>39</v>
      </c>
      <c r="I197" s="12">
        <v>32</v>
      </c>
      <c r="J197" s="12">
        <v>38</v>
      </c>
      <c r="K197" s="12">
        <v>37</v>
      </c>
      <c r="L197" s="12">
        <v>38</v>
      </c>
      <c r="M197" s="74">
        <f t="shared" si="82"/>
        <v>7.1</v>
      </c>
      <c r="N197" s="83"/>
      <c r="O197" s="83">
        <v>7.05</v>
      </c>
      <c r="P197" s="83">
        <v>7.07</v>
      </c>
      <c r="Q197" s="83">
        <v>7.04</v>
      </c>
      <c r="R197" s="83"/>
      <c r="S197" s="83"/>
      <c r="T197" s="83"/>
      <c r="U197" s="83"/>
      <c r="V197" s="5" t="str">
        <f t="shared" si="83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31</v>
      </c>
      <c r="AO197" s="41">
        <v>1280</v>
      </c>
      <c r="AP197" s="110">
        <v>3.09</v>
      </c>
      <c r="AQ197" s="111">
        <v>2.2000000000000002</v>
      </c>
      <c r="AR197" s="126">
        <f t="shared" si="85"/>
        <v>71.197411003236255</v>
      </c>
      <c r="AS197" s="126">
        <f t="shared" si="86"/>
        <v>28.802588996763745</v>
      </c>
      <c r="AT197" s="127">
        <v>1900</v>
      </c>
      <c r="AU197" s="128">
        <v>2.29</v>
      </c>
      <c r="AV197" s="129">
        <v>1.39</v>
      </c>
      <c r="AW197" s="126">
        <f t="shared" si="87"/>
        <v>60.698689956331876</v>
      </c>
      <c r="AX197" s="126">
        <f t="shared" si="88"/>
        <v>39.301310043668124</v>
      </c>
      <c r="AY197" s="64">
        <f t="shared" si="89"/>
        <v>37.520202020202056</v>
      </c>
      <c r="AZ197" s="97">
        <v>78.8</v>
      </c>
      <c r="BA197" s="68"/>
      <c r="BB197" s="68"/>
      <c r="BC197" s="68"/>
      <c r="BD197" s="68"/>
      <c r="BE197" s="15"/>
      <c r="BF197" s="5">
        <f t="shared" si="90"/>
        <v>12050</v>
      </c>
      <c r="BG197" s="42">
        <v>4610</v>
      </c>
      <c r="BH197" s="42">
        <v>2690</v>
      </c>
      <c r="BI197" s="42"/>
      <c r="BJ197" s="42"/>
      <c r="BK197" s="42"/>
      <c r="BL197" s="42"/>
      <c r="BM197" s="42">
        <v>4750</v>
      </c>
    </row>
    <row r="198" spans="1:65" outlineLevel="5">
      <c r="A198" s="22">
        <f t="shared" si="76"/>
        <v>6</v>
      </c>
      <c r="B198" s="9">
        <f t="shared" si="75"/>
        <v>42165</v>
      </c>
      <c r="C198" s="207">
        <v>352032</v>
      </c>
      <c r="D198" s="64">
        <f t="shared" si="81"/>
        <v>36.299999999999997</v>
      </c>
      <c r="E198" s="12">
        <v>33</v>
      </c>
      <c r="F198" s="12">
        <v>38</v>
      </c>
      <c r="G198" s="12">
        <v>38</v>
      </c>
      <c r="H198" s="12">
        <v>38</v>
      </c>
      <c r="I198" s="12">
        <v>32</v>
      </c>
      <c r="J198" s="12">
        <v>37</v>
      </c>
      <c r="K198" s="12">
        <v>37</v>
      </c>
      <c r="L198" s="12">
        <v>37</v>
      </c>
      <c r="M198" s="74" t="str">
        <f t="shared" si="82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3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28</v>
      </c>
      <c r="AO198" s="41">
        <v>1450</v>
      </c>
      <c r="AP198" s="110"/>
      <c r="AQ198" s="111"/>
      <c r="AR198" s="126" t="str">
        <f t="shared" si="85"/>
        <v/>
      </c>
      <c r="AS198" s="126" t="str">
        <f t="shared" si="86"/>
        <v/>
      </c>
      <c r="AT198" s="127">
        <v>2230</v>
      </c>
      <c r="AU198" s="128"/>
      <c r="AV198" s="129"/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>
        <v>78.8</v>
      </c>
      <c r="BA198" s="68"/>
      <c r="BB198" s="68"/>
      <c r="BC198" s="68"/>
      <c r="BD198" s="68"/>
      <c r="BE198" s="15"/>
      <c r="BF198" s="5">
        <f t="shared" si="90"/>
        <v>12470</v>
      </c>
      <c r="BG198" s="42">
        <v>4030</v>
      </c>
      <c r="BH198" s="42">
        <v>3590</v>
      </c>
      <c r="BI198" s="42"/>
      <c r="BJ198" s="42"/>
      <c r="BK198" s="42"/>
      <c r="BL198" s="42"/>
      <c r="BM198" s="42">
        <v>4850</v>
      </c>
    </row>
    <row r="199" spans="1:65" outlineLevel="5">
      <c r="A199" s="22">
        <f t="shared" si="76"/>
        <v>6</v>
      </c>
      <c r="B199" s="9">
        <f t="shared" si="75"/>
        <v>42166</v>
      </c>
      <c r="C199" s="207">
        <v>343319</v>
      </c>
      <c r="D199" s="64">
        <f t="shared" si="81"/>
        <v>36.799999999999997</v>
      </c>
      <c r="E199" s="12">
        <v>33</v>
      </c>
      <c r="F199" s="12">
        <v>38</v>
      </c>
      <c r="G199" s="12">
        <v>39</v>
      </c>
      <c r="H199" s="12">
        <v>39</v>
      </c>
      <c r="I199" s="12">
        <v>32</v>
      </c>
      <c r="J199" s="12">
        <v>37</v>
      </c>
      <c r="K199" s="12">
        <v>38</v>
      </c>
      <c r="L199" s="12">
        <v>38</v>
      </c>
      <c r="M199" s="74" t="str">
        <f t="shared" si="82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3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4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27</v>
      </c>
      <c r="AO199" s="41">
        <v>1490</v>
      </c>
      <c r="AP199" s="110"/>
      <c r="AQ199" s="111"/>
      <c r="AR199" s="126" t="str">
        <f t="shared" si="85"/>
        <v/>
      </c>
      <c r="AS199" s="126" t="str">
        <f t="shared" si="86"/>
        <v/>
      </c>
      <c r="AT199" s="127">
        <v>2250</v>
      </c>
      <c r="AU199" s="128"/>
      <c r="AV199" s="129"/>
      <c r="AW199" s="126" t="str">
        <f t="shared" si="87"/>
        <v/>
      </c>
      <c r="AX199" s="126" t="str">
        <f t="shared" si="88"/>
        <v/>
      </c>
      <c r="AY199" s="64" t="str">
        <f t="shared" si="89"/>
        <v/>
      </c>
      <c r="AZ199" s="97">
        <v>78.599999999999994</v>
      </c>
      <c r="BA199" s="68"/>
      <c r="BB199" s="68"/>
      <c r="BC199" s="68"/>
      <c r="BD199" s="68"/>
      <c r="BE199" s="15"/>
      <c r="BF199" s="5">
        <f t="shared" si="90"/>
        <v>12450</v>
      </c>
      <c r="BG199" s="42">
        <v>2430</v>
      </c>
      <c r="BH199" s="42">
        <v>5360</v>
      </c>
      <c r="BI199" s="42"/>
      <c r="BJ199" s="42"/>
      <c r="BK199" s="42"/>
      <c r="BL199" s="42"/>
      <c r="BM199" s="42">
        <v>4660</v>
      </c>
    </row>
    <row r="200" spans="1:65" outlineLevel="5">
      <c r="A200" s="22">
        <f t="shared" si="76"/>
        <v>6</v>
      </c>
      <c r="B200" s="9">
        <f t="shared" si="75"/>
        <v>42167</v>
      </c>
      <c r="C200" s="207">
        <v>349863</v>
      </c>
      <c r="D200" s="64">
        <f t="shared" si="81"/>
        <v>35.5</v>
      </c>
      <c r="E200" s="12">
        <v>32</v>
      </c>
      <c r="F200" s="12">
        <v>38</v>
      </c>
      <c r="G200" s="12">
        <v>37</v>
      </c>
      <c r="H200" s="12">
        <v>37</v>
      </c>
      <c r="I200" s="12">
        <v>31</v>
      </c>
      <c r="J200" s="12">
        <v>37</v>
      </c>
      <c r="K200" s="12">
        <v>36</v>
      </c>
      <c r="L200" s="12">
        <v>36</v>
      </c>
      <c r="M200" s="74" t="str">
        <f t="shared" si="82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3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19</v>
      </c>
      <c r="AO200" s="41">
        <v>2090</v>
      </c>
      <c r="AP200" s="110"/>
      <c r="AQ200" s="111"/>
      <c r="AR200" s="126" t="str">
        <f t="shared" si="85"/>
        <v/>
      </c>
      <c r="AS200" s="126" t="str">
        <f t="shared" si="86"/>
        <v/>
      </c>
      <c r="AT200" s="127">
        <v>2260</v>
      </c>
      <c r="AU200" s="128"/>
      <c r="AV200" s="129"/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>
        <v>78.8</v>
      </c>
      <c r="BA200" s="68"/>
      <c r="BB200" s="68"/>
      <c r="BC200" s="68"/>
      <c r="BD200" s="68"/>
      <c r="BE200" s="15"/>
      <c r="BF200" s="5">
        <f t="shared" si="90"/>
        <v>12490</v>
      </c>
      <c r="BG200" s="42">
        <v>1720</v>
      </c>
      <c r="BH200" s="42">
        <v>5990</v>
      </c>
      <c r="BI200" s="42"/>
      <c r="BJ200" s="42"/>
      <c r="BK200" s="42"/>
      <c r="BL200" s="42"/>
      <c r="BM200" s="42">
        <v>4780</v>
      </c>
    </row>
    <row r="201" spans="1:65" outlineLevel="5">
      <c r="A201" s="22">
        <f t="shared" si="76"/>
        <v>6</v>
      </c>
      <c r="B201" s="9">
        <f t="shared" si="75"/>
        <v>42168</v>
      </c>
      <c r="C201" s="207">
        <v>337420</v>
      </c>
      <c r="D201" s="64">
        <f t="shared" si="81"/>
        <v>37</v>
      </c>
      <c r="E201" s="12">
        <v>36</v>
      </c>
      <c r="F201" s="12">
        <v>38</v>
      </c>
      <c r="G201" s="12">
        <v>38</v>
      </c>
      <c r="H201" s="12">
        <v>38</v>
      </c>
      <c r="I201" s="12">
        <v>35</v>
      </c>
      <c r="J201" s="12">
        <v>37</v>
      </c>
      <c r="K201" s="12">
        <v>37</v>
      </c>
      <c r="L201" s="12">
        <v>37</v>
      </c>
      <c r="M201" s="74" t="str">
        <f t="shared" si="82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3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24</v>
      </c>
      <c r="AO201" s="41">
        <v>1630</v>
      </c>
      <c r="AP201" s="110"/>
      <c r="AQ201" s="111"/>
      <c r="AR201" s="126" t="str">
        <f t="shared" si="85"/>
        <v/>
      </c>
      <c r="AS201" s="126" t="str">
        <f t="shared" si="86"/>
        <v/>
      </c>
      <c r="AT201" s="127">
        <v>2090</v>
      </c>
      <c r="AU201" s="128"/>
      <c r="AV201" s="129"/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/>
      <c r="BA201" s="68"/>
      <c r="BB201" s="68"/>
      <c r="BC201" s="68"/>
      <c r="BD201" s="68"/>
      <c r="BE201" s="15"/>
      <c r="BF201" s="5">
        <f t="shared" si="90"/>
        <v>12470</v>
      </c>
      <c r="BG201" s="42">
        <v>6880</v>
      </c>
      <c r="BH201" s="42">
        <v>900</v>
      </c>
      <c r="BI201" s="42"/>
      <c r="BJ201" s="42"/>
      <c r="BK201" s="42"/>
      <c r="BL201" s="42"/>
      <c r="BM201" s="42">
        <v>4690</v>
      </c>
    </row>
    <row r="202" spans="1:65" outlineLevel="5">
      <c r="A202" s="22">
        <f t="shared" si="76"/>
        <v>6</v>
      </c>
      <c r="B202" s="9">
        <f t="shared" si="75"/>
        <v>42169</v>
      </c>
      <c r="C202" s="207">
        <v>321114</v>
      </c>
      <c r="D202" s="64">
        <f t="shared" si="81"/>
        <v>37</v>
      </c>
      <c r="E202" s="12">
        <v>36</v>
      </c>
      <c r="F202" s="12">
        <v>38</v>
      </c>
      <c r="G202" s="12">
        <v>38</v>
      </c>
      <c r="H202" s="12">
        <v>38</v>
      </c>
      <c r="I202" s="12">
        <v>35</v>
      </c>
      <c r="J202" s="12">
        <v>37</v>
      </c>
      <c r="K202" s="12">
        <v>37</v>
      </c>
      <c r="L202" s="12">
        <v>37</v>
      </c>
      <c r="M202" s="74" t="str">
        <f t="shared" si="82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3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23</v>
      </c>
      <c r="AO202" s="41">
        <v>1710</v>
      </c>
      <c r="AP202" s="110"/>
      <c r="AQ202" s="111"/>
      <c r="AR202" s="126" t="str">
        <f t="shared" si="85"/>
        <v/>
      </c>
      <c r="AS202" s="126" t="str">
        <f t="shared" si="86"/>
        <v/>
      </c>
      <c r="AT202" s="127">
        <v>2160</v>
      </c>
      <c r="AU202" s="128"/>
      <c r="AV202" s="129"/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/>
      <c r="BA202" s="68"/>
      <c r="BB202" s="68"/>
      <c r="BC202" s="68"/>
      <c r="BD202" s="68"/>
      <c r="BE202" s="15"/>
      <c r="BF202" s="5">
        <f t="shared" si="90"/>
        <v>12180</v>
      </c>
      <c r="BG202" s="42">
        <v>3990</v>
      </c>
      <c r="BH202" s="42">
        <v>3460</v>
      </c>
      <c r="BI202" s="42"/>
      <c r="BJ202" s="42"/>
      <c r="BK202" s="42"/>
      <c r="BL202" s="42"/>
      <c r="BM202" s="42">
        <v>4730</v>
      </c>
    </row>
    <row r="203" spans="1:65" outlineLevel="5">
      <c r="A203" s="22">
        <f t="shared" si="76"/>
        <v>6</v>
      </c>
      <c r="B203" s="9">
        <f t="shared" si="75"/>
        <v>42170</v>
      </c>
      <c r="C203" s="207">
        <v>334054</v>
      </c>
      <c r="D203" s="64">
        <f t="shared" si="81"/>
        <v>37.5</v>
      </c>
      <c r="E203" s="12">
        <v>36</v>
      </c>
      <c r="F203" s="12">
        <v>39</v>
      </c>
      <c r="G203" s="12">
        <v>39</v>
      </c>
      <c r="H203" s="12">
        <v>38</v>
      </c>
      <c r="I203" s="12">
        <v>35</v>
      </c>
      <c r="J203" s="12">
        <v>38</v>
      </c>
      <c r="K203" s="12">
        <v>38</v>
      </c>
      <c r="L203" s="12">
        <v>37</v>
      </c>
      <c r="M203" s="74" t="str">
        <f t="shared" si="82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3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4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28</v>
      </c>
      <c r="AO203" s="41">
        <v>1450</v>
      </c>
      <c r="AP203" s="110"/>
      <c r="AQ203" s="111"/>
      <c r="AR203" s="126" t="str">
        <f t="shared" si="85"/>
        <v/>
      </c>
      <c r="AS203" s="126" t="str">
        <f t="shared" si="86"/>
        <v/>
      </c>
      <c r="AT203" s="127">
        <v>1890</v>
      </c>
      <c r="AU203" s="128"/>
      <c r="AV203" s="129"/>
      <c r="AW203" s="126" t="str">
        <f t="shared" si="87"/>
        <v/>
      </c>
      <c r="AX203" s="126" t="str">
        <f t="shared" si="88"/>
        <v/>
      </c>
      <c r="AY203" s="64" t="str">
        <f t="shared" si="89"/>
        <v/>
      </c>
      <c r="AZ203" s="97">
        <v>78.599999999999994</v>
      </c>
      <c r="BA203" s="68"/>
      <c r="BB203" s="68"/>
      <c r="BC203" s="68"/>
      <c r="BD203" s="68"/>
      <c r="BE203" s="15"/>
      <c r="BF203" s="5">
        <f t="shared" si="90"/>
        <v>12030</v>
      </c>
      <c r="BG203" s="42">
        <v>4000</v>
      </c>
      <c r="BH203" s="42">
        <v>3340</v>
      </c>
      <c r="BI203" s="42"/>
      <c r="BJ203" s="42"/>
      <c r="BK203" s="42"/>
      <c r="BL203" s="42"/>
      <c r="BM203" s="42">
        <v>4690</v>
      </c>
    </row>
    <row r="204" spans="1:65" outlineLevel="5">
      <c r="A204" s="22">
        <f t="shared" si="76"/>
        <v>6</v>
      </c>
      <c r="B204" s="9">
        <f t="shared" si="75"/>
        <v>42171</v>
      </c>
      <c r="C204" s="207">
        <v>353045</v>
      </c>
      <c r="D204" s="64">
        <f t="shared" si="81"/>
        <v>37.5</v>
      </c>
      <c r="E204" s="12">
        <v>36</v>
      </c>
      <c r="F204" s="12">
        <v>40</v>
      </c>
      <c r="G204" s="12">
        <v>38</v>
      </c>
      <c r="H204" s="12">
        <v>38</v>
      </c>
      <c r="I204" s="12">
        <v>35</v>
      </c>
      <c r="J204" s="12">
        <v>39</v>
      </c>
      <c r="K204" s="12">
        <v>37</v>
      </c>
      <c r="L204" s="12">
        <v>37</v>
      </c>
      <c r="M204" s="74">
        <f t="shared" si="82"/>
        <v>7.1</v>
      </c>
      <c r="N204" s="83"/>
      <c r="O204" s="83">
        <v>7.27</v>
      </c>
      <c r="P204" s="83">
        <v>7.05</v>
      </c>
      <c r="Q204" s="83">
        <v>7.02</v>
      </c>
      <c r="R204" s="83"/>
      <c r="S204" s="83"/>
      <c r="T204" s="83"/>
      <c r="U204" s="83"/>
      <c r="V204" s="5" t="str">
        <f t="shared" si="83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21</v>
      </c>
      <c r="AO204" s="41">
        <v>1930</v>
      </c>
      <c r="AP204" s="110">
        <v>3.26</v>
      </c>
      <c r="AQ204" s="111">
        <v>2.4700000000000002</v>
      </c>
      <c r="AR204" s="126">
        <f t="shared" si="85"/>
        <v>75.766871165644176</v>
      </c>
      <c r="AS204" s="126">
        <f t="shared" si="86"/>
        <v>24.233128834355824</v>
      </c>
      <c r="AT204" s="127">
        <v>2240</v>
      </c>
      <c r="AU204" s="128">
        <v>2.58</v>
      </c>
      <c r="AV204" s="129">
        <v>1.65</v>
      </c>
      <c r="AW204" s="126">
        <f t="shared" si="87"/>
        <v>63.953488372093013</v>
      </c>
      <c r="AX204" s="126">
        <f t="shared" si="88"/>
        <v>36.046511627906987</v>
      </c>
      <c r="AY204" s="64">
        <f t="shared" si="89"/>
        <v>43.254538330939042</v>
      </c>
      <c r="AZ204" s="97">
        <v>79</v>
      </c>
      <c r="BA204" s="68"/>
      <c r="BB204" s="68"/>
      <c r="BC204" s="68"/>
      <c r="BD204" s="68"/>
      <c r="BE204" s="15"/>
      <c r="BF204" s="5">
        <f t="shared" si="90"/>
        <v>10790</v>
      </c>
      <c r="BG204" s="42">
        <v>2660</v>
      </c>
      <c r="BH204" s="42">
        <v>3350</v>
      </c>
      <c r="BI204" s="42"/>
      <c r="BJ204" s="42"/>
      <c r="BK204" s="42"/>
      <c r="BL204" s="42"/>
      <c r="BM204" s="42">
        <v>4780</v>
      </c>
    </row>
    <row r="205" spans="1:65" outlineLevel="5">
      <c r="A205" s="22">
        <f t="shared" si="76"/>
        <v>6</v>
      </c>
      <c r="B205" s="9">
        <f t="shared" si="75"/>
        <v>42172</v>
      </c>
      <c r="C205" s="207">
        <v>349100</v>
      </c>
      <c r="D205" s="64">
        <f t="shared" si="81"/>
        <v>36.799999999999997</v>
      </c>
      <c r="E205" s="12">
        <v>35</v>
      </c>
      <c r="F205" s="12">
        <v>38</v>
      </c>
      <c r="G205" s="12">
        <v>38</v>
      </c>
      <c r="H205" s="12">
        <v>38</v>
      </c>
      <c r="I205" s="12">
        <v>34</v>
      </c>
      <c r="J205" s="12">
        <v>37</v>
      </c>
      <c r="K205" s="12">
        <v>37</v>
      </c>
      <c r="L205" s="12">
        <v>37</v>
      </c>
      <c r="M205" s="74" t="str">
        <f t="shared" si="82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3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20</v>
      </c>
      <c r="AO205" s="41">
        <v>1990</v>
      </c>
      <c r="AP205" s="110"/>
      <c r="AQ205" s="111"/>
      <c r="AR205" s="126" t="str">
        <f t="shared" si="85"/>
        <v/>
      </c>
      <c r="AS205" s="126" t="str">
        <f t="shared" si="86"/>
        <v/>
      </c>
      <c r="AT205" s="127">
        <v>2250</v>
      </c>
      <c r="AU205" s="128"/>
      <c r="AV205" s="129"/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>
        <v>78.5</v>
      </c>
      <c r="BA205" s="68"/>
      <c r="BB205" s="68"/>
      <c r="BC205" s="68"/>
      <c r="BD205" s="68"/>
      <c r="BE205" s="15"/>
      <c r="BF205" s="5">
        <f t="shared" si="90"/>
        <v>10890</v>
      </c>
      <c r="BG205" s="42">
        <v>4020</v>
      </c>
      <c r="BH205" s="42">
        <v>2090</v>
      </c>
      <c r="BI205" s="42"/>
      <c r="BJ205" s="42"/>
      <c r="BK205" s="42"/>
      <c r="BL205" s="42"/>
      <c r="BM205" s="42">
        <v>4780</v>
      </c>
    </row>
    <row r="206" spans="1:65" outlineLevel="5">
      <c r="A206" s="22">
        <f t="shared" si="76"/>
        <v>6</v>
      </c>
      <c r="B206" s="9">
        <f t="shared" si="75"/>
        <v>42173</v>
      </c>
      <c r="C206" s="207">
        <v>339251</v>
      </c>
      <c r="D206" s="64">
        <f t="shared" si="81"/>
        <v>36.799999999999997</v>
      </c>
      <c r="E206" s="12">
        <v>36</v>
      </c>
      <c r="F206" s="12">
        <v>38</v>
      </c>
      <c r="G206" s="12">
        <v>37</v>
      </c>
      <c r="H206" s="12">
        <v>38</v>
      </c>
      <c r="I206" s="12">
        <v>35</v>
      </c>
      <c r="J206" s="12">
        <v>37</v>
      </c>
      <c r="K206" s="12">
        <v>36</v>
      </c>
      <c r="L206" s="12">
        <v>37</v>
      </c>
      <c r="M206" s="74" t="str">
        <f t="shared" si="82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3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4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20</v>
      </c>
      <c r="AO206" s="41">
        <v>2030</v>
      </c>
      <c r="AP206" s="110"/>
      <c r="AQ206" s="111"/>
      <c r="AR206" s="126" t="str">
        <f t="shared" si="85"/>
        <v/>
      </c>
      <c r="AS206" s="126" t="str">
        <f t="shared" si="86"/>
        <v/>
      </c>
      <c r="AT206" s="127">
        <v>2260</v>
      </c>
      <c r="AU206" s="128"/>
      <c r="AV206" s="129"/>
      <c r="AW206" s="126" t="str">
        <f t="shared" si="87"/>
        <v/>
      </c>
      <c r="AX206" s="126" t="str">
        <f t="shared" si="88"/>
        <v/>
      </c>
      <c r="AY206" s="64" t="str">
        <f t="shared" si="89"/>
        <v/>
      </c>
      <c r="AZ206" s="97">
        <v>78.599999999999994</v>
      </c>
      <c r="BA206" s="68"/>
      <c r="BB206" s="68"/>
      <c r="BC206" s="68"/>
      <c r="BD206" s="68"/>
      <c r="BE206" s="15"/>
      <c r="BF206" s="5">
        <f t="shared" si="90"/>
        <v>12470</v>
      </c>
      <c r="BG206" s="42">
        <v>4120</v>
      </c>
      <c r="BH206" s="42">
        <v>3670</v>
      </c>
      <c r="BI206" s="42"/>
      <c r="BJ206" s="42"/>
      <c r="BK206" s="42"/>
      <c r="BL206" s="42"/>
      <c r="BM206" s="42">
        <v>4680</v>
      </c>
    </row>
    <row r="207" spans="1:65" outlineLevel="5">
      <c r="A207" s="22">
        <f t="shared" si="76"/>
        <v>6</v>
      </c>
      <c r="B207" s="9">
        <f t="shared" si="75"/>
        <v>42174</v>
      </c>
      <c r="C207" s="207">
        <v>336982</v>
      </c>
      <c r="D207" s="64">
        <f t="shared" si="81"/>
        <v>37</v>
      </c>
      <c r="E207" s="12">
        <v>35</v>
      </c>
      <c r="F207" s="12">
        <v>39</v>
      </c>
      <c r="G207" s="12">
        <v>38</v>
      </c>
      <c r="H207" s="12">
        <v>38</v>
      </c>
      <c r="I207" s="12">
        <v>34</v>
      </c>
      <c r="J207" s="12">
        <v>38</v>
      </c>
      <c r="K207" s="12">
        <v>37</v>
      </c>
      <c r="L207" s="12">
        <v>37</v>
      </c>
      <c r="M207" s="74" t="str">
        <f t="shared" si="82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3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21</v>
      </c>
      <c r="AO207" s="41">
        <v>1940</v>
      </c>
      <c r="AP207" s="110"/>
      <c r="AQ207" s="111"/>
      <c r="AR207" s="126" t="str">
        <f t="shared" si="85"/>
        <v/>
      </c>
      <c r="AS207" s="126" t="str">
        <f t="shared" si="86"/>
        <v/>
      </c>
      <c r="AT207" s="127">
        <v>2140</v>
      </c>
      <c r="AU207" s="128"/>
      <c r="AV207" s="129"/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>
        <v>79.099999999999994</v>
      </c>
      <c r="BA207" s="68"/>
      <c r="BB207" s="68"/>
      <c r="BC207" s="68"/>
      <c r="BD207" s="68"/>
      <c r="BE207" s="15"/>
      <c r="BF207" s="5">
        <f t="shared" si="90"/>
        <v>12480</v>
      </c>
      <c r="BG207" s="42">
        <v>4210</v>
      </c>
      <c r="BH207" s="42">
        <v>3380</v>
      </c>
      <c r="BI207" s="42"/>
      <c r="BJ207" s="42"/>
      <c r="BK207" s="42"/>
      <c r="BL207" s="42"/>
      <c r="BM207" s="42">
        <v>4890</v>
      </c>
    </row>
    <row r="208" spans="1:65" outlineLevel="5">
      <c r="A208" s="22">
        <f t="shared" si="76"/>
        <v>6</v>
      </c>
      <c r="B208" s="9">
        <f t="shared" si="75"/>
        <v>42175</v>
      </c>
      <c r="C208" s="207">
        <v>334057</v>
      </c>
      <c r="D208" s="64">
        <f t="shared" si="81"/>
        <v>36.799999999999997</v>
      </c>
      <c r="E208" s="12">
        <v>35</v>
      </c>
      <c r="F208" s="12">
        <v>38</v>
      </c>
      <c r="G208" s="12">
        <v>38</v>
      </c>
      <c r="H208" s="12">
        <v>38</v>
      </c>
      <c r="I208" s="12">
        <v>34</v>
      </c>
      <c r="J208" s="12">
        <v>37</v>
      </c>
      <c r="K208" s="12">
        <v>37</v>
      </c>
      <c r="L208" s="12">
        <v>37</v>
      </c>
      <c r="M208" s="74" t="str">
        <f t="shared" si="82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3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18</v>
      </c>
      <c r="AO208" s="41">
        <v>2220</v>
      </c>
      <c r="AP208" s="110"/>
      <c r="AQ208" s="111"/>
      <c r="AR208" s="126" t="str">
        <f t="shared" si="85"/>
        <v/>
      </c>
      <c r="AS208" s="126" t="str">
        <f t="shared" si="86"/>
        <v/>
      </c>
      <c r="AT208" s="127">
        <v>2200</v>
      </c>
      <c r="AU208" s="128"/>
      <c r="AV208" s="129"/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/>
      <c r="BA208" s="68"/>
      <c r="BB208" s="68"/>
      <c r="BC208" s="68"/>
      <c r="BD208" s="68"/>
      <c r="BE208" s="15"/>
      <c r="BF208" s="5">
        <f t="shared" si="90"/>
        <v>12480</v>
      </c>
      <c r="BG208" s="42">
        <v>3980</v>
      </c>
      <c r="BH208" s="42">
        <v>3840</v>
      </c>
      <c r="BI208" s="42"/>
      <c r="BJ208" s="42"/>
      <c r="BK208" s="42"/>
      <c r="BL208" s="42"/>
      <c r="BM208" s="42">
        <v>4660</v>
      </c>
    </row>
    <row r="209" spans="1:65" outlineLevel="5">
      <c r="A209" s="22">
        <f t="shared" si="76"/>
        <v>6</v>
      </c>
      <c r="B209" s="9">
        <f t="shared" si="75"/>
        <v>42176</v>
      </c>
      <c r="C209" s="207">
        <v>322790</v>
      </c>
      <c r="D209" s="64">
        <f t="shared" si="81"/>
        <v>36.5</v>
      </c>
      <c r="E209" s="12">
        <v>34</v>
      </c>
      <c r="F209" s="12">
        <v>38</v>
      </c>
      <c r="G209" s="12">
        <v>38</v>
      </c>
      <c r="H209" s="12">
        <v>38</v>
      </c>
      <c r="I209" s="12">
        <v>33</v>
      </c>
      <c r="J209" s="12">
        <v>37</v>
      </c>
      <c r="K209" s="12">
        <v>37</v>
      </c>
      <c r="L209" s="12">
        <v>37</v>
      </c>
      <c r="M209" s="74" t="str">
        <f t="shared" si="82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3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25</v>
      </c>
      <c r="AO209" s="41">
        <v>1620</v>
      </c>
      <c r="AP209" s="110"/>
      <c r="AQ209" s="111"/>
      <c r="AR209" s="126" t="str">
        <f t="shared" si="85"/>
        <v/>
      </c>
      <c r="AS209" s="126" t="str">
        <f t="shared" si="86"/>
        <v/>
      </c>
      <c r="AT209" s="127">
        <v>2130</v>
      </c>
      <c r="AU209" s="128"/>
      <c r="AV209" s="129"/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/>
      <c r="BA209" s="68"/>
      <c r="BB209" s="68"/>
      <c r="BC209" s="68"/>
      <c r="BD209" s="68"/>
      <c r="BE209" s="15"/>
      <c r="BF209" s="5">
        <f t="shared" si="90"/>
        <v>12480</v>
      </c>
      <c r="BG209" s="42">
        <v>4030</v>
      </c>
      <c r="BH209" s="42">
        <v>3700</v>
      </c>
      <c r="BI209" s="42"/>
      <c r="BJ209" s="42"/>
      <c r="BK209" s="42"/>
      <c r="BL209" s="42"/>
      <c r="BM209" s="42">
        <v>4750</v>
      </c>
    </row>
    <row r="210" spans="1:65" outlineLevel="5">
      <c r="A210" s="22">
        <f t="shared" si="76"/>
        <v>6</v>
      </c>
      <c r="B210" s="9">
        <f t="shared" si="75"/>
        <v>42177</v>
      </c>
      <c r="C210" s="207">
        <v>341106</v>
      </c>
      <c r="D210" s="64">
        <f t="shared" si="81"/>
        <v>36</v>
      </c>
      <c r="E210" s="12">
        <v>31</v>
      </c>
      <c r="F210" s="12">
        <v>38</v>
      </c>
      <c r="G210" s="12">
        <v>39</v>
      </c>
      <c r="H210" s="12">
        <v>38</v>
      </c>
      <c r="I210" s="12">
        <v>30</v>
      </c>
      <c r="J210" s="12">
        <v>37</v>
      </c>
      <c r="K210" s="12">
        <v>38</v>
      </c>
      <c r="L210" s="12">
        <v>37</v>
      </c>
      <c r="M210" s="74" t="str">
        <f t="shared" si="82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3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4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25</v>
      </c>
      <c r="AO210" s="41">
        <v>1620</v>
      </c>
      <c r="AP210" s="110"/>
      <c r="AQ210" s="111"/>
      <c r="AR210" s="126" t="str">
        <f t="shared" si="85"/>
        <v/>
      </c>
      <c r="AS210" s="126" t="str">
        <f t="shared" si="86"/>
        <v/>
      </c>
      <c r="AT210" s="127">
        <v>2190</v>
      </c>
      <c r="AU210" s="128"/>
      <c r="AV210" s="129"/>
      <c r="AW210" s="126" t="str">
        <f t="shared" si="87"/>
        <v/>
      </c>
      <c r="AX210" s="126" t="str">
        <f t="shared" si="88"/>
        <v/>
      </c>
      <c r="AY210" s="64" t="str">
        <f t="shared" si="89"/>
        <v/>
      </c>
      <c r="AZ210" s="97">
        <v>79</v>
      </c>
      <c r="BA210" s="68"/>
      <c r="BB210" s="68"/>
      <c r="BC210" s="68"/>
      <c r="BD210" s="68"/>
      <c r="BE210" s="15"/>
      <c r="BF210" s="5">
        <f t="shared" si="90"/>
        <v>10970</v>
      </c>
      <c r="BG210" s="42">
        <v>3990</v>
      </c>
      <c r="BH210" s="42">
        <v>2190</v>
      </c>
      <c r="BI210" s="42"/>
      <c r="BJ210" s="42"/>
      <c r="BK210" s="42"/>
      <c r="BL210" s="42"/>
      <c r="BM210" s="42">
        <v>4790</v>
      </c>
    </row>
    <row r="211" spans="1:65" outlineLevel="5">
      <c r="A211" s="22">
        <f t="shared" si="76"/>
        <v>6</v>
      </c>
      <c r="B211" s="9">
        <f t="shared" si="75"/>
        <v>42178</v>
      </c>
      <c r="C211" s="207">
        <v>340461</v>
      </c>
      <c r="D211" s="64">
        <f t="shared" si="81"/>
        <v>36</v>
      </c>
      <c r="E211" s="12">
        <v>32</v>
      </c>
      <c r="F211" s="12">
        <v>39</v>
      </c>
      <c r="G211" s="12">
        <v>37</v>
      </c>
      <c r="H211" s="12">
        <v>38</v>
      </c>
      <c r="I211" s="12">
        <v>31</v>
      </c>
      <c r="J211" s="12">
        <v>38</v>
      </c>
      <c r="K211" s="12">
        <v>36</v>
      </c>
      <c r="L211" s="12">
        <v>37</v>
      </c>
      <c r="M211" s="74">
        <f t="shared" si="82"/>
        <v>7</v>
      </c>
      <c r="N211" s="83"/>
      <c r="O211" s="83">
        <v>7.02</v>
      </c>
      <c r="P211" s="83">
        <v>6.91</v>
      </c>
      <c r="Q211" s="83">
        <v>6.94</v>
      </c>
      <c r="R211" s="83"/>
      <c r="S211" s="83"/>
      <c r="T211" s="83"/>
      <c r="U211" s="83"/>
      <c r="V211" s="5" t="str">
        <f t="shared" si="83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20</v>
      </c>
      <c r="AO211" s="41">
        <v>2030</v>
      </c>
      <c r="AP211" s="110">
        <v>3.69</v>
      </c>
      <c r="AQ211" s="111">
        <v>2.75</v>
      </c>
      <c r="AR211" s="126">
        <f t="shared" si="85"/>
        <v>74.525745257452584</v>
      </c>
      <c r="AS211" s="126">
        <f t="shared" si="86"/>
        <v>25.474254742547416</v>
      </c>
      <c r="AT211" s="127">
        <v>2370</v>
      </c>
      <c r="AU211" s="128">
        <v>2.4</v>
      </c>
      <c r="AV211" s="129">
        <v>1.47</v>
      </c>
      <c r="AW211" s="126">
        <f t="shared" si="87"/>
        <v>61.250000000000007</v>
      </c>
      <c r="AX211" s="126">
        <f t="shared" si="88"/>
        <v>38.749999999999993</v>
      </c>
      <c r="AY211" s="64">
        <f t="shared" si="89"/>
        <v>45.970674486803532</v>
      </c>
      <c r="AZ211" s="97">
        <v>78.900000000000006</v>
      </c>
      <c r="BA211" s="68"/>
      <c r="BB211" s="68"/>
      <c r="BC211" s="68"/>
      <c r="BD211" s="68"/>
      <c r="BE211" s="15"/>
      <c r="BF211" s="5">
        <f t="shared" si="90"/>
        <v>11220</v>
      </c>
      <c r="BG211" s="42">
        <v>4070</v>
      </c>
      <c r="BH211" s="42">
        <v>2210</v>
      </c>
      <c r="BI211" s="42"/>
      <c r="BJ211" s="42"/>
      <c r="BK211" s="42"/>
      <c r="BL211" s="42"/>
      <c r="BM211" s="42">
        <v>4940</v>
      </c>
    </row>
    <row r="212" spans="1:65" outlineLevel="5">
      <c r="A212" s="22">
        <f t="shared" si="76"/>
        <v>6</v>
      </c>
      <c r="B212" s="9">
        <f t="shared" si="75"/>
        <v>42179</v>
      </c>
      <c r="C212" s="207">
        <v>349861</v>
      </c>
      <c r="D212" s="64">
        <f t="shared" si="81"/>
        <v>35.299999999999997</v>
      </c>
      <c r="E212" s="12">
        <v>30</v>
      </c>
      <c r="F212" s="12">
        <v>38</v>
      </c>
      <c r="G212" s="12">
        <v>37</v>
      </c>
      <c r="H212" s="12">
        <v>38</v>
      </c>
      <c r="I212" s="12">
        <v>29</v>
      </c>
      <c r="J212" s="12">
        <v>37</v>
      </c>
      <c r="K212" s="12">
        <v>36</v>
      </c>
      <c r="L212" s="12">
        <v>37</v>
      </c>
      <c r="M212" s="74" t="str">
        <f t="shared" si="82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3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22</v>
      </c>
      <c r="AO212" s="41">
        <v>1810</v>
      </c>
      <c r="AP212" s="110"/>
      <c r="AQ212" s="111"/>
      <c r="AR212" s="126" t="str">
        <f t="shared" si="85"/>
        <v/>
      </c>
      <c r="AS212" s="126" t="str">
        <f t="shared" si="86"/>
        <v/>
      </c>
      <c r="AT212" s="127">
        <v>2380</v>
      </c>
      <c r="AU212" s="128"/>
      <c r="AV212" s="129"/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>
        <v>79.599999999999994</v>
      </c>
      <c r="BA212" s="68"/>
      <c r="BB212" s="68"/>
      <c r="BC212" s="68"/>
      <c r="BD212" s="68"/>
      <c r="BE212" s="15"/>
      <c r="BF212" s="5">
        <f t="shared" si="90"/>
        <v>11310</v>
      </c>
      <c r="BG212" s="42">
        <v>4100</v>
      </c>
      <c r="BH212" s="42">
        <v>3580</v>
      </c>
      <c r="BI212" s="42"/>
      <c r="BJ212" s="42"/>
      <c r="BK212" s="42"/>
      <c r="BL212" s="42"/>
      <c r="BM212" s="42">
        <v>3630</v>
      </c>
    </row>
    <row r="213" spans="1:65" outlineLevel="5">
      <c r="A213" s="22">
        <f t="shared" si="76"/>
        <v>6</v>
      </c>
      <c r="B213" s="9">
        <f t="shared" si="75"/>
        <v>42180</v>
      </c>
      <c r="C213" s="207">
        <v>350541</v>
      </c>
      <c r="D213" s="64">
        <f t="shared" si="81"/>
        <v>35.299999999999997</v>
      </c>
      <c r="E213" s="12">
        <v>29</v>
      </c>
      <c r="F213" s="12">
        <v>38</v>
      </c>
      <c r="G213" s="12">
        <v>38</v>
      </c>
      <c r="H213" s="12">
        <v>38</v>
      </c>
      <c r="I213" s="12">
        <v>28</v>
      </c>
      <c r="J213" s="12">
        <v>37</v>
      </c>
      <c r="K213" s="12">
        <v>37</v>
      </c>
      <c r="L213" s="12">
        <v>37</v>
      </c>
      <c r="M213" s="74" t="str">
        <f t="shared" si="82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3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26</v>
      </c>
      <c r="AO213" s="41">
        <v>1520</v>
      </c>
      <c r="AP213" s="110"/>
      <c r="AQ213" s="111"/>
      <c r="AR213" s="126" t="str">
        <f t="shared" si="85"/>
        <v/>
      </c>
      <c r="AS213" s="126" t="str">
        <f t="shared" si="86"/>
        <v/>
      </c>
      <c r="AT213" s="127">
        <v>1910</v>
      </c>
      <c r="AU213" s="128"/>
      <c r="AV213" s="129"/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>
        <v>79.8</v>
      </c>
      <c r="BA213" s="68"/>
      <c r="BB213" s="68"/>
      <c r="BC213" s="68"/>
      <c r="BD213" s="68"/>
      <c r="BE213" s="15"/>
      <c r="BF213" s="5">
        <f t="shared" si="90"/>
        <v>11050</v>
      </c>
      <c r="BG213" s="42">
        <v>4030</v>
      </c>
      <c r="BH213" s="42">
        <v>5870</v>
      </c>
      <c r="BI213" s="42"/>
      <c r="BJ213" s="42"/>
      <c r="BK213" s="42"/>
      <c r="BL213" s="42"/>
      <c r="BM213" s="42">
        <v>1150</v>
      </c>
    </row>
    <row r="214" spans="1:65" outlineLevel="5">
      <c r="A214" s="22">
        <f t="shared" si="76"/>
        <v>6</v>
      </c>
      <c r="B214" s="9">
        <f t="shared" si="75"/>
        <v>42181</v>
      </c>
      <c r="C214" s="207">
        <v>455344</v>
      </c>
      <c r="D214" s="64">
        <f t="shared" si="81"/>
        <v>35.5</v>
      </c>
      <c r="E214" s="12">
        <v>29</v>
      </c>
      <c r="F214" s="12">
        <v>39</v>
      </c>
      <c r="G214" s="12">
        <v>38</v>
      </c>
      <c r="H214" s="12">
        <v>38</v>
      </c>
      <c r="I214" s="12">
        <v>28</v>
      </c>
      <c r="J214" s="12">
        <v>38</v>
      </c>
      <c r="K214" s="12">
        <v>37</v>
      </c>
      <c r="L214" s="12">
        <v>37</v>
      </c>
      <c r="M214" s="74" t="str">
        <f t="shared" si="82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3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34</v>
      </c>
      <c r="AO214" s="41">
        <v>1190</v>
      </c>
      <c r="AP214" s="110"/>
      <c r="AQ214" s="111"/>
      <c r="AR214" s="126" t="str">
        <f t="shared" si="85"/>
        <v/>
      </c>
      <c r="AS214" s="126" t="str">
        <f t="shared" si="86"/>
        <v/>
      </c>
      <c r="AT214" s="127">
        <v>1980</v>
      </c>
      <c r="AU214" s="128"/>
      <c r="AV214" s="129"/>
      <c r="AW214" s="126" t="str">
        <f t="shared" si="87"/>
        <v/>
      </c>
      <c r="AX214" s="126" t="str">
        <f t="shared" si="88"/>
        <v/>
      </c>
      <c r="AY214" s="64" t="str">
        <f t="shared" si="89"/>
        <v/>
      </c>
      <c r="AZ214" s="97">
        <v>79.8</v>
      </c>
      <c r="BA214" s="68"/>
      <c r="BB214" s="68"/>
      <c r="BC214" s="68"/>
      <c r="BD214" s="68"/>
      <c r="BE214" s="15"/>
      <c r="BF214" s="5">
        <f t="shared" si="90"/>
        <v>10560</v>
      </c>
      <c r="BG214" s="42">
        <v>2860</v>
      </c>
      <c r="BH214" s="42">
        <v>4380</v>
      </c>
      <c r="BI214" s="42"/>
      <c r="BJ214" s="42"/>
      <c r="BK214" s="42"/>
      <c r="BL214" s="42"/>
      <c r="BM214" s="42">
        <v>3320</v>
      </c>
    </row>
    <row r="215" spans="1:65" outlineLevel="5">
      <c r="A215" s="22">
        <f t="shared" si="76"/>
        <v>6</v>
      </c>
      <c r="B215" s="9">
        <f t="shared" si="75"/>
        <v>42182</v>
      </c>
      <c r="C215" s="207">
        <v>390767</v>
      </c>
      <c r="D215" s="64">
        <f t="shared" si="81"/>
        <v>35.799999999999997</v>
      </c>
      <c r="E215" s="12">
        <v>28</v>
      </c>
      <c r="F215" s="12">
        <v>39</v>
      </c>
      <c r="G215" s="12">
        <v>39</v>
      </c>
      <c r="H215" s="12">
        <v>39</v>
      </c>
      <c r="I215" s="12">
        <v>27</v>
      </c>
      <c r="J215" s="12">
        <v>38</v>
      </c>
      <c r="K215" s="12">
        <v>38</v>
      </c>
      <c r="L215" s="12">
        <v>38</v>
      </c>
      <c r="M215" s="74" t="str">
        <f t="shared" si="82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3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19</v>
      </c>
      <c r="AO215" s="41">
        <v>2060</v>
      </c>
      <c r="AP215" s="110"/>
      <c r="AQ215" s="111"/>
      <c r="AR215" s="126" t="str">
        <f t="shared" si="85"/>
        <v/>
      </c>
      <c r="AS215" s="126" t="str">
        <f t="shared" si="86"/>
        <v/>
      </c>
      <c r="AT215" s="127">
        <v>2370</v>
      </c>
      <c r="AU215" s="128"/>
      <c r="AV215" s="129"/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/>
      <c r="BA215" s="68"/>
      <c r="BB215" s="68"/>
      <c r="BC215" s="68"/>
      <c r="BD215" s="68"/>
      <c r="BE215" s="15"/>
      <c r="BF215" s="5">
        <f t="shared" si="90"/>
        <v>10910</v>
      </c>
      <c r="BG215" s="42">
        <v>3540</v>
      </c>
      <c r="BH215" s="42">
        <v>2960</v>
      </c>
      <c r="BI215" s="42"/>
      <c r="BJ215" s="42"/>
      <c r="BK215" s="42"/>
      <c r="BL215" s="42"/>
      <c r="BM215" s="42">
        <v>4410</v>
      </c>
    </row>
    <row r="216" spans="1:65" outlineLevel="5">
      <c r="A216" s="22">
        <f t="shared" si="76"/>
        <v>6</v>
      </c>
      <c r="B216" s="9">
        <f t="shared" si="75"/>
        <v>42183</v>
      </c>
      <c r="C216" s="207">
        <v>335711</v>
      </c>
      <c r="D216" s="64">
        <f t="shared" si="81"/>
        <v>34.799999999999997</v>
      </c>
      <c r="E216" s="12">
        <v>27</v>
      </c>
      <c r="F216" s="12">
        <v>38</v>
      </c>
      <c r="G216" s="12">
        <v>38</v>
      </c>
      <c r="H216" s="12">
        <v>38</v>
      </c>
      <c r="I216" s="12">
        <v>26</v>
      </c>
      <c r="J216" s="12">
        <v>37</v>
      </c>
      <c r="K216" s="12">
        <v>37</v>
      </c>
      <c r="L216" s="12">
        <v>37</v>
      </c>
      <c r="M216" s="74" t="str">
        <f t="shared" si="82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3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27</v>
      </c>
      <c r="AO216" s="41">
        <v>1460</v>
      </c>
      <c r="AP216" s="110"/>
      <c r="AQ216" s="111"/>
      <c r="AR216" s="126" t="str">
        <f t="shared" si="85"/>
        <v/>
      </c>
      <c r="AS216" s="126" t="str">
        <f t="shared" si="86"/>
        <v/>
      </c>
      <c r="AT216" s="127">
        <v>2060</v>
      </c>
      <c r="AU216" s="128"/>
      <c r="AV216" s="129"/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/>
      <c r="BA216" s="68"/>
      <c r="BB216" s="68"/>
      <c r="BC216" s="68"/>
      <c r="BD216" s="68"/>
      <c r="BE216" s="15"/>
      <c r="BF216" s="5">
        <f t="shared" si="90"/>
        <v>10950</v>
      </c>
      <c r="BG216" s="42">
        <v>4040</v>
      </c>
      <c r="BH216" s="42">
        <v>2340</v>
      </c>
      <c r="BI216" s="42"/>
      <c r="BJ216" s="42"/>
      <c r="BK216" s="42"/>
      <c r="BL216" s="42"/>
      <c r="BM216" s="42">
        <v>4570</v>
      </c>
    </row>
    <row r="217" spans="1:65" outlineLevel="5">
      <c r="A217" s="22">
        <f t="shared" si="76"/>
        <v>6</v>
      </c>
      <c r="B217" s="9">
        <f t="shared" si="75"/>
        <v>42184</v>
      </c>
      <c r="C217" s="207">
        <v>349032</v>
      </c>
      <c r="D217" s="64">
        <f t="shared" si="81"/>
        <v>34.799999999999997</v>
      </c>
      <c r="E217" s="12">
        <v>26</v>
      </c>
      <c r="F217" s="12">
        <v>38</v>
      </c>
      <c r="G217" s="12">
        <v>39</v>
      </c>
      <c r="H217" s="12">
        <v>38</v>
      </c>
      <c r="I217" s="12">
        <v>25</v>
      </c>
      <c r="J217" s="12">
        <v>37</v>
      </c>
      <c r="K217" s="12">
        <v>38</v>
      </c>
      <c r="L217" s="12">
        <v>37</v>
      </c>
      <c r="M217" s="74" t="str">
        <f t="shared" si="82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3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4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25</v>
      </c>
      <c r="AO217" s="41">
        <v>1620</v>
      </c>
      <c r="AP217" s="110"/>
      <c r="AQ217" s="111"/>
      <c r="AR217" s="126" t="str">
        <f t="shared" si="85"/>
        <v/>
      </c>
      <c r="AS217" s="126" t="str">
        <f t="shared" si="86"/>
        <v/>
      </c>
      <c r="AT217" s="127">
        <v>2030</v>
      </c>
      <c r="AU217" s="128"/>
      <c r="AV217" s="129"/>
      <c r="AW217" s="126" t="str">
        <f t="shared" si="87"/>
        <v/>
      </c>
      <c r="AX217" s="126" t="str">
        <f t="shared" si="88"/>
        <v/>
      </c>
      <c r="AY217" s="64" t="str">
        <f t="shared" si="89"/>
        <v/>
      </c>
      <c r="AZ217" s="97">
        <v>78.7</v>
      </c>
      <c r="BA217" s="68"/>
      <c r="BB217" s="68"/>
      <c r="BC217" s="68"/>
      <c r="BD217" s="68"/>
      <c r="BE217" s="15"/>
      <c r="BF217" s="5">
        <f t="shared" si="90"/>
        <v>10790</v>
      </c>
      <c r="BG217" s="42">
        <v>2200</v>
      </c>
      <c r="BH217" s="42">
        <v>3990</v>
      </c>
      <c r="BI217" s="42"/>
      <c r="BJ217" s="42"/>
      <c r="BK217" s="42"/>
      <c r="BL217" s="42"/>
      <c r="BM217" s="42">
        <v>4600</v>
      </c>
    </row>
    <row r="218" spans="1:65" ht="17.25" outlineLevel="5" thickBot="1">
      <c r="A218" s="31">
        <f t="shared" si="76"/>
        <v>6</v>
      </c>
      <c r="B218" s="32">
        <f t="shared" si="75"/>
        <v>42185</v>
      </c>
      <c r="C218" s="207">
        <v>398540</v>
      </c>
      <c r="D218" s="64">
        <f t="shared" si="81"/>
        <v>35</v>
      </c>
      <c r="E218" s="12">
        <v>26</v>
      </c>
      <c r="F218" s="12">
        <v>39</v>
      </c>
      <c r="G218" s="12">
        <v>38</v>
      </c>
      <c r="H218" s="12">
        <v>39</v>
      </c>
      <c r="I218" s="12">
        <v>25</v>
      </c>
      <c r="J218" s="12">
        <v>38</v>
      </c>
      <c r="K218" s="12">
        <v>37</v>
      </c>
      <c r="L218" s="12">
        <v>38</v>
      </c>
      <c r="M218" s="74">
        <f t="shared" si="82"/>
        <v>5.3</v>
      </c>
      <c r="N218" s="83">
        <v>0</v>
      </c>
      <c r="O218" s="83">
        <v>7.13</v>
      </c>
      <c r="P218" s="83">
        <v>7.05</v>
      </c>
      <c r="Q218" s="83">
        <v>7.13</v>
      </c>
      <c r="R218" s="83"/>
      <c r="S218" s="83"/>
      <c r="T218" s="83"/>
      <c r="U218" s="83"/>
      <c r="V218" s="5" t="str">
        <f t="shared" si="83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22</v>
      </c>
      <c r="AO218" s="41">
        <v>1780</v>
      </c>
      <c r="AP218" s="110">
        <v>3.7</v>
      </c>
      <c r="AQ218" s="111">
        <v>2.63</v>
      </c>
      <c r="AR218" s="126">
        <f t="shared" si="85"/>
        <v>71.081081081081081</v>
      </c>
      <c r="AS218" s="126">
        <f t="shared" si="86"/>
        <v>28.918918918918919</v>
      </c>
      <c r="AT218" s="127">
        <v>2170</v>
      </c>
      <c r="AU218" s="128">
        <v>2.58</v>
      </c>
      <c r="AV218" s="129">
        <v>1.62</v>
      </c>
      <c r="AW218" s="126">
        <f t="shared" si="87"/>
        <v>62.790697674418603</v>
      </c>
      <c r="AX218" s="126">
        <f t="shared" si="88"/>
        <v>37.209302325581397</v>
      </c>
      <c r="AY218" s="64">
        <f t="shared" si="89"/>
        <v>31.345057034220535</v>
      </c>
      <c r="AZ218" s="97">
        <v>78.599999999999994</v>
      </c>
      <c r="BA218" s="68"/>
      <c r="BB218" s="68"/>
      <c r="BC218" s="68"/>
      <c r="BD218" s="68"/>
      <c r="BE218" s="15"/>
      <c r="BF218" s="5">
        <f t="shared" si="90"/>
        <v>11130</v>
      </c>
      <c r="BG218" s="42">
        <v>5720</v>
      </c>
      <c r="BH218" s="42">
        <v>4810</v>
      </c>
      <c r="BI218" s="42"/>
      <c r="BJ218" s="42"/>
      <c r="BK218" s="42"/>
      <c r="BL218" s="42"/>
      <c r="BM218" s="42">
        <v>600</v>
      </c>
    </row>
    <row r="219" spans="1:65" outlineLevel="4">
      <c r="A219" s="157" t="s">
        <v>40</v>
      </c>
      <c r="B219" s="158"/>
      <c r="C219" s="50">
        <f t="shared" ref="C219:BM219" si="91">SUBTOTAL(4,C189:C218)</f>
        <v>455344</v>
      </c>
      <c r="D219" s="60">
        <f t="shared" si="91"/>
        <v>37.5</v>
      </c>
      <c r="E219" s="28">
        <f t="shared" si="91"/>
        <v>38</v>
      </c>
      <c r="F219" s="28">
        <f t="shared" si="91"/>
        <v>40</v>
      </c>
      <c r="G219" s="28">
        <f t="shared" si="91"/>
        <v>39</v>
      </c>
      <c r="H219" s="28">
        <f t="shared" si="91"/>
        <v>39</v>
      </c>
      <c r="I219" s="28">
        <f t="shared" si="91"/>
        <v>37</v>
      </c>
      <c r="J219" s="28">
        <f t="shared" si="91"/>
        <v>39</v>
      </c>
      <c r="K219" s="28">
        <f t="shared" si="91"/>
        <v>38</v>
      </c>
      <c r="L219" s="28">
        <f t="shared" si="91"/>
        <v>38</v>
      </c>
      <c r="M219" s="71">
        <f t="shared" si="91"/>
        <v>7.1</v>
      </c>
      <c r="N219" s="82">
        <f t="shared" si="91"/>
        <v>7.19</v>
      </c>
      <c r="O219" s="82">
        <f t="shared" si="91"/>
        <v>7.27</v>
      </c>
      <c r="P219" s="82">
        <f t="shared" si="91"/>
        <v>7.1</v>
      </c>
      <c r="Q219" s="82">
        <f t="shared" si="91"/>
        <v>7.13</v>
      </c>
      <c r="R219" s="82">
        <f t="shared" si="91"/>
        <v>0</v>
      </c>
      <c r="S219" s="82">
        <f t="shared" si="91"/>
        <v>0</v>
      </c>
      <c r="T219" s="82">
        <f t="shared" si="91"/>
        <v>0</v>
      </c>
      <c r="U219" s="82">
        <f t="shared" si="91"/>
        <v>0</v>
      </c>
      <c r="V219" s="29">
        <f t="shared" si="91"/>
        <v>0</v>
      </c>
      <c r="W219" s="39">
        <f t="shared" si="91"/>
        <v>0</v>
      </c>
      <c r="X219" s="39">
        <f t="shared" si="91"/>
        <v>0</v>
      </c>
      <c r="Y219" s="39">
        <f t="shared" si="91"/>
        <v>0</v>
      </c>
      <c r="Z219" s="39">
        <f t="shared" si="91"/>
        <v>0</v>
      </c>
      <c r="AA219" s="39">
        <f t="shared" si="91"/>
        <v>0</v>
      </c>
      <c r="AB219" s="39">
        <f t="shared" si="91"/>
        <v>0</v>
      </c>
      <c r="AC219" s="39">
        <f t="shared" si="91"/>
        <v>0</v>
      </c>
      <c r="AD219" s="39">
        <f t="shared" si="91"/>
        <v>0</v>
      </c>
      <c r="AE219" s="29">
        <f t="shared" si="91"/>
        <v>0</v>
      </c>
      <c r="AF219" s="39">
        <f t="shared" si="91"/>
        <v>0</v>
      </c>
      <c r="AG219" s="39">
        <f t="shared" si="91"/>
        <v>0</v>
      </c>
      <c r="AH219" s="39">
        <f t="shared" si="91"/>
        <v>0</v>
      </c>
      <c r="AI219" s="39">
        <f t="shared" si="91"/>
        <v>0</v>
      </c>
      <c r="AJ219" s="39">
        <f t="shared" si="91"/>
        <v>0</v>
      </c>
      <c r="AK219" s="39">
        <f t="shared" si="91"/>
        <v>0</v>
      </c>
      <c r="AL219" s="39">
        <f t="shared" si="91"/>
        <v>0</v>
      </c>
      <c r="AM219" s="39">
        <f t="shared" si="91"/>
        <v>0</v>
      </c>
      <c r="AN219" s="39">
        <f t="shared" si="91"/>
        <v>34</v>
      </c>
      <c r="AO219" s="39">
        <f t="shared" si="91"/>
        <v>2220</v>
      </c>
      <c r="AP219" s="104">
        <f t="shared" si="91"/>
        <v>3.7</v>
      </c>
      <c r="AQ219" s="105">
        <f t="shared" si="91"/>
        <v>2.75</v>
      </c>
      <c r="AR219" s="106">
        <f t="shared" si="91"/>
        <v>75.766871165644176</v>
      </c>
      <c r="AS219" s="106">
        <f t="shared" si="91"/>
        <v>28.918918918918919</v>
      </c>
      <c r="AT219" s="107">
        <f t="shared" si="91"/>
        <v>2380</v>
      </c>
      <c r="AU219" s="108">
        <f t="shared" si="91"/>
        <v>2.58</v>
      </c>
      <c r="AV219" s="109">
        <f t="shared" si="91"/>
        <v>1.65</v>
      </c>
      <c r="AW219" s="106">
        <f t="shared" si="91"/>
        <v>63.953488372093013</v>
      </c>
      <c r="AX219" s="106">
        <f t="shared" si="91"/>
        <v>39.301310043668124</v>
      </c>
      <c r="AY219" s="60">
        <f t="shared" si="91"/>
        <v>45.970674486803532</v>
      </c>
      <c r="AZ219" s="96">
        <f t="shared" si="91"/>
        <v>79.8</v>
      </c>
      <c r="BA219" s="67">
        <f t="shared" si="91"/>
        <v>0</v>
      </c>
      <c r="BB219" s="67">
        <f t="shared" si="91"/>
        <v>0</v>
      </c>
      <c r="BC219" s="67">
        <f t="shared" si="91"/>
        <v>0</v>
      </c>
      <c r="BD219" s="67">
        <f t="shared" si="91"/>
        <v>0</v>
      </c>
      <c r="BE219" s="27">
        <f t="shared" si="91"/>
        <v>0</v>
      </c>
      <c r="BF219" s="29">
        <f t="shared" si="91"/>
        <v>12490</v>
      </c>
      <c r="BG219" s="39">
        <f t="shared" si="91"/>
        <v>6880</v>
      </c>
      <c r="BH219" s="40">
        <f t="shared" si="91"/>
        <v>8380</v>
      </c>
      <c r="BI219" s="40">
        <f t="shared" si="91"/>
        <v>0</v>
      </c>
      <c r="BJ219" s="40">
        <f t="shared" si="91"/>
        <v>0</v>
      </c>
      <c r="BK219" s="40">
        <f t="shared" si="91"/>
        <v>0</v>
      </c>
      <c r="BL219" s="40">
        <f t="shared" si="91"/>
        <v>0</v>
      </c>
      <c r="BM219" s="27">
        <f t="shared" si="91"/>
        <v>4940</v>
      </c>
    </row>
    <row r="220" spans="1:65" outlineLevel="3">
      <c r="A220" s="187" t="s">
        <v>29</v>
      </c>
      <c r="B220" s="188"/>
      <c r="C220" s="207">
        <f t="shared" ref="C220:BM220" si="92">SUBTOTAL(5,C189:C218)</f>
        <v>321114</v>
      </c>
      <c r="D220" s="208">
        <f t="shared" si="92"/>
        <v>34.799999999999997</v>
      </c>
      <c r="E220" s="12">
        <f t="shared" si="92"/>
        <v>26</v>
      </c>
      <c r="F220" s="12">
        <f t="shared" si="92"/>
        <v>37</v>
      </c>
      <c r="G220" s="12">
        <f t="shared" si="92"/>
        <v>37</v>
      </c>
      <c r="H220" s="12">
        <f t="shared" si="92"/>
        <v>37</v>
      </c>
      <c r="I220" s="12">
        <f t="shared" si="92"/>
        <v>25</v>
      </c>
      <c r="J220" s="12">
        <f t="shared" si="92"/>
        <v>36</v>
      </c>
      <c r="K220" s="12">
        <f t="shared" si="92"/>
        <v>36</v>
      </c>
      <c r="L220" s="12">
        <f t="shared" si="92"/>
        <v>36</v>
      </c>
      <c r="M220" s="210">
        <f t="shared" si="92"/>
        <v>5.3</v>
      </c>
      <c r="N220" s="83">
        <f t="shared" si="92"/>
        <v>0</v>
      </c>
      <c r="O220" s="83">
        <f t="shared" si="92"/>
        <v>7.02</v>
      </c>
      <c r="P220" s="83">
        <f t="shared" si="92"/>
        <v>6.91</v>
      </c>
      <c r="Q220" s="83">
        <f t="shared" si="92"/>
        <v>6.94</v>
      </c>
      <c r="R220" s="83">
        <f t="shared" si="92"/>
        <v>0</v>
      </c>
      <c r="S220" s="83">
        <f t="shared" si="92"/>
        <v>0</v>
      </c>
      <c r="T220" s="83">
        <f t="shared" si="92"/>
        <v>0</v>
      </c>
      <c r="U220" s="83">
        <f t="shared" si="92"/>
        <v>0</v>
      </c>
      <c r="V220" s="212">
        <f t="shared" si="92"/>
        <v>0</v>
      </c>
      <c r="W220" s="41">
        <f t="shared" si="92"/>
        <v>0</v>
      </c>
      <c r="X220" s="41">
        <f t="shared" si="92"/>
        <v>0</v>
      </c>
      <c r="Y220" s="41">
        <f t="shared" si="92"/>
        <v>0</v>
      </c>
      <c r="Z220" s="41">
        <f t="shared" si="92"/>
        <v>0</v>
      </c>
      <c r="AA220" s="41">
        <f t="shared" si="92"/>
        <v>0</v>
      </c>
      <c r="AB220" s="41">
        <f t="shared" si="92"/>
        <v>0</v>
      </c>
      <c r="AC220" s="41">
        <f t="shared" si="92"/>
        <v>0</v>
      </c>
      <c r="AD220" s="41">
        <f t="shared" si="92"/>
        <v>0</v>
      </c>
      <c r="AE220" s="212">
        <f t="shared" si="92"/>
        <v>0</v>
      </c>
      <c r="AF220" s="41">
        <f t="shared" si="92"/>
        <v>0</v>
      </c>
      <c r="AG220" s="41">
        <f t="shared" si="92"/>
        <v>0</v>
      </c>
      <c r="AH220" s="41">
        <f t="shared" si="92"/>
        <v>0</v>
      </c>
      <c r="AI220" s="41">
        <f t="shared" si="92"/>
        <v>0</v>
      </c>
      <c r="AJ220" s="41">
        <f t="shared" si="92"/>
        <v>0</v>
      </c>
      <c r="AK220" s="41">
        <f t="shared" si="92"/>
        <v>0</v>
      </c>
      <c r="AL220" s="41">
        <f t="shared" si="92"/>
        <v>0</v>
      </c>
      <c r="AM220" s="41">
        <f t="shared" si="92"/>
        <v>0</v>
      </c>
      <c r="AN220" s="41">
        <f t="shared" si="92"/>
        <v>18</v>
      </c>
      <c r="AO220" s="41">
        <f t="shared" si="92"/>
        <v>1190</v>
      </c>
      <c r="AP220" s="110">
        <f t="shared" si="92"/>
        <v>2.83</v>
      </c>
      <c r="AQ220" s="111">
        <f t="shared" si="92"/>
        <v>2.06</v>
      </c>
      <c r="AR220" s="216">
        <f t="shared" si="92"/>
        <v>71.081081081081081</v>
      </c>
      <c r="AS220" s="216">
        <f t="shared" si="92"/>
        <v>24.233128834355824</v>
      </c>
      <c r="AT220" s="113">
        <f t="shared" si="92"/>
        <v>1890</v>
      </c>
      <c r="AU220" s="114">
        <f t="shared" si="92"/>
        <v>2.29</v>
      </c>
      <c r="AV220" s="115">
        <f t="shared" si="92"/>
        <v>1.39</v>
      </c>
      <c r="AW220" s="216">
        <f t="shared" si="92"/>
        <v>60.698689956331876</v>
      </c>
      <c r="AX220" s="216">
        <f t="shared" si="92"/>
        <v>36.046511627906987</v>
      </c>
      <c r="AY220" s="208">
        <f t="shared" si="92"/>
        <v>31.345057034220535</v>
      </c>
      <c r="AZ220" s="97">
        <f t="shared" si="92"/>
        <v>78.2</v>
      </c>
      <c r="BA220" s="68">
        <f t="shared" si="92"/>
        <v>0</v>
      </c>
      <c r="BB220" s="68">
        <f t="shared" si="92"/>
        <v>0</v>
      </c>
      <c r="BC220" s="68">
        <f t="shared" si="92"/>
        <v>0</v>
      </c>
      <c r="BD220" s="68">
        <f t="shared" si="92"/>
        <v>0</v>
      </c>
      <c r="BE220" s="15">
        <f t="shared" si="92"/>
        <v>0</v>
      </c>
      <c r="BF220" s="212">
        <f t="shared" si="92"/>
        <v>10560</v>
      </c>
      <c r="BG220" s="41">
        <f t="shared" si="92"/>
        <v>1720</v>
      </c>
      <c r="BH220" s="42">
        <f t="shared" si="92"/>
        <v>900</v>
      </c>
      <c r="BI220" s="42">
        <f t="shared" si="92"/>
        <v>0</v>
      </c>
      <c r="BJ220" s="42">
        <f t="shared" si="92"/>
        <v>0</v>
      </c>
      <c r="BK220" s="42">
        <f t="shared" si="92"/>
        <v>0</v>
      </c>
      <c r="BL220" s="42">
        <f t="shared" si="92"/>
        <v>0</v>
      </c>
      <c r="BM220" s="15">
        <f t="shared" si="92"/>
        <v>0</v>
      </c>
    </row>
    <row r="221" spans="1:65" outlineLevel="2">
      <c r="A221" s="187" t="s">
        <v>18</v>
      </c>
      <c r="B221" s="188"/>
      <c r="C221" s="207">
        <f>IFERROR(SUBTOTAL(1,C189:C218),"")</f>
        <v>353120.3</v>
      </c>
      <c r="D221" s="208">
        <f t="shared" ref="D221:BM221" si="93">IFERROR(SUBTOTAL(1,D189:D218),"")</f>
        <v>36.523333333333319</v>
      </c>
      <c r="E221" s="12">
        <f t="shared" si="93"/>
        <v>33.633333333333333</v>
      </c>
      <c r="F221" s="12">
        <f t="shared" si="93"/>
        <v>38.266666666666666</v>
      </c>
      <c r="G221" s="12">
        <f t="shared" si="93"/>
        <v>38</v>
      </c>
      <c r="H221" s="12">
        <f t="shared" si="93"/>
        <v>38.1</v>
      </c>
      <c r="I221" s="12">
        <f t="shared" si="93"/>
        <v>32.633333333333333</v>
      </c>
      <c r="J221" s="12">
        <f t="shared" si="93"/>
        <v>37.266666666666666</v>
      </c>
      <c r="K221" s="12">
        <f t="shared" si="93"/>
        <v>37</v>
      </c>
      <c r="L221" s="12">
        <f t="shared" si="93"/>
        <v>37.1</v>
      </c>
      <c r="M221" s="210">
        <f t="shared" si="93"/>
        <v>6.7199999999999989</v>
      </c>
      <c r="N221" s="83">
        <f t="shared" si="93"/>
        <v>3.5950000000000002</v>
      </c>
      <c r="O221" s="83">
        <f t="shared" si="93"/>
        <v>7.1179999999999994</v>
      </c>
      <c r="P221" s="83">
        <f t="shared" si="93"/>
        <v>7.0359999999999996</v>
      </c>
      <c r="Q221" s="83">
        <f t="shared" si="93"/>
        <v>7.048</v>
      </c>
      <c r="R221" s="83" t="str">
        <f t="shared" si="93"/>
        <v/>
      </c>
      <c r="S221" s="83" t="str">
        <f t="shared" si="93"/>
        <v/>
      </c>
      <c r="T221" s="83" t="str">
        <f t="shared" si="93"/>
        <v/>
      </c>
      <c r="U221" s="83" t="str">
        <f t="shared" si="93"/>
        <v/>
      </c>
      <c r="V221" s="212" t="str">
        <f t="shared" si="93"/>
        <v/>
      </c>
      <c r="W221" s="41" t="str">
        <f t="shared" si="93"/>
        <v/>
      </c>
      <c r="X221" s="41" t="str">
        <f t="shared" si="93"/>
        <v/>
      </c>
      <c r="Y221" s="41" t="str">
        <f t="shared" si="93"/>
        <v/>
      </c>
      <c r="Z221" s="41" t="str">
        <f t="shared" si="93"/>
        <v/>
      </c>
      <c r="AA221" s="41" t="str">
        <f t="shared" si="93"/>
        <v/>
      </c>
      <c r="AB221" s="41" t="str">
        <f t="shared" si="93"/>
        <v/>
      </c>
      <c r="AC221" s="41" t="str">
        <f t="shared" si="93"/>
        <v/>
      </c>
      <c r="AD221" s="41" t="str">
        <f t="shared" si="93"/>
        <v/>
      </c>
      <c r="AE221" s="212" t="str">
        <f t="shared" si="93"/>
        <v/>
      </c>
      <c r="AF221" s="41" t="str">
        <f t="shared" si="93"/>
        <v/>
      </c>
      <c r="AG221" s="41" t="str">
        <f t="shared" si="93"/>
        <v/>
      </c>
      <c r="AH221" s="41" t="str">
        <f t="shared" si="93"/>
        <v/>
      </c>
      <c r="AI221" s="41" t="str">
        <f t="shared" si="93"/>
        <v/>
      </c>
      <c r="AJ221" s="41" t="str">
        <f t="shared" si="93"/>
        <v/>
      </c>
      <c r="AK221" s="41" t="str">
        <f t="shared" si="93"/>
        <v/>
      </c>
      <c r="AL221" s="41" t="str">
        <f t="shared" si="93"/>
        <v/>
      </c>
      <c r="AM221" s="41" t="str">
        <f t="shared" si="93"/>
        <v/>
      </c>
      <c r="AN221" s="41">
        <f t="shared" si="93"/>
        <v>23.433333333333334</v>
      </c>
      <c r="AO221" s="41">
        <f t="shared" si="93"/>
        <v>1753</v>
      </c>
      <c r="AP221" s="110">
        <f t="shared" si="93"/>
        <v>3.3140000000000001</v>
      </c>
      <c r="AQ221" s="111">
        <f t="shared" si="93"/>
        <v>2.4219999999999997</v>
      </c>
      <c r="AR221" s="216">
        <f t="shared" si="93"/>
        <v>73.072525588408624</v>
      </c>
      <c r="AS221" s="216">
        <f t="shared" si="93"/>
        <v>26.92747441159139</v>
      </c>
      <c r="AT221" s="113">
        <f t="shared" si="93"/>
        <v>2181.3333333333335</v>
      </c>
      <c r="AU221" s="114">
        <f t="shared" si="93"/>
        <v>2.4279999999999999</v>
      </c>
      <c r="AV221" s="115">
        <f t="shared" si="93"/>
        <v>1.504</v>
      </c>
      <c r="AW221" s="216">
        <f t="shared" si="93"/>
        <v>61.878313191835069</v>
      </c>
      <c r="AX221" s="216">
        <f t="shared" si="93"/>
        <v>38.121686808164931</v>
      </c>
      <c r="AY221" s="208">
        <f t="shared" si="93"/>
        <v>40.072247556741544</v>
      </c>
      <c r="AZ221" s="97">
        <f t="shared" si="93"/>
        <v>78.777272727272717</v>
      </c>
      <c r="BA221" s="68" t="str">
        <f t="shared" si="93"/>
        <v/>
      </c>
      <c r="BB221" s="68" t="str">
        <f t="shared" si="93"/>
        <v/>
      </c>
      <c r="BC221" s="68" t="str">
        <f t="shared" si="93"/>
        <v/>
      </c>
      <c r="BD221" s="68" t="str">
        <f t="shared" si="93"/>
        <v/>
      </c>
      <c r="BE221" s="15" t="str">
        <f>IFERROR(SUBTOTAL(1,BE189:BE218),"")</f>
        <v/>
      </c>
      <c r="BF221" s="212">
        <f t="shared" si="93"/>
        <v>11873.333333333334</v>
      </c>
      <c r="BG221" s="41">
        <f t="shared" si="93"/>
        <v>4018</v>
      </c>
      <c r="BH221" s="42">
        <f t="shared" si="93"/>
        <v>3631.6666666666665</v>
      </c>
      <c r="BI221" s="42" t="str">
        <f t="shared" si="93"/>
        <v/>
      </c>
      <c r="BJ221" s="42" t="str">
        <f t="shared" si="93"/>
        <v/>
      </c>
      <c r="BK221" s="42" t="str">
        <f t="shared" si="93"/>
        <v/>
      </c>
      <c r="BL221" s="42" t="str">
        <f t="shared" si="93"/>
        <v/>
      </c>
      <c r="BM221" s="15">
        <f t="shared" si="93"/>
        <v>4223.666666666667</v>
      </c>
    </row>
    <row r="222" spans="1:65" ht="17.25" outlineLevel="1" thickBot="1">
      <c r="A222" s="224" t="s">
        <v>55</v>
      </c>
      <c r="B222" s="225"/>
      <c r="C222" s="226">
        <f>SUBTOTAL(9,C189:C218)</f>
        <v>10593609</v>
      </c>
      <c r="D222" s="227"/>
      <c r="E222" s="228"/>
      <c r="F222" s="228"/>
      <c r="G222" s="228"/>
      <c r="H222" s="228"/>
      <c r="I222" s="228"/>
      <c r="J222" s="228"/>
      <c r="K222" s="228"/>
      <c r="L222" s="228"/>
      <c r="M222" s="229"/>
      <c r="N222" s="230"/>
      <c r="O222" s="230"/>
      <c r="P222" s="230"/>
      <c r="Q222" s="230"/>
      <c r="R222" s="230"/>
      <c r="S222" s="230"/>
      <c r="T222" s="230"/>
      <c r="U222" s="230"/>
      <c r="V222" s="231"/>
      <c r="W222" s="232"/>
      <c r="X222" s="232"/>
      <c r="Y222" s="232"/>
      <c r="Z222" s="232"/>
      <c r="AA222" s="232"/>
      <c r="AB222" s="232"/>
      <c r="AC222" s="232"/>
      <c r="AD222" s="232"/>
      <c r="AE222" s="231"/>
      <c r="AF222" s="232"/>
      <c r="AG222" s="232"/>
      <c r="AH222" s="232"/>
      <c r="AI222" s="232"/>
      <c r="AJ222" s="232"/>
      <c r="AK222" s="232"/>
      <c r="AL222" s="232"/>
      <c r="AM222" s="232"/>
      <c r="AN222" s="232"/>
      <c r="AO222" s="233">
        <f>SUBTOTAL(9,AO189:AO218)</f>
        <v>52590</v>
      </c>
      <c r="AP222" s="234"/>
      <c r="AQ222" s="235"/>
      <c r="AR222" s="236"/>
      <c r="AS222" s="236"/>
      <c r="AT222" s="237">
        <f>SUBTOTAL(9,AT189:AT218)</f>
        <v>65440</v>
      </c>
      <c r="AU222" s="238"/>
      <c r="AV222" s="239"/>
      <c r="AW222" s="236"/>
      <c r="AX222" s="236"/>
      <c r="AY222" s="227"/>
      <c r="AZ222" s="240"/>
      <c r="BA222" s="241"/>
      <c r="BB222" s="241"/>
      <c r="BC222" s="241"/>
      <c r="BD222" s="241"/>
      <c r="BE222" s="242">
        <f>SUBTOTAL(9,BE189:BE218)</f>
        <v>0</v>
      </c>
      <c r="BF222" s="243">
        <f t="shared" ref="BF222:BM222" si="94">SUBTOTAL(9,BF189:BF218)</f>
        <v>356200</v>
      </c>
      <c r="BG222" s="233">
        <f t="shared" si="94"/>
        <v>120540</v>
      </c>
      <c r="BH222" s="244">
        <f t="shared" si="94"/>
        <v>108950</v>
      </c>
      <c r="BI222" s="244">
        <f t="shared" si="94"/>
        <v>0</v>
      </c>
      <c r="BJ222" s="244">
        <f t="shared" si="94"/>
        <v>0</v>
      </c>
      <c r="BK222" s="244">
        <f t="shared" si="94"/>
        <v>0</v>
      </c>
      <c r="BL222" s="244">
        <f t="shared" si="94"/>
        <v>0</v>
      </c>
      <c r="BM222" s="242">
        <f t="shared" si="94"/>
        <v>126710</v>
      </c>
    </row>
    <row r="223" spans="1:65" outlineLevel="5">
      <c r="A223" s="21">
        <f t="shared" si="76"/>
        <v>7</v>
      </c>
      <c r="B223" s="33">
        <f>B218+1</f>
        <v>42186</v>
      </c>
      <c r="C223" s="207">
        <v>465487</v>
      </c>
      <c r="D223" s="64">
        <f t="shared" ref="D223:D253" si="95">IFERROR(ROUND(AVERAGE(E223:L223),1),"")</f>
        <v>34.799999999999997</v>
      </c>
      <c r="E223" s="12">
        <v>26</v>
      </c>
      <c r="F223" s="12">
        <v>38</v>
      </c>
      <c r="G223" s="12">
        <v>38</v>
      </c>
      <c r="H223" s="12">
        <v>39</v>
      </c>
      <c r="I223" s="12">
        <v>25</v>
      </c>
      <c r="J223" s="12">
        <v>37</v>
      </c>
      <c r="K223" s="12">
        <v>37</v>
      </c>
      <c r="L223" s="12">
        <v>38</v>
      </c>
      <c r="M223" s="74" t="str">
        <f t="shared" ref="M223:M253" si="96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22</v>
      </c>
      <c r="AO223" s="41">
        <v>1850</v>
      </c>
      <c r="AP223" s="110"/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127">
        <v>2350</v>
      </c>
      <c r="AU223" s="128"/>
      <c r="AV223" s="129"/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143" t="str">
        <f t="shared" ref="AY223:AY253" si="103">IFERROR((1-((AW223*AS223)/(AX223*AR223)))*100,"")</f>
        <v/>
      </c>
      <c r="AZ223" s="97">
        <v>78.8</v>
      </c>
      <c r="BA223" s="68"/>
      <c r="BB223" s="68"/>
      <c r="BC223" s="68"/>
      <c r="BD223" s="68"/>
      <c r="BE223" s="15"/>
      <c r="BF223" s="5">
        <f t="shared" ref="BF223:BF253" si="104">IF(SUM(BG223:BM223)=0,"",SUM(BG223:BM223))</f>
        <v>11230</v>
      </c>
      <c r="BG223" s="42">
        <v>3050</v>
      </c>
      <c r="BH223" s="42">
        <v>3640</v>
      </c>
      <c r="BI223" s="42"/>
      <c r="BJ223" s="42"/>
      <c r="BK223" s="42"/>
      <c r="BL223" s="42"/>
      <c r="BM223" s="15">
        <v>4540</v>
      </c>
    </row>
    <row r="224" spans="1:65" outlineLevel="5">
      <c r="A224" s="22">
        <f t="shared" si="76"/>
        <v>7</v>
      </c>
      <c r="B224" s="9">
        <f t="shared" ref="B224:B287" si="105">B223+1</f>
        <v>42187</v>
      </c>
      <c r="C224" s="207">
        <v>385488</v>
      </c>
      <c r="D224" s="64">
        <f t="shared" si="95"/>
        <v>34.5</v>
      </c>
      <c r="E224" s="12">
        <v>26</v>
      </c>
      <c r="F224" s="12">
        <v>38</v>
      </c>
      <c r="G224" s="12">
        <v>38</v>
      </c>
      <c r="H224" s="12">
        <v>38</v>
      </c>
      <c r="I224" s="12">
        <v>25</v>
      </c>
      <c r="J224" s="12">
        <v>37</v>
      </c>
      <c r="K224" s="12">
        <v>37</v>
      </c>
      <c r="L224" s="12">
        <v>37</v>
      </c>
      <c r="M224" s="74" t="str">
        <f t="shared" si="96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7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26</v>
      </c>
      <c r="AO224" s="41">
        <v>1560</v>
      </c>
      <c r="AP224" s="110"/>
      <c r="AQ224" s="111"/>
      <c r="AR224" s="126" t="str">
        <f t="shared" si="99"/>
        <v/>
      </c>
      <c r="AS224" s="126" t="str">
        <f t="shared" si="100"/>
        <v/>
      </c>
      <c r="AT224" s="127">
        <v>1990</v>
      </c>
      <c r="AU224" s="128"/>
      <c r="AV224" s="129"/>
      <c r="AW224" s="126" t="str">
        <f t="shared" si="101"/>
        <v/>
      </c>
      <c r="AX224" s="126" t="str">
        <f t="shared" si="102"/>
        <v/>
      </c>
      <c r="AY224" s="143" t="str">
        <f t="shared" si="103"/>
        <v/>
      </c>
      <c r="AZ224" s="97">
        <v>78.2</v>
      </c>
      <c r="BA224" s="68"/>
      <c r="BB224" s="68"/>
      <c r="BC224" s="68"/>
      <c r="BD224" s="68"/>
      <c r="BE224" s="15"/>
      <c r="BF224" s="5">
        <f t="shared" si="104"/>
        <v>10980</v>
      </c>
      <c r="BG224" s="42">
        <v>5730</v>
      </c>
      <c r="BH224" s="42">
        <v>660</v>
      </c>
      <c r="BI224" s="42"/>
      <c r="BJ224" s="42"/>
      <c r="BK224" s="42"/>
      <c r="BL224" s="42"/>
      <c r="BM224" s="15">
        <v>4590</v>
      </c>
    </row>
    <row r="225" spans="1:65" outlineLevel="5">
      <c r="A225" s="22">
        <f t="shared" si="76"/>
        <v>7</v>
      </c>
      <c r="B225" s="9">
        <f t="shared" si="105"/>
        <v>42188</v>
      </c>
      <c r="C225" s="207">
        <v>380456</v>
      </c>
      <c r="D225" s="64">
        <f t="shared" si="95"/>
        <v>34.5</v>
      </c>
      <c r="E225" s="12">
        <v>26</v>
      </c>
      <c r="F225" s="12">
        <v>38</v>
      </c>
      <c r="G225" s="12">
        <v>38</v>
      </c>
      <c r="H225" s="12">
        <v>38</v>
      </c>
      <c r="I225" s="12">
        <v>25</v>
      </c>
      <c r="J225" s="12">
        <v>37</v>
      </c>
      <c r="K225" s="12">
        <v>37</v>
      </c>
      <c r="L225" s="12">
        <v>37</v>
      </c>
      <c r="M225" s="74" t="str">
        <f t="shared" si="96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7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24</v>
      </c>
      <c r="AO225" s="41">
        <v>1680</v>
      </c>
      <c r="AP225" s="110"/>
      <c r="AQ225" s="111"/>
      <c r="AR225" s="126" t="str">
        <f t="shared" si="99"/>
        <v/>
      </c>
      <c r="AS225" s="126" t="str">
        <f t="shared" si="100"/>
        <v/>
      </c>
      <c r="AT225" s="127">
        <v>2050</v>
      </c>
      <c r="AU225" s="128"/>
      <c r="AV225" s="129"/>
      <c r="AW225" s="126" t="str">
        <f t="shared" si="101"/>
        <v/>
      </c>
      <c r="AX225" s="126" t="str">
        <f t="shared" si="102"/>
        <v/>
      </c>
      <c r="AY225" s="143" t="str">
        <f t="shared" si="103"/>
        <v/>
      </c>
      <c r="AZ225" s="97">
        <v>78.400000000000006</v>
      </c>
      <c r="BA225" s="68"/>
      <c r="BB225" s="68"/>
      <c r="BC225" s="68"/>
      <c r="BD225" s="68"/>
      <c r="BE225" s="15"/>
      <c r="BF225" s="5">
        <f t="shared" si="104"/>
        <v>10880</v>
      </c>
      <c r="BG225" s="42">
        <v>920</v>
      </c>
      <c r="BH225" s="42">
        <v>5370</v>
      </c>
      <c r="BI225" s="42"/>
      <c r="BJ225" s="42"/>
      <c r="BK225" s="42"/>
      <c r="BL225" s="42"/>
      <c r="BM225" s="15">
        <v>4590</v>
      </c>
    </row>
    <row r="226" spans="1:65" outlineLevel="5">
      <c r="A226" s="22">
        <f t="shared" si="76"/>
        <v>7</v>
      </c>
      <c r="B226" s="9">
        <f t="shared" si="105"/>
        <v>42189</v>
      </c>
      <c r="C226" s="207">
        <v>354629</v>
      </c>
      <c r="D226" s="64">
        <f t="shared" si="95"/>
        <v>34.5</v>
      </c>
      <c r="E226" s="12">
        <v>26</v>
      </c>
      <c r="F226" s="12">
        <v>39</v>
      </c>
      <c r="G226" s="12">
        <v>37</v>
      </c>
      <c r="H226" s="12">
        <v>38</v>
      </c>
      <c r="I226" s="12">
        <v>25</v>
      </c>
      <c r="J226" s="12">
        <v>38</v>
      </c>
      <c r="K226" s="12">
        <v>36</v>
      </c>
      <c r="L226" s="12">
        <v>37</v>
      </c>
      <c r="M226" s="74" t="str">
        <f t="shared" si="96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7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8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23</v>
      </c>
      <c r="AO226" s="41">
        <v>1740</v>
      </c>
      <c r="AP226" s="110"/>
      <c r="AQ226" s="111"/>
      <c r="AR226" s="126" t="str">
        <f t="shared" si="99"/>
        <v/>
      </c>
      <c r="AS226" s="126" t="str">
        <f t="shared" si="100"/>
        <v/>
      </c>
      <c r="AT226" s="127">
        <v>2010</v>
      </c>
      <c r="AU226" s="128"/>
      <c r="AV226" s="129"/>
      <c r="AW226" s="126" t="str">
        <f t="shared" si="101"/>
        <v/>
      </c>
      <c r="AX226" s="126" t="str">
        <f t="shared" si="102"/>
        <v/>
      </c>
      <c r="AY226" s="143" t="str">
        <f t="shared" si="103"/>
        <v/>
      </c>
      <c r="AZ226" s="97"/>
      <c r="BA226" s="68"/>
      <c r="BB226" s="68"/>
      <c r="BC226" s="68"/>
      <c r="BD226" s="68"/>
      <c r="BE226" s="15"/>
      <c r="BF226" s="5">
        <f t="shared" si="104"/>
        <v>10880</v>
      </c>
      <c r="BG226" s="42">
        <v>5020</v>
      </c>
      <c r="BH226" s="42">
        <v>1440</v>
      </c>
      <c r="BI226" s="42"/>
      <c r="BJ226" s="42"/>
      <c r="BK226" s="42"/>
      <c r="BL226" s="42"/>
      <c r="BM226" s="15">
        <v>4420</v>
      </c>
    </row>
    <row r="227" spans="1:65" outlineLevel="5">
      <c r="A227" s="22">
        <f t="shared" si="76"/>
        <v>7</v>
      </c>
      <c r="B227" s="9">
        <f t="shared" si="105"/>
        <v>42190</v>
      </c>
      <c r="C227" s="207">
        <v>332980</v>
      </c>
      <c r="D227" s="64">
        <f t="shared" si="95"/>
        <v>34</v>
      </c>
      <c r="E227" s="12">
        <v>26</v>
      </c>
      <c r="F227" s="12">
        <v>37</v>
      </c>
      <c r="G227" s="12">
        <v>37</v>
      </c>
      <c r="H227" s="12">
        <v>38</v>
      </c>
      <c r="I227" s="12">
        <v>25</v>
      </c>
      <c r="J227" s="12">
        <v>36</v>
      </c>
      <c r="K227" s="12">
        <v>36</v>
      </c>
      <c r="L227" s="12">
        <v>37</v>
      </c>
      <c r="M227" s="74" t="str">
        <f t="shared" si="96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7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22</v>
      </c>
      <c r="AO227" s="41">
        <v>1830</v>
      </c>
      <c r="AP227" s="110"/>
      <c r="AQ227" s="111"/>
      <c r="AR227" s="126" t="str">
        <f t="shared" si="99"/>
        <v/>
      </c>
      <c r="AS227" s="126" t="str">
        <f t="shared" si="100"/>
        <v/>
      </c>
      <c r="AT227" s="127">
        <v>2270</v>
      </c>
      <c r="AU227" s="128"/>
      <c r="AV227" s="129"/>
      <c r="AW227" s="126" t="str">
        <f t="shared" si="101"/>
        <v/>
      </c>
      <c r="AX227" s="126" t="str">
        <f t="shared" si="102"/>
        <v/>
      </c>
      <c r="AY227" s="143" t="str">
        <f t="shared" si="103"/>
        <v/>
      </c>
      <c r="AZ227" s="97"/>
      <c r="BA227" s="68"/>
      <c r="BB227" s="68"/>
      <c r="BC227" s="68"/>
      <c r="BD227" s="68"/>
      <c r="BE227" s="15"/>
      <c r="BF227" s="5">
        <f t="shared" si="104"/>
        <v>11000</v>
      </c>
      <c r="BG227" s="42">
        <v>4010</v>
      </c>
      <c r="BH227" s="42">
        <v>2410</v>
      </c>
      <c r="BI227" s="42"/>
      <c r="BJ227" s="42"/>
      <c r="BK227" s="42"/>
      <c r="BL227" s="42"/>
      <c r="BM227" s="15">
        <v>4580</v>
      </c>
    </row>
    <row r="228" spans="1:65" outlineLevel="5">
      <c r="A228" s="22">
        <f t="shared" si="76"/>
        <v>7</v>
      </c>
      <c r="B228" s="9">
        <f t="shared" si="105"/>
        <v>42191</v>
      </c>
      <c r="C228" s="207">
        <v>349186</v>
      </c>
      <c r="D228" s="64">
        <f t="shared" si="95"/>
        <v>34.299999999999997</v>
      </c>
      <c r="E228" s="12">
        <v>25</v>
      </c>
      <c r="F228" s="12">
        <v>39</v>
      </c>
      <c r="G228" s="12">
        <v>38</v>
      </c>
      <c r="H228" s="12">
        <v>37</v>
      </c>
      <c r="I228" s="12">
        <v>24</v>
      </c>
      <c r="J228" s="12">
        <v>38</v>
      </c>
      <c r="K228" s="12">
        <v>37</v>
      </c>
      <c r="L228" s="12">
        <v>36</v>
      </c>
      <c r="M228" s="74" t="str">
        <f t="shared" si="96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97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8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31</v>
      </c>
      <c r="AO228" s="41">
        <v>1290</v>
      </c>
      <c r="AP228" s="110"/>
      <c r="AQ228" s="111"/>
      <c r="AR228" s="126" t="str">
        <f t="shared" si="99"/>
        <v/>
      </c>
      <c r="AS228" s="126" t="str">
        <f t="shared" si="100"/>
        <v/>
      </c>
      <c r="AT228" s="127">
        <v>1760</v>
      </c>
      <c r="AU228" s="128"/>
      <c r="AV228" s="129"/>
      <c r="AW228" s="126" t="str">
        <f t="shared" si="101"/>
        <v/>
      </c>
      <c r="AX228" s="126" t="str">
        <f t="shared" si="102"/>
        <v/>
      </c>
      <c r="AY228" s="143" t="str">
        <f t="shared" si="103"/>
        <v/>
      </c>
      <c r="AZ228" s="97">
        <v>78.2</v>
      </c>
      <c r="BA228" s="68"/>
      <c r="BB228" s="68"/>
      <c r="BC228" s="68"/>
      <c r="BD228" s="68"/>
      <c r="BE228" s="15"/>
      <c r="BF228" s="5">
        <f t="shared" si="104"/>
        <v>10740</v>
      </c>
      <c r="BG228" s="42">
        <v>4030</v>
      </c>
      <c r="BH228" s="42">
        <v>2220</v>
      </c>
      <c r="BI228" s="42"/>
      <c r="BJ228" s="42"/>
      <c r="BK228" s="42"/>
      <c r="BL228" s="42"/>
      <c r="BM228" s="15">
        <v>4490</v>
      </c>
    </row>
    <row r="229" spans="1:65" outlineLevel="5">
      <c r="A229" s="22">
        <f t="shared" si="76"/>
        <v>7</v>
      </c>
      <c r="B229" s="9">
        <f t="shared" si="105"/>
        <v>42192</v>
      </c>
      <c r="C229" s="207">
        <v>406386</v>
      </c>
      <c r="D229" s="64">
        <f t="shared" si="95"/>
        <v>34.799999999999997</v>
      </c>
      <c r="E229" s="12">
        <v>25</v>
      </c>
      <c r="F229" s="12">
        <v>40</v>
      </c>
      <c r="G229" s="12">
        <v>38</v>
      </c>
      <c r="H229" s="12">
        <v>38</v>
      </c>
      <c r="I229" s="12">
        <v>24</v>
      </c>
      <c r="J229" s="12">
        <v>39</v>
      </c>
      <c r="K229" s="12">
        <v>37</v>
      </c>
      <c r="L229" s="12">
        <v>37</v>
      </c>
      <c r="M229" s="74">
        <f t="shared" si="96"/>
        <v>7.1</v>
      </c>
      <c r="N229" s="83"/>
      <c r="O229" s="83">
        <v>7.13</v>
      </c>
      <c r="P229" s="83">
        <v>7.03</v>
      </c>
      <c r="Q229" s="83">
        <v>7.13</v>
      </c>
      <c r="R229" s="83"/>
      <c r="S229" s="83"/>
      <c r="T229" s="83"/>
      <c r="U229" s="83"/>
      <c r="V229" s="5" t="str">
        <f t="shared" si="97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26</v>
      </c>
      <c r="AO229" s="41">
        <v>1530</v>
      </c>
      <c r="AP229" s="110">
        <v>3.54</v>
      </c>
      <c r="AQ229" s="111">
        <v>2.58</v>
      </c>
      <c r="AR229" s="126">
        <f t="shared" si="99"/>
        <v>72.881355932203391</v>
      </c>
      <c r="AS229" s="126">
        <f t="shared" si="100"/>
        <v>27.118644067796609</v>
      </c>
      <c r="AT229" s="127">
        <v>2150</v>
      </c>
      <c r="AU229" s="128">
        <v>2.58</v>
      </c>
      <c r="AV229" s="129">
        <v>1.36</v>
      </c>
      <c r="AW229" s="126">
        <f t="shared" si="101"/>
        <v>52.713178294573652</v>
      </c>
      <c r="AX229" s="126">
        <f t="shared" si="102"/>
        <v>47.286821705426348</v>
      </c>
      <c r="AY229" s="143">
        <f t="shared" si="103"/>
        <v>58.520777735417461</v>
      </c>
      <c r="AZ229" s="97">
        <v>78.5</v>
      </c>
      <c r="BA229" s="68"/>
      <c r="BB229" s="68"/>
      <c r="BC229" s="68"/>
      <c r="BD229" s="68"/>
      <c r="BE229" s="15"/>
      <c r="BF229" s="5">
        <f t="shared" si="104"/>
        <v>10470</v>
      </c>
      <c r="BG229" s="42">
        <v>3940</v>
      </c>
      <c r="BH229" s="42">
        <v>2230</v>
      </c>
      <c r="BI229" s="42"/>
      <c r="BJ229" s="42"/>
      <c r="BK229" s="42"/>
      <c r="BL229" s="42"/>
      <c r="BM229" s="15">
        <v>4300</v>
      </c>
    </row>
    <row r="230" spans="1:65" outlineLevel="5">
      <c r="A230" s="22">
        <f t="shared" si="76"/>
        <v>7</v>
      </c>
      <c r="B230" s="9">
        <f t="shared" si="105"/>
        <v>42193</v>
      </c>
      <c r="C230" s="207">
        <v>519209</v>
      </c>
      <c r="D230" s="64">
        <f t="shared" si="95"/>
        <v>34.299999999999997</v>
      </c>
      <c r="E230" s="12">
        <v>25</v>
      </c>
      <c r="F230" s="12">
        <v>38</v>
      </c>
      <c r="G230" s="12">
        <v>38</v>
      </c>
      <c r="H230" s="12">
        <v>38</v>
      </c>
      <c r="I230" s="12">
        <v>24</v>
      </c>
      <c r="J230" s="12">
        <v>37</v>
      </c>
      <c r="K230" s="12">
        <v>37</v>
      </c>
      <c r="L230" s="12">
        <v>37</v>
      </c>
      <c r="M230" s="74" t="str">
        <f t="shared" si="96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7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25</v>
      </c>
      <c r="AO230" s="41">
        <v>1570</v>
      </c>
      <c r="AP230" s="110"/>
      <c r="AQ230" s="111"/>
      <c r="AR230" s="126" t="str">
        <f t="shared" si="99"/>
        <v/>
      </c>
      <c r="AS230" s="126" t="str">
        <f t="shared" si="100"/>
        <v/>
      </c>
      <c r="AT230" s="127">
        <v>2240</v>
      </c>
      <c r="AU230" s="128"/>
      <c r="AV230" s="129"/>
      <c r="AW230" s="126" t="str">
        <f t="shared" si="101"/>
        <v/>
      </c>
      <c r="AX230" s="126" t="str">
        <f t="shared" si="102"/>
        <v/>
      </c>
      <c r="AY230" s="143" t="str">
        <f t="shared" si="103"/>
        <v/>
      </c>
      <c r="AZ230" s="97">
        <v>78.2</v>
      </c>
      <c r="BA230" s="68"/>
      <c r="BB230" s="68"/>
      <c r="BC230" s="68"/>
      <c r="BD230" s="68"/>
      <c r="BE230" s="15"/>
      <c r="BF230" s="5">
        <f t="shared" si="104"/>
        <v>10660</v>
      </c>
      <c r="BG230" s="42">
        <v>4790</v>
      </c>
      <c r="BH230" s="42">
        <v>1470</v>
      </c>
      <c r="BI230" s="42"/>
      <c r="BJ230" s="42"/>
      <c r="BK230" s="42"/>
      <c r="BL230" s="42"/>
      <c r="BM230" s="15">
        <v>4400</v>
      </c>
    </row>
    <row r="231" spans="1:65" outlineLevel="5">
      <c r="A231" s="22">
        <f t="shared" si="76"/>
        <v>7</v>
      </c>
      <c r="B231" s="9">
        <f t="shared" si="105"/>
        <v>42194</v>
      </c>
      <c r="C231" s="207">
        <v>542486</v>
      </c>
      <c r="D231" s="64">
        <f t="shared" si="95"/>
        <v>34.5</v>
      </c>
      <c r="E231" s="12">
        <v>25</v>
      </c>
      <c r="F231" s="12">
        <v>38</v>
      </c>
      <c r="G231" s="12">
        <v>38</v>
      </c>
      <c r="H231" s="12">
        <v>39</v>
      </c>
      <c r="I231" s="12">
        <v>24</v>
      </c>
      <c r="J231" s="12">
        <v>37</v>
      </c>
      <c r="K231" s="12">
        <v>37</v>
      </c>
      <c r="L231" s="12">
        <v>38</v>
      </c>
      <c r="M231" s="74" t="str">
        <f t="shared" si="96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7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27</v>
      </c>
      <c r="AO231" s="41">
        <v>1490</v>
      </c>
      <c r="AP231" s="110"/>
      <c r="AQ231" s="111"/>
      <c r="AR231" s="126" t="str">
        <f t="shared" si="99"/>
        <v/>
      </c>
      <c r="AS231" s="126" t="str">
        <f t="shared" si="100"/>
        <v/>
      </c>
      <c r="AT231" s="127">
        <v>1750</v>
      </c>
      <c r="AU231" s="128"/>
      <c r="AV231" s="129"/>
      <c r="AW231" s="126" t="str">
        <f t="shared" si="101"/>
        <v/>
      </c>
      <c r="AX231" s="126" t="str">
        <f t="shared" si="102"/>
        <v/>
      </c>
      <c r="AY231" s="143" t="str">
        <f t="shared" si="103"/>
        <v/>
      </c>
      <c r="AZ231" s="97">
        <v>78.5</v>
      </c>
      <c r="BA231" s="68"/>
      <c r="BB231" s="68"/>
      <c r="BC231" s="68"/>
      <c r="BD231" s="68"/>
      <c r="BE231" s="15"/>
      <c r="BF231" s="5">
        <f t="shared" si="104"/>
        <v>10650</v>
      </c>
      <c r="BG231" s="42">
        <v>5400</v>
      </c>
      <c r="BH231" s="42">
        <v>690</v>
      </c>
      <c r="BI231" s="42"/>
      <c r="BJ231" s="42"/>
      <c r="BK231" s="42"/>
      <c r="BL231" s="42"/>
      <c r="BM231" s="15">
        <v>4560</v>
      </c>
    </row>
    <row r="232" spans="1:65" outlineLevel="5">
      <c r="A232" s="22">
        <f t="shared" si="76"/>
        <v>7</v>
      </c>
      <c r="B232" s="9">
        <f t="shared" si="105"/>
        <v>42195</v>
      </c>
      <c r="C232" s="207">
        <v>459246</v>
      </c>
      <c r="D232" s="64">
        <f t="shared" si="95"/>
        <v>34.5</v>
      </c>
      <c r="E232" s="12">
        <v>25</v>
      </c>
      <c r="F232" s="12">
        <v>38</v>
      </c>
      <c r="G232" s="12">
        <v>38</v>
      </c>
      <c r="H232" s="12">
        <v>39</v>
      </c>
      <c r="I232" s="12">
        <v>24</v>
      </c>
      <c r="J232" s="12">
        <v>37</v>
      </c>
      <c r="K232" s="12">
        <v>37</v>
      </c>
      <c r="L232" s="12">
        <v>38</v>
      </c>
      <c r="M232" s="74" t="str">
        <f t="shared" si="96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7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27</v>
      </c>
      <c r="AO232" s="41">
        <v>1500</v>
      </c>
      <c r="AP232" s="110"/>
      <c r="AQ232" s="111"/>
      <c r="AR232" s="126" t="str">
        <f t="shared" si="99"/>
        <v/>
      </c>
      <c r="AS232" s="126" t="str">
        <f t="shared" si="100"/>
        <v/>
      </c>
      <c r="AT232" s="127">
        <v>2160</v>
      </c>
      <c r="AU232" s="128"/>
      <c r="AV232" s="129"/>
      <c r="AW232" s="126" t="str">
        <f t="shared" si="101"/>
        <v/>
      </c>
      <c r="AX232" s="126" t="str">
        <f t="shared" si="102"/>
        <v/>
      </c>
      <c r="AY232" s="143" t="str">
        <f t="shared" si="103"/>
        <v/>
      </c>
      <c r="AZ232" s="97">
        <v>78.3</v>
      </c>
      <c r="BA232" s="68"/>
      <c r="BB232" s="68"/>
      <c r="BC232" s="68"/>
      <c r="BD232" s="68"/>
      <c r="BE232" s="15"/>
      <c r="BF232" s="5">
        <f t="shared" si="104"/>
        <v>10641</v>
      </c>
      <c r="BG232" s="42">
        <v>3590</v>
      </c>
      <c r="BH232" s="42">
        <v>2421</v>
      </c>
      <c r="BI232" s="42"/>
      <c r="BJ232" s="42"/>
      <c r="BK232" s="42"/>
      <c r="BL232" s="42"/>
      <c r="BM232" s="15">
        <v>4630</v>
      </c>
    </row>
    <row r="233" spans="1:65" outlineLevel="5">
      <c r="A233" s="22">
        <f t="shared" si="76"/>
        <v>7</v>
      </c>
      <c r="B233" s="9">
        <f t="shared" si="105"/>
        <v>42196</v>
      </c>
      <c r="C233" s="207">
        <v>436838</v>
      </c>
      <c r="D233" s="64">
        <f t="shared" si="95"/>
        <v>34.799999999999997</v>
      </c>
      <c r="E233" s="12">
        <v>26</v>
      </c>
      <c r="F233" s="12">
        <v>39</v>
      </c>
      <c r="G233" s="12">
        <v>38</v>
      </c>
      <c r="H233" s="12">
        <v>38</v>
      </c>
      <c r="I233" s="12">
        <v>25</v>
      </c>
      <c r="J233" s="12">
        <v>38</v>
      </c>
      <c r="K233" s="12">
        <v>37</v>
      </c>
      <c r="L233" s="12">
        <v>37</v>
      </c>
      <c r="M233" s="74" t="str">
        <f t="shared" si="96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7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8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28</v>
      </c>
      <c r="AO233" s="41">
        <v>1430</v>
      </c>
      <c r="AP233" s="110"/>
      <c r="AQ233" s="111"/>
      <c r="AR233" s="126" t="str">
        <f t="shared" si="99"/>
        <v/>
      </c>
      <c r="AS233" s="126" t="str">
        <f t="shared" si="100"/>
        <v/>
      </c>
      <c r="AT233" s="127">
        <v>2050</v>
      </c>
      <c r="AU233" s="128"/>
      <c r="AV233" s="129"/>
      <c r="AW233" s="126" t="str">
        <f t="shared" si="101"/>
        <v/>
      </c>
      <c r="AX233" s="126" t="str">
        <f t="shared" si="102"/>
        <v/>
      </c>
      <c r="AY233" s="143" t="str">
        <f t="shared" si="103"/>
        <v/>
      </c>
      <c r="AZ233" s="97"/>
      <c r="BA233" s="68"/>
      <c r="BB233" s="68"/>
      <c r="BC233" s="68"/>
      <c r="BD233" s="68"/>
      <c r="BE233" s="15"/>
      <c r="BF233" s="5">
        <f t="shared" si="104"/>
        <v>10600</v>
      </c>
      <c r="BG233" s="42">
        <v>5730</v>
      </c>
      <c r="BH233" s="42">
        <v>230</v>
      </c>
      <c r="BI233" s="42"/>
      <c r="BJ233" s="42"/>
      <c r="BK233" s="42"/>
      <c r="BL233" s="42"/>
      <c r="BM233" s="15">
        <v>4640</v>
      </c>
    </row>
    <row r="234" spans="1:65" outlineLevel="5">
      <c r="A234" s="22">
        <f t="shared" si="76"/>
        <v>7</v>
      </c>
      <c r="B234" s="9">
        <f t="shared" si="105"/>
        <v>42197</v>
      </c>
      <c r="C234" s="207">
        <v>449970</v>
      </c>
      <c r="D234" s="64">
        <f t="shared" si="95"/>
        <v>34.5</v>
      </c>
      <c r="E234" s="12">
        <v>26</v>
      </c>
      <c r="F234" s="12">
        <v>38</v>
      </c>
      <c r="G234" s="12">
        <v>38</v>
      </c>
      <c r="H234" s="12">
        <v>38</v>
      </c>
      <c r="I234" s="12">
        <v>25</v>
      </c>
      <c r="J234" s="12">
        <v>37</v>
      </c>
      <c r="K234" s="12">
        <v>37</v>
      </c>
      <c r="L234" s="12">
        <v>37</v>
      </c>
      <c r="M234" s="74" t="str">
        <f t="shared" si="96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7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26</v>
      </c>
      <c r="AO234" s="41">
        <v>1520</v>
      </c>
      <c r="AP234" s="110"/>
      <c r="AQ234" s="111"/>
      <c r="AR234" s="126" t="str">
        <f t="shared" si="99"/>
        <v/>
      </c>
      <c r="AS234" s="126" t="str">
        <f t="shared" si="100"/>
        <v/>
      </c>
      <c r="AT234" s="127">
        <v>1760</v>
      </c>
      <c r="AU234" s="128"/>
      <c r="AV234" s="129"/>
      <c r="AW234" s="126" t="str">
        <f t="shared" si="101"/>
        <v/>
      </c>
      <c r="AX234" s="126" t="str">
        <f t="shared" si="102"/>
        <v/>
      </c>
      <c r="AY234" s="143" t="str">
        <f t="shared" si="103"/>
        <v/>
      </c>
      <c r="AZ234" s="97"/>
      <c r="BA234" s="68"/>
      <c r="BB234" s="68"/>
      <c r="BC234" s="68"/>
      <c r="BD234" s="68"/>
      <c r="BE234" s="15"/>
      <c r="BF234" s="5">
        <f t="shared" si="104"/>
        <v>10570</v>
      </c>
      <c r="BG234" s="42">
        <v>2400</v>
      </c>
      <c r="BH234" s="42">
        <v>3720</v>
      </c>
      <c r="BI234" s="42"/>
      <c r="BJ234" s="42"/>
      <c r="BK234" s="42"/>
      <c r="BL234" s="42"/>
      <c r="BM234" s="15">
        <v>4450</v>
      </c>
    </row>
    <row r="235" spans="1:65" outlineLevel="5">
      <c r="A235" s="22">
        <f t="shared" ref="A235:A306" si="106">MONTH(B235)</f>
        <v>7</v>
      </c>
      <c r="B235" s="9">
        <f t="shared" si="105"/>
        <v>42198</v>
      </c>
      <c r="C235" s="207">
        <v>534680</v>
      </c>
      <c r="D235" s="64">
        <f t="shared" si="95"/>
        <v>34.5</v>
      </c>
      <c r="E235" s="12">
        <v>25</v>
      </c>
      <c r="F235" s="12">
        <v>39</v>
      </c>
      <c r="G235" s="12">
        <v>38</v>
      </c>
      <c r="H235" s="12">
        <v>38</v>
      </c>
      <c r="I235" s="12">
        <v>24</v>
      </c>
      <c r="J235" s="12">
        <v>38</v>
      </c>
      <c r="K235" s="12">
        <v>37</v>
      </c>
      <c r="L235" s="12">
        <v>37</v>
      </c>
      <c r="M235" s="74" t="str">
        <f t="shared" si="96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97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8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34</v>
      </c>
      <c r="AO235" s="41">
        <v>1180</v>
      </c>
      <c r="AP235" s="110"/>
      <c r="AQ235" s="111"/>
      <c r="AR235" s="126" t="str">
        <f t="shared" si="99"/>
        <v/>
      </c>
      <c r="AS235" s="126" t="str">
        <f t="shared" si="100"/>
        <v/>
      </c>
      <c r="AT235" s="127">
        <v>1650</v>
      </c>
      <c r="AU235" s="128"/>
      <c r="AV235" s="129"/>
      <c r="AW235" s="126" t="str">
        <f t="shared" si="101"/>
        <v/>
      </c>
      <c r="AX235" s="126" t="str">
        <f t="shared" si="102"/>
        <v/>
      </c>
      <c r="AY235" s="143" t="str">
        <f t="shared" si="103"/>
        <v/>
      </c>
      <c r="AZ235" s="97">
        <v>78.599999999999994</v>
      </c>
      <c r="BA235" s="68"/>
      <c r="BB235" s="68"/>
      <c r="BC235" s="68"/>
      <c r="BD235" s="68"/>
      <c r="BE235" s="15"/>
      <c r="BF235" s="5">
        <f t="shared" si="104"/>
        <v>13330</v>
      </c>
      <c r="BG235" s="42">
        <v>2850</v>
      </c>
      <c r="BH235" s="42">
        <v>5960</v>
      </c>
      <c r="BI235" s="42"/>
      <c r="BJ235" s="42"/>
      <c r="BK235" s="42"/>
      <c r="BL235" s="42"/>
      <c r="BM235" s="15">
        <v>4520</v>
      </c>
    </row>
    <row r="236" spans="1:65" outlineLevel="5">
      <c r="A236" s="22">
        <f t="shared" si="106"/>
        <v>7</v>
      </c>
      <c r="B236" s="9">
        <f t="shared" si="105"/>
        <v>42199</v>
      </c>
      <c r="C236" s="207">
        <v>495484</v>
      </c>
      <c r="D236" s="64">
        <f t="shared" si="95"/>
        <v>34</v>
      </c>
      <c r="E236" s="12">
        <v>25</v>
      </c>
      <c r="F236" s="12">
        <v>38</v>
      </c>
      <c r="G236" s="12">
        <v>37</v>
      </c>
      <c r="H236" s="12">
        <v>38</v>
      </c>
      <c r="I236" s="12">
        <v>24</v>
      </c>
      <c r="J236" s="12">
        <v>37</v>
      </c>
      <c r="K236" s="12">
        <v>36</v>
      </c>
      <c r="L236" s="12">
        <v>37</v>
      </c>
      <c r="M236" s="74">
        <f t="shared" si="96"/>
        <v>7.3</v>
      </c>
      <c r="N236" s="83"/>
      <c r="O236" s="83">
        <v>7.32</v>
      </c>
      <c r="P236" s="83">
        <v>7.25</v>
      </c>
      <c r="Q236" s="83">
        <v>7.24</v>
      </c>
      <c r="R236" s="83"/>
      <c r="S236" s="83"/>
      <c r="T236" s="83"/>
      <c r="U236" s="83"/>
      <c r="V236" s="5" t="str">
        <f t="shared" si="97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31</v>
      </c>
      <c r="AO236" s="41">
        <v>1290</v>
      </c>
      <c r="AP236" s="110">
        <v>4.09</v>
      </c>
      <c r="AQ236" s="111">
        <v>2.75</v>
      </c>
      <c r="AR236" s="126">
        <f t="shared" si="99"/>
        <v>67.237163814180931</v>
      </c>
      <c r="AS236" s="126">
        <f t="shared" si="100"/>
        <v>32.762836185819069</v>
      </c>
      <c r="AT236" s="127">
        <v>1690</v>
      </c>
      <c r="AU236" s="128">
        <v>2.92</v>
      </c>
      <c r="AV236" s="129">
        <v>1.61</v>
      </c>
      <c r="AW236" s="126">
        <f t="shared" si="101"/>
        <v>55.136986301369873</v>
      </c>
      <c r="AX236" s="126">
        <f t="shared" si="102"/>
        <v>44.863013698630127</v>
      </c>
      <c r="AY236" s="143">
        <f t="shared" si="103"/>
        <v>40.113809854267842</v>
      </c>
      <c r="AZ236" s="97">
        <v>78.5</v>
      </c>
      <c r="BA236" s="68"/>
      <c r="BB236" s="68"/>
      <c r="BC236" s="68"/>
      <c r="BD236" s="68"/>
      <c r="BE236" s="15"/>
      <c r="BF236" s="5">
        <f t="shared" si="104"/>
        <v>10410</v>
      </c>
      <c r="BG236" s="42">
        <v>4280</v>
      </c>
      <c r="BH236" s="42">
        <v>1600</v>
      </c>
      <c r="BI236" s="42"/>
      <c r="BJ236" s="42"/>
      <c r="BK236" s="42"/>
      <c r="BL236" s="42"/>
      <c r="BM236" s="15">
        <v>4530</v>
      </c>
    </row>
    <row r="237" spans="1:65" outlineLevel="5">
      <c r="A237" s="22">
        <f t="shared" si="106"/>
        <v>7</v>
      </c>
      <c r="B237" s="9">
        <f t="shared" si="105"/>
        <v>42200</v>
      </c>
      <c r="C237" s="207">
        <v>486567</v>
      </c>
      <c r="D237" s="64">
        <f t="shared" si="95"/>
        <v>34.5</v>
      </c>
      <c r="E237" s="12">
        <v>26</v>
      </c>
      <c r="F237" s="12">
        <v>38</v>
      </c>
      <c r="G237" s="12">
        <v>38</v>
      </c>
      <c r="H237" s="12">
        <v>38</v>
      </c>
      <c r="I237" s="12">
        <v>25</v>
      </c>
      <c r="J237" s="12">
        <v>37</v>
      </c>
      <c r="K237" s="12">
        <v>37</v>
      </c>
      <c r="L237" s="12">
        <v>37</v>
      </c>
      <c r="M237" s="74" t="str">
        <f t="shared" si="96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7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37</v>
      </c>
      <c r="AO237" s="41">
        <v>1080</v>
      </c>
      <c r="AP237" s="110"/>
      <c r="AQ237" s="111"/>
      <c r="AR237" s="126" t="str">
        <f t="shared" si="99"/>
        <v/>
      </c>
      <c r="AS237" s="126" t="str">
        <f t="shared" si="100"/>
        <v/>
      </c>
      <c r="AT237" s="127">
        <v>1840</v>
      </c>
      <c r="AU237" s="128"/>
      <c r="AV237" s="129"/>
      <c r="AW237" s="126" t="str">
        <f t="shared" si="101"/>
        <v/>
      </c>
      <c r="AX237" s="126" t="str">
        <f t="shared" si="102"/>
        <v/>
      </c>
      <c r="AY237" s="143" t="str">
        <f t="shared" si="103"/>
        <v/>
      </c>
      <c r="AZ237" s="97">
        <v>77.8</v>
      </c>
      <c r="BA237" s="68"/>
      <c r="BB237" s="68"/>
      <c r="BC237" s="68"/>
      <c r="BD237" s="68"/>
      <c r="BE237" s="15"/>
      <c r="BF237" s="5">
        <f t="shared" si="104"/>
        <v>10220</v>
      </c>
      <c r="BG237" s="42">
        <v>4360</v>
      </c>
      <c r="BH237" s="42">
        <v>1080</v>
      </c>
      <c r="BI237" s="42"/>
      <c r="BJ237" s="42"/>
      <c r="BK237" s="42"/>
      <c r="BL237" s="42"/>
      <c r="BM237" s="15">
        <v>4780</v>
      </c>
    </row>
    <row r="238" spans="1:65" outlineLevel="5">
      <c r="A238" s="22">
        <f t="shared" si="106"/>
        <v>7</v>
      </c>
      <c r="B238" s="9">
        <f t="shared" si="105"/>
        <v>42201</v>
      </c>
      <c r="C238" s="207">
        <v>428482</v>
      </c>
      <c r="D238" s="64">
        <f t="shared" si="95"/>
        <v>34</v>
      </c>
      <c r="E238" s="12">
        <v>24</v>
      </c>
      <c r="F238" s="12">
        <v>38</v>
      </c>
      <c r="G238" s="12">
        <v>38</v>
      </c>
      <c r="H238" s="12">
        <v>38</v>
      </c>
      <c r="I238" s="12">
        <v>23</v>
      </c>
      <c r="J238" s="12">
        <v>37</v>
      </c>
      <c r="K238" s="12">
        <v>37</v>
      </c>
      <c r="L238" s="12">
        <v>37</v>
      </c>
      <c r="M238" s="74" t="str">
        <f t="shared" si="96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7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8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26</v>
      </c>
      <c r="AO238" s="41">
        <v>1550</v>
      </c>
      <c r="AP238" s="110"/>
      <c r="AQ238" s="111"/>
      <c r="AR238" s="126" t="str">
        <f t="shared" si="99"/>
        <v/>
      </c>
      <c r="AS238" s="126" t="str">
        <f t="shared" si="100"/>
        <v/>
      </c>
      <c r="AT238" s="127">
        <v>1790</v>
      </c>
      <c r="AU238" s="128"/>
      <c r="AV238" s="129"/>
      <c r="AW238" s="126" t="str">
        <f t="shared" si="101"/>
        <v/>
      </c>
      <c r="AX238" s="126" t="str">
        <f t="shared" si="102"/>
        <v/>
      </c>
      <c r="AY238" s="143" t="str">
        <f t="shared" si="103"/>
        <v/>
      </c>
      <c r="AZ238" s="97">
        <v>77.599999999999994</v>
      </c>
      <c r="BA238" s="68"/>
      <c r="BB238" s="68"/>
      <c r="BC238" s="68"/>
      <c r="BD238" s="68"/>
      <c r="BE238" s="15"/>
      <c r="BF238" s="5">
        <f t="shared" si="104"/>
        <v>10360</v>
      </c>
      <c r="BG238" s="42">
        <v>2070</v>
      </c>
      <c r="BH238" s="42">
        <v>4900</v>
      </c>
      <c r="BI238" s="42"/>
      <c r="BJ238" s="42"/>
      <c r="BK238" s="42"/>
      <c r="BL238" s="42"/>
      <c r="BM238" s="15">
        <v>3390</v>
      </c>
    </row>
    <row r="239" spans="1:65" outlineLevel="5">
      <c r="A239" s="22">
        <f t="shared" si="106"/>
        <v>7</v>
      </c>
      <c r="B239" s="9">
        <f t="shared" si="105"/>
        <v>42202</v>
      </c>
      <c r="C239" s="207">
        <v>390284</v>
      </c>
      <c r="D239" s="64">
        <f t="shared" si="95"/>
        <v>33.799999999999997</v>
      </c>
      <c r="E239" s="12">
        <v>23</v>
      </c>
      <c r="F239" s="12">
        <v>37</v>
      </c>
      <c r="G239" s="12">
        <v>39</v>
      </c>
      <c r="H239" s="12">
        <v>38</v>
      </c>
      <c r="I239" s="12">
        <v>22</v>
      </c>
      <c r="J239" s="12">
        <v>36</v>
      </c>
      <c r="K239" s="12">
        <v>38</v>
      </c>
      <c r="L239" s="12">
        <v>37</v>
      </c>
      <c r="M239" s="74" t="str">
        <f t="shared" si="96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7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28</v>
      </c>
      <c r="AO239" s="41">
        <v>1430</v>
      </c>
      <c r="AP239" s="110"/>
      <c r="AQ239" s="111"/>
      <c r="AR239" s="126" t="str">
        <f t="shared" si="99"/>
        <v/>
      </c>
      <c r="AS239" s="126" t="str">
        <f t="shared" si="100"/>
        <v/>
      </c>
      <c r="AT239" s="127">
        <v>2000</v>
      </c>
      <c r="AU239" s="128"/>
      <c r="AV239" s="129"/>
      <c r="AW239" s="126" t="str">
        <f t="shared" si="101"/>
        <v/>
      </c>
      <c r="AX239" s="126" t="str">
        <f t="shared" si="102"/>
        <v/>
      </c>
      <c r="AY239" s="143" t="str">
        <f t="shared" si="103"/>
        <v/>
      </c>
      <c r="AZ239" s="97">
        <v>77.599999999999994</v>
      </c>
      <c r="BA239" s="68"/>
      <c r="BB239" s="68"/>
      <c r="BC239" s="68"/>
      <c r="BD239" s="68"/>
      <c r="BE239" s="15"/>
      <c r="BF239" s="5">
        <f t="shared" si="104"/>
        <v>10470</v>
      </c>
      <c r="BG239" s="42">
        <v>5000</v>
      </c>
      <c r="BH239" s="42">
        <v>3120</v>
      </c>
      <c r="BI239" s="42"/>
      <c r="BJ239" s="42"/>
      <c r="BK239" s="42"/>
      <c r="BL239" s="42"/>
      <c r="BM239" s="15">
        <v>2350</v>
      </c>
    </row>
    <row r="240" spans="1:65" outlineLevel="5">
      <c r="A240" s="22">
        <f t="shared" si="106"/>
        <v>7</v>
      </c>
      <c r="B240" s="9">
        <f t="shared" si="105"/>
        <v>42203</v>
      </c>
      <c r="C240" s="207">
        <v>381759</v>
      </c>
      <c r="D240" s="64">
        <f t="shared" si="95"/>
        <v>34.5</v>
      </c>
      <c r="E240" s="12">
        <v>24</v>
      </c>
      <c r="F240" s="12">
        <v>39</v>
      </c>
      <c r="G240" s="12">
        <v>39</v>
      </c>
      <c r="H240" s="12">
        <v>38</v>
      </c>
      <c r="I240" s="12">
        <v>23</v>
      </c>
      <c r="J240" s="12">
        <v>38</v>
      </c>
      <c r="K240" s="12">
        <v>38</v>
      </c>
      <c r="L240" s="12">
        <v>37</v>
      </c>
      <c r="M240" s="74" t="str">
        <f t="shared" si="96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7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8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28</v>
      </c>
      <c r="AO240" s="41">
        <v>1410</v>
      </c>
      <c r="AP240" s="110"/>
      <c r="AQ240" s="111"/>
      <c r="AR240" s="126" t="str">
        <f t="shared" si="99"/>
        <v/>
      </c>
      <c r="AS240" s="126" t="str">
        <f t="shared" si="100"/>
        <v/>
      </c>
      <c r="AT240" s="127">
        <v>1520</v>
      </c>
      <c r="AU240" s="128"/>
      <c r="AV240" s="129"/>
      <c r="AW240" s="126" t="str">
        <f t="shared" si="101"/>
        <v/>
      </c>
      <c r="AX240" s="126" t="str">
        <f t="shared" si="102"/>
        <v/>
      </c>
      <c r="AY240" s="143" t="str">
        <f t="shared" si="103"/>
        <v/>
      </c>
      <c r="AZ240" s="97"/>
      <c r="BA240" s="68"/>
      <c r="BB240" s="68"/>
      <c r="BC240" s="68"/>
      <c r="BD240" s="68"/>
      <c r="BE240" s="15"/>
      <c r="BF240" s="5">
        <f t="shared" si="104"/>
        <v>10230</v>
      </c>
      <c r="BG240" s="42">
        <v>2380</v>
      </c>
      <c r="BH240" s="42">
        <v>3320</v>
      </c>
      <c r="BI240" s="42"/>
      <c r="BJ240" s="42"/>
      <c r="BK240" s="42"/>
      <c r="BL240" s="42"/>
      <c r="BM240" s="15">
        <v>4530</v>
      </c>
    </row>
    <row r="241" spans="1:65" outlineLevel="5">
      <c r="A241" s="22">
        <f t="shared" si="106"/>
        <v>7</v>
      </c>
      <c r="B241" s="9">
        <f t="shared" si="105"/>
        <v>42204</v>
      </c>
      <c r="C241" s="207">
        <v>351428</v>
      </c>
      <c r="D241" s="64">
        <f t="shared" si="95"/>
        <v>34</v>
      </c>
      <c r="E241" s="12">
        <v>24</v>
      </c>
      <c r="F241" s="12">
        <v>38</v>
      </c>
      <c r="G241" s="12">
        <v>38</v>
      </c>
      <c r="H241" s="12">
        <v>38</v>
      </c>
      <c r="I241" s="12">
        <v>23</v>
      </c>
      <c r="J241" s="12">
        <v>37</v>
      </c>
      <c r="K241" s="12">
        <v>37</v>
      </c>
      <c r="L241" s="12">
        <v>37</v>
      </c>
      <c r="M241" s="74" t="str">
        <f t="shared" si="96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7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27</v>
      </c>
      <c r="AO241" s="41">
        <v>1500</v>
      </c>
      <c r="AP241" s="110"/>
      <c r="AQ241" s="111"/>
      <c r="AR241" s="126" t="str">
        <f t="shared" si="99"/>
        <v/>
      </c>
      <c r="AS241" s="126" t="str">
        <f t="shared" si="100"/>
        <v/>
      </c>
      <c r="AT241" s="127">
        <v>1560</v>
      </c>
      <c r="AU241" s="128"/>
      <c r="AV241" s="129"/>
      <c r="AW241" s="126" t="str">
        <f t="shared" si="101"/>
        <v/>
      </c>
      <c r="AX241" s="126" t="str">
        <f t="shared" si="102"/>
        <v/>
      </c>
      <c r="AY241" s="143" t="str">
        <f t="shared" si="103"/>
        <v/>
      </c>
      <c r="AZ241" s="97"/>
      <c r="BA241" s="68"/>
      <c r="BB241" s="68"/>
      <c r="BC241" s="68"/>
      <c r="BD241" s="68"/>
      <c r="BE241" s="15"/>
      <c r="BF241" s="5">
        <f t="shared" si="104"/>
        <v>10410</v>
      </c>
      <c r="BG241" s="42">
        <v>4540</v>
      </c>
      <c r="BH241" s="42">
        <v>3750</v>
      </c>
      <c r="BI241" s="42"/>
      <c r="BJ241" s="42"/>
      <c r="BK241" s="42"/>
      <c r="BL241" s="42"/>
      <c r="BM241" s="15">
        <v>2120</v>
      </c>
    </row>
    <row r="242" spans="1:65" outlineLevel="5">
      <c r="A242" s="22">
        <f t="shared" si="106"/>
        <v>7</v>
      </c>
      <c r="B242" s="9">
        <f t="shared" si="105"/>
        <v>42205</v>
      </c>
      <c r="C242" s="207">
        <v>368779</v>
      </c>
      <c r="D242" s="64">
        <f t="shared" si="95"/>
        <v>34.299999999999997</v>
      </c>
      <c r="E242" s="12">
        <v>25</v>
      </c>
      <c r="F242" s="12">
        <v>38</v>
      </c>
      <c r="G242" s="12">
        <v>38</v>
      </c>
      <c r="H242" s="12">
        <v>38</v>
      </c>
      <c r="I242" s="12">
        <v>24</v>
      </c>
      <c r="J242" s="12">
        <v>37</v>
      </c>
      <c r="K242" s="12">
        <v>37</v>
      </c>
      <c r="L242" s="12">
        <v>37</v>
      </c>
      <c r="M242" s="74" t="str">
        <f t="shared" si="96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97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8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24</v>
      </c>
      <c r="AO242" s="41">
        <v>1630</v>
      </c>
      <c r="AP242" s="110"/>
      <c r="AQ242" s="111"/>
      <c r="AR242" s="126" t="str">
        <f t="shared" si="99"/>
        <v/>
      </c>
      <c r="AS242" s="126" t="str">
        <f t="shared" si="100"/>
        <v/>
      </c>
      <c r="AT242" s="127">
        <v>2070</v>
      </c>
      <c r="AU242" s="128"/>
      <c r="AV242" s="129"/>
      <c r="AW242" s="126" t="str">
        <f t="shared" si="101"/>
        <v/>
      </c>
      <c r="AX242" s="126" t="str">
        <f t="shared" si="102"/>
        <v/>
      </c>
      <c r="AY242" s="143" t="str">
        <f t="shared" si="103"/>
        <v/>
      </c>
      <c r="AZ242" s="97">
        <v>77.599999999999994</v>
      </c>
      <c r="BA242" s="68"/>
      <c r="BB242" s="68"/>
      <c r="BC242" s="68"/>
      <c r="BD242" s="68"/>
      <c r="BE242" s="15"/>
      <c r="BF242" s="5">
        <f t="shared" si="104"/>
        <v>10510</v>
      </c>
      <c r="BG242" s="42">
        <v>2300</v>
      </c>
      <c r="BH242" s="42">
        <v>8210</v>
      </c>
      <c r="BI242" s="42"/>
      <c r="BJ242" s="42"/>
      <c r="BK242" s="42"/>
      <c r="BL242" s="42"/>
      <c r="BM242" s="15">
        <v>0</v>
      </c>
    </row>
    <row r="243" spans="1:65" outlineLevel="5">
      <c r="A243" s="22">
        <f t="shared" si="106"/>
        <v>7</v>
      </c>
      <c r="B243" s="9">
        <f t="shared" si="105"/>
        <v>42206</v>
      </c>
      <c r="C243" s="207">
        <v>408044</v>
      </c>
      <c r="D243" s="64">
        <f t="shared" si="95"/>
        <v>34.5</v>
      </c>
      <c r="E243" s="12">
        <v>25</v>
      </c>
      <c r="F243" s="12">
        <v>38</v>
      </c>
      <c r="G243" s="12">
        <v>39</v>
      </c>
      <c r="H243" s="12">
        <v>38</v>
      </c>
      <c r="I243" s="12">
        <v>24</v>
      </c>
      <c r="J243" s="12">
        <v>37</v>
      </c>
      <c r="K243" s="12">
        <v>38</v>
      </c>
      <c r="L243" s="12">
        <v>37</v>
      </c>
      <c r="M243" s="74">
        <f t="shared" si="96"/>
        <v>7</v>
      </c>
      <c r="N243" s="83"/>
      <c r="O243" s="83">
        <v>7.03</v>
      </c>
      <c r="P243" s="83">
        <v>6.95</v>
      </c>
      <c r="Q243" s="83">
        <v>7.01</v>
      </c>
      <c r="R243" s="83"/>
      <c r="S243" s="83"/>
      <c r="T243" s="83"/>
      <c r="U243" s="83"/>
      <c r="V243" s="5" t="str">
        <f t="shared" si="97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23</v>
      </c>
      <c r="AO243" s="41">
        <v>1760</v>
      </c>
      <c r="AP243" s="110">
        <v>3.46</v>
      </c>
      <c r="AQ243" s="111">
        <v>2.54</v>
      </c>
      <c r="AR243" s="126">
        <f t="shared" si="99"/>
        <v>73.410404624277461</v>
      </c>
      <c r="AS243" s="126">
        <f t="shared" si="100"/>
        <v>26.589595375722539</v>
      </c>
      <c r="AT243" s="127">
        <v>1940</v>
      </c>
      <c r="AU243" s="128">
        <v>2.56</v>
      </c>
      <c r="AV243" s="129">
        <v>1.55</v>
      </c>
      <c r="AW243" s="126">
        <f t="shared" si="101"/>
        <v>60.546875</v>
      </c>
      <c r="AX243" s="126">
        <f t="shared" si="102"/>
        <v>39.453125</v>
      </c>
      <c r="AY243" s="143">
        <f t="shared" si="103"/>
        <v>44.414126452015303</v>
      </c>
      <c r="AZ243" s="97">
        <v>77.3</v>
      </c>
      <c r="BA243" s="68"/>
      <c r="BB243" s="68"/>
      <c r="BC243" s="68"/>
      <c r="BD243" s="68"/>
      <c r="BE243" s="15"/>
      <c r="BF243" s="5">
        <f t="shared" si="104"/>
        <v>10760</v>
      </c>
      <c r="BG243" s="42">
        <v>5830</v>
      </c>
      <c r="BH243" s="42">
        <v>2810</v>
      </c>
      <c r="BI243" s="42"/>
      <c r="BJ243" s="42"/>
      <c r="BK243" s="42"/>
      <c r="BL243" s="42"/>
      <c r="BM243" s="15">
        <v>2120</v>
      </c>
    </row>
    <row r="244" spans="1:65" outlineLevel="5">
      <c r="A244" s="22">
        <f t="shared" si="106"/>
        <v>7</v>
      </c>
      <c r="B244" s="9">
        <f t="shared" si="105"/>
        <v>42207</v>
      </c>
      <c r="C244" s="207">
        <v>378498</v>
      </c>
      <c r="D244" s="64">
        <f t="shared" si="95"/>
        <v>35</v>
      </c>
      <c r="E244" s="12">
        <v>25</v>
      </c>
      <c r="F244" s="12">
        <v>39</v>
      </c>
      <c r="G244" s="12">
        <v>39</v>
      </c>
      <c r="H244" s="12">
        <v>39</v>
      </c>
      <c r="I244" s="12">
        <v>24</v>
      </c>
      <c r="J244" s="12">
        <v>38</v>
      </c>
      <c r="K244" s="12">
        <v>38</v>
      </c>
      <c r="L244" s="12">
        <v>38</v>
      </c>
      <c r="M244" s="74" t="str">
        <f t="shared" si="96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7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27</v>
      </c>
      <c r="AO244" s="41">
        <v>1460</v>
      </c>
      <c r="AP244" s="110"/>
      <c r="AQ244" s="111"/>
      <c r="AR244" s="126" t="str">
        <f t="shared" si="99"/>
        <v/>
      </c>
      <c r="AS244" s="126" t="str">
        <f t="shared" si="100"/>
        <v/>
      </c>
      <c r="AT244" s="127">
        <v>1650</v>
      </c>
      <c r="AU244" s="128"/>
      <c r="AV244" s="129"/>
      <c r="AW244" s="126" t="str">
        <f t="shared" si="101"/>
        <v/>
      </c>
      <c r="AX244" s="126" t="str">
        <f t="shared" si="102"/>
        <v/>
      </c>
      <c r="AY244" s="143" t="str">
        <f t="shared" si="103"/>
        <v/>
      </c>
      <c r="AZ244" s="97">
        <v>77.599999999999994</v>
      </c>
      <c r="BA244" s="68"/>
      <c r="BB244" s="68"/>
      <c r="BC244" s="68"/>
      <c r="BD244" s="68"/>
      <c r="BE244" s="15"/>
      <c r="BF244" s="5">
        <f t="shared" si="104"/>
        <v>10610</v>
      </c>
      <c r="BG244" s="42">
        <v>2000</v>
      </c>
      <c r="BH244" s="42">
        <v>4460</v>
      </c>
      <c r="BI244" s="42"/>
      <c r="BJ244" s="42"/>
      <c r="BK244" s="42"/>
      <c r="BL244" s="42"/>
      <c r="BM244" s="15">
        <v>4150</v>
      </c>
    </row>
    <row r="245" spans="1:65" outlineLevel="5">
      <c r="A245" s="22">
        <f t="shared" si="106"/>
        <v>7</v>
      </c>
      <c r="B245" s="9">
        <f t="shared" si="105"/>
        <v>42208</v>
      </c>
      <c r="C245" s="207">
        <v>477537</v>
      </c>
      <c r="D245" s="64">
        <f t="shared" si="95"/>
        <v>34.299999999999997</v>
      </c>
      <c r="E245" s="12">
        <v>25</v>
      </c>
      <c r="F245" s="12">
        <v>38</v>
      </c>
      <c r="G245" s="12">
        <v>38</v>
      </c>
      <c r="H245" s="12">
        <v>38</v>
      </c>
      <c r="I245" s="12">
        <v>24</v>
      </c>
      <c r="J245" s="12">
        <v>37</v>
      </c>
      <c r="K245" s="12">
        <v>37</v>
      </c>
      <c r="L245" s="12">
        <v>37</v>
      </c>
      <c r="M245" s="74" t="str">
        <f t="shared" si="96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7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31</v>
      </c>
      <c r="AO245" s="41">
        <v>1290</v>
      </c>
      <c r="AP245" s="110"/>
      <c r="AQ245" s="111"/>
      <c r="AR245" s="126" t="str">
        <f t="shared" si="99"/>
        <v/>
      </c>
      <c r="AS245" s="126" t="str">
        <f t="shared" si="100"/>
        <v/>
      </c>
      <c r="AT245" s="127">
        <v>1380</v>
      </c>
      <c r="AU245" s="128"/>
      <c r="AV245" s="129"/>
      <c r="AW245" s="126" t="str">
        <f t="shared" si="101"/>
        <v/>
      </c>
      <c r="AX245" s="126" t="str">
        <f t="shared" si="102"/>
        <v/>
      </c>
      <c r="AY245" s="143" t="str">
        <f t="shared" si="103"/>
        <v/>
      </c>
      <c r="AZ245" s="97">
        <v>78.3</v>
      </c>
      <c r="BA245" s="68"/>
      <c r="BB245" s="68"/>
      <c r="BC245" s="68"/>
      <c r="BD245" s="68"/>
      <c r="BE245" s="15"/>
      <c r="BF245" s="5">
        <f t="shared" si="104"/>
        <v>10440</v>
      </c>
      <c r="BG245" s="42">
        <v>3290</v>
      </c>
      <c r="BH245" s="42">
        <v>6720</v>
      </c>
      <c r="BI245" s="42"/>
      <c r="BJ245" s="42"/>
      <c r="BK245" s="42"/>
      <c r="BL245" s="42"/>
      <c r="BM245" s="15">
        <v>430</v>
      </c>
    </row>
    <row r="246" spans="1:65" outlineLevel="5">
      <c r="A246" s="22">
        <f t="shared" si="106"/>
        <v>7</v>
      </c>
      <c r="B246" s="9">
        <f t="shared" si="105"/>
        <v>42209</v>
      </c>
      <c r="C246" s="207">
        <v>491460</v>
      </c>
      <c r="D246" s="64">
        <f t="shared" si="95"/>
        <v>34.799999999999997</v>
      </c>
      <c r="E246" s="12">
        <v>26</v>
      </c>
      <c r="F246" s="12">
        <v>39</v>
      </c>
      <c r="G246" s="12">
        <v>38</v>
      </c>
      <c r="H246" s="12">
        <v>38</v>
      </c>
      <c r="I246" s="12">
        <v>25</v>
      </c>
      <c r="J246" s="12">
        <v>38</v>
      </c>
      <c r="K246" s="12">
        <v>37</v>
      </c>
      <c r="L246" s="12">
        <v>37</v>
      </c>
      <c r="M246" s="74" t="str">
        <f t="shared" si="96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7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31</v>
      </c>
      <c r="AO246" s="41">
        <v>1270</v>
      </c>
      <c r="AP246" s="110"/>
      <c r="AQ246" s="111"/>
      <c r="AR246" s="126" t="str">
        <f t="shared" si="99"/>
        <v/>
      </c>
      <c r="AS246" s="126" t="str">
        <f t="shared" si="100"/>
        <v/>
      </c>
      <c r="AT246" s="127">
        <v>1660</v>
      </c>
      <c r="AU246" s="128"/>
      <c r="AV246" s="129"/>
      <c r="AW246" s="126" t="str">
        <f t="shared" si="101"/>
        <v/>
      </c>
      <c r="AX246" s="126" t="str">
        <f t="shared" si="102"/>
        <v/>
      </c>
      <c r="AY246" s="143" t="str">
        <f t="shared" si="103"/>
        <v/>
      </c>
      <c r="AZ246" s="97">
        <v>78.400000000000006</v>
      </c>
      <c r="BA246" s="68"/>
      <c r="BB246" s="68"/>
      <c r="BC246" s="68"/>
      <c r="BD246" s="68"/>
      <c r="BE246" s="15"/>
      <c r="BF246" s="5">
        <f t="shared" si="104"/>
        <v>10300</v>
      </c>
      <c r="BG246" s="42">
        <v>3160</v>
      </c>
      <c r="BH246" s="42">
        <v>6520</v>
      </c>
      <c r="BI246" s="42"/>
      <c r="BJ246" s="42"/>
      <c r="BK246" s="42"/>
      <c r="BL246" s="42"/>
      <c r="BM246" s="15">
        <v>620</v>
      </c>
    </row>
    <row r="247" spans="1:65" outlineLevel="5">
      <c r="A247" s="22">
        <f t="shared" si="106"/>
        <v>7</v>
      </c>
      <c r="B247" s="9">
        <f t="shared" si="105"/>
        <v>42210</v>
      </c>
      <c r="C247" s="207">
        <v>468323</v>
      </c>
      <c r="D247" s="64">
        <f t="shared" si="95"/>
        <v>34.799999999999997</v>
      </c>
      <c r="E247" s="12">
        <v>26</v>
      </c>
      <c r="F247" s="12">
        <v>38</v>
      </c>
      <c r="G247" s="12">
        <v>39</v>
      </c>
      <c r="H247" s="12">
        <v>38</v>
      </c>
      <c r="I247" s="12">
        <v>25</v>
      </c>
      <c r="J247" s="12">
        <v>37</v>
      </c>
      <c r="K247" s="12">
        <v>38</v>
      </c>
      <c r="L247" s="12">
        <v>37</v>
      </c>
      <c r="M247" s="74" t="str">
        <f t="shared" si="96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7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8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28</v>
      </c>
      <c r="AO247" s="41">
        <v>1400</v>
      </c>
      <c r="AP247" s="110"/>
      <c r="AQ247" s="111"/>
      <c r="AR247" s="126" t="str">
        <f t="shared" si="99"/>
        <v/>
      </c>
      <c r="AS247" s="126" t="str">
        <f t="shared" si="100"/>
        <v/>
      </c>
      <c r="AT247" s="127">
        <v>1640</v>
      </c>
      <c r="AU247" s="128"/>
      <c r="AV247" s="129"/>
      <c r="AW247" s="126" t="str">
        <f t="shared" si="101"/>
        <v/>
      </c>
      <c r="AX247" s="126" t="str">
        <f t="shared" si="102"/>
        <v/>
      </c>
      <c r="AY247" s="143" t="str">
        <f t="shared" si="103"/>
        <v/>
      </c>
      <c r="AZ247" s="97"/>
      <c r="BA247" s="68"/>
      <c r="BB247" s="68"/>
      <c r="BC247" s="68"/>
      <c r="BD247" s="68"/>
      <c r="BE247" s="15"/>
      <c r="BF247" s="5">
        <f t="shared" si="104"/>
        <v>10270</v>
      </c>
      <c r="BG247" s="42">
        <v>4270</v>
      </c>
      <c r="BH247" s="42">
        <v>6000</v>
      </c>
      <c r="BI247" s="42"/>
      <c r="BJ247" s="42"/>
      <c r="BK247" s="42"/>
      <c r="BL247" s="42"/>
      <c r="BM247" s="15">
        <v>0</v>
      </c>
    </row>
    <row r="248" spans="1:65" outlineLevel="5">
      <c r="A248" s="22">
        <f t="shared" si="106"/>
        <v>7</v>
      </c>
      <c r="B248" s="9">
        <f t="shared" si="105"/>
        <v>42211</v>
      </c>
      <c r="C248" s="207">
        <v>408757</v>
      </c>
      <c r="D248" s="64">
        <f t="shared" si="95"/>
        <v>35.299999999999997</v>
      </c>
      <c r="E248" s="12">
        <v>27</v>
      </c>
      <c r="F248" s="12">
        <v>39</v>
      </c>
      <c r="G248" s="12">
        <v>39</v>
      </c>
      <c r="H248" s="12">
        <v>38</v>
      </c>
      <c r="I248" s="12">
        <v>26</v>
      </c>
      <c r="J248" s="12">
        <v>38</v>
      </c>
      <c r="K248" s="12">
        <v>38</v>
      </c>
      <c r="L248" s="12">
        <v>37</v>
      </c>
      <c r="M248" s="74" t="str">
        <f t="shared" si="96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7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28</v>
      </c>
      <c r="AO248" s="41">
        <v>1400</v>
      </c>
      <c r="AP248" s="110"/>
      <c r="AQ248" s="111"/>
      <c r="AR248" s="126" t="str">
        <f t="shared" si="99"/>
        <v/>
      </c>
      <c r="AS248" s="126" t="str">
        <f t="shared" si="100"/>
        <v/>
      </c>
      <c r="AT248" s="127">
        <v>1650</v>
      </c>
      <c r="AU248" s="128"/>
      <c r="AV248" s="129"/>
      <c r="AW248" s="126" t="str">
        <f t="shared" si="101"/>
        <v/>
      </c>
      <c r="AX248" s="126" t="str">
        <f t="shared" si="102"/>
        <v/>
      </c>
      <c r="AY248" s="143" t="str">
        <f t="shared" si="103"/>
        <v/>
      </c>
      <c r="AZ248" s="97"/>
      <c r="BA248" s="68"/>
      <c r="BB248" s="68"/>
      <c r="BC248" s="68"/>
      <c r="BD248" s="68"/>
      <c r="BE248" s="15"/>
      <c r="BF248" s="5">
        <f t="shared" si="104"/>
        <v>10190</v>
      </c>
      <c r="BG248" s="42">
        <v>2780</v>
      </c>
      <c r="BH248" s="42">
        <v>6130</v>
      </c>
      <c r="BI248" s="42"/>
      <c r="BJ248" s="42"/>
      <c r="BK248" s="42"/>
      <c r="BL248" s="42"/>
      <c r="BM248" s="15">
        <v>1280</v>
      </c>
    </row>
    <row r="249" spans="1:65" outlineLevel="5">
      <c r="A249" s="22">
        <f t="shared" si="106"/>
        <v>7</v>
      </c>
      <c r="B249" s="9">
        <f t="shared" si="105"/>
        <v>42212</v>
      </c>
      <c r="C249" s="207">
        <v>400205</v>
      </c>
      <c r="D249" s="64">
        <f t="shared" si="95"/>
        <v>35</v>
      </c>
      <c r="E249" s="12">
        <v>28</v>
      </c>
      <c r="F249" s="12">
        <v>38</v>
      </c>
      <c r="G249" s="12">
        <v>38</v>
      </c>
      <c r="H249" s="12">
        <v>38</v>
      </c>
      <c r="I249" s="12">
        <v>27</v>
      </c>
      <c r="J249" s="12">
        <v>37</v>
      </c>
      <c r="K249" s="12">
        <v>37</v>
      </c>
      <c r="L249" s="12">
        <v>37</v>
      </c>
      <c r="M249" s="74" t="str">
        <f t="shared" si="96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97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8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28</v>
      </c>
      <c r="AO249" s="41">
        <v>1430</v>
      </c>
      <c r="AP249" s="110"/>
      <c r="AQ249" s="111"/>
      <c r="AR249" s="126" t="str">
        <f t="shared" si="99"/>
        <v/>
      </c>
      <c r="AS249" s="126" t="str">
        <f t="shared" si="100"/>
        <v/>
      </c>
      <c r="AT249" s="127">
        <v>1660</v>
      </c>
      <c r="AU249" s="128"/>
      <c r="AV249" s="129"/>
      <c r="AW249" s="126" t="str">
        <f t="shared" si="101"/>
        <v/>
      </c>
      <c r="AX249" s="126" t="str">
        <f t="shared" si="102"/>
        <v/>
      </c>
      <c r="AY249" s="143" t="str">
        <f t="shared" si="103"/>
        <v/>
      </c>
      <c r="AZ249" s="97">
        <v>78.400000000000006</v>
      </c>
      <c r="BA249" s="68"/>
      <c r="BB249" s="68"/>
      <c r="BC249" s="68"/>
      <c r="BD249" s="68"/>
      <c r="BE249" s="15"/>
      <c r="BF249" s="5">
        <f t="shared" si="104"/>
        <v>10030</v>
      </c>
      <c r="BG249" s="42">
        <v>970</v>
      </c>
      <c r="BH249" s="42">
        <v>5840</v>
      </c>
      <c r="BI249" s="42"/>
      <c r="BJ249" s="42"/>
      <c r="BK249" s="42"/>
      <c r="BL249" s="42"/>
      <c r="BM249" s="15">
        <v>3220</v>
      </c>
    </row>
    <row r="250" spans="1:65" outlineLevel="5">
      <c r="A250" s="22">
        <f t="shared" si="106"/>
        <v>7</v>
      </c>
      <c r="B250" s="9">
        <f t="shared" si="105"/>
        <v>42213</v>
      </c>
      <c r="C250" s="207">
        <v>408766</v>
      </c>
      <c r="D250" s="64">
        <f t="shared" si="95"/>
        <v>34.799999999999997</v>
      </c>
      <c r="E250" s="12">
        <v>28</v>
      </c>
      <c r="F250" s="12">
        <v>38</v>
      </c>
      <c r="G250" s="12">
        <v>37</v>
      </c>
      <c r="H250" s="12">
        <v>38</v>
      </c>
      <c r="I250" s="12">
        <v>27</v>
      </c>
      <c r="J250" s="12">
        <v>37</v>
      </c>
      <c r="K250" s="12">
        <v>36</v>
      </c>
      <c r="L250" s="12">
        <v>37</v>
      </c>
      <c r="M250" s="74">
        <f t="shared" si="96"/>
        <v>7.2</v>
      </c>
      <c r="N250" s="83"/>
      <c r="O250" s="83">
        <v>7.29</v>
      </c>
      <c r="P250" s="83">
        <v>7.18</v>
      </c>
      <c r="Q250" s="83">
        <v>7.14</v>
      </c>
      <c r="R250" s="83"/>
      <c r="S250" s="83"/>
      <c r="T250" s="83"/>
      <c r="U250" s="83"/>
      <c r="V250" s="5" t="str">
        <f t="shared" si="97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29</v>
      </c>
      <c r="AO250" s="41">
        <v>1360</v>
      </c>
      <c r="AP250" s="110">
        <v>3.04</v>
      </c>
      <c r="AQ250" s="111">
        <v>2.2200000000000002</v>
      </c>
      <c r="AR250" s="126">
        <f t="shared" si="99"/>
        <v>73.026315789473699</v>
      </c>
      <c r="AS250" s="126">
        <f t="shared" si="100"/>
        <v>26.973684210526301</v>
      </c>
      <c r="AT250" s="127">
        <v>1720</v>
      </c>
      <c r="AU250" s="128">
        <v>2.72</v>
      </c>
      <c r="AV250" s="129">
        <v>1.67</v>
      </c>
      <c r="AW250" s="126">
        <f t="shared" si="101"/>
        <v>61.397058823529406</v>
      </c>
      <c r="AX250" s="126">
        <f t="shared" si="102"/>
        <v>38.602941176470594</v>
      </c>
      <c r="AY250" s="143">
        <f t="shared" si="103"/>
        <v>41.25268125268132</v>
      </c>
      <c r="AZ250" s="97">
        <v>77.900000000000006</v>
      </c>
      <c r="BA250" s="68"/>
      <c r="BB250" s="68"/>
      <c r="BC250" s="68"/>
      <c r="BD250" s="68"/>
      <c r="BE250" s="15"/>
      <c r="BF250" s="5">
        <f t="shared" si="104"/>
        <v>9990</v>
      </c>
      <c r="BG250" s="42">
        <v>4240</v>
      </c>
      <c r="BH250" s="42">
        <v>1980</v>
      </c>
      <c r="BI250" s="42"/>
      <c r="BJ250" s="42"/>
      <c r="BK250" s="42"/>
      <c r="BL250" s="42"/>
      <c r="BM250" s="15">
        <v>3770</v>
      </c>
    </row>
    <row r="251" spans="1:65" outlineLevel="5">
      <c r="A251" s="22">
        <f t="shared" si="106"/>
        <v>7</v>
      </c>
      <c r="B251" s="9">
        <f t="shared" si="105"/>
        <v>42214</v>
      </c>
      <c r="C251" s="207">
        <v>391732</v>
      </c>
      <c r="D251" s="64">
        <f t="shared" si="95"/>
        <v>35.299999999999997</v>
      </c>
      <c r="E251" s="12">
        <v>28</v>
      </c>
      <c r="F251" s="12">
        <v>39</v>
      </c>
      <c r="G251" s="12">
        <v>38</v>
      </c>
      <c r="H251" s="12">
        <v>38</v>
      </c>
      <c r="I251" s="12">
        <v>27</v>
      </c>
      <c r="J251" s="12">
        <v>38</v>
      </c>
      <c r="K251" s="12">
        <v>37</v>
      </c>
      <c r="L251" s="12">
        <v>37</v>
      </c>
      <c r="M251" s="74" t="str">
        <f t="shared" si="96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7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23</v>
      </c>
      <c r="AO251" s="41">
        <v>1760</v>
      </c>
      <c r="AP251" s="110"/>
      <c r="AQ251" s="111"/>
      <c r="AR251" s="126" t="str">
        <f t="shared" si="99"/>
        <v/>
      </c>
      <c r="AS251" s="126" t="str">
        <f t="shared" si="100"/>
        <v/>
      </c>
      <c r="AT251" s="127">
        <v>2000</v>
      </c>
      <c r="AU251" s="128"/>
      <c r="AV251" s="129"/>
      <c r="AW251" s="126" t="str">
        <f t="shared" si="101"/>
        <v/>
      </c>
      <c r="AX251" s="126" t="str">
        <f t="shared" si="102"/>
        <v/>
      </c>
      <c r="AY251" s="143" t="str">
        <f t="shared" si="103"/>
        <v/>
      </c>
      <c r="AZ251" s="97">
        <v>77.7</v>
      </c>
      <c r="BA251" s="68"/>
      <c r="BB251" s="68"/>
      <c r="BC251" s="68"/>
      <c r="BD251" s="68"/>
      <c r="BE251" s="15"/>
      <c r="BF251" s="5">
        <f t="shared" si="104"/>
        <v>12100</v>
      </c>
      <c r="BG251" s="42">
        <v>2970</v>
      </c>
      <c r="BH251" s="42">
        <v>5320</v>
      </c>
      <c r="BI251" s="42"/>
      <c r="BJ251" s="42"/>
      <c r="BK251" s="42"/>
      <c r="BL251" s="42"/>
      <c r="BM251" s="15">
        <v>3810</v>
      </c>
    </row>
    <row r="252" spans="1:65" outlineLevel="5">
      <c r="A252" s="22">
        <f t="shared" si="106"/>
        <v>7</v>
      </c>
      <c r="B252" s="9">
        <f t="shared" si="105"/>
        <v>42215</v>
      </c>
      <c r="C252" s="207">
        <v>376329</v>
      </c>
      <c r="D252" s="64">
        <f t="shared" si="95"/>
        <v>35.299999999999997</v>
      </c>
      <c r="E252" s="12">
        <v>27</v>
      </c>
      <c r="F252" s="12">
        <v>39</v>
      </c>
      <c r="G252" s="12">
        <v>39</v>
      </c>
      <c r="H252" s="12">
        <v>38</v>
      </c>
      <c r="I252" s="12">
        <v>26</v>
      </c>
      <c r="J252" s="12">
        <v>38</v>
      </c>
      <c r="K252" s="12">
        <v>38</v>
      </c>
      <c r="L252" s="12">
        <v>37</v>
      </c>
      <c r="M252" s="74" t="str">
        <f t="shared" si="96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7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30</v>
      </c>
      <c r="AO252" s="41">
        <v>1330</v>
      </c>
      <c r="AP252" s="110"/>
      <c r="AQ252" s="111"/>
      <c r="AR252" s="126" t="str">
        <f t="shared" si="99"/>
        <v/>
      </c>
      <c r="AS252" s="126" t="str">
        <f t="shared" si="100"/>
        <v/>
      </c>
      <c r="AT252" s="127">
        <v>1650</v>
      </c>
      <c r="AU252" s="128"/>
      <c r="AV252" s="129"/>
      <c r="AW252" s="126" t="str">
        <f t="shared" si="101"/>
        <v/>
      </c>
      <c r="AX252" s="126" t="str">
        <f t="shared" si="102"/>
        <v/>
      </c>
      <c r="AY252" s="143" t="str">
        <f t="shared" si="103"/>
        <v/>
      </c>
      <c r="AZ252" s="97">
        <v>77.599999999999994</v>
      </c>
      <c r="BA252" s="68"/>
      <c r="BB252" s="68"/>
      <c r="BC252" s="68"/>
      <c r="BD252" s="68"/>
      <c r="BE252" s="15"/>
      <c r="BF252" s="5">
        <f t="shared" si="104"/>
        <v>9960</v>
      </c>
      <c r="BG252" s="42">
        <v>2020</v>
      </c>
      <c r="BH252" s="42">
        <v>4130</v>
      </c>
      <c r="BI252" s="42"/>
      <c r="BJ252" s="42"/>
      <c r="BK252" s="42"/>
      <c r="BL252" s="42"/>
      <c r="BM252" s="15">
        <v>3810</v>
      </c>
    </row>
    <row r="253" spans="1:65" ht="17.25" outlineLevel="5" thickBot="1">
      <c r="A253" s="31">
        <f t="shared" si="106"/>
        <v>7</v>
      </c>
      <c r="B253" s="32">
        <f t="shared" si="105"/>
        <v>42216</v>
      </c>
      <c r="C253" s="207">
        <v>362511</v>
      </c>
      <c r="D253" s="64">
        <f t="shared" si="95"/>
        <v>35</v>
      </c>
      <c r="E253" s="12">
        <v>28</v>
      </c>
      <c r="F253" s="12">
        <v>38</v>
      </c>
      <c r="G253" s="12">
        <v>38</v>
      </c>
      <c r="H253" s="12">
        <v>38</v>
      </c>
      <c r="I253" s="12">
        <v>27</v>
      </c>
      <c r="J253" s="12">
        <v>37</v>
      </c>
      <c r="K253" s="12">
        <v>37</v>
      </c>
      <c r="L253" s="12">
        <v>37</v>
      </c>
      <c r="M253" s="74" t="str">
        <f t="shared" si="96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7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30</v>
      </c>
      <c r="AO253" s="41">
        <v>1320</v>
      </c>
      <c r="AP253" s="110"/>
      <c r="AQ253" s="111"/>
      <c r="AR253" s="126" t="str">
        <f t="shared" si="99"/>
        <v/>
      </c>
      <c r="AS253" s="126" t="str">
        <f t="shared" si="100"/>
        <v/>
      </c>
      <c r="AT253" s="127">
        <v>1480</v>
      </c>
      <c r="AU253" s="128"/>
      <c r="AV253" s="129"/>
      <c r="AW253" s="126" t="str">
        <f t="shared" si="101"/>
        <v/>
      </c>
      <c r="AX253" s="126" t="str">
        <f t="shared" si="102"/>
        <v/>
      </c>
      <c r="AY253" s="143" t="str">
        <f t="shared" si="103"/>
        <v/>
      </c>
      <c r="AZ253" s="97">
        <v>78.2</v>
      </c>
      <c r="BA253" s="68"/>
      <c r="BB253" s="68"/>
      <c r="BC253" s="68"/>
      <c r="BD253" s="68"/>
      <c r="BE253" s="15"/>
      <c r="BF253" s="5">
        <f t="shared" si="104"/>
        <v>9740</v>
      </c>
      <c r="BG253" s="42">
        <v>2840</v>
      </c>
      <c r="BH253" s="42">
        <v>3100</v>
      </c>
      <c r="BI253" s="42"/>
      <c r="BJ253" s="42"/>
      <c r="BK253" s="42"/>
      <c r="BL253" s="42"/>
      <c r="BM253" s="15">
        <v>3800</v>
      </c>
    </row>
    <row r="254" spans="1:65" outlineLevel="4">
      <c r="A254" s="157" t="s">
        <v>41</v>
      </c>
      <c r="B254" s="158"/>
      <c r="C254" s="50">
        <f t="shared" ref="C254:BM254" si="107">SUBTOTAL(4,C223:C253)</f>
        <v>542486</v>
      </c>
      <c r="D254" s="60">
        <f t="shared" si="107"/>
        <v>35.299999999999997</v>
      </c>
      <c r="E254" s="28">
        <f t="shared" si="107"/>
        <v>28</v>
      </c>
      <c r="F254" s="28">
        <f t="shared" si="107"/>
        <v>40</v>
      </c>
      <c r="G254" s="28">
        <f t="shared" si="107"/>
        <v>39</v>
      </c>
      <c r="H254" s="28">
        <f t="shared" si="107"/>
        <v>39</v>
      </c>
      <c r="I254" s="28">
        <f t="shared" si="107"/>
        <v>27</v>
      </c>
      <c r="J254" s="28">
        <f t="shared" si="107"/>
        <v>39</v>
      </c>
      <c r="K254" s="28">
        <f t="shared" si="107"/>
        <v>38</v>
      </c>
      <c r="L254" s="28">
        <f t="shared" si="107"/>
        <v>38</v>
      </c>
      <c r="M254" s="71">
        <f t="shared" si="107"/>
        <v>7.3</v>
      </c>
      <c r="N254" s="82">
        <f t="shared" si="107"/>
        <v>0</v>
      </c>
      <c r="O254" s="82">
        <f t="shared" si="107"/>
        <v>7.32</v>
      </c>
      <c r="P254" s="82">
        <f t="shared" si="107"/>
        <v>7.25</v>
      </c>
      <c r="Q254" s="82">
        <f t="shared" si="107"/>
        <v>7.24</v>
      </c>
      <c r="R254" s="82">
        <f t="shared" si="107"/>
        <v>0</v>
      </c>
      <c r="S254" s="82">
        <f t="shared" si="107"/>
        <v>0</v>
      </c>
      <c r="T254" s="82">
        <f t="shared" si="107"/>
        <v>0</v>
      </c>
      <c r="U254" s="82">
        <f t="shared" si="107"/>
        <v>0</v>
      </c>
      <c r="V254" s="29">
        <f t="shared" si="107"/>
        <v>0</v>
      </c>
      <c r="W254" s="39">
        <f t="shared" si="107"/>
        <v>0</v>
      </c>
      <c r="X254" s="39">
        <f t="shared" si="107"/>
        <v>0</v>
      </c>
      <c r="Y254" s="39">
        <f t="shared" si="107"/>
        <v>0</v>
      </c>
      <c r="Z254" s="39">
        <f t="shared" si="107"/>
        <v>0</v>
      </c>
      <c r="AA254" s="39">
        <f t="shared" si="107"/>
        <v>0</v>
      </c>
      <c r="AB254" s="39">
        <f t="shared" si="107"/>
        <v>0</v>
      </c>
      <c r="AC254" s="39">
        <f t="shared" si="107"/>
        <v>0</v>
      </c>
      <c r="AD254" s="39">
        <f t="shared" si="107"/>
        <v>0</v>
      </c>
      <c r="AE254" s="29">
        <f t="shared" si="107"/>
        <v>0</v>
      </c>
      <c r="AF254" s="39">
        <f t="shared" si="107"/>
        <v>0</v>
      </c>
      <c r="AG254" s="39">
        <f t="shared" si="107"/>
        <v>0</v>
      </c>
      <c r="AH254" s="39">
        <f t="shared" si="107"/>
        <v>0</v>
      </c>
      <c r="AI254" s="39">
        <f t="shared" si="107"/>
        <v>0</v>
      </c>
      <c r="AJ254" s="39">
        <f t="shared" si="107"/>
        <v>0</v>
      </c>
      <c r="AK254" s="39">
        <f t="shared" si="107"/>
        <v>0</v>
      </c>
      <c r="AL254" s="39">
        <f t="shared" si="107"/>
        <v>0</v>
      </c>
      <c r="AM254" s="39">
        <f t="shared" si="107"/>
        <v>0</v>
      </c>
      <c r="AN254" s="39">
        <f t="shared" si="107"/>
        <v>37</v>
      </c>
      <c r="AO254" s="39">
        <f t="shared" si="107"/>
        <v>1850</v>
      </c>
      <c r="AP254" s="104">
        <f t="shared" si="107"/>
        <v>4.09</v>
      </c>
      <c r="AQ254" s="105">
        <f t="shared" si="107"/>
        <v>2.75</v>
      </c>
      <c r="AR254" s="106">
        <f t="shared" si="107"/>
        <v>73.410404624277461</v>
      </c>
      <c r="AS254" s="106">
        <f t="shared" si="107"/>
        <v>32.762836185819069</v>
      </c>
      <c r="AT254" s="107">
        <f t="shared" si="107"/>
        <v>2350</v>
      </c>
      <c r="AU254" s="108">
        <f t="shared" si="107"/>
        <v>2.92</v>
      </c>
      <c r="AV254" s="109">
        <f t="shared" si="107"/>
        <v>1.67</v>
      </c>
      <c r="AW254" s="106">
        <f t="shared" si="107"/>
        <v>61.397058823529406</v>
      </c>
      <c r="AX254" s="106">
        <f t="shared" si="107"/>
        <v>47.286821705426348</v>
      </c>
      <c r="AY254" s="60">
        <f t="shared" si="107"/>
        <v>58.520777735417461</v>
      </c>
      <c r="AZ254" s="96">
        <f t="shared" si="107"/>
        <v>78.8</v>
      </c>
      <c r="BA254" s="67">
        <f t="shared" si="107"/>
        <v>0</v>
      </c>
      <c r="BB254" s="67">
        <f t="shared" si="107"/>
        <v>0</v>
      </c>
      <c r="BC254" s="67">
        <f t="shared" si="107"/>
        <v>0</v>
      </c>
      <c r="BD254" s="67">
        <f t="shared" si="107"/>
        <v>0</v>
      </c>
      <c r="BE254" s="27">
        <f t="shared" si="107"/>
        <v>0</v>
      </c>
      <c r="BF254" s="29">
        <f t="shared" si="107"/>
        <v>13330</v>
      </c>
      <c r="BG254" s="39">
        <f t="shared" si="107"/>
        <v>5830</v>
      </c>
      <c r="BH254" s="40">
        <f t="shared" si="107"/>
        <v>8210</v>
      </c>
      <c r="BI254" s="40">
        <f t="shared" si="107"/>
        <v>0</v>
      </c>
      <c r="BJ254" s="40">
        <f t="shared" si="107"/>
        <v>0</v>
      </c>
      <c r="BK254" s="40">
        <f t="shared" si="107"/>
        <v>0</v>
      </c>
      <c r="BL254" s="40">
        <f t="shared" si="107"/>
        <v>0</v>
      </c>
      <c r="BM254" s="27">
        <f t="shared" si="107"/>
        <v>4780</v>
      </c>
    </row>
    <row r="255" spans="1:65" outlineLevel="3">
      <c r="A255" s="187" t="s">
        <v>30</v>
      </c>
      <c r="B255" s="188"/>
      <c r="C255" s="207">
        <f t="shared" ref="C255:BM255" si="108">SUBTOTAL(5,C223:C253)</f>
        <v>332980</v>
      </c>
      <c r="D255" s="208">
        <f t="shared" si="108"/>
        <v>33.799999999999997</v>
      </c>
      <c r="E255" s="12">
        <f t="shared" si="108"/>
        <v>23</v>
      </c>
      <c r="F255" s="12">
        <f t="shared" si="108"/>
        <v>37</v>
      </c>
      <c r="G255" s="12">
        <f t="shared" si="108"/>
        <v>37</v>
      </c>
      <c r="H255" s="12">
        <f t="shared" si="108"/>
        <v>37</v>
      </c>
      <c r="I255" s="12">
        <f t="shared" si="108"/>
        <v>22</v>
      </c>
      <c r="J255" s="12">
        <f t="shared" si="108"/>
        <v>36</v>
      </c>
      <c r="K255" s="12">
        <f t="shared" si="108"/>
        <v>36</v>
      </c>
      <c r="L255" s="12">
        <f t="shared" si="108"/>
        <v>36</v>
      </c>
      <c r="M255" s="210">
        <f t="shared" si="108"/>
        <v>7</v>
      </c>
      <c r="N255" s="83">
        <f t="shared" si="108"/>
        <v>0</v>
      </c>
      <c r="O255" s="83">
        <f t="shared" si="108"/>
        <v>7.03</v>
      </c>
      <c r="P255" s="83">
        <f t="shared" si="108"/>
        <v>6.95</v>
      </c>
      <c r="Q255" s="83">
        <f t="shared" si="108"/>
        <v>7.01</v>
      </c>
      <c r="R255" s="83">
        <f t="shared" si="108"/>
        <v>0</v>
      </c>
      <c r="S255" s="83">
        <f t="shared" si="108"/>
        <v>0</v>
      </c>
      <c r="T255" s="83">
        <f t="shared" si="108"/>
        <v>0</v>
      </c>
      <c r="U255" s="83">
        <f t="shared" si="108"/>
        <v>0</v>
      </c>
      <c r="V255" s="212">
        <f t="shared" si="108"/>
        <v>0</v>
      </c>
      <c r="W255" s="41">
        <f t="shared" si="108"/>
        <v>0</v>
      </c>
      <c r="X255" s="41">
        <f t="shared" si="108"/>
        <v>0</v>
      </c>
      <c r="Y255" s="41">
        <f t="shared" si="108"/>
        <v>0</v>
      </c>
      <c r="Z255" s="41">
        <f t="shared" si="108"/>
        <v>0</v>
      </c>
      <c r="AA255" s="41">
        <f t="shared" si="108"/>
        <v>0</v>
      </c>
      <c r="AB255" s="41">
        <f t="shared" si="108"/>
        <v>0</v>
      </c>
      <c r="AC255" s="41">
        <f t="shared" si="108"/>
        <v>0</v>
      </c>
      <c r="AD255" s="41">
        <f t="shared" si="108"/>
        <v>0</v>
      </c>
      <c r="AE255" s="212">
        <f t="shared" si="108"/>
        <v>0</v>
      </c>
      <c r="AF255" s="41">
        <f t="shared" si="108"/>
        <v>0</v>
      </c>
      <c r="AG255" s="41">
        <f t="shared" si="108"/>
        <v>0</v>
      </c>
      <c r="AH255" s="41">
        <f t="shared" si="108"/>
        <v>0</v>
      </c>
      <c r="AI255" s="41">
        <f t="shared" si="108"/>
        <v>0</v>
      </c>
      <c r="AJ255" s="41">
        <f t="shared" si="108"/>
        <v>0</v>
      </c>
      <c r="AK255" s="41">
        <f t="shared" si="108"/>
        <v>0</v>
      </c>
      <c r="AL255" s="41">
        <f t="shared" si="108"/>
        <v>0</v>
      </c>
      <c r="AM255" s="41">
        <f t="shared" si="108"/>
        <v>0</v>
      </c>
      <c r="AN255" s="41">
        <f t="shared" si="108"/>
        <v>22</v>
      </c>
      <c r="AO255" s="41">
        <f t="shared" si="108"/>
        <v>1080</v>
      </c>
      <c r="AP255" s="110">
        <f t="shared" si="108"/>
        <v>3.04</v>
      </c>
      <c r="AQ255" s="111">
        <f t="shared" si="108"/>
        <v>2.2200000000000002</v>
      </c>
      <c r="AR255" s="216">
        <f t="shared" si="108"/>
        <v>67.237163814180931</v>
      </c>
      <c r="AS255" s="216">
        <f t="shared" si="108"/>
        <v>26.589595375722539</v>
      </c>
      <c r="AT255" s="113">
        <f t="shared" si="108"/>
        <v>1380</v>
      </c>
      <c r="AU255" s="114">
        <f t="shared" si="108"/>
        <v>2.56</v>
      </c>
      <c r="AV255" s="115">
        <f t="shared" si="108"/>
        <v>1.36</v>
      </c>
      <c r="AW255" s="216">
        <f t="shared" si="108"/>
        <v>52.713178294573652</v>
      </c>
      <c r="AX255" s="216">
        <f t="shared" si="108"/>
        <v>38.602941176470594</v>
      </c>
      <c r="AY255" s="208">
        <f t="shared" si="108"/>
        <v>40.113809854267842</v>
      </c>
      <c r="AZ255" s="97">
        <f t="shared" si="108"/>
        <v>77.3</v>
      </c>
      <c r="BA255" s="68">
        <f t="shared" si="108"/>
        <v>0</v>
      </c>
      <c r="BB255" s="68">
        <f t="shared" si="108"/>
        <v>0</v>
      </c>
      <c r="BC255" s="68">
        <f t="shared" si="108"/>
        <v>0</v>
      </c>
      <c r="BD255" s="68">
        <f t="shared" si="108"/>
        <v>0</v>
      </c>
      <c r="BE255" s="15">
        <f t="shared" si="108"/>
        <v>0</v>
      </c>
      <c r="BF255" s="212">
        <f t="shared" si="108"/>
        <v>9740</v>
      </c>
      <c r="BG255" s="41">
        <f t="shared" si="108"/>
        <v>920</v>
      </c>
      <c r="BH255" s="42">
        <f t="shared" si="108"/>
        <v>230</v>
      </c>
      <c r="BI255" s="42">
        <f t="shared" si="108"/>
        <v>0</v>
      </c>
      <c r="BJ255" s="42">
        <f t="shared" si="108"/>
        <v>0</v>
      </c>
      <c r="BK255" s="42">
        <f t="shared" si="108"/>
        <v>0</v>
      </c>
      <c r="BL255" s="42">
        <f t="shared" si="108"/>
        <v>0</v>
      </c>
      <c r="BM255" s="15">
        <f t="shared" si="108"/>
        <v>0</v>
      </c>
    </row>
    <row r="256" spans="1:65" outlineLevel="2">
      <c r="A256" s="187" t="s">
        <v>19</v>
      </c>
      <c r="B256" s="188"/>
      <c r="C256" s="207">
        <f>IFERROR(SUBTOTAL(1,C223:C253),"")</f>
        <v>422322.12903225806</v>
      </c>
      <c r="D256" s="208">
        <f t="shared" ref="D256:BM256" si="109">IFERROR(SUBTOTAL(1,D223:D253),"")</f>
        <v>34.570967741935469</v>
      </c>
      <c r="E256" s="12">
        <f t="shared" si="109"/>
        <v>25.677419354838708</v>
      </c>
      <c r="F256" s="12">
        <f t="shared" si="109"/>
        <v>38.322580645161288</v>
      </c>
      <c r="G256" s="12">
        <f t="shared" si="109"/>
        <v>38.096774193548384</v>
      </c>
      <c r="H256" s="12">
        <f t="shared" si="109"/>
        <v>38.096774193548384</v>
      </c>
      <c r="I256" s="12">
        <f t="shared" si="109"/>
        <v>24.677419354838708</v>
      </c>
      <c r="J256" s="12">
        <f t="shared" si="109"/>
        <v>37.322580645161288</v>
      </c>
      <c r="K256" s="12">
        <f t="shared" si="109"/>
        <v>37.096774193548384</v>
      </c>
      <c r="L256" s="12">
        <f t="shared" si="109"/>
        <v>37.096774193548384</v>
      </c>
      <c r="M256" s="210">
        <f t="shared" si="109"/>
        <v>7.1499999999999995</v>
      </c>
      <c r="N256" s="83" t="str">
        <f t="shared" si="109"/>
        <v/>
      </c>
      <c r="O256" s="83">
        <f t="shared" si="109"/>
        <v>7.1924999999999999</v>
      </c>
      <c r="P256" s="83">
        <f t="shared" si="109"/>
        <v>7.1025</v>
      </c>
      <c r="Q256" s="83">
        <f t="shared" si="109"/>
        <v>7.1300000000000008</v>
      </c>
      <c r="R256" s="83" t="str">
        <f t="shared" si="109"/>
        <v/>
      </c>
      <c r="S256" s="83" t="str">
        <f t="shared" si="109"/>
        <v/>
      </c>
      <c r="T256" s="83" t="str">
        <f t="shared" si="109"/>
        <v/>
      </c>
      <c r="U256" s="83" t="str">
        <f t="shared" si="109"/>
        <v/>
      </c>
      <c r="V256" s="212" t="str">
        <f t="shared" si="109"/>
        <v/>
      </c>
      <c r="W256" s="41" t="str">
        <f t="shared" si="109"/>
        <v/>
      </c>
      <c r="X256" s="41" t="str">
        <f t="shared" si="109"/>
        <v/>
      </c>
      <c r="Y256" s="41" t="str">
        <f t="shared" si="109"/>
        <v/>
      </c>
      <c r="Z256" s="41" t="str">
        <f t="shared" si="109"/>
        <v/>
      </c>
      <c r="AA256" s="41" t="str">
        <f t="shared" si="109"/>
        <v/>
      </c>
      <c r="AB256" s="41" t="str">
        <f t="shared" si="109"/>
        <v/>
      </c>
      <c r="AC256" s="41" t="str">
        <f t="shared" si="109"/>
        <v/>
      </c>
      <c r="AD256" s="41" t="str">
        <f t="shared" si="109"/>
        <v/>
      </c>
      <c r="AE256" s="212" t="str">
        <f t="shared" si="109"/>
        <v/>
      </c>
      <c r="AF256" s="41" t="str">
        <f t="shared" si="109"/>
        <v/>
      </c>
      <c r="AG256" s="41" t="str">
        <f t="shared" si="109"/>
        <v/>
      </c>
      <c r="AH256" s="41" t="str">
        <f t="shared" si="109"/>
        <v/>
      </c>
      <c r="AI256" s="41" t="str">
        <f t="shared" si="109"/>
        <v/>
      </c>
      <c r="AJ256" s="41" t="str">
        <f t="shared" si="109"/>
        <v/>
      </c>
      <c r="AK256" s="41" t="str">
        <f t="shared" si="109"/>
        <v/>
      </c>
      <c r="AL256" s="41" t="str">
        <f t="shared" si="109"/>
        <v/>
      </c>
      <c r="AM256" s="41" t="str">
        <f t="shared" si="109"/>
        <v/>
      </c>
      <c r="AN256" s="41">
        <f t="shared" si="109"/>
        <v>27.419354838709676</v>
      </c>
      <c r="AO256" s="41">
        <f t="shared" si="109"/>
        <v>1478.7096774193549</v>
      </c>
      <c r="AP256" s="110">
        <f t="shared" si="109"/>
        <v>3.5324999999999998</v>
      </c>
      <c r="AQ256" s="111">
        <f t="shared" si="109"/>
        <v>2.5225</v>
      </c>
      <c r="AR256" s="216">
        <f t="shared" si="109"/>
        <v>71.638810040033874</v>
      </c>
      <c r="AS256" s="216">
        <f t="shared" si="109"/>
        <v>28.361189959966129</v>
      </c>
      <c r="AT256" s="113">
        <f t="shared" si="109"/>
        <v>1841.6129032258063</v>
      </c>
      <c r="AU256" s="114">
        <f t="shared" si="109"/>
        <v>2.6950000000000003</v>
      </c>
      <c r="AV256" s="115">
        <f t="shared" si="109"/>
        <v>1.5475000000000001</v>
      </c>
      <c r="AW256" s="216">
        <f t="shared" si="109"/>
        <v>57.448524604868226</v>
      </c>
      <c r="AX256" s="216">
        <f t="shared" si="109"/>
        <v>42.551475395131774</v>
      </c>
      <c r="AY256" s="208">
        <f t="shared" si="109"/>
        <v>46.075348823595483</v>
      </c>
      <c r="AZ256" s="97">
        <f t="shared" si="109"/>
        <v>78.095652173913052</v>
      </c>
      <c r="BA256" s="68" t="str">
        <f t="shared" si="109"/>
        <v/>
      </c>
      <c r="BB256" s="68" t="str">
        <f t="shared" si="109"/>
        <v/>
      </c>
      <c r="BC256" s="68" t="str">
        <f t="shared" si="109"/>
        <v/>
      </c>
      <c r="BD256" s="68" t="str">
        <f t="shared" si="109"/>
        <v/>
      </c>
      <c r="BE256" s="15" t="str">
        <f>IFERROR(SUBTOTAL(1,BE223:BE253),"")</f>
        <v/>
      </c>
      <c r="BF256" s="212">
        <f t="shared" si="109"/>
        <v>10633.258064516129</v>
      </c>
      <c r="BG256" s="41">
        <f t="shared" si="109"/>
        <v>3572.9032258064517</v>
      </c>
      <c r="BH256" s="42">
        <f t="shared" si="109"/>
        <v>3595.1935483870966</v>
      </c>
      <c r="BI256" s="42" t="str">
        <f t="shared" si="109"/>
        <v/>
      </c>
      <c r="BJ256" s="42" t="str">
        <f t="shared" si="109"/>
        <v/>
      </c>
      <c r="BK256" s="42" t="str">
        <f t="shared" si="109"/>
        <v/>
      </c>
      <c r="BL256" s="42" t="str">
        <f t="shared" si="109"/>
        <v/>
      </c>
      <c r="BM256" s="15">
        <f t="shared" si="109"/>
        <v>3465.1612903225805</v>
      </c>
    </row>
    <row r="257" spans="1:65" ht="17.25" outlineLevel="1" thickBot="1">
      <c r="A257" s="224" t="s">
        <v>54</v>
      </c>
      <c r="B257" s="225"/>
      <c r="C257" s="226">
        <f>SUBTOTAL(9,C223:C253)</f>
        <v>13091986</v>
      </c>
      <c r="D257" s="227"/>
      <c r="E257" s="228"/>
      <c r="F257" s="228"/>
      <c r="G257" s="228"/>
      <c r="H257" s="228"/>
      <c r="I257" s="228"/>
      <c r="J257" s="228"/>
      <c r="K257" s="228"/>
      <c r="L257" s="228"/>
      <c r="M257" s="229"/>
      <c r="N257" s="230"/>
      <c r="O257" s="230"/>
      <c r="P257" s="230"/>
      <c r="Q257" s="230"/>
      <c r="R257" s="230"/>
      <c r="S257" s="230"/>
      <c r="T257" s="230"/>
      <c r="U257" s="230"/>
      <c r="V257" s="231"/>
      <c r="W257" s="232"/>
      <c r="X257" s="232"/>
      <c r="Y257" s="232"/>
      <c r="Z257" s="232"/>
      <c r="AA257" s="232"/>
      <c r="AB257" s="232"/>
      <c r="AC257" s="232"/>
      <c r="AD257" s="232"/>
      <c r="AE257" s="231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3">
        <f>SUBTOTAL(9,AO223:AO253)</f>
        <v>45840</v>
      </c>
      <c r="AP257" s="234"/>
      <c r="AQ257" s="235"/>
      <c r="AR257" s="236"/>
      <c r="AS257" s="236"/>
      <c r="AT257" s="237">
        <f>SUBTOTAL(9,AT223:AT253)</f>
        <v>57090</v>
      </c>
      <c r="AU257" s="238"/>
      <c r="AV257" s="239"/>
      <c r="AW257" s="236"/>
      <c r="AX257" s="236"/>
      <c r="AY257" s="227"/>
      <c r="AZ257" s="240"/>
      <c r="BA257" s="241"/>
      <c r="BB257" s="241"/>
      <c r="BC257" s="241"/>
      <c r="BD257" s="241"/>
      <c r="BE257" s="242">
        <f>SUBTOTAL(9,BE223:BE253)</f>
        <v>0</v>
      </c>
      <c r="BF257" s="243">
        <f t="shared" ref="BF257:BM257" si="110">SUBTOTAL(9,BF223:BF253)</f>
        <v>329631</v>
      </c>
      <c r="BG257" s="233">
        <f t="shared" si="110"/>
        <v>110760</v>
      </c>
      <c r="BH257" s="244">
        <f t="shared" si="110"/>
        <v>111451</v>
      </c>
      <c r="BI257" s="244">
        <f t="shared" si="110"/>
        <v>0</v>
      </c>
      <c r="BJ257" s="244">
        <f t="shared" si="110"/>
        <v>0</v>
      </c>
      <c r="BK257" s="244">
        <f t="shared" si="110"/>
        <v>0</v>
      </c>
      <c r="BL257" s="244">
        <f t="shared" si="110"/>
        <v>0</v>
      </c>
      <c r="BM257" s="242">
        <f t="shared" si="110"/>
        <v>107420</v>
      </c>
    </row>
    <row r="258" spans="1:65" outlineLevel="5">
      <c r="A258" s="21">
        <f t="shared" si="106"/>
        <v>8</v>
      </c>
      <c r="B258" s="33">
        <f>B253+1</f>
        <v>42217</v>
      </c>
      <c r="C258" s="207">
        <v>345593</v>
      </c>
      <c r="D258" s="64">
        <f t="shared" ref="D258:D288" si="111">IFERROR(ROUND(AVERAGE(E258:L258),1),"")</f>
        <v>35.799999999999997</v>
      </c>
      <c r="E258" s="12">
        <v>28</v>
      </c>
      <c r="F258" s="12">
        <v>39</v>
      </c>
      <c r="G258" s="12">
        <v>39</v>
      </c>
      <c r="H258" s="12">
        <v>39</v>
      </c>
      <c r="I258" s="12">
        <v>27</v>
      </c>
      <c r="J258" s="12">
        <v>38</v>
      </c>
      <c r="K258" s="12">
        <v>38</v>
      </c>
      <c r="L258" s="12">
        <v>38</v>
      </c>
      <c r="M258" s="74" t="str">
        <f t="shared" ref="M258:M288" si="112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3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4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29</v>
      </c>
      <c r="AO258" s="41">
        <v>1370</v>
      </c>
      <c r="AP258" s="110"/>
      <c r="AQ258" s="111"/>
      <c r="AR258" s="126" t="str">
        <f t="shared" ref="AR258:AR288" si="115">IFERROR(AQ258/AP258*100,"")</f>
        <v/>
      </c>
      <c r="AS258" s="126" t="str">
        <f t="shared" ref="AS258:AS288" si="116">IFERROR(100-AR258,"")</f>
        <v/>
      </c>
      <c r="AT258" s="127">
        <v>1710</v>
      </c>
      <c r="AU258" s="128"/>
      <c r="AV258" s="129"/>
      <c r="AW258" s="126" t="str">
        <f t="shared" ref="AW258:AW288" si="117">IFERROR(AV258/AU258*100,"")</f>
        <v/>
      </c>
      <c r="AX258" s="126" t="str">
        <f t="shared" ref="AX258:AX288" si="118">IFERROR(100-AW258,"")</f>
        <v/>
      </c>
      <c r="AY258" s="64" t="str">
        <f t="shared" ref="AY258:AY288" si="119">IFERROR((1-((AW258*AS258)/(AX258*AR258)))*100,"")</f>
        <v/>
      </c>
      <c r="AZ258" s="97"/>
      <c r="BA258" s="68"/>
      <c r="BB258" s="68"/>
      <c r="BC258" s="68"/>
      <c r="BD258" s="68"/>
      <c r="BE258" s="15"/>
      <c r="BF258" s="5">
        <f t="shared" ref="BF258:BF288" si="120">IF(SUM(BG258:BM258)=0,"",SUM(BG258:BM258))</f>
        <v>9410</v>
      </c>
      <c r="BG258" s="42">
        <v>1320</v>
      </c>
      <c r="BH258" s="42">
        <v>4260</v>
      </c>
      <c r="BI258" s="42"/>
      <c r="BJ258" s="42"/>
      <c r="BK258" s="42"/>
      <c r="BL258" s="42"/>
      <c r="BM258" s="15">
        <v>3830</v>
      </c>
    </row>
    <row r="259" spans="1:65" outlineLevel="5">
      <c r="A259" s="22">
        <f t="shared" si="106"/>
        <v>8</v>
      </c>
      <c r="B259" s="9">
        <f t="shared" si="105"/>
        <v>42218</v>
      </c>
      <c r="C259" s="207">
        <v>313220</v>
      </c>
      <c r="D259" s="64">
        <f t="shared" si="111"/>
        <v>35.299999999999997</v>
      </c>
      <c r="E259" s="12">
        <v>28</v>
      </c>
      <c r="F259" s="12">
        <v>38</v>
      </c>
      <c r="G259" s="12">
        <v>38</v>
      </c>
      <c r="H259" s="12">
        <v>39</v>
      </c>
      <c r="I259" s="12">
        <v>27</v>
      </c>
      <c r="J259" s="12">
        <v>37</v>
      </c>
      <c r="K259" s="12">
        <v>37</v>
      </c>
      <c r="L259" s="12">
        <v>38</v>
      </c>
      <c r="M259" s="74" t="str">
        <f t="shared" si="112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3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30</v>
      </c>
      <c r="AO259" s="41">
        <v>1320</v>
      </c>
      <c r="AP259" s="110"/>
      <c r="AQ259" s="111"/>
      <c r="AR259" s="126" t="str">
        <f t="shared" si="115"/>
        <v/>
      </c>
      <c r="AS259" s="126" t="str">
        <f t="shared" si="116"/>
        <v/>
      </c>
      <c r="AT259" s="127">
        <v>1710</v>
      </c>
      <c r="AU259" s="128"/>
      <c r="AV259" s="129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/>
      <c r="BA259" s="68"/>
      <c r="BB259" s="68"/>
      <c r="BC259" s="68"/>
      <c r="BD259" s="68"/>
      <c r="BE259" s="15"/>
      <c r="BF259" s="5">
        <f t="shared" si="120"/>
        <v>9460</v>
      </c>
      <c r="BG259" s="42">
        <v>3240</v>
      </c>
      <c r="BH259" s="42">
        <v>2440</v>
      </c>
      <c r="BI259" s="42"/>
      <c r="BJ259" s="42"/>
      <c r="BK259" s="42"/>
      <c r="BL259" s="42"/>
      <c r="BM259" s="15">
        <v>3780</v>
      </c>
    </row>
    <row r="260" spans="1:65" outlineLevel="5">
      <c r="A260" s="22">
        <f t="shared" si="106"/>
        <v>8</v>
      </c>
      <c r="B260" s="9">
        <f t="shared" si="105"/>
        <v>42219</v>
      </c>
      <c r="C260" s="207">
        <v>327041</v>
      </c>
      <c r="D260" s="64">
        <f t="shared" si="111"/>
        <v>34.799999999999997</v>
      </c>
      <c r="E260" s="12">
        <v>28</v>
      </c>
      <c r="F260" s="12">
        <v>38</v>
      </c>
      <c r="G260" s="12">
        <v>37</v>
      </c>
      <c r="H260" s="12">
        <v>38</v>
      </c>
      <c r="I260" s="12">
        <v>27</v>
      </c>
      <c r="J260" s="12">
        <v>37</v>
      </c>
      <c r="K260" s="12">
        <v>36</v>
      </c>
      <c r="L260" s="12">
        <v>37</v>
      </c>
      <c r="M260" s="74" t="str">
        <f t="shared" si="112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3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4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24</v>
      </c>
      <c r="AO260" s="41">
        <v>1630</v>
      </c>
      <c r="AP260" s="110"/>
      <c r="AQ260" s="111"/>
      <c r="AR260" s="126" t="str">
        <f t="shared" si="115"/>
        <v/>
      </c>
      <c r="AS260" s="126" t="str">
        <f t="shared" si="116"/>
        <v/>
      </c>
      <c r="AT260" s="127">
        <v>1840</v>
      </c>
      <c r="AU260" s="128"/>
      <c r="AV260" s="129"/>
      <c r="AW260" s="126" t="str">
        <f t="shared" si="117"/>
        <v/>
      </c>
      <c r="AX260" s="126" t="str">
        <f t="shared" si="118"/>
        <v/>
      </c>
      <c r="AY260" s="64" t="str">
        <f t="shared" si="119"/>
        <v/>
      </c>
      <c r="AZ260" s="97">
        <v>78.2</v>
      </c>
      <c r="BA260" s="68"/>
      <c r="BB260" s="68"/>
      <c r="BC260" s="68"/>
      <c r="BD260" s="68"/>
      <c r="BE260" s="15"/>
      <c r="BF260" s="5">
        <f t="shared" si="120"/>
        <v>9410</v>
      </c>
      <c r="BG260" s="42">
        <v>1000</v>
      </c>
      <c r="BH260" s="42">
        <v>4580</v>
      </c>
      <c r="BI260" s="42"/>
      <c r="BJ260" s="42"/>
      <c r="BK260" s="42"/>
      <c r="BL260" s="42"/>
      <c r="BM260" s="15">
        <v>3830</v>
      </c>
    </row>
    <row r="261" spans="1:65" outlineLevel="5">
      <c r="A261" s="22">
        <f t="shared" si="106"/>
        <v>8</v>
      </c>
      <c r="B261" s="9">
        <f t="shared" si="105"/>
        <v>42220</v>
      </c>
      <c r="C261" s="207">
        <v>317846</v>
      </c>
      <c r="D261" s="64">
        <f t="shared" si="111"/>
        <v>35</v>
      </c>
      <c r="E261" s="12">
        <v>28</v>
      </c>
      <c r="F261" s="12">
        <v>38</v>
      </c>
      <c r="G261" s="12">
        <v>38</v>
      </c>
      <c r="H261" s="12">
        <v>38</v>
      </c>
      <c r="I261" s="12">
        <v>27</v>
      </c>
      <c r="J261" s="12">
        <v>37</v>
      </c>
      <c r="K261" s="12">
        <v>37</v>
      </c>
      <c r="L261" s="12">
        <v>37</v>
      </c>
      <c r="M261" s="74">
        <f t="shared" si="112"/>
        <v>7.2</v>
      </c>
      <c r="N261" s="83"/>
      <c r="O261" s="83">
        <v>7.22</v>
      </c>
      <c r="P261" s="83">
        <v>7.14</v>
      </c>
      <c r="Q261" s="83">
        <v>7.16</v>
      </c>
      <c r="R261" s="83"/>
      <c r="S261" s="83"/>
      <c r="T261" s="83"/>
      <c r="U261" s="83"/>
      <c r="V261" s="5" t="str">
        <f t="shared" si="113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23</v>
      </c>
      <c r="AO261" s="41">
        <v>1750</v>
      </c>
      <c r="AP261" s="110">
        <v>3.83</v>
      </c>
      <c r="AQ261" s="111">
        <v>2.89</v>
      </c>
      <c r="AR261" s="126">
        <f t="shared" si="115"/>
        <v>75.456919060052215</v>
      </c>
      <c r="AS261" s="126">
        <f t="shared" si="116"/>
        <v>24.543080939947785</v>
      </c>
      <c r="AT261" s="127">
        <v>2000</v>
      </c>
      <c r="AU261" s="128">
        <v>2.68</v>
      </c>
      <c r="AV261" s="129">
        <v>1.61</v>
      </c>
      <c r="AW261" s="126">
        <f t="shared" si="117"/>
        <v>60.074626865671647</v>
      </c>
      <c r="AX261" s="126">
        <f t="shared" si="118"/>
        <v>39.925373134328353</v>
      </c>
      <c r="AY261" s="64">
        <f t="shared" si="119"/>
        <v>51.059082236522954</v>
      </c>
      <c r="AZ261" s="97">
        <v>77.400000000000006</v>
      </c>
      <c r="BA261" s="68"/>
      <c r="BB261" s="68"/>
      <c r="BC261" s="68"/>
      <c r="BD261" s="68"/>
      <c r="BE261" s="15"/>
      <c r="BF261" s="5">
        <f t="shared" si="120"/>
        <v>9580</v>
      </c>
      <c r="BG261" s="42">
        <v>4170</v>
      </c>
      <c r="BH261" s="42">
        <v>1600</v>
      </c>
      <c r="BI261" s="42"/>
      <c r="BJ261" s="42"/>
      <c r="BK261" s="42"/>
      <c r="BL261" s="42"/>
      <c r="BM261" s="15">
        <v>3810</v>
      </c>
    </row>
    <row r="262" spans="1:65" outlineLevel="5">
      <c r="A262" s="22">
        <f t="shared" si="106"/>
        <v>8</v>
      </c>
      <c r="B262" s="9">
        <f t="shared" si="105"/>
        <v>42221</v>
      </c>
      <c r="C262" s="207">
        <v>323700</v>
      </c>
      <c r="D262" s="64">
        <f t="shared" si="111"/>
        <v>35.299999999999997</v>
      </c>
      <c r="E262" s="12">
        <v>28</v>
      </c>
      <c r="F262" s="12">
        <v>38</v>
      </c>
      <c r="G262" s="12">
        <v>39</v>
      </c>
      <c r="H262" s="12">
        <v>38</v>
      </c>
      <c r="I262" s="12">
        <v>27</v>
      </c>
      <c r="J262" s="12">
        <v>37</v>
      </c>
      <c r="K262" s="12">
        <v>38</v>
      </c>
      <c r="L262" s="12">
        <v>37</v>
      </c>
      <c r="M262" s="74" t="str">
        <f t="shared" si="112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3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24</v>
      </c>
      <c r="AO262" s="41">
        <v>1680</v>
      </c>
      <c r="AP262" s="110"/>
      <c r="AQ262" s="111"/>
      <c r="AR262" s="126" t="str">
        <f t="shared" si="115"/>
        <v/>
      </c>
      <c r="AS262" s="126" t="str">
        <f t="shared" si="116"/>
        <v/>
      </c>
      <c r="AT262" s="127">
        <v>2200</v>
      </c>
      <c r="AU262" s="128"/>
      <c r="AV262" s="129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>
        <v>77.8</v>
      </c>
      <c r="BA262" s="68"/>
      <c r="BB262" s="68"/>
      <c r="BC262" s="68"/>
      <c r="BD262" s="68"/>
      <c r="BE262" s="15"/>
      <c r="BF262" s="5">
        <f t="shared" si="120"/>
        <v>9260</v>
      </c>
      <c r="BG262" s="42">
        <v>1200</v>
      </c>
      <c r="BH262" s="42">
        <v>4250</v>
      </c>
      <c r="BI262" s="42"/>
      <c r="BJ262" s="42"/>
      <c r="BK262" s="42"/>
      <c r="BL262" s="42"/>
      <c r="BM262" s="15">
        <v>3810</v>
      </c>
    </row>
    <row r="263" spans="1:65" outlineLevel="5">
      <c r="A263" s="22">
        <f t="shared" si="106"/>
        <v>8</v>
      </c>
      <c r="B263" s="9">
        <f t="shared" si="105"/>
        <v>42222</v>
      </c>
      <c r="C263" s="207">
        <v>340936</v>
      </c>
      <c r="D263" s="64">
        <f t="shared" si="111"/>
        <v>34.799999999999997</v>
      </c>
      <c r="E263" s="12">
        <v>28</v>
      </c>
      <c r="F263" s="12">
        <v>38</v>
      </c>
      <c r="G263" s="12">
        <v>37</v>
      </c>
      <c r="H263" s="12">
        <v>38</v>
      </c>
      <c r="I263" s="12">
        <v>27</v>
      </c>
      <c r="J263" s="12">
        <v>37</v>
      </c>
      <c r="K263" s="12">
        <v>36</v>
      </c>
      <c r="L263" s="12">
        <v>37</v>
      </c>
      <c r="M263" s="74" t="str">
        <f t="shared" si="112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3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25</v>
      </c>
      <c r="AO263" s="41">
        <v>1610</v>
      </c>
      <c r="AP263" s="110"/>
      <c r="AQ263" s="111"/>
      <c r="AR263" s="126" t="str">
        <f t="shared" si="115"/>
        <v/>
      </c>
      <c r="AS263" s="126" t="str">
        <f t="shared" si="116"/>
        <v/>
      </c>
      <c r="AT263" s="127">
        <v>2130</v>
      </c>
      <c r="AU263" s="128"/>
      <c r="AV263" s="129"/>
      <c r="AW263" s="126" t="str">
        <f t="shared" si="117"/>
        <v/>
      </c>
      <c r="AX263" s="126" t="str">
        <f t="shared" si="118"/>
        <v/>
      </c>
      <c r="AY263" s="64" t="str">
        <f t="shared" si="119"/>
        <v/>
      </c>
      <c r="AZ263" s="97">
        <v>77.8</v>
      </c>
      <c r="BA263" s="68"/>
      <c r="BB263" s="68"/>
      <c r="BC263" s="68"/>
      <c r="BD263" s="68"/>
      <c r="BE263" s="15"/>
      <c r="BF263" s="5">
        <f t="shared" si="120"/>
        <v>9120</v>
      </c>
      <c r="BG263" s="42">
        <v>3550</v>
      </c>
      <c r="BH263" s="42">
        <v>1820</v>
      </c>
      <c r="BI263" s="42"/>
      <c r="BJ263" s="42"/>
      <c r="BK263" s="42"/>
      <c r="BL263" s="42"/>
      <c r="BM263" s="15">
        <v>3750</v>
      </c>
    </row>
    <row r="264" spans="1:65" outlineLevel="5">
      <c r="A264" s="22">
        <f t="shared" si="106"/>
        <v>8</v>
      </c>
      <c r="B264" s="9">
        <f t="shared" si="105"/>
        <v>42223</v>
      </c>
      <c r="C264" s="207">
        <v>357157</v>
      </c>
      <c r="D264" s="64">
        <f t="shared" si="111"/>
        <v>35.299999999999997</v>
      </c>
      <c r="E264" s="12">
        <v>27</v>
      </c>
      <c r="F264" s="12">
        <v>39</v>
      </c>
      <c r="G264" s="12">
        <v>39</v>
      </c>
      <c r="H264" s="12">
        <v>38</v>
      </c>
      <c r="I264" s="12">
        <v>26</v>
      </c>
      <c r="J264" s="12">
        <v>38</v>
      </c>
      <c r="K264" s="12">
        <v>38</v>
      </c>
      <c r="L264" s="12">
        <v>37</v>
      </c>
      <c r="M264" s="74" t="str">
        <f t="shared" si="112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3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24</v>
      </c>
      <c r="AO264" s="41">
        <v>1640</v>
      </c>
      <c r="AP264" s="110"/>
      <c r="AQ264" s="111"/>
      <c r="AR264" s="126" t="str">
        <f t="shared" si="115"/>
        <v/>
      </c>
      <c r="AS264" s="126" t="str">
        <f t="shared" si="116"/>
        <v/>
      </c>
      <c r="AT264" s="127">
        <v>2100</v>
      </c>
      <c r="AU264" s="128"/>
      <c r="AV264" s="129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>
        <v>78.2</v>
      </c>
      <c r="BA264" s="68"/>
      <c r="BB264" s="68"/>
      <c r="BC264" s="68"/>
      <c r="BD264" s="68"/>
      <c r="BE264" s="15"/>
      <c r="BF264" s="5">
        <f t="shared" si="120"/>
        <v>9190</v>
      </c>
      <c r="BG264" s="42">
        <v>4680</v>
      </c>
      <c r="BH264" s="42">
        <v>500</v>
      </c>
      <c r="BI264" s="42"/>
      <c r="BJ264" s="42"/>
      <c r="BK264" s="42"/>
      <c r="BL264" s="42"/>
      <c r="BM264" s="15">
        <v>4010</v>
      </c>
    </row>
    <row r="265" spans="1:65" outlineLevel="5">
      <c r="A265" s="22">
        <f t="shared" si="106"/>
        <v>8</v>
      </c>
      <c r="B265" s="9">
        <f t="shared" si="105"/>
        <v>42224</v>
      </c>
      <c r="C265" s="207">
        <v>339053</v>
      </c>
      <c r="D265" s="64">
        <f t="shared" si="111"/>
        <v>35</v>
      </c>
      <c r="E265" s="12">
        <v>27</v>
      </c>
      <c r="F265" s="12">
        <v>39</v>
      </c>
      <c r="G265" s="12">
        <v>38</v>
      </c>
      <c r="H265" s="12">
        <v>38</v>
      </c>
      <c r="I265" s="12">
        <v>26</v>
      </c>
      <c r="J265" s="12">
        <v>38</v>
      </c>
      <c r="K265" s="12">
        <v>37</v>
      </c>
      <c r="L265" s="12">
        <v>37</v>
      </c>
      <c r="M265" s="74" t="str">
        <f t="shared" si="112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3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4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24</v>
      </c>
      <c r="AO265" s="41">
        <v>1680</v>
      </c>
      <c r="AP265" s="110"/>
      <c r="AQ265" s="111"/>
      <c r="AR265" s="126" t="str">
        <f t="shared" si="115"/>
        <v/>
      </c>
      <c r="AS265" s="126" t="str">
        <f t="shared" si="116"/>
        <v/>
      </c>
      <c r="AT265" s="127">
        <v>2100</v>
      </c>
      <c r="AU265" s="128"/>
      <c r="AV265" s="129"/>
      <c r="AW265" s="126" t="str">
        <f t="shared" si="117"/>
        <v/>
      </c>
      <c r="AX265" s="126" t="str">
        <f t="shared" si="118"/>
        <v/>
      </c>
      <c r="AY265" s="64" t="str">
        <f t="shared" si="119"/>
        <v/>
      </c>
      <c r="AZ265" s="97"/>
      <c r="BA265" s="68"/>
      <c r="BB265" s="68"/>
      <c r="BC265" s="68"/>
      <c r="BD265" s="68"/>
      <c r="BE265" s="15"/>
      <c r="BF265" s="5">
        <f t="shared" si="120"/>
        <v>8970</v>
      </c>
      <c r="BG265" s="42">
        <v>1610</v>
      </c>
      <c r="BH265" s="42">
        <v>3480</v>
      </c>
      <c r="BI265" s="42"/>
      <c r="BJ265" s="42"/>
      <c r="BK265" s="42"/>
      <c r="BL265" s="42"/>
      <c r="BM265" s="15">
        <v>3880</v>
      </c>
    </row>
    <row r="266" spans="1:65" outlineLevel="5">
      <c r="A266" s="22">
        <f t="shared" si="106"/>
        <v>8</v>
      </c>
      <c r="B266" s="9">
        <f t="shared" si="105"/>
        <v>42225</v>
      </c>
      <c r="C266" s="207">
        <v>306612</v>
      </c>
      <c r="D266" s="64">
        <f t="shared" si="111"/>
        <v>35</v>
      </c>
      <c r="E266" s="12">
        <v>27</v>
      </c>
      <c r="F266" s="12">
        <v>38</v>
      </c>
      <c r="G266" s="12">
        <v>39</v>
      </c>
      <c r="H266" s="12">
        <v>38</v>
      </c>
      <c r="I266" s="12">
        <v>26</v>
      </c>
      <c r="J266" s="12">
        <v>37</v>
      </c>
      <c r="K266" s="12">
        <v>38</v>
      </c>
      <c r="L266" s="12">
        <v>37</v>
      </c>
      <c r="M266" s="74" t="str">
        <f t="shared" si="112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3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25</v>
      </c>
      <c r="AO266" s="41">
        <v>1590</v>
      </c>
      <c r="AP266" s="110"/>
      <c r="AQ266" s="111"/>
      <c r="AR266" s="126" t="str">
        <f t="shared" si="115"/>
        <v/>
      </c>
      <c r="AS266" s="126" t="str">
        <f t="shared" si="116"/>
        <v/>
      </c>
      <c r="AT266" s="127">
        <v>2140</v>
      </c>
      <c r="AU266" s="128"/>
      <c r="AV266" s="129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/>
      <c r="BA266" s="68"/>
      <c r="BB266" s="68"/>
      <c r="BC266" s="68"/>
      <c r="BD266" s="68"/>
      <c r="BE266" s="15"/>
      <c r="BF266" s="5">
        <f t="shared" si="120"/>
        <v>8940</v>
      </c>
      <c r="BG266" s="42">
        <v>2920</v>
      </c>
      <c r="BH266" s="42">
        <v>2120</v>
      </c>
      <c r="BI266" s="42"/>
      <c r="BJ266" s="42"/>
      <c r="BK266" s="42"/>
      <c r="BL266" s="42"/>
      <c r="BM266" s="15">
        <v>3900</v>
      </c>
    </row>
    <row r="267" spans="1:65" outlineLevel="5">
      <c r="A267" s="22">
        <f t="shared" si="106"/>
        <v>8</v>
      </c>
      <c r="B267" s="9">
        <f t="shared" si="105"/>
        <v>42226</v>
      </c>
      <c r="C267" s="207">
        <v>322821</v>
      </c>
      <c r="D267" s="64">
        <f t="shared" si="111"/>
        <v>34.799999999999997</v>
      </c>
      <c r="E267" s="12">
        <v>27</v>
      </c>
      <c r="F267" s="12">
        <v>38</v>
      </c>
      <c r="G267" s="12">
        <v>38</v>
      </c>
      <c r="H267" s="12">
        <v>38</v>
      </c>
      <c r="I267" s="12">
        <v>26</v>
      </c>
      <c r="J267" s="12">
        <v>37</v>
      </c>
      <c r="K267" s="12">
        <v>37</v>
      </c>
      <c r="L267" s="12">
        <v>37</v>
      </c>
      <c r="M267" s="74" t="str">
        <f t="shared" si="112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3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4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23</v>
      </c>
      <c r="AO267" s="41">
        <v>1770</v>
      </c>
      <c r="AP267" s="110"/>
      <c r="AQ267" s="111"/>
      <c r="AR267" s="126" t="str">
        <f t="shared" si="115"/>
        <v/>
      </c>
      <c r="AS267" s="126" t="str">
        <f t="shared" si="116"/>
        <v/>
      </c>
      <c r="AT267" s="127">
        <v>2160</v>
      </c>
      <c r="AU267" s="128"/>
      <c r="AV267" s="129"/>
      <c r="AW267" s="126" t="str">
        <f t="shared" si="117"/>
        <v/>
      </c>
      <c r="AX267" s="126" t="str">
        <f t="shared" si="118"/>
        <v/>
      </c>
      <c r="AY267" s="64" t="str">
        <f t="shared" si="119"/>
        <v/>
      </c>
      <c r="AZ267" s="97">
        <v>78.099999999999994</v>
      </c>
      <c r="BA267" s="68"/>
      <c r="BB267" s="68"/>
      <c r="BC267" s="68"/>
      <c r="BD267" s="68"/>
      <c r="BE267" s="15"/>
      <c r="BF267" s="5">
        <f t="shared" si="120"/>
        <v>8930</v>
      </c>
      <c r="BG267" s="42">
        <v>2510</v>
      </c>
      <c r="BH267" s="42">
        <v>2590</v>
      </c>
      <c r="BI267" s="42"/>
      <c r="BJ267" s="42"/>
      <c r="BK267" s="42"/>
      <c r="BL267" s="42"/>
      <c r="BM267" s="15">
        <v>3830</v>
      </c>
    </row>
    <row r="268" spans="1:65" outlineLevel="5">
      <c r="A268" s="22">
        <f t="shared" si="106"/>
        <v>8</v>
      </c>
      <c r="B268" s="9">
        <f t="shared" si="105"/>
        <v>42227</v>
      </c>
      <c r="C268" s="207">
        <v>345092</v>
      </c>
      <c r="D268" s="64">
        <f t="shared" si="111"/>
        <v>35.299999999999997</v>
      </c>
      <c r="E268" s="12">
        <v>28</v>
      </c>
      <c r="F268" s="12">
        <v>39</v>
      </c>
      <c r="G268" s="12">
        <v>38</v>
      </c>
      <c r="H268" s="12">
        <v>38</v>
      </c>
      <c r="I268" s="12">
        <v>27</v>
      </c>
      <c r="J268" s="12">
        <v>38</v>
      </c>
      <c r="K268" s="12">
        <v>37</v>
      </c>
      <c r="L268" s="12">
        <v>37</v>
      </c>
      <c r="M268" s="74">
        <f t="shared" si="112"/>
        <v>7.2</v>
      </c>
      <c r="N268" s="83"/>
      <c r="O268" s="83">
        <v>7.21</v>
      </c>
      <c r="P268" s="83">
        <v>7.2</v>
      </c>
      <c r="Q268" s="83">
        <v>7.16</v>
      </c>
      <c r="R268" s="83"/>
      <c r="S268" s="83"/>
      <c r="T268" s="83"/>
      <c r="U268" s="83"/>
      <c r="V268" s="5" t="str">
        <f t="shared" si="113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4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23</v>
      </c>
      <c r="AO268" s="41">
        <v>1770</v>
      </c>
      <c r="AP268" s="110">
        <v>3.59</v>
      </c>
      <c r="AQ268" s="111">
        <v>2.7</v>
      </c>
      <c r="AR268" s="126">
        <f t="shared" si="115"/>
        <v>75.208913649025078</v>
      </c>
      <c r="AS268" s="126">
        <f t="shared" si="116"/>
        <v>24.791086350974922</v>
      </c>
      <c r="AT268" s="127">
        <v>2140</v>
      </c>
      <c r="AU268" s="128">
        <v>2.56</v>
      </c>
      <c r="AV268" s="129">
        <v>1.54</v>
      </c>
      <c r="AW268" s="126">
        <f t="shared" si="117"/>
        <v>60.15625</v>
      </c>
      <c r="AX268" s="126">
        <f t="shared" si="118"/>
        <v>39.84375</v>
      </c>
      <c r="AY268" s="64">
        <f t="shared" si="119"/>
        <v>50.232389251997112</v>
      </c>
      <c r="AZ268" s="97">
        <v>78.3</v>
      </c>
      <c r="BA268" s="68"/>
      <c r="BB268" s="68"/>
      <c r="BC268" s="68"/>
      <c r="BD268" s="68"/>
      <c r="BE268" s="15"/>
      <c r="BF268" s="5">
        <f t="shared" si="120"/>
        <v>10960</v>
      </c>
      <c r="BG268" s="42">
        <v>2300</v>
      </c>
      <c r="BH268" s="42">
        <v>4880</v>
      </c>
      <c r="BI268" s="42"/>
      <c r="BJ268" s="42"/>
      <c r="BK268" s="42"/>
      <c r="BL268" s="42"/>
      <c r="BM268" s="15">
        <v>3780</v>
      </c>
    </row>
    <row r="269" spans="1:65" outlineLevel="5">
      <c r="A269" s="22">
        <f t="shared" si="106"/>
        <v>8</v>
      </c>
      <c r="B269" s="9">
        <f t="shared" si="105"/>
        <v>42228</v>
      </c>
      <c r="C269" s="207">
        <v>461602</v>
      </c>
      <c r="D269" s="64">
        <f t="shared" si="111"/>
        <v>34.799999999999997</v>
      </c>
      <c r="E269" s="12">
        <v>27</v>
      </c>
      <c r="F269" s="12">
        <v>38</v>
      </c>
      <c r="G269" s="12">
        <v>38</v>
      </c>
      <c r="H269" s="12">
        <v>38</v>
      </c>
      <c r="I269" s="12">
        <v>26</v>
      </c>
      <c r="J269" s="12">
        <v>37</v>
      </c>
      <c r="K269" s="12">
        <v>37</v>
      </c>
      <c r="L269" s="12">
        <v>37</v>
      </c>
      <c r="M269" s="74" t="str">
        <f t="shared" si="112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3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22</v>
      </c>
      <c r="AO269" s="41">
        <v>1840</v>
      </c>
      <c r="AP269" s="110"/>
      <c r="AQ269" s="111"/>
      <c r="AR269" s="126" t="str">
        <f t="shared" si="115"/>
        <v/>
      </c>
      <c r="AS269" s="126" t="str">
        <f t="shared" si="116"/>
        <v/>
      </c>
      <c r="AT269" s="127">
        <v>2080</v>
      </c>
      <c r="AU269" s="128"/>
      <c r="AV269" s="129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>
        <v>78.2</v>
      </c>
      <c r="BA269" s="68"/>
      <c r="BB269" s="68"/>
      <c r="BC269" s="68"/>
      <c r="BD269" s="68"/>
      <c r="BE269" s="15"/>
      <c r="BF269" s="5">
        <f t="shared" si="120"/>
        <v>11020</v>
      </c>
      <c r="BG269" s="42">
        <v>2890</v>
      </c>
      <c r="BH269" s="42">
        <v>4570</v>
      </c>
      <c r="BI269" s="42"/>
      <c r="BJ269" s="42"/>
      <c r="BK269" s="42"/>
      <c r="BL269" s="42"/>
      <c r="BM269" s="15">
        <v>3560</v>
      </c>
    </row>
    <row r="270" spans="1:65" outlineLevel="5">
      <c r="A270" s="22">
        <f t="shared" si="106"/>
        <v>8</v>
      </c>
      <c r="B270" s="9">
        <f t="shared" si="105"/>
        <v>42229</v>
      </c>
      <c r="C270" s="207">
        <v>388727</v>
      </c>
      <c r="D270" s="64">
        <f t="shared" si="111"/>
        <v>34.799999999999997</v>
      </c>
      <c r="E270" s="12">
        <v>27</v>
      </c>
      <c r="F270" s="12">
        <v>38</v>
      </c>
      <c r="G270" s="12">
        <v>38</v>
      </c>
      <c r="H270" s="12">
        <v>38</v>
      </c>
      <c r="I270" s="12">
        <v>26</v>
      </c>
      <c r="J270" s="12">
        <v>37</v>
      </c>
      <c r="K270" s="12">
        <v>37</v>
      </c>
      <c r="L270" s="12">
        <v>37</v>
      </c>
      <c r="M270" s="74" t="str">
        <f t="shared" si="112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3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4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22</v>
      </c>
      <c r="AO270" s="41">
        <v>1840</v>
      </c>
      <c r="AP270" s="110"/>
      <c r="AQ270" s="111"/>
      <c r="AR270" s="126" t="str">
        <f t="shared" si="115"/>
        <v/>
      </c>
      <c r="AS270" s="126" t="str">
        <f t="shared" si="116"/>
        <v/>
      </c>
      <c r="AT270" s="127">
        <v>2020</v>
      </c>
      <c r="AU270" s="128"/>
      <c r="AV270" s="129"/>
      <c r="AW270" s="126" t="str">
        <f t="shared" si="117"/>
        <v/>
      </c>
      <c r="AX270" s="126" t="str">
        <f t="shared" si="118"/>
        <v/>
      </c>
      <c r="AY270" s="64" t="str">
        <f t="shared" si="119"/>
        <v/>
      </c>
      <c r="AZ270" s="97">
        <v>78.3</v>
      </c>
      <c r="BA270" s="68"/>
      <c r="BB270" s="68"/>
      <c r="BC270" s="68"/>
      <c r="BD270" s="68"/>
      <c r="BE270" s="15"/>
      <c r="BF270" s="5">
        <f t="shared" si="120"/>
        <v>8600</v>
      </c>
      <c r="BG270" s="42">
        <v>2400</v>
      </c>
      <c r="BH270" s="42">
        <v>6200</v>
      </c>
      <c r="BI270" s="42"/>
      <c r="BJ270" s="42"/>
      <c r="BK270" s="42"/>
      <c r="BL270" s="42"/>
      <c r="BM270" s="15">
        <v>0</v>
      </c>
    </row>
    <row r="271" spans="1:65" outlineLevel="5">
      <c r="A271" s="22">
        <f t="shared" si="106"/>
        <v>8</v>
      </c>
      <c r="B271" s="9">
        <f t="shared" si="105"/>
        <v>42230</v>
      </c>
      <c r="C271" s="207">
        <v>352173</v>
      </c>
      <c r="D271" s="64">
        <f t="shared" si="111"/>
        <v>35</v>
      </c>
      <c r="E271" s="12">
        <v>28</v>
      </c>
      <c r="F271" s="12">
        <v>38</v>
      </c>
      <c r="G271" s="12">
        <v>38</v>
      </c>
      <c r="H271" s="12">
        <v>38</v>
      </c>
      <c r="I271" s="12">
        <v>27</v>
      </c>
      <c r="J271" s="12">
        <v>37</v>
      </c>
      <c r="K271" s="12">
        <v>37</v>
      </c>
      <c r="L271" s="12">
        <v>37</v>
      </c>
      <c r="M271" s="74" t="str">
        <f t="shared" si="112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3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23</v>
      </c>
      <c r="AO271" s="41">
        <v>1720</v>
      </c>
      <c r="AP271" s="110"/>
      <c r="AQ271" s="111"/>
      <c r="AR271" s="126" t="str">
        <f t="shared" si="115"/>
        <v/>
      </c>
      <c r="AS271" s="126" t="str">
        <f t="shared" si="116"/>
        <v/>
      </c>
      <c r="AT271" s="127">
        <v>2050</v>
      </c>
      <c r="AU271" s="128"/>
      <c r="AV271" s="129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/>
      <c r="BA271" s="68"/>
      <c r="BB271" s="68"/>
      <c r="BC271" s="68"/>
      <c r="BD271" s="68"/>
      <c r="BE271" s="15"/>
      <c r="BF271" s="5">
        <f t="shared" si="120"/>
        <v>8400</v>
      </c>
      <c r="BG271" s="42">
        <v>1820</v>
      </c>
      <c r="BH271" s="42">
        <v>2880</v>
      </c>
      <c r="BI271" s="42"/>
      <c r="BJ271" s="42"/>
      <c r="BK271" s="42"/>
      <c r="BL271" s="42"/>
      <c r="BM271" s="15">
        <v>3700</v>
      </c>
    </row>
    <row r="272" spans="1:65" outlineLevel="5">
      <c r="A272" s="22">
        <f t="shared" si="106"/>
        <v>8</v>
      </c>
      <c r="B272" s="9">
        <f t="shared" si="105"/>
        <v>42231</v>
      </c>
      <c r="C272" s="207">
        <v>346398</v>
      </c>
      <c r="D272" s="64">
        <f t="shared" si="111"/>
        <v>34.799999999999997</v>
      </c>
      <c r="E272" s="12">
        <v>28</v>
      </c>
      <c r="F272" s="12">
        <v>38</v>
      </c>
      <c r="G272" s="12">
        <v>38</v>
      </c>
      <c r="H272" s="12">
        <v>37</v>
      </c>
      <c r="I272" s="12">
        <v>27</v>
      </c>
      <c r="J272" s="12">
        <v>37</v>
      </c>
      <c r="K272" s="12">
        <v>37</v>
      </c>
      <c r="L272" s="12">
        <v>36</v>
      </c>
      <c r="M272" s="74" t="str">
        <f t="shared" si="112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3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25</v>
      </c>
      <c r="AO272" s="41">
        <v>1610</v>
      </c>
      <c r="AP272" s="110"/>
      <c r="AQ272" s="111"/>
      <c r="AR272" s="126" t="str">
        <f t="shared" si="115"/>
        <v/>
      </c>
      <c r="AS272" s="126" t="str">
        <f t="shared" si="116"/>
        <v/>
      </c>
      <c r="AT272" s="127">
        <v>1960</v>
      </c>
      <c r="AU272" s="128"/>
      <c r="AV272" s="129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/>
      <c r="BA272" s="68"/>
      <c r="BB272" s="68"/>
      <c r="BC272" s="68"/>
      <c r="BD272" s="68"/>
      <c r="BE272" s="15"/>
      <c r="BF272" s="5">
        <f t="shared" si="120"/>
        <v>8450</v>
      </c>
      <c r="BG272" s="42">
        <v>2900</v>
      </c>
      <c r="BH272" s="42">
        <v>1610</v>
      </c>
      <c r="BI272" s="42"/>
      <c r="BJ272" s="42"/>
      <c r="BK272" s="42"/>
      <c r="BL272" s="42"/>
      <c r="BM272" s="15">
        <v>3940</v>
      </c>
    </row>
    <row r="273" spans="1:65" outlineLevel="5">
      <c r="A273" s="22">
        <f t="shared" si="106"/>
        <v>8</v>
      </c>
      <c r="B273" s="9">
        <f t="shared" si="105"/>
        <v>42232</v>
      </c>
      <c r="C273" s="207">
        <v>313322</v>
      </c>
      <c r="D273" s="64">
        <f t="shared" si="111"/>
        <v>35</v>
      </c>
      <c r="E273" s="12">
        <v>28</v>
      </c>
      <c r="F273" s="12">
        <v>38</v>
      </c>
      <c r="G273" s="12">
        <v>38</v>
      </c>
      <c r="H273" s="12">
        <v>38</v>
      </c>
      <c r="I273" s="12">
        <v>27</v>
      </c>
      <c r="J273" s="12">
        <v>37</v>
      </c>
      <c r="K273" s="12">
        <v>37</v>
      </c>
      <c r="L273" s="12">
        <v>37</v>
      </c>
      <c r="M273" s="74" t="str">
        <f t="shared" si="112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3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27</v>
      </c>
      <c r="AO273" s="41">
        <v>1480</v>
      </c>
      <c r="AP273" s="110"/>
      <c r="AQ273" s="111"/>
      <c r="AR273" s="126" t="str">
        <f t="shared" si="115"/>
        <v/>
      </c>
      <c r="AS273" s="126" t="str">
        <f t="shared" si="116"/>
        <v/>
      </c>
      <c r="AT273" s="127">
        <v>1880</v>
      </c>
      <c r="AU273" s="128"/>
      <c r="AV273" s="129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/>
      <c r="BA273" s="68"/>
      <c r="BB273" s="68"/>
      <c r="BC273" s="68"/>
      <c r="BD273" s="68"/>
      <c r="BE273" s="15"/>
      <c r="BF273" s="5">
        <f t="shared" si="120"/>
        <v>7690</v>
      </c>
      <c r="BG273" s="42">
        <v>1740</v>
      </c>
      <c r="BH273" s="42">
        <v>2210</v>
      </c>
      <c r="BI273" s="42"/>
      <c r="BJ273" s="42"/>
      <c r="BK273" s="42"/>
      <c r="BL273" s="42"/>
      <c r="BM273" s="15">
        <v>3740</v>
      </c>
    </row>
    <row r="274" spans="1:65" outlineLevel="5">
      <c r="A274" s="22">
        <f t="shared" si="106"/>
        <v>8</v>
      </c>
      <c r="B274" s="9">
        <f t="shared" si="105"/>
        <v>42233</v>
      </c>
      <c r="C274" s="207">
        <v>363395</v>
      </c>
      <c r="D274" s="64">
        <f t="shared" si="111"/>
        <v>34.5</v>
      </c>
      <c r="E274" s="12">
        <v>28</v>
      </c>
      <c r="F274" s="12">
        <v>37</v>
      </c>
      <c r="G274" s="12">
        <v>38</v>
      </c>
      <c r="H274" s="12">
        <v>37</v>
      </c>
      <c r="I274" s="12">
        <v>27</v>
      </c>
      <c r="J274" s="12">
        <v>36</v>
      </c>
      <c r="K274" s="12">
        <v>37</v>
      </c>
      <c r="L274" s="12">
        <v>36</v>
      </c>
      <c r="M274" s="74" t="str">
        <f t="shared" si="112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3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4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27</v>
      </c>
      <c r="AO274" s="41">
        <v>1460</v>
      </c>
      <c r="AP274" s="110"/>
      <c r="AQ274" s="111"/>
      <c r="AR274" s="126" t="str">
        <f t="shared" si="115"/>
        <v/>
      </c>
      <c r="AS274" s="126" t="str">
        <f t="shared" si="116"/>
        <v/>
      </c>
      <c r="AT274" s="127">
        <v>1770</v>
      </c>
      <c r="AU274" s="128"/>
      <c r="AV274" s="129"/>
      <c r="AW274" s="126" t="str">
        <f t="shared" si="117"/>
        <v/>
      </c>
      <c r="AX274" s="126" t="str">
        <f t="shared" si="118"/>
        <v/>
      </c>
      <c r="AY274" s="64" t="str">
        <f t="shared" si="119"/>
        <v/>
      </c>
      <c r="AZ274" s="97">
        <v>78.2</v>
      </c>
      <c r="BA274" s="68"/>
      <c r="BB274" s="68"/>
      <c r="BC274" s="68"/>
      <c r="BD274" s="68"/>
      <c r="BE274" s="15"/>
      <c r="BF274" s="5">
        <f t="shared" si="120"/>
        <v>8400</v>
      </c>
      <c r="BG274" s="42">
        <v>2960</v>
      </c>
      <c r="BH274" s="42">
        <v>2000</v>
      </c>
      <c r="BI274" s="42"/>
      <c r="BJ274" s="42"/>
      <c r="BK274" s="42"/>
      <c r="BL274" s="42"/>
      <c r="BM274" s="15">
        <v>3440</v>
      </c>
    </row>
    <row r="275" spans="1:65" outlineLevel="5">
      <c r="A275" s="22">
        <f t="shared" si="106"/>
        <v>8</v>
      </c>
      <c r="B275" s="9">
        <f t="shared" si="105"/>
        <v>42234</v>
      </c>
      <c r="C275" s="207">
        <v>349593</v>
      </c>
      <c r="D275" s="64">
        <f t="shared" si="111"/>
        <v>34.799999999999997</v>
      </c>
      <c r="E275" s="12">
        <v>28</v>
      </c>
      <c r="F275" s="12">
        <v>37</v>
      </c>
      <c r="G275" s="12">
        <v>38</v>
      </c>
      <c r="H275" s="12">
        <v>38</v>
      </c>
      <c r="I275" s="12">
        <v>27</v>
      </c>
      <c r="J275" s="12">
        <v>36</v>
      </c>
      <c r="K275" s="12">
        <v>37</v>
      </c>
      <c r="L275" s="12">
        <v>37</v>
      </c>
      <c r="M275" s="74">
        <f t="shared" si="112"/>
        <v>7.2</v>
      </c>
      <c r="N275" s="83"/>
      <c r="O275" s="83">
        <v>7.22</v>
      </c>
      <c r="P275" s="83">
        <v>7.14</v>
      </c>
      <c r="Q275" s="83">
        <v>7.16</v>
      </c>
      <c r="R275" s="83"/>
      <c r="S275" s="83"/>
      <c r="T275" s="83"/>
      <c r="U275" s="83"/>
      <c r="V275" s="5" t="str">
        <f t="shared" si="113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24</v>
      </c>
      <c r="AO275" s="41">
        <v>1640</v>
      </c>
      <c r="AP275" s="110">
        <v>4.51</v>
      </c>
      <c r="AQ275" s="111">
        <v>3.27</v>
      </c>
      <c r="AR275" s="126">
        <f t="shared" si="115"/>
        <v>72.505543237250563</v>
      </c>
      <c r="AS275" s="126">
        <f t="shared" si="116"/>
        <v>27.494456762749437</v>
      </c>
      <c r="AT275" s="127">
        <v>2070</v>
      </c>
      <c r="AU275" s="128">
        <v>2.52</v>
      </c>
      <c r="AV275" s="129">
        <v>1.46</v>
      </c>
      <c r="AW275" s="126">
        <f t="shared" si="117"/>
        <v>57.93650793650793</v>
      </c>
      <c r="AX275" s="126">
        <f t="shared" si="118"/>
        <v>42.06349206349207</v>
      </c>
      <c r="AY275" s="64">
        <f t="shared" si="119"/>
        <v>47.769892100859771</v>
      </c>
      <c r="AZ275" s="97">
        <v>78</v>
      </c>
      <c r="BA275" s="68"/>
      <c r="BB275" s="68"/>
      <c r="BC275" s="68"/>
      <c r="BD275" s="68"/>
      <c r="BE275" s="15"/>
      <c r="BF275" s="5">
        <f t="shared" si="120"/>
        <v>7920</v>
      </c>
      <c r="BG275" s="42">
        <v>3240</v>
      </c>
      <c r="BH275" s="42">
        <v>4680</v>
      </c>
      <c r="BI275" s="42"/>
      <c r="BJ275" s="42"/>
      <c r="BK275" s="42"/>
      <c r="BL275" s="42"/>
      <c r="BM275" s="15">
        <v>0</v>
      </c>
    </row>
    <row r="276" spans="1:65" outlineLevel="5">
      <c r="A276" s="22">
        <f t="shared" si="106"/>
        <v>8</v>
      </c>
      <c r="B276" s="9">
        <f t="shared" si="105"/>
        <v>42235</v>
      </c>
      <c r="C276" s="207">
        <v>341629</v>
      </c>
      <c r="D276" s="64">
        <f t="shared" si="111"/>
        <v>35</v>
      </c>
      <c r="E276" s="12">
        <v>28</v>
      </c>
      <c r="F276" s="12">
        <v>38</v>
      </c>
      <c r="G276" s="12">
        <v>38</v>
      </c>
      <c r="H276" s="12">
        <v>38</v>
      </c>
      <c r="I276" s="12">
        <v>27</v>
      </c>
      <c r="J276" s="12">
        <v>37</v>
      </c>
      <c r="K276" s="12">
        <v>37</v>
      </c>
      <c r="L276" s="12">
        <v>37</v>
      </c>
      <c r="M276" s="74" t="str">
        <f t="shared" si="112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3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24</v>
      </c>
      <c r="AO276" s="41">
        <v>1670</v>
      </c>
      <c r="AP276" s="110"/>
      <c r="AQ276" s="111"/>
      <c r="AR276" s="126" t="str">
        <f t="shared" si="115"/>
        <v/>
      </c>
      <c r="AS276" s="126" t="str">
        <f t="shared" si="116"/>
        <v/>
      </c>
      <c r="AT276" s="127">
        <v>2090</v>
      </c>
      <c r="AU276" s="128"/>
      <c r="AV276" s="129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>
        <v>78</v>
      </c>
      <c r="BA276" s="68"/>
      <c r="BB276" s="68"/>
      <c r="BC276" s="68"/>
      <c r="BD276" s="68"/>
      <c r="BE276" s="15"/>
      <c r="BF276" s="5">
        <f t="shared" si="120"/>
        <v>7690</v>
      </c>
      <c r="BG276" s="42">
        <v>5130</v>
      </c>
      <c r="BH276" s="42">
        <v>1620</v>
      </c>
      <c r="BI276" s="42"/>
      <c r="BJ276" s="42"/>
      <c r="BK276" s="42"/>
      <c r="BL276" s="42"/>
      <c r="BM276" s="15">
        <v>940</v>
      </c>
    </row>
    <row r="277" spans="1:65" outlineLevel="5">
      <c r="A277" s="22">
        <f t="shared" si="106"/>
        <v>8</v>
      </c>
      <c r="B277" s="9">
        <f t="shared" si="105"/>
        <v>42236</v>
      </c>
      <c r="C277" s="207">
        <v>370011</v>
      </c>
      <c r="D277" s="64">
        <f t="shared" si="111"/>
        <v>34.799999999999997</v>
      </c>
      <c r="E277" s="12">
        <v>27</v>
      </c>
      <c r="F277" s="12">
        <v>38</v>
      </c>
      <c r="G277" s="12">
        <v>38</v>
      </c>
      <c r="H277" s="12">
        <v>38</v>
      </c>
      <c r="I277" s="12">
        <v>26</v>
      </c>
      <c r="J277" s="12">
        <v>37</v>
      </c>
      <c r="K277" s="12">
        <v>37</v>
      </c>
      <c r="L277" s="12">
        <v>37</v>
      </c>
      <c r="M277" s="74" t="str">
        <f t="shared" si="112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3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22</v>
      </c>
      <c r="AO277" s="41">
        <v>1820</v>
      </c>
      <c r="AP277" s="110"/>
      <c r="AQ277" s="111"/>
      <c r="AR277" s="126" t="str">
        <f t="shared" si="115"/>
        <v/>
      </c>
      <c r="AS277" s="126" t="str">
        <f t="shared" si="116"/>
        <v/>
      </c>
      <c r="AT277" s="127">
        <v>2120</v>
      </c>
      <c r="AU277" s="128"/>
      <c r="AV277" s="129"/>
      <c r="AW277" s="126" t="str">
        <f t="shared" si="117"/>
        <v/>
      </c>
      <c r="AX277" s="126" t="str">
        <f t="shared" si="118"/>
        <v/>
      </c>
      <c r="AY277" s="64" t="str">
        <f t="shared" si="119"/>
        <v/>
      </c>
      <c r="AZ277" s="97">
        <v>78.2</v>
      </c>
      <c r="BA277" s="68"/>
      <c r="BB277" s="68"/>
      <c r="BC277" s="68"/>
      <c r="BD277" s="68"/>
      <c r="BE277" s="15"/>
      <c r="BF277" s="5">
        <f t="shared" si="120"/>
        <v>7140</v>
      </c>
      <c r="BG277" s="42">
        <v>620</v>
      </c>
      <c r="BH277" s="42">
        <v>2840</v>
      </c>
      <c r="BI277" s="42"/>
      <c r="BJ277" s="42"/>
      <c r="BK277" s="42"/>
      <c r="BL277" s="42"/>
      <c r="BM277" s="15">
        <v>3680</v>
      </c>
    </row>
    <row r="278" spans="1:65" outlineLevel="5">
      <c r="A278" s="22">
        <f t="shared" si="106"/>
        <v>8</v>
      </c>
      <c r="B278" s="9">
        <f t="shared" si="105"/>
        <v>42237</v>
      </c>
      <c r="C278" s="207">
        <v>507661</v>
      </c>
      <c r="D278" s="64">
        <f t="shared" si="111"/>
        <v>33.799999999999997</v>
      </c>
      <c r="E278" s="12">
        <v>26</v>
      </c>
      <c r="F278" s="12">
        <v>37</v>
      </c>
      <c r="G278" s="12">
        <v>37</v>
      </c>
      <c r="H278" s="12">
        <v>37</v>
      </c>
      <c r="I278" s="12">
        <v>25</v>
      </c>
      <c r="J278" s="12">
        <v>36</v>
      </c>
      <c r="K278" s="12">
        <v>36</v>
      </c>
      <c r="L278" s="12">
        <v>36</v>
      </c>
      <c r="M278" s="74" t="str">
        <f t="shared" si="112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3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21</v>
      </c>
      <c r="AO278" s="41">
        <v>1890</v>
      </c>
      <c r="AP278" s="110"/>
      <c r="AQ278" s="111"/>
      <c r="AR278" s="126" t="str">
        <f t="shared" si="115"/>
        <v/>
      </c>
      <c r="AS278" s="126" t="str">
        <f t="shared" si="116"/>
        <v/>
      </c>
      <c r="AT278" s="127">
        <v>2140</v>
      </c>
      <c r="AU278" s="128"/>
      <c r="AV278" s="129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>
        <v>78</v>
      </c>
      <c r="BA278" s="68"/>
      <c r="BB278" s="68"/>
      <c r="BC278" s="68"/>
      <c r="BD278" s="68"/>
      <c r="BE278" s="15"/>
      <c r="BF278" s="5">
        <f t="shared" si="120"/>
        <v>7160</v>
      </c>
      <c r="BG278" s="42">
        <v>1350</v>
      </c>
      <c r="BH278" s="42">
        <v>5810</v>
      </c>
      <c r="BI278" s="42"/>
      <c r="BJ278" s="42"/>
      <c r="BK278" s="42"/>
      <c r="BL278" s="42"/>
      <c r="BM278" s="15">
        <v>0</v>
      </c>
    </row>
    <row r="279" spans="1:65" outlineLevel="5">
      <c r="A279" s="22">
        <f t="shared" si="106"/>
        <v>8</v>
      </c>
      <c r="B279" s="9">
        <f t="shared" si="105"/>
        <v>42238</v>
      </c>
      <c r="C279" s="207">
        <v>458849</v>
      </c>
      <c r="D279" s="64">
        <f t="shared" si="111"/>
        <v>33.299999999999997</v>
      </c>
      <c r="E279" s="12">
        <v>26</v>
      </c>
      <c r="F279" s="12">
        <v>37</v>
      </c>
      <c r="G279" s="12">
        <v>36</v>
      </c>
      <c r="H279" s="12">
        <v>36</v>
      </c>
      <c r="I279" s="12">
        <v>25</v>
      </c>
      <c r="J279" s="12">
        <v>36</v>
      </c>
      <c r="K279" s="12">
        <v>35</v>
      </c>
      <c r="L279" s="12">
        <v>35</v>
      </c>
      <c r="M279" s="74" t="str">
        <f t="shared" si="112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3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4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21</v>
      </c>
      <c r="AO279" s="41">
        <v>1900</v>
      </c>
      <c r="AP279" s="110"/>
      <c r="AQ279" s="111"/>
      <c r="AR279" s="126" t="str">
        <f t="shared" si="115"/>
        <v/>
      </c>
      <c r="AS279" s="126" t="str">
        <f t="shared" si="116"/>
        <v/>
      </c>
      <c r="AT279" s="127">
        <v>2140</v>
      </c>
      <c r="AU279" s="128"/>
      <c r="AV279" s="129"/>
      <c r="AW279" s="126" t="str">
        <f t="shared" si="117"/>
        <v/>
      </c>
      <c r="AX279" s="126" t="str">
        <f t="shared" si="118"/>
        <v/>
      </c>
      <c r="AY279" s="64" t="str">
        <f t="shared" si="119"/>
        <v/>
      </c>
      <c r="AZ279" s="97"/>
      <c r="BA279" s="68"/>
      <c r="BB279" s="68"/>
      <c r="BC279" s="68"/>
      <c r="BD279" s="68"/>
      <c r="BE279" s="15"/>
      <c r="BF279" s="5">
        <f t="shared" si="120"/>
        <v>7210</v>
      </c>
      <c r="BG279" s="42">
        <v>870</v>
      </c>
      <c r="BH279" s="42">
        <v>2760</v>
      </c>
      <c r="BI279" s="42"/>
      <c r="BJ279" s="42"/>
      <c r="BK279" s="42"/>
      <c r="BL279" s="42"/>
      <c r="BM279" s="15">
        <v>3580</v>
      </c>
    </row>
    <row r="280" spans="1:65" outlineLevel="5">
      <c r="A280" s="22">
        <f t="shared" si="106"/>
        <v>8</v>
      </c>
      <c r="B280" s="9">
        <f t="shared" si="105"/>
        <v>42239</v>
      </c>
      <c r="C280" s="207">
        <v>374088</v>
      </c>
      <c r="D280" s="64">
        <f t="shared" si="111"/>
        <v>32.299999999999997</v>
      </c>
      <c r="E280" s="12">
        <v>26</v>
      </c>
      <c r="F280" s="12">
        <v>36</v>
      </c>
      <c r="G280" s="12">
        <v>34</v>
      </c>
      <c r="H280" s="12">
        <v>35</v>
      </c>
      <c r="I280" s="12">
        <v>25</v>
      </c>
      <c r="J280" s="12">
        <v>35</v>
      </c>
      <c r="K280" s="12">
        <v>33</v>
      </c>
      <c r="L280" s="12">
        <v>34</v>
      </c>
      <c r="M280" s="74" t="str">
        <f t="shared" si="112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3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20</v>
      </c>
      <c r="AO280" s="41">
        <v>1990</v>
      </c>
      <c r="AP280" s="110"/>
      <c r="AQ280" s="111"/>
      <c r="AR280" s="126" t="str">
        <f t="shared" si="115"/>
        <v/>
      </c>
      <c r="AS280" s="126" t="str">
        <f t="shared" si="116"/>
        <v/>
      </c>
      <c r="AT280" s="127">
        <v>2080</v>
      </c>
      <c r="AU280" s="128"/>
      <c r="AV280" s="129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/>
      <c r="BA280" s="68"/>
      <c r="BB280" s="68"/>
      <c r="BC280" s="68"/>
      <c r="BD280" s="68"/>
      <c r="BE280" s="15"/>
      <c r="BF280" s="5">
        <f t="shared" si="120"/>
        <v>7250</v>
      </c>
      <c r="BG280" s="42">
        <v>2160</v>
      </c>
      <c r="BH280" s="42">
        <v>1280</v>
      </c>
      <c r="BI280" s="42"/>
      <c r="BJ280" s="42"/>
      <c r="BK280" s="42"/>
      <c r="BL280" s="42"/>
      <c r="BM280" s="15">
        <v>3810</v>
      </c>
    </row>
    <row r="281" spans="1:65" outlineLevel="5">
      <c r="A281" s="22">
        <f t="shared" si="106"/>
        <v>8</v>
      </c>
      <c r="B281" s="9">
        <f t="shared" si="105"/>
        <v>42240</v>
      </c>
      <c r="C281" s="207">
        <v>370006</v>
      </c>
      <c r="D281" s="64">
        <f t="shared" si="111"/>
        <v>32.5</v>
      </c>
      <c r="E281" s="12">
        <v>27</v>
      </c>
      <c r="F281" s="12">
        <v>36</v>
      </c>
      <c r="G281" s="12">
        <v>34</v>
      </c>
      <c r="H281" s="12">
        <v>35</v>
      </c>
      <c r="I281" s="12">
        <v>26</v>
      </c>
      <c r="J281" s="12">
        <v>35</v>
      </c>
      <c r="K281" s="12">
        <v>33</v>
      </c>
      <c r="L281" s="12">
        <v>34</v>
      </c>
      <c r="M281" s="74" t="str">
        <f t="shared" si="112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3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4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21</v>
      </c>
      <c r="AO281" s="41">
        <v>1940</v>
      </c>
      <c r="AP281" s="110"/>
      <c r="AQ281" s="111"/>
      <c r="AR281" s="126" t="str">
        <f t="shared" si="115"/>
        <v/>
      </c>
      <c r="AS281" s="126" t="str">
        <f t="shared" si="116"/>
        <v/>
      </c>
      <c r="AT281" s="127">
        <v>2060</v>
      </c>
      <c r="AU281" s="128"/>
      <c r="AV281" s="129"/>
      <c r="AW281" s="126" t="str">
        <f t="shared" si="117"/>
        <v/>
      </c>
      <c r="AX281" s="126" t="str">
        <f t="shared" si="118"/>
        <v/>
      </c>
      <c r="AY281" s="64" t="str">
        <f t="shared" si="119"/>
        <v/>
      </c>
      <c r="AZ281" s="97">
        <v>78.2</v>
      </c>
      <c r="BA281" s="68"/>
      <c r="BB281" s="68"/>
      <c r="BC281" s="68"/>
      <c r="BD281" s="68"/>
      <c r="BE281" s="15"/>
      <c r="BF281" s="5">
        <f t="shared" si="120"/>
        <v>7510</v>
      </c>
      <c r="BG281" s="42">
        <v>2020</v>
      </c>
      <c r="BH281" s="42">
        <v>2430</v>
      </c>
      <c r="BI281" s="42"/>
      <c r="BJ281" s="42"/>
      <c r="BK281" s="42"/>
      <c r="BL281" s="42"/>
      <c r="BM281" s="15">
        <v>3060</v>
      </c>
    </row>
    <row r="282" spans="1:65" outlineLevel="5">
      <c r="A282" s="22">
        <f t="shared" si="106"/>
        <v>8</v>
      </c>
      <c r="B282" s="9">
        <f t="shared" si="105"/>
        <v>42241</v>
      </c>
      <c r="C282" s="207">
        <v>512935</v>
      </c>
      <c r="D282" s="64">
        <f t="shared" si="111"/>
        <v>32.5</v>
      </c>
      <c r="E282" s="12">
        <v>26</v>
      </c>
      <c r="F282" s="12">
        <v>36</v>
      </c>
      <c r="G282" s="12">
        <v>35</v>
      </c>
      <c r="H282" s="12">
        <v>35</v>
      </c>
      <c r="I282" s="12">
        <v>25</v>
      </c>
      <c r="J282" s="12">
        <v>35</v>
      </c>
      <c r="K282" s="12">
        <v>34</v>
      </c>
      <c r="L282" s="12">
        <v>34</v>
      </c>
      <c r="M282" s="74">
        <f t="shared" si="112"/>
        <v>7</v>
      </c>
      <c r="N282" s="83"/>
      <c r="O282" s="83">
        <v>7.01</v>
      </c>
      <c r="P282" s="83">
        <v>7.02</v>
      </c>
      <c r="Q282" s="83">
        <v>7.04</v>
      </c>
      <c r="R282" s="83"/>
      <c r="S282" s="83"/>
      <c r="T282" s="83"/>
      <c r="U282" s="83"/>
      <c r="V282" s="5" t="str">
        <f t="shared" si="113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20</v>
      </c>
      <c r="AO282" s="41">
        <v>1990</v>
      </c>
      <c r="AP282" s="110">
        <v>4.8099999999999996</v>
      </c>
      <c r="AQ282" s="111">
        <v>3.14</v>
      </c>
      <c r="AR282" s="126">
        <f t="shared" si="115"/>
        <v>65.280665280665289</v>
      </c>
      <c r="AS282" s="126">
        <f t="shared" si="116"/>
        <v>34.719334719334711</v>
      </c>
      <c r="AT282" s="127">
        <v>2100</v>
      </c>
      <c r="AU282" s="128">
        <v>2.9</v>
      </c>
      <c r="AV282" s="129">
        <v>1.83</v>
      </c>
      <c r="AW282" s="126">
        <f t="shared" si="117"/>
        <v>63.103448275862071</v>
      </c>
      <c r="AX282" s="126">
        <f t="shared" si="118"/>
        <v>36.896551724137929</v>
      </c>
      <c r="AY282" s="64">
        <f t="shared" si="119"/>
        <v>9.0392285255075038</v>
      </c>
      <c r="AZ282" s="97">
        <v>77.8</v>
      </c>
      <c r="BA282" s="68"/>
      <c r="BB282" s="68"/>
      <c r="BC282" s="68"/>
      <c r="BD282" s="68"/>
      <c r="BE282" s="15"/>
      <c r="BF282" s="5">
        <f t="shared" si="120"/>
        <v>7730</v>
      </c>
      <c r="BG282" s="42">
        <v>2220</v>
      </c>
      <c r="BH282" s="42">
        <v>3150</v>
      </c>
      <c r="BI282" s="42"/>
      <c r="BJ282" s="42"/>
      <c r="BK282" s="42"/>
      <c r="BL282" s="42"/>
      <c r="BM282" s="15">
        <v>2360</v>
      </c>
    </row>
    <row r="283" spans="1:65" outlineLevel="5">
      <c r="A283" s="22">
        <f t="shared" si="106"/>
        <v>8</v>
      </c>
      <c r="B283" s="9">
        <f t="shared" si="105"/>
        <v>42242</v>
      </c>
      <c r="C283" s="207">
        <v>505674</v>
      </c>
      <c r="D283" s="64">
        <f t="shared" si="111"/>
        <v>32.799999999999997</v>
      </c>
      <c r="E283" s="12">
        <v>26</v>
      </c>
      <c r="F283" s="12">
        <v>36</v>
      </c>
      <c r="G283" s="12">
        <v>36</v>
      </c>
      <c r="H283" s="12">
        <v>35</v>
      </c>
      <c r="I283" s="12">
        <v>25</v>
      </c>
      <c r="J283" s="12">
        <v>35</v>
      </c>
      <c r="K283" s="12">
        <v>35</v>
      </c>
      <c r="L283" s="12">
        <v>34</v>
      </c>
      <c r="M283" s="74" t="str">
        <f t="shared" si="112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3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22</v>
      </c>
      <c r="AO283" s="41">
        <v>1840</v>
      </c>
      <c r="AP283" s="110"/>
      <c r="AQ283" s="111"/>
      <c r="AR283" s="126" t="str">
        <f t="shared" si="115"/>
        <v/>
      </c>
      <c r="AS283" s="126" t="str">
        <f t="shared" si="116"/>
        <v/>
      </c>
      <c r="AT283" s="127">
        <v>1800</v>
      </c>
      <c r="AU283" s="128"/>
      <c r="AV283" s="129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>
        <v>77.599999999999994</v>
      </c>
      <c r="BA283" s="68"/>
      <c r="BB283" s="68"/>
      <c r="BC283" s="68"/>
      <c r="BD283" s="68"/>
      <c r="BE283" s="15"/>
      <c r="BF283" s="5">
        <f t="shared" si="120"/>
        <v>7760</v>
      </c>
      <c r="BG283" s="42">
        <v>3060</v>
      </c>
      <c r="BH283" s="42">
        <v>2310</v>
      </c>
      <c r="BI283" s="42"/>
      <c r="BJ283" s="42"/>
      <c r="BK283" s="42"/>
      <c r="BL283" s="42"/>
      <c r="BM283" s="15">
        <v>2390</v>
      </c>
    </row>
    <row r="284" spans="1:65" outlineLevel="5">
      <c r="A284" s="22">
        <f t="shared" si="106"/>
        <v>8</v>
      </c>
      <c r="B284" s="9">
        <f t="shared" si="105"/>
        <v>42243</v>
      </c>
      <c r="C284" s="207">
        <v>452267</v>
      </c>
      <c r="D284" s="64">
        <f t="shared" si="111"/>
        <v>32.799999999999997</v>
      </c>
      <c r="E284" s="12">
        <v>25</v>
      </c>
      <c r="F284" s="12">
        <v>36</v>
      </c>
      <c r="G284" s="12">
        <v>37</v>
      </c>
      <c r="H284" s="12">
        <v>35</v>
      </c>
      <c r="I284" s="12">
        <v>24</v>
      </c>
      <c r="J284" s="12">
        <v>35</v>
      </c>
      <c r="K284" s="12">
        <v>36</v>
      </c>
      <c r="L284" s="12">
        <v>34</v>
      </c>
      <c r="M284" s="74" t="str">
        <f t="shared" si="112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3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22</v>
      </c>
      <c r="AO284" s="41">
        <v>1800</v>
      </c>
      <c r="AP284" s="110"/>
      <c r="AQ284" s="111"/>
      <c r="AR284" s="126" t="str">
        <f t="shared" si="115"/>
        <v/>
      </c>
      <c r="AS284" s="126" t="str">
        <f t="shared" si="116"/>
        <v/>
      </c>
      <c r="AT284" s="127">
        <v>1790</v>
      </c>
      <c r="AU284" s="128"/>
      <c r="AV284" s="129"/>
      <c r="AW284" s="126" t="str">
        <f t="shared" si="117"/>
        <v/>
      </c>
      <c r="AX284" s="126" t="str">
        <f t="shared" si="118"/>
        <v/>
      </c>
      <c r="AY284" s="64" t="str">
        <f t="shared" si="119"/>
        <v/>
      </c>
      <c r="AZ284" s="97">
        <v>77.8</v>
      </c>
      <c r="BA284" s="68"/>
      <c r="BB284" s="68"/>
      <c r="BC284" s="68"/>
      <c r="BD284" s="68"/>
      <c r="BE284" s="15"/>
      <c r="BF284" s="5">
        <f t="shared" si="120"/>
        <v>7300</v>
      </c>
      <c r="BG284" s="42">
        <v>3090</v>
      </c>
      <c r="BH284" s="42">
        <v>1790</v>
      </c>
      <c r="BI284" s="42"/>
      <c r="BJ284" s="42"/>
      <c r="BK284" s="42"/>
      <c r="BL284" s="42"/>
      <c r="BM284" s="15">
        <v>2420</v>
      </c>
    </row>
    <row r="285" spans="1:65" outlineLevel="5">
      <c r="A285" s="22">
        <f t="shared" si="106"/>
        <v>8</v>
      </c>
      <c r="B285" s="9">
        <f t="shared" si="105"/>
        <v>42244</v>
      </c>
      <c r="C285" s="207">
        <v>389312</v>
      </c>
      <c r="D285" s="64">
        <f t="shared" si="111"/>
        <v>32.5</v>
      </c>
      <c r="E285" s="12">
        <v>25</v>
      </c>
      <c r="F285" s="12">
        <v>36</v>
      </c>
      <c r="G285" s="12">
        <v>36</v>
      </c>
      <c r="H285" s="12">
        <v>35</v>
      </c>
      <c r="I285" s="12">
        <v>24</v>
      </c>
      <c r="J285" s="12">
        <v>35</v>
      </c>
      <c r="K285" s="12">
        <v>35</v>
      </c>
      <c r="L285" s="12">
        <v>34</v>
      </c>
      <c r="M285" s="74" t="str">
        <f t="shared" si="112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3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19</v>
      </c>
      <c r="AO285" s="41">
        <v>2150</v>
      </c>
      <c r="AP285" s="110"/>
      <c r="AQ285" s="111"/>
      <c r="AR285" s="126" t="str">
        <f t="shared" si="115"/>
        <v/>
      </c>
      <c r="AS285" s="126" t="str">
        <f t="shared" si="116"/>
        <v/>
      </c>
      <c r="AT285" s="127">
        <v>2190</v>
      </c>
      <c r="AU285" s="128"/>
      <c r="AV285" s="129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>
        <v>78</v>
      </c>
      <c r="BA285" s="68"/>
      <c r="BB285" s="68"/>
      <c r="BC285" s="68"/>
      <c r="BD285" s="68"/>
      <c r="BE285" s="15"/>
      <c r="BF285" s="5">
        <f t="shared" si="120"/>
        <v>7420</v>
      </c>
      <c r="BG285" s="42">
        <v>2890</v>
      </c>
      <c r="BH285" s="42">
        <v>2090</v>
      </c>
      <c r="BI285" s="42"/>
      <c r="BJ285" s="42"/>
      <c r="BK285" s="42"/>
      <c r="BL285" s="42"/>
      <c r="BM285" s="15">
        <v>2440</v>
      </c>
    </row>
    <row r="286" spans="1:65" outlineLevel="5">
      <c r="A286" s="22">
        <f t="shared" si="106"/>
        <v>8</v>
      </c>
      <c r="B286" s="9">
        <f t="shared" si="105"/>
        <v>42245</v>
      </c>
      <c r="C286" s="207">
        <v>379030</v>
      </c>
      <c r="D286" s="64">
        <f t="shared" si="111"/>
        <v>32.799999999999997</v>
      </c>
      <c r="E286" s="12">
        <v>26</v>
      </c>
      <c r="F286" s="12">
        <v>36</v>
      </c>
      <c r="G286" s="12">
        <v>36</v>
      </c>
      <c r="H286" s="12">
        <v>35</v>
      </c>
      <c r="I286" s="12">
        <v>25</v>
      </c>
      <c r="J286" s="12">
        <v>35</v>
      </c>
      <c r="K286" s="12">
        <v>35</v>
      </c>
      <c r="L286" s="12">
        <v>34</v>
      </c>
      <c r="M286" s="74" t="str">
        <f t="shared" si="112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3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4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20</v>
      </c>
      <c r="AO286" s="41">
        <v>1960</v>
      </c>
      <c r="AP286" s="110"/>
      <c r="AQ286" s="111"/>
      <c r="AR286" s="126" t="str">
        <f t="shared" si="115"/>
        <v/>
      </c>
      <c r="AS286" s="126" t="str">
        <f t="shared" si="116"/>
        <v/>
      </c>
      <c r="AT286" s="127">
        <v>1910</v>
      </c>
      <c r="AU286" s="128"/>
      <c r="AV286" s="129"/>
      <c r="AW286" s="126" t="str">
        <f t="shared" si="117"/>
        <v/>
      </c>
      <c r="AX286" s="126" t="str">
        <f t="shared" si="118"/>
        <v/>
      </c>
      <c r="AY286" s="64" t="str">
        <f t="shared" si="119"/>
        <v/>
      </c>
      <c r="AZ286" s="97"/>
      <c r="BA286" s="68"/>
      <c r="BB286" s="68"/>
      <c r="BC286" s="68"/>
      <c r="BD286" s="68"/>
      <c r="BE286" s="15"/>
      <c r="BF286" s="5">
        <f t="shared" si="120"/>
        <v>7560</v>
      </c>
      <c r="BG286" s="42">
        <v>1870</v>
      </c>
      <c r="BH286" s="42">
        <v>3310</v>
      </c>
      <c r="BI286" s="42"/>
      <c r="BJ286" s="42"/>
      <c r="BK286" s="42"/>
      <c r="BL286" s="42"/>
      <c r="BM286" s="15">
        <v>2380</v>
      </c>
    </row>
    <row r="287" spans="1:65" outlineLevel="5">
      <c r="A287" s="22">
        <f t="shared" si="106"/>
        <v>8</v>
      </c>
      <c r="B287" s="9">
        <f t="shared" si="105"/>
        <v>42246</v>
      </c>
      <c r="C287" s="207">
        <v>341635</v>
      </c>
      <c r="D287" s="64">
        <f t="shared" si="111"/>
        <v>33</v>
      </c>
      <c r="E287" s="12">
        <v>26</v>
      </c>
      <c r="F287" s="12">
        <v>36</v>
      </c>
      <c r="G287" s="12">
        <v>37</v>
      </c>
      <c r="H287" s="12">
        <v>35</v>
      </c>
      <c r="I287" s="12">
        <v>25</v>
      </c>
      <c r="J287" s="12">
        <v>35</v>
      </c>
      <c r="K287" s="12">
        <v>36</v>
      </c>
      <c r="L287" s="12">
        <v>34</v>
      </c>
      <c r="M287" s="74" t="str">
        <f t="shared" si="112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22</v>
      </c>
      <c r="AO287" s="41">
        <v>1780</v>
      </c>
      <c r="AP287" s="110"/>
      <c r="AQ287" s="111"/>
      <c r="AR287" s="126" t="str">
        <f t="shared" si="115"/>
        <v/>
      </c>
      <c r="AS287" s="126" t="str">
        <f t="shared" si="116"/>
        <v/>
      </c>
      <c r="AT287" s="127">
        <v>1670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/>
      <c r="BA287" s="68"/>
      <c r="BB287" s="68"/>
      <c r="BC287" s="68"/>
      <c r="BD287" s="68"/>
      <c r="BE287" s="15"/>
      <c r="BF287" s="5">
        <f t="shared" si="120"/>
        <v>7220</v>
      </c>
      <c r="BG287" s="42">
        <v>2010</v>
      </c>
      <c r="BH287" s="42">
        <v>2850</v>
      </c>
      <c r="BI287" s="42"/>
      <c r="BJ287" s="42"/>
      <c r="BK287" s="42"/>
      <c r="BL287" s="42"/>
      <c r="BM287" s="15">
        <v>2360</v>
      </c>
    </row>
    <row r="288" spans="1:65" ht="17.25" outlineLevel="5" thickBot="1">
      <c r="A288" s="31">
        <f t="shared" si="106"/>
        <v>8</v>
      </c>
      <c r="B288" s="32">
        <f t="shared" ref="B288:B351" si="121">B287+1</f>
        <v>42247</v>
      </c>
      <c r="C288" s="207">
        <v>348387</v>
      </c>
      <c r="D288" s="64">
        <f t="shared" si="111"/>
        <v>33.299999999999997</v>
      </c>
      <c r="E288" s="12">
        <v>26</v>
      </c>
      <c r="F288" s="12">
        <v>36</v>
      </c>
      <c r="G288" s="12">
        <v>37</v>
      </c>
      <c r="H288" s="12">
        <v>36</v>
      </c>
      <c r="I288" s="12">
        <v>25</v>
      </c>
      <c r="J288" s="12">
        <v>35</v>
      </c>
      <c r="K288" s="12">
        <v>36</v>
      </c>
      <c r="L288" s="12">
        <v>35</v>
      </c>
      <c r="M288" s="74" t="str">
        <f t="shared" si="112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3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4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22</v>
      </c>
      <c r="AO288" s="41">
        <v>1790</v>
      </c>
      <c r="AP288" s="110"/>
      <c r="AQ288" s="111"/>
      <c r="AR288" s="126" t="str">
        <f t="shared" si="115"/>
        <v/>
      </c>
      <c r="AS288" s="126" t="str">
        <f t="shared" si="116"/>
        <v/>
      </c>
      <c r="AT288" s="127">
        <v>1660</v>
      </c>
      <c r="AU288" s="128">
        <v>2.56</v>
      </c>
      <c r="AV288" s="129"/>
      <c r="AW288" s="126">
        <f t="shared" si="117"/>
        <v>0</v>
      </c>
      <c r="AX288" s="126">
        <f t="shared" si="118"/>
        <v>100</v>
      </c>
      <c r="AY288" s="64" t="str">
        <f t="shared" si="119"/>
        <v/>
      </c>
      <c r="AZ288" s="97">
        <v>77.8</v>
      </c>
      <c r="BA288" s="68"/>
      <c r="BB288" s="68"/>
      <c r="BC288" s="68"/>
      <c r="BD288" s="68"/>
      <c r="BE288" s="15"/>
      <c r="BF288" s="5">
        <f t="shared" si="120"/>
        <v>7130</v>
      </c>
      <c r="BG288" s="42">
        <v>2660</v>
      </c>
      <c r="BH288" s="42">
        <v>2050</v>
      </c>
      <c r="BI288" s="42"/>
      <c r="BJ288" s="42"/>
      <c r="BK288" s="42"/>
      <c r="BL288" s="42"/>
      <c r="BM288" s="15">
        <v>2420</v>
      </c>
    </row>
    <row r="289" spans="1:65" outlineLevel="4">
      <c r="A289" s="157" t="s">
        <v>42</v>
      </c>
      <c r="B289" s="158"/>
      <c r="C289" s="50">
        <f t="shared" ref="C289:BM289" si="122">SUBTOTAL(4,C258:C288)</f>
        <v>512935</v>
      </c>
      <c r="D289" s="60">
        <f t="shared" si="122"/>
        <v>35.799999999999997</v>
      </c>
      <c r="E289" s="28">
        <f t="shared" si="122"/>
        <v>28</v>
      </c>
      <c r="F289" s="28">
        <f t="shared" si="122"/>
        <v>39</v>
      </c>
      <c r="G289" s="28">
        <f t="shared" si="122"/>
        <v>39</v>
      </c>
      <c r="H289" s="28">
        <f t="shared" si="122"/>
        <v>39</v>
      </c>
      <c r="I289" s="28">
        <f t="shared" si="122"/>
        <v>27</v>
      </c>
      <c r="J289" s="28">
        <f t="shared" si="122"/>
        <v>38</v>
      </c>
      <c r="K289" s="28">
        <f t="shared" si="122"/>
        <v>38</v>
      </c>
      <c r="L289" s="28">
        <f t="shared" si="122"/>
        <v>38</v>
      </c>
      <c r="M289" s="71">
        <f t="shared" si="122"/>
        <v>7.2</v>
      </c>
      <c r="N289" s="82">
        <f t="shared" si="122"/>
        <v>0</v>
      </c>
      <c r="O289" s="82">
        <f t="shared" si="122"/>
        <v>7.22</v>
      </c>
      <c r="P289" s="82">
        <f t="shared" si="122"/>
        <v>7.2</v>
      </c>
      <c r="Q289" s="82">
        <f t="shared" si="122"/>
        <v>7.16</v>
      </c>
      <c r="R289" s="82">
        <f t="shared" si="122"/>
        <v>0</v>
      </c>
      <c r="S289" s="82">
        <f t="shared" si="122"/>
        <v>0</v>
      </c>
      <c r="T289" s="82">
        <f t="shared" si="122"/>
        <v>0</v>
      </c>
      <c r="U289" s="82">
        <f t="shared" si="122"/>
        <v>0</v>
      </c>
      <c r="V289" s="29">
        <f t="shared" si="122"/>
        <v>0</v>
      </c>
      <c r="W289" s="39">
        <f t="shared" si="122"/>
        <v>0</v>
      </c>
      <c r="X289" s="39">
        <f t="shared" si="122"/>
        <v>0</v>
      </c>
      <c r="Y289" s="39">
        <f t="shared" si="122"/>
        <v>0</v>
      </c>
      <c r="Z289" s="39">
        <f t="shared" si="122"/>
        <v>0</v>
      </c>
      <c r="AA289" s="39">
        <f t="shared" si="122"/>
        <v>0</v>
      </c>
      <c r="AB289" s="39">
        <f t="shared" si="122"/>
        <v>0</v>
      </c>
      <c r="AC289" s="39">
        <f t="shared" si="122"/>
        <v>0</v>
      </c>
      <c r="AD289" s="39">
        <f t="shared" si="122"/>
        <v>0</v>
      </c>
      <c r="AE289" s="29">
        <f t="shared" si="122"/>
        <v>0</v>
      </c>
      <c r="AF289" s="39">
        <f t="shared" si="122"/>
        <v>0</v>
      </c>
      <c r="AG289" s="39">
        <f t="shared" si="122"/>
        <v>0</v>
      </c>
      <c r="AH289" s="39">
        <f t="shared" si="122"/>
        <v>0</v>
      </c>
      <c r="AI289" s="39">
        <f t="shared" si="122"/>
        <v>0</v>
      </c>
      <c r="AJ289" s="39">
        <f t="shared" si="122"/>
        <v>0</v>
      </c>
      <c r="AK289" s="39">
        <f t="shared" si="122"/>
        <v>0</v>
      </c>
      <c r="AL289" s="39">
        <f t="shared" si="122"/>
        <v>0</v>
      </c>
      <c r="AM289" s="39">
        <f t="shared" si="122"/>
        <v>0</v>
      </c>
      <c r="AN289" s="39">
        <f t="shared" si="122"/>
        <v>30</v>
      </c>
      <c r="AO289" s="39">
        <f t="shared" si="122"/>
        <v>2150</v>
      </c>
      <c r="AP289" s="104">
        <f t="shared" si="122"/>
        <v>4.8099999999999996</v>
      </c>
      <c r="AQ289" s="105">
        <f t="shared" si="122"/>
        <v>3.27</v>
      </c>
      <c r="AR289" s="106">
        <f t="shared" si="122"/>
        <v>75.456919060052215</v>
      </c>
      <c r="AS289" s="106">
        <f t="shared" si="122"/>
        <v>34.719334719334711</v>
      </c>
      <c r="AT289" s="107">
        <f t="shared" si="122"/>
        <v>2200</v>
      </c>
      <c r="AU289" s="108">
        <f t="shared" si="122"/>
        <v>2.9</v>
      </c>
      <c r="AV289" s="109">
        <f t="shared" si="122"/>
        <v>1.83</v>
      </c>
      <c r="AW289" s="106">
        <f t="shared" si="122"/>
        <v>63.103448275862071</v>
      </c>
      <c r="AX289" s="106">
        <f t="shared" si="122"/>
        <v>100</v>
      </c>
      <c r="AY289" s="60">
        <f t="shared" si="122"/>
        <v>51.059082236522954</v>
      </c>
      <c r="AZ289" s="96">
        <f t="shared" si="122"/>
        <v>78.3</v>
      </c>
      <c r="BA289" s="67">
        <f t="shared" si="122"/>
        <v>0</v>
      </c>
      <c r="BB289" s="67">
        <f t="shared" si="122"/>
        <v>0</v>
      </c>
      <c r="BC289" s="67">
        <f t="shared" si="122"/>
        <v>0</v>
      </c>
      <c r="BD289" s="67">
        <f t="shared" si="122"/>
        <v>0</v>
      </c>
      <c r="BE289" s="27">
        <f t="shared" si="122"/>
        <v>0</v>
      </c>
      <c r="BF289" s="29">
        <f t="shared" si="122"/>
        <v>11020</v>
      </c>
      <c r="BG289" s="39">
        <f t="shared" si="122"/>
        <v>5130</v>
      </c>
      <c r="BH289" s="40">
        <f t="shared" si="122"/>
        <v>6200</v>
      </c>
      <c r="BI289" s="40">
        <f t="shared" si="122"/>
        <v>0</v>
      </c>
      <c r="BJ289" s="40">
        <f t="shared" si="122"/>
        <v>0</v>
      </c>
      <c r="BK289" s="40">
        <f t="shared" si="122"/>
        <v>0</v>
      </c>
      <c r="BL289" s="40">
        <f t="shared" si="122"/>
        <v>0</v>
      </c>
      <c r="BM289" s="27">
        <f t="shared" si="122"/>
        <v>4010</v>
      </c>
    </row>
    <row r="290" spans="1:65" outlineLevel="3">
      <c r="A290" s="187" t="s">
        <v>31</v>
      </c>
      <c r="B290" s="188"/>
      <c r="C290" s="207">
        <f t="shared" ref="C290:BM290" si="123">SUBTOTAL(5,C258:C288)</f>
        <v>306612</v>
      </c>
      <c r="D290" s="208">
        <f t="shared" si="123"/>
        <v>32.299999999999997</v>
      </c>
      <c r="E290" s="12">
        <f t="shared" si="123"/>
        <v>25</v>
      </c>
      <c r="F290" s="12">
        <f t="shared" si="123"/>
        <v>36</v>
      </c>
      <c r="G290" s="12">
        <f t="shared" si="123"/>
        <v>34</v>
      </c>
      <c r="H290" s="12">
        <f t="shared" si="123"/>
        <v>35</v>
      </c>
      <c r="I290" s="12">
        <f t="shared" si="123"/>
        <v>24</v>
      </c>
      <c r="J290" s="12">
        <f t="shared" si="123"/>
        <v>35</v>
      </c>
      <c r="K290" s="12">
        <f t="shared" si="123"/>
        <v>33</v>
      </c>
      <c r="L290" s="12">
        <f t="shared" si="123"/>
        <v>34</v>
      </c>
      <c r="M290" s="210">
        <f t="shared" si="123"/>
        <v>7</v>
      </c>
      <c r="N290" s="83">
        <f t="shared" si="123"/>
        <v>0</v>
      </c>
      <c r="O290" s="83">
        <f t="shared" si="123"/>
        <v>7.01</v>
      </c>
      <c r="P290" s="83">
        <f t="shared" si="123"/>
        <v>7.02</v>
      </c>
      <c r="Q290" s="83">
        <f t="shared" si="123"/>
        <v>7.04</v>
      </c>
      <c r="R290" s="83">
        <f t="shared" si="123"/>
        <v>0</v>
      </c>
      <c r="S290" s="83">
        <f t="shared" si="123"/>
        <v>0</v>
      </c>
      <c r="T290" s="83">
        <f t="shared" si="123"/>
        <v>0</v>
      </c>
      <c r="U290" s="83">
        <f t="shared" si="123"/>
        <v>0</v>
      </c>
      <c r="V290" s="212">
        <f t="shared" si="123"/>
        <v>0</v>
      </c>
      <c r="W290" s="41">
        <f t="shared" si="123"/>
        <v>0</v>
      </c>
      <c r="X290" s="41">
        <f t="shared" si="123"/>
        <v>0</v>
      </c>
      <c r="Y290" s="41">
        <f t="shared" si="123"/>
        <v>0</v>
      </c>
      <c r="Z290" s="41">
        <f t="shared" si="123"/>
        <v>0</v>
      </c>
      <c r="AA290" s="41">
        <f t="shared" si="123"/>
        <v>0</v>
      </c>
      <c r="AB290" s="41">
        <f t="shared" si="123"/>
        <v>0</v>
      </c>
      <c r="AC290" s="41">
        <f t="shared" si="123"/>
        <v>0</v>
      </c>
      <c r="AD290" s="41">
        <f t="shared" si="123"/>
        <v>0</v>
      </c>
      <c r="AE290" s="212">
        <f t="shared" si="123"/>
        <v>0</v>
      </c>
      <c r="AF290" s="41">
        <f t="shared" si="123"/>
        <v>0</v>
      </c>
      <c r="AG290" s="41">
        <f t="shared" si="123"/>
        <v>0</v>
      </c>
      <c r="AH290" s="41">
        <f t="shared" si="123"/>
        <v>0</v>
      </c>
      <c r="AI290" s="41">
        <f t="shared" si="123"/>
        <v>0</v>
      </c>
      <c r="AJ290" s="41">
        <f t="shared" si="123"/>
        <v>0</v>
      </c>
      <c r="AK290" s="41">
        <f t="shared" si="123"/>
        <v>0</v>
      </c>
      <c r="AL290" s="41">
        <f t="shared" si="123"/>
        <v>0</v>
      </c>
      <c r="AM290" s="41">
        <f t="shared" si="123"/>
        <v>0</v>
      </c>
      <c r="AN290" s="41">
        <f t="shared" si="123"/>
        <v>19</v>
      </c>
      <c r="AO290" s="41">
        <f t="shared" si="123"/>
        <v>1320</v>
      </c>
      <c r="AP290" s="110">
        <f t="shared" si="123"/>
        <v>3.59</v>
      </c>
      <c r="AQ290" s="111">
        <f t="shared" si="123"/>
        <v>2.7</v>
      </c>
      <c r="AR290" s="216">
        <f t="shared" si="123"/>
        <v>65.280665280665289</v>
      </c>
      <c r="AS290" s="216">
        <f t="shared" si="123"/>
        <v>24.543080939947785</v>
      </c>
      <c r="AT290" s="113">
        <f t="shared" si="123"/>
        <v>1660</v>
      </c>
      <c r="AU290" s="114">
        <f t="shared" si="123"/>
        <v>2.52</v>
      </c>
      <c r="AV290" s="115">
        <f t="shared" si="123"/>
        <v>1.46</v>
      </c>
      <c r="AW290" s="216">
        <f t="shared" si="123"/>
        <v>0</v>
      </c>
      <c r="AX290" s="216">
        <f t="shared" si="123"/>
        <v>36.896551724137929</v>
      </c>
      <c r="AY290" s="208">
        <f t="shared" si="123"/>
        <v>9.0392285255075038</v>
      </c>
      <c r="AZ290" s="97">
        <f t="shared" si="123"/>
        <v>77.400000000000006</v>
      </c>
      <c r="BA290" s="68">
        <f t="shared" si="123"/>
        <v>0</v>
      </c>
      <c r="BB290" s="68">
        <f t="shared" si="123"/>
        <v>0</v>
      </c>
      <c r="BC290" s="68">
        <f t="shared" si="123"/>
        <v>0</v>
      </c>
      <c r="BD290" s="68">
        <f t="shared" si="123"/>
        <v>0</v>
      </c>
      <c r="BE290" s="15">
        <f t="shared" si="123"/>
        <v>0</v>
      </c>
      <c r="BF290" s="212">
        <f t="shared" si="123"/>
        <v>7130</v>
      </c>
      <c r="BG290" s="41">
        <f t="shared" si="123"/>
        <v>620</v>
      </c>
      <c r="BH290" s="42">
        <f t="shared" si="123"/>
        <v>500</v>
      </c>
      <c r="BI290" s="42">
        <f t="shared" si="123"/>
        <v>0</v>
      </c>
      <c r="BJ290" s="42">
        <f t="shared" si="123"/>
        <v>0</v>
      </c>
      <c r="BK290" s="42">
        <f t="shared" si="123"/>
        <v>0</v>
      </c>
      <c r="BL290" s="42">
        <f t="shared" si="123"/>
        <v>0</v>
      </c>
      <c r="BM290" s="15">
        <f t="shared" si="123"/>
        <v>0</v>
      </c>
    </row>
    <row r="291" spans="1:65" outlineLevel="2">
      <c r="A291" s="187" t="s">
        <v>20</v>
      </c>
      <c r="B291" s="188"/>
      <c r="C291" s="207">
        <f>IFERROR(SUBTOTAL(1,C258:C288),"")</f>
        <v>373089.19354838709</v>
      </c>
      <c r="D291" s="208">
        <f t="shared" ref="D291:BM291" si="124">IFERROR(SUBTOTAL(1,D258:D288),"")</f>
        <v>34.241935483870961</v>
      </c>
      <c r="E291" s="12">
        <f t="shared" si="124"/>
        <v>27.032258064516128</v>
      </c>
      <c r="F291" s="12">
        <f t="shared" si="124"/>
        <v>37.41935483870968</v>
      </c>
      <c r="G291" s="12">
        <f t="shared" si="124"/>
        <v>37.322580645161288</v>
      </c>
      <c r="H291" s="12">
        <f t="shared" si="124"/>
        <v>37.064516129032256</v>
      </c>
      <c r="I291" s="12">
        <f t="shared" si="124"/>
        <v>26.032258064516128</v>
      </c>
      <c r="J291" s="12">
        <f t="shared" si="124"/>
        <v>36.41935483870968</v>
      </c>
      <c r="K291" s="12">
        <f t="shared" si="124"/>
        <v>36.322580645161288</v>
      </c>
      <c r="L291" s="12">
        <f t="shared" si="124"/>
        <v>36.064516129032256</v>
      </c>
      <c r="M291" s="210">
        <f t="shared" si="124"/>
        <v>7.15</v>
      </c>
      <c r="N291" s="83" t="str">
        <f t="shared" si="124"/>
        <v/>
      </c>
      <c r="O291" s="83">
        <f t="shared" si="124"/>
        <v>7.1649999999999991</v>
      </c>
      <c r="P291" s="83">
        <f t="shared" si="124"/>
        <v>7.125</v>
      </c>
      <c r="Q291" s="83">
        <f t="shared" si="124"/>
        <v>7.13</v>
      </c>
      <c r="R291" s="83" t="str">
        <f t="shared" si="124"/>
        <v/>
      </c>
      <c r="S291" s="83" t="str">
        <f t="shared" si="124"/>
        <v/>
      </c>
      <c r="T291" s="83" t="str">
        <f t="shared" si="124"/>
        <v/>
      </c>
      <c r="U291" s="83" t="str">
        <f t="shared" si="124"/>
        <v/>
      </c>
      <c r="V291" s="212" t="str">
        <f t="shared" si="124"/>
        <v/>
      </c>
      <c r="W291" s="41" t="str">
        <f t="shared" si="124"/>
        <v/>
      </c>
      <c r="X291" s="41" t="str">
        <f t="shared" si="124"/>
        <v/>
      </c>
      <c r="Y291" s="41" t="str">
        <f t="shared" si="124"/>
        <v/>
      </c>
      <c r="Z291" s="41" t="str">
        <f t="shared" si="124"/>
        <v/>
      </c>
      <c r="AA291" s="41" t="str">
        <f t="shared" si="124"/>
        <v/>
      </c>
      <c r="AB291" s="41" t="str">
        <f t="shared" si="124"/>
        <v/>
      </c>
      <c r="AC291" s="41" t="str">
        <f t="shared" si="124"/>
        <v/>
      </c>
      <c r="AD291" s="41" t="str">
        <f t="shared" si="124"/>
        <v/>
      </c>
      <c r="AE291" s="212" t="str">
        <f t="shared" si="124"/>
        <v/>
      </c>
      <c r="AF291" s="41" t="str">
        <f t="shared" si="124"/>
        <v/>
      </c>
      <c r="AG291" s="41" t="str">
        <f t="shared" si="124"/>
        <v/>
      </c>
      <c r="AH291" s="41" t="str">
        <f t="shared" si="124"/>
        <v/>
      </c>
      <c r="AI291" s="41" t="str">
        <f t="shared" si="124"/>
        <v/>
      </c>
      <c r="AJ291" s="41" t="str">
        <f t="shared" si="124"/>
        <v/>
      </c>
      <c r="AK291" s="41" t="str">
        <f t="shared" si="124"/>
        <v/>
      </c>
      <c r="AL291" s="41" t="str">
        <f t="shared" si="124"/>
        <v/>
      </c>
      <c r="AM291" s="41" t="str">
        <f t="shared" si="124"/>
        <v/>
      </c>
      <c r="AN291" s="41">
        <f t="shared" si="124"/>
        <v>23.225806451612904</v>
      </c>
      <c r="AO291" s="41">
        <f t="shared" si="124"/>
        <v>1739.3548387096773</v>
      </c>
      <c r="AP291" s="110">
        <f t="shared" si="124"/>
        <v>4.1849999999999996</v>
      </c>
      <c r="AQ291" s="111">
        <f t="shared" si="124"/>
        <v>3</v>
      </c>
      <c r="AR291" s="216">
        <f t="shared" si="124"/>
        <v>72.113010306748279</v>
      </c>
      <c r="AS291" s="216">
        <f t="shared" si="124"/>
        <v>27.886989693251714</v>
      </c>
      <c r="AT291" s="113">
        <f t="shared" si="124"/>
        <v>1993.8709677419354</v>
      </c>
      <c r="AU291" s="114">
        <f t="shared" si="124"/>
        <v>2.6440000000000001</v>
      </c>
      <c r="AV291" s="115">
        <f t="shared" si="124"/>
        <v>1.61</v>
      </c>
      <c r="AW291" s="216">
        <f t="shared" si="124"/>
        <v>48.254166615608327</v>
      </c>
      <c r="AX291" s="216">
        <f t="shared" si="124"/>
        <v>51.745833384391673</v>
      </c>
      <c r="AY291" s="208">
        <f t="shared" si="124"/>
        <v>39.525148028721837</v>
      </c>
      <c r="AZ291" s="97">
        <f t="shared" si="124"/>
        <v>77.99499999999999</v>
      </c>
      <c r="BA291" s="68" t="str">
        <f t="shared" si="124"/>
        <v/>
      </c>
      <c r="BB291" s="68" t="str">
        <f t="shared" si="124"/>
        <v/>
      </c>
      <c r="BC291" s="68" t="str">
        <f t="shared" si="124"/>
        <v/>
      </c>
      <c r="BD291" s="68" t="str">
        <f t="shared" si="124"/>
        <v/>
      </c>
      <c r="BE291" s="15" t="str">
        <f>IFERROR(SUBTOTAL(1,BE258:BE288),"")</f>
        <v/>
      </c>
      <c r="BF291" s="212">
        <f t="shared" si="124"/>
        <v>8380.322580645161</v>
      </c>
      <c r="BG291" s="41">
        <f t="shared" si="124"/>
        <v>2464.516129032258</v>
      </c>
      <c r="BH291" s="42">
        <f t="shared" si="124"/>
        <v>2934.1935483870966</v>
      </c>
      <c r="BI291" s="42" t="str">
        <f t="shared" si="124"/>
        <v/>
      </c>
      <c r="BJ291" s="42" t="str">
        <f t="shared" si="124"/>
        <v/>
      </c>
      <c r="BK291" s="42" t="str">
        <f t="shared" si="124"/>
        <v/>
      </c>
      <c r="BL291" s="42" t="str">
        <f t="shared" si="124"/>
        <v/>
      </c>
      <c r="BM291" s="15">
        <f t="shared" si="124"/>
        <v>2981.6129032258063</v>
      </c>
    </row>
    <row r="292" spans="1:65" ht="17.25" outlineLevel="1" thickBot="1">
      <c r="A292" s="224" t="s">
        <v>53</v>
      </c>
      <c r="B292" s="225"/>
      <c r="C292" s="226">
        <f>SUBTOTAL(9,C258:C288)</f>
        <v>11565765</v>
      </c>
      <c r="D292" s="227"/>
      <c r="E292" s="228"/>
      <c r="F292" s="228"/>
      <c r="G292" s="228"/>
      <c r="H292" s="228"/>
      <c r="I292" s="228"/>
      <c r="J292" s="228"/>
      <c r="K292" s="228"/>
      <c r="L292" s="228"/>
      <c r="M292" s="229"/>
      <c r="N292" s="230"/>
      <c r="O292" s="230"/>
      <c r="P292" s="230"/>
      <c r="Q292" s="230"/>
      <c r="R292" s="230"/>
      <c r="S292" s="230"/>
      <c r="T292" s="230"/>
      <c r="U292" s="230"/>
      <c r="V292" s="231"/>
      <c r="W292" s="232"/>
      <c r="X292" s="232"/>
      <c r="Y292" s="232"/>
      <c r="Z292" s="232"/>
      <c r="AA292" s="232"/>
      <c r="AB292" s="232"/>
      <c r="AC292" s="232"/>
      <c r="AD292" s="232"/>
      <c r="AE292" s="231"/>
      <c r="AF292" s="232"/>
      <c r="AG292" s="232"/>
      <c r="AH292" s="232"/>
      <c r="AI292" s="232"/>
      <c r="AJ292" s="232"/>
      <c r="AK292" s="232"/>
      <c r="AL292" s="232"/>
      <c r="AM292" s="232"/>
      <c r="AN292" s="232"/>
      <c r="AO292" s="233">
        <f>SUBTOTAL(9,AO258:AO288)</f>
        <v>53920</v>
      </c>
      <c r="AP292" s="234"/>
      <c r="AQ292" s="235"/>
      <c r="AR292" s="236"/>
      <c r="AS292" s="236"/>
      <c r="AT292" s="237">
        <f>SUBTOTAL(9,AT258:AT288)</f>
        <v>61810</v>
      </c>
      <c r="AU292" s="238"/>
      <c r="AV292" s="239"/>
      <c r="AW292" s="236"/>
      <c r="AX292" s="236"/>
      <c r="AY292" s="227"/>
      <c r="AZ292" s="240"/>
      <c r="BA292" s="241"/>
      <c r="BB292" s="241"/>
      <c r="BC292" s="241"/>
      <c r="BD292" s="241"/>
      <c r="BE292" s="242">
        <f>SUBTOTAL(9,BE258:BE288)</f>
        <v>0</v>
      </c>
      <c r="BF292" s="243">
        <f t="shared" ref="BF292:BM292" si="125">SUBTOTAL(9,BF258:BF288)</f>
        <v>259790</v>
      </c>
      <c r="BG292" s="233">
        <f t="shared" si="125"/>
        <v>76400</v>
      </c>
      <c r="BH292" s="244">
        <f t="shared" si="125"/>
        <v>90960</v>
      </c>
      <c r="BI292" s="244">
        <f t="shared" si="125"/>
        <v>0</v>
      </c>
      <c r="BJ292" s="244">
        <f t="shared" si="125"/>
        <v>0</v>
      </c>
      <c r="BK292" s="244">
        <f t="shared" si="125"/>
        <v>0</v>
      </c>
      <c r="BL292" s="244">
        <f t="shared" si="125"/>
        <v>0</v>
      </c>
      <c r="BM292" s="242">
        <f t="shared" si="125"/>
        <v>92430</v>
      </c>
    </row>
    <row r="293" spans="1:65" outlineLevel="5">
      <c r="A293" s="21">
        <f t="shared" si="106"/>
        <v>9</v>
      </c>
      <c r="B293" s="33">
        <f>B288+1</f>
        <v>42248</v>
      </c>
      <c r="C293" s="207">
        <v>476399</v>
      </c>
      <c r="D293" s="64">
        <f t="shared" ref="D293:D322" si="126">IFERROR(ROUND(AVERAGE(E293:L293),1),"")</f>
        <v>35.799999999999997</v>
      </c>
      <c r="E293" s="12"/>
      <c r="F293" s="12">
        <v>36</v>
      </c>
      <c r="G293" s="12">
        <v>37</v>
      </c>
      <c r="H293" s="12">
        <v>36</v>
      </c>
      <c r="I293" s="12"/>
      <c r="J293" s="12">
        <v>35</v>
      </c>
      <c r="K293" s="12">
        <v>36</v>
      </c>
      <c r="L293" s="12">
        <v>35</v>
      </c>
      <c r="M293" s="74">
        <f t="shared" ref="M293:M322" si="127">IFERROR(ROUND(AVERAGE(N293:U293),1),"")</f>
        <v>7</v>
      </c>
      <c r="N293" s="83"/>
      <c r="O293" s="83">
        <v>7.06</v>
      </c>
      <c r="P293" s="83">
        <v>6.9</v>
      </c>
      <c r="Q293" s="83">
        <v>6.97</v>
      </c>
      <c r="R293" s="83"/>
      <c r="S293" s="83"/>
      <c r="T293" s="83"/>
      <c r="U293" s="83"/>
      <c r="V293" s="5" t="str">
        <f t="shared" ref="V293:V322" si="128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28</v>
      </c>
      <c r="AO293" s="41">
        <v>1410</v>
      </c>
      <c r="AP293" s="110">
        <v>3.5</v>
      </c>
      <c r="AQ293" s="111">
        <v>2.63</v>
      </c>
      <c r="AR293" s="126">
        <f t="shared" ref="AR293:AR322" si="130">IFERROR(AQ293/AP293*100,"")</f>
        <v>75.142857142857139</v>
      </c>
      <c r="AS293" s="126">
        <f t="shared" ref="AS293:AS322" si="131">IFERROR(100-AR293,"")</f>
        <v>24.857142857142861</v>
      </c>
      <c r="AT293" s="127">
        <v>1220</v>
      </c>
      <c r="AU293" s="128">
        <v>2.78</v>
      </c>
      <c r="AV293" s="129">
        <v>1.71</v>
      </c>
      <c r="AW293" s="126">
        <f t="shared" ref="AW293:AW322" si="132">IFERROR(AV293/AU293*100,"")</f>
        <v>61.510791366906481</v>
      </c>
      <c r="AX293" s="126">
        <f t="shared" ref="AX293:AX322" si="133">IFERROR(100-AW293,"")</f>
        <v>38.489208633093519</v>
      </c>
      <c r="AY293" s="64">
        <f t="shared" ref="AY293:AY322" si="134">IFERROR((1-((AW293*AS293)/(AX293*AR293)))*100,"")</f>
        <v>47.134074837425786</v>
      </c>
      <c r="AZ293" s="97">
        <v>77.400000000000006</v>
      </c>
      <c r="BA293" s="68"/>
      <c r="BB293" s="68"/>
      <c r="BC293" s="68"/>
      <c r="BD293" s="68"/>
      <c r="BE293" s="15"/>
      <c r="BF293" s="5">
        <f t="shared" ref="BF293:BF322" si="135">IF(SUM(BG293:BM293)=0,"",SUM(BG293:BM293))</f>
        <v>8280</v>
      </c>
      <c r="BG293" s="42">
        <v>3440</v>
      </c>
      <c r="BH293" s="42">
        <v>2530</v>
      </c>
      <c r="BI293" s="42"/>
      <c r="BJ293" s="42"/>
      <c r="BK293" s="42"/>
      <c r="BL293" s="42"/>
      <c r="BM293" s="15">
        <v>2310</v>
      </c>
    </row>
    <row r="294" spans="1:65" outlineLevel="5">
      <c r="A294" s="22">
        <f t="shared" si="106"/>
        <v>9</v>
      </c>
      <c r="B294" s="9">
        <f t="shared" si="121"/>
        <v>42249</v>
      </c>
      <c r="C294" s="207">
        <v>381367</v>
      </c>
      <c r="D294" s="64">
        <f t="shared" si="126"/>
        <v>37.200000000000003</v>
      </c>
      <c r="E294" s="12"/>
      <c r="F294" s="12">
        <v>37</v>
      </c>
      <c r="G294" s="12">
        <v>38</v>
      </c>
      <c r="H294" s="12">
        <v>38</v>
      </c>
      <c r="I294" s="12"/>
      <c r="J294" s="12">
        <v>36</v>
      </c>
      <c r="K294" s="12">
        <v>37</v>
      </c>
      <c r="L294" s="12">
        <v>37</v>
      </c>
      <c r="M294" s="74" t="str">
        <f t="shared" si="127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8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24</v>
      </c>
      <c r="AO294" s="41">
        <v>1650</v>
      </c>
      <c r="AP294" s="110"/>
      <c r="AQ294" s="111"/>
      <c r="AR294" s="126" t="str">
        <f t="shared" si="130"/>
        <v/>
      </c>
      <c r="AS294" s="126" t="str">
        <f t="shared" si="131"/>
        <v/>
      </c>
      <c r="AT294" s="127">
        <v>1620</v>
      </c>
      <c r="AU294" s="128"/>
      <c r="AV294" s="129"/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>
        <v>77.599999999999994</v>
      </c>
      <c r="BA294" s="68"/>
      <c r="BB294" s="68"/>
      <c r="BC294" s="68"/>
      <c r="BD294" s="68"/>
      <c r="BE294" s="15"/>
      <c r="BF294" s="5">
        <f t="shared" si="135"/>
        <v>9650</v>
      </c>
      <c r="BG294" s="42">
        <v>4630</v>
      </c>
      <c r="BH294" s="42">
        <v>3050</v>
      </c>
      <c r="BI294" s="42"/>
      <c r="BJ294" s="42"/>
      <c r="BK294" s="42"/>
      <c r="BL294" s="42"/>
      <c r="BM294" s="15">
        <v>1970</v>
      </c>
    </row>
    <row r="295" spans="1:65" outlineLevel="5">
      <c r="A295" s="22">
        <f t="shared" si="106"/>
        <v>9</v>
      </c>
      <c r="B295" s="9">
        <f t="shared" si="121"/>
        <v>42250</v>
      </c>
      <c r="C295" s="207">
        <v>437987</v>
      </c>
      <c r="D295" s="64">
        <f t="shared" si="126"/>
        <v>37.5</v>
      </c>
      <c r="E295" s="12"/>
      <c r="F295" s="12">
        <v>38</v>
      </c>
      <c r="G295" s="12">
        <v>38</v>
      </c>
      <c r="H295" s="12">
        <v>38</v>
      </c>
      <c r="I295" s="12"/>
      <c r="J295" s="12">
        <v>37</v>
      </c>
      <c r="K295" s="12">
        <v>37</v>
      </c>
      <c r="L295" s="12">
        <v>37</v>
      </c>
      <c r="M295" s="74" t="str">
        <f t="shared" si="127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8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25</v>
      </c>
      <c r="AO295" s="41">
        <v>1580</v>
      </c>
      <c r="AP295" s="110"/>
      <c r="AQ295" s="111"/>
      <c r="AR295" s="126" t="str">
        <f t="shared" si="130"/>
        <v/>
      </c>
      <c r="AS295" s="126" t="str">
        <f t="shared" si="131"/>
        <v/>
      </c>
      <c r="AT295" s="127">
        <v>1540</v>
      </c>
      <c r="AU295" s="128"/>
      <c r="AV295" s="129"/>
      <c r="AW295" s="126" t="str">
        <f t="shared" si="132"/>
        <v/>
      </c>
      <c r="AX295" s="126" t="str">
        <f t="shared" si="133"/>
        <v/>
      </c>
      <c r="AY295" s="64" t="str">
        <f t="shared" si="134"/>
        <v/>
      </c>
      <c r="AZ295" s="97">
        <v>78.2</v>
      </c>
      <c r="BA295" s="68"/>
      <c r="BB295" s="68"/>
      <c r="BC295" s="68"/>
      <c r="BD295" s="68"/>
      <c r="BE295" s="15"/>
      <c r="BF295" s="5">
        <f t="shared" si="135"/>
        <v>9170</v>
      </c>
      <c r="BG295" s="42">
        <v>3320</v>
      </c>
      <c r="BH295" s="42">
        <v>2660</v>
      </c>
      <c r="BI295" s="42"/>
      <c r="BJ295" s="42"/>
      <c r="BK295" s="42"/>
      <c r="BL295" s="42"/>
      <c r="BM295" s="15">
        <v>3190</v>
      </c>
    </row>
    <row r="296" spans="1:65" outlineLevel="5">
      <c r="A296" s="22">
        <f t="shared" si="106"/>
        <v>9</v>
      </c>
      <c r="B296" s="9">
        <f t="shared" si="121"/>
        <v>42251</v>
      </c>
      <c r="C296" s="207">
        <v>404226</v>
      </c>
      <c r="D296" s="64">
        <f t="shared" si="126"/>
        <v>37.5</v>
      </c>
      <c r="E296" s="12"/>
      <c r="F296" s="12">
        <v>38</v>
      </c>
      <c r="G296" s="12">
        <v>38</v>
      </c>
      <c r="H296" s="12">
        <v>38</v>
      </c>
      <c r="I296" s="12"/>
      <c r="J296" s="12">
        <v>37</v>
      </c>
      <c r="K296" s="12">
        <v>37</v>
      </c>
      <c r="L296" s="12">
        <v>37</v>
      </c>
      <c r="M296" s="74" t="str">
        <f t="shared" si="127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8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24</v>
      </c>
      <c r="AO296" s="41">
        <v>1680</v>
      </c>
      <c r="AP296" s="110"/>
      <c r="AQ296" s="111"/>
      <c r="AR296" s="126" t="str">
        <f t="shared" si="130"/>
        <v/>
      </c>
      <c r="AS296" s="126" t="str">
        <f t="shared" si="131"/>
        <v/>
      </c>
      <c r="AT296" s="127">
        <v>1570</v>
      </c>
      <c r="AU296" s="128"/>
      <c r="AV296" s="129"/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>
        <v>78</v>
      </c>
      <c r="BA296" s="68"/>
      <c r="BB296" s="68"/>
      <c r="BC296" s="68"/>
      <c r="BD296" s="68"/>
      <c r="BE296" s="15"/>
      <c r="BF296" s="5">
        <f t="shared" si="135"/>
        <v>9900</v>
      </c>
      <c r="BG296" s="42">
        <v>2530</v>
      </c>
      <c r="BH296" s="42">
        <v>7370</v>
      </c>
      <c r="BI296" s="42"/>
      <c r="BJ296" s="42"/>
      <c r="BK296" s="42"/>
      <c r="BL296" s="42"/>
      <c r="BM296" s="15">
        <v>0</v>
      </c>
    </row>
    <row r="297" spans="1:65" outlineLevel="5">
      <c r="A297" s="22">
        <f t="shared" si="106"/>
        <v>9</v>
      </c>
      <c r="B297" s="9">
        <f t="shared" si="121"/>
        <v>42252</v>
      </c>
      <c r="C297" s="207">
        <v>397235</v>
      </c>
      <c r="D297" s="64">
        <f t="shared" si="126"/>
        <v>37.200000000000003</v>
      </c>
      <c r="E297" s="12"/>
      <c r="F297" s="12">
        <v>38</v>
      </c>
      <c r="G297" s="12">
        <v>38</v>
      </c>
      <c r="H297" s="12">
        <v>37</v>
      </c>
      <c r="I297" s="12"/>
      <c r="J297" s="12">
        <v>37</v>
      </c>
      <c r="K297" s="12">
        <v>37</v>
      </c>
      <c r="L297" s="12">
        <v>36</v>
      </c>
      <c r="M297" s="74" t="str">
        <f t="shared" si="127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8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9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25</v>
      </c>
      <c r="AO297" s="41">
        <v>1620</v>
      </c>
      <c r="AP297" s="110"/>
      <c r="AQ297" s="111"/>
      <c r="AR297" s="126" t="str">
        <f t="shared" si="130"/>
        <v/>
      </c>
      <c r="AS297" s="126" t="str">
        <f t="shared" si="131"/>
        <v/>
      </c>
      <c r="AT297" s="127">
        <v>1560</v>
      </c>
      <c r="AU297" s="128"/>
      <c r="AV297" s="129"/>
      <c r="AW297" s="126" t="str">
        <f t="shared" si="132"/>
        <v/>
      </c>
      <c r="AX297" s="126" t="str">
        <f t="shared" si="133"/>
        <v/>
      </c>
      <c r="AY297" s="64" t="str">
        <f t="shared" si="134"/>
        <v/>
      </c>
      <c r="AZ297" s="97"/>
      <c r="BA297" s="68"/>
      <c r="BB297" s="68"/>
      <c r="BC297" s="68"/>
      <c r="BD297" s="68"/>
      <c r="BE297" s="15"/>
      <c r="BF297" s="5">
        <f t="shared" si="135"/>
        <v>10640</v>
      </c>
      <c r="BG297" s="42">
        <v>2840</v>
      </c>
      <c r="BH297" s="42">
        <v>7800</v>
      </c>
      <c r="BI297" s="42"/>
      <c r="BJ297" s="42"/>
      <c r="BK297" s="42"/>
      <c r="BL297" s="42"/>
      <c r="BM297" s="15">
        <v>0</v>
      </c>
    </row>
    <row r="298" spans="1:65" outlineLevel="5">
      <c r="A298" s="22">
        <f t="shared" si="106"/>
        <v>9</v>
      </c>
      <c r="B298" s="9">
        <f t="shared" si="121"/>
        <v>42253</v>
      </c>
      <c r="C298" s="207">
        <v>514977</v>
      </c>
      <c r="D298" s="64">
        <f t="shared" si="126"/>
        <v>38.5</v>
      </c>
      <c r="E298" s="12"/>
      <c r="F298" s="12">
        <v>40</v>
      </c>
      <c r="G298" s="12">
        <v>39</v>
      </c>
      <c r="H298" s="12">
        <v>38</v>
      </c>
      <c r="I298" s="12"/>
      <c r="J298" s="12">
        <v>39</v>
      </c>
      <c r="K298" s="12">
        <v>38</v>
      </c>
      <c r="L298" s="12">
        <v>37</v>
      </c>
      <c r="M298" s="74" t="str">
        <f t="shared" si="127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8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29</v>
      </c>
      <c r="AO298" s="41">
        <v>1370</v>
      </c>
      <c r="AP298" s="110"/>
      <c r="AQ298" s="111"/>
      <c r="AR298" s="126" t="str">
        <f t="shared" si="130"/>
        <v/>
      </c>
      <c r="AS298" s="126" t="str">
        <f t="shared" si="131"/>
        <v/>
      </c>
      <c r="AT298" s="127">
        <v>1460</v>
      </c>
      <c r="AU298" s="128"/>
      <c r="AV298" s="129"/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/>
      <c r="BA298" s="68"/>
      <c r="BB298" s="68"/>
      <c r="BC298" s="68"/>
      <c r="BD298" s="68"/>
      <c r="BE298" s="15"/>
      <c r="BF298" s="5">
        <f t="shared" si="135"/>
        <v>9600</v>
      </c>
      <c r="BG298" s="42">
        <v>4820</v>
      </c>
      <c r="BH298" s="42">
        <v>4780</v>
      </c>
      <c r="BI298" s="42"/>
      <c r="BJ298" s="42"/>
      <c r="BK298" s="42"/>
      <c r="BL298" s="42"/>
      <c r="BM298" s="15">
        <v>0</v>
      </c>
    </row>
    <row r="299" spans="1:65" outlineLevel="5">
      <c r="A299" s="22">
        <f t="shared" si="106"/>
        <v>9</v>
      </c>
      <c r="B299" s="9">
        <f t="shared" si="121"/>
        <v>42254</v>
      </c>
      <c r="C299" s="207">
        <v>433587</v>
      </c>
      <c r="D299" s="64">
        <f t="shared" si="126"/>
        <v>37.799999999999997</v>
      </c>
      <c r="E299" s="12"/>
      <c r="F299" s="12">
        <v>39</v>
      </c>
      <c r="G299" s="12">
        <v>38</v>
      </c>
      <c r="H299" s="12">
        <v>38</v>
      </c>
      <c r="I299" s="12"/>
      <c r="J299" s="12">
        <v>38</v>
      </c>
      <c r="K299" s="12">
        <v>37</v>
      </c>
      <c r="L299" s="12">
        <v>37</v>
      </c>
      <c r="M299" s="74" t="str">
        <f t="shared" si="127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28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9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43</v>
      </c>
      <c r="AO299" s="41">
        <v>920</v>
      </c>
      <c r="AP299" s="110"/>
      <c r="AQ299" s="111"/>
      <c r="AR299" s="126" t="str">
        <f t="shared" si="130"/>
        <v/>
      </c>
      <c r="AS299" s="126" t="str">
        <f t="shared" si="131"/>
        <v/>
      </c>
      <c r="AT299" s="127">
        <v>1060</v>
      </c>
      <c r="AU299" s="128"/>
      <c r="AV299" s="129"/>
      <c r="AW299" s="126" t="str">
        <f t="shared" si="132"/>
        <v/>
      </c>
      <c r="AX299" s="126" t="str">
        <f t="shared" si="133"/>
        <v/>
      </c>
      <c r="AY299" s="64" t="str">
        <f t="shared" si="134"/>
        <v/>
      </c>
      <c r="AZ299" s="97">
        <v>77.8</v>
      </c>
      <c r="BA299" s="68"/>
      <c r="BB299" s="68"/>
      <c r="BC299" s="68"/>
      <c r="BD299" s="68"/>
      <c r="BE299" s="15"/>
      <c r="BF299" s="5">
        <f t="shared" si="135"/>
        <v>8370</v>
      </c>
      <c r="BG299" s="42">
        <v>0</v>
      </c>
      <c r="BH299" s="42">
        <v>8370</v>
      </c>
      <c r="BI299" s="42"/>
      <c r="BJ299" s="42"/>
      <c r="BK299" s="42"/>
      <c r="BL299" s="42"/>
      <c r="BM299" s="15">
        <v>0</v>
      </c>
    </row>
    <row r="300" spans="1:65" outlineLevel="5">
      <c r="A300" s="22">
        <f t="shared" si="106"/>
        <v>9</v>
      </c>
      <c r="B300" s="9">
        <f t="shared" si="121"/>
        <v>42255</v>
      </c>
      <c r="C300" s="207">
        <v>397606</v>
      </c>
      <c r="D300" s="64">
        <f t="shared" si="126"/>
        <v>37.5</v>
      </c>
      <c r="E300" s="12"/>
      <c r="F300" s="12">
        <v>38</v>
      </c>
      <c r="G300" s="12">
        <v>38</v>
      </c>
      <c r="H300" s="12">
        <v>38</v>
      </c>
      <c r="I300" s="12"/>
      <c r="J300" s="12">
        <v>37</v>
      </c>
      <c r="K300" s="12">
        <v>37</v>
      </c>
      <c r="L300" s="12">
        <v>37</v>
      </c>
      <c r="M300" s="74">
        <f t="shared" si="127"/>
        <v>7.3</v>
      </c>
      <c r="N300" s="83"/>
      <c r="O300" s="83">
        <v>7.28</v>
      </c>
      <c r="P300" s="83">
        <v>7.27</v>
      </c>
      <c r="Q300" s="83">
        <v>7.23</v>
      </c>
      <c r="R300" s="83"/>
      <c r="S300" s="83"/>
      <c r="T300" s="83"/>
      <c r="U300" s="83"/>
      <c r="V300" s="5" t="str">
        <f t="shared" si="128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32</v>
      </c>
      <c r="AO300" s="41">
        <v>1240</v>
      </c>
      <c r="AP300" s="110">
        <v>4.3099999999999996</v>
      </c>
      <c r="AQ300" s="111">
        <v>2.97</v>
      </c>
      <c r="AR300" s="126">
        <f t="shared" si="130"/>
        <v>68.909512761020892</v>
      </c>
      <c r="AS300" s="126">
        <f t="shared" si="131"/>
        <v>31.090487238979108</v>
      </c>
      <c r="AT300" s="127">
        <v>1230</v>
      </c>
      <c r="AU300" s="128">
        <v>3.17</v>
      </c>
      <c r="AV300" s="129">
        <v>1.82</v>
      </c>
      <c r="AW300" s="126">
        <f t="shared" si="132"/>
        <v>57.413249211356465</v>
      </c>
      <c r="AX300" s="126">
        <f t="shared" si="133"/>
        <v>42.586750788643535</v>
      </c>
      <c r="AY300" s="64">
        <f t="shared" si="134"/>
        <v>39.17446065594217</v>
      </c>
      <c r="AZ300" s="97">
        <v>77.8</v>
      </c>
      <c r="BA300" s="68"/>
      <c r="BB300" s="68"/>
      <c r="BC300" s="68"/>
      <c r="BD300" s="68"/>
      <c r="BE300" s="15"/>
      <c r="BF300" s="5">
        <f t="shared" si="135"/>
        <v>9600</v>
      </c>
      <c r="BG300" s="42">
        <v>4080</v>
      </c>
      <c r="BH300" s="42">
        <v>5520</v>
      </c>
      <c r="BI300" s="42"/>
      <c r="BJ300" s="42"/>
      <c r="BK300" s="42"/>
      <c r="BL300" s="42"/>
      <c r="BM300" s="15">
        <v>0</v>
      </c>
    </row>
    <row r="301" spans="1:65" outlineLevel="5">
      <c r="A301" s="22">
        <f t="shared" si="106"/>
        <v>9</v>
      </c>
      <c r="B301" s="9">
        <f t="shared" si="121"/>
        <v>42256</v>
      </c>
      <c r="C301" s="207">
        <v>383832</v>
      </c>
      <c r="D301" s="64">
        <f t="shared" si="126"/>
        <v>37.5</v>
      </c>
      <c r="E301" s="12"/>
      <c r="F301" s="12">
        <v>38</v>
      </c>
      <c r="G301" s="12">
        <v>38</v>
      </c>
      <c r="H301" s="12">
        <v>38</v>
      </c>
      <c r="I301" s="12"/>
      <c r="J301" s="12">
        <v>37</v>
      </c>
      <c r="K301" s="12">
        <v>37</v>
      </c>
      <c r="L301" s="12">
        <v>37</v>
      </c>
      <c r="M301" s="74" t="str">
        <f t="shared" si="127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8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23</v>
      </c>
      <c r="AO301" s="41">
        <v>1740</v>
      </c>
      <c r="AP301" s="110"/>
      <c r="AQ301" s="111"/>
      <c r="AR301" s="126" t="str">
        <f t="shared" si="130"/>
        <v/>
      </c>
      <c r="AS301" s="126" t="str">
        <f t="shared" si="131"/>
        <v/>
      </c>
      <c r="AT301" s="127">
        <v>1650</v>
      </c>
      <c r="AU301" s="128"/>
      <c r="AV301" s="129"/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>
        <v>78.2</v>
      </c>
      <c r="BA301" s="68"/>
      <c r="BB301" s="68"/>
      <c r="BC301" s="68"/>
      <c r="BD301" s="68"/>
      <c r="BE301" s="15"/>
      <c r="BF301" s="5">
        <f t="shared" si="135"/>
        <v>10190</v>
      </c>
      <c r="BG301" s="42">
        <v>2490</v>
      </c>
      <c r="BH301" s="42">
        <v>7700</v>
      </c>
      <c r="BI301" s="42"/>
      <c r="BJ301" s="42"/>
      <c r="BK301" s="42"/>
      <c r="BL301" s="42"/>
      <c r="BM301" s="15">
        <v>0</v>
      </c>
    </row>
    <row r="302" spans="1:65" outlineLevel="5">
      <c r="A302" s="22">
        <f t="shared" si="106"/>
        <v>9</v>
      </c>
      <c r="B302" s="9">
        <f t="shared" si="121"/>
        <v>42257</v>
      </c>
      <c r="C302" s="207">
        <v>367914</v>
      </c>
      <c r="D302" s="64">
        <f t="shared" si="126"/>
        <v>37.799999999999997</v>
      </c>
      <c r="E302" s="12"/>
      <c r="F302" s="12">
        <v>38</v>
      </c>
      <c r="G302" s="12">
        <v>39</v>
      </c>
      <c r="H302" s="12">
        <v>38</v>
      </c>
      <c r="I302" s="12"/>
      <c r="J302" s="12">
        <v>37</v>
      </c>
      <c r="K302" s="12">
        <v>38</v>
      </c>
      <c r="L302" s="12">
        <v>37</v>
      </c>
      <c r="M302" s="74" t="str">
        <f t="shared" si="127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8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24</v>
      </c>
      <c r="AO302" s="41">
        <v>1670</v>
      </c>
      <c r="AP302" s="110"/>
      <c r="AQ302" s="111"/>
      <c r="AR302" s="126" t="str">
        <f t="shared" si="130"/>
        <v/>
      </c>
      <c r="AS302" s="126" t="str">
        <f t="shared" si="131"/>
        <v/>
      </c>
      <c r="AT302" s="127">
        <v>1610</v>
      </c>
      <c r="AU302" s="128"/>
      <c r="AV302" s="129"/>
      <c r="AW302" s="126" t="str">
        <f t="shared" si="132"/>
        <v/>
      </c>
      <c r="AX302" s="126" t="str">
        <f t="shared" si="133"/>
        <v/>
      </c>
      <c r="AY302" s="64" t="str">
        <f t="shared" si="134"/>
        <v/>
      </c>
      <c r="AZ302" s="97">
        <v>78.400000000000006</v>
      </c>
      <c r="BA302" s="68"/>
      <c r="BB302" s="68"/>
      <c r="BC302" s="68"/>
      <c r="BD302" s="68"/>
      <c r="BE302" s="15"/>
      <c r="BF302" s="5">
        <f t="shared" si="135"/>
        <v>10290</v>
      </c>
      <c r="BG302" s="42">
        <v>4120</v>
      </c>
      <c r="BH302" s="42">
        <v>6170</v>
      </c>
      <c r="BI302" s="42"/>
      <c r="BJ302" s="42"/>
      <c r="BK302" s="42"/>
      <c r="BL302" s="42"/>
      <c r="BM302" s="15">
        <v>0</v>
      </c>
    </row>
    <row r="303" spans="1:65" outlineLevel="5">
      <c r="A303" s="22">
        <f t="shared" si="106"/>
        <v>9</v>
      </c>
      <c r="B303" s="9">
        <f t="shared" si="121"/>
        <v>42258</v>
      </c>
      <c r="C303" s="207">
        <v>380216</v>
      </c>
      <c r="D303" s="64">
        <f t="shared" si="126"/>
        <v>38.5</v>
      </c>
      <c r="E303" s="12"/>
      <c r="F303" s="12">
        <v>38</v>
      </c>
      <c r="G303" s="12">
        <v>40</v>
      </c>
      <c r="H303" s="12">
        <v>39</v>
      </c>
      <c r="I303" s="12"/>
      <c r="J303" s="12">
        <v>37</v>
      </c>
      <c r="K303" s="12">
        <v>39</v>
      </c>
      <c r="L303" s="12">
        <v>38</v>
      </c>
      <c r="M303" s="74" t="str">
        <f t="shared" si="127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8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32</v>
      </c>
      <c r="AO303" s="41">
        <v>1250</v>
      </c>
      <c r="AP303" s="110"/>
      <c r="AQ303" s="111"/>
      <c r="AR303" s="126" t="str">
        <f t="shared" si="130"/>
        <v/>
      </c>
      <c r="AS303" s="126" t="str">
        <f t="shared" si="131"/>
        <v/>
      </c>
      <c r="AT303" s="127">
        <v>1290</v>
      </c>
      <c r="AU303" s="128"/>
      <c r="AV303" s="129"/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>
        <v>78.2</v>
      </c>
      <c r="BA303" s="68"/>
      <c r="BB303" s="68"/>
      <c r="BC303" s="68"/>
      <c r="BD303" s="68"/>
      <c r="BE303" s="15"/>
      <c r="BF303" s="5">
        <f t="shared" si="135"/>
        <v>9830</v>
      </c>
      <c r="BG303" s="42">
        <v>2260</v>
      </c>
      <c r="BH303" s="42">
        <v>7570</v>
      </c>
      <c r="BI303" s="42"/>
      <c r="BJ303" s="42"/>
      <c r="BK303" s="42"/>
      <c r="BL303" s="42"/>
      <c r="BM303" s="15">
        <v>0</v>
      </c>
    </row>
    <row r="304" spans="1:65" outlineLevel="5">
      <c r="A304" s="22">
        <f t="shared" si="106"/>
        <v>9</v>
      </c>
      <c r="B304" s="9">
        <f t="shared" si="121"/>
        <v>42259</v>
      </c>
      <c r="C304" s="207">
        <v>402592</v>
      </c>
      <c r="D304" s="64">
        <f t="shared" si="126"/>
        <v>38.5</v>
      </c>
      <c r="E304" s="12"/>
      <c r="F304" s="12">
        <v>39</v>
      </c>
      <c r="G304" s="12">
        <v>39</v>
      </c>
      <c r="H304" s="12">
        <v>39</v>
      </c>
      <c r="I304" s="12"/>
      <c r="J304" s="12">
        <v>38</v>
      </c>
      <c r="K304" s="12">
        <v>38</v>
      </c>
      <c r="L304" s="12">
        <v>38</v>
      </c>
      <c r="M304" s="74" t="str">
        <f t="shared" si="127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8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9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23</v>
      </c>
      <c r="AO304" s="41">
        <v>1720</v>
      </c>
      <c r="AP304" s="110"/>
      <c r="AQ304" s="111"/>
      <c r="AR304" s="126" t="str">
        <f t="shared" si="130"/>
        <v/>
      </c>
      <c r="AS304" s="126" t="str">
        <f t="shared" si="131"/>
        <v/>
      </c>
      <c r="AT304" s="127">
        <v>1610</v>
      </c>
      <c r="AU304" s="128"/>
      <c r="AV304" s="129"/>
      <c r="AW304" s="126" t="str">
        <f t="shared" si="132"/>
        <v/>
      </c>
      <c r="AX304" s="126" t="str">
        <f t="shared" si="133"/>
        <v/>
      </c>
      <c r="AY304" s="64" t="str">
        <f t="shared" si="134"/>
        <v/>
      </c>
      <c r="AZ304" s="97"/>
      <c r="BA304" s="68"/>
      <c r="BB304" s="68"/>
      <c r="BC304" s="68"/>
      <c r="BD304" s="68"/>
      <c r="BE304" s="15"/>
      <c r="BF304" s="5">
        <f t="shared" si="135"/>
        <v>11590</v>
      </c>
      <c r="BG304" s="42">
        <v>4290</v>
      </c>
      <c r="BH304" s="42">
        <v>7300</v>
      </c>
      <c r="BI304" s="42"/>
      <c r="BJ304" s="42"/>
      <c r="BK304" s="42"/>
      <c r="BL304" s="42"/>
      <c r="BM304" s="15">
        <v>0</v>
      </c>
    </row>
    <row r="305" spans="1:65" outlineLevel="5">
      <c r="A305" s="22">
        <f t="shared" si="106"/>
        <v>9</v>
      </c>
      <c r="B305" s="9">
        <f t="shared" si="121"/>
        <v>42260</v>
      </c>
      <c r="C305" s="207">
        <v>364797</v>
      </c>
      <c r="D305" s="64">
        <f t="shared" si="126"/>
        <v>37.5</v>
      </c>
      <c r="E305" s="12"/>
      <c r="F305" s="12">
        <v>38</v>
      </c>
      <c r="G305" s="12">
        <v>38</v>
      </c>
      <c r="H305" s="12">
        <v>38</v>
      </c>
      <c r="I305" s="12"/>
      <c r="J305" s="12">
        <v>37</v>
      </c>
      <c r="K305" s="12">
        <v>37</v>
      </c>
      <c r="L305" s="12">
        <v>37</v>
      </c>
      <c r="M305" s="74" t="str">
        <f t="shared" si="127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8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22</v>
      </c>
      <c r="AO305" s="41">
        <v>1840</v>
      </c>
      <c r="AP305" s="110"/>
      <c r="AQ305" s="111"/>
      <c r="AR305" s="126" t="str">
        <f t="shared" si="130"/>
        <v/>
      </c>
      <c r="AS305" s="126" t="str">
        <f t="shared" si="131"/>
        <v/>
      </c>
      <c r="AT305" s="127">
        <v>1870</v>
      </c>
      <c r="AU305" s="128"/>
      <c r="AV305" s="129"/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/>
      <c r="BA305" s="68"/>
      <c r="BB305" s="68"/>
      <c r="BC305" s="68"/>
      <c r="BD305" s="68"/>
      <c r="BE305" s="15"/>
      <c r="BF305" s="5">
        <f t="shared" si="135"/>
        <v>10560</v>
      </c>
      <c r="BG305" s="42">
        <v>2470</v>
      </c>
      <c r="BH305" s="42">
        <v>8090</v>
      </c>
      <c r="BI305" s="42"/>
      <c r="BJ305" s="42"/>
      <c r="BK305" s="42"/>
      <c r="BL305" s="42"/>
      <c r="BM305" s="15">
        <v>0</v>
      </c>
    </row>
    <row r="306" spans="1:65" outlineLevel="5">
      <c r="A306" s="22">
        <f t="shared" si="106"/>
        <v>9</v>
      </c>
      <c r="B306" s="9">
        <f t="shared" si="121"/>
        <v>42261</v>
      </c>
      <c r="C306" s="207">
        <v>353395</v>
      </c>
      <c r="D306" s="64">
        <f t="shared" si="126"/>
        <v>37.799999999999997</v>
      </c>
      <c r="E306" s="12"/>
      <c r="F306" s="12">
        <v>38</v>
      </c>
      <c r="G306" s="12">
        <v>39</v>
      </c>
      <c r="H306" s="12">
        <v>38</v>
      </c>
      <c r="I306" s="12"/>
      <c r="J306" s="12">
        <v>37</v>
      </c>
      <c r="K306" s="12">
        <v>38</v>
      </c>
      <c r="L306" s="12">
        <v>37</v>
      </c>
      <c r="M306" s="74" t="str">
        <f t="shared" si="127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28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9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18</v>
      </c>
      <c r="AO306" s="41">
        <v>2170</v>
      </c>
      <c r="AP306" s="110"/>
      <c r="AQ306" s="111"/>
      <c r="AR306" s="126" t="str">
        <f t="shared" si="130"/>
        <v/>
      </c>
      <c r="AS306" s="126" t="str">
        <f t="shared" si="131"/>
        <v/>
      </c>
      <c r="AT306" s="127">
        <v>2120</v>
      </c>
      <c r="AU306" s="128"/>
      <c r="AV306" s="129"/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>
        <v>78.5</v>
      </c>
      <c r="BA306" s="68"/>
      <c r="BB306" s="68"/>
      <c r="BC306" s="68"/>
      <c r="BD306" s="68"/>
      <c r="BE306" s="15"/>
      <c r="BF306" s="5">
        <f t="shared" si="135"/>
        <v>9420</v>
      </c>
      <c r="BG306" s="42">
        <v>4830</v>
      </c>
      <c r="BH306" s="42">
        <v>4590</v>
      </c>
      <c r="BI306" s="42"/>
      <c r="BJ306" s="42"/>
      <c r="BK306" s="42"/>
      <c r="BL306" s="42"/>
      <c r="BM306" s="15">
        <v>0</v>
      </c>
    </row>
    <row r="307" spans="1:65" outlineLevel="5">
      <c r="A307" s="22">
        <f t="shared" ref="A307:A378" si="136">MONTH(B307)</f>
        <v>9</v>
      </c>
      <c r="B307" s="9">
        <f t="shared" si="121"/>
        <v>42262</v>
      </c>
      <c r="C307" s="207">
        <v>373192</v>
      </c>
      <c r="D307" s="64">
        <f t="shared" si="126"/>
        <v>37.5</v>
      </c>
      <c r="E307" s="12"/>
      <c r="F307" s="12">
        <v>38</v>
      </c>
      <c r="G307" s="12">
        <v>38</v>
      </c>
      <c r="H307" s="12">
        <v>38</v>
      </c>
      <c r="I307" s="12"/>
      <c r="J307" s="12">
        <v>37</v>
      </c>
      <c r="K307" s="12">
        <v>37</v>
      </c>
      <c r="L307" s="12">
        <v>37</v>
      </c>
      <c r="M307" s="74">
        <f t="shared" si="127"/>
        <v>7.1</v>
      </c>
      <c r="N307" s="83"/>
      <c r="O307" s="83">
        <v>7.1</v>
      </c>
      <c r="P307" s="83">
        <v>7.03</v>
      </c>
      <c r="Q307" s="83">
        <v>7.04</v>
      </c>
      <c r="R307" s="83"/>
      <c r="S307" s="83"/>
      <c r="T307" s="83"/>
      <c r="U307" s="83"/>
      <c r="V307" s="5" t="str">
        <f t="shared" si="128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9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18</v>
      </c>
      <c r="AO307" s="41">
        <v>2190</v>
      </c>
      <c r="AP307" s="110">
        <v>3.67</v>
      </c>
      <c r="AQ307" s="111">
        <v>2.57</v>
      </c>
      <c r="AR307" s="126">
        <f t="shared" si="130"/>
        <v>70.027247956403272</v>
      </c>
      <c r="AS307" s="126">
        <f t="shared" si="131"/>
        <v>29.972752043596728</v>
      </c>
      <c r="AT307" s="127">
        <v>2030</v>
      </c>
      <c r="AU307" s="128">
        <v>2.48</v>
      </c>
      <c r="AV307" s="129">
        <v>1.42</v>
      </c>
      <c r="AW307" s="126">
        <f t="shared" si="132"/>
        <v>57.258064516129025</v>
      </c>
      <c r="AX307" s="126">
        <f t="shared" si="133"/>
        <v>42.741935483870975</v>
      </c>
      <c r="AY307" s="64">
        <f t="shared" si="134"/>
        <v>42.662065927611792</v>
      </c>
      <c r="AZ307" s="97">
        <v>78.3</v>
      </c>
      <c r="BA307" s="68"/>
      <c r="BB307" s="68"/>
      <c r="BC307" s="68"/>
      <c r="BD307" s="68"/>
      <c r="BE307" s="15"/>
      <c r="BF307" s="5">
        <f t="shared" si="135"/>
        <v>10290</v>
      </c>
      <c r="BG307" s="42">
        <v>4050</v>
      </c>
      <c r="BH307" s="42">
        <v>6240</v>
      </c>
      <c r="BI307" s="42"/>
      <c r="BJ307" s="42"/>
      <c r="BK307" s="42"/>
      <c r="BL307" s="42"/>
      <c r="BM307" s="15">
        <v>0</v>
      </c>
    </row>
    <row r="308" spans="1:65" outlineLevel="5">
      <c r="A308" s="22">
        <f t="shared" si="136"/>
        <v>9</v>
      </c>
      <c r="B308" s="9">
        <f t="shared" si="121"/>
        <v>42263</v>
      </c>
      <c r="C308" s="207">
        <v>386525</v>
      </c>
      <c r="D308" s="64">
        <f t="shared" si="126"/>
        <v>37.799999999999997</v>
      </c>
      <c r="E308" s="12"/>
      <c r="F308" s="12">
        <v>38</v>
      </c>
      <c r="G308" s="12">
        <v>39</v>
      </c>
      <c r="H308" s="12">
        <v>38</v>
      </c>
      <c r="I308" s="12"/>
      <c r="J308" s="12">
        <v>37</v>
      </c>
      <c r="K308" s="12">
        <v>38</v>
      </c>
      <c r="L308" s="12">
        <v>37</v>
      </c>
      <c r="M308" s="74" t="str">
        <f t="shared" si="127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8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24</v>
      </c>
      <c r="AO308" s="41">
        <v>1640</v>
      </c>
      <c r="AP308" s="110"/>
      <c r="AQ308" s="111"/>
      <c r="AR308" s="126" t="str">
        <f t="shared" si="130"/>
        <v/>
      </c>
      <c r="AS308" s="126" t="str">
        <f t="shared" si="131"/>
        <v/>
      </c>
      <c r="AT308" s="127">
        <v>1550</v>
      </c>
      <c r="AU308" s="128"/>
      <c r="AV308" s="129"/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/>
      <c r="BA308" s="68"/>
      <c r="BB308" s="68"/>
      <c r="BC308" s="68"/>
      <c r="BD308" s="68"/>
      <c r="BE308" s="15"/>
      <c r="BF308" s="5">
        <f t="shared" si="135"/>
        <v>10060</v>
      </c>
      <c r="BG308" s="42">
        <v>1920</v>
      </c>
      <c r="BH308" s="42">
        <v>8140</v>
      </c>
      <c r="BI308" s="42"/>
      <c r="BJ308" s="42"/>
      <c r="BK308" s="42"/>
      <c r="BL308" s="42"/>
      <c r="BM308" s="15">
        <v>0</v>
      </c>
    </row>
    <row r="309" spans="1:65" outlineLevel="5">
      <c r="A309" s="22">
        <f t="shared" si="136"/>
        <v>9</v>
      </c>
      <c r="B309" s="9">
        <f t="shared" si="121"/>
        <v>42264</v>
      </c>
      <c r="C309" s="207">
        <v>547857</v>
      </c>
      <c r="D309" s="64">
        <f t="shared" si="126"/>
        <v>36.5</v>
      </c>
      <c r="E309" s="12"/>
      <c r="F309" s="12">
        <v>37</v>
      </c>
      <c r="G309" s="12">
        <v>37</v>
      </c>
      <c r="H309" s="12">
        <v>37</v>
      </c>
      <c r="I309" s="12"/>
      <c r="J309" s="12">
        <v>36</v>
      </c>
      <c r="K309" s="12">
        <v>36</v>
      </c>
      <c r="L309" s="12">
        <v>36</v>
      </c>
      <c r="M309" s="74" t="str">
        <f t="shared" si="127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8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19</v>
      </c>
      <c r="AO309" s="41">
        <v>2120</v>
      </c>
      <c r="AP309" s="110"/>
      <c r="AQ309" s="111"/>
      <c r="AR309" s="126" t="str">
        <f t="shared" si="130"/>
        <v/>
      </c>
      <c r="AS309" s="126" t="str">
        <f t="shared" si="131"/>
        <v/>
      </c>
      <c r="AT309" s="127">
        <v>2120</v>
      </c>
      <c r="AU309" s="128"/>
      <c r="AV309" s="129"/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>
        <v>78.3</v>
      </c>
      <c r="BA309" s="68"/>
      <c r="BB309" s="68"/>
      <c r="BC309" s="68"/>
      <c r="BD309" s="68"/>
      <c r="BE309" s="15"/>
      <c r="BF309" s="5">
        <f t="shared" si="135"/>
        <v>10200</v>
      </c>
      <c r="BG309" s="42">
        <v>3350</v>
      </c>
      <c r="BH309" s="42">
        <v>6850</v>
      </c>
      <c r="BI309" s="42"/>
      <c r="BJ309" s="42"/>
      <c r="BK309" s="42"/>
      <c r="BL309" s="42"/>
      <c r="BM309" s="15">
        <v>0</v>
      </c>
    </row>
    <row r="310" spans="1:65" outlineLevel="5">
      <c r="A310" s="22">
        <f t="shared" si="136"/>
        <v>9</v>
      </c>
      <c r="B310" s="9">
        <f t="shared" si="121"/>
        <v>42265</v>
      </c>
      <c r="C310" s="207">
        <v>546184</v>
      </c>
      <c r="D310" s="64">
        <f t="shared" si="126"/>
        <v>36.5</v>
      </c>
      <c r="E310" s="12"/>
      <c r="F310" s="12">
        <v>37</v>
      </c>
      <c r="G310" s="12">
        <v>37</v>
      </c>
      <c r="H310" s="12">
        <v>37</v>
      </c>
      <c r="I310" s="12"/>
      <c r="J310" s="12">
        <v>36</v>
      </c>
      <c r="K310" s="12">
        <v>36</v>
      </c>
      <c r="L310" s="12">
        <v>36</v>
      </c>
      <c r="M310" s="74" t="str">
        <f t="shared" si="127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8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21</v>
      </c>
      <c r="AO310" s="41">
        <v>1890</v>
      </c>
      <c r="AP310" s="110"/>
      <c r="AQ310" s="111"/>
      <c r="AR310" s="126" t="str">
        <f t="shared" si="130"/>
        <v/>
      </c>
      <c r="AS310" s="126" t="str">
        <f t="shared" si="131"/>
        <v/>
      </c>
      <c r="AT310" s="127">
        <v>2140</v>
      </c>
      <c r="AU310" s="128"/>
      <c r="AV310" s="129"/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>
        <v>78.2</v>
      </c>
      <c r="BA310" s="68"/>
      <c r="BB310" s="68"/>
      <c r="BC310" s="68"/>
      <c r="BD310" s="68"/>
      <c r="BE310" s="15"/>
      <c r="BF310" s="5">
        <f t="shared" si="135"/>
        <v>10300</v>
      </c>
      <c r="BG310" s="42">
        <v>4180</v>
      </c>
      <c r="BH310" s="42">
        <v>6120</v>
      </c>
      <c r="BI310" s="42"/>
      <c r="BJ310" s="42"/>
      <c r="BK310" s="42"/>
      <c r="BL310" s="42"/>
      <c r="BM310" s="15">
        <v>0</v>
      </c>
    </row>
    <row r="311" spans="1:65" outlineLevel="5">
      <c r="A311" s="22">
        <f t="shared" si="136"/>
        <v>9</v>
      </c>
      <c r="B311" s="9">
        <f t="shared" si="121"/>
        <v>42266</v>
      </c>
      <c r="C311" s="207">
        <v>480886</v>
      </c>
      <c r="D311" s="64">
        <f t="shared" si="126"/>
        <v>37.200000000000003</v>
      </c>
      <c r="E311" s="12"/>
      <c r="F311" s="12">
        <v>38</v>
      </c>
      <c r="G311" s="12">
        <v>37</v>
      </c>
      <c r="H311" s="12">
        <v>38</v>
      </c>
      <c r="I311" s="12"/>
      <c r="J311" s="12">
        <v>37</v>
      </c>
      <c r="K311" s="12">
        <v>36</v>
      </c>
      <c r="L311" s="12">
        <v>37</v>
      </c>
      <c r="M311" s="74" t="str">
        <f t="shared" si="127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8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9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18</v>
      </c>
      <c r="AO311" s="41">
        <v>2170</v>
      </c>
      <c r="AP311" s="110"/>
      <c r="AQ311" s="111"/>
      <c r="AR311" s="126" t="str">
        <f t="shared" si="130"/>
        <v/>
      </c>
      <c r="AS311" s="126" t="str">
        <f t="shared" si="131"/>
        <v/>
      </c>
      <c r="AT311" s="127">
        <v>2150</v>
      </c>
      <c r="AU311" s="128"/>
      <c r="AV311" s="129"/>
      <c r="AW311" s="126" t="str">
        <f t="shared" si="132"/>
        <v/>
      </c>
      <c r="AX311" s="126" t="str">
        <f t="shared" si="133"/>
        <v/>
      </c>
      <c r="AY311" s="64" t="str">
        <f t="shared" si="134"/>
        <v/>
      </c>
      <c r="AZ311" s="97"/>
      <c r="BA311" s="68"/>
      <c r="BB311" s="68"/>
      <c r="BC311" s="68"/>
      <c r="BD311" s="68"/>
      <c r="BE311" s="15"/>
      <c r="BF311" s="5">
        <f t="shared" si="135"/>
        <v>10340</v>
      </c>
      <c r="BG311" s="42">
        <v>5940</v>
      </c>
      <c r="BH311" s="42">
        <v>4400</v>
      </c>
      <c r="BI311" s="42"/>
      <c r="BJ311" s="42"/>
      <c r="BK311" s="42"/>
      <c r="BL311" s="42"/>
      <c r="BM311" s="15">
        <v>0</v>
      </c>
    </row>
    <row r="312" spans="1:65" outlineLevel="5">
      <c r="A312" s="22">
        <f t="shared" si="136"/>
        <v>9</v>
      </c>
      <c r="B312" s="9">
        <f t="shared" si="121"/>
        <v>42267</v>
      </c>
      <c r="C312" s="207">
        <v>425114</v>
      </c>
      <c r="D312" s="64">
        <f t="shared" si="126"/>
        <v>38.200000000000003</v>
      </c>
      <c r="E312" s="12"/>
      <c r="F312" s="12">
        <v>38</v>
      </c>
      <c r="G312" s="12">
        <v>39</v>
      </c>
      <c r="H312" s="12">
        <v>39</v>
      </c>
      <c r="I312" s="12"/>
      <c r="J312" s="12">
        <v>37</v>
      </c>
      <c r="K312" s="12">
        <v>38</v>
      </c>
      <c r="L312" s="12">
        <v>38</v>
      </c>
      <c r="M312" s="74" t="str">
        <f t="shared" si="127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8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18</v>
      </c>
      <c r="AO312" s="41">
        <v>2200</v>
      </c>
      <c r="AP312" s="110"/>
      <c r="AQ312" s="111"/>
      <c r="AR312" s="126" t="str">
        <f t="shared" si="130"/>
        <v/>
      </c>
      <c r="AS312" s="126" t="str">
        <f t="shared" si="131"/>
        <v/>
      </c>
      <c r="AT312" s="127">
        <v>2150</v>
      </c>
      <c r="AU312" s="128"/>
      <c r="AV312" s="129"/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/>
      <c r="BA312" s="68"/>
      <c r="BB312" s="68"/>
      <c r="BC312" s="68"/>
      <c r="BD312" s="68"/>
      <c r="BE312" s="15"/>
      <c r="BF312" s="5">
        <f t="shared" si="135"/>
        <v>12080</v>
      </c>
      <c r="BG312" s="42">
        <v>5390</v>
      </c>
      <c r="BH312" s="42">
        <v>6690</v>
      </c>
      <c r="BI312" s="42"/>
      <c r="BJ312" s="42"/>
      <c r="BK312" s="42"/>
      <c r="BL312" s="42"/>
      <c r="BM312" s="15">
        <v>0</v>
      </c>
    </row>
    <row r="313" spans="1:65" outlineLevel="5">
      <c r="A313" s="22">
        <f t="shared" si="136"/>
        <v>9</v>
      </c>
      <c r="B313" s="9">
        <f t="shared" si="121"/>
        <v>42268</v>
      </c>
      <c r="C313" s="207">
        <v>414849</v>
      </c>
      <c r="D313" s="64">
        <f t="shared" si="126"/>
        <v>37.200000000000003</v>
      </c>
      <c r="E313" s="12"/>
      <c r="F313" s="12">
        <v>38</v>
      </c>
      <c r="G313" s="12">
        <v>38</v>
      </c>
      <c r="H313" s="12">
        <v>37</v>
      </c>
      <c r="I313" s="12"/>
      <c r="J313" s="12">
        <v>37</v>
      </c>
      <c r="K313" s="12">
        <v>37</v>
      </c>
      <c r="L313" s="12">
        <v>36</v>
      </c>
      <c r="M313" s="74" t="str">
        <f t="shared" si="127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28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9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20</v>
      </c>
      <c r="AO313" s="41">
        <v>2010</v>
      </c>
      <c r="AP313" s="110"/>
      <c r="AQ313" s="111"/>
      <c r="AR313" s="126" t="str">
        <f t="shared" si="130"/>
        <v/>
      </c>
      <c r="AS313" s="126" t="str">
        <f t="shared" si="131"/>
        <v/>
      </c>
      <c r="AT313" s="127">
        <v>1870</v>
      </c>
      <c r="AU313" s="128"/>
      <c r="AV313" s="129"/>
      <c r="AW313" s="126" t="str">
        <f t="shared" si="132"/>
        <v/>
      </c>
      <c r="AX313" s="126" t="str">
        <f t="shared" si="133"/>
        <v/>
      </c>
      <c r="AY313" s="64" t="str">
        <f t="shared" si="134"/>
        <v/>
      </c>
      <c r="AZ313" s="97">
        <v>78</v>
      </c>
      <c r="BA313" s="68"/>
      <c r="BB313" s="68"/>
      <c r="BC313" s="68"/>
      <c r="BD313" s="68"/>
      <c r="BE313" s="15"/>
      <c r="BF313" s="5">
        <f t="shared" si="135"/>
        <v>12350</v>
      </c>
      <c r="BG313" s="42">
        <v>3990</v>
      </c>
      <c r="BH313" s="42">
        <v>8360</v>
      </c>
      <c r="BI313" s="42"/>
      <c r="BJ313" s="42"/>
      <c r="BK313" s="42"/>
      <c r="BL313" s="42"/>
      <c r="BM313" s="15">
        <v>0</v>
      </c>
    </row>
    <row r="314" spans="1:65" outlineLevel="5">
      <c r="A314" s="22">
        <f t="shared" si="136"/>
        <v>9</v>
      </c>
      <c r="B314" s="9">
        <f t="shared" si="121"/>
        <v>42269</v>
      </c>
      <c r="C314" s="207">
        <v>406077</v>
      </c>
      <c r="D314" s="64">
        <f t="shared" si="126"/>
        <v>37.5</v>
      </c>
      <c r="E314" s="12"/>
      <c r="F314" s="12">
        <v>38</v>
      </c>
      <c r="G314" s="12">
        <v>38</v>
      </c>
      <c r="H314" s="12">
        <v>38</v>
      </c>
      <c r="I314" s="12"/>
      <c r="J314" s="12">
        <v>37</v>
      </c>
      <c r="K314" s="12">
        <v>37</v>
      </c>
      <c r="L314" s="12">
        <v>37</v>
      </c>
      <c r="M314" s="74">
        <f t="shared" si="127"/>
        <v>7</v>
      </c>
      <c r="N314" s="83"/>
      <c r="O314" s="83">
        <v>7.08</v>
      </c>
      <c r="P314" s="83">
        <v>6.89</v>
      </c>
      <c r="Q314" s="83">
        <v>6.9</v>
      </c>
      <c r="R314" s="83"/>
      <c r="S314" s="83"/>
      <c r="T314" s="83"/>
      <c r="U314" s="83"/>
      <c r="V314" s="5" t="str">
        <f t="shared" si="128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24</v>
      </c>
      <c r="AO314" s="41">
        <v>1650</v>
      </c>
      <c r="AP314" s="110">
        <v>4.58</v>
      </c>
      <c r="AQ314" s="111">
        <v>3.08</v>
      </c>
      <c r="AR314" s="126">
        <f t="shared" si="130"/>
        <v>67.248908296943227</v>
      </c>
      <c r="AS314" s="126">
        <f t="shared" si="131"/>
        <v>32.751091703056773</v>
      </c>
      <c r="AT314" s="127">
        <v>1660</v>
      </c>
      <c r="AU314" s="128">
        <v>2.42</v>
      </c>
      <c r="AV314" s="129">
        <v>1.37</v>
      </c>
      <c r="AW314" s="126">
        <f t="shared" si="132"/>
        <v>56.611570247933898</v>
      </c>
      <c r="AX314" s="126">
        <f t="shared" si="133"/>
        <v>43.388429752066102</v>
      </c>
      <c r="AY314" s="64">
        <f t="shared" si="134"/>
        <v>36.45640074211498</v>
      </c>
      <c r="AZ314" s="97">
        <v>78.2</v>
      </c>
      <c r="BA314" s="68"/>
      <c r="BB314" s="68"/>
      <c r="BC314" s="68"/>
      <c r="BD314" s="68"/>
      <c r="BE314" s="15"/>
      <c r="BF314" s="5">
        <f t="shared" si="135"/>
        <v>10350</v>
      </c>
      <c r="BG314" s="42">
        <v>3970</v>
      </c>
      <c r="BH314" s="42">
        <v>6380</v>
      </c>
      <c r="BI314" s="42"/>
      <c r="BJ314" s="42"/>
      <c r="BK314" s="42"/>
      <c r="BL314" s="42"/>
      <c r="BM314" s="15">
        <v>0</v>
      </c>
    </row>
    <row r="315" spans="1:65" outlineLevel="5">
      <c r="A315" s="22">
        <f t="shared" si="136"/>
        <v>9</v>
      </c>
      <c r="B315" s="9">
        <f t="shared" si="121"/>
        <v>42270</v>
      </c>
      <c r="C315" s="207">
        <v>439781</v>
      </c>
      <c r="D315" s="64">
        <f t="shared" si="126"/>
        <v>37.799999999999997</v>
      </c>
      <c r="E315" s="12"/>
      <c r="F315" s="12">
        <v>38</v>
      </c>
      <c r="G315" s="12">
        <v>38</v>
      </c>
      <c r="H315" s="12">
        <v>39</v>
      </c>
      <c r="I315" s="12"/>
      <c r="J315" s="12">
        <v>37</v>
      </c>
      <c r="K315" s="12">
        <v>37</v>
      </c>
      <c r="L315" s="12">
        <v>38</v>
      </c>
      <c r="M315" s="74" t="str">
        <f t="shared" si="127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8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24</v>
      </c>
      <c r="AO315" s="41">
        <v>1690</v>
      </c>
      <c r="AP315" s="110"/>
      <c r="AQ315" s="111"/>
      <c r="AR315" s="126" t="str">
        <f t="shared" si="130"/>
        <v/>
      </c>
      <c r="AS315" s="126" t="str">
        <f t="shared" si="131"/>
        <v/>
      </c>
      <c r="AT315" s="127">
        <v>1610</v>
      </c>
      <c r="AU315" s="128"/>
      <c r="AV315" s="129"/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>
        <v>78.2</v>
      </c>
      <c r="BA315" s="68"/>
      <c r="BB315" s="68"/>
      <c r="BC315" s="68"/>
      <c r="BD315" s="68"/>
      <c r="BE315" s="15"/>
      <c r="BF315" s="5">
        <f t="shared" si="135"/>
        <v>10670</v>
      </c>
      <c r="BG315" s="42">
        <v>3840</v>
      </c>
      <c r="BH315" s="42">
        <v>6830</v>
      </c>
      <c r="BI315" s="42"/>
      <c r="BJ315" s="42"/>
      <c r="BK315" s="42"/>
      <c r="BL315" s="42"/>
      <c r="BM315" s="15">
        <v>0</v>
      </c>
    </row>
    <row r="316" spans="1:65" outlineLevel="5">
      <c r="A316" s="22">
        <f t="shared" si="136"/>
        <v>9</v>
      </c>
      <c r="B316" s="9">
        <f t="shared" si="121"/>
        <v>42271</v>
      </c>
      <c r="C316" s="207">
        <v>543500</v>
      </c>
      <c r="D316" s="64">
        <f t="shared" si="126"/>
        <v>37.799999999999997</v>
      </c>
      <c r="E316" s="12"/>
      <c r="F316" s="12">
        <v>38</v>
      </c>
      <c r="G316" s="12">
        <v>39</v>
      </c>
      <c r="H316" s="12">
        <v>38</v>
      </c>
      <c r="I316" s="12"/>
      <c r="J316" s="12">
        <v>37</v>
      </c>
      <c r="K316" s="12">
        <v>38</v>
      </c>
      <c r="L316" s="12">
        <v>37</v>
      </c>
      <c r="M316" s="74" t="str">
        <f t="shared" si="127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8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22</v>
      </c>
      <c r="AO316" s="41">
        <v>1820</v>
      </c>
      <c r="AP316" s="110"/>
      <c r="AQ316" s="111"/>
      <c r="AR316" s="126" t="str">
        <f t="shared" si="130"/>
        <v/>
      </c>
      <c r="AS316" s="126" t="str">
        <f t="shared" si="131"/>
        <v/>
      </c>
      <c r="AT316" s="127">
        <v>1610</v>
      </c>
      <c r="AU316" s="128"/>
      <c r="AV316" s="129"/>
      <c r="AW316" s="126" t="str">
        <f t="shared" si="132"/>
        <v/>
      </c>
      <c r="AX316" s="126" t="str">
        <f t="shared" si="133"/>
        <v/>
      </c>
      <c r="AY316" s="64" t="str">
        <f t="shared" si="134"/>
        <v/>
      </c>
      <c r="AZ316" s="97">
        <v>78</v>
      </c>
      <c r="BA316" s="68"/>
      <c r="BB316" s="68"/>
      <c r="BC316" s="68"/>
      <c r="BD316" s="68"/>
      <c r="BE316" s="15"/>
      <c r="BF316" s="5">
        <f t="shared" si="135"/>
        <v>10660</v>
      </c>
      <c r="BG316" s="42">
        <v>3880</v>
      </c>
      <c r="BH316" s="42">
        <v>6780</v>
      </c>
      <c r="BI316" s="42"/>
      <c r="BJ316" s="42"/>
      <c r="BK316" s="42"/>
      <c r="BL316" s="42"/>
      <c r="BM316" s="15">
        <v>0</v>
      </c>
    </row>
    <row r="317" spans="1:65" outlineLevel="5">
      <c r="A317" s="22">
        <f t="shared" si="136"/>
        <v>9</v>
      </c>
      <c r="B317" s="9">
        <f t="shared" si="121"/>
        <v>42272</v>
      </c>
      <c r="C317" s="207">
        <v>511220</v>
      </c>
      <c r="D317" s="64">
        <f t="shared" si="126"/>
        <v>37.799999999999997</v>
      </c>
      <c r="E317" s="12"/>
      <c r="F317" s="12">
        <v>38</v>
      </c>
      <c r="G317" s="12">
        <v>38</v>
      </c>
      <c r="H317" s="12">
        <v>39</v>
      </c>
      <c r="I317" s="12"/>
      <c r="J317" s="12">
        <v>37</v>
      </c>
      <c r="K317" s="12">
        <v>37</v>
      </c>
      <c r="L317" s="12">
        <v>38</v>
      </c>
      <c r="M317" s="74" t="str">
        <f t="shared" si="127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8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25</v>
      </c>
      <c r="AO317" s="41">
        <v>1570</v>
      </c>
      <c r="AP317" s="110"/>
      <c r="AQ317" s="111"/>
      <c r="AR317" s="126" t="str">
        <f t="shared" si="130"/>
        <v/>
      </c>
      <c r="AS317" s="126" t="str">
        <f t="shared" si="131"/>
        <v/>
      </c>
      <c r="AT317" s="127">
        <v>1680</v>
      </c>
      <c r="AU317" s="128"/>
      <c r="AV317" s="129"/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>
        <v>78</v>
      </c>
      <c r="BA317" s="68"/>
      <c r="BB317" s="68"/>
      <c r="BC317" s="68"/>
      <c r="BD317" s="68"/>
      <c r="BE317" s="15"/>
      <c r="BF317" s="5">
        <f t="shared" si="135"/>
        <v>10090</v>
      </c>
      <c r="BG317" s="42">
        <v>3850</v>
      </c>
      <c r="BH317" s="42">
        <v>6240</v>
      </c>
      <c r="BI317" s="42"/>
      <c r="BJ317" s="42"/>
      <c r="BK317" s="42"/>
      <c r="BL317" s="42"/>
      <c r="BM317" s="15">
        <v>0</v>
      </c>
    </row>
    <row r="318" spans="1:65" outlineLevel="5">
      <c r="A318" s="22">
        <f t="shared" si="136"/>
        <v>9</v>
      </c>
      <c r="B318" s="9">
        <f t="shared" si="121"/>
        <v>42273</v>
      </c>
      <c r="C318" s="207">
        <v>486307</v>
      </c>
      <c r="D318" s="64">
        <f t="shared" si="126"/>
        <v>37.5</v>
      </c>
      <c r="E318" s="12"/>
      <c r="F318" s="12">
        <v>38</v>
      </c>
      <c r="G318" s="12">
        <v>38</v>
      </c>
      <c r="H318" s="12">
        <v>38</v>
      </c>
      <c r="I318" s="12"/>
      <c r="J318" s="12">
        <v>37</v>
      </c>
      <c r="K318" s="12">
        <v>37</v>
      </c>
      <c r="L318" s="12">
        <v>37</v>
      </c>
      <c r="M318" s="74" t="str">
        <f t="shared" si="127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28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9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22</v>
      </c>
      <c r="AO318" s="41">
        <v>1840</v>
      </c>
      <c r="AP318" s="110"/>
      <c r="AQ318" s="111"/>
      <c r="AR318" s="126" t="str">
        <f t="shared" si="130"/>
        <v/>
      </c>
      <c r="AS318" s="126" t="str">
        <f t="shared" si="131"/>
        <v/>
      </c>
      <c r="AT318" s="127">
        <v>1550</v>
      </c>
      <c r="AU318" s="128"/>
      <c r="AV318" s="129"/>
      <c r="AW318" s="126" t="str">
        <f t="shared" si="132"/>
        <v/>
      </c>
      <c r="AX318" s="126" t="str">
        <f t="shared" si="133"/>
        <v/>
      </c>
      <c r="AY318" s="64" t="str">
        <f t="shared" si="134"/>
        <v/>
      </c>
      <c r="AZ318" s="97"/>
      <c r="BA318" s="68"/>
      <c r="BB318" s="68"/>
      <c r="BC318" s="68"/>
      <c r="BD318" s="68"/>
      <c r="BE318" s="15"/>
      <c r="BF318" s="5">
        <f t="shared" si="135"/>
        <v>10400</v>
      </c>
      <c r="BG318" s="42">
        <v>1770</v>
      </c>
      <c r="BH318" s="42">
        <v>8630</v>
      </c>
      <c r="BI318" s="42"/>
      <c r="BJ318" s="42"/>
      <c r="BK318" s="42"/>
      <c r="BL318" s="42"/>
      <c r="BM318" s="15">
        <v>0</v>
      </c>
    </row>
    <row r="319" spans="1:65" outlineLevel="5">
      <c r="A319" s="22">
        <f t="shared" si="136"/>
        <v>9</v>
      </c>
      <c r="B319" s="9">
        <f t="shared" si="121"/>
        <v>42274</v>
      </c>
      <c r="C319" s="207">
        <v>415630</v>
      </c>
      <c r="D319" s="64">
        <f t="shared" si="126"/>
        <v>37.799999999999997</v>
      </c>
      <c r="E319" s="12"/>
      <c r="F319" s="12">
        <v>39</v>
      </c>
      <c r="G319" s="12">
        <v>38</v>
      </c>
      <c r="H319" s="12">
        <v>38</v>
      </c>
      <c r="I319" s="12"/>
      <c r="J319" s="12">
        <v>38</v>
      </c>
      <c r="K319" s="12">
        <v>37</v>
      </c>
      <c r="L319" s="12">
        <v>37</v>
      </c>
      <c r="M319" s="74" t="str">
        <f t="shared" si="127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8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20</v>
      </c>
      <c r="AO319" s="41">
        <v>2000</v>
      </c>
      <c r="AP319" s="110"/>
      <c r="AQ319" s="111"/>
      <c r="AR319" s="126" t="str">
        <f t="shared" si="130"/>
        <v/>
      </c>
      <c r="AS319" s="126" t="str">
        <f t="shared" si="131"/>
        <v/>
      </c>
      <c r="AT319" s="127">
        <v>1700</v>
      </c>
      <c r="AU319" s="128"/>
      <c r="AV319" s="129"/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/>
      <c r="BA319" s="68"/>
      <c r="BB319" s="68"/>
      <c r="BC319" s="68"/>
      <c r="BD319" s="68"/>
      <c r="BE319" s="15"/>
      <c r="BF319" s="5">
        <f t="shared" si="135"/>
        <v>10630</v>
      </c>
      <c r="BG319" s="42">
        <v>6460</v>
      </c>
      <c r="BH319" s="42">
        <v>4170</v>
      </c>
      <c r="BI319" s="42"/>
      <c r="BJ319" s="42"/>
      <c r="BK319" s="42"/>
      <c r="BL319" s="42"/>
      <c r="BM319" s="15">
        <v>0</v>
      </c>
    </row>
    <row r="320" spans="1:65" outlineLevel="5">
      <c r="A320" s="22">
        <f t="shared" si="136"/>
        <v>9</v>
      </c>
      <c r="B320" s="9">
        <f t="shared" si="121"/>
        <v>42275</v>
      </c>
      <c r="C320" s="207">
        <v>381056</v>
      </c>
      <c r="D320" s="64">
        <f t="shared" si="126"/>
        <v>38.5</v>
      </c>
      <c r="E320" s="12"/>
      <c r="F320" s="12">
        <v>39</v>
      </c>
      <c r="G320" s="12">
        <v>39</v>
      </c>
      <c r="H320" s="12">
        <v>39</v>
      </c>
      <c r="I320" s="12"/>
      <c r="J320" s="12">
        <v>38</v>
      </c>
      <c r="K320" s="12">
        <v>38</v>
      </c>
      <c r="L320" s="12">
        <v>38</v>
      </c>
      <c r="M320" s="74" t="str">
        <f t="shared" si="127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28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20</v>
      </c>
      <c r="AO320" s="41">
        <v>1980</v>
      </c>
      <c r="AP320" s="110"/>
      <c r="AQ320" s="111"/>
      <c r="AR320" s="126" t="str">
        <f t="shared" si="130"/>
        <v/>
      </c>
      <c r="AS320" s="126" t="str">
        <f t="shared" si="131"/>
        <v/>
      </c>
      <c r="AT320" s="127">
        <v>1710</v>
      </c>
      <c r="AU320" s="128"/>
      <c r="AV320" s="129"/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/>
      <c r="BA320" s="68"/>
      <c r="BB320" s="68"/>
      <c r="BC320" s="68"/>
      <c r="BD320" s="68"/>
      <c r="BE320" s="15"/>
      <c r="BF320" s="5">
        <f t="shared" si="135"/>
        <v>12410</v>
      </c>
      <c r="BG320" s="42">
        <v>1870</v>
      </c>
      <c r="BH320" s="42">
        <v>10540</v>
      </c>
      <c r="BI320" s="42"/>
      <c r="BJ320" s="42"/>
      <c r="BK320" s="42"/>
      <c r="BL320" s="42"/>
      <c r="BM320" s="15">
        <v>0</v>
      </c>
    </row>
    <row r="321" spans="1:65" outlineLevel="5">
      <c r="A321" s="22">
        <f t="shared" si="136"/>
        <v>9</v>
      </c>
      <c r="B321" s="9">
        <f t="shared" si="121"/>
        <v>42276</v>
      </c>
      <c r="C321" s="207">
        <v>382666</v>
      </c>
      <c r="D321" s="64">
        <f t="shared" si="126"/>
        <v>37.200000000000003</v>
      </c>
      <c r="E321" s="12"/>
      <c r="F321" s="12">
        <v>37</v>
      </c>
      <c r="G321" s="12">
        <v>38</v>
      </c>
      <c r="H321" s="12">
        <v>38</v>
      </c>
      <c r="I321" s="12"/>
      <c r="J321" s="12">
        <v>36</v>
      </c>
      <c r="K321" s="12">
        <v>37</v>
      </c>
      <c r="L321" s="12">
        <v>37</v>
      </c>
      <c r="M321" s="74" t="str">
        <f t="shared" si="127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28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25</v>
      </c>
      <c r="AO321" s="41">
        <v>1580</v>
      </c>
      <c r="AP321" s="110"/>
      <c r="AQ321" s="111"/>
      <c r="AR321" s="126" t="str">
        <f t="shared" si="130"/>
        <v/>
      </c>
      <c r="AS321" s="126" t="str">
        <f t="shared" si="131"/>
        <v/>
      </c>
      <c r="AT321" s="127">
        <v>1190</v>
      </c>
      <c r="AU321" s="128"/>
      <c r="AV321" s="129"/>
      <c r="AW321" s="126" t="str">
        <f t="shared" si="132"/>
        <v/>
      </c>
      <c r="AX321" s="126" t="str">
        <f t="shared" si="133"/>
        <v/>
      </c>
      <c r="AY321" s="64" t="str">
        <f t="shared" si="134"/>
        <v/>
      </c>
      <c r="AZ321" s="97"/>
      <c r="BA321" s="68"/>
      <c r="BB321" s="68"/>
      <c r="BC321" s="68"/>
      <c r="BD321" s="68"/>
      <c r="BE321" s="15"/>
      <c r="BF321" s="5">
        <f t="shared" si="135"/>
        <v>12240</v>
      </c>
      <c r="BG321" s="42">
        <v>2720</v>
      </c>
      <c r="BH321" s="42">
        <v>9520</v>
      </c>
      <c r="BI321" s="42"/>
      <c r="BJ321" s="42"/>
      <c r="BK321" s="42"/>
      <c r="BL321" s="42"/>
      <c r="BM321" s="15">
        <v>0</v>
      </c>
    </row>
    <row r="322" spans="1:65" ht="17.25" outlineLevel="5" thickBot="1">
      <c r="A322" s="31">
        <f t="shared" si="136"/>
        <v>9</v>
      </c>
      <c r="B322" s="32">
        <f t="shared" si="121"/>
        <v>42277</v>
      </c>
      <c r="C322" s="207">
        <v>376374</v>
      </c>
      <c r="D322" s="64">
        <f t="shared" si="126"/>
        <v>37.5</v>
      </c>
      <c r="E322" s="12"/>
      <c r="F322" s="12">
        <v>38</v>
      </c>
      <c r="G322" s="12">
        <v>38</v>
      </c>
      <c r="H322" s="12">
        <v>38</v>
      </c>
      <c r="I322" s="12"/>
      <c r="J322" s="12">
        <v>37</v>
      </c>
      <c r="K322" s="12">
        <v>37</v>
      </c>
      <c r="L322" s="12">
        <v>37</v>
      </c>
      <c r="M322" s="74" t="str">
        <f t="shared" si="127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8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30</v>
      </c>
      <c r="AO322" s="41">
        <v>1340</v>
      </c>
      <c r="AP322" s="110"/>
      <c r="AQ322" s="111"/>
      <c r="AR322" s="126" t="str">
        <f t="shared" si="130"/>
        <v/>
      </c>
      <c r="AS322" s="126" t="str">
        <f t="shared" si="131"/>
        <v/>
      </c>
      <c r="AT322" s="127">
        <v>1390</v>
      </c>
      <c r="AU322" s="128"/>
      <c r="AV322" s="129"/>
      <c r="AW322" s="126" t="str">
        <f t="shared" si="132"/>
        <v/>
      </c>
      <c r="AX322" s="126" t="str">
        <f t="shared" si="133"/>
        <v/>
      </c>
      <c r="AY322" s="64" t="str">
        <f t="shared" si="134"/>
        <v/>
      </c>
      <c r="AZ322" s="97">
        <v>78</v>
      </c>
      <c r="BA322" s="68"/>
      <c r="BB322" s="68"/>
      <c r="BC322" s="68"/>
      <c r="BD322" s="68"/>
      <c r="BE322" s="15"/>
      <c r="BF322" s="5">
        <f t="shared" si="135"/>
        <v>10030</v>
      </c>
      <c r="BG322" s="42">
        <v>3930</v>
      </c>
      <c r="BH322" s="42">
        <v>6100</v>
      </c>
      <c r="BI322" s="42"/>
      <c r="BJ322" s="42"/>
      <c r="BK322" s="42"/>
      <c r="BL322" s="42"/>
      <c r="BM322" s="15">
        <v>0</v>
      </c>
    </row>
    <row r="323" spans="1:65" outlineLevel="4">
      <c r="A323" s="157" t="s">
        <v>43</v>
      </c>
      <c r="B323" s="158"/>
      <c r="C323" s="50">
        <f t="shared" ref="C323:BM323" si="137">SUBTOTAL(4,C293:C322)</f>
        <v>547857</v>
      </c>
      <c r="D323" s="60">
        <f t="shared" si="137"/>
        <v>38.5</v>
      </c>
      <c r="E323" s="28">
        <f t="shared" si="137"/>
        <v>0</v>
      </c>
      <c r="F323" s="28">
        <f t="shared" si="137"/>
        <v>40</v>
      </c>
      <c r="G323" s="28">
        <f t="shared" si="137"/>
        <v>40</v>
      </c>
      <c r="H323" s="28">
        <f t="shared" si="137"/>
        <v>39</v>
      </c>
      <c r="I323" s="28">
        <f t="shared" si="137"/>
        <v>0</v>
      </c>
      <c r="J323" s="28">
        <f t="shared" si="137"/>
        <v>39</v>
      </c>
      <c r="K323" s="28">
        <f t="shared" si="137"/>
        <v>39</v>
      </c>
      <c r="L323" s="28">
        <f t="shared" si="137"/>
        <v>38</v>
      </c>
      <c r="M323" s="71">
        <f t="shared" si="137"/>
        <v>7.3</v>
      </c>
      <c r="N323" s="82">
        <f t="shared" si="137"/>
        <v>0</v>
      </c>
      <c r="O323" s="82">
        <f t="shared" si="137"/>
        <v>7.28</v>
      </c>
      <c r="P323" s="82">
        <f t="shared" si="137"/>
        <v>7.27</v>
      </c>
      <c r="Q323" s="82">
        <f t="shared" si="137"/>
        <v>7.23</v>
      </c>
      <c r="R323" s="82">
        <f t="shared" si="137"/>
        <v>0</v>
      </c>
      <c r="S323" s="82">
        <f t="shared" si="137"/>
        <v>0</v>
      </c>
      <c r="T323" s="82">
        <f t="shared" si="137"/>
        <v>0</v>
      </c>
      <c r="U323" s="82">
        <f t="shared" si="137"/>
        <v>0</v>
      </c>
      <c r="V323" s="29">
        <f t="shared" si="137"/>
        <v>0</v>
      </c>
      <c r="W323" s="39">
        <f t="shared" si="137"/>
        <v>0</v>
      </c>
      <c r="X323" s="39">
        <f t="shared" si="137"/>
        <v>0</v>
      </c>
      <c r="Y323" s="39">
        <f t="shared" si="137"/>
        <v>0</v>
      </c>
      <c r="Z323" s="39">
        <f t="shared" si="137"/>
        <v>0</v>
      </c>
      <c r="AA323" s="39">
        <f t="shared" si="137"/>
        <v>0</v>
      </c>
      <c r="AB323" s="39">
        <f t="shared" si="137"/>
        <v>0</v>
      </c>
      <c r="AC323" s="39">
        <f t="shared" si="137"/>
        <v>0</v>
      </c>
      <c r="AD323" s="39">
        <f t="shared" si="137"/>
        <v>0</v>
      </c>
      <c r="AE323" s="29">
        <f t="shared" si="137"/>
        <v>0</v>
      </c>
      <c r="AF323" s="39">
        <f t="shared" si="137"/>
        <v>0</v>
      </c>
      <c r="AG323" s="39">
        <f t="shared" si="137"/>
        <v>0</v>
      </c>
      <c r="AH323" s="39">
        <f t="shared" si="137"/>
        <v>0</v>
      </c>
      <c r="AI323" s="39">
        <f t="shared" si="137"/>
        <v>0</v>
      </c>
      <c r="AJ323" s="39">
        <f t="shared" si="137"/>
        <v>0</v>
      </c>
      <c r="AK323" s="39">
        <f t="shared" si="137"/>
        <v>0</v>
      </c>
      <c r="AL323" s="39">
        <f t="shared" si="137"/>
        <v>0</v>
      </c>
      <c r="AM323" s="39">
        <f t="shared" si="137"/>
        <v>0</v>
      </c>
      <c r="AN323" s="39">
        <f>SUBTOTAL(4,AN293:AN322)</f>
        <v>43</v>
      </c>
      <c r="AO323" s="39">
        <f t="shared" ref="AO323:AX323" si="138">SUBTOTAL(4,AO293:AO322)</f>
        <v>2200</v>
      </c>
      <c r="AP323" s="104">
        <f t="shared" si="138"/>
        <v>4.58</v>
      </c>
      <c r="AQ323" s="105">
        <f t="shared" si="138"/>
        <v>3.08</v>
      </c>
      <c r="AR323" s="106">
        <f t="shared" si="138"/>
        <v>75.142857142857139</v>
      </c>
      <c r="AS323" s="106">
        <f t="shared" si="138"/>
        <v>32.751091703056773</v>
      </c>
      <c r="AT323" s="107">
        <f t="shared" si="138"/>
        <v>2150</v>
      </c>
      <c r="AU323" s="108">
        <f t="shared" si="138"/>
        <v>3.17</v>
      </c>
      <c r="AV323" s="109">
        <f t="shared" si="138"/>
        <v>1.82</v>
      </c>
      <c r="AW323" s="106">
        <f t="shared" si="138"/>
        <v>61.510791366906481</v>
      </c>
      <c r="AX323" s="106">
        <f t="shared" si="138"/>
        <v>43.388429752066102</v>
      </c>
      <c r="AY323" s="60">
        <f t="shared" si="137"/>
        <v>47.134074837425786</v>
      </c>
      <c r="AZ323" s="96">
        <f t="shared" si="137"/>
        <v>78.5</v>
      </c>
      <c r="BA323" s="67">
        <f t="shared" si="137"/>
        <v>0</v>
      </c>
      <c r="BB323" s="67">
        <f t="shared" si="137"/>
        <v>0</v>
      </c>
      <c r="BC323" s="67">
        <f t="shared" si="137"/>
        <v>0</v>
      </c>
      <c r="BD323" s="67">
        <f t="shared" si="137"/>
        <v>0</v>
      </c>
      <c r="BE323" s="27">
        <f t="shared" si="137"/>
        <v>0</v>
      </c>
      <c r="BF323" s="29">
        <f t="shared" si="137"/>
        <v>12410</v>
      </c>
      <c r="BG323" s="39">
        <f t="shared" si="137"/>
        <v>6460</v>
      </c>
      <c r="BH323" s="40">
        <f t="shared" si="137"/>
        <v>10540</v>
      </c>
      <c r="BI323" s="40">
        <f t="shared" si="137"/>
        <v>0</v>
      </c>
      <c r="BJ323" s="40">
        <f t="shared" si="137"/>
        <v>0</v>
      </c>
      <c r="BK323" s="40">
        <f t="shared" si="137"/>
        <v>0</v>
      </c>
      <c r="BL323" s="40">
        <f t="shared" si="137"/>
        <v>0</v>
      </c>
      <c r="BM323" s="27">
        <f t="shared" si="137"/>
        <v>3190</v>
      </c>
    </row>
    <row r="324" spans="1:65" outlineLevel="3">
      <c r="A324" s="187" t="s">
        <v>32</v>
      </c>
      <c r="B324" s="188"/>
      <c r="C324" s="207">
        <f t="shared" ref="C324:BM324" si="139">SUBTOTAL(5,C293:C322)</f>
        <v>353395</v>
      </c>
      <c r="D324" s="208">
        <f t="shared" si="139"/>
        <v>35.799999999999997</v>
      </c>
      <c r="E324" s="12">
        <f t="shared" si="139"/>
        <v>0</v>
      </c>
      <c r="F324" s="12">
        <f t="shared" si="139"/>
        <v>36</v>
      </c>
      <c r="G324" s="12">
        <f t="shared" si="139"/>
        <v>37</v>
      </c>
      <c r="H324" s="12">
        <f t="shared" si="139"/>
        <v>36</v>
      </c>
      <c r="I324" s="12">
        <f t="shared" si="139"/>
        <v>0</v>
      </c>
      <c r="J324" s="12">
        <f t="shared" si="139"/>
        <v>35</v>
      </c>
      <c r="K324" s="12">
        <f t="shared" si="139"/>
        <v>36</v>
      </c>
      <c r="L324" s="12">
        <f t="shared" si="139"/>
        <v>35</v>
      </c>
      <c r="M324" s="210">
        <f t="shared" si="139"/>
        <v>7</v>
      </c>
      <c r="N324" s="83">
        <f t="shared" si="139"/>
        <v>0</v>
      </c>
      <c r="O324" s="83">
        <f t="shared" si="139"/>
        <v>7.06</v>
      </c>
      <c r="P324" s="83">
        <f t="shared" si="139"/>
        <v>6.89</v>
      </c>
      <c r="Q324" s="83">
        <f t="shared" si="139"/>
        <v>6.9</v>
      </c>
      <c r="R324" s="83">
        <f t="shared" si="139"/>
        <v>0</v>
      </c>
      <c r="S324" s="83">
        <f t="shared" si="139"/>
        <v>0</v>
      </c>
      <c r="T324" s="83">
        <f t="shared" si="139"/>
        <v>0</v>
      </c>
      <c r="U324" s="83">
        <f t="shared" si="139"/>
        <v>0</v>
      </c>
      <c r="V324" s="212">
        <f t="shared" si="139"/>
        <v>0</v>
      </c>
      <c r="W324" s="41">
        <f t="shared" si="139"/>
        <v>0</v>
      </c>
      <c r="X324" s="41">
        <f t="shared" si="139"/>
        <v>0</v>
      </c>
      <c r="Y324" s="41">
        <f t="shared" si="139"/>
        <v>0</v>
      </c>
      <c r="Z324" s="41">
        <f t="shared" si="139"/>
        <v>0</v>
      </c>
      <c r="AA324" s="41">
        <f t="shared" si="139"/>
        <v>0</v>
      </c>
      <c r="AB324" s="41">
        <f t="shared" si="139"/>
        <v>0</v>
      </c>
      <c r="AC324" s="41">
        <f t="shared" si="139"/>
        <v>0</v>
      </c>
      <c r="AD324" s="41">
        <f t="shared" si="139"/>
        <v>0</v>
      </c>
      <c r="AE324" s="212">
        <f t="shared" si="139"/>
        <v>0</v>
      </c>
      <c r="AF324" s="41">
        <f t="shared" si="139"/>
        <v>0</v>
      </c>
      <c r="AG324" s="41">
        <f t="shared" si="139"/>
        <v>0</v>
      </c>
      <c r="AH324" s="41">
        <f t="shared" si="139"/>
        <v>0</v>
      </c>
      <c r="AI324" s="41">
        <f t="shared" si="139"/>
        <v>0</v>
      </c>
      <c r="AJ324" s="41">
        <f t="shared" si="139"/>
        <v>0</v>
      </c>
      <c r="AK324" s="41">
        <f t="shared" si="139"/>
        <v>0</v>
      </c>
      <c r="AL324" s="41">
        <f t="shared" si="139"/>
        <v>0</v>
      </c>
      <c r="AM324" s="41">
        <f t="shared" si="139"/>
        <v>0</v>
      </c>
      <c r="AN324" s="41">
        <f>SUBTOTAL(5,AN293:AN322)</f>
        <v>18</v>
      </c>
      <c r="AO324" s="41">
        <f t="shared" ref="AO324:AX324" si="140">SUBTOTAL(5,AO293:AO322)</f>
        <v>920</v>
      </c>
      <c r="AP324" s="110">
        <f t="shared" si="140"/>
        <v>3.5</v>
      </c>
      <c r="AQ324" s="111">
        <f t="shared" si="140"/>
        <v>2.57</v>
      </c>
      <c r="AR324" s="216">
        <f t="shared" si="140"/>
        <v>67.248908296943227</v>
      </c>
      <c r="AS324" s="216">
        <f t="shared" si="140"/>
        <v>24.857142857142861</v>
      </c>
      <c r="AT324" s="113">
        <f t="shared" si="140"/>
        <v>1060</v>
      </c>
      <c r="AU324" s="114">
        <f t="shared" si="140"/>
        <v>2.42</v>
      </c>
      <c r="AV324" s="115">
        <f t="shared" si="140"/>
        <v>1.37</v>
      </c>
      <c r="AW324" s="216">
        <f t="shared" si="140"/>
        <v>56.611570247933898</v>
      </c>
      <c r="AX324" s="216">
        <f t="shared" si="140"/>
        <v>38.489208633093519</v>
      </c>
      <c r="AY324" s="208">
        <f t="shared" si="139"/>
        <v>36.45640074211498</v>
      </c>
      <c r="AZ324" s="97">
        <f t="shared" si="139"/>
        <v>77.400000000000006</v>
      </c>
      <c r="BA324" s="68">
        <f t="shared" si="139"/>
        <v>0</v>
      </c>
      <c r="BB324" s="68">
        <f t="shared" si="139"/>
        <v>0</v>
      </c>
      <c r="BC324" s="68">
        <f t="shared" si="139"/>
        <v>0</v>
      </c>
      <c r="BD324" s="68">
        <f t="shared" si="139"/>
        <v>0</v>
      </c>
      <c r="BE324" s="15">
        <f t="shared" si="139"/>
        <v>0</v>
      </c>
      <c r="BF324" s="212">
        <f t="shared" si="139"/>
        <v>8280</v>
      </c>
      <c r="BG324" s="41">
        <f t="shared" si="139"/>
        <v>0</v>
      </c>
      <c r="BH324" s="42">
        <f t="shared" si="139"/>
        <v>2530</v>
      </c>
      <c r="BI324" s="42">
        <f t="shared" si="139"/>
        <v>0</v>
      </c>
      <c r="BJ324" s="42">
        <f t="shared" si="139"/>
        <v>0</v>
      </c>
      <c r="BK324" s="42">
        <f t="shared" si="139"/>
        <v>0</v>
      </c>
      <c r="BL324" s="42">
        <f t="shared" si="139"/>
        <v>0</v>
      </c>
      <c r="BM324" s="15">
        <f t="shared" si="139"/>
        <v>0</v>
      </c>
    </row>
    <row r="325" spans="1:65" outlineLevel="2">
      <c r="A325" s="187" t="s">
        <v>21</v>
      </c>
      <c r="B325" s="188"/>
      <c r="C325" s="207">
        <f>IFERROR(SUBTOTAL(1,C293:C322),"")</f>
        <v>427111.6</v>
      </c>
      <c r="D325" s="208">
        <f t="shared" ref="D325:BM325" si="141">IFERROR(SUBTOTAL(1,D293:D322),"")</f>
        <v>37.563333333333325</v>
      </c>
      <c r="E325" s="12" t="str">
        <f t="shared" si="141"/>
        <v/>
      </c>
      <c r="F325" s="12">
        <f t="shared" si="141"/>
        <v>38</v>
      </c>
      <c r="G325" s="12">
        <f t="shared" si="141"/>
        <v>38.200000000000003</v>
      </c>
      <c r="H325" s="12">
        <f t="shared" si="141"/>
        <v>38</v>
      </c>
      <c r="I325" s="12" t="str">
        <f t="shared" si="141"/>
        <v/>
      </c>
      <c r="J325" s="12">
        <f t="shared" si="141"/>
        <v>37</v>
      </c>
      <c r="K325" s="12">
        <f t="shared" si="141"/>
        <v>37.200000000000003</v>
      </c>
      <c r="L325" s="12">
        <f t="shared" si="141"/>
        <v>37</v>
      </c>
      <c r="M325" s="210">
        <f t="shared" si="141"/>
        <v>7.1</v>
      </c>
      <c r="N325" s="83" t="str">
        <f t="shared" si="141"/>
        <v/>
      </c>
      <c r="O325" s="83">
        <f t="shared" si="141"/>
        <v>7.129999999999999</v>
      </c>
      <c r="P325" s="83">
        <f t="shared" si="141"/>
        <v>7.0225</v>
      </c>
      <c r="Q325" s="83">
        <f t="shared" si="141"/>
        <v>7.0350000000000001</v>
      </c>
      <c r="R325" s="83" t="str">
        <f t="shared" si="141"/>
        <v/>
      </c>
      <c r="S325" s="83" t="str">
        <f t="shared" si="141"/>
        <v/>
      </c>
      <c r="T325" s="83" t="str">
        <f t="shared" si="141"/>
        <v/>
      </c>
      <c r="U325" s="83" t="str">
        <f t="shared" si="141"/>
        <v/>
      </c>
      <c r="V325" s="212" t="str">
        <f t="shared" si="141"/>
        <v/>
      </c>
      <c r="W325" s="41" t="str">
        <f t="shared" si="141"/>
        <v/>
      </c>
      <c r="X325" s="41" t="str">
        <f t="shared" si="141"/>
        <v/>
      </c>
      <c r="Y325" s="41" t="str">
        <f t="shared" si="141"/>
        <v/>
      </c>
      <c r="Z325" s="41" t="str">
        <f t="shared" si="141"/>
        <v/>
      </c>
      <c r="AA325" s="41" t="str">
        <f t="shared" si="141"/>
        <v/>
      </c>
      <c r="AB325" s="41" t="str">
        <f t="shared" si="141"/>
        <v/>
      </c>
      <c r="AC325" s="41" t="str">
        <f t="shared" si="141"/>
        <v/>
      </c>
      <c r="AD325" s="41" t="str">
        <f t="shared" si="141"/>
        <v/>
      </c>
      <c r="AE325" s="212" t="str">
        <f t="shared" si="141"/>
        <v/>
      </c>
      <c r="AF325" s="41" t="str">
        <f t="shared" si="141"/>
        <v/>
      </c>
      <c r="AG325" s="41" t="str">
        <f t="shared" si="141"/>
        <v/>
      </c>
      <c r="AH325" s="41" t="str">
        <f t="shared" si="141"/>
        <v/>
      </c>
      <c r="AI325" s="41" t="str">
        <f t="shared" si="141"/>
        <v/>
      </c>
      <c r="AJ325" s="41" t="str">
        <f t="shared" si="141"/>
        <v/>
      </c>
      <c r="AK325" s="41" t="str">
        <f t="shared" si="141"/>
        <v/>
      </c>
      <c r="AL325" s="41" t="str">
        <f t="shared" si="141"/>
        <v/>
      </c>
      <c r="AM325" s="41" t="str">
        <f t="shared" si="141"/>
        <v/>
      </c>
      <c r="AN325" s="41">
        <f>IFERROR(SUBTOTAL(1,AN293:AN322),"")</f>
        <v>24.066666666666666</v>
      </c>
      <c r="AO325" s="41">
        <f t="shared" si="141"/>
        <v>1718.3333333333333</v>
      </c>
      <c r="AP325" s="110">
        <f t="shared" si="141"/>
        <v>4.0150000000000006</v>
      </c>
      <c r="AQ325" s="111">
        <f t="shared" si="141"/>
        <v>2.8125</v>
      </c>
      <c r="AR325" s="216">
        <f t="shared" si="141"/>
        <v>70.332131539306133</v>
      </c>
      <c r="AS325" s="216">
        <f t="shared" si="141"/>
        <v>29.667868460693867</v>
      </c>
      <c r="AT325" s="113">
        <f t="shared" si="141"/>
        <v>1650.6666666666667</v>
      </c>
      <c r="AU325" s="114">
        <f t="shared" si="141"/>
        <v>2.7124999999999999</v>
      </c>
      <c r="AV325" s="115">
        <f t="shared" si="141"/>
        <v>1.58</v>
      </c>
      <c r="AW325" s="216">
        <f t="shared" si="141"/>
        <v>58.198418835581464</v>
      </c>
      <c r="AX325" s="216">
        <f t="shared" si="141"/>
        <v>41.801581164418536</v>
      </c>
      <c r="AY325" s="208">
        <f t="shared" si="141"/>
        <v>41.356750540773675</v>
      </c>
      <c r="AZ325" s="97">
        <f t="shared" si="141"/>
        <v>78.068421052631592</v>
      </c>
      <c r="BA325" s="68" t="str">
        <f t="shared" si="141"/>
        <v/>
      </c>
      <c r="BB325" s="68" t="str">
        <f t="shared" si="141"/>
        <v/>
      </c>
      <c r="BC325" s="68" t="str">
        <f t="shared" si="141"/>
        <v/>
      </c>
      <c r="BD325" s="68" t="str">
        <f t="shared" si="141"/>
        <v/>
      </c>
      <c r="BE325" s="15" t="str">
        <f>IFERROR(SUBTOTAL(1,BE293:BE322),"")</f>
        <v/>
      </c>
      <c r="BF325" s="212">
        <f t="shared" si="141"/>
        <v>10339.666666666666</v>
      </c>
      <c r="BG325" s="41">
        <f t="shared" si="141"/>
        <v>3574.3333333333335</v>
      </c>
      <c r="BH325" s="42">
        <f t="shared" si="141"/>
        <v>6516.333333333333</v>
      </c>
      <c r="BI325" s="42" t="str">
        <f t="shared" si="141"/>
        <v/>
      </c>
      <c r="BJ325" s="42" t="str">
        <f t="shared" si="141"/>
        <v/>
      </c>
      <c r="BK325" s="42" t="str">
        <f t="shared" si="141"/>
        <v/>
      </c>
      <c r="BL325" s="42" t="str">
        <f t="shared" si="141"/>
        <v/>
      </c>
      <c r="BM325" s="15">
        <f t="shared" si="141"/>
        <v>249</v>
      </c>
    </row>
    <row r="326" spans="1:65" ht="17.25" outlineLevel="1" thickBot="1">
      <c r="A326" s="224" t="s">
        <v>52</v>
      </c>
      <c r="B326" s="225"/>
      <c r="C326" s="226">
        <f>SUBTOTAL(9,C293:C322)</f>
        <v>12813348</v>
      </c>
      <c r="D326" s="227"/>
      <c r="E326" s="228"/>
      <c r="F326" s="228"/>
      <c r="G326" s="228"/>
      <c r="H326" s="228"/>
      <c r="I326" s="228"/>
      <c r="J326" s="228"/>
      <c r="K326" s="228"/>
      <c r="L326" s="228"/>
      <c r="M326" s="229"/>
      <c r="N326" s="230"/>
      <c r="O326" s="230"/>
      <c r="P326" s="230"/>
      <c r="Q326" s="230"/>
      <c r="R326" s="230"/>
      <c r="S326" s="230"/>
      <c r="T326" s="230"/>
      <c r="U326" s="230"/>
      <c r="V326" s="231"/>
      <c r="W326" s="232"/>
      <c r="X326" s="232"/>
      <c r="Y326" s="232"/>
      <c r="Z326" s="232"/>
      <c r="AA326" s="232"/>
      <c r="AB326" s="232"/>
      <c r="AC326" s="232"/>
      <c r="AD326" s="232"/>
      <c r="AE326" s="231"/>
      <c r="AF326" s="232"/>
      <c r="AG326" s="232"/>
      <c r="AH326" s="232"/>
      <c r="AI326" s="232"/>
      <c r="AJ326" s="232"/>
      <c r="AK326" s="232"/>
      <c r="AL326" s="232"/>
      <c r="AM326" s="232"/>
      <c r="AN326" s="232"/>
      <c r="AO326" s="233">
        <f>SUBTOTAL(9,AO293:AO322)</f>
        <v>51550</v>
      </c>
      <c r="AP326" s="234"/>
      <c r="AQ326" s="235"/>
      <c r="AR326" s="236"/>
      <c r="AS326" s="236"/>
      <c r="AT326" s="237">
        <f>SUBTOTAL(9,AT293:AT322)</f>
        <v>49520</v>
      </c>
      <c r="AU326" s="238"/>
      <c r="AV326" s="239"/>
      <c r="AW326" s="236"/>
      <c r="AX326" s="236"/>
      <c r="AY326" s="227"/>
      <c r="AZ326" s="240"/>
      <c r="BA326" s="241"/>
      <c r="BB326" s="241"/>
      <c r="BC326" s="241"/>
      <c r="BD326" s="241"/>
      <c r="BE326" s="242">
        <f>SUBTOTAL(9,BE293:BE322)</f>
        <v>0</v>
      </c>
      <c r="BF326" s="243">
        <f t="shared" ref="BF326:BM326" si="142">SUBTOTAL(9,BF293:BF322)</f>
        <v>310190</v>
      </c>
      <c r="BG326" s="233">
        <f t="shared" si="142"/>
        <v>107230</v>
      </c>
      <c r="BH326" s="244">
        <f t="shared" si="142"/>
        <v>195490</v>
      </c>
      <c r="BI326" s="244">
        <f t="shared" si="142"/>
        <v>0</v>
      </c>
      <c r="BJ326" s="244">
        <f t="shared" si="142"/>
        <v>0</v>
      </c>
      <c r="BK326" s="244">
        <f t="shared" si="142"/>
        <v>0</v>
      </c>
      <c r="BL326" s="244">
        <f t="shared" si="142"/>
        <v>0</v>
      </c>
      <c r="BM326" s="242">
        <f t="shared" si="142"/>
        <v>7470</v>
      </c>
    </row>
    <row r="327" spans="1:65" outlineLevel="5">
      <c r="A327" s="21">
        <f t="shared" si="136"/>
        <v>10</v>
      </c>
      <c r="B327" s="33">
        <f>B322+1</f>
        <v>42278</v>
      </c>
      <c r="C327" s="207">
        <v>516324</v>
      </c>
      <c r="D327" s="64">
        <f t="shared" ref="D327:D357" si="143">IFERROR(ROUND(AVERAGE(E327:L327),1),"")</f>
        <v>38.200000000000003</v>
      </c>
      <c r="E327" s="12"/>
      <c r="F327" s="12">
        <v>38</v>
      </c>
      <c r="G327" s="12">
        <v>39</v>
      </c>
      <c r="H327" s="12">
        <v>39</v>
      </c>
      <c r="I327" s="12"/>
      <c r="J327" s="12">
        <v>37</v>
      </c>
      <c r="K327" s="12">
        <v>38</v>
      </c>
      <c r="L327" s="12">
        <v>38</v>
      </c>
      <c r="M327" s="74" t="str">
        <f t="shared" ref="M327:M357" si="144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5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6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26</v>
      </c>
      <c r="AO327" s="41">
        <v>1552</v>
      </c>
      <c r="AP327" s="110"/>
      <c r="AQ327" s="111"/>
      <c r="AR327" s="126" t="str">
        <f t="shared" ref="AR327:AR357" si="147">IFERROR(AQ327/AP327*100,"")</f>
        <v/>
      </c>
      <c r="AS327" s="126" t="str">
        <f t="shared" ref="AS327:AS357" si="148">IFERROR(100-AR327,"")</f>
        <v/>
      </c>
      <c r="AT327" s="127">
        <v>1364</v>
      </c>
      <c r="AU327" s="128"/>
      <c r="AV327" s="129"/>
      <c r="AW327" s="126" t="str">
        <f t="shared" ref="AW327:AW357" si="149">IFERROR(AV327/AU327*100,"")</f>
        <v/>
      </c>
      <c r="AX327" s="126" t="str">
        <f t="shared" ref="AX327:AX357" si="150">IFERROR(100-AW327,"")</f>
        <v/>
      </c>
      <c r="AY327" s="64" t="str">
        <f t="shared" ref="AY327:AY357" si="151">IFERROR((1-((AW327*AS327)/(AX327*AR327)))*100,"")</f>
        <v/>
      </c>
      <c r="AZ327" s="97">
        <v>78.5</v>
      </c>
      <c r="BA327" s="68"/>
      <c r="BB327" s="68"/>
      <c r="BC327" s="68"/>
      <c r="BD327" s="68"/>
      <c r="BE327" s="15"/>
      <c r="BF327" s="5">
        <f t="shared" ref="BF327:BF357" si="152">IF(SUM(BG327:BM327)=0,"",SUM(BG327:BM327))</f>
        <v>10400</v>
      </c>
      <c r="BG327" s="41">
        <v>3920</v>
      </c>
      <c r="BH327" s="42">
        <v>3520</v>
      </c>
      <c r="BI327" s="42"/>
      <c r="BJ327" s="42"/>
      <c r="BK327" s="42"/>
      <c r="BL327" s="42"/>
      <c r="BM327" s="15">
        <v>2960</v>
      </c>
    </row>
    <row r="328" spans="1:65" outlineLevel="5">
      <c r="A328" s="22">
        <f t="shared" si="136"/>
        <v>10</v>
      </c>
      <c r="B328" s="9">
        <f t="shared" si="121"/>
        <v>42279</v>
      </c>
      <c r="C328" s="207">
        <v>515409</v>
      </c>
      <c r="D328" s="64">
        <f t="shared" si="143"/>
        <v>37.799999999999997</v>
      </c>
      <c r="E328" s="12"/>
      <c r="F328" s="12">
        <v>38</v>
      </c>
      <c r="G328" s="12">
        <v>38</v>
      </c>
      <c r="H328" s="12">
        <v>39</v>
      </c>
      <c r="I328" s="12"/>
      <c r="J328" s="12">
        <v>37</v>
      </c>
      <c r="K328" s="12">
        <v>37</v>
      </c>
      <c r="L328" s="12">
        <v>38</v>
      </c>
      <c r="M328" s="74" t="str">
        <f t="shared" si="144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5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6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24</v>
      </c>
      <c r="AO328" s="41">
        <v>1690</v>
      </c>
      <c r="AP328" s="110"/>
      <c r="AQ328" s="111"/>
      <c r="AR328" s="126" t="str">
        <f t="shared" si="147"/>
        <v/>
      </c>
      <c r="AS328" s="126" t="str">
        <f t="shared" si="148"/>
        <v/>
      </c>
      <c r="AT328" s="127">
        <v>1600</v>
      </c>
      <c r="AU328" s="128"/>
      <c r="AV328" s="129"/>
      <c r="AW328" s="126" t="str">
        <f t="shared" si="149"/>
        <v/>
      </c>
      <c r="AX328" s="126" t="str">
        <f t="shared" si="150"/>
        <v/>
      </c>
      <c r="AY328" s="64" t="str">
        <f t="shared" si="151"/>
        <v/>
      </c>
      <c r="AZ328" s="97">
        <v>78.2</v>
      </c>
      <c r="BA328" s="68"/>
      <c r="BB328" s="68"/>
      <c r="BC328" s="68"/>
      <c r="BD328" s="68"/>
      <c r="BE328" s="15"/>
      <c r="BF328" s="5">
        <f t="shared" si="152"/>
        <v>10700</v>
      </c>
      <c r="BG328" s="41">
        <v>3740</v>
      </c>
      <c r="BH328" s="42">
        <v>6960</v>
      </c>
      <c r="BI328" s="42"/>
      <c r="BJ328" s="42"/>
      <c r="BK328" s="42"/>
      <c r="BL328" s="42"/>
      <c r="BM328" s="15">
        <v>0</v>
      </c>
    </row>
    <row r="329" spans="1:65" outlineLevel="5">
      <c r="A329" s="22">
        <f t="shared" si="136"/>
        <v>10</v>
      </c>
      <c r="B329" s="9">
        <f t="shared" si="121"/>
        <v>42280</v>
      </c>
      <c r="C329" s="207">
        <v>453127</v>
      </c>
      <c r="D329" s="64">
        <f t="shared" si="143"/>
        <v>37.5</v>
      </c>
      <c r="E329" s="12"/>
      <c r="F329" s="12">
        <v>38</v>
      </c>
      <c r="G329" s="12">
        <v>38</v>
      </c>
      <c r="H329" s="12">
        <v>38</v>
      </c>
      <c r="I329" s="12"/>
      <c r="J329" s="12">
        <v>37</v>
      </c>
      <c r="K329" s="12">
        <v>37</v>
      </c>
      <c r="L329" s="12">
        <v>37</v>
      </c>
      <c r="M329" s="74" t="str">
        <f t="shared" si="144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5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6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23</v>
      </c>
      <c r="AO329" s="41">
        <v>1710</v>
      </c>
      <c r="AP329" s="110"/>
      <c r="AQ329" s="111"/>
      <c r="AR329" s="126" t="str">
        <f t="shared" si="147"/>
        <v/>
      </c>
      <c r="AS329" s="126" t="str">
        <f t="shared" si="148"/>
        <v/>
      </c>
      <c r="AT329" s="127">
        <v>1610</v>
      </c>
      <c r="AU329" s="128"/>
      <c r="AV329" s="129"/>
      <c r="AW329" s="126" t="str">
        <f t="shared" si="149"/>
        <v/>
      </c>
      <c r="AX329" s="126" t="str">
        <f t="shared" si="150"/>
        <v/>
      </c>
      <c r="AY329" s="64" t="str">
        <f t="shared" si="151"/>
        <v/>
      </c>
      <c r="AZ329" s="97"/>
      <c r="BA329" s="68"/>
      <c r="BB329" s="68"/>
      <c r="BC329" s="68"/>
      <c r="BD329" s="68"/>
      <c r="BE329" s="15"/>
      <c r="BF329" s="5">
        <f t="shared" si="152"/>
        <v>10480</v>
      </c>
      <c r="BG329" s="41">
        <v>1700</v>
      </c>
      <c r="BH329" s="42">
        <v>8780</v>
      </c>
      <c r="BI329" s="42"/>
      <c r="BJ329" s="42"/>
      <c r="BK329" s="42"/>
      <c r="BL329" s="42"/>
      <c r="BM329" s="15">
        <v>0</v>
      </c>
    </row>
    <row r="330" spans="1:65" outlineLevel="5">
      <c r="A330" s="22">
        <f t="shared" si="136"/>
        <v>10</v>
      </c>
      <c r="B330" s="9">
        <f t="shared" si="121"/>
        <v>42281</v>
      </c>
      <c r="C330" s="207">
        <v>383354</v>
      </c>
      <c r="D330" s="64">
        <f t="shared" si="143"/>
        <v>37.5</v>
      </c>
      <c r="E330" s="12"/>
      <c r="F330" s="12">
        <v>38</v>
      </c>
      <c r="G330" s="12">
        <v>38</v>
      </c>
      <c r="H330" s="12">
        <v>38</v>
      </c>
      <c r="I330" s="12"/>
      <c r="J330" s="12">
        <v>37</v>
      </c>
      <c r="K330" s="12">
        <v>37</v>
      </c>
      <c r="L330" s="12">
        <v>37</v>
      </c>
      <c r="M330" s="74" t="str">
        <f t="shared" si="144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5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6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24</v>
      </c>
      <c r="AO330" s="41">
        <v>1670</v>
      </c>
      <c r="AP330" s="110"/>
      <c r="AQ330" s="111"/>
      <c r="AR330" s="126" t="str">
        <f t="shared" si="147"/>
        <v/>
      </c>
      <c r="AS330" s="126" t="str">
        <f t="shared" si="148"/>
        <v/>
      </c>
      <c r="AT330" s="127">
        <v>1650</v>
      </c>
      <c r="AU330" s="128"/>
      <c r="AV330" s="129"/>
      <c r="AW330" s="126" t="str">
        <f t="shared" si="149"/>
        <v/>
      </c>
      <c r="AX330" s="126" t="str">
        <f t="shared" si="150"/>
        <v/>
      </c>
      <c r="AY330" s="64" t="str">
        <f t="shared" si="151"/>
        <v/>
      </c>
      <c r="AZ330" s="97"/>
      <c r="BA330" s="68"/>
      <c r="BB330" s="68"/>
      <c r="BC330" s="68"/>
      <c r="BD330" s="68"/>
      <c r="BE330" s="15"/>
      <c r="BF330" s="5">
        <f t="shared" si="152"/>
        <v>10470</v>
      </c>
      <c r="BG330" s="41">
        <v>5320</v>
      </c>
      <c r="BH330" s="42">
        <v>1610</v>
      </c>
      <c r="BI330" s="42"/>
      <c r="BJ330" s="42"/>
      <c r="BK330" s="42"/>
      <c r="BL330" s="42"/>
      <c r="BM330" s="15">
        <v>3540</v>
      </c>
    </row>
    <row r="331" spans="1:65" outlineLevel="5">
      <c r="A331" s="22">
        <f t="shared" si="136"/>
        <v>10</v>
      </c>
      <c r="B331" s="9">
        <f t="shared" si="121"/>
        <v>42282</v>
      </c>
      <c r="C331" s="207">
        <v>381898</v>
      </c>
      <c r="D331" s="64">
        <f t="shared" si="143"/>
        <v>38.200000000000003</v>
      </c>
      <c r="E331" s="12"/>
      <c r="F331" s="12">
        <v>39</v>
      </c>
      <c r="G331" s="12">
        <v>38</v>
      </c>
      <c r="H331" s="12">
        <v>39</v>
      </c>
      <c r="I331" s="12"/>
      <c r="J331" s="12">
        <v>38</v>
      </c>
      <c r="K331" s="12">
        <v>37</v>
      </c>
      <c r="L331" s="12">
        <v>38</v>
      </c>
      <c r="M331" s="74" t="str">
        <f t="shared" si="144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45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6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30</v>
      </c>
      <c r="AO331" s="41">
        <v>1320</v>
      </c>
      <c r="AP331" s="110"/>
      <c r="AQ331" s="111"/>
      <c r="AR331" s="126" t="str">
        <f t="shared" si="147"/>
        <v/>
      </c>
      <c r="AS331" s="126" t="str">
        <f t="shared" si="148"/>
        <v/>
      </c>
      <c r="AT331" s="127">
        <v>1350</v>
      </c>
      <c r="AU331" s="128"/>
      <c r="AV331" s="129"/>
      <c r="AW331" s="126" t="str">
        <f t="shared" si="149"/>
        <v/>
      </c>
      <c r="AX331" s="126" t="str">
        <f t="shared" si="150"/>
        <v/>
      </c>
      <c r="AY331" s="64" t="str">
        <f t="shared" si="151"/>
        <v/>
      </c>
      <c r="AZ331" s="97">
        <v>78.2</v>
      </c>
      <c r="BA331" s="68"/>
      <c r="BB331" s="68"/>
      <c r="BC331" s="68"/>
      <c r="BD331" s="68"/>
      <c r="BE331" s="15"/>
      <c r="BF331" s="5">
        <f t="shared" si="152"/>
        <v>10410</v>
      </c>
      <c r="BG331" s="41">
        <v>5480</v>
      </c>
      <c r="BH331" s="42">
        <v>440</v>
      </c>
      <c r="BI331" s="42"/>
      <c r="BJ331" s="42"/>
      <c r="BK331" s="42"/>
      <c r="BL331" s="42"/>
      <c r="BM331" s="15">
        <v>4490</v>
      </c>
    </row>
    <row r="332" spans="1:65" outlineLevel="5">
      <c r="A332" s="22">
        <f t="shared" si="136"/>
        <v>10</v>
      </c>
      <c r="B332" s="9">
        <f t="shared" si="121"/>
        <v>42283</v>
      </c>
      <c r="C332" s="207">
        <v>422675</v>
      </c>
      <c r="D332" s="64">
        <f t="shared" si="143"/>
        <v>38.5</v>
      </c>
      <c r="E332" s="12"/>
      <c r="F332" s="12">
        <v>38</v>
      </c>
      <c r="G332" s="12">
        <v>39</v>
      </c>
      <c r="H332" s="12">
        <v>40</v>
      </c>
      <c r="I332" s="12"/>
      <c r="J332" s="12">
        <v>37</v>
      </c>
      <c r="K332" s="12">
        <v>38</v>
      </c>
      <c r="L332" s="12">
        <v>39</v>
      </c>
      <c r="M332" s="74">
        <f t="shared" si="144"/>
        <v>7.2</v>
      </c>
      <c r="N332" s="83"/>
      <c r="O332" s="83">
        <v>7.2</v>
      </c>
      <c r="P332" s="83">
        <v>7.14</v>
      </c>
      <c r="Q332" s="83">
        <v>7.11</v>
      </c>
      <c r="R332" s="83"/>
      <c r="S332" s="83"/>
      <c r="T332" s="83"/>
      <c r="U332" s="83"/>
      <c r="V332" s="5" t="str">
        <f t="shared" si="145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6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29</v>
      </c>
      <c r="AO332" s="41">
        <v>1390</v>
      </c>
      <c r="AP332" s="110">
        <v>3.82</v>
      </c>
      <c r="AQ332" s="111">
        <v>2.76</v>
      </c>
      <c r="AR332" s="126">
        <f t="shared" si="147"/>
        <v>72.251308900523554</v>
      </c>
      <c r="AS332" s="126">
        <f t="shared" si="148"/>
        <v>27.748691099476446</v>
      </c>
      <c r="AT332" s="127">
        <v>1410</v>
      </c>
      <c r="AU332" s="128">
        <v>2.6</v>
      </c>
      <c r="AV332" s="129">
        <v>1.54</v>
      </c>
      <c r="AW332" s="126">
        <f t="shared" si="149"/>
        <v>59.230769230769234</v>
      </c>
      <c r="AX332" s="126">
        <f t="shared" si="150"/>
        <v>40.769230769230766</v>
      </c>
      <c r="AY332" s="64">
        <f t="shared" si="151"/>
        <v>44.202898550724612</v>
      </c>
      <c r="AZ332" s="97">
        <v>78.900000000000006</v>
      </c>
      <c r="BA332" s="68"/>
      <c r="BB332" s="68"/>
      <c r="BC332" s="68"/>
      <c r="BD332" s="68"/>
      <c r="BE332" s="15"/>
      <c r="BF332" s="5">
        <f t="shared" si="152"/>
        <v>11720</v>
      </c>
      <c r="BG332" s="41">
        <v>1710</v>
      </c>
      <c r="BH332" s="42">
        <v>5110</v>
      </c>
      <c r="BI332" s="42"/>
      <c r="BJ332" s="42"/>
      <c r="BK332" s="42"/>
      <c r="BL332" s="42"/>
      <c r="BM332" s="15">
        <v>4900</v>
      </c>
    </row>
    <row r="333" spans="1:65" outlineLevel="5">
      <c r="A333" s="22">
        <f t="shared" si="136"/>
        <v>10</v>
      </c>
      <c r="B333" s="9">
        <f t="shared" si="121"/>
        <v>42284</v>
      </c>
      <c r="C333" s="207">
        <v>403588</v>
      </c>
      <c r="D333" s="64">
        <f t="shared" si="143"/>
        <v>37.200000000000003</v>
      </c>
      <c r="E333" s="12"/>
      <c r="F333" s="12">
        <v>37</v>
      </c>
      <c r="G333" s="12">
        <v>38</v>
      </c>
      <c r="H333" s="12">
        <v>38</v>
      </c>
      <c r="I333" s="12"/>
      <c r="J333" s="12">
        <v>36</v>
      </c>
      <c r="K333" s="12">
        <v>37</v>
      </c>
      <c r="L333" s="12">
        <v>37</v>
      </c>
      <c r="M333" s="74" t="str">
        <f t="shared" si="144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5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6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24</v>
      </c>
      <c r="AO333" s="41">
        <v>1640</v>
      </c>
      <c r="AP333" s="110"/>
      <c r="AQ333" s="111"/>
      <c r="AR333" s="126" t="str">
        <f t="shared" si="147"/>
        <v/>
      </c>
      <c r="AS333" s="126" t="str">
        <f t="shared" si="148"/>
        <v/>
      </c>
      <c r="AT333" s="127">
        <v>1770</v>
      </c>
      <c r="AU333" s="128"/>
      <c r="AV333" s="129"/>
      <c r="AW333" s="126" t="str">
        <f t="shared" si="149"/>
        <v/>
      </c>
      <c r="AX333" s="126" t="str">
        <f t="shared" si="150"/>
        <v/>
      </c>
      <c r="AY333" s="64" t="str">
        <f t="shared" si="151"/>
        <v/>
      </c>
      <c r="AZ333" s="97">
        <v>78.900000000000006</v>
      </c>
      <c r="BA333" s="68"/>
      <c r="BB333" s="68"/>
      <c r="BC333" s="68"/>
      <c r="BD333" s="68"/>
      <c r="BE333" s="15"/>
      <c r="BF333" s="5">
        <f t="shared" si="152"/>
        <v>11780</v>
      </c>
      <c r="BG333" s="41">
        <v>2740</v>
      </c>
      <c r="BH333" s="42">
        <v>3840</v>
      </c>
      <c r="BI333" s="42"/>
      <c r="BJ333" s="42"/>
      <c r="BK333" s="42"/>
      <c r="BL333" s="42"/>
      <c r="BM333" s="15">
        <v>5200</v>
      </c>
    </row>
    <row r="334" spans="1:65" outlineLevel="5">
      <c r="A334" s="22">
        <f t="shared" si="136"/>
        <v>10</v>
      </c>
      <c r="B334" s="9">
        <f t="shared" si="121"/>
        <v>42285</v>
      </c>
      <c r="C334" s="207">
        <v>402816</v>
      </c>
      <c r="D334" s="64">
        <f t="shared" si="143"/>
        <v>37.5</v>
      </c>
      <c r="E334" s="12"/>
      <c r="F334" s="12">
        <v>38</v>
      </c>
      <c r="G334" s="12">
        <v>38</v>
      </c>
      <c r="H334" s="12">
        <v>38</v>
      </c>
      <c r="I334" s="12"/>
      <c r="J334" s="12">
        <v>37</v>
      </c>
      <c r="K334" s="12">
        <v>37</v>
      </c>
      <c r="L334" s="12">
        <v>37</v>
      </c>
      <c r="M334" s="74" t="str">
        <f t="shared" si="144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5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6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22</v>
      </c>
      <c r="AO334" s="41">
        <v>1790</v>
      </c>
      <c r="AP334" s="110"/>
      <c r="AQ334" s="111"/>
      <c r="AR334" s="126" t="str">
        <f t="shared" si="147"/>
        <v/>
      </c>
      <c r="AS334" s="126" t="str">
        <f t="shared" si="148"/>
        <v/>
      </c>
      <c r="AT334" s="127">
        <v>1770</v>
      </c>
      <c r="AU334" s="128"/>
      <c r="AV334" s="129"/>
      <c r="AW334" s="126" t="str">
        <f t="shared" si="149"/>
        <v/>
      </c>
      <c r="AX334" s="126" t="str">
        <f t="shared" si="150"/>
        <v/>
      </c>
      <c r="AY334" s="64" t="str">
        <f t="shared" si="151"/>
        <v/>
      </c>
      <c r="AZ334" s="97">
        <v>78.900000000000006</v>
      </c>
      <c r="BA334" s="68"/>
      <c r="BB334" s="68"/>
      <c r="BC334" s="68"/>
      <c r="BD334" s="68"/>
      <c r="BE334" s="15"/>
      <c r="BF334" s="5">
        <f t="shared" si="152"/>
        <v>10420</v>
      </c>
      <c r="BG334" s="41">
        <v>5070</v>
      </c>
      <c r="BH334" s="42">
        <v>380</v>
      </c>
      <c r="BI334" s="42"/>
      <c r="BJ334" s="42"/>
      <c r="BK334" s="42"/>
      <c r="BL334" s="42"/>
      <c r="BM334" s="15">
        <v>4970</v>
      </c>
    </row>
    <row r="335" spans="1:65" outlineLevel="5">
      <c r="A335" s="22">
        <f t="shared" si="136"/>
        <v>10</v>
      </c>
      <c r="B335" s="9">
        <f t="shared" si="121"/>
        <v>42286</v>
      </c>
      <c r="C335" s="207">
        <v>400786</v>
      </c>
      <c r="D335" s="64">
        <f t="shared" si="143"/>
        <v>37.5</v>
      </c>
      <c r="E335" s="12"/>
      <c r="F335" s="12">
        <v>38</v>
      </c>
      <c r="G335" s="12">
        <v>38</v>
      </c>
      <c r="H335" s="12">
        <v>38</v>
      </c>
      <c r="I335" s="12"/>
      <c r="J335" s="12">
        <v>37</v>
      </c>
      <c r="K335" s="12">
        <v>37</v>
      </c>
      <c r="L335" s="12">
        <v>37</v>
      </c>
      <c r="M335" s="74" t="str">
        <f t="shared" si="144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5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6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23</v>
      </c>
      <c r="AO335" s="41">
        <v>1750</v>
      </c>
      <c r="AP335" s="110"/>
      <c r="AQ335" s="111"/>
      <c r="AR335" s="126" t="str">
        <f t="shared" si="147"/>
        <v/>
      </c>
      <c r="AS335" s="126" t="str">
        <f t="shared" si="148"/>
        <v/>
      </c>
      <c r="AT335" s="127">
        <v>1710</v>
      </c>
      <c r="AU335" s="128"/>
      <c r="AV335" s="129"/>
      <c r="AW335" s="126" t="str">
        <f t="shared" si="149"/>
        <v/>
      </c>
      <c r="AX335" s="126" t="str">
        <f t="shared" si="150"/>
        <v/>
      </c>
      <c r="AY335" s="64" t="str">
        <f t="shared" si="151"/>
        <v/>
      </c>
      <c r="AZ335" s="97"/>
      <c r="BA335" s="68"/>
      <c r="BB335" s="68"/>
      <c r="BC335" s="68"/>
      <c r="BD335" s="68"/>
      <c r="BE335" s="15"/>
      <c r="BF335" s="5">
        <f t="shared" si="152"/>
        <v>10580</v>
      </c>
      <c r="BG335" s="41">
        <v>4570</v>
      </c>
      <c r="BH335" s="42">
        <v>830</v>
      </c>
      <c r="BI335" s="42"/>
      <c r="BJ335" s="42"/>
      <c r="BK335" s="42"/>
      <c r="BL335" s="42"/>
      <c r="BM335" s="15">
        <v>5180</v>
      </c>
    </row>
    <row r="336" spans="1:65" outlineLevel="5">
      <c r="A336" s="22">
        <f t="shared" si="136"/>
        <v>10</v>
      </c>
      <c r="B336" s="9">
        <f t="shared" si="121"/>
        <v>42287</v>
      </c>
      <c r="C336" s="207">
        <v>384748</v>
      </c>
      <c r="D336" s="64">
        <f t="shared" si="143"/>
        <v>37.5</v>
      </c>
      <c r="E336" s="12"/>
      <c r="F336" s="12">
        <v>38</v>
      </c>
      <c r="G336" s="12">
        <v>38</v>
      </c>
      <c r="H336" s="12">
        <v>38</v>
      </c>
      <c r="I336" s="12"/>
      <c r="J336" s="12">
        <v>37</v>
      </c>
      <c r="K336" s="12">
        <v>37</v>
      </c>
      <c r="L336" s="12">
        <v>37</v>
      </c>
      <c r="M336" s="74" t="str">
        <f t="shared" si="144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5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6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24</v>
      </c>
      <c r="AO336" s="41">
        <v>1670</v>
      </c>
      <c r="AP336" s="110"/>
      <c r="AQ336" s="111"/>
      <c r="AR336" s="126" t="str">
        <f t="shared" si="147"/>
        <v/>
      </c>
      <c r="AS336" s="126" t="str">
        <f t="shared" si="148"/>
        <v/>
      </c>
      <c r="AT336" s="127">
        <v>1660</v>
      </c>
      <c r="AU336" s="128"/>
      <c r="AV336" s="129"/>
      <c r="AW336" s="126" t="str">
        <f t="shared" si="149"/>
        <v/>
      </c>
      <c r="AX336" s="126" t="str">
        <f t="shared" si="150"/>
        <v/>
      </c>
      <c r="AY336" s="64" t="str">
        <f t="shared" si="151"/>
        <v/>
      </c>
      <c r="AZ336" s="97"/>
      <c r="BA336" s="68"/>
      <c r="BB336" s="68"/>
      <c r="BC336" s="68"/>
      <c r="BD336" s="68"/>
      <c r="BE336" s="15"/>
      <c r="BF336" s="5">
        <f t="shared" si="152"/>
        <v>10630</v>
      </c>
      <c r="BG336" s="41">
        <v>2840</v>
      </c>
      <c r="BH336" s="42">
        <v>2700</v>
      </c>
      <c r="BI336" s="42"/>
      <c r="BJ336" s="42"/>
      <c r="BK336" s="42"/>
      <c r="BL336" s="42"/>
      <c r="BM336" s="15">
        <v>5090</v>
      </c>
    </row>
    <row r="337" spans="1:65" outlineLevel="5">
      <c r="A337" s="22">
        <f t="shared" si="136"/>
        <v>10</v>
      </c>
      <c r="B337" s="9">
        <f t="shared" si="121"/>
        <v>42288</v>
      </c>
      <c r="C337" s="207">
        <v>352376</v>
      </c>
      <c r="D337" s="64">
        <f t="shared" si="143"/>
        <v>37.200000000000003</v>
      </c>
      <c r="E337" s="12"/>
      <c r="F337" s="12">
        <v>38</v>
      </c>
      <c r="G337" s="12">
        <v>37</v>
      </c>
      <c r="H337" s="12">
        <v>38</v>
      </c>
      <c r="I337" s="12"/>
      <c r="J337" s="12">
        <v>37</v>
      </c>
      <c r="K337" s="12">
        <v>36</v>
      </c>
      <c r="L337" s="12">
        <v>37</v>
      </c>
      <c r="M337" s="74" t="str">
        <f t="shared" si="144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45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6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24</v>
      </c>
      <c r="AO337" s="41">
        <v>1680</v>
      </c>
      <c r="AP337" s="110"/>
      <c r="AQ337" s="111"/>
      <c r="AR337" s="126" t="str">
        <f t="shared" si="147"/>
        <v/>
      </c>
      <c r="AS337" s="126" t="str">
        <f t="shared" si="148"/>
        <v/>
      </c>
      <c r="AT337" s="127">
        <v>1680</v>
      </c>
      <c r="AU337" s="128"/>
      <c r="AV337" s="129"/>
      <c r="AW337" s="126" t="str">
        <f t="shared" si="149"/>
        <v/>
      </c>
      <c r="AX337" s="126" t="str">
        <f t="shared" si="150"/>
        <v/>
      </c>
      <c r="AY337" s="64" t="str">
        <f t="shared" si="151"/>
        <v/>
      </c>
      <c r="AZ337" s="97"/>
      <c r="BA337" s="68"/>
      <c r="BB337" s="68"/>
      <c r="BC337" s="68"/>
      <c r="BD337" s="68"/>
      <c r="BE337" s="15"/>
      <c r="BF337" s="5">
        <f t="shared" si="152"/>
        <v>10600</v>
      </c>
      <c r="BG337" s="41">
        <v>2920</v>
      </c>
      <c r="BH337" s="42">
        <v>2700</v>
      </c>
      <c r="BI337" s="42"/>
      <c r="BJ337" s="42"/>
      <c r="BK337" s="42"/>
      <c r="BL337" s="42"/>
      <c r="BM337" s="15">
        <v>4980</v>
      </c>
    </row>
    <row r="338" spans="1:65" outlineLevel="5">
      <c r="A338" s="22">
        <f t="shared" si="136"/>
        <v>10</v>
      </c>
      <c r="B338" s="9">
        <f t="shared" si="121"/>
        <v>42289</v>
      </c>
      <c r="C338" s="207">
        <v>373433</v>
      </c>
      <c r="D338" s="64">
        <f t="shared" si="143"/>
        <v>36.799999999999997</v>
      </c>
      <c r="E338" s="12"/>
      <c r="F338" s="12">
        <v>37</v>
      </c>
      <c r="G338" s="12">
        <v>37</v>
      </c>
      <c r="H338" s="12">
        <v>38</v>
      </c>
      <c r="I338" s="12"/>
      <c r="J338" s="12">
        <v>36</v>
      </c>
      <c r="K338" s="12">
        <v>36</v>
      </c>
      <c r="L338" s="12">
        <v>37</v>
      </c>
      <c r="M338" s="74" t="str">
        <f t="shared" si="144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45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6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30</v>
      </c>
      <c r="AO338" s="41">
        <v>1320</v>
      </c>
      <c r="AP338" s="110"/>
      <c r="AQ338" s="111"/>
      <c r="AR338" s="126" t="str">
        <f t="shared" si="147"/>
        <v/>
      </c>
      <c r="AS338" s="126" t="str">
        <f t="shared" si="148"/>
        <v/>
      </c>
      <c r="AT338" s="127">
        <v>1440</v>
      </c>
      <c r="AU338" s="128"/>
      <c r="AV338" s="129"/>
      <c r="AW338" s="126" t="str">
        <f t="shared" si="149"/>
        <v/>
      </c>
      <c r="AX338" s="126" t="str">
        <f t="shared" si="150"/>
        <v/>
      </c>
      <c r="AY338" s="64" t="str">
        <f t="shared" si="151"/>
        <v/>
      </c>
      <c r="AZ338" s="97">
        <v>78.2</v>
      </c>
      <c r="BA338" s="68"/>
      <c r="BB338" s="68"/>
      <c r="BC338" s="68"/>
      <c r="BD338" s="68"/>
      <c r="BE338" s="15"/>
      <c r="BF338" s="5">
        <f t="shared" si="152"/>
        <v>10570</v>
      </c>
      <c r="BG338" s="41">
        <v>4720</v>
      </c>
      <c r="BH338" s="42">
        <v>2030</v>
      </c>
      <c r="BI338" s="42"/>
      <c r="BJ338" s="42"/>
      <c r="BK338" s="42"/>
      <c r="BL338" s="42"/>
      <c r="BM338" s="15">
        <v>3820</v>
      </c>
    </row>
    <row r="339" spans="1:65" outlineLevel="5">
      <c r="A339" s="22">
        <f t="shared" si="136"/>
        <v>10</v>
      </c>
      <c r="B339" s="9">
        <f t="shared" si="121"/>
        <v>42290</v>
      </c>
      <c r="C339" s="207">
        <v>385076</v>
      </c>
      <c r="D339" s="64">
        <f t="shared" si="143"/>
        <v>38.200000000000003</v>
      </c>
      <c r="E339" s="12"/>
      <c r="F339" s="12">
        <v>39</v>
      </c>
      <c r="G339" s="12">
        <v>38</v>
      </c>
      <c r="H339" s="12">
        <v>39</v>
      </c>
      <c r="I339" s="12"/>
      <c r="J339" s="12">
        <v>38</v>
      </c>
      <c r="K339" s="12">
        <v>37</v>
      </c>
      <c r="L339" s="12">
        <v>38</v>
      </c>
      <c r="M339" s="74">
        <f t="shared" si="144"/>
        <v>7.2</v>
      </c>
      <c r="N339" s="83"/>
      <c r="O339" s="83">
        <v>7.25</v>
      </c>
      <c r="P339" s="83">
        <v>7.26</v>
      </c>
      <c r="Q339" s="83">
        <v>7.23</v>
      </c>
      <c r="R339" s="83"/>
      <c r="S339" s="83"/>
      <c r="T339" s="83"/>
      <c r="U339" s="83"/>
      <c r="V339" s="5" t="str">
        <f t="shared" si="145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6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36</v>
      </c>
      <c r="AO339" s="41">
        <v>1110</v>
      </c>
      <c r="AP339" s="110">
        <v>4.3600000000000003</v>
      </c>
      <c r="AQ339" s="111">
        <v>3.18</v>
      </c>
      <c r="AR339" s="126">
        <f t="shared" si="147"/>
        <v>72.935779816513758</v>
      </c>
      <c r="AS339" s="126">
        <f t="shared" si="148"/>
        <v>27.064220183486242</v>
      </c>
      <c r="AT339" s="127">
        <v>1090</v>
      </c>
      <c r="AU339" s="128">
        <v>2.42</v>
      </c>
      <c r="AV339" s="129">
        <v>1.37</v>
      </c>
      <c r="AW339" s="126">
        <f t="shared" si="149"/>
        <v>56.611570247933898</v>
      </c>
      <c r="AX339" s="126">
        <f t="shared" si="150"/>
        <v>43.388429752066102</v>
      </c>
      <c r="AY339" s="64">
        <f t="shared" si="151"/>
        <v>51.584306678646264</v>
      </c>
      <c r="AZ339" s="97">
        <v>78.900000000000006</v>
      </c>
      <c r="BA339" s="68"/>
      <c r="BB339" s="68"/>
      <c r="BC339" s="68"/>
      <c r="BD339" s="68"/>
      <c r="BE339" s="15"/>
      <c r="BF339" s="5">
        <f t="shared" si="152"/>
        <v>10600</v>
      </c>
      <c r="BG339" s="41">
        <v>3270</v>
      </c>
      <c r="BH339" s="42">
        <v>7330</v>
      </c>
      <c r="BI339" s="42"/>
      <c r="BJ339" s="42"/>
      <c r="BK339" s="42"/>
      <c r="BL339" s="42"/>
      <c r="BM339" s="15">
        <v>0</v>
      </c>
    </row>
    <row r="340" spans="1:65" outlineLevel="5">
      <c r="A340" s="22">
        <f t="shared" si="136"/>
        <v>10</v>
      </c>
      <c r="B340" s="9">
        <f t="shared" si="121"/>
        <v>42291</v>
      </c>
      <c r="C340" s="207">
        <v>378742</v>
      </c>
      <c r="D340" s="64">
        <f t="shared" si="143"/>
        <v>37.5</v>
      </c>
      <c r="E340" s="12"/>
      <c r="F340" s="12">
        <v>38</v>
      </c>
      <c r="G340" s="12">
        <v>38</v>
      </c>
      <c r="H340" s="12">
        <v>38</v>
      </c>
      <c r="I340" s="12"/>
      <c r="J340" s="12">
        <v>37</v>
      </c>
      <c r="K340" s="12">
        <v>37</v>
      </c>
      <c r="L340" s="12">
        <v>37</v>
      </c>
      <c r="M340" s="74" t="str">
        <f t="shared" si="144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5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6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37</v>
      </c>
      <c r="AO340" s="41">
        <v>1070</v>
      </c>
      <c r="AP340" s="110"/>
      <c r="AQ340" s="111"/>
      <c r="AR340" s="126" t="str">
        <f t="shared" si="147"/>
        <v/>
      </c>
      <c r="AS340" s="126" t="str">
        <f t="shared" si="148"/>
        <v/>
      </c>
      <c r="AT340" s="127">
        <v>950</v>
      </c>
      <c r="AU340" s="128"/>
      <c r="AV340" s="129"/>
      <c r="AW340" s="126" t="str">
        <f t="shared" si="149"/>
        <v/>
      </c>
      <c r="AX340" s="126" t="str">
        <f t="shared" si="150"/>
        <v/>
      </c>
      <c r="AY340" s="64" t="str">
        <f t="shared" si="151"/>
        <v/>
      </c>
      <c r="AZ340" s="97">
        <v>79.099999999999994</v>
      </c>
      <c r="BA340" s="68"/>
      <c r="BB340" s="68"/>
      <c r="BC340" s="68"/>
      <c r="BD340" s="68"/>
      <c r="BE340" s="15"/>
      <c r="BF340" s="5">
        <f t="shared" si="152"/>
        <v>11960</v>
      </c>
      <c r="BG340" s="41">
        <v>3620</v>
      </c>
      <c r="BH340" s="42">
        <v>4910</v>
      </c>
      <c r="BI340" s="42"/>
      <c r="BJ340" s="42"/>
      <c r="BK340" s="42"/>
      <c r="BL340" s="42"/>
      <c r="BM340" s="15">
        <v>3430</v>
      </c>
    </row>
    <row r="341" spans="1:65" outlineLevel="5">
      <c r="A341" s="22">
        <f t="shared" si="136"/>
        <v>10</v>
      </c>
      <c r="B341" s="9">
        <f t="shared" si="121"/>
        <v>42292</v>
      </c>
      <c r="C341" s="207">
        <v>385057</v>
      </c>
      <c r="D341" s="64">
        <f t="shared" si="143"/>
        <v>37.5</v>
      </c>
      <c r="E341" s="12"/>
      <c r="F341" s="12">
        <v>38</v>
      </c>
      <c r="G341" s="12">
        <v>38</v>
      </c>
      <c r="H341" s="12">
        <v>38</v>
      </c>
      <c r="I341" s="12"/>
      <c r="J341" s="12">
        <v>37</v>
      </c>
      <c r="K341" s="12">
        <v>37</v>
      </c>
      <c r="L341" s="12">
        <v>37</v>
      </c>
      <c r="M341" s="74" t="str">
        <f t="shared" si="144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5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6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30</v>
      </c>
      <c r="AO341" s="41">
        <v>1320</v>
      </c>
      <c r="AP341" s="110"/>
      <c r="AQ341" s="111"/>
      <c r="AR341" s="126" t="str">
        <f t="shared" si="147"/>
        <v/>
      </c>
      <c r="AS341" s="126" t="str">
        <f t="shared" si="148"/>
        <v/>
      </c>
      <c r="AT341" s="127">
        <v>1200</v>
      </c>
      <c r="AU341" s="128"/>
      <c r="AV341" s="129"/>
      <c r="AW341" s="126" t="str">
        <f t="shared" si="149"/>
        <v/>
      </c>
      <c r="AX341" s="126" t="str">
        <f t="shared" si="150"/>
        <v/>
      </c>
      <c r="AY341" s="64" t="str">
        <f t="shared" si="151"/>
        <v/>
      </c>
      <c r="AZ341" s="97">
        <v>78.900000000000006</v>
      </c>
      <c r="BA341" s="68"/>
      <c r="BB341" s="68"/>
      <c r="BC341" s="68"/>
      <c r="BD341" s="68"/>
      <c r="BE341" s="15"/>
      <c r="BF341" s="5">
        <f t="shared" si="152"/>
        <v>11710</v>
      </c>
      <c r="BG341" s="41">
        <v>2330</v>
      </c>
      <c r="BH341" s="42">
        <v>4360</v>
      </c>
      <c r="BI341" s="42"/>
      <c r="BJ341" s="42"/>
      <c r="BK341" s="42"/>
      <c r="BL341" s="42"/>
      <c r="BM341" s="15">
        <v>5020</v>
      </c>
    </row>
    <row r="342" spans="1:65" outlineLevel="5">
      <c r="A342" s="22">
        <f t="shared" si="136"/>
        <v>10</v>
      </c>
      <c r="B342" s="9">
        <f t="shared" si="121"/>
        <v>42293</v>
      </c>
      <c r="C342" s="207">
        <v>381920</v>
      </c>
      <c r="D342" s="64">
        <f t="shared" si="143"/>
        <v>37.5</v>
      </c>
      <c r="E342" s="12"/>
      <c r="F342" s="12">
        <v>38</v>
      </c>
      <c r="G342" s="12">
        <v>38</v>
      </c>
      <c r="H342" s="12">
        <v>38</v>
      </c>
      <c r="I342" s="12"/>
      <c r="J342" s="12">
        <v>37</v>
      </c>
      <c r="K342" s="12">
        <v>37</v>
      </c>
      <c r="L342" s="12">
        <v>37</v>
      </c>
      <c r="M342" s="74" t="str">
        <f t="shared" si="144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5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6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29</v>
      </c>
      <c r="AO342" s="41">
        <v>1390</v>
      </c>
      <c r="AP342" s="110"/>
      <c r="AQ342" s="111"/>
      <c r="AR342" s="126" t="str">
        <f t="shared" si="147"/>
        <v/>
      </c>
      <c r="AS342" s="126" t="str">
        <f t="shared" si="148"/>
        <v/>
      </c>
      <c r="AT342" s="127">
        <v>1510</v>
      </c>
      <c r="AU342" s="128"/>
      <c r="AV342" s="129"/>
      <c r="AW342" s="126" t="str">
        <f t="shared" si="149"/>
        <v/>
      </c>
      <c r="AX342" s="126" t="str">
        <f t="shared" si="150"/>
        <v/>
      </c>
      <c r="AY342" s="64" t="str">
        <f t="shared" si="151"/>
        <v/>
      </c>
      <c r="AZ342" s="97">
        <v>78.8</v>
      </c>
      <c r="BA342" s="68"/>
      <c r="BB342" s="68"/>
      <c r="BC342" s="68"/>
      <c r="BD342" s="68"/>
      <c r="BE342" s="15"/>
      <c r="BF342" s="5">
        <f t="shared" si="152"/>
        <v>10100</v>
      </c>
      <c r="BG342" s="41">
        <v>2790</v>
      </c>
      <c r="BH342" s="42">
        <v>2320</v>
      </c>
      <c r="BI342" s="42"/>
      <c r="BJ342" s="42"/>
      <c r="BK342" s="42"/>
      <c r="BL342" s="42"/>
      <c r="BM342" s="15">
        <v>4990</v>
      </c>
    </row>
    <row r="343" spans="1:65" outlineLevel="5">
      <c r="A343" s="22">
        <f t="shared" si="136"/>
        <v>10</v>
      </c>
      <c r="B343" s="9">
        <f t="shared" si="121"/>
        <v>42294</v>
      </c>
      <c r="C343" s="207">
        <v>360854</v>
      </c>
      <c r="D343" s="64">
        <f t="shared" si="143"/>
        <v>37.5</v>
      </c>
      <c r="E343" s="12"/>
      <c r="F343" s="12">
        <v>38</v>
      </c>
      <c r="G343" s="12">
        <v>38</v>
      </c>
      <c r="H343" s="12">
        <v>38</v>
      </c>
      <c r="I343" s="12"/>
      <c r="J343" s="12">
        <v>37</v>
      </c>
      <c r="K343" s="12">
        <v>37</v>
      </c>
      <c r="L343" s="12">
        <v>37</v>
      </c>
      <c r="M343" s="74" t="str">
        <f t="shared" si="144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5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6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25</v>
      </c>
      <c r="AO343" s="41">
        <v>1610</v>
      </c>
      <c r="AP343" s="110"/>
      <c r="AQ343" s="111"/>
      <c r="AR343" s="126" t="str">
        <f t="shared" si="147"/>
        <v/>
      </c>
      <c r="AS343" s="126" t="str">
        <f t="shared" si="148"/>
        <v/>
      </c>
      <c r="AT343" s="127">
        <v>1710</v>
      </c>
      <c r="AU343" s="128"/>
      <c r="AV343" s="129"/>
      <c r="AW343" s="126" t="str">
        <f t="shared" si="149"/>
        <v/>
      </c>
      <c r="AX343" s="126" t="str">
        <f t="shared" si="150"/>
        <v/>
      </c>
      <c r="AY343" s="64" t="str">
        <f t="shared" si="151"/>
        <v/>
      </c>
      <c r="AZ343" s="97"/>
      <c r="BA343" s="68"/>
      <c r="BB343" s="68"/>
      <c r="BC343" s="68"/>
      <c r="BD343" s="68"/>
      <c r="BE343" s="15"/>
      <c r="BF343" s="5">
        <f t="shared" si="152"/>
        <v>10660</v>
      </c>
      <c r="BG343" s="41">
        <v>5630</v>
      </c>
      <c r="BH343" s="42">
        <v>0</v>
      </c>
      <c r="BI343" s="42"/>
      <c r="BJ343" s="42"/>
      <c r="BK343" s="42"/>
      <c r="BL343" s="42"/>
      <c r="BM343" s="15">
        <v>5030</v>
      </c>
    </row>
    <row r="344" spans="1:65" outlineLevel="5">
      <c r="A344" s="22">
        <f t="shared" si="136"/>
        <v>10</v>
      </c>
      <c r="B344" s="9">
        <f t="shared" si="121"/>
        <v>42295</v>
      </c>
      <c r="C344" s="207">
        <v>347366</v>
      </c>
      <c r="D344" s="64">
        <f t="shared" si="143"/>
        <v>37.5</v>
      </c>
      <c r="E344" s="12"/>
      <c r="F344" s="12">
        <v>38</v>
      </c>
      <c r="G344" s="12">
        <v>38</v>
      </c>
      <c r="H344" s="12">
        <v>38</v>
      </c>
      <c r="I344" s="12"/>
      <c r="J344" s="12">
        <v>37</v>
      </c>
      <c r="K344" s="12">
        <v>37</v>
      </c>
      <c r="L344" s="12">
        <v>37</v>
      </c>
      <c r="M344" s="74" t="str">
        <f t="shared" si="144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5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6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24</v>
      </c>
      <c r="AO344" s="41">
        <v>1670</v>
      </c>
      <c r="AP344" s="110"/>
      <c r="AQ344" s="111"/>
      <c r="AR344" s="126" t="str">
        <f t="shared" si="147"/>
        <v/>
      </c>
      <c r="AS344" s="126" t="str">
        <f t="shared" si="148"/>
        <v/>
      </c>
      <c r="AT344" s="127">
        <v>1730</v>
      </c>
      <c r="AU344" s="128"/>
      <c r="AV344" s="129"/>
      <c r="AW344" s="126" t="str">
        <f t="shared" si="149"/>
        <v/>
      </c>
      <c r="AX344" s="126" t="str">
        <f t="shared" si="150"/>
        <v/>
      </c>
      <c r="AY344" s="64" t="str">
        <f t="shared" si="151"/>
        <v/>
      </c>
      <c r="AZ344" s="97">
        <v>79.2</v>
      </c>
      <c r="BA344" s="68"/>
      <c r="BB344" s="68"/>
      <c r="BC344" s="68"/>
      <c r="BD344" s="68"/>
      <c r="BE344" s="15"/>
      <c r="BF344" s="5">
        <f t="shared" si="152"/>
        <v>11930</v>
      </c>
      <c r="BG344" s="41">
        <v>5630</v>
      </c>
      <c r="BH344" s="42">
        <v>1200</v>
      </c>
      <c r="BI344" s="42"/>
      <c r="BJ344" s="42"/>
      <c r="BK344" s="42"/>
      <c r="BL344" s="42"/>
      <c r="BM344" s="15">
        <v>5100</v>
      </c>
    </row>
    <row r="345" spans="1:65" outlineLevel="5">
      <c r="A345" s="22">
        <f t="shared" si="136"/>
        <v>10</v>
      </c>
      <c r="B345" s="9">
        <f t="shared" si="121"/>
        <v>42296</v>
      </c>
      <c r="C345" s="207">
        <v>361696</v>
      </c>
      <c r="D345" s="64">
        <f t="shared" si="143"/>
        <v>36.5</v>
      </c>
      <c r="E345" s="12"/>
      <c r="F345" s="12">
        <v>37</v>
      </c>
      <c r="G345" s="12">
        <v>37</v>
      </c>
      <c r="H345" s="12">
        <v>37</v>
      </c>
      <c r="I345" s="12"/>
      <c r="J345" s="12">
        <v>36</v>
      </c>
      <c r="K345" s="12">
        <v>36</v>
      </c>
      <c r="L345" s="12">
        <v>36</v>
      </c>
      <c r="M345" s="74" t="str">
        <f t="shared" si="144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45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6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34</v>
      </c>
      <c r="AO345" s="41">
        <v>1170</v>
      </c>
      <c r="AP345" s="110"/>
      <c r="AQ345" s="111"/>
      <c r="AR345" s="126" t="str">
        <f t="shared" si="147"/>
        <v/>
      </c>
      <c r="AS345" s="126" t="str">
        <f t="shared" si="148"/>
        <v/>
      </c>
      <c r="AT345" s="127">
        <v>1090</v>
      </c>
      <c r="AU345" s="128"/>
      <c r="AV345" s="129"/>
      <c r="AW345" s="126" t="str">
        <f t="shared" si="149"/>
        <v/>
      </c>
      <c r="AX345" s="126" t="str">
        <f t="shared" si="150"/>
        <v/>
      </c>
      <c r="AY345" s="64" t="str">
        <f t="shared" si="151"/>
        <v/>
      </c>
      <c r="AZ345" s="97">
        <v>79.400000000000006</v>
      </c>
      <c r="BA345" s="68"/>
      <c r="BB345" s="68"/>
      <c r="BC345" s="68"/>
      <c r="BD345" s="68"/>
      <c r="BE345" s="15"/>
      <c r="BF345" s="5">
        <f t="shared" si="152"/>
        <v>10640</v>
      </c>
      <c r="BG345" s="41">
        <v>3470</v>
      </c>
      <c r="BH345" s="42">
        <v>2030</v>
      </c>
      <c r="BI345" s="42"/>
      <c r="BJ345" s="42"/>
      <c r="BK345" s="42"/>
      <c r="BL345" s="42"/>
      <c r="BM345" s="15">
        <v>5140</v>
      </c>
    </row>
    <row r="346" spans="1:65" outlineLevel="5">
      <c r="A346" s="22">
        <f t="shared" si="136"/>
        <v>10</v>
      </c>
      <c r="B346" s="9">
        <f t="shared" si="121"/>
        <v>42297</v>
      </c>
      <c r="C346" s="207">
        <v>363906</v>
      </c>
      <c r="D346" s="64">
        <f t="shared" si="143"/>
        <v>37.5</v>
      </c>
      <c r="E346" s="12"/>
      <c r="F346" s="12">
        <v>38</v>
      </c>
      <c r="G346" s="12">
        <v>38</v>
      </c>
      <c r="H346" s="12">
        <v>38</v>
      </c>
      <c r="I346" s="12"/>
      <c r="J346" s="12">
        <v>37</v>
      </c>
      <c r="K346" s="12">
        <v>37</v>
      </c>
      <c r="L346" s="12">
        <v>37</v>
      </c>
      <c r="M346" s="74">
        <f t="shared" si="144"/>
        <v>7.2</v>
      </c>
      <c r="N346" s="83"/>
      <c r="O346" s="83">
        <v>7.25</v>
      </c>
      <c r="P346" s="83">
        <v>7.26</v>
      </c>
      <c r="Q346" s="83">
        <v>7.23</v>
      </c>
      <c r="R346" s="83"/>
      <c r="S346" s="83"/>
      <c r="T346" s="83"/>
      <c r="U346" s="83"/>
      <c r="V346" s="5" t="str">
        <f t="shared" si="145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6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34</v>
      </c>
      <c r="AO346" s="41">
        <v>1190</v>
      </c>
      <c r="AP346" s="110">
        <v>2.4300000000000002</v>
      </c>
      <c r="AQ346" s="111">
        <v>1.74</v>
      </c>
      <c r="AR346" s="126">
        <f t="shared" si="147"/>
        <v>71.604938271604937</v>
      </c>
      <c r="AS346" s="126">
        <f t="shared" si="148"/>
        <v>28.395061728395063</v>
      </c>
      <c r="AT346" s="127">
        <v>1120</v>
      </c>
      <c r="AU346" s="128">
        <v>2.34</v>
      </c>
      <c r="AV346" s="129">
        <v>1.36</v>
      </c>
      <c r="AW346" s="126">
        <f t="shared" si="149"/>
        <v>58.119658119658126</v>
      </c>
      <c r="AX346" s="126">
        <f t="shared" si="150"/>
        <v>41.880341880341874</v>
      </c>
      <c r="AY346" s="64">
        <f t="shared" si="151"/>
        <v>44.968332160450366</v>
      </c>
      <c r="AZ346" s="97">
        <v>79.2</v>
      </c>
      <c r="BA346" s="68"/>
      <c r="BB346" s="68"/>
      <c r="BC346" s="68"/>
      <c r="BD346" s="68"/>
      <c r="BE346" s="15"/>
      <c r="BF346" s="5">
        <f t="shared" si="152"/>
        <v>10450</v>
      </c>
      <c r="BG346" s="41">
        <v>4500</v>
      </c>
      <c r="BH346" s="42">
        <v>770</v>
      </c>
      <c r="BI346" s="42"/>
      <c r="BJ346" s="42"/>
      <c r="BK346" s="42"/>
      <c r="BL346" s="42"/>
      <c r="BM346" s="15">
        <v>5180</v>
      </c>
    </row>
    <row r="347" spans="1:65" outlineLevel="5">
      <c r="A347" s="22">
        <f t="shared" si="136"/>
        <v>10</v>
      </c>
      <c r="B347" s="9">
        <f t="shared" si="121"/>
        <v>42298</v>
      </c>
      <c r="C347" s="207">
        <v>359324</v>
      </c>
      <c r="D347" s="64">
        <f t="shared" si="143"/>
        <v>37.5</v>
      </c>
      <c r="E347" s="12"/>
      <c r="F347" s="12">
        <v>38</v>
      </c>
      <c r="G347" s="12">
        <v>38</v>
      </c>
      <c r="H347" s="12">
        <v>38</v>
      </c>
      <c r="I347" s="12"/>
      <c r="J347" s="12">
        <v>37</v>
      </c>
      <c r="K347" s="12">
        <v>37</v>
      </c>
      <c r="L347" s="12">
        <v>37</v>
      </c>
      <c r="M347" s="74" t="str">
        <f t="shared" si="144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5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6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28</v>
      </c>
      <c r="AO347" s="41">
        <v>1420</v>
      </c>
      <c r="AP347" s="110"/>
      <c r="AQ347" s="111"/>
      <c r="AR347" s="126" t="str">
        <f t="shared" si="147"/>
        <v/>
      </c>
      <c r="AS347" s="126" t="str">
        <f t="shared" si="148"/>
        <v/>
      </c>
      <c r="AT347" s="127">
        <v>1430</v>
      </c>
      <c r="AU347" s="128"/>
      <c r="AV347" s="129"/>
      <c r="AW347" s="126" t="str">
        <f t="shared" si="149"/>
        <v/>
      </c>
      <c r="AX347" s="126" t="str">
        <f t="shared" si="150"/>
        <v/>
      </c>
      <c r="AY347" s="64" t="str">
        <f t="shared" si="151"/>
        <v/>
      </c>
      <c r="AZ347" s="97">
        <v>79.099999999999994</v>
      </c>
      <c r="BA347" s="68"/>
      <c r="BB347" s="68"/>
      <c r="BC347" s="68"/>
      <c r="BD347" s="68"/>
      <c r="BE347" s="15"/>
      <c r="BF347" s="5">
        <f t="shared" si="152"/>
        <v>10360</v>
      </c>
      <c r="BG347" s="41">
        <v>3540</v>
      </c>
      <c r="BH347" s="42">
        <v>1540</v>
      </c>
      <c r="BI347" s="42"/>
      <c r="BJ347" s="42"/>
      <c r="BK347" s="42"/>
      <c r="BL347" s="42"/>
      <c r="BM347" s="15">
        <v>5280</v>
      </c>
    </row>
    <row r="348" spans="1:65" outlineLevel="5">
      <c r="A348" s="22">
        <f t="shared" si="136"/>
        <v>10</v>
      </c>
      <c r="B348" s="9">
        <f t="shared" si="121"/>
        <v>42299</v>
      </c>
      <c r="C348" s="207">
        <v>330397</v>
      </c>
      <c r="D348" s="64">
        <f t="shared" si="143"/>
        <v>37.5</v>
      </c>
      <c r="E348" s="12"/>
      <c r="F348" s="12">
        <v>38</v>
      </c>
      <c r="G348" s="12">
        <v>38</v>
      </c>
      <c r="H348" s="12">
        <v>38</v>
      </c>
      <c r="I348" s="12"/>
      <c r="J348" s="12">
        <v>37</v>
      </c>
      <c r="K348" s="12">
        <v>37</v>
      </c>
      <c r="L348" s="12">
        <v>37</v>
      </c>
      <c r="M348" s="74" t="str">
        <f t="shared" si="144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5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6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24</v>
      </c>
      <c r="AO348" s="41">
        <v>1640</v>
      </c>
      <c r="AP348" s="110"/>
      <c r="AQ348" s="111"/>
      <c r="AR348" s="126" t="str">
        <f t="shared" si="147"/>
        <v/>
      </c>
      <c r="AS348" s="126" t="str">
        <f t="shared" si="148"/>
        <v/>
      </c>
      <c r="AT348" s="127">
        <v>1700</v>
      </c>
      <c r="AU348" s="128"/>
      <c r="AV348" s="129"/>
      <c r="AW348" s="126" t="str">
        <f t="shared" si="149"/>
        <v/>
      </c>
      <c r="AX348" s="126" t="str">
        <f t="shared" si="150"/>
        <v/>
      </c>
      <c r="AY348" s="64" t="str">
        <f t="shared" si="151"/>
        <v/>
      </c>
      <c r="AZ348" s="97">
        <v>79.2</v>
      </c>
      <c r="BA348" s="68"/>
      <c r="BB348" s="68"/>
      <c r="BC348" s="68"/>
      <c r="BD348" s="68"/>
      <c r="BE348" s="15"/>
      <c r="BF348" s="5">
        <f t="shared" si="152"/>
        <v>11960</v>
      </c>
      <c r="BG348" s="41">
        <v>4180</v>
      </c>
      <c r="BH348" s="42">
        <v>2700</v>
      </c>
      <c r="BI348" s="42"/>
      <c r="BJ348" s="42"/>
      <c r="BK348" s="42"/>
      <c r="BL348" s="42"/>
      <c r="BM348" s="15">
        <v>5080</v>
      </c>
    </row>
    <row r="349" spans="1:65" outlineLevel="5">
      <c r="A349" s="22">
        <f t="shared" si="136"/>
        <v>10</v>
      </c>
      <c r="B349" s="9">
        <f t="shared" si="121"/>
        <v>42300</v>
      </c>
      <c r="C349" s="207">
        <v>333418</v>
      </c>
      <c r="D349" s="64">
        <f t="shared" si="143"/>
        <v>37.5</v>
      </c>
      <c r="E349" s="12"/>
      <c r="F349" s="12">
        <v>38</v>
      </c>
      <c r="G349" s="12">
        <v>38</v>
      </c>
      <c r="H349" s="12">
        <v>38</v>
      </c>
      <c r="I349" s="12"/>
      <c r="J349" s="12">
        <v>37</v>
      </c>
      <c r="K349" s="12">
        <v>37</v>
      </c>
      <c r="L349" s="12">
        <v>37</v>
      </c>
      <c r="M349" s="74" t="str">
        <f t="shared" si="144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5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6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23</v>
      </c>
      <c r="AO349" s="41">
        <v>1740</v>
      </c>
      <c r="AP349" s="110"/>
      <c r="AQ349" s="111"/>
      <c r="AR349" s="126" t="str">
        <f t="shared" si="147"/>
        <v/>
      </c>
      <c r="AS349" s="126" t="str">
        <f t="shared" si="148"/>
        <v/>
      </c>
      <c r="AT349" s="127">
        <v>1600</v>
      </c>
      <c r="AU349" s="128"/>
      <c r="AV349" s="129"/>
      <c r="AW349" s="126" t="str">
        <f t="shared" si="149"/>
        <v/>
      </c>
      <c r="AX349" s="126" t="str">
        <f t="shared" si="150"/>
        <v/>
      </c>
      <c r="AY349" s="64" t="str">
        <f t="shared" si="151"/>
        <v/>
      </c>
      <c r="AZ349" s="97">
        <v>80.3</v>
      </c>
      <c r="BA349" s="68"/>
      <c r="BB349" s="68"/>
      <c r="BC349" s="68"/>
      <c r="BD349" s="68"/>
      <c r="BE349" s="15"/>
      <c r="BF349" s="5">
        <f t="shared" si="152"/>
        <v>11940</v>
      </c>
      <c r="BG349" s="41">
        <v>1570</v>
      </c>
      <c r="BH349" s="42">
        <v>5060</v>
      </c>
      <c r="BI349" s="42"/>
      <c r="BJ349" s="42"/>
      <c r="BK349" s="42"/>
      <c r="BL349" s="42"/>
      <c r="BM349" s="15">
        <v>5310</v>
      </c>
    </row>
    <row r="350" spans="1:65" outlineLevel="5">
      <c r="A350" s="22">
        <f t="shared" si="136"/>
        <v>10</v>
      </c>
      <c r="B350" s="9">
        <f t="shared" si="121"/>
        <v>42301</v>
      </c>
      <c r="C350" s="207">
        <v>320254</v>
      </c>
      <c r="D350" s="64">
        <f t="shared" si="143"/>
        <v>36.799999999999997</v>
      </c>
      <c r="E350" s="12"/>
      <c r="F350" s="12">
        <v>38</v>
      </c>
      <c r="G350" s="12">
        <v>37</v>
      </c>
      <c r="H350" s="12">
        <v>37</v>
      </c>
      <c r="I350" s="12"/>
      <c r="J350" s="12">
        <v>37</v>
      </c>
      <c r="K350" s="12">
        <v>36</v>
      </c>
      <c r="L350" s="12">
        <v>36</v>
      </c>
      <c r="M350" s="74" t="str">
        <f t="shared" si="144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5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6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21</v>
      </c>
      <c r="AO350" s="41">
        <v>1900</v>
      </c>
      <c r="AP350" s="110"/>
      <c r="AQ350" s="111"/>
      <c r="AR350" s="126" t="str">
        <f t="shared" si="147"/>
        <v/>
      </c>
      <c r="AS350" s="126" t="str">
        <f t="shared" si="148"/>
        <v/>
      </c>
      <c r="AT350" s="127">
        <v>1660</v>
      </c>
      <c r="AU350" s="128"/>
      <c r="AV350" s="129"/>
      <c r="AW350" s="126" t="str">
        <f t="shared" si="149"/>
        <v/>
      </c>
      <c r="AX350" s="126" t="str">
        <f t="shared" si="150"/>
        <v/>
      </c>
      <c r="AY350" s="64" t="str">
        <f t="shared" si="151"/>
        <v/>
      </c>
      <c r="AZ350" s="97"/>
      <c r="BA350" s="68"/>
      <c r="BB350" s="68"/>
      <c r="BC350" s="68"/>
      <c r="BD350" s="68"/>
      <c r="BE350" s="15"/>
      <c r="BF350" s="5">
        <f t="shared" si="152"/>
        <v>10430</v>
      </c>
      <c r="BG350" s="41">
        <v>5340</v>
      </c>
      <c r="BH350" s="42">
        <v>0</v>
      </c>
      <c r="BI350" s="42"/>
      <c r="BJ350" s="42"/>
      <c r="BK350" s="42"/>
      <c r="BL350" s="42"/>
      <c r="BM350" s="15">
        <v>5090</v>
      </c>
    </row>
    <row r="351" spans="1:65" outlineLevel="5">
      <c r="A351" s="22">
        <f t="shared" si="136"/>
        <v>10</v>
      </c>
      <c r="B351" s="9">
        <f t="shared" si="121"/>
        <v>42302</v>
      </c>
      <c r="C351" s="207">
        <v>304437</v>
      </c>
      <c r="D351" s="64">
        <f t="shared" si="143"/>
        <v>37.5</v>
      </c>
      <c r="E351" s="12"/>
      <c r="F351" s="12">
        <v>38</v>
      </c>
      <c r="G351" s="12">
        <v>38</v>
      </c>
      <c r="H351" s="12">
        <v>38</v>
      </c>
      <c r="I351" s="12"/>
      <c r="J351" s="12">
        <v>37</v>
      </c>
      <c r="K351" s="12">
        <v>37</v>
      </c>
      <c r="L351" s="12">
        <v>37</v>
      </c>
      <c r="M351" s="74" t="str">
        <f t="shared" si="144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45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6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27</v>
      </c>
      <c r="AO351" s="41">
        <v>1460</v>
      </c>
      <c r="AP351" s="110"/>
      <c r="AQ351" s="111"/>
      <c r="AR351" s="126" t="str">
        <f t="shared" si="147"/>
        <v/>
      </c>
      <c r="AS351" s="126" t="str">
        <f t="shared" si="148"/>
        <v/>
      </c>
      <c r="AT351" s="127">
        <v>1530</v>
      </c>
      <c r="AU351" s="128"/>
      <c r="AV351" s="129"/>
      <c r="AW351" s="126" t="str">
        <f t="shared" si="149"/>
        <v/>
      </c>
      <c r="AX351" s="126" t="str">
        <f t="shared" si="150"/>
        <v/>
      </c>
      <c r="AY351" s="64" t="str">
        <f t="shared" si="151"/>
        <v/>
      </c>
      <c r="AZ351" s="97"/>
      <c r="BA351" s="68"/>
      <c r="BB351" s="68"/>
      <c r="BC351" s="68"/>
      <c r="BD351" s="68"/>
      <c r="BE351" s="15"/>
      <c r="BF351" s="5">
        <f t="shared" si="152"/>
        <v>10350</v>
      </c>
      <c r="BG351" s="41">
        <v>4310</v>
      </c>
      <c r="BH351" s="42">
        <v>1640</v>
      </c>
      <c r="BI351" s="42"/>
      <c r="BJ351" s="42"/>
      <c r="BK351" s="42"/>
      <c r="BL351" s="42"/>
      <c r="BM351" s="15">
        <v>4400</v>
      </c>
    </row>
    <row r="352" spans="1:65" outlineLevel="5">
      <c r="A352" s="22">
        <f t="shared" si="136"/>
        <v>10</v>
      </c>
      <c r="B352" s="9">
        <f t="shared" ref="B352:B415" si="153">B351+1</f>
        <v>42303</v>
      </c>
      <c r="C352" s="207">
        <v>330282</v>
      </c>
      <c r="D352" s="64">
        <f t="shared" si="143"/>
        <v>37.799999999999997</v>
      </c>
      <c r="E352" s="12"/>
      <c r="F352" s="12">
        <v>38</v>
      </c>
      <c r="G352" s="12">
        <v>39</v>
      </c>
      <c r="H352" s="12">
        <v>38</v>
      </c>
      <c r="I352" s="12"/>
      <c r="J352" s="12">
        <v>37</v>
      </c>
      <c r="K352" s="12">
        <v>38</v>
      </c>
      <c r="L352" s="12">
        <v>37</v>
      </c>
      <c r="M352" s="74" t="str">
        <f t="shared" si="144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45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6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31</v>
      </c>
      <c r="AO352" s="41">
        <v>1300</v>
      </c>
      <c r="AP352" s="110"/>
      <c r="AQ352" s="111"/>
      <c r="AR352" s="126" t="str">
        <f t="shared" si="147"/>
        <v/>
      </c>
      <c r="AS352" s="126" t="str">
        <f t="shared" si="148"/>
        <v/>
      </c>
      <c r="AT352" s="127">
        <v>1150</v>
      </c>
      <c r="AU352" s="128"/>
      <c r="AV352" s="129"/>
      <c r="AW352" s="126" t="str">
        <f t="shared" si="149"/>
        <v/>
      </c>
      <c r="AX352" s="126" t="str">
        <f t="shared" si="150"/>
        <v/>
      </c>
      <c r="AY352" s="64" t="str">
        <f t="shared" si="151"/>
        <v/>
      </c>
      <c r="AZ352" s="97">
        <v>79.900000000000006</v>
      </c>
      <c r="BA352" s="68"/>
      <c r="BB352" s="68"/>
      <c r="BC352" s="68"/>
      <c r="BD352" s="68"/>
      <c r="BE352" s="15"/>
      <c r="BF352" s="5">
        <f t="shared" si="152"/>
        <v>10480</v>
      </c>
      <c r="BG352" s="41">
        <v>2110</v>
      </c>
      <c r="BH352" s="42">
        <v>3970</v>
      </c>
      <c r="BI352" s="42"/>
      <c r="BJ352" s="42"/>
      <c r="BK352" s="42"/>
      <c r="BL352" s="42"/>
      <c r="BM352" s="15">
        <v>4400</v>
      </c>
    </row>
    <row r="353" spans="1:65" outlineLevel="5">
      <c r="A353" s="22">
        <f t="shared" si="136"/>
        <v>10</v>
      </c>
      <c r="B353" s="9">
        <f t="shared" si="153"/>
        <v>42304</v>
      </c>
      <c r="C353" s="207">
        <v>382074</v>
      </c>
      <c r="D353" s="64">
        <f t="shared" si="143"/>
        <v>37.5</v>
      </c>
      <c r="E353" s="12"/>
      <c r="F353" s="12">
        <v>38</v>
      </c>
      <c r="G353" s="12">
        <v>38</v>
      </c>
      <c r="H353" s="12">
        <v>38</v>
      </c>
      <c r="I353" s="12"/>
      <c r="J353" s="12">
        <v>37</v>
      </c>
      <c r="K353" s="12">
        <v>37</v>
      </c>
      <c r="L353" s="12">
        <v>37</v>
      </c>
      <c r="M353" s="74">
        <f t="shared" si="144"/>
        <v>7.3</v>
      </c>
      <c r="N353" s="83"/>
      <c r="O353" s="83">
        <v>7.34</v>
      </c>
      <c r="P353" s="83">
        <v>7.35</v>
      </c>
      <c r="Q353" s="83">
        <v>7.32</v>
      </c>
      <c r="R353" s="83"/>
      <c r="S353" s="83"/>
      <c r="T353" s="83"/>
      <c r="U353" s="83"/>
      <c r="V353" s="5" t="str">
        <f t="shared" si="145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6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36</v>
      </c>
      <c r="AO353" s="41">
        <v>1120</v>
      </c>
      <c r="AP353" s="110">
        <v>3.26</v>
      </c>
      <c r="AQ353" s="111">
        <v>2.48</v>
      </c>
      <c r="AR353" s="126">
        <f t="shared" si="147"/>
        <v>76.073619631901849</v>
      </c>
      <c r="AS353" s="126">
        <f t="shared" si="148"/>
        <v>23.926380368098151</v>
      </c>
      <c r="AT353" s="127">
        <v>1140</v>
      </c>
      <c r="AU353" s="128">
        <v>2.2000000000000002</v>
      </c>
      <c r="AV353" s="129">
        <v>0.9</v>
      </c>
      <c r="AW353" s="126">
        <f t="shared" si="149"/>
        <v>40.909090909090907</v>
      </c>
      <c r="AX353" s="126">
        <f t="shared" si="150"/>
        <v>59.090909090909093</v>
      </c>
      <c r="AY353" s="64">
        <f t="shared" si="151"/>
        <v>78.225806451612911</v>
      </c>
      <c r="AZ353" s="97">
        <v>79.8</v>
      </c>
      <c r="BA353" s="68"/>
      <c r="BB353" s="68"/>
      <c r="BC353" s="68"/>
      <c r="BD353" s="68"/>
      <c r="BE353" s="15"/>
      <c r="BF353" s="5">
        <f t="shared" si="152"/>
        <v>10260</v>
      </c>
      <c r="BG353" s="41">
        <v>4360</v>
      </c>
      <c r="BH353" s="42">
        <v>1100</v>
      </c>
      <c r="BI353" s="42"/>
      <c r="BJ353" s="42"/>
      <c r="BK353" s="42"/>
      <c r="BL353" s="42"/>
      <c r="BM353" s="15">
        <v>4800</v>
      </c>
    </row>
    <row r="354" spans="1:65" outlineLevel="5">
      <c r="A354" s="22">
        <f t="shared" si="136"/>
        <v>10</v>
      </c>
      <c r="B354" s="9">
        <f t="shared" si="153"/>
        <v>42305</v>
      </c>
      <c r="C354" s="207">
        <v>338292</v>
      </c>
      <c r="D354" s="64">
        <f t="shared" si="143"/>
        <v>37.200000000000003</v>
      </c>
      <c r="E354" s="12"/>
      <c r="F354" s="12">
        <v>38</v>
      </c>
      <c r="G354" s="12">
        <v>37</v>
      </c>
      <c r="H354" s="12">
        <v>38</v>
      </c>
      <c r="I354" s="12"/>
      <c r="J354" s="12">
        <v>37</v>
      </c>
      <c r="K354" s="12">
        <v>36</v>
      </c>
      <c r="L354" s="12">
        <v>37</v>
      </c>
      <c r="M354" s="74" t="str">
        <f t="shared" si="144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5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6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26</v>
      </c>
      <c r="AO354" s="41">
        <v>1520</v>
      </c>
      <c r="AP354" s="110"/>
      <c r="AQ354" s="111"/>
      <c r="AR354" s="126" t="str">
        <f t="shared" si="147"/>
        <v/>
      </c>
      <c r="AS354" s="126" t="str">
        <f t="shared" si="148"/>
        <v/>
      </c>
      <c r="AT354" s="127">
        <v>1700</v>
      </c>
      <c r="AU354" s="128"/>
      <c r="AV354" s="129"/>
      <c r="AW354" s="126" t="str">
        <f t="shared" si="149"/>
        <v/>
      </c>
      <c r="AX354" s="126" t="str">
        <f t="shared" si="150"/>
        <v/>
      </c>
      <c r="AY354" s="64" t="str">
        <f t="shared" si="151"/>
        <v/>
      </c>
      <c r="AZ354" s="97">
        <v>79.3</v>
      </c>
      <c r="BA354" s="68"/>
      <c r="BB354" s="68"/>
      <c r="BC354" s="68"/>
      <c r="BD354" s="68"/>
      <c r="BE354" s="15"/>
      <c r="BF354" s="5">
        <f t="shared" si="152"/>
        <v>10140</v>
      </c>
      <c r="BG354" s="41">
        <v>2200</v>
      </c>
      <c r="BH354" s="42">
        <v>3200</v>
      </c>
      <c r="BI354" s="42"/>
      <c r="BJ354" s="42"/>
      <c r="BK354" s="42"/>
      <c r="BL354" s="42"/>
      <c r="BM354" s="15">
        <v>4740</v>
      </c>
    </row>
    <row r="355" spans="1:65" outlineLevel="5">
      <c r="A355" s="22">
        <f t="shared" si="136"/>
        <v>10</v>
      </c>
      <c r="B355" s="9">
        <f t="shared" si="153"/>
        <v>42306</v>
      </c>
      <c r="C355" s="207">
        <v>343432</v>
      </c>
      <c r="D355" s="64">
        <f t="shared" si="143"/>
        <v>36.200000000000003</v>
      </c>
      <c r="E355" s="12"/>
      <c r="F355" s="12">
        <v>37</v>
      </c>
      <c r="G355" s="12">
        <v>36</v>
      </c>
      <c r="H355" s="12">
        <v>37</v>
      </c>
      <c r="I355" s="12"/>
      <c r="J355" s="12">
        <v>36</v>
      </c>
      <c r="K355" s="12">
        <v>35</v>
      </c>
      <c r="L355" s="12">
        <v>36</v>
      </c>
      <c r="M355" s="74" t="str">
        <f t="shared" si="144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5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6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22</v>
      </c>
      <c r="AO355" s="41">
        <v>1780</v>
      </c>
      <c r="AP355" s="110"/>
      <c r="AQ355" s="111"/>
      <c r="AR355" s="126" t="str">
        <f t="shared" si="147"/>
        <v/>
      </c>
      <c r="AS355" s="126" t="str">
        <f t="shared" si="148"/>
        <v/>
      </c>
      <c r="AT355" s="127">
        <v>1720</v>
      </c>
      <c r="AU355" s="128"/>
      <c r="AV355" s="129"/>
      <c r="AW355" s="126" t="str">
        <f t="shared" si="149"/>
        <v/>
      </c>
      <c r="AX355" s="126" t="str">
        <f t="shared" si="150"/>
        <v/>
      </c>
      <c r="AY355" s="64" t="str">
        <f t="shared" si="151"/>
        <v/>
      </c>
      <c r="AZ355" s="97">
        <v>79.599999999999994</v>
      </c>
      <c r="BA355" s="68"/>
      <c r="BB355" s="68"/>
      <c r="BC355" s="68"/>
      <c r="BD355" s="68"/>
      <c r="BE355" s="15"/>
      <c r="BF355" s="5">
        <f t="shared" si="152"/>
        <v>9850</v>
      </c>
      <c r="BG355" s="41">
        <v>3000</v>
      </c>
      <c r="BH355" s="42">
        <v>2140</v>
      </c>
      <c r="BI355" s="42"/>
      <c r="BJ355" s="42"/>
      <c r="BK355" s="42"/>
      <c r="BL355" s="42"/>
      <c r="BM355" s="15">
        <v>4710</v>
      </c>
    </row>
    <row r="356" spans="1:65" outlineLevel="5">
      <c r="A356" s="22">
        <f t="shared" si="136"/>
        <v>10</v>
      </c>
      <c r="B356" s="9">
        <f t="shared" si="153"/>
        <v>42307</v>
      </c>
      <c r="C356" s="207">
        <v>331660</v>
      </c>
      <c r="D356" s="64">
        <f t="shared" si="143"/>
        <v>36.200000000000003</v>
      </c>
      <c r="E356" s="12"/>
      <c r="F356" s="12">
        <v>37</v>
      </c>
      <c r="G356" s="12">
        <v>36</v>
      </c>
      <c r="H356" s="12">
        <v>37</v>
      </c>
      <c r="I356" s="12"/>
      <c r="J356" s="12">
        <v>36</v>
      </c>
      <c r="K356" s="12">
        <v>35</v>
      </c>
      <c r="L356" s="12">
        <v>36</v>
      </c>
      <c r="M356" s="74" t="str">
        <f t="shared" si="144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5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6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24</v>
      </c>
      <c r="AO356" s="41">
        <v>1670</v>
      </c>
      <c r="AP356" s="110"/>
      <c r="AQ356" s="111"/>
      <c r="AR356" s="126" t="str">
        <f t="shared" si="147"/>
        <v/>
      </c>
      <c r="AS356" s="126" t="str">
        <f t="shared" si="148"/>
        <v/>
      </c>
      <c r="AT356" s="127">
        <v>1570</v>
      </c>
      <c r="AU356" s="128"/>
      <c r="AV356" s="129"/>
      <c r="AW356" s="126" t="str">
        <f t="shared" si="149"/>
        <v/>
      </c>
      <c r="AX356" s="126" t="str">
        <f t="shared" si="150"/>
        <v/>
      </c>
      <c r="AY356" s="64" t="str">
        <f t="shared" si="151"/>
        <v/>
      </c>
      <c r="AZ356" s="97">
        <v>79.8</v>
      </c>
      <c r="BA356" s="68"/>
      <c r="BB356" s="68"/>
      <c r="BC356" s="68"/>
      <c r="BD356" s="68"/>
      <c r="BE356" s="15"/>
      <c r="BF356" s="5">
        <f t="shared" si="152"/>
        <v>11690</v>
      </c>
      <c r="BG356" s="41">
        <v>4120</v>
      </c>
      <c r="BH356" s="42">
        <v>2940</v>
      </c>
      <c r="BI356" s="42"/>
      <c r="BJ356" s="42"/>
      <c r="BK356" s="42"/>
      <c r="BL356" s="42"/>
      <c r="BM356" s="15">
        <v>4630</v>
      </c>
    </row>
    <row r="357" spans="1:65" ht="17.25" outlineLevel="5" thickBot="1">
      <c r="A357" s="31">
        <f t="shared" si="136"/>
        <v>10</v>
      </c>
      <c r="B357" s="32">
        <f t="shared" si="153"/>
        <v>42308</v>
      </c>
      <c r="C357" s="207">
        <v>315796</v>
      </c>
      <c r="D357" s="64">
        <f t="shared" si="143"/>
        <v>36.799999999999997</v>
      </c>
      <c r="E357" s="12"/>
      <c r="F357" s="12">
        <v>37</v>
      </c>
      <c r="G357" s="12">
        <v>38</v>
      </c>
      <c r="H357" s="12">
        <v>37</v>
      </c>
      <c r="I357" s="12"/>
      <c r="J357" s="12">
        <v>36</v>
      </c>
      <c r="K357" s="12">
        <v>37</v>
      </c>
      <c r="L357" s="12">
        <v>36</v>
      </c>
      <c r="M357" s="74" t="str">
        <f t="shared" si="144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5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6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35</v>
      </c>
      <c r="AO357" s="41">
        <v>1130</v>
      </c>
      <c r="AP357" s="110"/>
      <c r="AQ357" s="111"/>
      <c r="AR357" s="126" t="str">
        <f t="shared" si="147"/>
        <v/>
      </c>
      <c r="AS357" s="126" t="str">
        <f t="shared" si="148"/>
        <v/>
      </c>
      <c r="AT357" s="127">
        <v>770</v>
      </c>
      <c r="AU357" s="128"/>
      <c r="AV357" s="129"/>
      <c r="AW357" s="126" t="str">
        <f t="shared" si="149"/>
        <v/>
      </c>
      <c r="AX357" s="126" t="str">
        <f t="shared" si="150"/>
        <v/>
      </c>
      <c r="AY357" s="64" t="str">
        <f t="shared" si="151"/>
        <v/>
      </c>
      <c r="AZ357" s="97"/>
      <c r="BA357" s="68"/>
      <c r="BB357" s="68"/>
      <c r="BC357" s="68"/>
      <c r="BD357" s="68"/>
      <c r="BE357" s="15"/>
      <c r="BF357" s="5">
        <f t="shared" si="152"/>
        <v>12020</v>
      </c>
      <c r="BG357" s="41">
        <v>4390</v>
      </c>
      <c r="BH357" s="42">
        <v>3180</v>
      </c>
      <c r="BI357" s="42"/>
      <c r="BJ357" s="42"/>
      <c r="BK357" s="42"/>
      <c r="BL357" s="42"/>
      <c r="BM357" s="15">
        <v>4450</v>
      </c>
    </row>
    <row r="358" spans="1:65" outlineLevel="4">
      <c r="A358" s="157" t="s">
        <v>167</v>
      </c>
      <c r="B358" s="158"/>
      <c r="C358" s="50">
        <f t="shared" ref="C358:BM358" si="154">SUBTOTAL(4,C327:C357)</f>
        <v>516324</v>
      </c>
      <c r="D358" s="60">
        <f t="shared" si="154"/>
        <v>38.5</v>
      </c>
      <c r="E358" s="28">
        <f t="shared" si="154"/>
        <v>0</v>
      </c>
      <c r="F358" s="28">
        <f t="shared" si="154"/>
        <v>39</v>
      </c>
      <c r="G358" s="28">
        <f t="shared" si="154"/>
        <v>39</v>
      </c>
      <c r="H358" s="28">
        <f t="shared" si="154"/>
        <v>40</v>
      </c>
      <c r="I358" s="28">
        <f t="shared" si="154"/>
        <v>0</v>
      </c>
      <c r="J358" s="28">
        <f t="shared" si="154"/>
        <v>38</v>
      </c>
      <c r="K358" s="28">
        <f t="shared" si="154"/>
        <v>38</v>
      </c>
      <c r="L358" s="28">
        <f t="shared" si="154"/>
        <v>39</v>
      </c>
      <c r="M358" s="71">
        <f t="shared" si="154"/>
        <v>7.3</v>
      </c>
      <c r="N358" s="82">
        <f t="shared" si="154"/>
        <v>0</v>
      </c>
      <c r="O358" s="82">
        <f t="shared" si="154"/>
        <v>7.34</v>
      </c>
      <c r="P358" s="82">
        <f t="shared" si="154"/>
        <v>7.35</v>
      </c>
      <c r="Q358" s="82">
        <f t="shared" si="154"/>
        <v>7.32</v>
      </c>
      <c r="R358" s="82">
        <f t="shared" si="154"/>
        <v>0</v>
      </c>
      <c r="S358" s="82">
        <f t="shared" si="154"/>
        <v>0</v>
      </c>
      <c r="T358" s="82">
        <f t="shared" si="154"/>
        <v>0</v>
      </c>
      <c r="U358" s="82">
        <f t="shared" si="154"/>
        <v>0</v>
      </c>
      <c r="V358" s="29">
        <f t="shared" si="154"/>
        <v>0</v>
      </c>
      <c r="W358" s="39">
        <f t="shared" si="154"/>
        <v>0</v>
      </c>
      <c r="X358" s="39">
        <f t="shared" si="154"/>
        <v>0</v>
      </c>
      <c r="Y358" s="39">
        <f t="shared" si="154"/>
        <v>0</v>
      </c>
      <c r="Z358" s="39">
        <f t="shared" si="154"/>
        <v>0</v>
      </c>
      <c r="AA358" s="39">
        <f t="shared" si="154"/>
        <v>0</v>
      </c>
      <c r="AB358" s="39">
        <f t="shared" si="154"/>
        <v>0</v>
      </c>
      <c r="AC358" s="39">
        <f t="shared" si="154"/>
        <v>0</v>
      </c>
      <c r="AD358" s="39">
        <f t="shared" si="154"/>
        <v>0</v>
      </c>
      <c r="AE358" s="29">
        <f t="shared" si="154"/>
        <v>0</v>
      </c>
      <c r="AF358" s="39">
        <f t="shared" si="154"/>
        <v>0</v>
      </c>
      <c r="AG358" s="39">
        <f t="shared" si="154"/>
        <v>0</v>
      </c>
      <c r="AH358" s="39">
        <f t="shared" si="154"/>
        <v>0</v>
      </c>
      <c r="AI358" s="39">
        <f t="shared" si="154"/>
        <v>0</v>
      </c>
      <c r="AJ358" s="39">
        <f t="shared" si="154"/>
        <v>0</v>
      </c>
      <c r="AK358" s="39">
        <f t="shared" si="154"/>
        <v>0</v>
      </c>
      <c r="AL358" s="39">
        <f t="shared" si="154"/>
        <v>0</v>
      </c>
      <c r="AM358" s="39">
        <f t="shared" si="154"/>
        <v>0</v>
      </c>
      <c r="AN358" s="39">
        <f t="shared" si="154"/>
        <v>37</v>
      </c>
      <c r="AO358" s="39">
        <f t="shared" si="154"/>
        <v>1900</v>
      </c>
      <c r="AP358" s="104">
        <f t="shared" si="154"/>
        <v>4.3600000000000003</v>
      </c>
      <c r="AQ358" s="105">
        <f t="shared" si="154"/>
        <v>3.18</v>
      </c>
      <c r="AR358" s="106">
        <f t="shared" si="154"/>
        <v>76.073619631901849</v>
      </c>
      <c r="AS358" s="106">
        <f t="shared" si="154"/>
        <v>28.395061728395063</v>
      </c>
      <c r="AT358" s="107">
        <f t="shared" si="154"/>
        <v>1770</v>
      </c>
      <c r="AU358" s="108">
        <f t="shared" si="154"/>
        <v>2.6</v>
      </c>
      <c r="AV358" s="109">
        <f t="shared" si="154"/>
        <v>1.54</v>
      </c>
      <c r="AW358" s="106">
        <f t="shared" si="154"/>
        <v>59.230769230769234</v>
      </c>
      <c r="AX358" s="106">
        <f t="shared" si="154"/>
        <v>59.090909090909093</v>
      </c>
      <c r="AY358" s="60">
        <f t="shared" si="154"/>
        <v>78.225806451612911</v>
      </c>
      <c r="AZ358" s="96">
        <f t="shared" si="154"/>
        <v>80.3</v>
      </c>
      <c r="BA358" s="67">
        <f t="shared" si="154"/>
        <v>0</v>
      </c>
      <c r="BB358" s="67">
        <f t="shared" si="154"/>
        <v>0</v>
      </c>
      <c r="BC358" s="67">
        <f t="shared" si="154"/>
        <v>0</v>
      </c>
      <c r="BD358" s="67">
        <f t="shared" si="154"/>
        <v>0</v>
      </c>
      <c r="BE358" s="27">
        <f t="shared" si="154"/>
        <v>0</v>
      </c>
      <c r="BF358" s="29">
        <f t="shared" si="154"/>
        <v>12020</v>
      </c>
      <c r="BG358" s="39">
        <f t="shared" si="154"/>
        <v>5630</v>
      </c>
      <c r="BH358" s="40">
        <f t="shared" si="154"/>
        <v>8780</v>
      </c>
      <c r="BI358" s="40">
        <f t="shared" si="154"/>
        <v>0</v>
      </c>
      <c r="BJ358" s="40">
        <f t="shared" si="154"/>
        <v>0</v>
      </c>
      <c r="BK358" s="40">
        <f t="shared" si="154"/>
        <v>0</v>
      </c>
      <c r="BL358" s="40">
        <f t="shared" si="154"/>
        <v>0</v>
      </c>
      <c r="BM358" s="27">
        <f t="shared" si="154"/>
        <v>5310</v>
      </c>
    </row>
    <row r="359" spans="1:65" outlineLevel="3">
      <c r="A359" s="187" t="s">
        <v>168</v>
      </c>
      <c r="B359" s="188"/>
      <c r="C359" s="207">
        <f t="shared" ref="C359:BM359" si="155">SUBTOTAL(5,C327:C357)</f>
        <v>304437</v>
      </c>
      <c r="D359" s="208">
        <f t="shared" si="155"/>
        <v>36.200000000000003</v>
      </c>
      <c r="E359" s="12">
        <f t="shared" si="155"/>
        <v>0</v>
      </c>
      <c r="F359" s="12">
        <f t="shared" si="155"/>
        <v>37</v>
      </c>
      <c r="G359" s="12">
        <f t="shared" si="155"/>
        <v>36</v>
      </c>
      <c r="H359" s="12">
        <f t="shared" si="155"/>
        <v>37</v>
      </c>
      <c r="I359" s="12">
        <f t="shared" si="155"/>
        <v>0</v>
      </c>
      <c r="J359" s="12">
        <f t="shared" si="155"/>
        <v>36</v>
      </c>
      <c r="K359" s="12">
        <f t="shared" si="155"/>
        <v>35</v>
      </c>
      <c r="L359" s="12">
        <f t="shared" si="155"/>
        <v>36</v>
      </c>
      <c r="M359" s="210">
        <f t="shared" si="155"/>
        <v>7.2</v>
      </c>
      <c r="N359" s="83">
        <f t="shared" si="155"/>
        <v>0</v>
      </c>
      <c r="O359" s="83">
        <f t="shared" si="155"/>
        <v>7.2</v>
      </c>
      <c r="P359" s="83">
        <f t="shared" si="155"/>
        <v>7.14</v>
      </c>
      <c r="Q359" s="83">
        <f t="shared" si="155"/>
        <v>7.11</v>
      </c>
      <c r="R359" s="83">
        <f t="shared" si="155"/>
        <v>0</v>
      </c>
      <c r="S359" s="83">
        <f t="shared" si="155"/>
        <v>0</v>
      </c>
      <c r="T359" s="83">
        <f t="shared" si="155"/>
        <v>0</v>
      </c>
      <c r="U359" s="83">
        <f t="shared" si="155"/>
        <v>0</v>
      </c>
      <c r="V359" s="212">
        <f t="shared" si="155"/>
        <v>0</v>
      </c>
      <c r="W359" s="41">
        <f t="shared" si="155"/>
        <v>0</v>
      </c>
      <c r="X359" s="41">
        <f t="shared" si="155"/>
        <v>0</v>
      </c>
      <c r="Y359" s="41">
        <f t="shared" si="155"/>
        <v>0</v>
      </c>
      <c r="Z359" s="41">
        <f t="shared" si="155"/>
        <v>0</v>
      </c>
      <c r="AA359" s="41">
        <f t="shared" si="155"/>
        <v>0</v>
      </c>
      <c r="AB359" s="41">
        <f t="shared" si="155"/>
        <v>0</v>
      </c>
      <c r="AC359" s="41">
        <f t="shared" si="155"/>
        <v>0</v>
      </c>
      <c r="AD359" s="41">
        <f t="shared" si="155"/>
        <v>0</v>
      </c>
      <c r="AE359" s="212">
        <f t="shared" si="155"/>
        <v>0</v>
      </c>
      <c r="AF359" s="41">
        <f t="shared" si="155"/>
        <v>0</v>
      </c>
      <c r="AG359" s="41">
        <f t="shared" si="155"/>
        <v>0</v>
      </c>
      <c r="AH359" s="41">
        <f t="shared" si="155"/>
        <v>0</v>
      </c>
      <c r="AI359" s="41">
        <f t="shared" si="155"/>
        <v>0</v>
      </c>
      <c r="AJ359" s="41">
        <f t="shared" si="155"/>
        <v>0</v>
      </c>
      <c r="AK359" s="41">
        <f t="shared" si="155"/>
        <v>0</v>
      </c>
      <c r="AL359" s="41">
        <f t="shared" si="155"/>
        <v>0</v>
      </c>
      <c r="AM359" s="41">
        <f t="shared" si="155"/>
        <v>0</v>
      </c>
      <c r="AN359" s="41">
        <f t="shared" si="155"/>
        <v>21</v>
      </c>
      <c r="AO359" s="41">
        <f t="shared" si="155"/>
        <v>1070</v>
      </c>
      <c r="AP359" s="110">
        <f t="shared" si="155"/>
        <v>2.4300000000000002</v>
      </c>
      <c r="AQ359" s="111">
        <f t="shared" si="155"/>
        <v>1.74</v>
      </c>
      <c r="AR359" s="216">
        <f t="shared" si="155"/>
        <v>71.604938271604937</v>
      </c>
      <c r="AS359" s="216">
        <f t="shared" si="155"/>
        <v>23.926380368098151</v>
      </c>
      <c r="AT359" s="113">
        <f t="shared" si="155"/>
        <v>770</v>
      </c>
      <c r="AU359" s="114">
        <f t="shared" si="155"/>
        <v>2.2000000000000002</v>
      </c>
      <c r="AV359" s="115">
        <f t="shared" si="155"/>
        <v>0.9</v>
      </c>
      <c r="AW359" s="216">
        <f t="shared" si="155"/>
        <v>40.909090909090907</v>
      </c>
      <c r="AX359" s="216">
        <f t="shared" si="155"/>
        <v>40.769230769230766</v>
      </c>
      <c r="AY359" s="208">
        <f t="shared" si="155"/>
        <v>44.202898550724612</v>
      </c>
      <c r="AZ359" s="97">
        <f t="shared" si="155"/>
        <v>78.2</v>
      </c>
      <c r="BA359" s="68">
        <f t="shared" si="155"/>
        <v>0</v>
      </c>
      <c r="BB359" s="68">
        <f t="shared" si="155"/>
        <v>0</v>
      </c>
      <c r="BC359" s="68">
        <f t="shared" si="155"/>
        <v>0</v>
      </c>
      <c r="BD359" s="68">
        <f t="shared" si="155"/>
        <v>0</v>
      </c>
      <c r="BE359" s="15">
        <f t="shared" si="155"/>
        <v>0</v>
      </c>
      <c r="BF359" s="212">
        <f t="shared" si="155"/>
        <v>9850</v>
      </c>
      <c r="BG359" s="41">
        <f t="shared" si="155"/>
        <v>1570</v>
      </c>
      <c r="BH359" s="42">
        <f t="shared" si="155"/>
        <v>0</v>
      </c>
      <c r="BI359" s="42">
        <f t="shared" si="155"/>
        <v>0</v>
      </c>
      <c r="BJ359" s="42">
        <f t="shared" si="155"/>
        <v>0</v>
      </c>
      <c r="BK359" s="42">
        <f t="shared" si="155"/>
        <v>0</v>
      </c>
      <c r="BL359" s="42">
        <f t="shared" si="155"/>
        <v>0</v>
      </c>
      <c r="BM359" s="15">
        <f t="shared" si="155"/>
        <v>0</v>
      </c>
    </row>
    <row r="360" spans="1:65" outlineLevel="2">
      <c r="A360" s="187" t="s">
        <v>169</v>
      </c>
      <c r="B360" s="188"/>
      <c r="C360" s="207">
        <f>IFERROR(SUBTOTAL(1,C327:C357),"")</f>
        <v>375629.58064516127</v>
      </c>
      <c r="D360" s="208">
        <f t="shared" ref="D360:BM360" si="156">IFERROR(SUBTOTAL(1,D327:D357),"")</f>
        <v>37.406451612903226</v>
      </c>
      <c r="E360" s="12" t="str">
        <f t="shared" si="156"/>
        <v/>
      </c>
      <c r="F360" s="12">
        <f t="shared" si="156"/>
        <v>37.87096774193548</v>
      </c>
      <c r="G360" s="12">
        <f t="shared" si="156"/>
        <v>37.806451612903224</v>
      </c>
      <c r="H360" s="12">
        <f t="shared" si="156"/>
        <v>38.032258064516128</v>
      </c>
      <c r="I360" s="12" t="str">
        <f t="shared" si="156"/>
        <v/>
      </c>
      <c r="J360" s="12">
        <f t="shared" si="156"/>
        <v>36.87096774193548</v>
      </c>
      <c r="K360" s="12">
        <f t="shared" si="156"/>
        <v>36.806451612903224</v>
      </c>
      <c r="L360" s="12">
        <f t="shared" si="156"/>
        <v>37.032258064516128</v>
      </c>
      <c r="M360" s="210">
        <f t="shared" si="156"/>
        <v>7.2250000000000005</v>
      </c>
      <c r="N360" s="83" t="str">
        <f t="shared" si="156"/>
        <v/>
      </c>
      <c r="O360" s="83">
        <f t="shared" si="156"/>
        <v>7.26</v>
      </c>
      <c r="P360" s="83">
        <f t="shared" si="156"/>
        <v>7.2524999999999995</v>
      </c>
      <c r="Q360" s="83">
        <f t="shared" si="156"/>
        <v>7.2225000000000001</v>
      </c>
      <c r="R360" s="83" t="str">
        <f t="shared" si="156"/>
        <v/>
      </c>
      <c r="S360" s="83" t="str">
        <f t="shared" si="156"/>
        <v/>
      </c>
      <c r="T360" s="83" t="str">
        <f t="shared" si="156"/>
        <v/>
      </c>
      <c r="U360" s="83" t="str">
        <f t="shared" si="156"/>
        <v/>
      </c>
      <c r="V360" s="212" t="str">
        <f t="shared" si="156"/>
        <v/>
      </c>
      <c r="W360" s="41" t="str">
        <f t="shared" si="156"/>
        <v/>
      </c>
      <c r="X360" s="41" t="str">
        <f t="shared" si="156"/>
        <v/>
      </c>
      <c r="Y360" s="41" t="str">
        <f t="shared" si="156"/>
        <v/>
      </c>
      <c r="Z360" s="41" t="str">
        <f t="shared" si="156"/>
        <v/>
      </c>
      <c r="AA360" s="41" t="str">
        <f t="shared" si="156"/>
        <v/>
      </c>
      <c r="AB360" s="41" t="str">
        <f t="shared" si="156"/>
        <v/>
      </c>
      <c r="AC360" s="41" t="str">
        <f t="shared" si="156"/>
        <v/>
      </c>
      <c r="AD360" s="41" t="str">
        <f t="shared" si="156"/>
        <v/>
      </c>
      <c r="AE360" s="212" t="str">
        <f t="shared" si="156"/>
        <v/>
      </c>
      <c r="AF360" s="41" t="str">
        <f t="shared" si="156"/>
        <v/>
      </c>
      <c r="AG360" s="41" t="str">
        <f t="shared" si="156"/>
        <v/>
      </c>
      <c r="AH360" s="41" t="str">
        <f t="shared" si="156"/>
        <v/>
      </c>
      <c r="AI360" s="41" t="str">
        <f t="shared" si="156"/>
        <v/>
      </c>
      <c r="AJ360" s="41" t="str">
        <f t="shared" si="156"/>
        <v/>
      </c>
      <c r="AK360" s="41" t="str">
        <f t="shared" si="156"/>
        <v/>
      </c>
      <c r="AL360" s="41" t="str">
        <f t="shared" si="156"/>
        <v/>
      </c>
      <c r="AM360" s="41" t="str">
        <f t="shared" si="156"/>
        <v/>
      </c>
      <c r="AN360" s="41">
        <f t="shared" si="156"/>
        <v>27.387096774193548</v>
      </c>
      <c r="AO360" s="41">
        <f t="shared" si="156"/>
        <v>1496.516129032258</v>
      </c>
      <c r="AP360" s="110">
        <f t="shared" si="156"/>
        <v>3.4674999999999998</v>
      </c>
      <c r="AQ360" s="111">
        <f t="shared" si="156"/>
        <v>2.54</v>
      </c>
      <c r="AR360" s="216">
        <f t="shared" si="156"/>
        <v>73.216411655136028</v>
      </c>
      <c r="AS360" s="216">
        <f t="shared" si="156"/>
        <v>26.783588344863976</v>
      </c>
      <c r="AT360" s="113">
        <f t="shared" si="156"/>
        <v>1464</v>
      </c>
      <c r="AU360" s="114">
        <f t="shared" si="156"/>
        <v>2.3899999999999997</v>
      </c>
      <c r="AV360" s="115">
        <f t="shared" si="156"/>
        <v>1.2925000000000002</v>
      </c>
      <c r="AW360" s="216">
        <f t="shared" si="156"/>
        <v>53.717772126863046</v>
      </c>
      <c r="AX360" s="216">
        <f t="shared" si="156"/>
        <v>46.282227873136961</v>
      </c>
      <c r="AY360" s="208">
        <f t="shared" si="156"/>
        <v>54.745335960358531</v>
      </c>
      <c r="AZ360" s="97">
        <f t="shared" si="156"/>
        <v>79.104545454545445</v>
      </c>
      <c r="BA360" s="68" t="str">
        <f t="shared" si="156"/>
        <v/>
      </c>
      <c r="BB360" s="68" t="str">
        <f t="shared" si="156"/>
        <v/>
      </c>
      <c r="BC360" s="68" t="str">
        <f t="shared" si="156"/>
        <v/>
      </c>
      <c r="BD360" s="68" t="str">
        <f t="shared" si="156"/>
        <v/>
      </c>
      <c r="BE360" s="15" t="str">
        <f>IFERROR(SUBTOTAL(1,BE327:BE357),"")</f>
        <v/>
      </c>
      <c r="BF360" s="212">
        <f t="shared" si="156"/>
        <v>10848.064516129032</v>
      </c>
      <c r="BG360" s="41">
        <f t="shared" si="156"/>
        <v>3712.5806451612902</v>
      </c>
      <c r="BH360" s="42">
        <f t="shared" si="156"/>
        <v>2880.3225806451615</v>
      </c>
      <c r="BI360" s="42" t="str">
        <f t="shared" si="156"/>
        <v/>
      </c>
      <c r="BJ360" s="42" t="str">
        <f t="shared" si="156"/>
        <v/>
      </c>
      <c r="BK360" s="42" t="str">
        <f t="shared" si="156"/>
        <v/>
      </c>
      <c r="BL360" s="42" t="str">
        <f t="shared" si="156"/>
        <v/>
      </c>
      <c r="BM360" s="15">
        <f t="shared" si="156"/>
        <v>4255.1612903225805</v>
      </c>
    </row>
    <row r="361" spans="1:65" ht="17.25" outlineLevel="1" thickBot="1">
      <c r="A361" s="224" t="s">
        <v>170</v>
      </c>
      <c r="B361" s="225"/>
      <c r="C361" s="226">
        <f>SUBTOTAL(9,C327:C357)</f>
        <v>11644517</v>
      </c>
      <c r="D361" s="227"/>
      <c r="E361" s="228"/>
      <c r="F361" s="228"/>
      <c r="G361" s="228"/>
      <c r="H361" s="228"/>
      <c r="I361" s="228"/>
      <c r="J361" s="228"/>
      <c r="K361" s="228"/>
      <c r="L361" s="228"/>
      <c r="M361" s="229"/>
      <c r="N361" s="230"/>
      <c r="O361" s="230"/>
      <c r="P361" s="230"/>
      <c r="Q361" s="230"/>
      <c r="R361" s="230"/>
      <c r="S361" s="230"/>
      <c r="T361" s="230"/>
      <c r="U361" s="230"/>
      <c r="V361" s="231"/>
      <c r="W361" s="232"/>
      <c r="X361" s="232"/>
      <c r="Y361" s="232"/>
      <c r="Z361" s="232"/>
      <c r="AA361" s="232"/>
      <c r="AB361" s="232"/>
      <c r="AC361" s="232"/>
      <c r="AD361" s="232"/>
      <c r="AE361" s="231"/>
      <c r="AF361" s="232"/>
      <c r="AG361" s="232"/>
      <c r="AH361" s="232"/>
      <c r="AI361" s="232"/>
      <c r="AJ361" s="232"/>
      <c r="AK361" s="232"/>
      <c r="AL361" s="232"/>
      <c r="AM361" s="232"/>
      <c r="AN361" s="232"/>
      <c r="AO361" s="233">
        <f>SUBTOTAL(9,AO327:AO357)</f>
        <v>46392</v>
      </c>
      <c r="AP361" s="234"/>
      <c r="AQ361" s="235"/>
      <c r="AR361" s="236"/>
      <c r="AS361" s="236"/>
      <c r="AT361" s="237">
        <f>SUBTOTAL(9,AT327:AT357)</f>
        <v>45384</v>
      </c>
      <c r="AU361" s="238"/>
      <c r="AV361" s="239"/>
      <c r="AW361" s="236"/>
      <c r="AX361" s="236"/>
      <c r="AY361" s="227"/>
      <c r="AZ361" s="240"/>
      <c r="BA361" s="241"/>
      <c r="BB361" s="241"/>
      <c r="BC361" s="241"/>
      <c r="BD361" s="241"/>
      <c r="BE361" s="242">
        <f>SUBTOTAL(9,BE327:BE357)</f>
        <v>0</v>
      </c>
      <c r="BF361" s="243">
        <f t="shared" ref="BF361:BM361" si="157">SUBTOTAL(9,BF327:BF357)</f>
        <v>336290</v>
      </c>
      <c r="BG361" s="233">
        <f t="shared" si="157"/>
        <v>115090</v>
      </c>
      <c r="BH361" s="244">
        <f t="shared" si="157"/>
        <v>89290</v>
      </c>
      <c r="BI361" s="244">
        <f t="shared" si="157"/>
        <v>0</v>
      </c>
      <c r="BJ361" s="244">
        <f t="shared" si="157"/>
        <v>0</v>
      </c>
      <c r="BK361" s="244">
        <f t="shared" si="157"/>
        <v>0</v>
      </c>
      <c r="BL361" s="244">
        <f t="shared" si="157"/>
        <v>0</v>
      </c>
      <c r="BM361" s="242">
        <f t="shared" si="157"/>
        <v>131910</v>
      </c>
    </row>
    <row r="362" spans="1:65" outlineLevel="5">
      <c r="A362" s="21">
        <f t="shared" si="136"/>
        <v>11</v>
      </c>
      <c r="B362" s="33">
        <f>B357+1</f>
        <v>42309</v>
      </c>
      <c r="C362" s="207">
        <v>295446</v>
      </c>
      <c r="D362" s="64">
        <f t="shared" ref="D362:D391" si="158">IFERROR(ROUND(AVERAGE(E362:L362),1),"")</f>
        <v>37.799999999999997</v>
      </c>
      <c r="E362" s="12"/>
      <c r="F362" s="12">
        <v>38</v>
      </c>
      <c r="G362" s="12">
        <v>38</v>
      </c>
      <c r="H362" s="12">
        <v>39</v>
      </c>
      <c r="I362" s="12"/>
      <c r="J362" s="12">
        <v>37</v>
      </c>
      <c r="K362" s="12">
        <v>37</v>
      </c>
      <c r="L362" s="12">
        <v>38</v>
      </c>
      <c r="M362" s="74" t="str">
        <f t="shared" ref="M362:M391" si="159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44</v>
      </c>
      <c r="AO362" s="41">
        <v>910</v>
      </c>
      <c r="AP362" s="110"/>
      <c r="AQ362" s="111"/>
      <c r="AR362" s="126" t="str">
        <f t="shared" ref="AR362:AR391" si="162">IFERROR(AQ362/AP362*100,"")</f>
        <v/>
      </c>
      <c r="AS362" s="126" t="str">
        <f t="shared" ref="AS362:AS391" si="163">IFERROR(100-AR362,"")</f>
        <v/>
      </c>
      <c r="AT362" s="127">
        <v>810</v>
      </c>
      <c r="AU362" s="128"/>
      <c r="AV362" s="129"/>
      <c r="AW362" s="126" t="str">
        <f t="shared" ref="AW362:AW391" si="164">IFERROR(AV362/AU362*100,"")</f>
        <v/>
      </c>
      <c r="AX362" s="126" t="str">
        <f t="shared" ref="AX362:AX391" si="165">IFERROR(100-AW362,"")</f>
        <v/>
      </c>
      <c r="AY362" s="64" t="str">
        <f t="shared" ref="AY362:AY391" si="166">IFERROR((1-((AW362*AS362)/(AX362*AR362)))*100,"")</f>
        <v/>
      </c>
      <c r="AZ362" s="97"/>
      <c r="BA362" s="68"/>
      <c r="BB362" s="68"/>
      <c r="BC362" s="68"/>
      <c r="BD362" s="68"/>
      <c r="BE362" s="15"/>
      <c r="BF362" s="5">
        <f t="shared" ref="BF362:BF391" si="167">IF(SUM(BG362:BM362)=0,"",SUM(BG362:BM362))</f>
        <v>9960</v>
      </c>
      <c r="BG362" s="41">
        <v>2880</v>
      </c>
      <c r="BH362" s="42">
        <v>2760</v>
      </c>
      <c r="BI362" s="42"/>
      <c r="BJ362" s="42"/>
      <c r="BK362" s="42"/>
      <c r="BL362" s="42"/>
      <c r="BM362" s="15">
        <v>4320</v>
      </c>
    </row>
    <row r="363" spans="1:65" outlineLevel="5">
      <c r="A363" s="22">
        <f t="shared" si="136"/>
        <v>11</v>
      </c>
      <c r="B363" s="9">
        <f t="shared" si="153"/>
        <v>42310</v>
      </c>
      <c r="C363" s="207">
        <v>307648</v>
      </c>
      <c r="D363" s="64">
        <f t="shared" si="158"/>
        <v>37.5</v>
      </c>
      <c r="E363" s="12"/>
      <c r="F363" s="12">
        <v>38</v>
      </c>
      <c r="G363" s="12">
        <v>38</v>
      </c>
      <c r="H363" s="12">
        <v>38</v>
      </c>
      <c r="I363" s="12"/>
      <c r="J363" s="12">
        <v>37</v>
      </c>
      <c r="K363" s="12">
        <v>37</v>
      </c>
      <c r="L363" s="12">
        <v>37</v>
      </c>
      <c r="M363" s="74" t="str">
        <f t="shared" si="15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30</v>
      </c>
      <c r="AO363" s="41">
        <v>1330</v>
      </c>
      <c r="AP363" s="110"/>
      <c r="AQ363" s="111"/>
      <c r="AR363" s="126" t="str">
        <f t="shared" si="162"/>
        <v/>
      </c>
      <c r="AS363" s="126" t="str">
        <f t="shared" si="163"/>
        <v/>
      </c>
      <c r="AT363" s="127">
        <v>1370</v>
      </c>
      <c r="AU363" s="128"/>
      <c r="AV363" s="129"/>
      <c r="AW363" s="126" t="str">
        <f t="shared" si="164"/>
        <v/>
      </c>
      <c r="AX363" s="126" t="str">
        <f t="shared" si="165"/>
        <v/>
      </c>
      <c r="AY363" s="64" t="str">
        <f t="shared" si="166"/>
        <v/>
      </c>
      <c r="AZ363" s="97">
        <v>79.400000000000006</v>
      </c>
      <c r="BA363" s="68"/>
      <c r="BB363" s="68"/>
      <c r="BC363" s="68"/>
      <c r="BD363" s="68"/>
      <c r="BE363" s="15"/>
      <c r="BF363" s="5">
        <f t="shared" si="167"/>
        <v>9990</v>
      </c>
      <c r="BG363" s="41">
        <v>4180</v>
      </c>
      <c r="BH363" s="42">
        <v>1770</v>
      </c>
      <c r="BI363" s="42"/>
      <c r="BJ363" s="42"/>
      <c r="BK363" s="42"/>
      <c r="BL363" s="42"/>
      <c r="BM363" s="15">
        <v>4040</v>
      </c>
    </row>
    <row r="364" spans="1:65" outlineLevel="5">
      <c r="A364" s="22">
        <f t="shared" si="136"/>
        <v>11</v>
      </c>
      <c r="B364" s="9">
        <f t="shared" si="153"/>
        <v>42311</v>
      </c>
      <c r="C364" s="207">
        <v>324897</v>
      </c>
      <c r="D364" s="64">
        <f t="shared" si="158"/>
        <v>37.5</v>
      </c>
      <c r="E364" s="12"/>
      <c r="F364" s="12">
        <v>38</v>
      </c>
      <c r="G364" s="12">
        <v>38</v>
      </c>
      <c r="H364" s="12">
        <v>38</v>
      </c>
      <c r="I364" s="12"/>
      <c r="J364" s="12">
        <v>37</v>
      </c>
      <c r="K364" s="12">
        <v>37</v>
      </c>
      <c r="L364" s="12">
        <v>37</v>
      </c>
      <c r="M364" s="74">
        <f t="shared" si="159"/>
        <v>7.3</v>
      </c>
      <c r="N364" s="83"/>
      <c r="O364" s="83">
        <v>7.36</v>
      </c>
      <c r="P364" s="83">
        <v>7.31</v>
      </c>
      <c r="Q364" s="83">
        <v>7.32</v>
      </c>
      <c r="R364" s="83"/>
      <c r="S364" s="83"/>
      <c r="T364" s="83"/>
      <c r="U364" s="83"/>
      <c r="V364" s="5" t="str">
        <f t="shared" si="16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22</v>
      </c>
      <c r="AO364" s="41">
        <v>1780</v>
      </c>
      <c r="AP364" s="110">
        <v>3.41</v>
      </c>
      <c r="AQ364" s="111">
        <v>2.63</v>
      </c>
      <c r="AR364" s="126">
        <f t="shared" si="162"/>
        <v>77.126099706744867</v>
      </c>
      <c r="AS364" s="126">
        <f t="shared" si="163"/>
        <v>22.873900293255133</v>
      </c>
      <c r="AT364" s="127">
        <v>1740</v>
      </c>
      <c r="AU364" s="128">
        <v>2.2200000000000002</v>
      </c>
      <c r="AV364" s="129">
        <v>1.34</v>
      </c>
      <c r="AW364" s="126">
        <f t="shared" si="164"/>
        <v>60.360360360360353</v>
      </c>
      <c r="AX364" s="126">
        <f t="shared" si="165"/>
        <v>39.639639639639647</v>
      </c>
      <c r="AY364" s="64">
        <f t="shared" si="166"/>
        <v>54.839267196681661</v>
      </c>
      <c r="AZ364" s="97">
        <v>79.8</v>
      </c>
      <c r="BA364" s="68"/>
      <c r="BB364" s="68"/>
      <c r="BC364" s="68"/>
      <c r="BD364" s="68"/>
      <c r="BE364" s="15"/>
      <c r="BF364" s="5">
        <f t="shared" si="167"/>
        <v>8890</v>
      </c>
      <c r="BG364" s="41">
        <v>2790</v>
      </c>
      <c r="BH364" s="42">
        <v>3860</v>
      </c>
      <c r="BI364" s="42"/>
      <c r="BJ364" s="42"/>
      <c r="BK364" s="42"/>
      <c r="BL364" s="42"/>
      <c r="BM364" s="15">
        <v>2240</v>
      </c>
    </row>
    <row r="365" spans="1:65" outlineLevel="5">
      <c r="A365" s="22">
        <f t="shared" si="136"/>
        <v>11</v>
      </c>
      <c r="B365" s="9">
        <f t="shared" si="153"/>
        <v>42312</v>
      </c>
      <c r="C365" s="207">
        <v>341770</v>
      </c>
      <c r="D365" s="64">
        <f t="shared" si="158"/>
        <v>37.5</v>
      </c>
      <c r="E365" s="12"/>
      <c r="F365" s="12">
        <v>39</v>
      </c>
      <c r="G365" s="12">
        <v>37</v>
      </c>
      <c r="H365" s="12">
        <v>38</v>
      </c>
      <c r="I365" s="12"/>
      <c r="J365" s="12">
        <v>38</v>
      </c>
      <c r="K365" s="12">
        <v>36</v>
      </c>
      <c r="L365" s="12">
        <v>37</v>
      </c>
      <c r="M365" s="74" t="str">
        <f t="shared" si="159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1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20</v>
      </c>
      <c r="AO365" s="41">
        <v>2010</v>
      </c>
      <c r="AP365" s="110"/>
      <c r="AQ365" s="111"/>
      <c r="AR365" s="126" t="str">
        <f t="shared" si="162"/>
        <v/>
      </c>
      <c r="AS365" s="126" t="str">
        <f t="shared" si="163"/>
        <v/>
      </c>
      <c r="AT365" s="127">
        <v>1380</v>
      </c>
      <c r="AU365" s="128"/>
      <c r="AV365" s="129"/>
      <c r="AW365" s="126" t="str">
        <f t="shared" si="164"/>
        <v/>
      </c>
      <c r="AX365" s="126" t="str">
        <f t="shared" si="165"/>
        <v/>
      </c>
      <c r="AY365" s="64" t="str">
        <f t="shared" si="166"/>
        <v/>
      </c>
      <c r="AZ365" s="97">
        <v>80.2</v>
      </c>
      <c r="BA365" s="68"/>
      <c r="BB365" s="68"/>
      <c r="BC365" s="68"/>
      <c r="BD365" s="68"/>
      <c r="BE365" s="15"/>
      <c r="BF365" s="5">
        <f t="shared" si="167"/>
        <v>9550</v>
      </c>
      <c r="BG365" s="41">
        <v>5140</v>
      </c>
      <c r="BH365" s="42">
        <v>4410</v>
      </c>
      <c r="BI365" s="42"/>
      <c r="BJ365" s="42"/>
      <c r="BK365" s="42"/>
      <c r="BL365" s="42"/>
      <c r="BM365" s="15">
        <v>0</v>
      </c>
    </row>
    <row r="366" spans="1:65" outlineLevel="5">
      <c r="A366" s="22">
        <f t="shared" si="136"/>
        <v>11</v>
      </c>
      <c r="B366" s="9">
        <f t="shared" si="153"/>
        <v>42313</v>
      </c>
      <c r="C366" s="207">
        <v>327040</v>
      </c>
      <c r="D366" s="64">
        <f t="shared" si="158"/>
        <v>36.799999999999997</v>
      </c>
      <c r="E366" s="12"/>
      <c r="F366" s="12">
        <v>37</v>
      </c>
      <c r="G366" s="12">
        <v>37</v>
      </c>
      <c r="H366" s="12">
        <v>38</v>
      </c>
      <c r="I366" s="12"/>
      <c r="J366" s="12">
        <v>36</v>
      </c>
      <c r="K366" s="12">
        <v>36</v>
      </c>
      <c r="L366" s="12">
        <v>37</v>
      </c>
      <c r="M366" s="74" t="str">
        <f t="shared" si="15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26</v>
      </c>
      <c r="AO366" s="41">
        <v>1560</v>
      </c>
      <c r="AP366" s="110"/>
      <c r="AQ366" s="111"/>
      <c r="AR366" s="126" t="str">
        <f t="shared" si="162"/>
        <v/>
      </c>
      <c r="AS366" s="126" t="str">
        <f t="shared" si="163"/>
        <v/>
      </c>
      <c r="AT366" s="127">
        <v>1010</v>
      </c>
      <c r="AU366" s="128"/>
      <c r="AV366" s="129"/>
      <c r="AW366" s="126" t="str">
        <f t="shared" si="164"/>
        <v/>
      </c>
      <c r="AX366" s="126" t="str">
        <f t="shared" si="165"/>
        <v/>
      </c>
      <c r="AY366" s="64" t="str">
        <f t="shared" si="166"/>
        <v/>
      </c>
      <c r="AZ366" s="97">
        <v>79.8</v>
      </c>
      <c r="BA366" s="68"/>
      <c r="BB366" s="68"/>
      <c r="BC366" s="68"/>
      <c r="BD366" s="68"/>
      <c r="BE366" s="15"/>
      <c r="BF366" s="5">
        <f t="shared" si="167"/>
        <v>9480</v>
      </c>
      <c r="BG366" s="41">
        <v>4080</v>
      </c>
      <c r="BH366" s="42">
        <v>5400</v>
      </c>
      <c r="BI366" s="42"/>
      <c r="BJ366" s="42"/>
      <c r="BK366" s="42"/>
      <c r="BL366" s="42"/>
      <c r="BM366" s="15">
        <v>0</v>
      </c>
    </row>
    <row r="367" spans="1:65" outlineLevel="5">
      <c r="A367" s="22">
        <f t="shared" si="136"/>
        <v>11</v>
      </c>
      <c r="B367" s="9">
        <f t="shared" si="153"/>
        <v>42314</v>
      </c>
      <c r="C367" s="207">
        <v>331217</v>
      </c>
      <c r="D367" s="64">
        <f t="shared" si="158"/>
        <v>37.5</v>
      </c>
      <c r="E367" s="12"/>
      <c r="F367" s="12">
        <v>39</v>
      </c>
      <c r="G367" s="12">
        <v>38</v>
      </c>
      <c r="H367" s="12">
        <v>37</v>
      </c>
      <c r="I367" s="12"/>
      <c r="J367" s="12">
        <v>38</v>
      </c>
      <c r="K367" s="12">
        <v>37</v>
      </c>
      <c r="L367" s="12">
        <v>36</v>
      </c>
      <c r="M367" s="74" t="str">
        <f t="shared" si="15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6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33</v>
      </c>
      <c r="AO367" s="41">
        <v>1200</v>
      </c>
      <c r="AP367" s="110"/>
      <c r="AQ367" s="111"/>
      <c r="AR367" s="126" t="str">
        <f t="shared" si="162"/>
        <v/>
      </c>
      <c r="AS367" s="126" t="str">
        <f t="shared" si="163"/>
        <v/>
      </c>
      <c r="AT367" s="127">
        <v>940</v>
      </c>
      <c r="AU367" s="128"/>
      <c r="AV367" s="129"/>
      <c r="AW367" s="126" t="str">
        <f t="shared" si="164"/>
        <v/>
      </c>
      <c r="AX367" s="126" t="str">
        <f t="shared" si="165"/>
        <v/>
      </c>
      <c r="AY367" s="64" t="str">
        <f t="shared" si="166"/>
        <v/>
      </c>
      <c r="AZ367" s="97">
        <v>79.099999999999994</v>
      </c>
      <c r="BA367" s="68"/>
      <c r="BB367" s="68"/>
      <c r="BC367" s="68"/>
      <c r="BD367" s="68"/>
      <c r="BE367" s="15"/>
      <c r="BF367" s="5">
        <f t="shared" si="167"/>
        <v>9330</v>
      </c>
      <c r="BG367" s="41">
        <v>7330</v>
      </c>
      <c r="BH367" s="42">
        <v>2000</v>
      </c>
      <c r="BI367" s="42"/>
      <c r="BJ367" s="42"/>
      <c r="BK367" s="42"/>
      <c r="BL367" s="42"/>
      <c r="BM367" s="15">
        <v>0</v>
      </c>
    </row>
    <row r="368" spans="1:65" outlineLevel="5">
      <c r="A368" s="22">
        <f t="shared" si="136"/>
        <v>11</v>
      </c>
      <c r="B368" s="9">
        <f t="shared" si="153"/>
        <v>42315</v>
      </c>
      <c r="C368" s="207">
        <v>411931</v>
      </c>
      <c r="D368" s="64">
        <f t="shared" si="158"/>
        <v>38.200000000000003</v>
      </c>
      <c r="E368" s="12"/>
      <c r="F368" s="12">
        <v>40</v>
      </c>
      <c r="G368" s="12">
        <v>38</v>
      </c>
      <c r="H368" s="12">
        <v>38</v>
      </c>
      <c r="I368" s="12"/>
      <c r="J368" s="12">
        <v>39</v>
      </c>
      <c r="K368" s="12">
        <v>37</v>
      </c>
      <c r="L368" s="12">
        <v>37</v>
      </c>
      <c r="M368" s="74" t="str">
        <f t="shared" si="15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29</v>
      </c>
      <c r="AO368" s="41">
        <v>1360</v>
      </c>
      <c r="AP368" s="110"/>
      <c r="AQ368" s="111"/>
      <c r="AR368" s="126" t="str">
        <f t="shared" si="162"/>
        <v/>
      </c>
      <c r="AS368" s="126" t="str">
        <f t="shared" si="163"/>
        <v/>
      </c>
      <c r="AT368" s="127">
        <v>1280</v>
      </c>
      <c r="AU368" s="128"/>
      <c r="AV368" s="129"/>
      <c r="AW368" s="126" t="str">
        <f t="shared" si="164"/>
        <v/>
      </c>
      <c r="AX368" s="126" t="str">
        <f t="shared" si="165"/>
        <v/>
      </c>
      <c r="AY368" s="64" t="str">
        <f t="shared" si="166"/>
        <v/>
      </c>
      <c r="AZ368" s="97"/>
      <c r="BA368" s="68"/>
      <c r="BB368" s="68"/>
      <c r="BC368" s="68"/>
      <c r="BD368" s="68"/>
      <c r="BE368" s="15"/>
      <c r="BF368" s="5">
        <f t="shared" si="167"/>
        <v>11410</v>
      </c>
      <c r="BG368" s="41">
        <v>1470</v>
      </c>
      <c r="BH368" s="42">
        <v>9940</v>
      </c>
      <c r="BI368" s="42"/>
      <c r="BJ368" s="42"/>
      <c r="BK368" s="42"/>
      <c r="BL368" s="42"/>
      <c r="BM368" s="15">
        <v>0</v>
      </c>
    </row>
    <row r="369" spans="1:65" outlineLevel="5">
      <c r="A369" s="22">
        <f t="shared" si="136"/>
        <v>11</v>
      </c>
      <c r="B369" s="9">
        <f t="shared" si="153"/>
        <v>42316</v>
      </c>
      <c r="C369" s="207">
        <v>489078</v>
      </c>
      <c r="D369" s="64">
        <f t="shared" si="158"/>
        <v>37.5</v>
      </c>
      <c r="E369" s="12"/>
      <c r="F369" s="12">
        <v>38</v>
      </c>
      <c r="G369" s="12">
        <v>38</v>
      </c>
      <c r="H369" s="12">
        <v>38</v>
      </c>
      <c r="I369" s="12"/>
      <c r="J369" s="12">
        <v>37</v>
      </c>
      <c r="K369" s="12">
        <v>37</v>
      </c>
      <c r="L369" s="12">
        <v>37</v>
      </c>
      <c r="M369" s="74" t="str">
        <f t="shared" si="159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23</v>
      </c>
      <c r="AO369" s="41">
        <v>1770</v>
      </c>
      <c r="AP369" s="110"/>
      <c r="AQ369" s="111"/>
      <c r="AR369" s="126" t="str">
        <f t="shared" si="162"/>
        <v/>
      </c>
      <c r="AS369" s="126" t="str">
        <f t="shared" si="163"/>
        <v/>
      </c>
      <c r="AT369" s="127">
        <v>1660</v>
      </c>
      <c r="AU369" s="128"/>
      <c r="AV369" s="129"/>
      <c r="AW369" s="126" t="str">
        <f t="shared" si="164"/>
        <v/>
      </c>
      <c r="AX369" s="126" t="str">
        <f t="shared" si="165"/>
        <v/>
      </c>
      <c r="AY369" s="64" t="str">
        <f t="shared" si="166"/>
        <v/>
      </c>
      <c r="AZ369" s="97"/>
      <c r="BA369" s="68"/>
      <c r="BB369" s="68"/>
      <c r="BC369" s="68"/>
      <c r="BD369" s="68"/>
      <c r="BE369" s="15"/>
      <c r="BF369" s="5">
        <f t="shared" si="167"/>
        <v>8980</v>
      </c>
      <c r="BG369" s="41">
        <v>3630</v>
      </c>
      <c r="BH369" s="42">
        <v>5350</v>
      </c>
      <c r="BI369" s="42"/>
      <c r="BJ369" s="42"/>
      <c r="BK369" s="42"/>
      <c r="BL369" s="42"/>
      <c r="BM369" s="15">
        <v>0</v>
      </c>
    </row>
    <row r="370" spans="1:65" outlineLevel="5">
      <c r="A370" s="22">
        <f t="shared" si="136"/>
        <v>11</v>
      </c>
      <c r="B370" s="9">
        <f t="shared" si="153"/>
        <v>42317</v>
      </c>
      <c r="C370" s="207">
        <v>458810</v>
      </c>
      <c r="D370" s="64">
        <f t="shared" si="158"/>
        <v>37.799999999999997</v>
      </c>
      <c r="E370" s="12"/>
      <c r="F370" s="12">
        <v>38</v>
      </c>
      <c r="G370" s="12">
        <v>38</v>
      </c>
      <c r="H370" s="12">
        <v>39</v>
      </c>
      <c r="I370" s="12"/>
      <c r="J370" s="12">
        <v>37</v>
      </c>
      <c r="K370" s="12">
        <v>37</v>
      </c>
      <c r="L370" s="12">
        <v>38</v>
      </c>
      <c r="M370" s="74" t="str">
        <f t="shared" si="15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30</v>
      </c>
      <c r="AO370" s="41">
        <v>1330</v>
      </c>
      <c r="AP370" s="110"/>
      <c r="AQ370" s="111"/>
      <c r="AR370" s="126" t="str">
        <f t="shared" si="162"/>
        <v/>
      </c>
      <c r="AS370" s="126" t="str">
        <f t="shared" si="163"/>
        <v/>
      </c>
      <c r="AT370" s="127">
        <v>1630</v>
      </c>
      <c r="AU370" s="128"/>
      <c r="AV370" s="129"/>
      <c r="AW370" s="126" t="str">
        <f t="shared" si="164"/>
        <v/>
      </c>
      <c r="AX370" s="126" t="str">
        <f t="shared" si="165"/>
        <v/>
      </c>
      <c r="AY370" s="64" t="str">
        <f t="shared" si="166"/>
        <v/>
      </c>
      <c r="AZ370" s="97">
        <v>79.3</v>
      </c>
      <c r="BA370" s="68"/>
      <c r="BB370" s="68"/>
      <c r="BC370" s="68"/>
      <c r="BD370" s="68"/>
      <c r="BE370" s="15"/>
      <c r="BF370" s="5">
        <f t="shared" si="167"/>
        <v>8500</v>
      </c>
      <c r="BG370" s="41">
        <v>7090</v>
      </c>
      <c r="BH370" s="42">
        <v>1410</v>
      </c>
      <c r="BI370" s="42"/>
      <c r="BJ370" s="42"/>
      <c r="BK370" s="42"/>
      <c r="BL370" s="42"/>
      <c r="BM370" s="15">
        <v>0</v>
      </c>
    </row>
    <row r="371" spans="1:65" outlineLevel="5">
      <c r="A371" s="22">
        <f t="shared" si="136"/>
        <v>11</v>
      </c>
      <c r="B371" s="9">
        <f t="shared" si="153"/>
        <v>42318</v>
      </c>
      <c r="C371" s="207">
        <v>406684</v>
      </c>
      <c r="D371" s="64">
        <f t="shared" si="158"/>
        <v>37.799999999999997</v>
      </c>
      <c r="E371" s="12"/>
      <c r="F371" s="12">
        <v>38</v>
      </c>
      <c r="G371" s="12">
        <v>38</v>
      </c>
      <c r="H371" s="12">
        <v>39</v>
      </c>
      <c r="I371" s="12"/>
      <c r="J371" s="12">
        <v>37</v>
      </c>
      <c r="K371" s="12">
        <v>37</v>
      </c>
      <c r="L371" s="12">
        <v>38</v>
      </c>
      <c r="M371" s="74">
        <f t="shared" si="159"/>
        <v>5.5</v>
      </c>
      <c r="N371" s="83">
        <v>7.32</v>
      </c>
      <c r="O371" s="83">
        <v>0</v>
      </c>
      <c r="P371" s="83">
        <v>7.3</v>
      </c>
      <c r="Q371" s="83">
        <v>7.31</v>
      </c>
      <c r="R371" s="83"/>
      <c r="S371" s="83"/>
      <c r="T371" s="83"/>
      <c r="U371" s="83"/>
      <c r="V371" s="5" t="str">
        <f t="shared" si="16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26</v>
      </c>
      <c r="AO371" s="41">
        <v>1560</v>
      </c>
      <c r="AP371" s="110">
        <v>3.2</v>
      </c>
      <c r="AQ371" s="111">
        <v>2.37</v>
      </c>
      <c r="AR371" s="126">
        <f t="shared" si="162"/>
        <v>74.0625</v>
      </c>
      <c r="AS371" s="126">
        <f t="shared" si="163"/>
        <v>25.9375</v>
      </c>
      <c r="AT371" s="127">
        <v>1640</v>
      </c>
      <c r="AU371" s="128">
        <v>2.2200000000000002</v>
      </c>
      <c r="AV371" s="129">
        <v>1.36</v>
      </c>
      <c r="AW371" s="126">
        <f t="shared" si="164"/>
        <v>61.261261261261254</v>
      </c>
      <c r="AX371" s="126">
        <f t="shared" si="165"/>
        <v>38.738738738738746</v>
      </c>
      <c r="AY371" s="64">
        <f t="shared" si="166"/>
        <v>44.617800019625179</v>
      </c>
      <c r="AZ371" s="97">
        <v>80.2</v>
      </c>
      <c r="BA371" s="68"/>
      <c r="BB371" s="68"/>
      <c r="BC371" s="68"/>
      <c r="BD371" s="68"/>
      <c r="BE371" s="15"/>
      <c r="BF371" s="5">
        <f t="shared" si="167"/>
        <v>9880</v>
      </c>
      <c r="BG371" s="41">
        <v>9200</v>
      </c>
      <c r="BH371" s="42">
        <v>680</v>
      </c>
      <c r="BI371" s="42"/>
      <c r="BJ371" s="42"/>
      <c r="BK371" s="42"/>
      <c r="BL371" s="42"/>
      <c r="BM371" s="15">
        <v>0</v>
      </c>
    </row>
    <row r="372" spans="1:65" outlineLevel="5">
      <c r="A372" s="22">
        <f t="shared" si="136"/>
        <v>11</v>
      </c>
      <c r="B372" s="9">
        <f t="shared" si="153"/>
        <v>42319</v>
      </c>
      <c r="C372" s="207">
        <v>396013</v>
      </c>
      <c r="D372" s="64">
        <f t="shared" si="158"/>
        <v>37.799999999999997</v>
      </c>
      <c r="E372" s="12"/>
      <c r="F372" s="12">
        <v>39</v>
      </c>
      <c r="G372" s="12">
        <v>38</v>
      </c>
      <c r="H372" s="12">
        <v>38</v>
      </c>
      <c r="I372" s="12"/>
      <c r="J372" s="12">
        <v>38</v>
      </c>
      <c r="K372" s="12">
        <v>37</v>
      </c>
      <c r="L372" s="12">
        <v>37</v>
      </c>
      <c r="M372" s="74" t="str">
        <f t="shared" si="159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1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27</v>
      </c>
      <c r="AO372" s="41">
        <v>1490</v>
      </c>
      <c r="AP372" s="110"/>
      <c r="AQ372" s="111"/>
      <c r="AR372" s="126" t="str">
        <f t="shared" si="162"/>
        <v/>
      </c>
      <c r="AS372" s="126" t="str">
        <f t="shared" si="163"/>
        <v/>
      </c>
      <c r="AT372" s="127">
        <v>1590</v>
      </c>
      <c r="AU372" s="128"/>
      <c r="AV372" s="129"/>
      <c r="AW372" s="126" t="str">
        <f t="shared" si="164"/>
        <v/>
      </c>
      <c r="AX372" s="126" t="str">
        <f t="shared" si="165"/>
        <v/>
      </c>
      <c r="AY372" s="64" t="str">
        <f t="shared" si="166"/>
        <v/>
      </c>
      <c r="AZ372" s="97">
        <v>79.599999999999994</v>
      </c>
      <c r="BA372" s="68"/>
      <c r="BB372" s="68"/>
      <c r="BC372" s="68"/>
      <c r="BD372" s="68"/>
      <c r="BE372" s="15"/>
      <c r="BF372" s="5">
        <f t="shared" si="167"/>
        <v>9780</v>
      </c>
      <c r="BG372" s="41">
        <v>3450</v>
      </c>
      <c r="BH372" s="42">
        <v>6330</v>
      </c>
      <c r="BI372" s="42"/>
      <c r="BJ372" s="42"/>
      <c r="BK372" s="42"/>
      <c r="BL372" s="42"/>
      <c r="BM372" s="15">
        <v>0</v>
      </c>
    </row>
    <row r="373" spans="1:65" outlineLevel="5">
      <c r="A373" s="22">
        <f t="shared" si="136"/>
        <v>11</v>
      </c>
      <c r="B373" s="9">
        <f t="shared" si="153"/>
        <v>42320</v>
      </c>
      <c r="C373" s="207">
        <v>372474</v>
      </c>
      <c r="D373" s="64">
        <f t="shared" si="158"/>
        <v>37.5</v>
      </c>
      <c r="E373" s="12"/>
      <c r="F373" s="12">
        <v>38</v>
      </c>
      <c r="G373" s="12">
        <v>38</v>
      </c>
      <c r="H373" s="12">
        <v>38</v>
      </c>
      <c r="I373" s="12"/>
      <c r="J373" s="12">
        <v>37</v>
      </c>
      <c r="K373" s="12">
        <v>37</v>
      </c>
      <c r="L373" s="12">
        <v>37</v>
      </c>
      <c r="M373" s="74" t="str">
        <f t="shared" si="15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24</v>
      </c>
      <c r="AO373" s="41">
        <v>1690</v>
      </c>
      <c r="AP373" s="110"/>
      <c r="AQ373" s="111"/>
      <c r="AR373" s="126" t="str">
        <f t="shared" si="162"/>
        <v/>
      </c>
      <c r="AS373" s="126" t="str">
        <f t="shared" si="163"/>
        <v/>
      </c>
      <c r="AT373" s="127">
        <v>1940</v>
      </c>
      <c r="AU373" s="128"/>
      <c r="AV373" s="129"/>
      <c r="AW373" s="126" t="str">
        <f t="shared" si="164"/>
        <v/>
      </c>
      <c r="AX373" s="126" t="str">
        <f t="shared" si="165"/>
        <v/>
      </c>
      <c r="AY373" s="64" t="str">
        <f t="shared" si="166"/>
        <v/>
      </c>
      <c r="AZ373" s="97">
        <v>78.900000000000006</v>
      </c>
      <c r="BA373" s="68"/>
      <c r="BB373" s="68"/>
      <c r="BC373" s="68"/>
      <c r="BD373" s="68"/>
      <c r="BE373" s="15"/>
      <c r="BF373" s="5">
        <f t="shared" si="167"/>
        <v>10120</v>
      </c>
      <c r="BG373" s="41">
        <v>6400</v>
      </c>
      <c r="BH373" s="42">
        <v>3720</v>
      </c>
      <c r="BI373" s="42"/>
      <c r="BJ373" s="42"/>
      <c r="BK373" s="42"/>
      <c r="BL373" s="42"/>
      <c r="BM373" s="15">
        <v>0</v>
      </c>
    </row>
    <row r="374" spans="1:65" outlineLevel="5">
      <c r="A374" s="22">
        <f t="shared" si="136"/>
        <v>11</v>
      </c>
      <c r="B374" s="9">
        <f t="shared" si="153"/>
        <v>42321</v>
      </c>
      <c r="C374" s="207">
        <v>448140</v>
      </c>
      <c r="D374" s="64">
        <f t="shared" si="158"/>
        <v>37.799999999999997</v>
      </c>
      <c r="E374" s="12"/>
      <c r="F374" s="12">
        <v>39</v>
      </c>
      <c r="G374" s="12">
        <v>38</v>
      </c>
      <c r="H374" s="12">
        <v>38</v>
      </c>
      <c r="I374" s="12"/>
      <c r="J374" s="12">
        <v>38</v>
      </c>
      <c r="K374" s="12">
        <v>37</v>
      </c>
      <c r="L374" s="12">
        <v>37</v>
      </c>
      <c r="M374" s="74" t="str">
        <f t="shared" si="15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6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22</v>
      </c>
      <c r="AO374" s="41">
        <v>1840</v>
      </c>
      <c r="AP374" s="110"/>
      <c r="AQ374" s="111"/>
      <c r="AR374" s="126" t="str">
        <f t="shared" si="162"/>
        <v/>
      </c>
      <c r="AS374" s="126" t="str">
        <f t="shared" si="163"/>
        <v/>
      </c>
      <c r="AT374" s="127">
        <v>2190</v>
      </c>
      <c r="AU374" s="128"/>
      <c r="AV374" s="129"/>
      <c r="AW374" s="126" t="str">
        <f t="shared" si="164"/>
        <v/>
      </c>
      <c r="AX374" s="126" t="str">
        <f t="shared" si="165"/>
        <v/>
      </c>
      <c r="AY374" s="64" t="str">
        <f t="shared" si="166"/>
        <v/>
      </c>
      <c r="AZ374" s="97">
        <v>78.599999999999994</v>
      </c>
      <c r="BA374" s="68"/>
      <c r="BB374" s="68"/>
      <c r="BC374" s="68"/>
      <c r="BD374" s="68"/>
      <c r="BE374" s="15"/>
      <c r="BF374" s="5">
        <f t="shared" si="167"/>
        <v>10350</v>
      </c>
      <c r="BG374" s="41">
        <v>7010</v>
      </c>
      <c r="BH374" s="42">
        <v>3340</v>
      </c>
      <c r="BI374" s="42"/>
      <c r="BJ374" s="42"/>
      <c r="BK374" s="42"/>
      <c r="BL374" s="42"/>
      <c r="BM374" s="15">
        <v>0</v>
      </c>
    </row>
    <row r="375" spans="1:65" outlineLevel="5">
      <c r="A375" s="22">
        <f t="shared" si="136"/>
        <v>11</v>
      </c>
      <c r="B375" s="9">
        <f t="shared" si="153"/>
        <v>42322</v>
      </c>
      <c r="C375" s="207">
        <v>439020</v>
      </c>
      <c r="D375" s="64">
        <f t="shared" si="158"/>
        <v>37.200000000000003</v>
      </c>
      <c r="E375" s="12"/>
      <c r="F375" s="12">
        <v>38</v>
      </c>
      <c r="G375" s="12">
        <v>37</v>
      </c>
      <c r="H375" s="12">
        <v>38</v>
      </c>
      <c r="I375" s="12"/>
      <c r="J375" s="12">
        <v>37</v>
      </c>
      <c r="K375" s="12">
        <v>36</v>
      </c>
      <c r="L375" s="12">
        <v>37</v>
      </c>
      <c r="M375" s="74" t="str">
        <f t="shared" si="15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24</v>
      </c>
      <c r="AO375" s="41">
        <v>1660</v>
      </c>
      <c r="AP375" s="110"/>
      <c r="AQ375" s="111"/>
      <c r="AR375" s="126" t="str">
        <f t="shared" si="162"/>
        <v/>
      </c>
      <c r="AS375" s="126" t="str">
        <f t="shared" si="163"/>
        <v/>
      </c>
      <c r="AT375" s="127">
        <v>1970</v>
      </c>
      <c r="AU375" s="128"/>
      <c r="AV375" s="129"/>
      <c r="AW375" s="126" t="str">
        <f t="shared" si="164"/>
        <v/>
      </c>
      <c r="AX375" s="126" t="str">
        <f t="shared" si="165"/>
        <v/>
      </c>
      <c r="AY375" s="64" t="str">
        <f t="shared" si="166"/>
        <v/>
      </c>
      <c r="AZ375" s="97"/>
      <c r="BA375" s="68"/>
      <c r="BB375" s="68"/>
      <c r="BC375" s="68"/>
      <c r="BD375" s="68"/>
      <c r="BE375" s="15"/>
      <c r="BF375" s="5">
        <f t="shared" si="167"/>
        <v>10320</v>
      </c>
      <c r="BG375" s="41">
        <v>5440</v>
      </c>
      <c r="BH375" s="42">
        <v>4880</v>
      </c>
      <c r="BI375" s="42"/>
      <c r="BJ375" s="42"/>
      <c r="BK375" s="42"/>
      <c r="BL375" s="42"/>
      <c r="BM375" s="15">
        <v>0</v>
      </c>
    </row>
    <row r="376" spans="1:65" outlineLevel="5">
      <c r="A376" s="22">
        <f t="shared" si="136"/>
        <v>11</v>
      </c>
      <c r="B376" s="9">
        <f t="shared" si="153"/>
        <v>42323</v>
      </c>
      <c r="C376" s="207">
        <v>363634</v>
      </c>
      <c r="D376" s="64">
        <f t="shared" si="158"/>
        <v>37.5</v>
      </c>
      <c r="E376" s="12"/>
      <c r="F376" s="12">
        <v>38</v>
      </c>
      <c r="G376" s="12">
        <v>38</v>
      </c>
      <c r="H376" s="12">
        <v>38</v>
      </c>
      <c r="I376" s="12"/>
      <c r="J376" s="12">
        <v>37</v>
      </c>
      <c r="K376" s="12">
        <v>37</v>
      </c>
      <c r="L376" s="12">
        <v>37</v>
      </c>
      <c r="M376" s="74" t="str">
        <f t="shared" si="159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1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23</v>
      </c>
      <c r="AO376" s="41">
        <v>1740</v>
      </c>
      <c r="AP376" s="110"/>
      <c r="AQ376" s="111"/>
      <c r="AR376" s="126" t="str">
        <f t="shared" si="162"/>
        <v/>
      </c>
      <c r="AS376" s="126" t="str">
        <f t="shared" si="163"/>
        <v/>
      </c>
      <c r="AT376" s="127">
        <v>1840</v>
      </c>
      <c r="AU376" s="128"/>
      <c r="AV376" s="129"/>
      <c r="AW376" s="126" t="str">
        <f t="shared" si="164"/>
        <v/>
      </c>
      <c r="AX376" s="126" t="str">
        <f t="shared" si="165"/>
        <v/>
      </c>
      <c r="AY376" s="64" t="str">
        <f t="shared" si="166"/>
        <v/>
      </c>
      <c r="AZ376" s="97"/>
      <c r="BA376" s="68"/>
      <c r="BB376" s="68"/>
      <c r="BC376" s="68"/>
      <c r="BD376" s="68"/>
      <c r="BE376" s="15"/>
      <c r="BF376" s="5">
        <f t="shared" si="167"/>
        <v>12470</v>
      </c>
      <c r="BG376" s="41">
        <v>4210</v>
      </c>
      <c r="BH376" s="42">
        <v>8260</v>
      </c>
      <c r="BI376" s="42"/>
      <c r="BJ376" s="42"/>
      <c r="BK376" s="42"/>
      <c r="BL376" s="42"/>
      <c r="BM376" s="15">
        <v>0</v>
      </c>
    </row>
    <row r="377" spans="1:65" outlineLevel="5">
      <c r="A377" s="22">
        <f t="shared" si="136"/>
        <v>11</v>
      </c>
      <c r="B377" s="9">
        <f t="shared" si="153"/>
        <v>42324</v>
      </c>
      <c r="C377" s="207">
        <v>373104</v>
      </c>
      <c r="D377" s="64">
        <f t="shared" si="158"/>
        <v>37.5</v>
      </c>
      <c r="E377" s="12"/>
      <c r="F377" s="12">
        <v>38</v>
      </c>
      <c r="G377" s="12">
        <v>38</v>
      </c>
      <c r="H377" s="12">
        <v>38</v>
      </c>
      <c r="I377" s="12"/>
      <c r="J377" s="12">
        <v>37</v>
      </c>
      <c r="K377" s="12">
        <v>37</v>
      </c>
      <c r="L377" s="12">
        <v>37</v>
      </c>
      <c r="M377" s="74" t="str">
        <f t="shared" si="15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26</v>
      </c>
      <c r="AO377" s="41">
        <v>1560</v>
      </c>
      <c r="AP377" s="110"/>
      <c r="AQ377" s="111"/>
      <c r="AR377" s="126" t="str">
        <f t="shared" si="162"/>
        <v/>
      </c>
      <c r="AS377" s="126" t="str">
        <f t="shared" si="163"/>
        <v/>
      </c>
      <c r="AT377" s="127">
        <v>1910</v>
      </c>
      <c r="AU377" s="128"/>
      <c r="AV377" s="129"/>
      <c r="AW377" s="126" t="str">
        <f t="shared" si="164"/>
        <v/>
      </c>
      <c r="AX377" s="126" t="str">
        <f t="shared" si="165"/>
        <v/>
      </c>
      <c r="AY377" s="64" t="str">
        <f t="shared" si="166"/>
        <v/>
      </c>
      <c r="AZ377" s="97">
        <v>78.599999999999994</v>
      </c>
      <c r="BA377" s="68"/>
      <c r="BB377" s="68"/>
      <c r="BC377" s="68"/>
      <c r="BD377" s="68"/>
      <c r="BE377" s="15"/>
      <c r="BF377" s="5">
        <f t="shared" si="167"/>
        <v>12450</v>
      </c>
      <c r="BG377" s="41">
        <v>6970</v>
      </c>
      <c r="BH377" s="42">
        <v>5480</v>
      </c>
      <c r="BI377" s="42"/>
      <c r="BJ377" s="42"/>
      <c r="BK377" s="42"/>
      <c r="BL377" s="42"/>
      <c r="BM377" s="15">
        <v>0</v>
      </c>
    </row>
    <row r="378" spans="1:65" outlineLevel="5">
      <c r="A378" s="22">
        <f t="shared" si="136"/>
        <v>11</v>
      </c>
      <c r="B378" s="9">
        <f t="shared" si="153"/>
        <v>42325</v>
      </c>
      <c r="C378" s="207">
        <v>400312</v>
      </c>
      <c r="D378" s="64">
        <f t="shared" si="158"/>
        <v>37.5</v>
      </c>
      <c r="E378" s="12"/>
      <c r="F378" s="12">
        <v>37</v>
      </c>
      <c r="G378" s="12">
        <v>39</v>
      </c>
      <c r="H378" s="12">
        <v>38</v>
      </c>
      <c r="I378" s="12"/>
      <c r="J378" s="12">
        <v>36</v>
      </c>
      <c r="K378" s="12">
        <v>38</v>
      </c>
      <c r="L378" s="12">
        <v>37</v>
      </c>
      <c r="M378" s="74">
        <f t="shared" si="159"/>
        <v>5.5</v>
      </c>
      <c r="N378" s="83">
        <v>7.32</v>
      </c>
      <c r="O378" s="83">
        <v>0</v>
      </c>
      <c r="P378" s="83">
        <v>7.34</v>
      </c>
      <c r="Q378" s="83">
        <v>7.35</v>
      </c>
      <c r="R378" s="83"/>
      <c r="S378" s="83"/>
      <c r="T378" s="83"/>
      <c r="U378" s="83"/>
      <c r="V378" s="5" t="str">
        <f t="shared" si="16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22</v>
      </c>
      <c r="AO378" s="41">
        <v>1820</v>
      </c>
      <c r="AP378" s="110">
        <v>3.89</v>
      </c>
      <c r="AQ378" s="111">
        <v>3.03</v>
      </c>
      <c r="AR378" s="126">
        <f t="shared" si="162"/>
        <v>77.892030848329043</v>
      </c>
      <c r="AS378" s="126">
        <f t="shared" si="163"/>
        <v>22.107969151670957</v>
      </c>
      <c r="AT378" s="127">
        <v>2110</v>
      </c>
      <c r="AU378" s="128">
        <v>2.36</v>
      </c>
      <c r="AV378" s="129">
        <v>1.41</v>
      </c>
      <c r="AW378" s="126">
        <f t="shared" si="164"/>
        <v>59.745762711864401</v>
      </c>
      <c r="AX378" s="126">
        <f t="shared" si="165"/>
        <v>40.254237288135599</v>
      </c>
      <c r="AY378" s="64">
        <f t="shared" si="166"/>
        <v>57.87389265242313</v>
      </c>
      <c r="AZ378" s="97">
        <v>78.400000000000006</v>
      </c>
      <c r="BA378" s="68"/>
      <c r="BB378" s="68"/>
      <c r="BC378" s="68"/>
      <c r="BD378" s="68"/>
      <c r="BE378" s="15"/>
      <c r="BF378" s="5">
        <f t="shared" si="167"/>
        <v>9910</v>
      </c>
      <c r="BG378" s="41">
        <v>4450</v>
      </c>
      <c r="BH378" s="42">
        <v>5460</v>
      </c>
      <c r="BI378" s="42"/>
      <c r="BJ378" s="42"/>
      <c r="BK378" s="42"/>
      <c r="BL378" s="42"/>
      <c r="BM378" s="15">
        <v>0</v>
      </c>
    </row>
    <row r="379" spans="1:65" outlineLevel="5">
      <c r="A379" s="22">
        <f t="shared" ref="A379:A426" si="168">MONTH(B379)</f>
        <v>11</v>
      </c>
      <c r="B379" s="9">
        <f t="shared" si="153"/>
        <v>42326</v>
      </c>
      <c r="C379" s="207">
        <v>399312</v>
      </c>
      <c r="D379" s="64">
        <f t="shared" si="158"/>
        <v>38.200000000000003</v>
      </c>
      <c r="E379" s="12"/>
      <c r="F379" s="12">
        <v>39</v>
      </c>
      <c r="G379" s="12">
        <v>39</v>
      </c>
      <c r="H379" s="12">
        <v>38</v>
      </c>
      <c r="I379" s="12"/>
      <c r="J379" s="12">
        <v>38</v>
      </c>
      <c r="K379" s="12">
        <v>38</v>
      </c>
      <c r="L379" s="12">
        <v>37</v>
      </c>
      <c r="M379" s="74" t="str">
        <f t="shared" si="159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1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22</v>
      </c>
      <c r="AO379" s="41">
        <v>1800</v>
      </c>
      <c r="AP379" s="110"/>
      <c r="AQ379" s="111"/>
      <c r="AR379" s="126" t="str">
        <f t="shared" si="162"/>
        <v/>
      </c>
      <c r="AS379" s="126" t="str">
        <f t="shared" si="163"/>
        <v/>
      </c>
      <c r="AT379" s="127">
        <v>2110</v>
      </c>
      <c r="AU379" s="128"/>
      <c r="AV379" s="129"/>
      <c r="AW379" s="126" t="str">
        <f t="shared" si="164"/>
        <v/>
      </c>
      <c r="AX379" s="126" t="str">
        <f t="shared" si="165"/>
        <v/>
      </c>
      <c r="AY379" s="64" t="str">
        <f t="shared" si="166"/>
        <v/>
      </c>
      <c r="AZ379" s="97">
        <v>78.599999999999994</v>
      </c>
      <c r="BA379" s="68"/>
      <c r="BB379" s="68"/>
      <c r="BC379" s="68"/>
      <c r="BD379" s="68"/>
      <c r="BE379" s="15"/>
      <c r="BF379" s="5">
        <f t="shared" si="167"/>
        <v>10710</v>
      </c>
      <c r="BG379" s="41">
        <v>7010</v>
      </c>
      <c r="BH379" s="42">
        <v>1960</v>
      </c>
      <c r="BI379" s="42"/>
      <c r="BJ379" s="42"/>
      <c r="BK379" s="42"/>
      <c r="BL379" s="42"/>
      <c r="BM379" s="15">
        <v>1740</v>
      </c>
    </row>
    <row r="380" spans="1:65" outlineLevel="5">
      <c r="A380" s="22">
        <f t="shared" si="168"/>
        <v>11</v>
      </c>
      <c r="B380" s="9">
        <f t="shared" si="153"/>
        <v>42327</v>
      </c>
      <c r="C380" s="207">
        <v>368986</v>
      </c>
      <c r="D380" s="64">
        <f t="shared" si="158"/>
        <v>37.5</v>
      </c>
      <c r="E380" s="12"/>
      <c r="F380" s="12">
        <v>38</v>
      </c>
      <c r="G380" s="12">
        <v>38</v>
      </c>
      <c r="H380" s="12">
        <v>38</v>
      </c>
      <c r="I380" s="12"/>
      <c r="J380" s="12">
        <v>37</v>
      </c>
      <c r="K380" s="12">
        <v>37</v>
      </c>
      <c r="L380" s="12">
        <v>37</v>
      </c>
      <c r="M380" s="74" t="str">
        <f t="shared" si="15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22</v>
      </c>
      <c r="AO380" s="41">
        <v>1780</v>
      </c>
      <c r="AP380" s="110"/>
      <c r="AQ380" s="111"/>
      <c r="AR380" s="126" t="str">
        <f t="shared" si="162"/>
        <v/>
      </c>
      <c r="AS380" s="126" t="str">
        <f t="shared" si="163"/>
        <v/>
      </c>
      <c r="AT380" s="127">
        <v>2040</v>
      </c>
      <c r="AU380" s="128"/>
      <c r="AV380" s="129"/>
      <c r="AW380" s="126" t="str">
        <f t="shared" si="164"/>
        <v/>
      </c>
      <c r="AX380" s="126" t="str">
        <f t="shared" si="165"/>
        <v/>
      </c>
      <c r="AY380" s="64" t="str">
        <f t="shared" si="166"/>
        <v/>
      </c>
      <c r="AZ380" s="97">
        <v>78.8</v>
      </c>
      <c r="BA380" s="68"/>
      <c r="BB380" s="68"/>
      <c r="BC380" s="68"/>
      <c r="BD380" s="68"/>
      <c r="BE380" s="15"/>
      <c r="BF380" s="5">
        <f t="shared" si="167"/>
        <v>10560</v>
      </c>
      <c r="BG380" s="41">
        <v>4350</v>
      </c>
      <c r="BH380" s="42">
        <v>1750</v>
      </c>
      <c r="BI380" s="42"/>
      <c r="BJ380" s="42"/>
      <c r="BK380" s="42"/>
      <c r="BL380" s="42"/>
      <c r="BM380" s="15">
        <v>4460</v>
      </c>
    </row>
    <row r="381" spans="1:65" outlineLevel="5">
      <c r="A381" s="22">
        <f t="shared" si="168"/>
        <v>11</v>
      </c>
      <c r="B381" s="9">
        <f t="shared" si="153"/>
        <v>42328</v>
      </c>
      <c r="C381" s="207">
        <v>365028</v>
      </c>
      <c r="D381" s="64">
        <f t="shared" si="158"/>
        <v>37.5</v>
      </c>
      <c r="E381" s="12"/>
      <c r="F381" s="12">
        <v>38</v>
      </c>
      <c r="G381" s="12">
        <v>38</v>
      </c>
      <c r="H381" s="12">
        <v>38</v>
      </c>
      <c r="I381" s="12"/>
      <c r="J381" s="12">
        <v>37</v>
      </c>
      <c r="K381" s="12">
        <v>37</v>
      </c>
      <c r="L381" s="12">
        <v>37</v>
      </c>
      <c r="M381" s="74" t="str">
        <f t="shared" si="15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6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21</v>
      </c>
      <c r="AO381" s="41">
        <v>1860</v>
      </c>
      <c r="AP381" s="110"/>
      <c r="AQ381" s="111"/>
      <c r="AR381" s="126" t="str">
        <f t="shared" si="162"/>
        <v/>
      </c>
      <c r="AS381" s="126" t="str">
        <f t="shared" si="163"/>
        <v/>
      </c>
      <c r="AT381" s="127">
        <v>2150</v>
      </c>
      <c r="AU381" s="128"/>
      <c r="AV381" s="129"/>
      <c r="AW381" s="126" t="str">
        <f t="shared" si="164"/>
        <v/>
      </c>
      <c r="AX381" s="126" t="str">
        <f t="shared" si="165"/>
        <v/>
      </c>
      <c r="AY381" s="64" t="str">
        <f t="shared" si="166"/>
        <v/>
      </c>
      <c r="AZ381" s="97">
        <v>78.52</v>
      </c>
      <c r="BA381" s="68"/>
      <c r="BB381" s="68"/>
      <c r="BC381" s="68"/>
      <c r="BD381" s="68"/>
      <c r="BE381" s="15"/>
      <c r="BF381" s="5">
        <f t="shared" si="167"/>
        <v>10400</v>
      </c>
      <c r="BG381" s="41">
        <v>6010</v>
      </c>
      <c r="BH381" s="42">
        <v>1490</v>
      </c>
      <c r="BI381" s="42"/>
      <c r="BJ381" s="42"/>
      <c r="BK381" s="42"/>
      <c r="BL381" s="42"/>
      <c r="BM381" s="15">
        <v>2900</v>
      </c>
    </row>
    <row r="382" spans="1:65" outlineLevel="5">
      <c r="A382" s="22">
        <f t="shared" si="168"/>
        <v>11</v>
      </c>
      <c r="B382" s="9">
        <f t="shared" si="153"/>
        <v>42329</v>
      </c>
      <c r="C382" s="207">
        <v>350735</v>
      </c>
      <c r="D382" s="64">
        <f t="shared" si="158"/>
        <v>37.799999999999997</v>
      </c>
      <c r="E382" s="12"/>
      <c r="F382" s="12">
        <v>38</v>
      </c>
      <c r="G382" s="12">
        <v>39</v>
      </c>
      <c r="H382" s="12">
        <v>38</v>
      </c>
      <c r="I382" s="12"/>
      <c r="J382" s="12">
        <v>37</v>
      </c>
      <c r="K382" s="12">
        <v>38</v>
      </c>
      <c r="L382" s="12">
        <v>37</v>
      </c>
      <c r="M382" s="74" t="str">
        <f t="shared" si="15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6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1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23</v>
      </c>
      <c r="AO382" s="41">
        <v>1750</v>
      </c>
      <c r="AP382" s="110"/>
      <c r="AQ382" s="111"/>
      <c r="AR382" s="126" t="str">
        <f t="shared" si="162"/>
        <v/>
      </c>
      <c r="AS382" s="126" t="str">
        <f t="shared" si="163"/>
        <v/>
      </c>
      <c r="AT382" s="127">
        <v>2220</v>
      </c>
      <c r="AU382" s="128"/>
      <c r="AV382" s="129"/>
      <c r="AW382" s="126" t="str">
        <f t="shared" si="164"/>
        <v/>
      </c>
      <c r="AX382" s="126" t="str">
        <f t="shared" si="165"/>
        <v/>
      </c>
      <c r="AY382" s="64" t="str">
        <f t="shared" si="166"/>
        <v/>
      </c>
      <c r="AZ382" s="97"/>
      <c r="BA382" s="68"/>
      <c r="BB382" s="68"/>
      <c r="BC382" s="68"/>
      <c r="BD382" s="68"/>
      <c r="BE382" s="15"/>
      <c r="BF382" s="5">
        <f t="shared" si="167"/>
        <v>10690</v>
      </c>
      <c r="BG382" s="41">
        <v>7730</v>
      </c>
      <c r="BH382" s="42">
        <v>2510</v>
      </c>
      <c r="BI382" s="42"/>
      <c r="BJ382" s="42"/>
      <c r="BK382" s="42"/>
      <c r="BL382" s="42"/>
      <c r="BM382" s="15">
        <v>450</v>
      </c>
    </row>
    <row r="383" spans="1:65" outlineLevel="5">
      <c r="A383" s="22">
        <f t="shared" si="168"/>
        <v>11</v>
      </c>
      <c r="B383" s="9">
        <f t="shared" si="153"/>
        <v>42330</v>
      </c>
      <c r="C383" s="207">
        <v>325559</v>
      </c>
      <c r="D383" s="64">
        <f t="shared" si="158"/>
        <v>38.5</v>
      </c>
      <c r="E383" s="12"/>
      <c r="F383" s="12">
        <v>39</v>
      </c>
      <c r="G383" s="12">
        <v>39</v>
      </c>
      <c r="H383" s="12">
        <v>39</v>
      </c>
      <c r="I383" s="12"/>
      <c r="J383" s="12">
        <v>38</v>
      </c>
      <c r="K383" s="12">
        <v>38</v>
      </c>
      <c r="L383" s="12">
        <v>38</v>
      </c>
      <c r="M383" s="74" t="str">
        <f t="shared" si="159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20</v>
      </c>
      <c r="AO383" s="41">
        <v>2040</v>
      </c>
      <c r="AP383" s="110"/>
      <c r="AQ383" s="111"/>
      <c r="AR383" s="126" t="str">
        <f t="shared" si="162"/>
        <v/>
      </c>
      <c r="AS383" s="126" t="str">
        <f t="shared" si="163"/>
        <v/>
      </c>
      <c r="AT383" s="127">
        <v>2010</v>
      </c>
      <c r="AU383" s="128"/>
      <c r="AV383" s="129"/>
      <c r="AW383" s="126" t="str">
        <f t="shared" si="164"/>
        <v/>
      </c>
      <c r="AX383" s="126" t="str">
        <f t="shared" si="165"/>
        <v/>
      </c>
      <c r="AY383" s="64" t="str">
        <f t="shared" si="166"/>
        <v/>
      </c>
      <c r="AZ383" s="97"/>
      <c r="BA383" s="68"/>
      <c r="BB383" s="68"/>
      <c r="BC383" s="68"/>
      <c r="BD383" s="68"/>
      <c r="BE383" s="15"/>
      <c r="BF383" s="5">
        <f t="shared" si="167"/>
        <v>10710</v>
      </c>
      <c r="BG383" s="41">
        <v>4430</v>
      </c>
      <c r="BH383" s="42">
        <v>1800</v>
      </c>
      <c r="BI383" s="42"/>
      <c r="BJ383" s="42"/>
      <c r="BK383" s="42"/>
      <c r="BL383" s="42"/>
      <c r="BM383" s="15">
        <v>4480</v>
      </c>
    </row>
    <row r="384" spans="1:65" outlineLevel="5">
      <c r="A384" s="22">
        <f t="shared" si="168"/>
        <v>11</v>
      </c>
      <c r="B384" s="9">
        <f t="shared" si="153"/>
        <v>42331</v>
      </c>
      <c r="C384" s="207">
        <v>341653</v>
      </c>
      <c r="D384" s="64">
        <f t="shared" si="158"/>
        <v>37.5</v>
      </c>
      <c r="E384" s="12"/>
      <c r="F384" s="12">
        <v>38</v>
      </c>
      <c r="G384" s="12">
        <v>38</v>
      </c>
      <c r="H384" s="12">
        <v>38</v>
      </c>
      <c r="I384" s="12"/>
      <c r="J384" s="12">
        <v>37</v>
      </c>
      <c r="K384" s="12">
        <v>37</v>
      </c>
      <c r="L384" s="12">
        <v>37</v>
      </c>
      <c r="M384" s="74" t="str">
        <f t="shared" si="15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26</v>
      </c>
      <c r="AO384" s="41">
        <v>1540</v>
      </c>
      <c r="AP384" s="110"/>
      <c r="AQ384" s="111"/>
      <c r="AR384" s="126" t="str">
        <f t="shared" si="162"/>
        <v/>
      </c>
      <c r="AS384" s="126" t="str">
        <f t="shared" si="163"/>
        <v/>
      </c>
      <c r="AT384" s="127">
        <v>1860</v>
      </c>
      <c r="AU384" s="128"/>
      <c r="AV384" s="129"/>
      <c r="AW384" s="126" t="str">
        <f t="shared" si="164"/>
        <v/>
      </c>
      <c r="AX384" s="126" t="str">
        <f t="shared" si="165"/>
        <v/>
      </c>
      <c r="AY384" s="64" t="str">
        <f t="shared" si="166"/>
        <v/>
      </c>
      <c r="AZ384" s="97">
        <v>79.8</v>
      </c>
      <c r="BA384" s="68"/>
      <c r="BB384" s="68"/>
      <c r="BC384" s="68"/>
      <c r="BD384" s="68"/>
      <c r="BE384" s="15"/>
      <c r="BF384" s="5">
        <f t="shared" si="167"/>
        <v>10370</v>
      </c>
      <c r="BG384" s="41">
        <v>5420</v>
      </c>
      <c r="BH384" s="42">
        <v>450</v>
      </c>
      <c r="BI384" s="42"/>
      <c r="BJ384" s="42"/>
      <c r="BK384" s="42"/>
      <c r="BL384" s="42"/>
      <c r="BM384" s="15">
        <v>4500</v>
      </c>
    </row>
    <row r="385" spans="1:65" outlineLevel="5">
      <c r="A385" s="22">
        <f t="shared" si="168"/>
        <v>11</v>
      </c>
      <c r="B385" s="9">
        <f t="shared" si="153"/>
        <v>42332</v>
      </c>
      <c r="C385" s="207">
        <v>353524</v>
      </c>
      <c r="D385" s="64">
        <f t="shared" si="158"/>
        <v>37.799999999999997</v>
      </c>
      <c r="E385" s="12"/>
      <c r="F385" s="12">
        <v>39</v>
      </c>
      <c r="G385" s="12">
        <v>38</v>
      </c>
      <c r="H385" s="12">
        <v>38</v>
      </c>
      <c r="I385" s="12"/>
      <c r="J385" s="12">
        <v>38</v>
      </c>
      <c r="K385" s="12">
        <v>37</v>
      </c>
      <c r="L385" s="12">
        <v>37</v>
      </c>
      <c r="M385" s="74">
        <f t="shared" si="159"/>
        <v>5.5</v>
      </c>
      <c r="N385" s="83">
        <v>7.3</v>
      </c>
      <c r="O385" s="83">
        <v>0</v>
      </c>
      <c r="P385" s="83">
        <v>7.35</v>
      </c>
      <c r="Q385" s="83">
        <v>7.34</v>
      </c>
      <c r="R385" s="83"/>
      <c r="S385" s="83"/>
      <c r="T385" s="83"/>
      <c r="U385" s="83"/>
      <c r="V385" s="5" t="str">
        <f t="shared" si="16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22</v>
      </c>
      <c r="AO385" s="41">
        <v>1790</v>
      </c>
      <c r="AP385" s="110">
        <v>4.18</v>
      </c>
      <c r="AQ385" s="111">
        <v>3.17</v>
      </c>
      <c r="AR385" s="126">
        <f t="shared" si="162"/>
        <v>75.837320574162675</v>
      </c>
      <c r="AS385" s="126">
        <f t="shared" si="163"/>
        <v>24.162679425837325</v>
      </c>
      <c r="AT385" s="127">
        <v>2110</v>
      </c>
      <c r="AU385" s="128">
        <v>2.3199999999999998</v>
      </c>
      <c r="AV385" s="129">
        <v>1.18</v>
      </c>
      <c r="AW385" s="126">
        <f t="shared" si="164"/>
        <v>50.862068965517238</v>
      </c>
      <c r="AX385" s="126">
        <f t="shared" si="165"/>
        <v>49.137931034482762</v>
      </c>
      <c r="AY385" s="64">
        <f t="shared" si="166"/>
        <v>67.020864463999104</v>
      </c>
      <c r="AZ385" s="97">
        <v>80.3</v>
      </c>
      <c r="BA385" s="68"/>
      <c r="BB385" s="68"/>
      <c r="BC385" s="68"/>
      <c r="BD385" s="68"/>
      <c r="BE385" s="15"/>
      <c r="BF385" s="5">
        <f t="shared" si="167"/>
        <v>10240</v>
      </c>
      <c r="BG385" s="41">
        <v>4130</v>
      </c>
      <c r="BH385" s="42">
        <v>1910</v>
      </c>
      <c r="BI385" s="42"/>
      <c r="BJ385" s="42"/>
      <c r="BK385" s="42"/>
      <c r="BL385" s="42"/>
      <c r="BM385" s="15">
        <v>4200</v>
      </c>
    </row>
    <row r="386" spans="1:65" outlineLevel="5">
      <c r="A386" s="22">
        <f t="shared" si="168"/>
        <v>11</v>
      </c>
      <c r="B386" s="9">
        <f t="shared" si="153"/>
        <v>42333</v>
      </c>
      <c r="C386" s="207">
        <v>351279</v>
      </c>
      <c r="D386" s="64">
        <f t="shared" si="158"/>
        <v>37.799999999999997</v>
      </c>
      <c r="E386" s="12"/>
      <c r="F386" s="12">
        <v>38</v>
      </c>
      <c r="G386" s="12">
        <v>39</v>
      </c>
      <c r="H386" s="12">
        <v>38</v>
      </c>
      <c r="I386" s="12"/>
      <c r="J386" s="12">
        <v>37</v>
      </c>
      <c r="K386" s="12">
        <v>38</v>
      </c>
      <c r="L386" s="12">
        <v>37</v>
      </c>
      <c r="M386" s="74" t="str">
        <f t="shared" si="159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1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21</v>
      </c>
      <c r="AO386" s="41">
        <v>1910</v>
      </c>
      <c r="AP386" s="110"/>
      <c r="AQ386" s="111"/>
      <c r="AR386" s="126" t="str">
        <f t="shared" si="162"/>
        <v/>
      </c>
      <c r="AS386" s="126" t="str">
        <f t="shared" si="163"/>
        <v/>
      </c>
      <c r="AT386" s="127">
        <v>2140</v>
      </c>
      <c r="AU386" s="128"/>
      <c r="AV386" s="129"/>
      <c r="AW386" s="126" t="str">
        <f t="shared" si="164"/>
        <v/>
      </c>
      <c r="AX386" s="126" t="str">
        <f t="shared" si="165"/>
        <v/>
      </c>
      <c r="AY386" s="64" t="str">
        <f t="shared" si="166"/>
        <v/>
      </c>
      <c r="AZ386" s="97">
        <v>81.2</v>
      </c>
      <c r="BA386" s="68"/>
      <c r="BB386" s="68"/>
      <c r="BC386" s="68"/>
      <c r="BD386" s="68"/>
      <c r="BE386" s="15"/>
      <c r="BF386" s="5">
        <f t="shared" si="167"/>
        <v>10320</v>
      </c>
      <c r="BG386" s="41">
        <v>5200</v>
      </c>
      <c r="BH386" s="42">
        <v>2030</v>
      </c>
      <c r="BI386" s="42"/>
      <c r="BJ386" s="42"/>
      <c r="BK386" s="42"/>
      <c r="BL386" s="42"/>
      <c r="BM386" s="15">
        <v>3090</v>
      </c>
    </row>
    <row r="387" spans="1:65" outlineLevel="5">
      <c r="A387" s="22">
        <f t="shared" si="168"/>
        <v>11</v>
      </c>
      <c r="B387" s="9">
        <f t="shared" si="153"/>
        <v>42334</v>
      </c>
      <c r="C387" s="207">
        <v>356518</v>
      </c>
      <c r="D387" s="64">
        <f t="shared" si="158"/>
        <v>38.200000000000003</v>
      </c>
      <c r="E387" s="12"/>
      <c r="F387" s="12">
        <v>39</v>
      </c>
      <c r="G387" s="12">
        <v>39</v>
      </c>
      <c r="H387" s="12">
        <v>38</v>
      </c>
      <c r="I387" s="12"/>
      <c r="J387" s="12">
        <v>38</v>
      </c>
      <c r="K387" s="12">
        <v>38</v>
      </c>
      <c r="L387" s="12">
        <v>37</v>
      </c>
      <c r="M387" s="74" t="str">
        <f t="shared" si="15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20</v>
      </c>
      <c r="AO387" s="41">
        <v>1990</v>
      </c>
      <c r="AP387" s="110"/>
      <c r="AQ387" s="111"/>
      <c r="AR387" s="126" t="str">
        <f t="shared" si="162"/>
        <v/>
      </c>
      <c r="AS387" s="126" t="str">
        <f t="shared" si="163"/>
        <v/>
      </c>
      <c r="AT387" s="127">
        <v>2080</v>
      </c>
      <c r="AU387" s="128"/>
      <c r="AV387" s="129"/>
      <c r="AW387" s="126" t="str">
        <f>IFERROR(AV387/AU387*100,"")</f>
        <v/>
      </c>
      <c r="AX387" s="126" t="str">
        <f t="shared" si="165"/>
        <v/>
      </c>
      <c r="AY387" s="64" t="str">
        <f t="shared" si="166"/>
        <v/>
      </c>
      <c r="AZ387" s="97">
        <v>80.7</v>
      </c>
      <c r="BA387" s="68"/>
      <c r="BB387" s="68"/>
      <c r="BC387" s="68"/>
      <c r="BD387" s="68"/>
      <c r="BE387" s="15"/>
      <c r="BF387" s="5">
        <f t="shared" si="167"/>
        <v>10460</v>
      </c>
      <c r="BG387" s="41">
        <v>6360</v>
      </c>
      <c r="BH387" s="42">
        <v>1350</v>
      </c>
      <c r="BI387" s="42"/>
      <c r="BJ387" s="42"/>
      <c r="BK387" s="42"/>
      <c r="BL387" s="42"/>
      <c r="BM387" s="15">
        <v>2750</v>
      </c>
    </row>
    <row r="388" spans="1:65" outlineLevel="5">
      <c r="A388" s="22">
        <f t="shared" si="168"/>
        <v>11</v>
      </c>
      <c r="B388" s="9">
        <f t="shared" si="153"/>
        <v>42335</v>
      </c>
      <c r="C388" s="207">
        <v>351381</v>
      </c>
      <c r="D388" s="64">
        <f t="shared" si="158"/>
        <v>37.5</v>
      </c>
      <c r="E388" s="12"/>
      <c r="F388" s="12">
        <v>38</v>
      </c>
      <c r="G388" s="12">
        <v>38</v>
      </c>
      <c r="H388" s="12">
        <v>38</v>
      </c>
      <c r="I388" s="12"/>
      <c r="J388" s="12">
        <v>37</v>
      </c>
      <c r="K388" s="12">
        <v>37</v>
      </c>
      <c r="L388" s="12">
        <v>37</v>
      </c>
      <c r="M388" s="74" t="str">
        <f t="shared" si="15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6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20</v>
      </c>
      <c r="AO388" s="41">
        <v>1950</v>
      </c>
      <c r="AP388" s="110"/>
      <c r="AQ388" s="111"/>
      <c r="AR388" s="126" t="str">
        <f t="shared" si="162"/>
        <v/>
      </c>
      <c r="AS388" s="126" t="str">
        <f t="shared" si="163"/>
        <v/>
      </c>
      <c r="AT388" s="127">
        <v>2110</v>
      </c>
      <c r="AU388" s="128"/>
      <c r="AV388" s="129"/>
      <c r="AW388" s="126" t="str">
        <f>IFERROR(AV388/AU388*100,"")</f>
        <v/>
      </c>
      <c r="AX388" s="126" t="str">
        <f t="shared" si="165"/>
        <v/>
      </c>
      <c r="AY388" s="64" t="str">
        <f t="shared" si="166"/>
        <v/>
      </c>
      <c r="AZ388" s="97">
        <v>81.599999999999994</v>
      </c>
      <c r="BA388" s="68"/>
      <c r="BB388" s="68"/>
      <c r="BC388" s="68"/>
      <c r="BD388" s="68"/>
      <c r="BE388" s="15"/>
      <c r="BF388" s="5">
        <f t="shared" si="167"/>
        <v>10470</v>
      </c>
      <c r="BG388" s="41">
        <v>6970</v>
      </c>
      <c r="BH388" s="42">
        <v>600</v>
      </c>
      <c r="BI388" s="42"/>
      <c r="BJ388" s="42"/>
      <c r="BK388" s="42"/>
      <c r="BL388" s="42"/>
      <c r="BM388" s="15">
        <v>2900</v>
      </c>
    </row>
    <row r="389" spans="1:65" outlineLevel="5">
      <c r="A389" s="22">
        <f t="shared" si="168"/>
        <v>11</v>
      </c>
      <c r="B389" s="9">
        <f t="shared" si="153"/>
        <v>42336</v>
      </c>
      <c r="C389" s="207">
        <v>348508</v>
      </c>
      <c r="D389" s="64">
        <f t="shared" si="158"/>
        <v>37.200000000000003</v>
      </c>
      <c r="E389" s="12"/>
      <c r="F389" s="12">
        <v>38</v>
      </c>
      <c r="G389" s="12">
        <v>37</v>
      </c>
      <c r="H389" s="12">
        <v>38</v>
      </c>
      <c r="I389" s="12"/>
      <c r="J389" s="12">
        <v>37</v>
      </c>
      <c r="K389" s="12">
        <v>36</v>
      </c>
      <c r="L389" s="12">
        <v>37</v>
      </c>
      <c r="M389" s="74" t="str">
        <f t="shared" si="15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6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1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22</v>
      </c>
      <c r="AO389" s="41">
        <v>1780</v>
      </c>
      <c r="AP389" s="110"/>
      <c r="AQ389" s="111"/>
      <c r="AR389" s="126" t="str">
        <f t="shared" si="162"/>
        <v/>
      </c>
      <c r="AS389" s="126" t="str">
        <f t="shared" si="163"/>
        <v/>
      </c>
      <c r="AT389" s="127">
        <v>2080</v>
      </c>
      <c r="AU389" s="128"/>
      <c r="AV389" s="129"/>
      <c r="AW389" s="126" t="str">
        <f>IFERROR(AV389/AU389*100,"")</f>
        <v/>
      </c>
      <c r="AX389" s="126" t="str">
        <f t="shared" si="165"/>
        <v/>
      </c>
      <c r="AY389" s="64" t="str">
        <f t="shared" si="166"/>
        <v/>
      </c>
      <c r="AZ389" s="97"/>
      <c r="BA389" s="68"/>
      <c r="BB389" s="68"/>
      <c r="BC389" s="68"/>
      <c r="BD389" s="68"/>
      <c r="BE389" s="15"/>
      <c r="BF389" s="5">
        <f t="shared" si="167"/>
        <v>10610</v>
      </c>
      <c r="BG389" s="41">
        <v>6740</v>
      </c>
      <c r="BH389" s="42">
        <v>840</v>
      </c>
      <c r="BI389" s="42"/>
      <c r="BJ389" s="42"/>
      <c r="BK389" s="42"/>
      <c r="BL389" s="42"/>
      <c r="BM389" s="15">
        <v>3030</v>
      </c>
    </row>
    <row r="390" spans="1:65" outlineLevel="5">
      <c r="A390" s="22">
        <f t="shared" si="168"/>
        <v>11</v>
      </c>
      <c r="B390" s="9">
        <f t="shared" si="153"/>
        <v>42337</v>
      </c>
      <c r="C390" s="207">
        <v>309155</v>
      </c>
      <c r="D390" s="64">
        <f t="shared" si="158"/>
        <v>37.799999999999997</v>
      </c>
      <c r="E390" s="12"/>
      <c r="F390" s="12">
        <v>39</v>
      </c>
      <c r="G390" s="12">
        <v>38</v>
      </c>
      <c r="H390" s="12">
        <v>38</v>
      </c>
      <c r="I390" s="12"/>
      <c r="J390" s="12">
        <v>38</v>
      </c>
      <c r="K390" s="12">
        <v>37</v>
      </c>
      <c r="L390" s="12">
        <v>37</v>
      </c>
      <c r="M390" s="74" t="str">
        <f t="shared" si="159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26</v>
      </c>
      <c r="AO390" s="41">
        <v>1520</v>
      </c>
      <c r="AP390" s="110"/>
      <c r="AQ390" s="111"/>
      <c r="AR390" s="126" t="str">
        <f t="shared" si="162"/>
        <v/>
      </c>
      <c r="AS390" s="126" t="str">
        <f t="shared" si="163"/>
        <v/>
      </c>
      <c r="AT390" s="127">
        <v>1720</v>
      </c>
      <c r="AU390" s="128"/>
      <c r="AV390" s="129"/>
      <c r="AW390" s="126" t="str">
        <f t="shared" si="164"/>
        <v/>
      </c>
      <c r="AX390" s="126" t="str">
        <f t="shared" si="165"/>
        <v/>
      </c>
      <c r="AY390" s="64" t="str">
        <f t="shared" si="166"/>
        <v/>
      </c>
      <c r="AZ390" s="97"/>
      <c r="BA390" s="68"/>
      <c r="BB390" s="68"/>
      <c r="BC390" s="68"/>
      <c r="BD390" s="68"/>
      <c r="BE390" s="15"/>
      <c r="BF390" s="5">
        <f t="shared" si="167"/>
        <v>10700</v>
      </c>
      <c r="BG390" s="41">
        <v>5220</v>
      </c>
      <c r="BH390" s="42">
        <v>2350</v>
      </c>
      <c r="BI390" s="42"/>
      <c r="BJ390" s="42"/>
      <c r="BK390" s="42"/>
      <c r="BL390" s="42"/>
      <c r="BM390" s="15">
        <v>3130</v>
      </c>
    </row>
    <row r="391" spans="1:65" ht="17.25" outlineLevel="5" thickBot="1">
      <c r="A391" s="31">
        <f t="shared" si="168"/>
        <v>11</v>
      </c>
      <c r="B391" s="32">
        <f t="shared" si="153"/>
        <v>42338</v>
      </c>
      <c r="C391" s="207">
        <v>333317</v>
      </c>
      <c r="D391" s="64">
        <f t="shared" si="158"/>
        <v>38.200000000000003</v>
      </c>
      <c r="E391" s="12"/>
      <c r="F391" s="12">
        <v>39</v>
      </c>
      <c r="G391" s="12">
        <v>39</v>
      </c>
      <c r="H391" s="12">
        <v>38</v>
      </c>
      <c r="I391" s="12"/>
      <c r="J391" s="12">
        <v>38</v>
      </c>
      <c r="K391" s="12">
        <v>38</v>
      </c>
      <c r="L391" s="12">
        <v>37</v>
      </c>
      <c r="M391" s="74" t="str">
        <f t="shared" si="15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26</v>
      </c>
      <c r="AO391" s="41">
        <v>1540</v>
      </c>
      <c r="AP391" s="110"/>
      <c r="AQ391" s="111"/>
      <c r="AR391" s="126" t="str">
        <f t="shared" si="162"/>
        <v/>
      </c>
      <c r="AS391" s="126" t="str">
        <f t="shared" si="163"/>
        <v/>
      </c>
      <c r="AT391" s="127">
        <v>1620</v>
      </c>
      <c r="AU391" s="128"/>
      <c r="AV391" s="129"/>
      <c r="AW391" s="126" t="str">
        <f t="shared" si="164"/>
        <v/>
      </c>
      <c r="AX391" s="126" t="str">
        <f t="shared" si="165"/>
        <v/>
      </c>
      <c r="AY391" s="64" t="str">
        <f t="shared" si="166"/>
        <v/>
      </c>
      <c r="AZ391" s="97">
        <v>80.7</v>
      </c>
      <c r="BA391" s="68"/>
      <c r="BB391" s="68"/>
      <c r="BC391" s="68"/>
      <c r="BD391" s="68"/>
      <c r="BE391" s="15"/>
      <c r="BF391" s="5">
        <f t="shared" si="167"/>
        <v>10740</v>
      </c>
      <c r="BG391" s="41">
        <v>5200</v>
      </c>
      <c r="BH391" s="42">
        <v>2100</v>
      </c>
      <c r="BI391" s="42"/>
      <c r="BJ391" s="42"/>
      <c r="BK391" s="42"/>
      <c r="BL391" s="42"/>
      <c r="BM391" s="15">
        <v>3440</v>
      </c>
    </row>
    <row r="392" spans="1:65" outlineLevel="4">
      <c r="A392" s="157" t="s">
        <v>44</v>
      </c>
      <c r="B392" s="158"/>
      <c r="C392" s="50">
        <f t="shared" ref="C392:BM392" si="169">SUBTOTAL(4,C362:C391)</f>
        <v>489078</v>
      </c>
      <c r="D392" s="60">
        <f t="shared" si="169"/>
        <v>38.5</v>
      </c>
      <c r="E392" s="28">
        <f t="shared" si="169"/>
        <v>0</v>
      </c>
      <c r="F392" s="28">
        <f t="shared" si="169"/>
        <v>40</v>
      </c>
      <c r="G392" s="28">
        <f t="shared" si="169"/>
        <v>39</v>
      </c>
      <c r="H392" s="28">
        <f t="shared" si="169"/>
        <v>39</v>
      </c>
      <c r="I392" s="28">
        <f t="shared" si="169"/>
        <v>0</v>
      </c>
      <c r="J392" s="28">
        <f t="shared" si="169"/>
        <v>39</v>
      </c>
      <c r="K392" s="28">
        <f t="shared" si="169"/>
        <v>38</v>
      </c>
      <c r="L392" s="28">
        <f t="shared" si="169"/>
        <v>38</v>
      </c>
      <c r="M392" s="71">
        <f t="shared" si="169"/>
        <v>7.3</v>
      </c>
      <c r="N392" s="82">
        <f t="shared" si="169"/>
        <v>7.32</v>
      </c>
      <c r="O392" s="82">
        <f t="shared" si="169"/>
        <v>7.36</v>
      </c>
      <c r="P392" s="82">
        <f t="shared" si="169"/>
        <v>7.35</v>
      </c>
      <c r="Q392" s="82">
        <f t="shared" si="169"/>
        <v>7.35</v>
      </c>
      <c r="R392" s="82">
        <f t="shared" si="169"/>
        <v>0</v>
      </c>
      <c r="S392" s="82">
        <f t="shared" si="169"/>
        <v>0</v>
      </c>
      <c r="T392" s="82">
        <f t="shared" si="169"/>
        <v>0</v>
      </c>
      <c r="U392" s="82">
        <f t="shared" si="169"/>
        <v>0</v>
      </c>
      <c r="V392" s="29">
        <f t="shared" si="169"/>
        <v>0</v>
      </c>
      <c r="W392" s="39">
        <f t="shared" si="169"/>
        <v>0</v>
      </c>
      <c r="X392" s="39">
        <f t="shared" si="169"/>
        <v>0</v>
      </c>
      <c r="Y392" s="39">
        <f t="shared" si="169"/>
        <v>0</v>
      </c>
      <c r="Z392" s="39">
        <f t="shared" si="169"/>
        <v>0</v>
      </c>
      <c r="AA392" s="39">
        <f t="shared" si="169"/>
        <v>0</v>
      </c>
      <c r="AB392" s="39">
        <f t="shared" si="169"/>
        <v>0</v>
      </c>
      <c r="AC392" s="39">
        <f t="shared" si="169"/>
        <v>0</v>
      </c>
      <c r="AD392" s="39">
        <f t="shared" si="169"/>
        <v>0</v>
      </c>
      <c r="AE392" s="29">
        <f t="shared" si="169"/>
        <v>0</v>
      </c>
      <c r="AF392" s="39">
        <f t="shared" si="169"/>
        <v>0</v>
      </c>
      <c r="AG392" s="39">
        <f t="shared" si="169"/>
        <v>0</v>
      </c>
      <c r="AH392" s="39">
        <f t="shared" si="169"/>
        <v>0</v>
      </c>
      <c r="AI392" s="39">
        <f t="shared" si="169"/>
        <v>0</v>
      </c>
      <c r="AJ392" s="39">
        <f t="shared" si="169"/>
        <v>0</v>
      </c>
      <c r="AK392" s="39">
        <f t="shared" si="169"/>
        <v>0</v>
      </c>
      <c r="AL392" s="39">
        <f t="shared" si="169"/>
        <v>0</v>
      </c>
      <c r="AM392" s="39">
        <f t="shared" si="169"/>
        <v>0</v>
      </c>
      <c r="AN392" s="39">
        <f t="shared" si="169"/>
        <v>44</v>
      </c>
      <c r="AO392" s="39">
        <f t="shared" si="169"/>
        <v>2040</v>
      </c>
      <c r="AP392" s="104">
        <f t="shared" si="169"/>
        <v>4.18</v>
      </c>
      <c r="AQ392" s="105">
        <f t="shared" si="169"/>
        <v>3.17</v>
      </c>
      <c r="AR392" s="106">
        <f t="shared" si="169"/>
        <v>77.892030848329043</v>
      </c>
      <c r="AS392" s="106">
        <f t="shared" si="169"/>
        <v>25.9375</v>
      </c>
      <c r="AT392" s="107">
        <f t="shared" si="169"/>
        <v>2220</v>
      </c>
      <c r="AU392" s="108">
        <f t="shared" si="169"/>
        <v>2.36</v>
      </c>
      <c r="AV392" s="109">
        <f t="shared" si="169"/>
        <v>1.41</v>
      </c>
      <c r="AW392" s="106">
        <f t="shared" si="169"/>
        <v>61.261261261261254</v>
      </c>
      <c r="AX392" s="106">
        <f t="shared" si="169"/>
        <v>49.137931034482762</v>
      </c>
      <c r="AY392" s="60">
        <f t="shared" si="169"/>
        <v>67.020864463999104</v>
      </c>
      <c r="AZ392" s="96">
        <f t="shared" si="169"/>
        <v>81.599999999999994</v>
      </c>
      <c r="BA392" s="67">
        <f t="shared" si="169"/>
        <v>0</v>
      </c>
      <c r="BB392" s="67">
        <f t="shared" si="169"/>
        <v>0</v>
      </c>
      <c r="BC392" s="67">
        <f t="shared" si="169"/>
        <v>0</v>
      </c>
      <c r="BD392" s="67">
        <f t="shared" si="169"/>
        <v>0</v>
      </c>
      <c r="BE392" s="27">
        <f t="shared" si="169"/>
        <v>0</v>
      </c>
      <c r="BF392" s="29">
        <f t="shared" si="169"/>
        <v>12470</v>
      </c>
      <c r="BG392" s="39">
        <f t="shared" si="169"/>
        <v>9200</v>
      </c>
      <c r="BH392" s="40">
        <f t="shared" si="169"/>
        <v>9940</v>
      </c>
      <c r="BI392" s="40">
        <f t="shared" si="169"/>
        <v>0</v>
      </c>
      <c r="BJ392" s="40">
        <f t="shared" si="169"/>
        <v>0</v>
      </c>
      <c r="BK392" s="40">
        <f t="shared" si="169"/>
        <v>0</v>
      </c>
      <c r="BL392" s="40">
        <f t="shared" si="169"/>
        <v>0</v>
      </c>
      <c r="BM392" s="27">
        <f t="shared" si="169"/>
        <v>4500</v>
      </c>
    </row>
    <row r="393" spans="1:65" outlineLevel="3">
      <c r="A393" s="187" t="s">
        <v>33</v>
      </c>
      <c r="B393" s="188"/>
      <c r="C393" s="207">
        <f t="shared" ref="C393:BM393" si="170">SUBTOTAL(5,C362:C391)</f>
        <v>295446</v>
      </c>
      <c r="D393" s="208">
        <f t="shared" si="170"/>
        <v>36.799999999999997</v>
      </c>
      <c r="E393" s="12">
        <f t="shared" si="170"/>
        <v>0</v>
      </c>
      <c r="F393" s="12">
        <f t="shared" si="170"/>
        <v>37</v>
      </c>
      <c r="G393" s="12">
        <f t="shared" si="170"/>
        <v>37</v>
      </c>
      <c r="H393" s="12">
        <f t="shared" si="170"/>
        <v>37</v>
      </c>
      <c r="I393" s="12">
        <f t="shared" si="170"/>
        <v>0</v>
      </c>
      <c r="J393" s="12">
        <f t="shared" si="170"/>
        <v>36</v>
      </c>
      <c r="K393" s="12">
        <f t="shared" si="170"/>
        <v>36</v>
      </c>
      <c r="L393" s="12">
        <f t="shared" si="170"/>
        <v>36</v>
      </c>
      <c r="M393" s="210">
        <f t="shared" si="170"/>
        <v>5.5</v>
      </c>
      <c r="N393" s="83">
        <f t="shared" si="170"/>
        <v>7.3</v>
      </c>
      <c r="O393" s="83">
        <f t="shared" si="170"/>
        <v>0</v>
      </c>
      <c r="P393" s="83">
        <f t="shared" si="170"/>
        <v>7.3</v>
      </c>
      <c r="Q393" s="83">
        <f t="shared" si="170"/>
        <v>7.31</v>
      </c>
      <c r="R393" s="83">
        <f t="shared" si="170"/>
        <v>0</v>
      </c>
      <c r="S393" s="83">
        <f t="shared" si="170"/>
        <v>0</v>
      </c>
      <c r="T393" s="83">
        <f t="shared" si="170"/>
        <v>0</v>
      </c>
      <c r="U393" s="83">
        <f t="shared" si="170"/>
        <v>0</v>
      </c>
      <c r="V393" s="212">
        <f t="shared" si="170"/>
        <v>0</v>
      </c>
      <c r="W393" s="41">
        <f t="shared" si="170"/>
        <v>0</v>
      </c>
      <c r="X393" s="41">
        <f t="shared" si="170"/>
        <v>0</v>
      </c>
      <c r="Y393" s="41">
        <f t="shared" si="170"/>
        <v>0</v>
      </c>
      <c r="Z393" s="41">
        <f t="shared" si="170"/>
        <v>0</v>
      </c>
      <c r="AA393" s="41">
        <f t="shared" si="170"/>
        <v>0</v>
      </c>
      <c r="AB393" s="41">
        <f t="shared" si="170"/>
        <v>0</v>
      </c>
      <c r="AC393" s="41">
        <f t="shared" si="170"/>
        <v>0</v>
      </c>
      <c r="AD393" s="41">
        <f t="shared" si="170"/>
        <v>0</v>
      </c>
      <c r="AE393" s="212">
        <f t="shared" si="170"/>
        <v>0</v>
      </c>
      <c r="AF393" s="41">
        <f t="shared" si="170"/>
        <v>0</v>
      </c>
      <c r="AG393" s="41">
        <f t="shared" si="170"/>
        <v>0</v>
      </c>
      <c r="AH393" s="41">
        <f t="shared" si="170"/>
        <v>0</v>
      </c>
      <c r="AI393" s="41">
        <f t="shared" si="170"/>
        <v>0</v>
      </c>
      <c r="AJ393" s="41">
        <f t="shared" si="170"/>
        <v>0</v>
      </c>
      <c r="AK393" s="41">
        <f t="shared" si="170"/>
        <v>0</v>
      </c>
      <c r="AL393" s="41">
        <f t="shared" si="170"/>
        <v>0</v>
      </c>
      <c r="AM393" s="41">
        <f t="shared" si="170"/>
        <v>0</v>
      </c>
      <c r="AN393" s="41">
        <f t="shared" si="170"/>
        <v>20</v>
      </c>
      <c r="AO393" s="41">
        <f t="shared" si="170"/>
        <v>910</v>
      </c>
      <c r="AP393" s="110">
        <f t="shared" si="170"/>
        <v>3.2</v>
      </c>
      <c r="AQ393" s="111">
        <f t="shared" si="170"/>
        <v>2.37</v>
      </c>
      <c r="AR393" s="216">
        <f t="shared" si="170"/>
        <v>74.0625</v>
      </c>
      <c r="AS393" s="216">
        <f t="shared" si="170"/>
        <v>22.107969151670957</v>
      </c>
      <c r="AT393" s="113">
        <f t="shared" si="170"/>
        <v>810</v>
      </c>
      <c r="AU393" s="114">
        <f t="shared" si="170"/>
        <v>2.2200000000000002</v>
      </c>
      <c r="AV393" s="115">
        <f t="shared" si="170"/>
        <v>1.18</v>
      </c>
      <c r="AW393" s="216">
        <f t="shared" si="170"/>
        <v>50.862068965517238</v>
      </c>
      <c r="AX393" s="216">
        <f t="shared" si="170"/>
        <v>38.738738738738746</v>
      </c>
      <c r="AY393" s="208">
        <f t="shared" si="170"/>
        <v>44.617800019625179</v>
      </c>
      <c r="AZ393" s="97">
        <f t="shared" si="170"/>
        <v>78.400000000000006</v>
      </c>
      <c r="BA393" s="68">
        <f t="shared" si="170"/>
        <v>0</v>
      </c>
      <c r="BB393" s="68">
        <f t="shared" si="170"/>
        <v>0</v>
      </c>
      <c r="BC393" s="68">
        <f t="shared" si="170"/>
        <v>0</v>
      </c>
      <c r="BD393" s="68">
        <f t="shared" si="170"/>
        <v>0</v>
      </c>
      <c r="BE393" s="15">
        <f t="shared" si="170"/>
        <v>0</v>
      </c>
      <c r="BF393" s="212">
        <f t="shared" si="170"/>
        <v>8500</v>
      </c>
      <c r="BG393" s="41">
        <f t="shared" si="170"/>
        <v>1470</v>
      </c>
      <c r="BH393" s="42">
        <f t="shared" si="170"/>
        <v>450</v>
      </c>
      <c r="BI393" s="42">
        <f t="shared" si="170"/>
        <v>0</v>
      </c>
      <c r="BJ393" s="42">
        <f t="shared" si="170"/>
        <v>0</v>
      </c>
      <c r="BK393" s="42">
        <f t="shared" si="170"/>
        <v>0</v>
      </c>
      <c r="BL393" s="42">
        <f t="shared" si="170"/>
        <v>0</v>
      </c>
      <c r="BM393" s="15">
        <f t="shared" si="170"/>
        <v>0</v>
      </c>
    </row>
    <row r="394" spans="1:65" outlineLevel="2">
      <c r="A394" s="187" t="s">
        <v>22</v>
      </c>
      <c r="B394" s="188"/>
      <c r="C394" s="207">
        <f>IFERROR(SUBTOTAL(1,C362:C391),"")</f>
        <v>368072.43333333335</v>
      </c>
      <c r="D394" s="208">
        <f t="shared" ref="D394:BM394" si="171">IFERROR(SUBTOTAL(1,D362:D391),"")</f>
        <v>37.673333333333332</v>
      </c>
      <c r="E394" s="12" t="str">
        <f t="shared" si="171"/>
        <v/>
      </c>
      <c r="F394" s="12">
        <f t="shared" si="171"/>
        <v>38.333333333333336</v>
      </c>
      <c r="G394" s="12">
        <f t="shared" si="171"/>
        <v>38.1</v>
      </c>
      <c r="H394" s="12">
        <f t="shared" si="171"/>
        <v>38.1</v>
      </c>
      <c r="I394" s="12" t="str">
        <f t="shared" si="171"/>
        <v/>
      </c>
      <c r="J394" s="12">
        <f t="shared" si="171"/>
        <v>37.333333333333336</v>
      </c>
      <c r="K394" s="12">
        <f t="shared" si="171"/>
        <v>37.1</v>
      </c>
      <c r="L394" s="12">
        <f t="shared" si="171"/>
        <v>37.1</v>
      </c>
      <c r="M394" s="210">
        <f t="shared" si="171"/>
        <v>5.95</v>
      </c>
      <c r="N394" s="83">
        <f t="shared" si="171"/>
        <v>7.3133333333333335</v>
      </c>
      <c r="O394" s="83">
        <f t="shared" si="171"/>
        <v>1.84</v>
      </c>
      <c r="P394" s="83">
        <f t="shared" si="171"/>
        <v>7.3249999999999993</v>
      </c>
      <c r="Q394" s="83">
        <f t="shared" si="171"/>
        <v>7.3299999999999992</v>
      </c>
      <c r="R394" s="83" t="str">
        <f t="shared" si="171"/>
        <v/>
      </c>
      <c r="S394" s="83" t="str">
        <f t="shared" si="171"/>
        <v/>
      </c>
      <c r="T394" s="83" t="str">
        <f t="shared" si="171"/>
        <v/>
      </c>
      <c r="U394" s="83" t="str">
        <f t="shared" si="171"/>
        <v/>
      </c>
      <c r="V394" s="212" t="str">
        <f t="shared" si="171"/>
        <v/>
      </c>
      <c r="W394" s="41" t="str">
        <f t="shared" si="171"/>
        <v/>
      </c>
      <c r="X394" s="41" t="str">
        <f t="shared" si="171"/>
        <v/>
      </c>
      <c r="Y394" s="41" t="str">
        <f t="shared" si="171"/>
        <v/>
      </c>
      <c r="Z394" s="41" t="str">
        <f t="shared" si="171"/>
        <v/>
      </c>
      <c r="AA394" s="41" t="str">
        <f t="shared" si="171"/>
        <v/>
      </c>
      <c r="AB394" s="41" t="str">
        <f t="shared" si="171"/>
        <v/>
      </c>
      <c r="AC394" s="41" t="str">
        <f t="shared" si="171"/>
        <v/>
      </c>
      <c r="AD394" s="41" t="str">
        <f t="shared" si="171"/>
        <v/>
      </c>
      <c r="AE394" s="212" t="str">
        <f t="shared" si="171"/>
        <v/>
      </c>
      <c r="AF394" s="41" t="str">
        <f t="shared" si="171"/>
        <v/>
      </c>
      <c r="AG394" s="41" t="str">
        <f t="shared" si="171"/>
        <v/>
      </c>
      <c r="AH394" s="41" t="str">
        <f t="shared" si="171"/>
        <v/>
      </c>
      <c r="AI394" s="41" t="str">
        <f t="shared" si="171"/>
        <v/>
      </c>
      <c r="AJ394" s="41" t="str">
        <f t="shared" si="171"/>
        <v/>
      </c>
      <c r="AK394" s="41" t="str">
        <f t="shared" si="171"/>
        <v/>
      </c>
      <c r="AL394" s="41" t="str">
        <f t="shared" si="171"/>
        <v/>
      </c>
      <c r="AM394" s="41" t="str">
        <f t="shared" si="171"/>
        <v/>
      </c>
      <c r="AN394" s="41">
        <f t="shared" si="171"/>
        <v>24.733333333333334</v>
      </c>
      <c r="AO394" s="41">
        <f t="shared" si="171"/>
        <v>1662</v>
      </c>
      <c r="AP394" s="110">
        <f t="shared" si="171"/>
        <v>3.67</v>
      </c>
      <c r="AQ394" s="111">
        <f t="shared" si="171"/>
        <v>2.8</v>
      </c>
      <c r="AR394" s="216">
        <f t="shared" si="171"/>
        <v>76.22948778230915</v>
      </c>
      <c r="AS394" s="216">
        <f t="shared" si="171"/>
        <v>23.770512217690854</v>
      </c>
      <c r="AT394" s="113">
        <f t="shared" si="171"/>
        <v>1775.3333333333333</v>
      </c>
      <c r="AU394" s="114">
        <f t="shared" si="171"/>
        <v>2.2800000000000002</v>
      </c>
      <c r="AV394" s="115">
        <f t="shared" si="171"/>
        <v>1.3225</v>
      </c>
      <c r="AW394" s="216">
        <f t="shared" si="171"/>
        <v>58.057363324750817</v>
      </c>
      <c r="AX394" s="216">
        <f t="shared" si="171"/>
        <v>41.94263667524919</v>
      </c>
      <c r="AY394" s="208">
        <f t="shared" si="171"/>
        <v>56.087956083182263</v>
      </c>
      <c r="AZ394" s="97">
        <f t="shared" si="171"/>
        <v>79.624761904761897</v>
      </c>
      <c r="BA394" s="68" t="str">
        <f t="shared" si="171"/>
        <v/>
      </c>
      <c r="BB394" s="68" t="str">
        <f t="shared" si="171"/>
        <v/>
      </c>
      <c r="BC394" s="68" t="str">
        <f t="shared" si="171"/>
        <v/>
      </c>
      <c r="BD394" s="68" t="str">
        <f t="shared" si="171"/>
        <v/>
      </c>
      <c r="BE394" s="15" t="str">
        <f>IFERROR(SUBTOTAL(1,BE362:BE391),"")</f>
        <v/>
      </c>
      <c r="BF394" s="212">
        <f t="shared" si="171"/>
        <v>10278.333333333334</v>
      </c>
      <c r="BG394" s="41">
        <f t="shared" si="171"/>
        <v>5349.666666666667</v>
      </c>
      <c r="BH394" s="42">
        <f t="shared" si="171"/>
        <v>3206.3333333333335</v>
      </c>
      <c r="BI394" s="42" t="str">
        <f t="shared" si="171"/>
        <v/>
      </c>
      <c r="BJ394" s="42" t="str">
        <f t="shared" si="171"/>
        <v/>
      </c>
      <c r="BK394" s="42" t="str">
        <f t="shared" si="171"/>
        <v/>
      </c>
      <c r="BL394" s="42" t="str">
        <f t="shared" si="171"/>
        <v/>
      </c>
      <c r="BM394" s="15">
        <f t="shared" si="171"/>
        <v>1722.3333333333333</v>
      </c>
    </row>
    <row r="395" spans="1:65" ht="17.25" outlineLevel="1" thickBot="1">
      <c r="A395" s="224" t="s">
        <v>171</v>
      </c>
      <c r="B395" s="225"/>
      <c r="C395" s="226">
        <f>SUBTOTAL(9,C362:C391)</f>
        <v>11042173</v>
      </c>
      <c r="D395" s="227"/>
      <c r="E395" s="228"/>
      <c r="F395" s="228"/>
      <c r="G395" s="228"/>
      <c r="H395" s="228"/>
      <c r="I395" s="228"/>
      <c r="J395" s="228"/>
      <c r="K395" s="228"/>
      <c r="L395" s="228"/>
      <c r="M395" s="229"/>
      <c r="N395" s="230"/>
      <c r="O395" s="230"/>
      <c r="P395" s="230"/>
      <c r="Q395" s="230"/>
      <c r="R395" s="230"/>
      <c r="S395" s="230"/>
      <c r="T395" s="230"/>
      <c r="U395" s="230"/>
      <c r="V395" s="231"/>
      <c r="W395" s="232"/>
      <c r="X395" s="232"/>
      <c r="Y395" s="232"/>
      <c r="Z395" s="232"/>
      <c r="AA395" s="232"/>
      <c r="AB395" s="232"/>
      <c r="AC395" s="232"/>
      <c r="AD395" s="232"/>
      <c r="AE395" s="231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3">
        <f>SUBTOTAL(9,AO362:AO391)</f>
        <v>49860</v>
      </c>
      <c r="AP395" s="234"/>
      <c r="AQ395" s="235"/>
      <c r="AR395" s="236"/>
      <c r="AS395" s="236"/>
      <c r="AT395" s="237">
        <f>SUBTOTAL(9,AT362:AT391)</f>
        <v>53260</v>
      </c>
      <c r="AU395" s="238"/>
      <c r="AV395" s="239"/>
      <c r="AW395" s="236"/>
      <c r="AX395" s="236"/>
      <c r="AY395" s="227"/>
      <c r="AZ395" s="240"/>
      <c r="BA395" s="241"/>
      <c r="BB395" s="241"/>
      <c r="BC395" s="241"/>
      <c r="BD395" s="241"/>
      <c r="BE395" s="242">
        <f>SUBTOTAL(9,BE362:BE391)</f>
        <v>0</v>
      </c>
      <c r="BF395" s="243">
        <f t="shared" ref="BF395:BM395" si="172">SUBTOTAL(9,BF362:BF391)</f>
        <v>308350</v>
      </c>
      <c r="BG395" s="233">
        <f t="shared" si="172"/>
        <v>160490</v>
      </c>
      <c r="BH395" s="244">
        <f t="shared" si="172"/>
        <v>96190</v>
      </c>
      <c r="BI395" s="244">
        <f t="shared" si="172"/>
        <v>0</v>
      </c>
      <c r="BJ395" s="244">
        <f t="shared" si="172"/>
        <v>0</v>
      </c>
      <c r="BK395" s="244">
        <f t="shared" si="172"/>
        <v>0</v>
      </c>
      <c r="BL395" s="244">
        <f t="shared" si="172"/>
        <v>0</v>
      </c>
      <c r="BM395" s="242">
        <f t="shared" si="172"/>
        <v>51670</v>
      </c>
    </row>
    <row r="396" spans="1:65" outlineLevel="5">
      <c r="A396" s="21">
        <f t="shared" si="168"/>
        <v>12</v>
      </c>
      <c r="B396" s="33">
        <f>B391+1</f>
        <v>42339</v>
      </c>
      <c r="C396" s="207">
        <v>363183</v>
      </c>
      <c r="D396" s="64">
        <f t="shared" ref="D396:D426" si="173">IFERROR(ROUND(AVERAGE(E396:L396),1),"")</f>
        <v>37.200000000000003</v>
      </c>
      <c r="E396" s="12">
        <v>36</v>
      </c>
      <c r="F396" s="12"/>
      <c r="G396" s="12">
        <v>38</v>
      </c>
      <c r="H396" s="12">
        <v>39</v>
      </c>
      <c r="I396" s="12">
        <v>35</v>
      </c>
      <c r="J396" s="12"/>
      <c r="K396" s="12">
        <v>37</v>
      </c>
      <c r="L396" s="12">
        <v>38</v>
      </c>
      <c r="M396" s="74">
        <f t="shared" ref="M396:M426" si="174">IFERROR(ROUND(AVERAGE(N396:U396),1),"")</f>
        <v>7</v>
      </c>
      <c r="N396" s="83">
        <v>7.02</v>
      </c>
      <c r="O396" s="83"/>
      <c r="P396" s="83">
        <v>7.08</v>
      </c>
      <c r="Q396" s="83">
        <v>7.04</v>
      </c>
      <c r="R396" s="83"/>
      <c r="S396" s="83"/>
      <c r="T396" s="83"/>
      <c r="U396" s="83"/>
      <c r="V396" s="5" t="str">
        <f t="shared" ref="V396:V426" si="17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26</v>
      </c>
      <c r="AO396" s="41">
        <v>1560</v>
      </c>
      <c r="AP396" s="110">
        <v>2.74</v>
      </c>
      <c r="AQ396" s="111">
        <v>2.17</v>
      </c>
      <c r="AR396" s="126">
        <f t="shared" ref="AR396:AR426" si="177">IFERROR(AQ396/AP396*100,"")</f>
        <v>79.197080291970792</v>
      </c>
      <c r="AS396" s="126">
        <f t="shared" ref="AS396:AS426" si="178">IFERROR(100-AR396,"")</f>
        <v>20.802919708029208</v>
      </c>
      <c r="AT396" s="127">
        <v>1640</v>
      </c>
      <c r="AU396" s="128">
        <v>2.6</v>
      </c>
      <c r="AV396" s="129">
        <v>1.62</v>
      </c>
      <c r="AW396" s="126">
        <f t="shared" ref="AW396:AW426" si="179">IFERROR(AV396/AU396*100,"")</f>
        <v>62.307692307692307</v>
      </c>
      <c r="AX396" s="126">
        <f t="shared" ref="AX396:AX426" si="180">IFERROR(100-AW396,"")</f>
        <v>37.692307692307693</v>
      </c>
      <c r="AY396" s="64">
        <f t="shared" ref="AY396:AY426" si="181">IFERROR((1-((AW396*AS396)/(AX396*AR396)))*100,"")</f>
        <v>56.57857613091317</v>
      </c>
      <c r="AZ396" s="97">
        <v>80.8</v>
      </c>
      <c r="BA396" s="68"/>
      <c r="BB396" s="68"/>
      <c r="BC396" s="68"/>
      <c r="BD396" s="68"/>
      <c r="BE396" s="15"/>
      <c r="BF396" s="5">
        <f t="shared" ref="BF396:BF426" si="182">IF(SUM(BG396:BM396)=0,"",SUM(BG396:BM396))</f>
        <v>10550</v>
      </c>
      <c r="BG396" s="41">
        <v>4010</v>
      </c>
      <c r="BH396" s="42">
        <v>2710</v>
      </c>
      <c r="BI396" s="42"/>
      <c r="BJ396" s="42"/>
      <c r="BK396" s="42"/>
      <c r="BL396" s="42"/>
      <c r="BM396" s="15">
        <v>3830</v>
      </c>
    </row>
    <row r="397" spans="1:65" outlineLevel="5">
      <c r="A397" s="22">
        <f t="shared" si="168"/>
        <v>12</v>
      </c>
      <c r="B397" s="9">
        <f t="shared" si="153"/>
        <v>42340</v>
      </c>
      <c r="C397" s="207">
        <v>347700</v>
      </c>
      <c r="D397" s="64">
        <f t="shared" si="173"/>
        <v>37.799999999999997</v>
      </c>
      <c r="E397" s="12">
        <v>36</v>
      </c>
      <c r="F397" s="12"/>
      <c r="G397" s="12">
        <v>40</v>
      </c>
      <c r="H397" s="12">
        <v>39</v>
      </c>
      <c r="I397" s="12">
        <v>35</v>
      </c>
      <c r="J397" s="12"/>
      <c r="K397" s="12">
        <v>39</v>
      </c>
      <c r="L397" s="12">
        <v>38</v>
      </c>
      <c r="M397" s="74" t="str">
        <f t="shared" si="174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7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27</v>
      </c>
      <c r="AO397" s="41">
        <v>1470</v>
      </c>
      <c r="AP397" s="110"/>
      <c r="AQ397" s="111"/>
      <c r="AR397" s="126" t="str">
        <f t="shared" si="177"/>
        <v/>
      </c>
      <c r="AS397" s="126" t="str">
        <f t="shared" si="178"/>
        <v/>
      </c>
      <c r="AT397" s="127">
        <v>1640</v>
      </c>
      <c r="AU397" s="128"/>
      <c r="AV397" s="129"/>
      <c r="AW397" s="126" t="str">
        <f t="shared" si="179"/>
        <v/>
      </c>
      <c r="AX397" s="126" t="str">
        <f t="shared" si="180"/>
        <v/>
      </c>
      <c r="AY397" s="64" t="str">
        <f t="shared" si="181"/>
        <v/>
      </c>
      <c r="AZ397" s="97">
        <v>80.400000000000006</v>
      </c>
      <c r="BA397" s="68"/>
      <c r="BB397" s="68"/>
      <c r="BC397" s="68"/>
      <c r="BD397" s="68"/>
      <c r="BE397" s="15"/>
      <c r="BF397" s="5">
        <f t="shared" si="182"/>
        <v>10500</v>
      </c>
      <c r="BG397" s="41">
        <v>5540</v>
      </c>
      <c r="BH397" s="42">
        <v>1090</v>
      </c>
      <c r="BI397" s="42"/>
      <c r="BJ397" s="42"/>
      <c r="BK397" s="42"/>
      <c r="BL397" s="42"/>
      <c r="BM397" s="15">
        <v>3870</v>
      </c>
    </row>
    <row r="398" spans="1:65" outlineLevel="5">
      <c r="A398" s="22">
        <f t="shared" si="168"/>
        <v>12</v>
      </c>
      <c r="B398" s="9">
        <f t="shared" si="153"/>
        <v>42341</v>
      </c>
      <c r="C398" s="207">
        <v>328188</v>
      </c>
      <c r="D398" s="64">
        <f t="shared" si="173"/>
        <v>37.200000000000003</v>
      </c>
      <c r="E398" s="12">
        <v>36</v>
      </c>
      <c r="F398" s="12"/>
      <c r="G398" s="12">
        <v>38</v>
      </c>
      <c r="H398" s="12">
        <v>39</v>
      </c>
      <c r="I398" s="12">
        <v>35</v>
      </c>
      <c r="J398" s="12"/>
      <c r="K398" s="12">
        <v>37</v>
      </c>
      <c r="L398" s="12">
        <v>38</v>
      </c>
      <c r="M398" s="74" t="str">
        <f t="shared" si="17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7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29</v>
      </c>
      <c r="AO398" s="41">
        <v>1390</v>
      </c>
      <c r="AP398" s="110"/>
      <c r="AQ398" s="111"/>
      <c r="AR398" s="126" t="str">
        <f t="shared" si="177"/>
        <v/>
      </c>
      <c r="AS398" s="126" t="str">
        <f t="shared" si="178"/>
        <v/>
      </c>
      <c r="AT398" s="127">
        <v>1630</v>
      </c>
      <c r="AU398" s="128"/>
      <c r="AV398" s="129"/>
      <c r="AW398" s="126" t="str">
        <f t="shared" si="179"/>
        <v/>
      </c>
      <c r="AX398" s="126" t="str">
        <f t="shared" si="180"/>
        <v/>
      </c>
      <c r="AY398" s="64" t="str">
        <f t="shared" si="181"/>
        <v/>
      </c>
      <c r="AZ398" s="97">
        <v>80.5</v>
      </c>
      <c r="BA398" s="68"/>
      <c r="BB398" s="68"/>
      <c r="BC398" s="68"/>
      <c r="BD398" s="68"/>
      <c r="BE398" s="15"/>
      <c r="BF398" s="5">
        <f t="shared" si="182"/>
        <v>10420</v>
      </c>
      <c r="BG398" s="41">
        <v>6170</v>
      </c>
      <c r="BH398" s="42">
        <v>510</v>
      </c>
      <c r="BI398" s="42"/>
      <c r="BJ398" s="42"/>
      <c r="BK398" s="42"/>
      <c r="BL398" s="42"/>
      <c r="BM398" s="15">
        <v>3740</v>
      </c>
    </row>
    <row r="399" spans="1:65" outlineLevel="5">
      <c r="A399" s="22">
        <f t="shared" si="168"/>
        <v>12</v>
      </c>
      <c r="B399" s="9">
        <f t="shared" si="153"/>
        <v>42342</v>
      </c>
      <c r="C399" s="207">
        <v>326212</v>
      </c>
      <c r="D399" s="64">
        <f t="shared" si="173"/>
        <v>37.799999999999997</v>
      </c>
      <c r="E399" s="12">
        <v>37</v>
      </c>
      <c r="F399" s="12"/>
      <c r="G399" s="12">
        <v>39</v>
      </c>
      <c r="H399" s="12">
        <v>39</v>
      </c>
      <c r="I399" s="12">
        <v>36</v>
      </c>
      <c r="J399" s="12"/>
      <c r="K399" s="12">
        <v>38</v>
      </c>
      <c r="L399" s="12">
        <v>38</v>
      </c>
      <c r="M399" s="74" t="str">
        <f t="shared" si="174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7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25</v>
      </c>
      <c r="AO399" s="41">
        <v>1570</v>
      </c>
      <c r="AP399" s="110"/>
      <c r="AQ399" s="111"/>
      <c r="AR399" s="126" t="str">
        <f t="shared" si="177"/>
        <v/>
      </c>
      <c r="AS399" s="126" t="str">
        <f t="shared" si="178"/>
        <v/>
      </c>
      <c r="AT399" s="127">
        <v>1560</v>
      </c>
      <c r="AU399" s="128"/>
      <c r="AV399" s="129"/>
      <c r="AW399" s="126" t="str">
        <f t="shared" si="179"/>
        <v/>
      </c>
      <c r="AX399" s="126" t="str">
        <f t="shared" si="180"/>
        <v/>
      </c>
      <c r="AY399" s="64" t="str">
        <f t="shared" si="181"/>
        <v/>
      </c>
      <c r="AZ399" s="97">
        <v>80.3</v>
      </c>
      <c r="BA399" s="68"/>
      <c r="BB399" s="68"/>
      <c r="BC399" s="68"/>
      <c r="BD399" s="68"/>
      <c r="BE399" s="15"/>
      <c r="BF399" s="5">
        <f t="shared" si="182"/>
        <v>10010</v>
      </c>
      <c r="BG399" s="41">
        <v>4730</v>
      </c>
      <c r="BH399" s="42">
        <v>1330</v>
      </c>
      <c r="BI399" s="42"/>
      <c r="BJ399" s="42"/>
      <c r="BK399" s="42"/>
      <c r="BL399" s="42"/>
      <c r="BM399" s="15">
        <v>3950</v>
      </c>
    </row>
    <row r="400" spans="1:65" outlineLevel="5">
      <c r="A400" s="22">
        <f t="shared" si="168"/>
        <v>12</v>
      </c>
      <c r="B400" s="9">
        <f t="shared" si="153"/>
        <v>42343</v>
      </c>
      <c r="C400" s="207">
        <v>322088</v>
      </c>
      <c r="D400" s="64">
        <f t="shared" si="173"/>
        <v>37.200000000000003</v>
      </c>
      <c r="E400" s="12">
        <v>37</v>
      </c>
      <c r="F400" s="12"/>
      <c r="G400" s="12">
        <v>38</v>
      </c>
      <c r="H400" s="12">
        <v>38</v>
      </c>
      <c r="I400" s="12">
        <v>36</v>
      </c>
      <c r="J400" s="12"/>
      <c r="K400" s="12">
        <v>37</v>
      </c>
      <c r="L400" s="12">
        <v>37</v>
      </c>
      <c r="M400" s="74" t="str">
        <f t="shared" si="17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7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37</v>
      </c>
      <c r="AO400" s="41">
        <v>1070</v>
      </c>
      <c r="AP400" s="110"/>
      <c r="AQ400" s="111"/>
      <c r="AR400" s="126" t="str">
        <f t="shared" si="177"/>
        <v/>
      </c>
      <c r="AS400" s="126" t="str">
        <f t="shared" si="178"/>
        <v/>
      </c>
      <c r="AT400" s="127">
        <v>1060</v>
      </c>
      <c r="AU400" s="128"/>
      <c r="AV400" s="129"/>
      <c r="AW400" s="126" t="str">
        <f t="shared" si="179"/>
        <v/>
      </c>
      <c r="AX400" s="126" t="str">
        <f t="shared" si="180"/>
        <v/>
      </c>
      <c r="AY400" s="64" t="str">
        <f t="shared" si="181"/>
        <v/>
      </c>
      <c r="AZ400" s="97"/>
      <c r="BA400" s="68"/>
      <c r="BB400" s="68"/>
      <c r="BC400" s="68"/>
      <c r="BD400" s="68"/>
      <c r="BE400" s="15"/>
      <c r="BF400" s="5">
        <f t="shared" si="182"/>
        <v>10000</v>
      </c>
      <c r="BG400" s="41">
        <v>4040</v>
      </c>
      <c r="BH400" s="42">
        <v>2520</v>
      </c>
      <c r="BI400" s="42"/>
      <c r="BJ400" s="42"/>
      <c r="BK400" s="42"/>
      <c r="BL400" s="42"/>
      <c r="BM400" s="15">
        <v>3440</v>
      </c>
    </row>
    <row r="401" spans="1:65" outlineLevel="5">
      <c r="A401" s="22">
        <f t="shared" si="168"/>
        <v>12</v>
      </c>
      <c r="B401" s="9">
        <f t="shared" si="153"/>
        <v>42344</v>
      </c>
      <c r="C401" s="207">
        <v>301621</v>
      </c>
      <c r="D401" s="64">
        <f t="shared" si="173"/>
        <v>37.200000000000003</v>
      </c>
      <c r="E401" s="12">
        <v>37</v>
      </c>
      <c r="F401" s="12"/>
      <c r="G401" s="12">
        <v>38</v>
      </c>
      <c r="H401" s="12">
        <v>38</v>
      </c>
      <c r="I401" s="12">
        <v>36</v>
      </c>
      <c r="J401" s="12"/>
      <c r="K401" s="12">
        <v>37</v>
      </c>
      <c r="L401" s="12">
        <v>37</v>
      </c>
      <c r="M401" s="74" t="str">
        <f t="shared" si="17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7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37</v>
      </c>
      <c r="AO401" s="41">
        <v>1070</v>
      </c>
      <c r="AP401" s="110"/>
      <c r="AQ401" s="111"/>
      <c r="AR401" s="126" t="str">
        <f t="shared" si="177"/>
        <v/>
      </c>
      <c r="AS401" s="126" t="str">
        <f t="shared" si="178"/>
        <v/>
      </c>
      <c r="AT401" s="127">
        <v>1080</v>
      </c>
      <c r="AU401" s="128"/>
      <c r="AV401" s="129"/>
      <c r="AW401" s="126" t="str">
        <f t="shared" si="179"/>
        <v/>
      </c>
      <c r="AX401" s="126" t="str">
        <f t="shared" si="180"/>
        <v/>
      </c>
      <c r="AY401" s="64" t="str">
        <f t="shared" si="181"/>
        <v/>
      </c>
      <c r="AZ401" s="97"/>
      <c r="BA401" s="68"/>
      <c r="BB401" s="68"/>
      <c r="BC401" s="68"/>
      <c r="BD401" s="68"/>
      <c r="BE401" s="15"/>
      <c r="BF401" s="5">
        <f t="shared" si="182"/>
        <v>9750</v>
      </c>
      <c r="BG401" s="41">
        <v>4020</v>
      </c>
      <c r="BH401" s="42">
        <v>2370</v>
      </c>
      <c r="BI401" s="42"/>
      <c r="BJ401" s="42"/>
      <c r="BK401" s="42"/>
      <c r="BL401" s="42"/>
      <c r="BM401" s="15">
        <v>3360</v>
      </c>
    </row>
    <row r="402" spans="1:65" outlineLevel="5">
      <c r="A402" s="22">
        <f t="shared" si="168"/>
        <v>12</v>
      </c>
      <c r="B402" s="9">
        <f t="shared" si="153"/>
        <v>42345</v>
      </c>
      <c r="C402" s="207">
        <v>314598</v>
      </c>
      <c r="D402" s="64">
        <f t="shared" si="173"/>
        <v>38.200000000000003</v>
      </c>
      <c r="E402" s="12">
        <v>37</v>
      </c>
      <c r="F402" s="12"/>
      <c r="G402" s="12">
        <v>39</v>
      </c>
      <c r="H402" s="12">
        <v>40</v>
      </c>
      <c r="I402" s="12">
        <v>36</v>
      </c>
      <c r="J402" s="12"/>
      <c r="K402" s="12">
        <v>38</v>
      </c>
      <c r="L402" s="12">
        <v>39</v>
      </c>
      <c r="M402" s="74" t="str">
        <f t="shared" si="17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7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44</v>
      </c>
      <c r="AO402" s="41">
        <v>910</v>
      </c>
      <c r="AP402" s="110"/>
      <c r="AQ402" s="111"/>
      <c r="AR402" s="126" t="str">
        <f t="shared" si="177"/>
        <v/>
      </c>
      <c r="AS402" s="126" t="str">
        <f t="shared" si="178"/>
        <v/>
      </c>
      <c r="AT402" s="127">
        <v>1080</v>
      </c>
      <c r="AU402" s="128"/>
      <c r="AV402" s="129"/>
      <c r="AW402" s="126" t="str">
        <f t="shared" si="179"/>
        <v/>
      </c>
      <c r="AX402" s="126" t="str">
        <f t="shared" si="180"/>
        <v/>
      </c>
      <c r="AY402" s="64" t="str">
        <f t="shared" si="181"/>
        <v/>
      </c>
      <c r="AZ402" s="97">
        <v>81.599999999999994</v>
      </c>
      <c r="BA402" s="68"/>
      <c r="BB402" s="68"/>
      <c r="BC402" s="68"/>
      <c r="BD402" s="68"/>
      <c r="BE402" s="15"/>
      <c r="BF402" s="5">
        <f t="shared" si="182"/>
        <v>9490</v>
      </c>
      <c r="BG402" s="41">
        <v>4040</v>
      </c>
      <c r="BH402" s="42">
        <v>2000</v>
      </c>
      <c r="BI402" s="42"/>
      <c r="BJ402" s="42"/>
      <c r="BK402" s="42"/>
      <c r="BL402" s="42"/>
      <c r="BM402" s="15">
        <v>3450</v>
      </c>
    </row>
    <row r="403" spans="1:65" outlineLevel="5">
      <c r="A403" s="22">
        <f t="shared" si="168"/>
        <v>12</v>
      </c>
      <c r="B403" s="9">
        <f t="shared" si="153"/>
        <v>42346</v>
      </c>
      <c r="C403" s="207">
        <v>324745</v>
      </c>
      <c r="D403" s="64">
        <f t="shared" si="173"/>
        <v>37.799999999999997</v>
      </c>
      <c r="E403" s="12">
        <v>37</v>
      </c>
      <c r="F403" s="12"/>
      <c r="G403" s="12">
        <v>39</v>
      </c>
      <c r="H403" s="12">
        <v>39</v>
      </c>
      <c r="I403" s="12">
        <v>36</v>
      </c>
      <c r="J403" s="12"/>
      <c r="K403" s="12">
        <v>38</v>
      </c>
      <c r="L403" s="12">
        <v>38</v>
      </c>
      <c r="M403" s="74" t="str">
        <f t="shared" si="174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7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46</v>
      </c>
      <c r="AO403" s="41">
        <v>870</v>
      </c>
      <c r="AP403" s="110"/>
      <c r="AQ403" s="111"/>
      <c r="AR403" s="126" t="str">
        <f t="shared" si="177"/>
        <v/>
      </c>
      <c r="AS403" s="126" t="str">
        <f t="shared" si="178"/>
        <v/>
      </c>
      <c r="AT403" s="127">
        <v>950</v>
      </c>
      <c r="AU403" s="128"/>
      <c r="AV403" s="129"/>
      <c r="AW403" s="126" t="str">
        <f t="shared" si="179"/>
        <v/>
      </c>
      <c r="AX403" s="126" t="str">
        <f t="shared" si="180"/>
        <v/>
      </c>
      <c r="AY403" s="64" t="str">
        <f t="shared" si="181"/>
        <v/>
      </c>
      <c r="AZ403" s="97">
        <v>81.3</v>
      </c>
      <c r="BA403" s="68"/>
      <c r="BB403" s="68"/>
      <c r="BC403" s="68"/>
      <c r="BD403" s="68"/>
      <c r="BE403" s="15"/>
      <c r="BF403" s="5">
        <f t="shared" si="182"/>
        <v>8710</v>
      </c>
      <c r="BG403" s="41">
        <v>2420</v>
      </c>
      <c r="BH403" s="42">
        <v>2830</v>
      </c>
      <c r="BI403" s="42"/>
      <c r="BJ403" s="42"/>
      <c r="BK403" s="42"/>
      <c r="BL403" s="42"/>
      <c r="BM403" s="15">
        <v>3460</v>
      </c>
    </row>
    <row r="404" spans="1:65" outlineLevel="5">
      <c r="A404" s="22">
        <f t="shared" si="168"/>
        <v>12</v>
      </c>
      <c r="B404" s="9">
        <f t="shared" si="153"/>
        <v>42347</v>
      </c>
      <c r="C404" s="207">
        <v>331612</v>
      </c>
      <c r="D404" s="64">
        <f t="shared" si="173"/>
        <v>37.200000000000003</v>
      </c>
      <c r="E404" s="12">
        <v>37</v>
      </c>
      <c r="F404" s="12"/>
      <c r="G404" s="12">
        <v>38</v>
      </c>
      <c r="H404" s="12">
        <v>38</v>
      </c>
      <c r="I404" s="12">
        <v>36</v>
      </c>
      <c r="J404" s="12"/>
      <c r="K404" s="12">
        <v>37</v>
      </c>
      <c r="L404" s="12">
        <v>37</v>
      </c>
      <c r="M404" s="74">
        <f t="shared" si="174"/>
        <v>7</v>
      </c>
      <c r="N404" s="83">
        <v>7.03</v>
      </c>
      <c r="O404" s="83"/>
      <c r="P404" s="83">
        <v>7.06</v>
      </c>
      <c r="Q404" s="83">
        <v>7.04</v>
      </c>
      <c r="R404" s="83"/>
      <c r="S404" s="83"/>
      <c r="T404" s="83"/>
      <c r="U404" s="83"/>
      <c r="V404" s="5" t="str">
        <f t="shared" si="17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24</v>
      </c>
      <c r="AO404" s="41">
        <v>1690</v>
      </c>
      <c r="AP404" s="110">
        <v>2.59</v>
      </c>
      <c r="AQ404" s="111">
        <v>2.02</v>
      </c>
      <c r="AR404" s="126">
        <f t="shared" si="177"/>
        <v>77.992277992277991</v>
      </c>
      <c r="AS404" s="126">
        <f t="shared" si="178"/>
        <v>22.007722007722009</v>
      </c>
      <c r="AT404" s="127">
        <v>1680</v>
      </c>
      <c r="AU404" s="128">
        <v>2.58</v>
      </c>
      <c r="AV404" s="129">
        <v>1.6</v>
      </c>
      <c r="AW404" s="126">
        <f t="shared" si="179"/>
        <v>62.015503875968989</v>
      </c>
      <c r="AX404" s="126">
        <f t="shared" si="180"/>
        <v>37.984496124031011</v>
      </c>
      <c r="AY404" s="64">
        <f t="shared" si="181"/>
        <v>53.930086886239657</v>
      </c>
      <c r="AZ404" s="97">
        <v>80.599999999999994</v>
      </c>
      <c r="BA404" s="68"/>
      <c r="BB404" s="68"/>
      <c r="BC404" s="68"/>
      <c r="BD404" s="68"/>
      <c r="BE404" s="15"/>
      <c r="BF404" s="5">
        <f t="shared" si="182"/>
        <v>9750</v>
      </c>
      <c r="BG404" s="41">
        <v>3940</v>
      </c>
      <c r="BH404" s="42">
        <v>2300</v>
      </c>
      <c r="BI404" s="42"/>
      <c r="BJ404" s="42"/>
      <c r="BK404" s="42"/>
      <c r="BL404" s="42"/>
      <c r="BM404" s="15">
        <v>3510</v>
      </c>
    </row>
    <row r="405" spans="1:65" outlineLevel="5">
      <c r="A405" s="22">
        <f t="shared" si="168"/>
        <v>12</v>
      </c>
      <c r="B405" s="9">
        <f t="shared" si="153"/>
        <v>42348</v>
      </c>
      <c r="C405" s="207">
        <v>427377</v>
      </c>
      <c r="D405" s="64">
        <f t="shared" si="173"/>
        <v>37.799999999999997</v>
      </c>
      <c r="E405" s="12">
        <v>37</v>
      </c>
      <c r="F405" s="12"/>
      <c r="G405" s="12">
        <v>39</v>
      </c>
      <c r="H405" s="12">
        <v>39</v>
      </c>
      <c r="I405" s="12">
        <v>36</v>
      </c>
      <c r="J405" s="12"/>
      <c r="K405" s="12">
        <v>38</v>
      </c>
      <c r="L405" s="12">
        <v>38</v>
      </c>
      <c r="M405" s="74" t="str">
        <f t="shared" si="17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7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23</v>
      </c>
      <c r="AO405" s="41">
        <v>1730</v>
      </c>
      <c r="AP405" s="110"/>
      <c r="AQ405" s="111"/>
      <c r="AR405" s="126" t="str">
        <f t="shared" si="177"/>
        <v/>
      </c>
      <c r="AS405" s="126" t="str">
        <f t="shared" si="178"/>
        <v/>
      </c>
      <c r="AT405" s="127">
        <v>1680</v>
      </c>
      <c r="AU405" s="128"/>
      <c r="AV405" s="129"/>
      <c r="AW405" s="126" t="str">
        <f t="shared" si="179"/>
        <v/>
      </c>
      <c r="AX405" s="126" t="str">
        <f t="shared" si="180"/>
        <v/>
      </c>
      <c r="AY405" s="64" t="str">
        <f t="shared" si="181"/>
        <v/>
      </c>
      <c r="AZ405" s="97">
        <v>80.8</v>
      </c>
      <c r="BA405" s="68"/>
      <c r="BB405" s="68"/>
      <c r="BC405" s="68"/>
      <c r="BD405" s="68"/>
      <c r="BE405" s="15"/>
      <c r="BF405" s="5">
        <f t="shared" si="182"/>
        <v>10590</v>
      </c>
      <c r="BG405" s="41">
        <v>5990</v>
      </c>
      <c r="BH405" s="42">
        <v>1160</v>
      </c>
      <c r="BI405" s="42"/>
      <c r="BJ405" s="42"/>
      <c r="BK405" s="42"/>
      <c r="BL405" s="42"/>
      <c r="BM405" s="15">
        <v>3440</v>
      </c>
    </row>
    <row r="406" spans="1:65" outlineLevel="5">
      <c r="A406" s="22">
        <f t="shared" si="168"/>
        <v>12</v>
      </c>
      <c r="B406" s="9">
        <f t="shared" si="153"/>
        <v>42349</v>
      </c>
      <c r="C406" s="207">
        <v>528207</v>
      </c>
      <c r="D406" s="64">
        <f t="shared" si="173"/>
        <v>37.200000000000003</v>
      </c>
      <c r="E406" s="12">
        <v>36</v>
      </c>
      <c r="F406" s="12"/>
      <c r="G406" s="12">
        <v>39</v>
      </c>
      <c r="H406" s="12">
        <v>38</v>
      </c>
      <c r="I406" s="12">
        <v>35</v>
      </c>
      <c r="J406" s="12"/>
      <c r="K406" s="12">
        <v>38</v>
      </c>
      <c r="L406" s="12">
        <v>37</v>
      </c>
      <c r="M406" s="74" t="str">
        <f t="shared" si="174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7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22</v>
      </c>
      <c r="AO406" s="41">
        <v>1780</v>
      </c>
      <c r="AP406" s="110"/>
      <c r="AQ406" s="111"/>
      <c r="AR406" s="126" t="str">
        <f t="shared" si="177"/>
        <v/>
      </c>
      <c r="AS406" s="126" t="str">
        <f t="shared" si="178"/>
        <v/>
      </c>
      <c r="AT406" s="127">
        <v>1660</v>
      </c>
      <c r="AU406" s="128"/>
      <c r="AV406" s="129"/>
      <c r="AW406" s="126" t="str">
        <f t="shared" si="179"/>
        <v/>
      </c>
      <c r="AX406" s="126" t="str">
        <f t="shared" si="180"/>
        <v/>
      </c>
      <c r="AY406" s="64" t="str">
        <f t="shared" si="181"/>
        <v/>
      </c>
      <c r="AZ406" s="97">
        <v>80.900000000000006</v>
      </c>
      <c r="BA406" s="68"/>
      <c r="BB406" s="68"/>
      <c r="BC406" s="68"/>
      <c r="BD406" s="68"/>
      <c r="BE406" s="15"/>
      <c r="BF406" s="5">
        <f t="shared" si="182"/>
        <v>10810</v>
      </c>
      <c r="BG406" s="41">
        <v>7130</v>
      </c>
      <c r="BH406" s="42">
        <v>0</v>
      </c>
      <c r="BI406" s="42"/>
      <c r="BJ406" s="42"/>
      <c r="BK406" s="42"/>
      <c r="BL406" s="42"/>
      <c r="BM406" s="15">
        <v>3680</v>
      </c>
    </row>
    <row r="407" spans="1:65" outlineLevel="5">
      <c r="A407" s="22">
        <f t="shared" si="168"/>
        <v>12</v>
      </c>
      <c r="B407" s="9">
        <f t="shared" si="153"/>
        <v>42350</v>
      </c>
      <c r="C407" s="207">
        <v>396241</v>
      </c>
      <c r="D407" s="64">
        <f t="shared" si="173"/>
        <v>38.200000000000003</v>
      </c>
      <c r="E407" s="12">
        <v>38</v>
      </c>
      <c r="F407" s="12"/>
      <c r="G407" s="12">
        <v>39</v>
      </c>
      <c r="H407" s="12">
        <v>39</v>
      </c>
      <c r="I407" s="12">
        <v>37</v>
      </c>
      <c r="J407" s="12"/>
      <c r="K407" s="12">
        <v>38</v>
      </c>
      <c r="L407" s="12">
        <v>38</v>
      </c>
      <c r="M407" s="74" t="str">
        <f t="shared" si="17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7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22</v>
      </c>
      <c r="AO407" s="41">
        <v>1780</v>
      </c>
      <c r="AP407" s="110"/>
      <c r="AQ407" s="111"/>
      <c r="AR407" s="126" t="str">
        <f t="shared" si="177"/>
        <v/>
      </c>
      <c r="AS407" s="126" t="str">
        <f t="shared" si="178"/>
        <v/>
      </c>
      <c r="AT407" s="127">
        <v>1660</v>
      </c>
      <c r="AU407" s="128"/>
      <c r="AV407" s="129"/>
      <c r="AW407" s="126" t="str">
        <f t="shared" si="179"/>
        <v/>
      </c>
      <c r="AX407" s="126" t="str">
        <f t="shared" si="180"/>
        <v/>
      </c>
      <c r="AY407" s="64" t="str">
        <f t="shared" si="181"/>
        <v/>
      </c>
      <c r="AZ407" s="97"/>
      <c r="BA407" s="68"/>
      <c r="BB407" s="68"/>
      <c r="BC407" s="68"/>
      <c r="BD407" s="68"/>
      <c r="BE407" s="15"/>
      <c r="BF407" s="5">
        <f t="shared" si="182"/>
        <v>10700</v>
      </c>
      <c r="BG407" s="41">
        <v>4810</v>
      </c>
      <c r="BH407" s="42">
        <v>1820</v>
      </c>
      <c r="BI407" s="42"/>
      <c r="BJ407" s="42"/>
      <c r="BK407" s="42"/>
      <c r="BL407" s="42"/>
      <c r="BM407" s="15">
        <v>4070</v>
      </c>
    </row>
    <row r="408" spans="1:65" outlineLevel="5">
      <c r="A408" s="22">
        <f t="shared" si="168"/>
        <v>12</v>
      </c>
      <c r="B408" s="9">
        <f t="shared" si="153"/>
        <v>42351</v>
      </c>
      <c r="C408" s="207">
        <v>334124</v>
      </c>
      <c r="D408" s="64">
        <f t="shared" si="173"/>
        <v>36.799999999999997</v>
      </c>
      <c r="E408" s="12">
        <v>36</v>
      </c>
      <c r="F408" s="12"/>
      <c r="G408" s="12">
        <v>38</v>
      </c>
      <c r="H408" s="12">
        <v>38</v>
      </c>
      <c r="I408" s="12">
        <v>35</v>
      </c>
      <c r="J408" s="12"/>
      <c r="K408" s="12">
        <v>37</v>
      </c>
      <c r="L408" s="12">
        <v>37</v>
      </c>
      <c r="M408" s="74" t="str">
        <f t="shared" si="174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7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24</v>
      </c>
      <c r="AO408" s="41">
        <v>1630</v>
      </c>
      <c r="AP408" s="110"/>
      <c r="AQ408" s="111"/>
      <c r="AR408" s="126" t="str">
        <f t="shared" si="177"/>
        <v/>
      </c>
      <c r="AS408" s="126" t="str">
        <f t="shared" si="178"/>
        <v/>
      </c>
      <c r="AT408" s="127">
        <v>1660</v>
      </c>
      <c r="AU408" s="128"/>
      <c r="AV408" s="129"/>
      <c r="AW408" s="126" t="str">
        <f t="shared" si="179"/>
        <v/>
      </c>
      <c r="AX408" s="126" t="str">
        <f t="shared" si="180"/>
        <v/>
      </c>
      <c r="AY408" s="64" t="str">
        <f t="shared" si="181"/>
        <v/>
      </c>
      <c r="AZ408" s="97"/>
      <c r="BA408" s="68"/>
      <c r="BB408" s="68"/>
      <c r="BC408" s="68"/>
      <c r="BD408" s="68"/>
      <c r="BE408" s="15"/>
      <c r="BF408" s="5">
        <f t="shared" si="182"/>
        <v>10890</v>
      </c>
      <c r="BG408" s="41">
        <v>6340</v>
      </c>
      <c r="BH408" s="42">
        <v>340</v>
      </c>
      <c r="BI408" s="42"/>
      <c r="BJ408" s="42"/>
      <c r="BK408" s="42"/>
      <c r="BL408" s="42"/>
      <c r="BM408" s="15">
        <v>4210</v>
      </c>
    </row>
    <row r="409" spans="1:65" outlineLevel="5">
      <c r="A409" s="22">
        <f t="shared" si="168"/>
        <v>12</v>
      </c>
      <c r="B409" s="9">
        <f t="shared" si="153"/>
        <v>42352</v>
      </c>
      <c r="C409" s="207">
        <v>342518</v>
      </c>
      <c r="D409" s="64">
        <f t="shared" si="173"/>
        <v>37.799999999999997</v>
      </c>
      <c r="E409" s="12">
        <v>38</v>
      </c>
      <c r="F409" s="12"/>
      <c r="G409" s="12">
        <v>38</v>
      </c>
      <c r="H409" s="12">
        <v>39</v>
      </c>
      <c r="I409" s="12">
        <v>37</v>
      </c>
      <c r="J409" s="12"/>
      <c r="K409" s="12">
        <v>37</v>
      </c>
      <c r="L409" s="12">
        <v>38</v>
      </c>
      <c r="M409" s="74" t="str">
        <f t="shared" si="17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7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23</v>
      </c>
      <c r="AO409" s="41">
        <v>1710</v>
      </c>
      <c r="AP409" s="110"/>
      <c r="AQ409" s="111"/>
      <c r="AR409" s="126" t="str">
        <f t="shared" si="177"/>
        <v/>
      </c>
      <c r="AS409" s="126" t="str">
        <f t="shared" si="178"/>
        <v/>
      </c>
      <c r="AT409" s="127">
        <v>1640</v>
      </c>
      <c r="AU409" s="128"/>
      <c r="AV409" s="129"/>
      <c r="AW409" s="126" t="str">
        <f t="shared" si="179"/>
        <v/>
      </c>
      <c r="AX409" s="126" t="str">
        <f t="shared" si="180"/>
        <v/>
      </c>
      <c r="AY409" s="64" t="str">
        <f t="shared" si="181"/>
        <v/>
      </c>
      <c r="AZ409" s="97">
        <v>80.400000000000006</v>
      </c>
      <c r="BA409" s="68"/>
      <c r="BB409" s="68"/>
      <c r="BC409" s="68"/>
      <c r="BD409" s="68"/>
      <c r="BE409" s="15"/>
      <c r="BF409" s="5">
        <f t="shared" si="182"/>
        <v>11020</v>
      </c>
      <c r="BG409" s="41">
        <v>4280</v>
      </c>
      <c r="BH409" s="42">
        <v>2530</v>
      </c>
      <c r="BI409" s="42"/>
      <c r="BJ409" s="42"/>
      <c r="BK409" s="42"/>
      <c r="BL409" s="42"/>
      <c r="BM409" s="15">
        <v>4210</v>
      </c>
    </row>
    <row r="410" spans="1:65" outlineLevel="5">
      <c r="A410" s="22">
        <f t="shared" si="168"/>
        <v>12</v>
      </c>
      <c r="B410" s="9">
        <f t="shared" si="153"/>
        <v>42353</v>
      </c>
      <c r="C410" s="207">
        <v>356274</v>
      </c>
      <c r="D410" s="64">
        <f t="shared" si="173"/>
        <v>37.200000000000003</v>
      </c>
      <c r="E410" s="12">
        <v>37</v>
      </c>
      <c r="F410" s="12"/>
      <c r="G410" s="12">
        <v>38</v>
      </c>
      <c r="H410" s="12">
        <v>38</v>
      </c>
      <c r="I410" s="12">
        <v>36</v>
      </c>
      <c r="J410" s="12"/>
      <c r="K410" s="12">
        <v>37</v>
      </c>
      <c r="L410" s="12">
        <v>37</v>
      </c>
      <c r="M410" s="74">
        <f t="shared" si="174"/>
        <v>7.2</v>
      </c>
      <c r="N410" s="83">
        <v>7.15</v>
      </c>
      <c r="O410" s="83"/>
      <c r="P410" s="83">
        <v>7.17</v>
      </c>
      <c r="Q410" s="83">
        <v>7.17</v>
      </c>
      <c r="R410" s="83"/>
      <c r="S410" s="83"/>
      <c r="T410" s="83"/>
      <c r="U410" s="83"/>
      <c r="V410" s="5" t="str">
        <f t="shared" si="17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20</v>
      </c>
      <c r="AO410" s="41">
        <v>2010</v>
      </c>
      <c r="AP410" s="110">
        <v>4.6100000000000003</v>
      </c>
      <c r="AQ410" s="111">
        <v>3.52</v>
      </c>
      <c r="AR410" s="126">
        <f t="shared" si="177"/>
        <v>76.355748373101946</v>
      </c>
      <c r="AS410" s="126">
        <f t="shared" si="178"/>
        <v>23.644251626898054</v>
      </c>
      <c r="AT410" s="127">
        <v>1930</v>
      </c>
      <c r="AU410" s="128">
        <v>2.52</v>
      </c>
      <c r="AV410" s="129">
        <v>1.63</v>
      </c>
      <c r="AW410" s="126">
        <f t="shared" si="179"/>
        <v>64.682539682539669</v>
      </c>
      <c r="AX410" s="126">
        <f t="shared" si="180"/>
        <v>35.317460317460331</v>
      </c>
      <c r="AY410" s="64">
        <f t="shared" si="181"/>
        <v>43.287155260469881</v>
      </c>
      <c r="AZ410" s="97">
        <v>81</v>
      </c>
      <c r="BA410" s="68"/>
      <c r="BB410" s="68"/>
      <c r="BC410" s="68"/>
      <c r="BD410" s="68"/>
      <c r="BE410" s="15"/>
      <c r="BF410" s="5">
        <f t="shared" si="182"/>
        <v>11060</v>
      </c>
      <c r="BG410" s="41">
        <v>5700</v>
      </c>
      <c r="BH410" s="42">
        <v>900</v>
      </c>
      <c r="BI410" s="42"/>
      <c r="BJ410" s="42"/>
      <c r="BK410" s="42"/>
      <c r="BL410" s="42"/>
      <c r="BM410" s="15">
        <v>4460</v>
      </c>
    </row>
    <row r="411" spans="1:65" outlineLevel="5">
      <c r="A411" s="22">
        <f t="shared" si="168"/>
        <v>12</v>
      </c>
      <c r="B411" s="9">
        <f t="shared" si="153"/>
        <v>42354</v>
      </c>
      <c r="C411" s="207">
        <v>351814</v>
      </c>
      <c r="D411" s="64">
        <f t="shared" si="173"/>
        <v>37.799999999999997</v>
      </c>
      <c r="E411" s="12">
        <v>38</v>
      </c>
      <c r="F411" s="12"/>
      <c r="G411" s="12">
        <v>39</v>
      </c>
      <c r="H411" s="12">
        <v>38</v>
      </c>
      <c r="I411" s="12">
        <v>37</v>
      </c>
      <c r="J411" s="12"/>
      <c r="K411" s="12">
        <v>38</v>
      </c>
      <c r="L411" s="12">
        <v>37</v>
      </c>
      <c r="M411" s="74" t="str">
        <f t="shared" si="17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7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16</v>
      </c>
      <c r="AO411" s="41">
        <v>2440</v>
      </c>
      <c r="AP411" s="110"/>
      <c r="AQ411" s="111"/>
      <c r="AR411" s="126" t="str">
        <f t="shared" si="177"/>
        <v/>
      </c>
      <c r="AS411" s="126" t="str">
        <f t="shared" si="178"/>
        <v/>
      </c>
      <c r="AT411" s="127">
        <v>2180</v>
      </c>
      <c r="AU411" s="128"/>
      <c r="AV411" s="129"/>
      <c r="AW411" s="126" t="str">
        <f t="shared" si="179"/>
        <v/>
      </c>
      <c r="AX411" s="126" t="str">
        <f t="shared" si="180"/>
        <v/>
      </c>
      <c r="AY411" s="64" t="str">
        <f t="shared" si="181"/>
        <v/>
      </c>
      <c r="AZ411" s="97">
        <v>80.2</v>
      </c>
      <c r="BA411" s="68"/>
      <c r="BB411" s="68"/>
      <c r="BC411" s="68"/>
      <c r="BD411" s="68"/>
      <c r="BE411" s="15"/>
      <c r="BF411" s="5">
        <f t="shared" si="182"/>
        <v>11170</v>
      </c>
      <c r="BG411" s="41">
        <v>6950</v>
      </c>
      <c r="BH411" s="42">
        <v>0</v>
      </c>
      <c r="BI411" s="42"/>
      <c r="BJ411" s="42"/>
      <c r="BK411" s="42"/>
      <c r="BL411" s="42"/>
      <c r="BM411" s="15">
        <v>4220</v>
      </c>
    </row>
    <row r="412" spans="1:65" outlineLevel="5">
      <c r="A412" s="22">
        <f t="shared" si="168"/>
        <v>12</v>
      </c>
      <c r="B412" s="9">
        <f t="shared" si="153"/>
        <v>42355</v>
      </c>
      <c r="C412" s="207">
        <v>342478</v>
      </c>
      <c r="D412" s="64">
        <f t="shared" si="173"/>
        <v>37.200000000000003</v>
      </c>
      <c r="E412" s="12">
        <v>37</v>
      </c>
      <c r="F412" s="12"/>
      <c r="G412" s="12">
        <v>38</v>
      </c>
      <c r="H412" s="12">
        <v>38</v>
      </c>
      <c r="I412" s="12">
        <v>36</v>
      </c>
      <c r="J412" s="12"/>
      <c r="K412" s="12">
        <v>37</v>
      </c>
      <c r="L412" s="12">
        <v>37</v>
      </c>
      <c r="M412" s="74" t="str">
        <f t="shared" si="17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7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18</v>
      </c>
      <c r="AO412" s="41">
        <v>2210</v>
      </c>
      <c r="AP412" s="110"/>
      <c r="AQ412" s="111"/>
      <c r="AR412" s="126" t="str">
        <f t="shared" si="177"/>
        <v/>
      </c>
      <c r="AS412" s="126" t="str">
        <f t="shared" si="178"/>
        <v/>
      </c>
      <c r="AT412" s="127">
        <v>2160</v>
      </c>
      <c r="AU412" s="128"/>
      <c r="AV412" s="129"/>
      <c r="AW412" s="126" t="str">
        <f t="shared" si="179"/>
        <v/>
      </c>
      <c r="AX412" s="126" t="str">
        <f t="shared" si="180"/>
        <v/>
      </c>
      <c r="AY412" s="64" t="str">
        <f t="shared" si="181"/>
        <v/>
      </c>
      <c r="AZ412" s="97">
        <v>81.3</v>
      </c>
      <c r="BA412" s="68"/>
      <c r="BB412" s="68"/>
      <c r="BC412" s="68"/>
      <c r="BD412" s="68"/>
      <c r="BE412" s="15"/>
      <c r="BF412" s="5">
        <f t="shared" si="182"/>
        <v>11170</v>
      </c>
      <c r="BG412" s="41">
        <v>5600</v>
      </c>
      <c r="BH412" s="42">
        <v>1490</v>
      </c>
      <c r="BI412" s="42"/>
      <c r="BJ412" s="42"/>
      <c r="BK412" s="42"/>
      <c r="BL412" s="42"/>
      <c r="BM412" s="15">
        <v>4080</v>
      </c>
    </row>
    <row r="413" spans="1:65" outlineLevel="5">
      <c r="A413" s="22">
        <f t="shared" si="168"/>
        <v>12</v>
      </c>
      <c r="B413" s="9">
        <f t="shared" si="153"/>
        <v>42356</v>
      </c>
      <c r="C413" s="207">
        <v>340761</v>
      </c>
      <c r="D413" s="64">
        <f t="shared" si="173"/>
        <v>37.799999999999997</v>
      </c>
      <c r="E413" s="12">
        <v>37</v>
      </c>
      <c r="F413" s="12"/>
      <c r="G413" s="12">
        <v>39</v>
      </c>
      <c r="H413" s="12">
        <v>39</v>
      </c>
      <c r="I413" s="12">
        <v>36</v>
      </c>
      <c r="J413" s="12"/>
      <c r="K413" s="12">
        <v>38</v>
      </c>
      <c r="L413" s="12">
        <v>38</v>
      </c>
      <c r="M413" s="74" t="str">
        <f t="shared" si="174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7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21</v>
      </c>
      <c r="AO413" s="41">
        <v>1880</v>
      </c>
      <c r="AP413" s="110"/>
      <c r="AQ413" s="111"/>
      <c r="AR413" s="126" t="str">
        <f t="shared" si="177"/>
        <v/>
      </c>
      <c r="AS413" s="126" t="str">
        <f t="shared" si="178"/>
        <v/>
      </c>
      <c r="AT413" s="127">
        <v>1610</v>
      </c>
      <c r="AU413" s="128"/>
      <c r="AV413" s="129"/>
      <c r="AW413" s="126" t="str">
        <f t="shared" si="179"/>
        <v/>
      </c>
      <c r="AX413" s="126" t="str">
        <f t="shared" si="180"/>
        <v/>
      </c>
      <c r="AY413" s="64" t="str">
        <f t="shared" si="181"/>
        <v/>
      </c>
      <c r="AZ413" s="97">
        <v>80.7</v>
      </c>
      <c r="BA413" s="68"/>
      <c r="BB413" s="68"/>
      <c r="BC413" s="68"/>
      <c r="BD413" s="68"/>
      <c r="BE413" s="15"/>
      <c r="BF413" s="5">
        <f t="shared" si="182"/>
        <v>11240</v>
      </c>
      <c r="BG413" s="41">
        <v>7190</v>
      </c>
      <c r="BH413" s="42">
        <v>0</v>
      </c>
      <c r="BI413" s="42"/>
      <c r="BJ413" s="42"/>
      <c r="BK413" s="42"/>
      <c r="BL413" s="42"/>
      <c r="BM413" s="15">
        <v>4050</v>
      </c>
    </row>
    <row r="414" spans="1:65" outlineLevel="5">
      <c r="A414" s="22">
        <f t="shared" si="168"/>
        <v>12</v>
      </c>
      <c r="B414" s="9">
        <f t="shared" si="153"/>
        <v>42357</v>
      </c>
      <c r="C414" s="207">
        <v>336227</v>
      </c>
      <c r="D414" s="64">
        <f t="shared" si="173"/>
        <v>38.200000000000003</v>
      </c>
      <c r="E414" s="12">
        <v>38</v>
      </c>
      <c r="F414" s="12"/>
      <c r="G414" s="12">
        <v>39</v>
      </c>
      <c r="H414" s="12">
        <v>39</v>
      </c>
      <c r="I414" s="12">
        <v>37</v>
      </c>
      <c r="J414" s="12"/>
      <c r="K414" s="12">
        <v>38</v>
      </c>
      <c r="L414" s="12">
        <v>38</v>
      </c>
      <c r="M414" s="74" t="str">
        <f t="shared" si="17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7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34</v>
      </c>
      <c r="AO414" s="41">
        <v>1160</v>
      </c>
      <c r="AP414" s="110"/>
      <c r="AQ414" s="111"/>
      <c r="AR414" s="126" t="str">
        <f t="shared" si="177"/>
        <v/>
      </c>
      <c r="AS414" s="126" t="str">
        <f t="shared" si="178"/>
        <v/>
      </c>
      <c r="AT414" s="127">
        <v>1090</v>
      </c>
      <c r="AU414" s="128"/>
      <c r="AV414" s="129"/>
      <c r="AW414" s="126" t="str">
        <f t="shared" si="179"/>
        <v/>
      </c>
      <c r="AX414" s="126" t="str">
        <f t="shared" si="180"/>
        <v/>
      </c>
      <c r="AY414" s="64" t="str">
        <f t="shared" si="181"/>
        <v/>
      </c>
      <c r="AZ414" s="97"/>
      <c r="BA414" s="68"/>
      <c r="BB414" s="68"/>
      <c r="BC414" s="68"/>
      <c r="BD414" s="68"/>
      <c r="BE414" s="15"/>
      <c r="BF414" s="5">
        <f t="shared" si="182"/>
        <v>10900</v>
      </c>
      <c r="BG414" s="41">
        <v>5110</v>
      </c>
      <c r="BH414" s="42">
        <v>1630</v>
      </c>
      <c r="BI414" s="42"/>
      <c r="BJ414" s="42"/>
      <c r="BK414" s="42"/>
      <c r="BL414" s="42"/>
      <c r="BM414" s="15">
        <v>4160</v>
      </c>
    </row>
    <row r="415" spans="1:65" outlineLevel="5">
      <c r="A415" s="22">
        <f t="shared" si="168"/>
        <v>12</v>
      </c>
      <c r="B415" s="9">
        <f t="shared" si="153"/>
        <v>42358</v>
      </c>
      <c r="C415" s="207">
        <v>307612</v>
      </c>
      <c r="D415" s="64">
        <f t="shared" si="173"/>
        <v>38.799999999999997</v>
      </c>
      <c r="E415" s="12">
        <v>38</v>
      </c>
      <c r="F415" s="12"/>
      <c r="G415" s="12">
        <v>40</v>
      </c>
      <c r="H415" s="12">
        <v>40</v>
      </c>
      <c r="I415" s="12">
        <v>37</v>
      </c>
      <c r="J415" s="12"/>
      <c r="K415" s="12">
        <v>39</v>
      </c>
      <c r="L415" s="12">
        <v>39</v>
      </c>
      <c r="M415" s="74" t="str">
        <f t="shared" si="174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7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32</v>
      </c>
      <c r="AO415" s="41">
        <v>1260</v>
      </c>
      <c r="AP415" s="110"/>
      <c r="AQ415" s="111"/>
      <c r="AR415" s="126" t="str">
        <f t="shared" si="177"/>
        <v/>
      </c>
      <c r="AS415" s="126" t="str">
        <f t="shared" si="178"/>
        <v/>
      </c>
      <c r="AT415" s="127">
        <v>1080</v>
      </c>
      <c r="AU415" s="128"/>
      <c r="AV415" s="129"/>
      <c r="AW415" s="126" t="str">
        <f t="shared" si="179"/>
        <v/>
      </c>
      <c r="AX415" s="126" t="str">
        <f t="shared" si="180"/>
        <v/>
      </c>
      <c r="AY415" s="64" t="str">
        <f t="shared" si="181"/>
        <v/>
      </c>
      <c r="AZ415" s="97"/>
      <c r="BA415" s="68"/>
      <c r="BB415" s="68"/>
      <c r="BC415" s="68"/>
      <c r="BD415" s="68"/>
      <c r="BE415" s="15"/>
      <c r="BF415" s="5">
        <f t="shared" si="182"/>
        <v>10850</v>
      </c>
      <c r="BG415" s="41">
        <v>2990</v>
      </c>
      <c r="BH415" s="42">
        <v>3280</v>
      </c>
      <c r="BI415" s="42"/>
      <c r="BJ415" s="42"/>
      <c r="BK415" s="42"/>
      <c r="BL415" s="42"/>
      <c r="BM415" s="15">
        <v>4580</v>
      </c>
    </row>
    <row r="416" spans="1:65" outlineLevel="5">
      <c r="A416" s="22">
        <f t="shared" si="168"/>
        <v>12</v>
      </c>
      <c r="B416" s="9">
        <f t="shared" ref="B416:B426" si="183">B415+1</f>
        <v>42359</v>
      </c>
      <c r="C416" s="207">
        <v>372596</v>
      </c>
      <c r="D416" s="64">
        <f t="shared" si="173"/>
        <v>37.799999999999997</v>
      </c>
      <c r="E416" s="12">
        <v>38</v>
      </c>
      <c r="F416" s="12"/>
      <c r="G416" s="12">
        <v>39</v>
      </c>
      <c r="H416" s="12">
        <v>38</v>
      </c>
      <c r="I416" s="12">
        <v>37</v>
      </c>
      <c r="J416" s="12"/>
      <c r="K416" s="12">
        <v>38</v>
      </c>
      <c r="L416" s="12">
        <v>37</v>
      </c>
      <c r="M416" s="74" t="str">
        <f t="shared" si="17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7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27</v>
      </c>
      <c r="AO416" s="41">
        <v>1480</v>
      </c>
      <c r="AP416" s="110"/>
      <c r="AQ416" s="111"/>
      <c r="AR416" s="126" t="str">
        <f t="shared" si="177"/>
        <v/>
      </c>
      <c r="AS416" s="126" t="str">
        <f t="shared" si="178"/>
        <v/>
      </c>
      <c r="AT416" s="127">
        <v>1450</v>
      </c>
      <c r="AU416" s="128"/>
      <c r="AV416" s="129"/>
      <c r="AW416" s="126" t="str">
        <f t="shared" si="179"/>
        <v/>
      </c>
      <c r="AX416" s="126" t="str">
        <f t="shared" si="180"/>
        <v/>
      </c>
      <c r="AY416" s="64" t="str">
        <f t="shared" si="181"/>
        <v/>
      </c>
      <c r="AZ416" s="97">
        <v>81.5</v>
      </c>
      <c r="BA416" s="68"/>
      <c r="BB416" s="68"/>
      <c r="BC416" s="68"/>
      <c r="BD416" s="68"/>
      <c r="BE416" s="15"/>
      <c r="BF416" s="5">
        <f t="shared" si="182"/>
        <v>10720</v>
      </c>
      <c r="BG416" s="41">
        <v>4050</v>
      </c>
      <c r="BH416" s="42">
        <v>2100</v>
      </c>
      <c r="BI416" s="42"/>
      <c r="BJ416" s="42"/>
      <c r="BK416" s="42"/>
      <c r="BL416" s="42"/>
      <c r="BM416" s="15">
        <v>4570</v>
      </c>
    </row>
    <row r="417" spans="1:65" outlineLevel="5">
      <c r="A417" s="22">
        <f t="shared" si="168"/>
        <v>12</v>
      </c>
      <c r="B417" s="9">
        <f t="shared" si="183"/>
        <v>42360</v>
      </c>
      <c r="C417" s="207">
        <v>347531</v>
      </c>
      <c r="D417" s="64">
        <f t="shared" si="173"/>
        <v>37.799999999999997</v>
      </c>
      <c r="E417" s="12">
        <v>37</v>
      </c>
      <c r="F417" s="12"/>
      <c r="G417" s="12">
        <v>39</v>
      </c>
      <c r="H417" s="12">
        <v>39</v>
      </c>
      <c r="I417" s="12">
        <v>36</v>
      </c>
      <c r="J417" s="12"/>
      <c r="K417" s="12">
        <v>38</v>
      </c>
      <c r="L417" s="12">
        <v>38</v>
      </c>
      <c r="M417" s="74">
        <f t="shared" si="174"/>
        <v>7.2</v>
      </c>
      <c r="N417" s="83">
        <v>7.21</v>
      </c>
      <c r="O417" s="83"/>
      <c r="P417" s="83">
        <v>7.11</v>
      </c>
      <c r="Q417" s="83">
        <v>7.18</v>
      </c>
      <c r="R417" s="83"/>
      <c r="S417" s="83"/>
      <c r="T417" s="83"/>
      <c r="U417" s="83"/>
      <c r="V417" s="5" t="str">
        <f t="shared" si="17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25</v>
      </c>
      <c r="AO417" s="41">
        <v>1570</v>
      </c>
      <c r="AP417" s="110">
        <v>5.15</v>
      </c>
      <c r="AQ417" s="111">
        <v>4.1500000000000004</v>
      </c>
      <c r="AR417" s="126">
        <f t="shared" si="177"/>
        <v>80.582524271844662</v>
      </c>
      <c r="AS417" s="126">
        <f t="shared" si="178"/>
        <v>19.417475728155338</v>
      </c>
      <c r="AT417" s="127">
        <v>1940</v>
      </c>
      <c r="AU417" s="128">
        <v>2.46</v>
      </c>
      <c r="AV417" s="129">
        <v>1.57</v>
      </c>
      <c r="AW417" s="126">
        <f t="shared" si="179"/>
        <v>63.82113821138212</v>
      </c>
      <c r="AX417" s="126">
        <f t="shared" si="180"/>
        <v>36.17886178861788</v>
      </c>
      <c r="AY417" s="64">
        <f t="shared" si="181"/>
        <v>57.492892919994574</v>
      </c>
      <c r="AZ417" s="97"/>
      <c r="BA417" s="68"/>
      <c r="BB417" s="68"/>
      <c r="BC417" s="68"/>
      <c r="BD417" s="68"/>
      <c r="BE417" s="15"/>
      <c r="BF417" s="5">
        <f t="shared" si="182"/>
        <v>11120</v>
      </c>
      <c r="BG417" s="41">
        <v>6450</v>
      </c>
      <c r="BH417" s="42">
        <v>0</v>
      </c>
      <c r="BI417" s="42"/>
      <c r="BJ417" s="42"/>
      <c r="BK417" s="42"/>
      <c r="BL417" s="42"/>
      <c r="BM417" s="15">
        <v>4670</v>
      </c>
    </row>
    <row r="418" spans="1:65" outlineLevel="5">
      <c r="A418" s="22">
        <f t="shared" si="168"/>
        <v>12</v>
      </c>
      <c r="B418" s="9">
        <f t="shared" si="183"/>
        <v>42361</v>
      </c>
      <c r="C418" s="207">
        <v>344807</v>
      </c>
      <c r="D418" s="64">
        <f t="shared" si="173"/>
        <v>37.200000000000003</v>
      </c>
      <c r="E418" s="12">
        <v>37</v>
      </c>
      <c r="F418" s="12"/>
      <c r="G418" s="12">
        <v>37</v>
      </c>
      <c r="H418" s="12">
        <v>39</v>
      </c>
      <c r="I418" s="12">
        <v>36</v>
      </c>
      <c r="J418" s="12"/>
      <c r="K418" s="12">
        <v>36</v>
      </c>
      <c r="L418" s="12">
        <v>38</v>
      </c>
      <c r="M418" s="74" t="str">
        <f t="shared" si="17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7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21</v>
      </c>
      <c r="AO418" s="41">
        <v>1860</v>
      </c>
      <c r="AP418" s="110"/>
      <c r="AQ418" s="111"/>
      <c r="AR418" s="126" t="str">
        <f t="shared" si="177"/>
        <v/>
      </c>
      <c r="AS418" s="126" t="str">
        <f t="shared" si="178"/>
        <v/>
      </c>
      <c r="AT418" s="127">
        <v>1900</v>
      </c>
      <c r="AU418" s="128"/>
      <c r="AV418" s="129"/>
      <c r="AW418" s="126" t="str">
        <f t="shared" si="179"/>
        <v/>
      </c>
      <c r="AX418" s="126" t="str">
        <f t="shared" si="180"/>
        <v/>
      </c>
      <c r="AY418" s="64" t="str">
        <f t="shared" si="181"/>
        <v/>
      </c>
      <c r="AZ418" s="97">
        <v>80.2</v>
      </c>
      <c r="BA418" s="68"/>
      <c r="BB418" s="68"/>
      <c r="BC418" s="68"/>
      <c r="BD418" s="68"/>
      <c r="BE418" s="15"/>
      <c r="BF418" s="5">
        <f t="shared" si="182"/>
        <v>11340</v>
      </c>
      <c r="BG418" s="41">
        <v>6470</v>
      </c>
      <c r="BH418" s="42">
        <v>0</v>
      </c>
      <c r="BI418" s="42"/>
      <c r="BJ418" s="42"/>
      <c r="BK418" s="42"/>
      <c r="BL418" s="42"/>
      <c r="BM418" s="15">
        <v>4870</v>
      </c>
    </row>
    <row r="419" spans="1:65" outlineLevel="5">
      <c r="A419" s="22">
        <f t="shared" si="168"/>
        <v>12</v>
      </c>
      <c r="B419" s="9">
        <f t="shared" si="183"/>
        <v>42362</v>
      </c>
      <c r="C419" s="207">
        <v>349487</v>
      </c>
      <c r="D419" s="64">
        <f t="shared" si="173"/>
        <v>37.799999999999997</v>
      </c>
      <c r="E419" s="12">
        <v>38</v>
      </c>
      <c r="F419" s="12"/>
      <c r="G419" s="12">
        <v>38</v>
      </c>
      <c r="H419" s="12">
        <v>39</v>
      </c>
      <c r="I419" s="12">
        <v>37</v>
      </c>
      <c r="J419" s="12"/>
      <c r="K419" s="12">
        <v>37</v>
      </c>
      <c r="L419" s="12">
        <v>38</v>
      </c>
      <c r="M419" s="74" t="str">
        <f t="shared" si="174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7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21</v>
      </c>
      <c r="AO419" s="41">
        <v>1890</v>
      </c>
      <c r="AP419" s="110"/>
      <c r="AQ419" s="111"/>
      <c r="AR419" s="126" t="str">
        <f t="shared" si="177"/>
        <v/>
      </c>
      <c r="AS419" s="126" t="str">
        <f t="shared" si="178"/>
        <v/>
      </c>
      <c r="AT419" s="127">
        <v>1650</v>
      </c>
      <c r="AU419" s="128"/>
      <c r="AV419" s="129"/>
      <c r="AW419" s="126" t="str">
        <f t="shared" si="179"/>
        <v/>
      </c>
      <c r="AX419" s="126" t="str">
        <f t="shared" si="180"/>
        <v/>
      </c>
      <c r="AY419" s="64" t="str">
        <f t="shared" si="181"/>
        <v/>
      </c>
      <c r="AZ419" s="97">
        <v>80.599999999999994</v>
      </c>
      <c r="BA419" s="68"/>
      <c r="BB419" s="68"/>
      <c r="BC419" s="68"/>
      <c r="BD419" s="68"/>
      <c r="BE419" s="15"/>
      <c r="BF419" s="5">
        <f t="shared" si="182"/>
        <v>11260</v>
      </c>
      <c r="BG419" s="41">
        <v>4750</v>
      </c>
      <c r="BH419" s="42">
        <v>1780</v>
      </c>
      <c r="BI419" s="42"/>
      <c r="BJ419" s="42"/>
      <c r="BK419" s="42"/>
      <c r="BL419" s="42"/>
      <c r="BM419" s="15">
        <v>4730</v>
      </c>
    </row>
    <row r="420" spans="1:65" outlineLevel="5">
      <c r="A420" s="22">
        <f t="shared" si="168"/>
        <v>12</v>
      </c>
      <c r="B420" s="9">
        <f t="shared" si="183"/>
        <v>42363</v>
      </c>
      <c r="C420" s="207">
        <v>330464</v>
      </c>
      <c r="D420" s="64">
        <f t="shared" si="173"/>
        <v>37.5</v>
      </c>
      <c r="E420" s="12">
        <v>38</v>
      </c>
      <c r="F420" s="12"/>
      <c r="G420" s="12">
        <v>38</v>
      </c>
      <c r="H420" s="12">
        <v>38</v>
      </c>
      <c r="I420" s="12">
        <v>37</v>
      </c>
      <c r="J420" s="12"/>
      <c r="K420" s="12">
        <v>37</v>
      </c>
      <c r="L420" s="12">
        <v>37</v>
      </c>
      <c r="M420" s="74" t="str">
        <f t="shared" si="17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7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23</v>
      </c>
      <c r="AO420" s="41">
        <v>1720</v>
      </c>
      <c r="AP420" s="110"/>
      <c r="AQ420" s="111"/>
      <c r="AR420" s="126" t="str">
        <f t="shared" si="177"/>
        <v/>
      </c>
      <c r="AS420" s="126" t="str">
        <f t="shared" si="178"/>
        <v/>
      </c>
      <c r="AT420" s="127">
        <v>1420</v>
      </c>
      <c r="AU420" s="128"/>
      <c r="AV420" s="129"/>
      <c r="AW420" s="126" t="str">
        <f t="shared" si="179"/>
        <v/>
      </c>
      <c r="AX420" s="126" t="str">
        <f t="shared" si="180"/>
        <v/>
      </c>
      <c r="AY420" s="64" t="str">
        <f t="shared" si="181"/>
        <v/>
      </c>
      <c r="AZ420" s="97"/>
      <c r="BA420" s="68"/>
      <c r="BB420" s="68"/>
      <c r="BC420" s="68"/>
      <c r="BD420" s="68"/>
      <c r="BE420" s="15"/>
      <c r="BF420" s="5">
        <f t="shared" si="182"/>
        <v>11040</v>
      </c>
      <c r="BG420" s="41">
        <v>6310</v>
      </c>
      <c r="BH420" s="42">
        <v>140</v>
      </c>
      <c r="BI420" s="42"/>
      <c r="BJ420" s="42"/>
      <c r="BK420" s="42"/>
      <c r="BL420" s="42"/>
      <c r="BM420" s="15">
        <v>4590</v>
      </c>
    </row>
    <row r="421" spans="1:65" outlineLevel="5">
      <c r="A421" s="22">
        <f t="shared" si="168"/>
        <v>12</v>
      </c>
      <c r="B421" s="9">
        <f t="shared" si="183"/>
        <v>42364</v>
      </c>
      <c r="C421" s="207">
        <v>321285</v>
      </c>
      <c r="D421" s="64">
        <f t="shared" si="173"/>
        <v>37.5</v>
      </c>
      <c r="E421" s="12">
        <v>38</v>
      </c>
      <c r="F421" s="12"/>
      <c r="G421" s="12">
        <v>38</v>
      </c>
      <c r="H421" s="12">
        <v>38</v>
      </c>
      <c r="I421" s="12">
        <v>37</v>
      </c>
      <c r="J421" s="12"/>
      <c r="K421" s="12">
        <v>37</v>
      </c>
      <c r="L421" s="12">
        <v>37</v>
      </c>
      <c r="M421" s="74" t="str">
        <f t="shared" si="17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7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24</v>
      </c>
      <c r="AO421" s="41">
        <v>1670</v>
      </c>
      <c r="AP421" s="110"/>
      <c r="AQ421" s="111"/>
      <c r="AR421" s="126" t="str">
        <f t="shared" si="177"/>
        <v/>
      </c>
      <c r="AS421" s="126" t="str">
        <f t="shared" si="178"/>
        <v/>
      </c>
      <c r="AT421" s="127">
        <v>1630</v>
      </c>
      <c r="AU421" s="128"/>
      <c r="AV421" s="129"/>
      <c r="AW421" s="126" t="str">
        <f t="shared" si="179"/>
        <v/>
      </c>
      <c r="AX421" s="126" t="str">
        <f t="shared" si="180"/>
        <v/>
      </c>
      <c r="AY421" s="64" t="str">
        <f t="shared" si="181"/>
        <v/>
      </c>
      <c r="AZ421" s="97"/>
      <c r="BA421" s="68"/>
      <c r="BB421" s="68"/>
      <c r="BC421" s="68"/>
      <c r="BD421" s="68"/>
      <c r="BE421" s="15"/>
      <c r="BF421" s="5">
        <f t="shared" si="182"/>
        <v>10960</v>
      </c>
      <c r="BG421" s="41">
        <v>3980</v>
      </c>
      <c r="BH421" s="42">
        <v>2360</v>
      </c>
      <c r="BI421" s="42"/>
      <c r="BJ421" s="42"/>
      <c r="BK421" s="42"/>
      <c r="BL421" s="42"/>
      <c r="BM421" s="15">
        <v>4620</v>
      </c>
    </row>
    <row r="422" spans="1:65" outlineLevel="5">
      <c r="A422" s="22">
        <f t="shared" si="168"/>
        <v>12</v>
      </c>
      <c r="B422" s="9">
        <f t="shared" si="183"/>
        <v>42365</v>
      </c>
      <c r="C422" s="207">
        <v>306548</v>
      </c>
      <c r="D422" s="64">
        <f t="shared" si="173"/>
        <v>37.200000000000003</v>
      </c>
      <c r="E422" s="12">
        <v>37</v>
      </c>
      <c r="F422" s="12"/>
      <c r="G422" s="12">
        <v>38</v>
      </c>
      <c r="H422" s="12">
        <v>38</v>
      </c>
      <c r="I422" s="12">
        <v>36</v>
      </c>
      <c r="J422" s="12"/>
      <c r="K422" s="12">
        <v>37</v>
      </c>
      <c r="L422" s="12">
        <v>37</v>
      </c>
      <c r="M422" s="74" t="str">
        <f t="shared" si="174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7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22</v>
      </c>
      <c r="AO422" s="41">
        <v>1820</v>
      </c>
      <c r="AP422" s="110"/>
      <c r="AQ422" s="111"/>
      <c r="AR422" s="126" t="str">
        <f t="shared" si="177"/>
        <v/>
      </c>
      <c r="AS422" s="126" t="str">
        <f t="shared" si="178"/>
        <v/>
      </c>
      <c r="AT422" s="127">
        <v>1650</v>
      </c>
      <c r="AU422" s="128"/>
      <c r="AV422" s="129"/>
      <c r="AW422" s="126" t="str">
        <f t="shared" si="179"/>
        <v/>
      </c>
      <c r="AX422" s="126" t="str">
        <f t="shared" si="180"/>
        <v/>
      </c>
      <c r="AY422" s="64" t="str">
        <f t="shared" si="181"/>
        <v/>
      </c>
      <c r="AZ422" s="97"/>
      <c r="BA422" s="68"/>
      <c r="BB422" s="68"/>
      <c r="BC422" s="68"/>
      <c r="BD422" s="68"/>
      <c r="BE422" s="15"/>
      <c r="BF422" s="5">
        <f t="shared" si="182"/>
        <v>11110</v>
      </c>
      <c r="BG422" s="41">
        <v>6210</v>
      </c>
      <c r="BH422" s="42">
        <v>490</v>
      </c>
      <c r="BI422" s="42"/>
      <c r="BJ422" s="42"/>
      <c r="BK422" s="42"/>
      <c r="BL422" s="42"/>
      <c r="BM422" s="15">
        <v>4410</v>
      </c>
    </row>
    <row r="423" spans="1:65" outlineLevel="5">
      <c r="A423" s="22">
        <f t="shared" si="168"/>
        <v>12</v>
      </c>
      <c r="B423" s="9">
        <f t="shared" si="183"/>
        <v>42366</v>
      </c>
      <c r="C423" s="207">
        <v>319702</v>
      </c>
      <c r="D423" s="64">
        <f t="shared" si="173"/>
        <v>37.5</v>
      </c>
      <c r="E423" s="12">
        <v>38</v>
      </c>
      <c r="F423" s="12"/>
      <c r="G423" s="12">
        <v>38</v>
      </c>
      <c r="H423" s="12">
        <v>38</v>
      </c>
      <c r="I423" s="12">
        <v>37</v>
      </c>
      <c r="J423" s="12"/>
      <c r="K423" s="12">
        <v>37</v>
      </c>
      <c r="L423" s="12">
        <v>37</v>
      </c>
      <c r="M423" s="74" t="str">
        <f t="shared" si="17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7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26</v>
      </c>
      <c r="AO423" s="41">
        <v>1550</v>
      </c>
      <c r="AP423" s="110"/>
      <c r="AQ423" s="111"/>
      <c r="AR423" s="126" t="str">
        <f t="shared" si="177"/>
        <v/>
      </c>
      <c r="AS423" s="126" t="str">
        <f t="shared" si="178"/>
        <v/>
      </c>
      <c r="AT423" s="127">
        <v>1650</v>
      </c>
      <c r="AU423" s="128"/>
      <c r="AV423" s="129"/>
      <c r="AW423" s="126" t="str">
        <f t="shared" si="179"/>
        <v/>
      </c>
      <c r="AX423" s="126" t="str">
        <f t="shared" si="180"/>
        <v/>
      </c>
      <c r="AY423" s="64" t="str">
        <f t="shared" si="181"/>
        <v/>
      </c>
      <c r="AZ423" s="97">
        <v>81</v>
      </c>
      <c r="BA423" s="68"/>
      <c r="BB423" s="68"/>
      <c r="BC423" s="68"/>
      <c r="BD423" s="68"/>
      <c r="BE423" s="15"/>
      <c r="BF423" s="5">
        <f t="shared" si="182"/>
        <v>11180</v>
      </c>
      <c r="BG423" s="41">
        <v>6650</v>
      </c>
      <c r="BH423" s="42">
        <v>190</v>
      </c>
      <c r="BI423" s="42"/>
      <c r="BJ423" s="42"/>
      <c r="BK423" s="42"/>
      <c r="BL423" s="42"/>
      <c r="BM423" s="15">
        <v>4340</v>
      </c>
    </row>
    <row r="424" spans="1:65" outlineLevel="5">
      <c r="A424" s="22">
        <f t="shared" si="168"/>
        <v>12</v>
      </c>
      <c r="B424" s="9">
        <f t="shared" si="183"/>
        <v>42367</v>
      </c>
      <c r="C424" s="207">
        <v>325187</v>
      </c>
      <c r="D424" s="64">
        <f t="shared" si="173"/>
        <v>37.799999999999997</v>
      </c>
      <c r="E424" s="12">
        <v>38</v>
      </c>
      <c r="F424" s="12"/>
      <c r="G424" s="12">
        <v>39</v>
      </c>
      <c r="H424" s="12">
        <v>38</v>
      </c>
      <c r="I424" s="12">
        <v>37</v>
      </c>
      <c r="J424" s="12"/>
      <c r="K424" s="12">
        <v>38</v>
      </c>
      <c r="L424" s="12">
        <v>37</v>
      </c>
      <c r="M424" s="74" t="str">
        <f t="shared" si="174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7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24</v>
      </c>
      <c r="AO424" s="41">
        <v>1640</v>
      </c>
      <c r="AP424" s="110"/>
      <c r="AQ424" s="111"/>
      <c r="AR424" s="126" t="str">
        <f t="shared" si="177"/>
        <v/>
      </c>
      <c r="AS424" s="126" t="str">
        <f t="shared" si="178"/>
        <v/>
      </c>
      <c r="AT424" s="127">
        <v>1690</v>
      </c>
      <c r="AU424" s="128"/>
      <c r="AV424" s="129"/>
      <c r="AW424" s="126" t="str">
        <f t="shared" si="179"/>
        <v/>
      </c>
      <c r="AX424" s="126" t="str">
        <f t="shared" si="180"/>
        <v/>
      </c>
      <c r="AY424" s="64" t="str">
        <f t="shared" si="181"/>
        <v/>
      </c>
      <c r="AZ424" s="97">
        <v>81.5</v>
      </c>
      <c r="BA424" s="68"/>
      <c r="BB424" s="68"/>
      <c r="BC424" s="68"/>
      <c r="BD424" s="68"/>
      <c r="BE424" s="15"/>
      <c r="BF424" s="5">
        <f t="shared" si="182"/>
        <v>11220</v>
      </c>
      <c r="BG424" s="41">
        <v>5380</v>
      </c>
      <c r="BH424" s="42">
        <v>1360</v>
      </c>
      <c r="BI424" s="42"/>
      <c r="BJ424" s="42"/>
      <c r="BK424" s="42"/>
      <c r="BL424" s="42"/>
      <c r="BM424" s="15">
        <v>4480</v>
      </c>
    </row>
    <row r="425" spans="1:65" outlineLevel="5">
      <c r="A425" s="22">
        <f t="shared" si="168"/>
        <v>12</v>
      </c>
      <c r="B425" s="9">
        <f t="shared" si="183"/>
        <v>42368</v>
      </c>
      <c r="C425" s="207">
        <v>319444</v>
      </c>
      <c r="D425" s="64">
        <f t="shared" si="173"/>
        <v>37.799999999999997</v>
      </c>
      <c r="E425" s="12">
        <v>38</v>
      </c>
      <c r="F425" s="12"/>
      <c r="G425" s="12">
        <v>38</v>
      </c>
      <c r="H425" s="12">
        <v>39</v>
      </c>
      <c r="I425" s="12">
        <v>37</v>
      </c>
      <c r="J425" s="12"/>
      <c r="K425" s="12">
        <v>37</v>
      </c>
      <c r="L425" s="12">
        <v>38</v>
      </c>
      <c r="M425" s="74" t="str">
        <f t="shared" si="17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7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23</v>
      </c>
      <c r="AO425" s="41">
        <v>1710</v>
      </c>
      <c r="AP425" s="110"/>
      <c r="AQ425" s="111"/>
      <c r="AR425" s="126" t="str">
        <f t="shared" si="177"/>
        <v/>
      </c>
      <c r="AS425" s="126" t="str">
        <f t="shared" si="178"/>
        <v/>
      </c>
      <c r="AT425" s="127">
        <v>1500</v>
      </c>
      <c r="AU425" s="128"/>
      <c r="AV425" s="129"/>
      <c r="AW425" s="126" t="str">
        <f t="shared" si="179"/>
        <v/>
      </c>
      <c r="AX425" s="126" t="str">
        <f t="shared" si="180"/>
        <v/>
      </c>
      <c r="AY425" s="64" t="str">
        <f t="shared" si="181"/>
        <v/>
      </c>
      <c r="AZ425" s="97">
        <v>81.3</v>
      </c>
      <c r="BA425" s="68"/>
      <c r="BB425" s="68"/>
      <c r="BC425" s="68"/>
      <c r="BD425" s="68"/>
      <c r="BE425" s="15"/>
      <c r="BF425" s="5">
        <f t="shared" si="182"/>
        <v>11210</v>
      </c>
      <c r="BG425" s="41">
        <v>5710</v>
      </c>
      <c r="BH425" s="42">
        <v>1010</v>
      </c>
      <c r="BI425" s="42"/>
      <c r="BJ425" s="42"/>
      <c r="BK425" s="42"/>
      <c r="BL425" s="42"/>
      <c r="BM425" s="15">
        <v>4490</v>
      </c>
    </row>
    <row r="426" spans="1:65" ht="17.25" outlineLevel="5" thickBot="1">
      <c r="A426" s="247">
        <f t="shared" si="168"/>
        <v>12</v>
      </c>
      <c r="B426" s="248">
        <f t="shared" si="183"/>
        <v>42369</v>
      </c>
      <c r="C426" s="226">
        <v>325351</v>
      </c>
      <c r="D426" s="64">
        <f t="shared" si="173"/>
        <v>38.200000000000003</v>
      </c>
      <c r="E426" s="249">
        <v>37</v>
      </c>
      <c r="F426" s="249"/>
      <c r="G426" s="249">
        <v>39</v>
      </c>
      <c r="H426" s="249">
        <v>40</v>
      </c>
      <c r="I426" s="249">
        <v>36</v>
      </c>
      <c r="J426" s="249"/>
      <c r="K426" s="249">
        <v>38</v>
      </c>
      <c r="L426" s="249">
        <v>39</v>
      </c>
      <c r="M426" s="74" t="str">
        <f t="shared" si="174"/>
        <v/>
      </c>
      <c r="N426" s="250"/>
      <c r="O426" s="250"/>
      <c r="P426" s="250"/>
      <c r="Q426" s="250"/>
      <c r="R426" s="250"/>
      <c r="S426" s="250"/>
      <c r="T426" s="250"/>
      <c r="U426" s="250"/>
      <c r="V426" s="5" t="str">
        <f t="shared" si="175"/>
        <v/>
      </c>
      <c r="W426" s="233"/>
      <c r="X426" s="233"/>
      <c r="Y426" s="233"/>
      <c r="Z426" s="233"/>
      <c r="AA426" s="233"/>
      <c r="AB426" s="233"/>
      <c r="AC426" s="233"/>
      <c r="AD426" s="233"/>
      <c r="AE426" s="5" t="str">
        <f t="shared" si="176"/>
        <v/>
      </c>
      <c r="AF426" s="233"/>
      <c r="AG426" s="233"/>
      <c r="AH426" s="233"/>
      <c r="AI426" s="233"/>
      <c r="AJ426" s="233"/>
      <c r="AK426" s="233"/>
      <c r="AL426" s="233"/>
      <c r="AM426" s="233"/>
      <c r="AN426" s="233">
        <v>36</v>
      </c>
      <c r="AO426" s="233">
        <v>1110</v>
      </c>
      <c r="AP426" s="251"/>
      <c r="AQ426" s="252"/>
      <c r="AR426" s="126" t="str">
        <f t="shared" si="177"/>
        <v/>
      </c>
      <c r="AS426" s="126" t="str">
        <f t="shared" si="178"/>
        <v/>
      </c>
      <c r="AT426" s="127">
        <v>1140</v>
      </c>
      <c r="AU426" s="128"/>
      <c r="AV426" s="129"/>
      <c r="AW426" s="126" t="str">
        <f t="shared" si="179"/>
        <v/>
      </c>
      <c r="AX426" s="126" t="str">
        <f t="shared" si="180"/>
        <v/>
      </c>
      <c r="AY426" s="64" t="str">
        <f t="shared" si="181"/>
        <v/>
      </c>
      <c r="AZ426" s="253">
        <v>80.8</v>
      </c>
      <c r="BA426" s="254"/>
      <c r="BB426" s="254"/>
      <c r="BC426" s="254"/>
      <c r="BD426" s="254"/>
      <c r="BE426" s="242"/>
      <c r="BF426" s="5">
        <f t="shared" si="182"/>
        <v>10950</v>
      </c>
      <c r="BG426" s="233">
        <v>6330</v>
      </c>
      <c r="BH426" s="244">
        <v>0</v>
      </c>
      <c r="BI426" s="244"/>
      <c r="BJ426" s="244"/>
      <c r="BK426" s="244"/>
      <c r="BL426" s="244"/>
      <c r="BM426" s="242">
        <v>4620</v>
      </c>
    </row>
    <row r="427" spans="1:65" outlineLevel="4">
      <c r="A427" s="157" t="s">
        <v>45</v>
      </c>
      <c r="B427" s="158"/>
      <c r="C427" s="50">
        <f t="shared" ref="C427:BM427" si="184">SUBTOTAL(4,C396:C426)</f>
        <v>528207</v>
      </c>
      <c r="D427" s="60">
        <f t="shared" si="184"/>
        <v>38.799999999999997</v>
      </c>
      <c r="E427" s="28">
        <f t="shared" si="184"/>
        <v>38</v>
      </c>
      <c r="F427" s="28">
        <f t="shared" si="184"/>
        <v>0</v>
      </c>
      <c r="G427" s="28">
        <f t="shared" si="184"/>
        <v>40</v>
      </c>
      <c r="H427" s="28">
        <f t="shared" si="184"/>
        <v>40</v>
      </c>
      <c r="I427" s="28">
        <f t="shared" si="184"/>
        <v>37</v>
      </c>
      <c r="J427" s="28">
        <f t="shared" si="184"/>
        <v>0</v>
      </c>
      <c r="K427" s="28">
        <f t="shared" si="184"/>
        <v>39</v>
      </c>
      <c r="L427" s="28">
        <f t="shared" si="184"/>
        <v>39</v>
      </c>
      <c r="M427" s="71">
        <f t="shared" si="184"/>
        <v>7.2</v>
      </c>
      <c r="N427" s="82">
        <f t="shared" si="184"/>
        <v>7.21</v>
      </c>
      <c r="O427" s="82">
        <f t="shared" si="184"/>
        <v>0</v>
      </c>
      <c r="P427" s="82">
        <f t="shared" si="184"/>
        <v>7.17</v>
      </c>
      <c r="Q427" s="82">
        <f t="shared" si="184"/>
        <v>7.18</v>
      </c>
      <c r="R427" s="82">
        <f t="shared" si="184"/>
        <v>0</v>
      </c>
      <c r="S427" s="82">
        <f t="shared" si="184"/>
        <v>0</v>
      </c>
      <c r="T427" s="82">
        <f t="shared" si="184"/>
        <v>0</v>
      </c>
      <c r="U427" s="82">
        <f t="shared" si="184"/>
        <v>0</v>
      </c>
      <c r="V427" s="29">
        <f t="shared" si="184"/>
        <v>0</v>
      </c>
      <c r="W427" s="39">
        <f t="shared" si="184"/>
        <v>0</v>
      </c>
      <c r="X427" s="39">
        <f t="shared" si="184"/>
        <v>0</v>
      </c>
      <c r="Y427" s="39">
        <f t="shared" si="184"/>
        <v>0</v>
      </c>
      <c r="Z427" s="39">
        <f t="shared" si="184"/>
        <v>0</v>
      </c>
      <c r="AA427" s="39">
        <f t="shared" si="184"/>
        <v>0</v>
      </c>
      <c r="AB427" s="39">
        <f t="shared" si="184"/>
        <v>0</v>
      </c>
      <c r="AC427" s="39">
        <f t="shared" si="184"/>
        <v>0</v>
      </c>
      <c r="AD427" s="39">
        <f t="shared" si="184"/>
        <v>0</v>
      </c>
      <c r="AE427" s="29">
        <f t="shared" si="184"/>
        <v>0</v>
      </c>
      <c r="AF427" s="39">
        <f t="shared" si="184"/>
        <v>0</v>
      </c>
      <c r="AG427" s="39">
        <f t="shared" si="184"/>
        <v>0</v>
      </c>
      <c r="AH427" s="39">
        <f t="shared" si="184"/>
        <v>0</v>
      </c>
      <c r="AI427" s="39">
        <f t="shared" si="184"/>
        <v>0</v>
      </c>
      <c r="AJ427" s="39">
        <f t="shared" si="184"/>
        <v>0</v>
      </c>
      <c r="AK427" s="39">
        <f t="shared" si="184"/>
        <v>0</v>
      </c>
      <c r="AL427" s="39">
        <f t="shared" si="184"/>
        <v>0</v>
      </c>
      <c r="AM427" s="39">
        <f t="shared" si="184"/>
        <v>0</v>
      </c>
      <c r="AN427" s="39">
        <f t="shared" si="184"/>
        <v>46</v>
      </c>
      <c r="AO427" s="39">
        <f t="shared" si="184"/>
        <v>2440</v>
      </c>
      <c r="AP427" s="104">
        <f t="shared" si="184"/>
        <v>5.15</v>
      </c>
      <c r="AQ427" s="105">
        <f t="shared" si="184"/>
        <v>4.1500000000000004</v>
      </c>
      <c r="AR427" s="106">
        <f t="shared" si="184"/>
        <v>80.582524271844662</v>
      </c>
      <c r="AS427" s="106">
        <f t="shared" si="184"/>
        <v>23.644251626898054</v>
      </c>
      <c r="AT427" s="107">
        <f t="shared" si="184"/>
        <v>2180</v>
      </c>
      <c r="AU427" s="108">
        <f t="shared" si="184"/>
        <v>2.6</v>
      </c>
      <c r="AV427" s="109">
        <f t="shared" si="184"/>
        <v>1.63</v>
      </c>
      <c r="AW427" s="106">
        <f t="shared" si="184"/>
        <v>64.682539682539669</v>
      </c>
      <c r="AX427" s="106">
        <f t="shared" si="184"/>
        <v>37.984496124031011</v>
      </c>
      <c r="AY427" s="60">
        <f t="shared" si="184"/>
        <v>57.492892919994574</v>
      </c>
      <c r="AZ427" s="96">
        <f t="shared" si="184"/>
        <v>81.599999999999994</v>
      </c>
      <c r="BA427" s="67">
        <f t="shared" si="184"/>
        <v>0</v>
      </c>
      <c r="BB427" s="67">
        <f t="shared" si="184"/>
        <v>0</v>
      </c>
      <c r="BC427" s="67">
        <f t="shared" si="184"/>
        <v>0</v>
      </c>
      <c r="BD427" s="67">
        <f t="shared" si="184"/>
        <v>0</v>
      </c>
      <c r="BE427" s="27">
        <f t="shared" si="184"/>
        <v>0</v>
      </c>
      <c r="BF427" s="29">
        <f t="shared" si="184"/>
        <v>11340</v>
      </c>
      <c r="BG427" s="39">
        <f t="shared" si="184"/>
        <v>7190</v>
      </c>
      <c r="BH427" s="40">
        <f t="shared" si="184"/>
        <v>3280</v>
      </c>
      <c r="BI427" s="40">
        <f t="shared" si="184"/>
        <v>0</v>
      </c>
      <c r="BJ427" s="40">
        <f t="shared" si="184"/>
        <v>0</v>
      </c>
      <c r="BK427" s="40">
        <f t="shared" si="184"/>
        <v>0</v>
      </c>
      <c r="BL427" s="40">
        <f t="shared" si="184"/>
        <v>0</v>
      </c>
      <c r="BM427" s="27">
        <f t="shared" si="184"/>
        <v>4870</v>
      </c>
    </row>
    <row r="428" spans="1:65" outlineLevel="3">
      <c r="A428" s="187" t="s">
        <v>34</v>
      </c>
      <c r="B428" s="188"/>
      <c r="C428" s="207">
        <f t="shared" ref="C428:BM428" si="185">SUBTOTAL(5,C396:C426)</f>
        <v>301621</v>
      </c>
      <c r="D428" s="208">
        <f t="shared" si="185"/>
        <v>36.799999999999997</v>
      </c>
      <c r="E428" s="12">
        <f t="shared" si="185"/>
        <v>36</v>
      </c>
      <c r="F428" s="12">
        <f t="shared" si="185"/>
        <v>0</v>
      </c>
      <c r="G428" s="12">
        <f t="shared" si="185"/>
        <v>37</v>
      </c>
      <c r="H428" s="12">
        <f t="shared" si="185"/>
        <v>38</v>
      </c>
      <c r="I428" s="12">
        <f t="shared" si="185"/>
        <v>35</v>
      </c>
      <c r="J428" s="12">
        <f t="shared" si="185"/>
        <v>0</v>
      </c>
      <c r="K428" s="12">
        <f t="shared" si="185"/>
        <v>36</v>
      </c>
      <c r="L428" s="12">
        <f t="shared" si="185"/>
        <v>37</v>
      </c>
      <c r="M428" s="210">
        <f t="shared" si="185"/>
        <v>7</v>
      </c>
      <c r="N428" s="83">
        <f t="shared" si="185"/>
        <v>7.02</v>
      </c>
      <c r="O428" s="83">
        <f t="shared" si="185"/>
        <v>0</v>
      </c>
      <c r="P428" s="83">
        <f t="shared" si="185"/>
        <v>7.06</v>
      </c>
      <c r="Q428" s="83">
        <f t="shared" si="185"/>
        <v>7.04</v>
      </c>
      <c r="R428" s="83">
        <f t="shared" si="185"/>
        <v>0</v>
      </c>
      <c r="S428" s="83">
        <f t="shared" si="185"/>
        <v>0</v>
      </c>
      <c r="T428" s="83">
        <f t="shared" si="185"/>
        <v>0</v>
      </c>
      <c r="U428" s="83">
        <f t="shared" si="185"/>
        <v>0</v>
      </c>
      <c r="V428" s="212">
        <f t="shared" si="185"/>
        <v>0</v>
      </c>
      <c r="W428" s="41">
        <f t="shared" si="185"/>
        <v>0</v>
      </c>
      <c r="X428" s="41">
        <f t="shared" si="185"/>
        <v>0</v>
      </c>
      <c r="Y428" s="41">
        <f t="shared" si="185"/>
        <v>0</v>
      </c>
      <c r="Z428" s="41">
        <f t="shared" si="185"/>
        <v>0</v>
      </c>
      <c r="AA428" s="41">
        <f t="shared" si="185"/>
        <v>0</v>
      </c>
      <c r="AB428" s="41">
        <f t="shared" si="185"/>
        <v>0</v>
      </c>
      <c r="AC428" s="41">
        <f t="shared" si="185"/>
        <v>0</v>
      </c>
      <c r="AD428" s="41">
        <f t="shared" si="185"/>
        <v>0</v>
      </c>
      <c r="AE428" s="212">
        <f t="shared" si="185"/>
        <v>0</v>
      </c>
      <c r="AF428" s="41">
        <f t="shared" si="185"/>
        <v>0</v>
      </c>
      <c r="AG428" s="41">
        <f t="shared" si="185"/>
        <v>0</v>
      </c>
      <c r="AH428" s="41">
        <f t="shared" si="185"/>
        <v>0</v>
      </c>
      <c r="AI428" s="41">
        <f t="shared" si="185"/>
        <v>0</v>
      </c>
      <c r="AJ428" s="41">
        <f t="shared" si="185"/>
        <v>0</v>
      </c>
      <c r="AK428" s="41">
        <f t="shared" si="185"/>
        <v>0</v>
      </c>
      <c r="AL428" s="41">
        <f t="shared" si="185"/>
        <v>0</v>
      </c>
      <c r="AM428" s="41">
        <f t="shared" si="185"/>
        <v>0</v>
      </c>
      <c r="AN428" s="41">
        <f t="shared" si="185"/>
        <v>16</v>
      </c>
      <c r="AO428" s="41">
        <f t="shared" si="185"/>
        <v>870</v>
      </c>
      <c r="AP428" s="110">
        <f t="shared" si="185"/>
        <v>2.59</v>
      </c>
      <c r="AQ428" s="111">
        <f t="shared" si="185"/>
        <v>2.02</v>
      </c>
      <c r="AR428" s="216">
        <f t="shared" si="185"/>
        <v>76.355748373101946</v>
      </c>
      <c r="AS428" s="216">
        <f t="shared" si="185"/>
        <v>19.417475728155338</v>
      </c>
      <c r="AT428" s="113">
        <f t="shared" si="185"/>
        <v>950</v>
      </c>
      <c r="AU428" s="114">
        <f t="shared" si="185"/>
        <v>2.46</v>
      </c>
      <c r="AV428" s="115">
        <f t="shared" si="185"/>
        <v>1.57</v>
      </c>
      <c r="AW428" s="216">
        <f t="shared" si="185"/>
        <v>62.015503875968989</v>
      </c>
      <c r="AX428" s="216">
        <f t="shared" si="185"/>
        <v>35.317460317460331</v>
      </c>
      <c r="AY428" s="208">
        <f t="shared" si="185"/>
        <v>43.287155260469881</v>
      </c>
      <c r="AZ428" s="97">
        <f t="shared" si="185"/>
        <v>80.2</v>
      </c>
      <c r="BA428" s="68">
        <f t="shared" si="185"/>
        <v>0</v>
      </c>
      <c r="BB428" s="68">
        <f t="shared" si="185"/>
        <v>0</v>
      </c>
      <c r="BC428" s="68">
        <f t="shared" si="185"/>
        <v>0</v>
      </c>
      <c r="BD428" s="68">
        <f t="shared" si="185"/>
        <v>0</v>
      </c>
      <c r="BE428" s="15">
        <f t="shared" si="185"/>
        <v>0</v>
      </c>
      <c r="BF428" s="212">
        <f t="shared" si="185"/>
        <v>8710</v>
      </c>
      <c r="BG428" s="41">
        <f t="shared" si="185"/>
        <v>2420</v>
      </c>
      <c r="BH428" s="42">
        <f t="shared" si="185"/>
        <v>0</v>
      </c>
      <c r="BI428" s="42">
        <f t="shared" si="185"/>
        <v>0</v>
      </c>
      <c r="BJ428" s="42">
        <f t="shared" si="185"/>
        <v>0</v>
      </c>
      <c r="BK428" s="42">
        <f t="shared" si="185"/>
        <v>0</v>
      </c>
      <c r="BL428" s="42">
        <f t="shared" si="185"/>
        <v>0</v>
      </c>
      <c r="BM428" s="15">
        <f t="shared" si="185"/>
        <v>3360</v>
      </c>
    </row>
    <row r="429" spans="1:65" outlineLevel="2">
      <c r="A429" s="187" t="s">
        <v>23</v>
      </c>
      <c r="B429" s="188"/>
      <c r="C429" s="207">
        <f>IFERROR(SUBTOTAL(1,C396:C426),"")</f>
        <v>344709.09677419357</v>
      </c>
      <c r="D429" s="208">
        <f t="shared" ref="D429:BM429" si="186">IFERROR(SUBTOTAL(1,D396:D426),"")</f>
        <v>37.629032258064505</v>
      </c>
      <c r="E429" s="12">
        <f t="shared" si="186"/>
        <v>37.225806451612904</v>
      </c>
      <c r="F429" s="12" t="str">
        <f t="shared" si="186"/>
        <v/>
      </c>
      <c r="G429" s="12">
        <f t="shared" si="186"/>
        <v>38.516129032258064</v>
      </c>
      <c r="H429" s="12">
        <f t="shared" si="186"/>
        <v>38.645161290322584</v>
      </c>
      <c r="I429" s="12">
        <f t="shared" si="186"/>
        <v>36.225806451612904</v>
      </c>
      <c r="J429" s="12" t="str">
        <f t="shared" si="186"/>
        <v/>
      </c>
      <c r="K429" s="12">
        <f t="shared" si="186"/>
        <v>37.516129032258064</v>
      </c>
      <c r="L429" s="12">
        <f t="shared" si="186"/>
        <v>37.645161290322584</v>
      </c>
      <c r="M429" s="210">
        <f t="shared" si="186"/>
        <v>7.1</v>
      </c>
      <c r="N429" s="83">
        <f t="shared" si="186"/>
        <v>7.1025000000000009</v>
      </c>
      <c r="O429" s="83" t="str">
        <f t="shared" si="186"/>
        <v/>
      </c>
      <c r="P429" s="83">
        <f t="shared" si="186"/>
        <v>7.1050000000000004</v>
      </c>
      <c r="Q429" s="83">
        <f t="shared" si="186"/>
        <v>7.1074999999999999</v>
      </c>
      <c r="R429" s="83" t="str">
        <f t="shared" si="186"/>
        <v/>
      </c>
      <c r="S429" s="83" t="str">
        <f t="shared" si="186"/>
        <v/>
      </c>
      <c r="T429" s="83" t="str">
        <f t="shared" si="186"/>
        <v/>
      </c>
      <c r="U429" s="83" t="str">
        <f t="shared" si="186"/>
        <v/>
      </c>
      <c r="V429" s="212" t="str">
        <f t="shared" si="186"/>
        <v/>
      </c>
      <c r="W429" s="41" t="str">
        <f t="shared" si="186"/>
        <v/>
      </c>
      <c r="X429" s="41" t="str">
        <f t="shared" si="186"/>
        <v/>
      </c>
      <c r="Y429" s="41" t="str">
        <f t="shared" si="186"/>
        <v/>
      </c>
      <c r="Z429" s="41" t="str">
        <f t="shared" si="186"/>
        <v/>
      </c>
      <c r="AA429" s="41" t="str">
        <f t="shared" si="186"/>
        <v/>
      </c>
      <c r="AB429" s="41" t="str">
        <f t="shared" si="186"/>
        <v/>
      </c>
      <c r="AC429" s="41" t="str">
        <f t="shared" si="186"/>
        <v/>
      </c>
      <c r="AD429" s="41" t="str">
        <f t="shared" si="186"/>
        <v/>
      </c>
      <c r="AE429" s="212" t="str">
        <f t="shared" si="186"/>
        <v/>
      </c>
      <c r="AF429" s="41" t="str">
        <f t="shared" si="186"/>
        <v/>
      </c>
      <c r="AG429" s="41" t="str">
        <f t="shared" si="186"/>
        <v/>
      </c>
      <c r="AH429" s="41" t="str">
        <f t="shared" si="186"/>
        <v/>
      </c>
      <c r="AI429" s="41" t="str">
        <f t="shared" si="186"/>
        <v/>
      </c>
      <c r="AJ429" s="41" t="str">
        <f t="shared" si="186"/>
        <v/>
      </c>
      <c r="AK429" s="41" t="str">
        <f t="shared" si="186"/>
        <v/>
      </c>
      <c r="AL429" s="41" t="str">
        <f t="shared" si="186"/>
        <v/>
      </c>
      <c r="AM429" s="41" t="str">
        <f t="shared" si="186"/>
        <v/>
      </c>
      <c r="AN429" s="41">
        <f t="shared" si="186"/>
        <v>26.516129032258064</v>
      </c>
      <c r="AO429" s="41">
        <f t="shared" si="186"/>
        <v>1587.4193548387098</v>
      </c>
      <c r="AP429" s="110">
        <f t="shared" si="186"/>
        <v>3.7725000000000004</v>
      </c>
      <c r="AQ429" s="111">
        <f t="shared" si="186"/>
        <v>2.9649999999999999</v>
      </c>
      <c r="AR429" s="216">
        <f t="shared" si="186"/>
        <v>78.531907732298848</v>
      </c>
      <c r="AS429" s="216">
        <f t="shared" si="186"/>
        <v>21.468092267701152</v>
      </c>
      <c r="AT429" s="113">
        <f t="shared" si="186"/>
        <v>1557.741935483871</v>
      </c>
      <c r="AU429" s="114">
        <f t="shared" si="186"/>
        <v>2.54</v>
      </c>
      <c r="AV429" s="115">
        <f t="shared" si="186"/>
        <v>1.605</v>
      </c>
      <c r="AW429" s="216">
        <f t="shared" si="186"/>
        <v>63.206718519395764</v>
      </c>
      <c r="AX429" s="216">
        <f t="shared" si="186"/>
        <v>36.793281480604229</v>
      </c>
      <c r="AY429" s="208">
        <f t="shared" si="186"/>
        <v>52.822177799404322</v>
      </c>
      <c r="AZ429" s="97">
        <f t="shared" si="186"/>
        <v>80.842857142857127</v>
      </c>
      <c r="BA429" s="68" t="str">
        <f t="shared" si="186"/>
        <v/>
      </c>
      <c r="BB429" s="68" t="str">
        <f t="shared" si="186"/>
        <v/>
      </c>
      <c r="BC429" s="68" t="str">
        <f t="shared" si="186"/>
        <v/>
      </c>
      <c r="BD429" s="68" t="str">
        <f t="shared" si="186"/>
        <v/>
      </c>
      <c r="BE429" s="15" t="str">
        <f>IFERROR(SUBTOTAL(1,BE396:BE426),"")</f>
        <v/>
      </c>
      <c r="BF429" s="212">
        <f t="shared" si="186"/>
        <v>10699.677419354839</v>
      </c>
      <c r="BG429" s="41">
        <f t="shared" si="186"/>
        <v>5267.4193548387093</v>
      </c>
      <c r="BH429" s="42">
        <f t="shared" si="186"/>
        <v>1298.0645161290322</v>
      </c>
      <c r="BI429" s="42" t="str">
        <f t="shared" si="186"/>
        <v/>
      </c>
      <c r="BJ429" s="42" t="str">
        <f t="shared" si="186"/>
        <v/>
      </c>
      <c r="BK429" s="42" t="str">
        <f t="shared" si="186"/>
        <v/>
      </c>
      <c r="BL429" s="42" t="str">
        <f t="shared" si="186"/>
        <v/>
      </c>
      <c r="BM429" s="15">
        <f t="shared" si="186"/>
        <v>4134.1935483870966</v>
      </c>
    </row>
    <row r="430" spans="1:65" ht="17.25" outlineLevel="1" thickBot="1">
      <c r="A430" s="224" t="s">
        <v>172</v>
      </c>
      <c r="B430" s="225"/>
      <c r="C430" s="226">
        <f>SUBTOTAL(9,C396:C426)</f>
        <v>10685982</v>
      </c>
      <c r="D430" s="227"/>
      <c r="E430" s="228"/>
      <c r="F430" s="228"/>
      <c r="G430" s="228"/>
      <c r="H430" s="228"/>
      <c r="I430" s="228"/>
      <c r="J430" s="228"/>
      <c r="K430" s="228"/>
      <c r="L430" s="228"/>
      <c r="M430" s="229"/>
      <c r="N430" s="230"/>
      <c r="O430" s="230"/>
      <c r="P430" s="230"/>
      <c r="Q430" s="230"/>
      <c r="R430" s="230"/>
      <c r="S430" s="230"/>
      <c r="T430" s="230"/>
      <c r="U430" s="230"/>
      <c r="V430" s="231"/>
      <c r="W430" s="232"/>
      <c r="X430" s="232"/>
      <c r="Y430" s="232"/>
      <c r="Z430" s="232"/>
      <c r="AA430" s="232"/>
      <c r="AB430" s="232"/>
      <c r="AC430" s="232"/>
      <c r="AD430" s="232"/>
      <c r="AE430" s="231"/>
      <c r="AF430" s="232"/>
      <c r="AG430" s="232"/>
      <c r="AH430" s="232"/>
      <c r="AI430" s="232"/>
      <c r="AJ430" s="232"/>
      <c r="AK430" s="232"/>
      <c r="AL430" s="232"/>
      <c r="AM430" s="232"/>
      <c r="AN430" s="232"/>
      <c r="AO430" s="233">
        <f>SUBTOTAL(9,AO396:AO426)</f>
        <v>49210</v>
      </c>
      <c r="AP430" s="234"/>
      <c r="AQ430" s="235"/>
      <c r="AR430" s="236"/>
      <c r="AS430" s="236"/>
      <c r="AT430" s="237">
        <f>SUBTOTAL(9,AT396:AT426)</f>
        <v>48290</v>
      </c>
      <c r="AU430" s="238"/>
      <c r="AV430" s="239"/>
      <c r="AW430" s="236"/>
      <c r="AX430" s="236"/>
      <c r="AY430" s="227"/>
      <c r="AZ430" s="240"/>
      <c r="BA430" s="241"/>
      <c r="BB430" s="241"/>
      <c r="BC430" s="241"/>
      <c r="BD430" s="241"/>
      <c r="BE430" s="242">
        <f>SUBTOTAL(9,BE396:BE426)</f>
        <v>0</v>
      </c>
      <c r="BF430" s="243">
        <f t="shared" ref="BF430:BM430" si="187">SUBTOTAL(9,BF396:BF426)</f>
        <v>331690</v>
      </c>
      <c r="BG430" s="233">
        <f t="shared" si="187"/>
        <v>163290</v>
      </c>
      <c r="BH430" s="244">
        <f t="shared" si="187"/>
        <v>40240</v>
      </c>
      <c r="BI430" s="244">
        <f t="shared" si="187"/>
        <v>0</v>
      </c>
      <c r="BJ430" s="244">
        <f t="shared" si="187"/>
        <v>0</v>
      </c>
      <c r="BK430" s="244">
        <f t="shared" si="187"/>
        <v>0</v>
      </c>
      <c r="BL430" s="244">
        <f t="shared" si="187"/>
        <v>0</v>
      </c>
      <c r="BM430" s="242">
        <f t="shared" si="187"/>
        <v>128160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M6:U6"/>
    <mergeCell ref="V6:AD6"/>
    <mergeCell ref="AE6:AM6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M48" sqref="M48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61</v>
      </c>
      <c r="B6" s="180"/>
      <c r="C6" s="163" t="s">
        <v>2</v>
      </c>
      <c r="D6" s="183" t="s">
        <v>68</v>
      </c>
      <c r="E6" s="184"/>
      <c r="F6" s="184"/>
      <c r="G6" s="184"/>
      <c r="H6" s="184"/>
      <c r="I6" s="184"/>
      <c r="J6" s="184"/>
      <c r="K6" s="184"/>
      <c r="L6" s="184"/>
      <c r="M6" s="185" t="s">
        <v>77</v>
      </c>
      <c r="N6" s="186"/>
      <c r="O6" s="186"/>
      <c r="P6" s="186"/>
      <c r="Q6" s="186"/>
      <c r="R6" s="186"/>
      <c r="S6" s="186"/>
      <c r="T6" s="186"/>
      <c r="U6" s="186"/>
      <c r="V6" s="167" t="s">
        <v>80</v>
      </c>
      <c r="W6" s="163"/>
      <c r="X6" s="163"/>
      <c r="Y6" s="163"/>
      <c r="Z6" s="163"/>
      <c r="AA6" s="163"/>
      <c r="AB6" s="163"/>
      <c r="AC6" s="163"/>
      <c r="AD6" s="163"/>
      <c r="AE6" s="153" t="s">
        <v>82</v>
      </c>
      <c r="AF6" s="163"/>
      <c r="AG6" s="163"/>
      <c r="AH6" s="163"/>
      <c r="AI6" s="163"/>
      <c r="AJ6" s="163"/>
      <c r="AK6" s="163"/>
      <c r="AL6" s="163"/>
      <c r="AM6" s="163"/>
      <c r="AN6" s="153" t="s">
        <v>67</v>
      </c>
      <c r="AO6" s="167" t="s">
        <v>1</v>
      </c>
      <c r="AP6" s="171" t="s">
        <v>93</v>
      </c>
      <c r="AQ6" s="173" t="s">
        <v>94</v>
      </c>
      <c r="AR6" s="175" t="s">
        <v>95</v>
      </c>
      <c r="AS6" s="175" t="s">
        <v>91</v>
      </c>
      <c r="AT6" s="169" t="s">
        <v>66</v>
      </c>
      <c r="AU6" s="171" t="s">
        <v>96</v>
      </c>
      <c r="AV6" s="173" t="s">
        <v>97</v>
      </c>
      <c r="AW6" s="175" t="s">
        <v>98</v>
      </c>
      <c r="AX6" s="175" t="s">
        <v>92</v>
      </c>
      <c r="AY6" s="177" t="s">
        <v>89</v>
      </c>
      <c r="AZ6" s="159" t="s">
        <v>87</v>
      </c>
      <c r="BA6" s="161" t="s">
        <v>104</v>
      </c>
      <c r="BB6" s="162"/>
      <c r="BC6" s="162"/>
      <c r="BD6" s="162"/>
      <c r="BE6" s="163" t="s">
        <v>102</v>
      </c>
      <c r="BF6" s="165" t="s">
        <v>3</v>
      </c>
      <c r="BG6" s="167" t="s">
        <v>4</v>
      </c>
      <c r="BH6" s="153" t="s">
        <v>7</v>
      </c>
      <c r="BI6" s="153" t="s">
        <v>8</v>
      </c>
      <c r="BJ6" s="153" t="s">
        <v>6</v>
      </c>
      <c r="BK6" s="153" t="s">
        <v>5</v>
      </c>
      <c r="BL6" s="153" t="s">
        <v>9</v>
      </c>
      <c r="BM6" s="155" t="s">
        <v>10</v>
      </c>
    </row>
    <row r="7" spans="1:65" s="1" customFormat="1" ht="35.25" thickBot="1">
      <c r="A7" s="181"/>
      <c r="B7" s="182"/>
      <c r="C7" s="164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84</v>
      </c>
      <c r="BB7" s="65" t="s">
        <v>85</v>
      </c>
      <c r="BC7" s="65" t="s">
        <v>86</v>
      </c>
      <c r="BD7" s="66" t="s">
        <v>90</v>
      </c>
      <c r="BE7" s="164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793510</v>
      </c>
      <c r="D8" s="60">
        <f t="shared" si="0"/>
        <v>39.200000000000003</v>
      </c>
      <c r="E8" s="28">
        <f t="shared" si="0"/>
        <v>39</v>
      </c>
      <c r="F8" s="28">
        <f t="shared" si="0"/>
        <v>40</v>
      </c>
      <c r="G8" s="28">
        <f t="shared" si="0"/>
        <v>41</v>
      </c>
      <c r="H8" s="28">
        <f t="shared" si="0"/>
        <v>41</v>
      </c>
      <c r="I8" s="28">
        <f t="shared" si="0"/>
        <v>38</v>
      </c>
      <c r="J8" s="28">
        <f t="shared" si="0"/>
        <v>39</v>
      </c>
      <c r="K8" s="28">
        <f t="shared" si="0"/>
        <v>40</v>
      </c>
      <c r="L8" s="28">
        <f t="shared" si="0"/>
        <v>40</v>
      </c>
      <c r="M8" s="71">
        <f t="shared" si="0"/>
        <v>7.4</v>
      </c>
      <c r="N8" s="82">
        <f t="shared" si="0"/>
        <v>7.45</v>
      </c>
      <c r="O8" s="82">
        <f t="shared" si="0"/>
        <v>7.48</v>
      </c>
      <c r="P8" s="82">
        <f t="shared" si="0"/>
        <v>7.45</v>
      </c>
      <c r="Q8" s="82">
        <f t="shared" si="0"/>
        <v>7.49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67.593220338983045</v>
      </c>
      <c r="AO8" s="39">
        <f t="shared" si="0"/>
        <v>2284</v>
      </c>
      <c r="AP8" s="104">
        <f t="shared" si="0"/>
        <v>5.77</v>
      </c>
      <c r="AQ8" s="105">
        <f t="shared" si="0"/>
        <v>4.54</v>
      </c>
      <c r="AR8" s="106">
        <f t="shared" si="0"/>
        <v>80.984340044742737</v>
      </c>
      <c r="AS8" s="106">
        <f t="shared" si="0"/>
        <v>31.21149897330595</v>
      </c>
      <c r="AT8" s="107">
        <f t="shared" si="0"/>
        <v>2375</v>
      </c>
      <c r="AU8" s="108">
        <f t="shared" si="0"/>
        <v>4.9000000000000004</v>
      </c>
      <c r="AV8" s="109">
        <f t="shared" si="0"/>
        <v>2.42</v>
      </c>
      <c r="AW8" s="106">
        <f t="shared" si="0"/>
        <v>69.152542372881356</v>
      </c>
      <c r="AX8" s="106">
        <f t="shared" si="0"/>
        <v>100</v>
      </c>
      <c r="AY8" s="60">
        <f t="shared" si="0"/>
        <v>72.714386959603118</v>
      </c>
      <c r="AZ8" s="96">
        <f t="shared" si="0"/>
        <v>83.4</v>
      </c>
      <c r="BA8" s="67">
        <f t="shared" si="0"/>
        <v>0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23402</v>
      </c>
      <c r="BG8" s="39">
        <f t="shared" si="0"/>
        <v>10000</v>
      </c>
      <c r="BH8" s="40">
        <f t="shared" si="0"/>
        <v>14775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11734</v>
      </c>
    </row>
    <row r="9" spans="1:65">
      <c r="A9" s="187" t="s">
        <v>11</v>
      </c>
      <c r="B9" s="188"/>
      <c r="C9" s="51">
        <f t="shared" ref="C9:BM9" si="1">SUBTOTAL(5,C17:C426)</f>
        <v>306079</v>
      </c>
      <c r="D9" s="61">
        <f t="shared" si="1"/>
        <v>33.299999999999997</v>
      </c>
      <c r="E9" s="12">
        <f t="shared" si="1"/>
        <v>35</v>
      </c>
      <c r="F9" s="12">
        <f t="shared" si="1"/>
        <v>29</v>
      </c>
      <c r="G9" s="12">
        <f t="shared" si="1"/>
        <v>33</v>
      </c>
      <c r="H9" s="12">
        <f t="shared" si="1"/>
        <v>26</v>
      </c>
      <c r="I9" s="12">
        <f t="shared" si="1"/>
        <v>34</v>
      </c>
      <c r="J9" s="12">
        <f t="shared" si="1"/>
        <v>28</v>
      </c>
      <c r="K9" s="12">
        <f t="shared" si="1"/>
        <v>32</v>
      </c>
      <c r="L9" s="12">
        <f t="shared" si="1"/>
        <v>25</v>
      </c>
      <c r="M9" s="72">
        <f t="shared" si="1"/>
        <v>7</v>
      </c>
      <c r="N9" s="83">
        <f t="shared" si="1"/>
        <v>7.01</v>
      </c>
      <c r="O9" s="83">
        <f t="shared" si="1"/>
        <v>7.01</v>
      </c>
      <c r="P9" s="83">
        <f t="shared" si="1"/>
        <v>6.91</v>
      </c>
      <c r="Q9" s="83">
        <f t="shared" si="1"/>
        <v>6.82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17.460595446584939</v>
      </c>
      <c r="AO9" s="41">
        <f t="shared" si="1"/>
        <v>590</v>
      </c>
      <c r="AP9" s="110">
        <f t="shared" si="1"/>
        <v>3.69</v>
      </c>
      <c r="AQ9" s="111">
        <f t="shared" si="1"/>
        <v>2.76</v>
      </c>
      <c r="AR9" s="112">
        <f t="shared" si="1"/>
        <v>68.78850102669405</v>
      </c>
      <c r="AS9" s="112">
        <f t="shared" si="1"/>
        <v>19.015659955257263</v>
      </c>
      <c r="AT9" s="113">
        <f t="shared" si="1"/>
        <v>0</v>
      </c>
      <c r="AU9" s="114">
        <f t="shared" si="1"/>
        <v>2.2599999999999998</v>
      </c>
      <c r="AV9" s="115">
        <f t="shared" si="1"/>
        <v>1.37</v>
      </c>
      <c r="AW9" s="112">
        <f t="shared" si="1"/>
        <v>0</v>
      </c>
      <c r="AX9" s="112">
        <f t="shared" si="1"/>
        <v>30.847457627118644</v>
      </c>
      <c r="AY9" s="61">
        <f t="shared" si="1"/>
        <v>35.754854048342352</v>
      </c>
      <c r="AZ9" s="97">
        <f t="shared" si="1"/>
        <v>73</v>
      </c>
      <c r="BA9" s="68">
        <f t="shared" si="1"/>
        <v>0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3953</v>
      </c>
      <c r="BG9" s="41">
        <f t="shared" si="1"/>
        <v>366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62</v>
      </c>
      <c r="B10" s="188"/>
      <c r="C10" s="51">
        <f>IFERROR(SUBTOTAL(1,C17:C426),"")</f>
        <v>452747.74316939892</v>
      </c>
      <c r="D10" s="61">
        <f t="shared" ref="D10:BM10" si="2">IFERROR(SUBTOTAL(1,D17:D426),"")</f>
        <v>37.821791044776077</v>
      </c>
      <c r="E10" s="12">
        <f t="shared" si="2"/>
        <v>37.882513661202189</v>
      </c>
      <c r="F10" s="12">
        <f t="shared" si="2"/>
        <v>38.600628930817614</v>
      </c>
      <c r="G10" s="12">
        <f t="shared" si="2"/>
        <v>38.470588235294116</v>
      </c>
      <c r="H10" s="12">
        <f t="shared" si="2"/>
        <v>38.400793650793652</v>
      </c>
      <c r="I10" s="12">
        <f t="shared" si="2"/>
        <v>36.879781420765028</v>
      </c>
      <c r="J10" s="12">
        <f t="shared" si="2"/>
        <v>37.59748427672956</v>
      </c>
      <c r="K10" s="12">
        <f t="shared" si="2"/>
        <v>37.470588235294116</v>
      </c>
      <c r="L10" s="12">
        <f t="shared" si="2"/>
        <v>37.400793650793652</v>
      </c>
      <c r="M10" s="72">
        <f t="shared" si="2"/>
        <v>7.1866666666666612</v>
      </c>
      <c r="N10" s="83">
        <f t="shared" si="2"/>
        <v>7.2371111111111111</v>
      </c>
      <c r="O10" s="83">
        <f t="shared" si="2"/>
        <v>7.2082926829268308</v>
      </c>
      <c r="P10" s="83">
        <f t="shared" si="2"/>
        <v>7.1872413793103433</v>
      </c>
      <c r="Q10" s="83">
        <f t="shared" si="2"/>
        <v>7.154193548387096</v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30.090583103892296</v>
      </c>
      <c r="AO10" s="41">
        <f t="shared" si="2"/>
        <v>1398.0519125683061</v>
      </c>
      <c r="AP10" s="110">
        <f t="shared" si="2"/>
        <v>4.7108695652173926</v>
      </c>
      <c r="AQ10" s="111">
        <f t="shared" si="2"/>
        <v>3.5406521739130437</v>
      </c>
      <c r="AR10" s="112">
        <f t="shared" si="2"/>
        <v>75.126084815991547</v>
      </c>
      <c r="AS10" s="112">
        <f t="shared" si="2"/>
        <v>24.873915184008446</v>
      </c>
      <c r="AT10" s="113">
        <f t="shared" si="2"/>
        <v>1603.2404371584701</v>
      </c>
      <c r="AU10" s="114">
        <f t="shared" si="2"/>
        <v>2.9532608695652178</v>
      </c>
      <c r="AV10" s="115">
        <f t="shared" si="2"/>
        <v>1.6804444444444442</v>
      </c>
      <c r="AW10" s="112">
        <f t="shared" si="2"/>
        <v>56.197222627291467</v>
      </c>
      <c r="AX10" s="112">
        <f t="shared" si="2"/>
        <v>43.802777372708526</v>
      </c>
      <c r="AY10" s="61">
        <f t="shared" si="2"/>
        <v>54.476639689785387</v>
      </c>
      <c r="AZ10" s="97">
        <f t="shared" si="2"/>
        <v>78.958091286307024</v>
      </c>
      <c r="BA10" s="68" t="str">
        <f t="shared" si="2"/>
        <v/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11422.415300546449</v>
      </c>
      <c r="BG10" s="41">
        <f t="shared" si="2"/>
        <v>4145.8579234972676</v>
      </c>
      <c r="BH10" s="42">
        <f t="shared" si="2"/>
        <v>2713.4125683060111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>
        <f t="shared" si="2"/>
        <v>4955.8189910979227</v>
      </c>
    </row>
    <row r="11" spans="1:65" ht="17.25" thickBot="1">
      <c r="A11" s="189" t="s">
        <v>64</v>
      </c>
      <c r="B11" s="190"/>
      <c r="C11" s="52">
        <f>SUBTOTAL(9,C17:C426)</f>
        <v>165705674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510911</v>
      </c>
      <c r="AP11" s="116"/>
      <c r="AQ11" s="117"/>
      <c r="AR11" s="118"/>
      <c r="AS11" s="118"/>
      <c r="AT11" s="119">
        <f>SUBTOTAL(9,AT17:AT425)</f>
        <v>585681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4161020</v>
      </c>
      <c r="BG11" s="43">
        <f t="shared" si="3"/>
        <v>1510925</v>
      </c>
      <c r="BH11" s="44">
        <f t="shared" si="3"/>
        <v>991309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1658786</v>
      </c>
    </row>
    <row r="12" spans="1:65" ht="17.25" thickBot="1">
      <c r="A12" s="189" t="s">
        <v>63</v>
      </c>
      <c r="B12" s="190"/>
      <c r="C12" s="52">
        <f>IFERROR(SUBTOTAL(9,C17:C426)/COUNTA(C17:C47,C52:C80,C85:C115,C120:C149,C154:C184,C189:C218,C223:C253,C258:C288,C293:C322,C327:C357,C362:C391,C396:C426),"")</f>
        <v>452747.74316939892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1398.0519125683061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1603.2404371584701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11422.415300546449</v>
      </c>
      <c r="BG12" s="78">
        <f>IFERROR(SUBTOTAL(9,BG17:BG426)/COUNTA(BG17:BG47,BG52:BG80,BG85:BG115,BG120:BG149,BG154:BG184,BG189:BG218,BG223:BG253,BG258:BG288,BG293:BG322,BG327:BG357,BG362:BG391,BG396:BG426),"")</f>
        <v>4145.8579234972676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2713.4125683060111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>
        <f t="shared" si="4"/>
        <v>4955.8189910979227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0</v>
      </c>
      <c r="B15" s="193" t="s">
        <v>88</v>
      </c>
      <c r="C15" s="163" t="s">
        <v>2</v>
      </c>
      <c r="D15" s="183" t="s">
        <v>68</v>
      </c>
      <c r="E15" s="184"/>
      <c r="F15" s="184"/>
      <c r="G15" s="184"/>
      <c r="H15" s="184"/>
      <c r="I15" s="184"/>
      <c r="J15" s="184"/>
      <c r="K15" s="184"/>
      <c r="L15" s="184"/>
      <c r="M15" s="185" t="s">
        <v>77</v>
      </c>
      <c r="N15" s="186"/>
      <c r="O15" s="186"/>
      <c r="P15" s="186"/>
      <c r="Q15" s="186"/>
      <c r="R15" s="186"/>
      <c r="S15" s="186"/>
      <c r="T15" s="186"/>
      <c r="U15" s="186"/>
      <c r="V15" s="167" t="s">
        <v>80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82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67</v>
      </c>
      <c r="AO15" s="167" t="s">
        <v>1</v>
      </c>
      <c r="AP15" s="171" t="s">
        <v>93</v>
      </c>
      <c r="AQ15" s="173" t="s">
        <v>94</v>
      </c>
      <c r="AR15" s="175" t="s">
        <v>95</v>
      </c>
      <c r="AS15" s="175" t="s">
        <v>91</v>
      </c>
      <c r="AT15" s="169" t="s">
        <v>66</v>
      </c>
      <c r="AU15" s="171" t="s">
        <v>96</v>
      </c>
      <c r="AV15" s="173" t="s">
        <v>97</v>
      </c>
      <c r="AW15" s="175" t="s">
        <v>98</v>
      </c>
      <c r="AX15" s="175" t="s">
        <v>92</v>
      </c>
      <c r="AY15" s="177" t="s">
        <v>89</v>
      </c>
      <c r="AZ15" s="159" t="s">
        <v>87</v>
      </c>
      <c r="BA15" s="161" t="s">
        <v>105</v>
      </c>
      <c r="BB15" s="162"/>
      <c r="BC15" s="162"/>
      <c r="BD15" s="162"/>
      <c r="BE15" s="163" t="s">
        <v>102</v>
      </c>
      <c r="BF15" s="165" t="s">
        <v>3</v>
      </c>
      <c r="BG15" s="167" t="s">
        <v>4</v>
      </c>
      <c r="BH15" s="153" t="s">
        <v>7</v>
      </c>
      <c r="BI15" s="153" t="s">
        <v>8</v>
      </c>
      <c r="BJ15" s="153" t="s">
        <v>6</v>
      </c>
      <c r="BK15" s="153" t="s">
        <v>5</v>
      </c>
      <c r="BL15" s="153" t="s">
        <v>9</v>
      </c>
      <c r="BM15" s="155" t="s">
        <v>10</v>
      </c>
    </row>
    <row r="16" spans="1:65" s="1" customFormat="1" ht="35.25" thickBot="1">
      <c r="A16" s="192"/>
      <c r="B16" s="194"/>
      <c r="C16" s="164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84</v>
      </c>
      <c r="BB16" s="65" t="s">
        <v>85</v>
      </c>
      <c r="BC16" s="65" t="s">
        <v>86</v>
      </c>
      <c r="BD16" s="66" t="s">
        <v>90</v>
      </c>
      <c r="BE16" s="164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42370</v>
      </c>
      <c r="C17" s="51">
        <v>319717</v>
      </c>
      <c r="D17" s="64">
        <f>IFERROR(ROUND(AVERAGE(E17:L17),1),"")</f>
        <v>38.200000000000003</v>
      </c>
      <c r="E17" s="12">
        <v>38</v>
      </c>
      <c r="F17" s="12"/>
      <c r="G17" s="12">
        <v>39</v>
      </c>
      <c r="H17" s="12">
        <v>39</v>
      </c>
      <c r="I17" s="11">
        <v>37</v>
      </c>
      <c r="J17" s="11"/>
      <c r="K17" s="11">
        <v>38</v>
      </c>
      <c r="L17" s="11">
        <v>38</v>
      </c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 t="shared" ref="AN17:AN47" si="5">39880/AO17</f>
        <v>31.401574803149607</v>
      </c>
      <c r="AO17" s="41">
        <v>1270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1140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10753</v>
      </c>
      <c r="BG17" s="42">
        <v>2386</v>
      </c>
      <c r="BH17" s="42">
        <v>3837</v>
      </c>
      <c r="BI17" s="42"/>
      <c r="BJ17" s="42"/>
      <c r="BK17" s="42"/>
      <c r="BL17" s="42"/>
      <c r="BM17" s="14">
        <v>4530</v>
      </c>
    </row>
    <row r="18" spans="1:65" outlineLevel="5">
      <c r="A18" s="22">
        <f t="shared" ref="A18:A90" si="6">MONTH(B18)</f>
        <v>1</v>
      </c>
      <c r="B18" s="9">
        <f>B17+1</f>
        <v>42371</v>
      </c>
      <c r="C18" s="51">
        <v>315083</v>
      </c>
      <c r="D18" s="64">
        <f t="shared" ref="D18:D47" si="7">IFERROR(ROUND(AVERAGE(E18:L18),1),"")</f>
        <v>36.799999999999997</v>
      </c>
      <c r="E18" s="12">
        <v>37</v>
      </c>
      <c r="F18" s="12"/>
      <c r="G18" s="12">
        <v>37</v>
      </c>
      <c r="H18" s="12">
        <v>38</v>
      </c>
      <c r="I18" s="12">
        <v>36</v>
      </c>
      <c r="J18" s="12"/>
      <c r="K18" s="12">
        <v>36</v>
      </c>
      <c r="L18" s="12">
        <v>37</v>
      </c>
      <c r="M18" s="74" t="str">
        <f t="shared" ref="M18:M47" si="8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9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10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si="5"/>
        <v>26.480743691899072</v>
      </c>
      <c r="AO18" s="41">
        <v>1506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1552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/>
      <c r="BA18" s="68"/>
      <c r="BB18" s="68"/>
      <c r="BC18" s="68"/>
      <c r="BD18" s="68"/>
      <c r="BE18" s="15"/>
      <c r="BF18" s="5">
        <f t="shared" ref="BF18:BF47" si="12">IF(SUM(BG18:BM18)=0,"",SUM(BG18:BM18))</f>
        <v>10826</v>
      </c>
      <c r="BG18" s="42">
        <v>3737</v>
      </c>
      <c r="BH18" s="42">
        <v>2449</v>
      </c>
      <c r="BI18" s="42"/>
      <c r="BJ18" s="42"/>
      <c r="BK18" s="42"/>
      <c r="BL18" s="42"/>
      <c r="BM18" s="15">
        <v>4640</v>
      </c>
    </row>
    <row r="19" spans="1:65" outlineLevel="5">
      <c r="A19" s="22">
        <f t="shared" si="6"/>
        <v>1</v>
      </c>
      <c r="B19" s="9">
        <f t="shared" ref="B19:B80" si="13">B18+1</f>
        <v>42372</v>
      </c>
      <c r="C19" s="51">
        <v>309654</v>
      </c>
      <c r="D19" s="64">
        <f t="shared" si="7"/>
        <v>36.799999999999997</v>
      </c>
      <c r="E19" s="12">
        <v>37</v>
      </c>
      <c r="F19" s="12"/>
      <c r="G19" s="12">
        <v>38</v>
      </c>
      <c r="H19" s="12">
        <v>37</v>
      </c>
      <c r="I19" s="12">
        <v>36</v>
      </c>
      <c r="J19" s="12"/>
      <c r="K19" s="12">
        <v>37</v>
      </c>
      <c r="L19" s="12">
        <v>36</v>
      </c>
      <c r="M19" s="74" t="str">
        <f t="shared" si="8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9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10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5"/>
        <v>24.878353087960075</v>
      </c>
      <c r="AO19" s="41">
        <v>1603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1704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/>
      <c r="BA19" s="68"/>
      <c r="BB19" s="68"/>
      <c r="BC19" s="68"/>
      <c r="BD19" s="68"/>
      <c r="BE19" s="15"/>
      <c r="BF19" s="5">
        <f t="shared" si="12"/>
        <v>11120</v>
      </c>
      <c r="BG19" s="42">
        <v>6022</v>
      </c>
      <c r="BH19" s="42">
        <v>348</v>
      </c>
      <c r="BI19" s="42"/>
      <c r="BJ19" s="42"/>
      <c r="BK19" s="42"/>
      <c r="BL19" s="42"/>
      <c r="BM19" s="15">
        <v>4750</v>
      </c>
    </row>
    <row r="20" spans="1:65" outlineLevel="5">
      <c r="A20" s="22">
        <f t="shared" si="6"/>
        <v>1</v>
      </c>
      <c r="B20" s="9">
        <f t="shared" si="13"/>
        <v>42373</v>
      </c>
      <c r="C20" s="51">
        <v>317236</v>
      </c>
      <c r="D20" s="64">
        <f t="shared" si="7"/>
        <v>37.5</v>
      </c>
      <c r="E20" s="12">
        <v>37</v>
      </c>
      <c r="F20" s="12"/>
      <c r="G20" s="12">
        <v>38</v>
      </c>
      <c r="H20" s="12">
        <v>39</v>
      </c>
      <c r="I20" s="12">
        <v>36</v>
      </c>
      <c r="J20" s="12"/>
      <c r="K20" s="12">
        <v>37</v>
      </c>
      <c r="L20" s="12">
        <v>38</v>
      </c>
      <c r="M20" s="74" t="str">
        <f t="shared" si="8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9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10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5"/>
        <v>23.894547633313362</v>
      </c>
      <c r="AO20" s="41">
        <v>1669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1682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80.900000000000006</v>
      </c>
      <c r="BA20" s="68"/>
      <c r="BB20" s="68"/>
      <c r="BC20" s="68"/>
      <c r="BD20" s="68"/>
      <c r="BE20" s="15"/>
      <c r="BF20" s="5">
        <f t="shared" si="12"/>
        <v>11265</v>
      </c>
      <c r="BG20" s="42">
        <v>7113</v>
      </c>
      <c r="BH20" s="42">
        <v>692</v>
      </c>
      <c r="BI20" s="42"/>
      <c r="BJ20" s="42"/>
      <c r="BK20" s="42"/>
      <c r="BL20" s="42"/>
      <c r="BM20" s="15">
        <v>3460</v>
      </c>
    </row>
    <row r="21" spans="1:65" outlineLevel="5">
      <c r="A21" s="22">
        <f t="shared" si="6"/>
        <v>1</v>
      </c>
      <c r="B21" s="9">
        <f t="shared" si="13"/>
        <v>42374</v>
      </c>
      <c r="C21" s="51">
        <v>329835</v>
      </c>
      <c r="D21" s="64">
        <f t="shared" si="7"/>
        <v>38.200000000000003</v>
      </c>
      <c r="E21" s="12">
        <v>38</v>
      </c>
      <c r="F21" s="12"/>
      <c r="G21" s="12">
        <v>39</v>
      </c>
      <c r="H21" s="12">
        <v>39</v>
      </c>
      <c r="I21" s="12">
        <v>37</v>
      </c>
      <c r="J21" s="12"/>
      <c r="K21" s="12">
        <v>38</v>
      </c>
      <c r="L21" s="12">
        <v>38</v>
      </c>
      <c r="M21" s="74" t="str">
        <f t="shared" si="8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9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10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5"/>
        <v>26.982408660351826</v>
      </c>
      <c r="AO21" s="41">
        <v>1478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1648</v>
      </c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80.7</v>
      </c>
      <c r="BA21" s="68"/>
      <c r="BB21" s="68"/>
      <c r="BC21" s="68"/>
      <c r="BD21" s="68"/>
      <c r="BE21" s="15"/>
      <c r="BF21" s="5">
        <f t="shared" si="12"/>
        <v>11301</v>
      </c>
      <c r="BG21" s="42">
        <v>7081</v>
      </c>
      <c r="BH21" s="42">
        <v>4220</v>
      </c>
      <c r="BI21" s="42"/>
      <c r="BJ21" s="42"/>
      <c r="BK21" s="42"/>
      <c r="BL21" s="42"/>
      <c r="BM21" s="15">
        <v>0</v>
      </c>
    </row>
    <row r="22" spans="1:65" outlineLevel="5">
      <c r="A22" s="22">
        <f t="shared" si="6"/>
        <v>1</v>
      </c>
      <c r="B22" s="9">
        <f t="shared" si="13"/>
        <v>42375</v>
      </c>
      <c r="C22" s="51">
        <v>332492</v>
      </c>
      <c r="D22" s="64">
        <f t="shared" si="7"/>
        <v>37.799999999999997</v>
      </c>
      <c r="E22" s="12">
        <v>38</v>
      </c>
      <c r="F22" s="12"/>
      <c r="G22" s="12">
        <v>38</v>
      </c>
      <c r="H22" s="12">
        <v>39</v>
      </c>
      <c r="I22" s="12">
        <v>37</v>
      </c>
      <c r="J22" s="12"/>
      <c r="K22" s="12">
        <v>37</v>
      </c>
      <c r="L22" s="12">
        <v>38</v>
      </c>
      <c r="M22" s="74">
        <f t="shared" si="8"/>
        <v>7.1</v>
      </c>
      <c r="N22" s="83">
        <v>7.15</v>
      </c>
      <c r="O22" s="83"/>
      <c r="P22" s="83">
        <v>7.16</v>
      </c>
      <c r="Q22" s="83">
        <v>7.13</v>
      </c>
      <c r="R22" s="83"/>
      <c r="S22" s="83"/>
      <c r="T22" s="83"/>
      <c r="U22" s="83"/>
      <c r="V22" s="5" t="str">
        <f t="shared" si="9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10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5"/>
        <v>23.390029325513197</v>
      </c>
      <c r="AO22" s="41">
        <v>1705</v>
      </c>
      <c r="AP22" s="110">
        <v>3.81</v>
      </c>
      <c r="AQ22" s="111">
        <v>3.07</v>
      </c>
      <c r="AR22" s="126">
        <f t="shared" si="14"/>
        <v>80.577427821522306</v>
      </c>
      <c r="AS22" s="126">
        <f t="shared" si="15"/>
        <v>19.422572178477694</v>
      </c>
      <c r="AT22" s="127">
        <v>1646</v>
      </c>
      <c r="AU22" s="114">
        <v>2.29</v>
      </c>
      <c r="AV22" s="115">
        <v>1.52</v>
      </c>
      <c r="AW22" s="126">
        <f t="shared" si="16"/>
        <v>66.375545851528386</v>
      </c>
      <c r="AX22" s="126">
        <f t="shared" si="17"/>
        <v>33.624454148471614</v>
      </c>
      <c r="AY22" s="64">
        <f t="shared" si="11"/>
        <v>52.417614958331548</v>
      </c>
      <c r="AZ22" s="97">
        <v>82.4</v>
      </c>
      <c r="BA22" s="68"/>
      <c r="BB22" s="68"/>
      <c r="BC22" s="68"/>
      <c r="BD22" s="68"/>
      <c r="BE22" s="15"/>
      <c r="BF22" s="5">
        <f t="shared" si="12"/>
        <v>11330</v>
      </c>
      <c r="BG22" s="42">
        <v>4913</v>
      </c>
      <c r="BH22" s="42">
        <v>6417</v>
      </c>
      <c r="BI22" s="42"/>
      <c r="BJ22" s="42"/>
      <c r="BK22" s="42"/>
      <c r="BL22" s="42"/>
      <c r="BM22" s="15">
        <v>0</v>
      </c>
    </row>
    <row r="23" spans="1:65" outlineLevel="5">
      <c r="A23" s="22">
        <f t="shared" si="6"/>
        <v>1</v>
      </c>
      <c r="B23" s="9">
        <f t="shared" si="13"/>
        <v>42376</v>
      </c>
      <c r="C23" s="51">
        <v>341406</v>
      </c>
      <c r="D23" s="64">
        <f t="shared" si="7"/>
        <v>37.5</v>
      </c>
      <c r="E23" s="12">
        <v>38</v>
      </c>
      <c r="F23" s="12"/>
      <c r="G23" s="12">
        <v>38</v>
      </c>
      <c r="H23" s="12">
        <v>38</v>
      </c>
      <c r="I23" s="12">
        <v>37</v>
      </c>
      <c r="J23" s="12"/>
      <c r="K23" s="12">
        <v>37</v>
      </c>
      <c r="L23" s="12">
        <v>37</v>
      </c>
      <c r="M23" s="74" t="str">
        <f t="shared" si="8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9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10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5"/>
        <v>22.057522123893804</v>
      </c>
      <c r="AO23" s="41">
        <v>1808</v>
      </c>
      <c r="AP23" s="110"/>
      <c r="AQ23" s="111"/>
      <c r="AR23" s="126" t="str">
        <f t="shared" si="14"/>
        <v/>
      </c>
      <c r="AS23" s="126" t="str">
        <f t="shared" si="15"/>
        <v/>
      </c>
      <c r="AT23" s="127">
        <v>1531</v>
      </c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/>
      <c r="BA23" s="68"/>
      <c r="BB23" s="68"/>
      <c r="BC23" s="68"/>
      <c r="BD23" s="68"/>
      <c r="BE23" s="15"/>
      <c r="BF23" s="5">
        <f t="shared" si="12"/>
        <v>11306</v>
      </c>
      <c r="BG23" s="42">
        <v>6565</v>
      </c>
      <c r="BH23" s="42">
        <v>4741</v>
      </c>
      <c r="BI23" s="42"/>
      <c r="BJ23" s="42"/>
      <c r="BK23" s="42"/>
      <c r="BL23" s="42"/>
      <c r="BM23" s="15">
        <v>0</v>
      </c>
    </row>
    <row r="24" spans="1:65" outlineLevel="5">
      <c r="A24" s="22">
        <f t="shared" si="6"/>
        <v>1</v>
      </c>
      <c r="B24" s="9">
        <f t="shared" si="13"/>
        <v>42377</v>
      </c>
      <c r="C24" s="51">
        <v>338225</v>
      </c>
      <c r="D24" s="64">
        <f t="shared" si="7"/>
        <v>38.200000000000003</v>
      </c>
      <c r="E24" s="12">
        <v>38</v>
      </c>
      <c r="F24" s="12"/>
      <c r="G24" s="12">
        <v>39</v>
      </c>
      <c r="H24" s="12">
        <v>39</v>
      </c>
      <c r="I24" s="12">
        <v>37</v>
      </c>
      <c r="J24" s="12"/>
      <c r="K24" s="12">
        <v>38</v>
      </c>
      <c r="L24" s="12">
        <v>38</v>
      </c>
      <c r="M24" s="74" t="str">
        <f t="shared" si="8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9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10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5"/>
        <v>27.055630936227953</v>
      </c>
      <c r="AO24" s="41">
        <v>1474</v>
      </c>
      <c r="AP24" s="110"/>
      <c r="AQ24" s="111"/>
      <c r="AR24" s="126" t="str">
        <f t="shared" si="14"/>
        <v/>
      </c>
      <c r="AS24" s="126" t="str">
        <f t="shared" si="15"/>
        <v/>
      </c>
      <c r="AT24" s="127">
        <v>1548</v>
      </c>
      <c r="AU24" s="114"/>
      <c r="AV24" s="115"/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82.2</v>
      </c>
      <c r="BA24" s="68"/>
      <c r="BB24" s="68"/>
      <c r="BC24" s="68"/>
      <c r="BD24" s="68"/>
      <c r="BE24" s="15"/>
      <c r="BF24" s="5">
        <f t="shared" si="12"/>
        <v>11236</v>
      </c>
      <c r="BG24" s="42">
        <v>5665</v>
      </c>
      <c r="BH24" s="42">
        <v>5571</v>
      </c>
      <c r="BI24" s="42"/>
      <c r="BJ24" s="42"/>
      <c r="BK24" s="42"/>
      <c r="BL24" s="42"/>
      <c r="BM24" s="15">
        <v>0</v>
      </c>
    </row>
    <row r="25" spans="1:65" outlineLevel="5">
      <c r="A25" s="22">
        <f t="shared" si="6"/>
        <v>1</v>
      </c>
      <c r="B25" s="9">
        <f t="shared" si="13"/>
        <v>42378</v>
      </c>
      <c r="C25" s="51">
        <v>336012</v>
      </c>
      <c r="D25" s="64">
        <f t="shared" si="7"/>
        <v>37.799999999999997</v>
      </c>
      <c r="E25" s="12">
        <v>38</v>
      </c>
      <c r="F25" s="12"/>
      <c r="G25" s="12">
        <v>38</v>
      </c>
      <c r="H25" s="12">
        <v>39</v>
      </c>
      <c r="I25" s="12">
        <v>37</v>
      </c>
      <c r="J25" s="12"/>
      <c r="K25" s="12">
        <v>37</v>
      </c>
      <c r="L25" s="12">
        <v>38</v>
      </c>
      <c r="M25" s="74" t="str">
        <f t="shared" si="8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9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10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5"/>
        <v>22.254464285714285</v>
      </c>
      <c r="AO25" s="41">
        <v>1792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1573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/>
      <c r="BA25" s="68"/>
      <c r="BB25" s="68"/>
      <c r="BC25" s="68"/>
      <c r="BD25" s="68"/>
      <c r="BE25" s="15"/>
      <c r="BF25" s="5">
        <f t="shared" si="12"/>
        <v>10955</v>
      </c>
      <c r="BG25" s="42">
        <v>7138</v>
      </c>
      <c r="BH25" s="42">
        <v>3817</v>
      </c>
      <c r="BI25" s="42"/>
      <c r="BJ25" s="42"/>
      <c r="BK25" s="42"/>
      <c r="BL25" s="42"/>
      <c r="BM25" s="15">
        <v>0</v>
      </c>
    </row>
    <row r="26" spans="1:65" outlineLevel="5">
      <c r="A26" s="22">
        <f t="shared" si="6"/>
        <v>1</v>
      </c>
      <c r="B26" s="9">
        <f t="shared" si="13"/>
        <v>42379</v>
      </c>
      <c r="C26" s="51">
        <v>306079</v>
      </c>
      <c r="D26" s="64">
        <f t="shared" si="7"/>
        <v>38.200000000000003</v>
      </c>
      <c r="E26" s="12">
        <v>38</v>
      </c>
      <c r="F26" s="12"/>
      <c r="G26" s="12">
        <v>38</v>
      </c>
      <c r="H26" s="12">
        <v>40</v>
      </c>
      <c r="I26" s="12">
        <v>37</v>
      </c>
      <c r="J26" s="12"/>
      <c r="K26" s="12">
        <v>37</v>
      </c>
      <c r="L26" s="12">
        <v>39</v>
      </c>
      <c r="M26" s="74" t="str">
        <f t="shared" si="8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9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10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5"/>
        <v>22.254464285714285</v>
      </c>
      <c r="AO26" s="41">
        <v>1792</v>
      </c>
      <c r="AP26" s="110"/>
      <c r="AQ26" s="111"/>
      <c r="AR26" s="126" t="str">
        <f t="shared" si="14"/>
        <v/>
      </c>
      <c r="AS26" s="126" t="str">
        <f t="shared" si="15"/>
        <v/>
      </c>
      <c r="AT26" s="127">
        <v>1571</v>
      </c>
      <c r="AU26" s="114"/>
      <c r="AV26" s="115"/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/>
      <c r="BA26" s="68"/>
      <c r="BB26" s="68"/>
      <c r="BC26" s="68"/>
      <c r="BD26" s="68"/>
      <c r="BE26" s="15"/>
      <c r="BF26" s="5">
        <f t="shared" si="12"/>
        <v>10866</v>
      </c>
      <c r="BG26" s="42">
        <v>5188</v>
      </c>
      <c r="BH26" s="42">
        <v>5678</v>
      </c>
      <c r="BI26" s="42"/>
      <c r="BJ26" s="42"/>
      <c r="BK26" s="42"/>
      <c r="BL26" s="42"/>
      <c r="BM26" s="15">
        <v>0</v>
      </c>
    </row>
    <row r="27" spans="1:65" outlineLevel="5">
      <c r="A27" s="22">
        <f t="shared" si="6"/>
        <v>1</v>
      </c>
      <c r="B27" s="9">
        <f t="shared" si="13"/>
        <v>42380</v>
      </c>
      <c r="C27" s="51">
        <v>318160</v>
      </c>
      <c r="D27" s="64">
        <f t="shared" si="7"/>
        <v>37.200000000000003</v>
      </c>
      <c r="E27" s="12">
        <v>36</v>
      </c>
      <c r="F27" s="12"/>
      <c r="G27" s="12">
        <v>39</v>
      </c>
      <c r="H27" s="12">
        <v>38</v>
      </c>
      <c r="I27" s="12">
        <v>35</v>
      </c>
      <c r="J27" s="12"/>
      <c r="K27" s="12">
        <v>38</v>
      </c>
      <c r="L27" s="12">
        <v>37</v>
      </c>
      <c r="M27" s="74" t="str">
        <f t="shared" si="8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9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10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5"/>
        <v>27.073998642226748</v>
      </c>
      <c r="AO27" s="41">
        <v>1473</v>
      </c>
      <c r="AP27" s="110"/>
      <c r="AQ27" s="111"/>
      <c r="AR27" s="126" t="str">
        <f t="shared" si="14"/>
        <v/>
      </c>
      <c r="AS27" s="126" t="str">
        <f t="shared" si="15"/>
        <v/>
      </c>
      <c r="AT27" s="127">
        <v>1297</v>
      </c>
      <c r="AU27" s="114"/>
      <c r="AV27" s="115"/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82.1</v>
      </c>
      <c r="BA27" s="68"/>
      <c r="BB27" s="68"/>
      <c r="BC27" s="68"/>
      <c r="BD27" s="68"/>
      <c r="BE27" s="15"/>
      <c r="BF27" s="5">
        <f t="shared" si="12"/>
        <v>11113</v>
      </c>
      <c r="BG27" s="42">
        <v>7102</v>
      </c>
      <c r="BH27" s="42">
        <v>4011</v>
      </c>
      <c r="BI27" s="42"/>
      <c r="BJ27" s="42"/>
      <c r="BK27" s="42"/>
      <c r="BL27" s="42"/>
      <c r="BM27" s="15">
        <v>0</v>
      </c>
    </row>
    <row r="28" spans="1:65" outlineLevel="5">
      <c r="A28" s="22">
        <f t="shared" si="6"/>
        <v>1</v>
      </c>
      <c r="B28" s="9">
        <f t="shared" si="13"/>
        <v>42381</v>
      </c>
      <c r="C28" s="51">
        <v>322324</v>
      </c>
      <c r="D28" s="64">
        <f t="shared" si="7"/>
        <v>37.799999999999997</v>
      </c>
      <c r="E28" s="12">
        <v>38</v>
      </c>
      <c r="F28" s="12"/>
      <c r="G28" s="12">
        <v>39</v>
      </c>
      <c r="H28" s="12">
        <v>38</v>
      </c>
      <c r="I28" s="12">
        <v>37</v>
      </c>
      <c r="J28" s="12"/>
      <c r="K28" s="12">
        <v>38</v>
      </c>
      <c r="L28" s="12">
        <v>37</v>
      </c>
      <c r="M28" s="74" t="str">
        <f t="shared" si="8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9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10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5"/>
        <v>29.761194029850746</v>
      </c>
      <c r="AO28" s="41">
        <v>1340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1293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82.1</v>
      </c>
      <c r="BA28" s="68"/>
      <c r="BB28" s="68"/>
      <c r="BC28" s="68"/>
      <c r="BD28" s="68"/>
      <c r="BE28" s="15"/>
      <c r="BF28" s="5">
        <f t="shared" si="12"/>
        <v>10805</v>
      </c>
      <c r="BG28" s="42">
        <v>4085</v>
      </c>
      <c r="BH28" s="42">
        <v>6720</v>
      </c>
      <c r="BI28" s="42"/>
      <c r="BJ28" s="42"/>
      <c r="BK28" s="42"/>
      <c r="BL28" s="42"/>
      <c r="BM28" s="15">
        <v>0</v>
      </c>
    </row>
    <row r="29" spans="1:65" outlineLevel="5">
      <c r="A29" s="22">
        <f t="shared" si="6"/>
        <v>1</v>
      </c>
      <c r="B29" s="9">
        <f t="shared" si="13"/>
        <v>42382</v>
      </c>
      <c r="C29" s="51">
        <v>328473</v>
      </c>
      <c r="D29" s="64">
        <f t="shared" si="7"/>
        <v>38.200000000000003</v>
      </c>
      <c r="E29" s="12">
        <v>38</v>
      </c>
      <c r="F29" s="12"/>
      <c r="G29" s="12">
        <v>39</v>
      </c>
      <c r="H29" s="12">
        <v>39</v>
      </c>
      <c r="I29" s="12">
        <v>37</v>
      </c>
      <c r="J29" s="12"/>
      <c r="K29" s="12">
        <v>38</v>
      </c>
      <c r="L29" s="12">
        <v>38</v>
      </c>
      <c r="M29" s="74">
        <f t="shared" si="8"/>
        <v>7.2</v>
      </c>
      <c r="N29" s="83">
        <v>7.35</v>
      </c>
      <c r="O29" s="83"/>
      <c r="P29" s="83">
        <v>7.2</v>
      </c>
      <c r="Q29" s="83">
        <v>7.1</v>
      </c>
      <c r="R29" s="83"/>
      <c r="S29" s="83"/>
      <c r="T29" s="83"/>
      <c r="U29" s="83"/>
      <c r="V29" s="5" t="str">
        <f t="shared" si="9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10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5"/>
        <v>25.695876288659793</v>
      </c>
      <c r="AO29" s="41">
        <v>1552</v>
      </c>
      <c r="AP29" s="110">
        <v>5.14</v>
      </c>
      <c r="AQ29" s="111">
        <v>4.16</v>
      </c>
      <c r="AR29" s="126">
        <f t="shared" si="14"/>
        <v>80.933852140077832</v>
      </c>
      <c r="AS29" s="126">
        <f t="shared" si="15"/>
        <v>19.066147859922168</v>
      </c>
      <c r="AT29" s="127">
        <v>1603</v>
      </c>
      <c r="AU29" s="114">
        <v>2.2599999999999998</v>
      </c>
      <c r="AV29" s="115">
        <v>1.51</v>
      </c>
      <c r="AW29" s="126">
        <f t="shared" si="16"/>
        <v>66.814159292035399</v>
      </c>
      <c r="AX29" s="126">
        <f t="shared" si="17"/>
        <v>33.185840707964601</v>
      </c>
      <c r="AY29" s="64">
        <f t="shared" si="11"/>
        <v>52.570512820512846</v>
      </c>
      <c r="AZ29" s="97">
        <v>82.3</v>
      </c>
      <c r="BA29" s="68"/>
      <c r="BB29" s="68"/>
      <c r="BC29" s="68"/>
      <c r="BD29" s="68"/>
      <c r="BE29" s="15"/>
      <c r="BF29" s="5">
        <f t="shared" si="12"/>
        <v>10817</v>
      </c>
      <c r="BG29" s="42">
        <v>6604</v>
      </c>
      <c r="BH29" s="42">
        <v>4213</v>
      </c>
      <c r="BI29" s="42"/>
      <c r="BJ29" s="42"/>
      <c r="BK29" s="42"/>
      <c r="BL29" s="42"/>
      <c r="BM29" s="15">
        <v>0</v>
      </c>
    </row>
    <row r="30" spans="1:65" outlineLevel="5">
      <c r="A30" s="22">
        <f t="shared" si="6"/>
        <v>1</v>
      </c>
      <c r="B30" s="9">
        <f t="shared" si="13"/>
        <v>42383</v>
      </c>
      <c r="C30" s="51">
        <v>331131</v>
      </c>
      <c r="D30" s="64">
        <f t="shared" si="7"/>
        <v>38.200000000000003</v>
      </c>
      <c r="E30" s="12">
        <v>38</v>
      </c>
      <c r="F30" s="12"/>
      <c r="G30" s="12">
        <v>39</v>
      </c>
      <c r="H30" s="12">
        <v>39</v>
      </c>
      <c r="I30" s="12">
        <v>37</v>
      </c>
      <c r="J30" s="12"/>
      <c r="K30" s="12">
        <v>38</v>
      </c>
      <c r="L30" s="12">
        <v>38</v>
      </c>
      <c r="M30" s="74" t="str">
        <f t="shared" si="8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9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10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5"/>
        <v>25.64630225080386</v>
      </c>
      <c r="AO30" s="41">
        <v>1555</v>
      </c>
      <c r="AP30" s="110"/>
      <c r="AQ30" s="111"/>
      <c r="AR30" s="126" t="str">
        <f t="shared" si="14"/>
        <v/>
      </c>
      <c r="AS30" s="126" t="str">
        <f t="shared" si="15"/>
        <v/>
      </c>
      <c r="AT30" s="127">
        <v>1175</v>
      </c>
      <c r="AU30" s="114"/>
      <c r="AV30" s="115"/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82.1</v>
      </c>
      <c r="BA30" s="68"/>
      <c r="BB30" s="68"/>
      <c r="BC30" s="68"/>
      <c r="BD30" s="68"/>
      <c r="BE30" s="15"/>
      <c r="BF30" s="5">
        <f t="shared" si="12"/>
        <v>10859</v>
      </c>
      <c r="BG30" s="42">
        <v>3883</v>
      </c>
      <c r="BH30" s="42">
        <v>6976</v>
      </c>
      <c r="BI30" s="42"/>
      <c r="BJ30" s="42"/>
      <c r="BK30" s="42"/>
      <c r="BL30" s="42"/>
      <c r="BM30" s="15">
        <v>0</v>
      </c>
    </row>
    <row r="31" spans="1:65" outlineLevel="5">
      <c r="A31" s="22">
        <f t="shared" si="6"/>
        <v>1</v>
      </c>
      <c r="B31" s="9">
        <f t="shared" si="13"/>
        <v>42384</v>
      </c>
      <c r="C31" s="51">
        <v>333812</v>
      </c>
      <c r="D31" s="64">
        <f t="shared" si="7"/>
        <v>38.799999999999997</v>
      </c>
      <c r="E31" s="12">
        <v>38</v>
      </c>
      <c r="F31" s="12"/>
      <c r="G31" s="12">
        <v>41</v>
      </c>
      <c r="H31" s="12">
        <v>39</v>
      </c>
      <c r="I31" s="12">
        <v>37</v>
      </c>
      <c r="J31" s="12"/>
      <c r="K31" s="12">
        <v>40</v>
      </c>
      <c r="L31" s="12">
        <v>38</v>
      </c>
      <c r="M31" s="74" t="str">
        <f t="shared" si="8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9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10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5"/>
        <v>33.569023569023571</v>
      </c>
      <c r="AO31" s="41">
        <v>1188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879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82.3</v>
      </c>
      <c r="BA31" s="68"/>
      <c r="BB31" s="68"/>
      <c r="BC31" s="68"/>
      <c r="BD31" s="68"/>
      <c r="BE31" s="15"/>
      <c r="BF31" s="5">
        <f t="shared" si="12"/>
        <v>10816</v>
      </c>
      <c r="BG31" s="42">
        <v>6631</v>
      </c>
      <c r="BH31" s="42">
        <v>4185</v>
      </c>
      <c r="BI31" s="42"/>
      <c r="BJ31" s="42"/>
      <c r="BK31" s="42"/>
      <c r="BL31" s="42"/>
      <c r="BM31" s="15">
        <v>0</v>
      </c>
    </row>
    <row r="32" spans="1:65" outlineLevel="5">
      <c r="A32" s="22">
        <f t="shared" si="6"/>
        <v>1</v>
      </c>
      <c r="B32" s="9">
        <f t="shared" si="13"/>
        <v>42385</v>
      </c>
      <c r="C32" s="51">
        <v>328608</v>
      </c>
      <c r="D32" s="64">
        <f t="shared" si="7"/>
        <v>38.200000000000003</v>
      </c>
      <c r="E32" s="12">
        <v>38</v>
      </c>
      <c r="F32" s="12"/>
      <c r="G32" s="12">
        <v>39</v>
      </c>
      <c r="H32" s="12">
        <v>39</v>
      </c>
      <c r="I32" s="12">
        <v>37</v>
      </c>
      <c r="J32" s="12"/>
      <c r="K32" s="12">
        <v>38</v>
      </c>
      <c r="L32" s="12">
        <v>38</v>
      </c>
      <c r="M32" s="74" t="str">
        <f t="shared" si="8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9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10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5"/>
        <v>24.940587867417136</v>
      </c>
      <c r="AO32" s="41">
        <v>1599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1644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/>
      <c r="BA32" s="68"/>
      <c r="BB32" s="68"/>
      <c r="BC32" s="68"/>
      <c r="BD32" s="68"/>
      <c r="BE32" s="15"/>
      <c r="BF32" s="5">
        <f t="shared" si="12"/>
        <v>10736</v>
      </c>
      <c r="BG32" s="42">
        <v>2954</v>
      </c>
      <c r="BH32" s="42">
        <v>7782</v>
      </c>
      <c r="BI32" s="42"/>
      <c r="BJ32" s="42"/>
      <c r="BK32" s="42"/>
      <c r="BL32" s="42"/>
      <c r="BM32" s="15">
        <v>0</v>
      </c>
    </row>
    <row r="33" spans="1:65" outlineLevel="5">
      <c r="A33" s="22">
        <f t="shared" si="6"/>
        <v>1</v>
      </c>
      <c r="B33" s="9">
        <f t="shared" si="13"/>
        <v>42386</v>
      </c>
      <c r="C33" s="51">
        <v>364343</v>
      </c>
      <c r="D33" s="64">
        <f t="shared" si="7"/>
        <v>37.5</v>
      </c>
      <c r="E33" s="12">
        <v>38</v>
      </c>
      <c r="F33" s="12"/>
      <c r="G33" s="12">
        <v>38</v>
      </c>
      <c r="H33" s="12">
        <v>38</v>
      </c>
      <c r="I33" s="12">
        <v>37</v>
      </c>
      <c r="J33" s="12"/>
      <c r="K33" s="12">
        <v>37</v>
      </c>
      <c r="L33" s="12">
        <v>37</v>
      </c>
      <c r="M33" s="74" t="str">
        <f t="shared" si="8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9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10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5"/>
        <v>19.359223300970875</v>
      </c>
      <c r="AO33" s="41">
        <v>2060</v>
      </c>
      <c r="AP33" s="110"/>
      <c r="AQ33" s="111"/>
      <c r="AR33" s="126" t="str">
        <f t="shared" si="14"/>
        <v/>
      </c>
      <c r="AS33" s="126" t="str">
        <f t="shared" si="15"/>
        <v/>
      </c>
      <c r="AT33" s="127">
        <v>1981</v>
      </c>
      <c r="AU33" s="114"/>
      <c r="AV33" s="115"/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/>
      <c r="BA33" s="68"/>
      <c r="BB33" s="68"/>
      <c r="BC33" s="68"/>
      <c r="BD33" s="68"/>
      <c r="BE33" s="15"/>
      <c r="BF33" s="5">
        <f t="shared" si="12"/>
        <v>11154</v>
      </c>
      <c r="BG33" s="42">
        <v>9046</v>
      </c>
      <c r="BH33" s="42">
        <v>2108</v>
      </c>
      <c r="BI33" s="42"/>
      <c r="BJ33" s="42"/>
      <c r="BK33" s="42"/>
      <c r="BL33" s="42"/>
      <c r="BM33" s="15">
        <v>0</v>
      </c>
    </row>
    <row r="34" spans="1:65" outlineLevel="5">
      <c r="A34" s="22">
        <f t="shared" si="6"/>
        <v>1</v>
      </c>
      <c r="B34" s="9">
        <f t="shared" si="13"/>
        <v>42387</v>
      </c>
      <c r="C34" s="51">
        <v>337224</v>
      </c>
      <c r="D34" s="64">
        <f t="shared" si="7"/>
        <v>37.200000000000003</v>
      </c>
      <c r="E34" s="12">
        <v>37</v>
      </c>
      <c r="F34" s="12"/>
      <c r="G34" s="12">
        <v>38</v>
      </c>
      <c r="H34" s="12">
        <v>38</v>
      </c>
      <c r="I34" s="12">
        <v>36</v>
      </c>
      <c r="J34" s="12"/>
      <c r="K34" s="12">
        <v>37</v>
      </c>
      <c r="L34" s="12">
        <v>37</v>
      </c>
      <c r="M34" s="74" t="str">
        <f t="shared" si="8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9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10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5"/>
        <v>31.500789889415483</v>
      </c>
      <c r="AO34" s="41">
        <v>1266</v>
      </c>
      <c r="AP34" s="110"/>
      <c r="AQ34" s="111"/>
      <c r="AR34" s="126" t="str">
        <f t="shared" si="14"/>
        <v/>
      </c>
      <c r="AS34" s="126" t="str">
        <f t="shared" si="15"/>
        <v/>
      </c>
      <c r="AT34" s="127">
        <v>1317</v>
      </c>
      <c r="AU34" s="114"/>
      <c r="AV34" s="115"/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82.6</v>
      </c>
      <c r="BA34" s="68"/>
      <c r="BB34" s="68"/>
      <c r="BC34" s="68"/>
      <c r="BD34" s="68"/>
      <c r="BE34" s="15"/>
      <c r="BF34" s="5">
        <f t="shared" si="12"/>
        <v>11114</v>
      </c>
      <c r="BG34" s="42">
        <v>5178</v>
      </c>
      <c r="BH34" s="42">
        <v>5936</v>
      </c>
      <c r="BI34" s="42"/>
      <c r="BJ34" s="42"/>
      <c r="BK34" s="42"/>
      <c r="BL34" s="42"/>
      <c r="BM34" s="15">
        <v>0</v>
      </c>
    </row>
    <row r="35" spans="1:65" outlineLevel="5">
      <c r="A35" s="22">
        <f t="shared" si="6"/>
        <v>1</v>
      </c>
      <c r="B35" s="9">
        <f t="shared" si="13"/>
        <v>42388</v>
      </c>
      <c r="C35" s="51">
        <v>320679</v>
      </c>
      <c r="D35" s="64">
        <f t="shared" si="7"/>
        <v>37.799999999999997</v>
      </c>
      <c r="E35" s="12">
        <v>38</v>
      </c>
      <c r="F35" s="12"/>
      <c r="G35" s="12">
        <v>38</v>
      </c>
      <c r="H35" s="12">
        <v>39</v>
      </c>
      <c r="I35" s="12">
        <v>37</v>
      </c>
      <c r="J35" s="12"/>
      <c r="K35" s="12">
        <v>37</v>
      </c>
      <c r="L35" s="12">
        <v>38</v>
      </c>
      <c r="M35" s="74" t="str">
        <f t="shared" si="8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9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10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5"/>
        <v>21.337613697164258</v>
      </c>
      <c r="AO35" s="41">
        <v>1869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2057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82.3</v>
      </c>
      <c r="BA35" s="68"/>
      <c r="BB35" s="68"/>
      <c r="BC35" s="68"/>
      <c r="BD35" s="68"/>
      <c r="BE35" s="15"/>
      <c r="BF35" s="5">
        <f t="shared" si="12"/>
        <v>11261</v>
      </c>
      <c r="BG35" s="42">
        <v>8133</v>
      </c>
      <c r="BH35" s="42">
        <v>3128</v>
      </c>
      <c r="BI35" s="42"/>
      <c r="BJ35" s="42"/>
      <c r="BK35" s="42"/>
      <c r="BL35" s="42"/>
      <c r="BM35" s="15">
        <v>0</v>
      </c>
    </row>
    <row r="36" spans="1:65" outlineLevel="5">
      <c r="A36" s="22">
        <f t="shared" si="6"/>
        <v>1</v>
      </c>
      <c r="B36" s="9">
        <f t="shared" si="13"/>
        <v>42389</v>
      </c>
      <c r="C36" s="51">
        <v>314657</v>
      </c>
      <c r="D36" s="64">
        <f t="shared" si="7"/>
        <v>38.200000000000003</v>
      </c>
      <c r="E36" s="12">
        <v>38</v>
      </c>
      <c r="F36" s="12"/>
      <c r="G36" s="12">
        <v>39</v>
      </c>
      <c r="H36" s="12">
        <v>39</v>
      </c>
      <c r="I36" s="12">
        <v>37</v>
      </c>
      <c r="J36" s="12"/>
      <c r="K36" s="12">
        <v>38</v>
      </c>
      <c r="L36" s="12">
        <v>38</v>
      </c>
      <c r="M36" s="74">
        <f t="shared" si="8"/>
        <v>7.2</v>
      </c>
      <c r="N36" s="83"/>
      <c r="O36" s="83"/>
      <c r="P36" s="83">
        <v>7.16</v>
      </c>
      <c r="Q36" s="83">
        <v>7.2</v>
      </c>
      <c r="R36" s="83"/>
      <c r="S36" s="83"/>
      <c r="T36" s="83"/>
      <c r="U36" s="83"/>
      <c r="V36" s="5" t="str">
        <f t="shared" si="9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10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5"/>
        <v>32.006420545746387</v>
      </c>
      <c r="AO36" s="41">
        <v>1246</v>
      </c>
      <c r="AP36" s="110">
        <v>4.8899999999999997</v>
      </c>
      <c r="AQ36" s="111">
        <v>3.92</v>
      </c>
      <c r="AR36" s="126">
        <f t="shared" si="14"/>
        <v>80.163599182004091</v>
      </c>
      <c r="AS36" s="126">
        <f t="shared" si="15"/>
        <v>19.836400817995909</v>
      </c>
      <c r="AT36" s="127">
        <v>1375</v>
      </c>
      <c r="AU36" s="114">
        <v>2.95</v>
      </c>
      <c r="AV36" s="115">
        <v>2.04</v>
      </c>
      <c r="AW36" s="126">
        <f t="shared" si="16"/>
        <v>69.152542372881356</v>
      </c>
      <c r="AX36" s="126">
        <f t="shared" si="17"/>
        <v>30.847457627118644</v>
      </c>
      <c r="AY36" s="64">
        <f t="shared" si="11"/>
        <v>44.527921058533302</v>
      </c>
      <c r="AZ36" s="97">
        <v>82.4</v>
      </c>
      <c r="BA36" s="68"/>
      <c r="BB36" s="68"/>
      <c r="BC36" s="68"/>
      <c r="BD36" s="68"/>
      <c r="BE36" s="15"/>
      <c r="BF36" s="5">
        <f t="shared" si="12"/>
        <v>11403</v>
      </c>
      <c r="BG36" s="42">
        <v>6463</v>
      </c>
      <c r="BH36" s="42">
        <v>4940</v>
      </c>
      <c r="BI36" s="42"/>
      <c r="BJ36" s="42"/>
      <c r="BK36" s="42"/>
      <c r="BL36" s="42"/>
      <c r="BM36" s="15">
        <v>0</v>
      </c>
    </row>
    <row r="37" spans="1:65" outlineLevel="5">
      <c r="A37" s="22">
        <f t="shared" si="6"/>
        <v>1</v>
      </c>
      <c r="B37" s="9">
        <f t="shared" si="13"/>
        <v>42390</v>
      </c>
      <c r="C37" s="51">
        <v>316860</v>
      </c>
      <c r="D37" s="64">
        <f t="shared" si="7"/>
        <v>38.5</v>
      </c>
      <c r="E37" s="12">
        <v>38</v>
      </c>
      <c r="F37" s="12"/>
      <c r="G37" s="12">
        <v>39</v>
      </c>
      <c r="H37" s="12">
        <v>40</v>
      </c>
      <c r="I37" s="12">
        <v>37</v>
      </c>
      <c r="J37" s="12"/>
      <c r="K37" s="12">
        <v>38</v>
      </c>
      <c r="L37" s="12">
        <v>39</v>
      </c>
      <c r="M37" s="74" t="str">
        <f t="shared" si="8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9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10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5"/>
        <v>25.145018915510718</v>
      </c>
      <c r="AO37" s="41">
        <v>1586</v>
      </c>
      <c r="AP37" s="110"/>
      <c r="AQ37" s="111"/>
      <c r="AR37" s="126" t="str">
        <f t="shared" si="14"/>
        <v/>
      </c>
      <c r="AS37" s="126" t="str">
        <f t="shared" si="15"/>
        <v/>
      </c>
      <c r="AT37" s="127">
        <v>1448</v>
      </c>
      <c r="AU37" s="114"/>
      <c r="AV37" s="115"/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82.5</v>
      </c>
      <c r="BA37" s="68"/>
      <c r="BB37" s="68"/>
      <c r="BC37" s="68"/>
      <c r="BD37" s="68"/>
      <c r="BE37" s="15"/>
      <c r="BF37" s="5">
        <f t="shared" si="12"/>
        <v>11147</v>
      </c>
      <c r="BG37" s="42">
        <v>3972</v>
      </c>
      <c r="BH37" s="42">
        <v>7175</v>
      </c>
      <c r="BI37" s="42"/>
      <c r="BJ37" s="42"/>
      <c r="BK37" s="42"/>
      <c r="BL37" s="42"/>
      <c r="BM37" s="15">
        <v>0</v>
      </c>
    </row>
    <row r="38" spans="1:65" outlineLevel="5">
      <c r="A38" s="22">
        <f t="shared" si="6"/>
        <v>1</v>
      </c>
      <c r="B38" s="9">
        <f t="shared" si="13"/>
        <v>42391</v>
      </c>
      <c r="C38" s="51">
        <v>323222</v>
      </c>
      <c r="D38" s="64">
        <f t="shared" si="7"/>
        <v>38.200000000000003</v>
      </c>
      <c r="E38" s="12">
        <v>39</v>
      </c>
      <c r="F38" s="12"/>
      <c r="G38" s="12">
        <v>38</v>
      </c>
      <c r="H38" s="12">
        <v>39</v>
      </c>
      <c r="I38" s="12">
        <v>38</v>
      </c>
      <c r="J38" s="12"/>
      <c r="K38" s="12">
        <v>37</v>
      </c>
      <c r="L38" s="12">
        <v>38</v>
      </c>
      <c r="M38" s="74" t="str">
        <f t="shared" si="8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9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10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5"/>
        <v>23.528023598820059</v>
      </c>
      <c r="AO38" s="41">
        <v>1695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1645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82.5</v>
      </c>
      <c r="BA38" s="68"/>
      <c r="BB38" s="68"/>
      <c r="BC38" s="68"/>
      <c r="BD38" s="68"/>
      <c r="BE38" s="15"/>
      <c r="BF38" s="5">
        <f t="shared" si="12"/>
        <v>11254</v>
      </c>
      <c r="BG38" s="42">
        <v>10000</v>
      </c>
      <c r="BH38" s="42">
        <v>1254</v>
      </c>
      <c r="BI38" s="42"/>
      <c r="BJ38" s="42"/>
      <c r="BK38" s="42"/>
      <c r="BL38" s="42"/>
      <c r="BM38" s="15">
        <v>0</v>
      </c>
    </row>
    <row r="39" spans="1:65" outlineLevel="5">
      <c r="A39" s="22">
        <f t="shared" si="6"/>
        <v>1</v>
      </c>
      <c r="B39" s="9">
        <f t="shared" si="13"/>
        <v>42392</v>
      </c>
      <c r="C39" s="51">
        <v>336045</v>
      </c>
      <c r="D39" s="64">
        <f t="shared" si="7"/>
        <v>38.5</v>
      </c>
      <c r="E39" s="12">
        <v>39</v>
      </c>
      <c r="F39" s="12"/>
      <c r="G39" s="12">
        <v>39</v>
      </c>
      <c r="H39" s="12">
        <v>39</v>
      </c>
      <c r="I39" s="12">
        <v>38</v>
      </c>
      <c r="J39" s="12"/>
      <c r="K39" s="12">
        <v>38</v>
      </c>
      <c r="L39" s="12">
        <v>38</v>
      </c>
      <c r="M39" s="74" t="str">
        <f t="shared" si="8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9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10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5"/>
        <v>21.044854881266492</v>
      </c>
      <c r="AO39" s="41">
        <v>1895</v>
      </c>
      <c r="AP39" s="110"/>
      <c r="AQ39" s="111"/>
      <c r="AR39" s="126" t="str">
        <f t="shared" si="14"/>
        <v/>
      </c>
      <c r="AS39" s="126" t="str">
        <f t="shared" si="15"/>
        <v/>
      </c>
      <c r="AT39" s="127">
        <v>1577</v>
      </c>
      <c r="AU39" s="114"/>
      <c r="AV39" s="115"/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/>
      <c r="BA39" s="68"/>
      <c r="BB39" s="68"/>
      <c r="BC39" s="68"/>
      <c r="BD39" s="68"/>
      <c r="BE39" s="15"/>
      <c r="BF39" s="5">
        <f t="shared" si="12"/>
        <v>11366</v>
      </c>
      <c r="BG39" s="42">
        <v>5038</v>
      </c>
      <c r="BH39" s="42">
        <v>6328</v>
      </c>
      <c r="BI39" s="42"/>
      <c r="BJ39" s="42"/>
      <c r="BK39" s="42"/>
      <c r="BL39" s="42"/>
      <c r="BM39" s="15">
        <v>0</v>
      </c>
    </row>
    <row r="40" spans="1:65" outlineLevel="5">
      <c r="A40" s="22">
        <f t="shared" si="6"/>
        <v>1</v>
      </c>
      <c r="B40" s="9">
        <f t="shared" si="13"/>
        <v>42393</v>
      </c>
      <c r="C40" s="51">
        <v>324528</v>
      </c>
      <c r="D40" s="64">
        <f t="shared" si="7"/>
        <v>38.200000000000003</v>
      </c>
      <c r="E40" s="12">
        <v>39</v>
      </c>
      <c r="F40" s="12"/>
      <c r="G40" s="12">
        <v>38</v>
      </c>
      <c r="H40" s="12">
        <v>39</v>
      </c>
      <c r="I40" s="12">
        <v>38</v>
      </c>
      <c r="J40" s="12"/>
      <c r="K40" s="12">
        <v>37</v>
      </c>
      <c r="L40" s="12">
        <v>38</v>
      </c>
      <c r="M40" s="74" t="str">
        <f t="shared" si="8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9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10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5"/>
        <v>28.773448773448774</v>
      </c>
      <c r="AO40" s="41">
        <v>1386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1370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/>
      <c r="BA40" s="68"/>
      <c r="BB40" s="68"/>
      <c r="BC40" s="68"/>
      <c r="BD40" s="68"/>
      <c r="BE40" s="15"/>
      <c r="BF40" s="5">
        <f t="shared" si="12"/>
        <v>11095</v>
      </c>
      <c r="BG40" s="42">
        <v>8273</v>
      </c>
      <c r="BH40" s="42">
        <v>2822</v>
      </c>
      <c r="BI40" s="42"/>
      <c r="BJ40" s="42"/>
      <c r="BK40" s="42"/>
      <c r="BL40" s="42"/>
      <c r="BM40" s="15">
        <v>0</v>
      </c>
    </row>
    <row r="41" spans="1:65" outlineLevel="5">
      <c r="A41" s="22">
        <f t="shared" si="6"/>
        <v>1</v>
      </c>
      <c r="B41" s="9">
        <f t="shared" si="13"/>
        <v>42394</v>
      </c>
      <c r="C41" s="51">
        <v>323919</v>
      </c>
      <c r="D41" s="64">
        <f t="shared" si="7"/>
        <v>38.5</v>
      </c>
      <c r="E41" s="12">
        <v>39</v>
      </c>
      <c r="F41" s="12"/>
      <c r="G41" s="12">
        <v>39</v>
      </c>
      <c r="H41" s="12">
        <v>39</v>
      </c>
      <c r="I41" s="12">
        <v>38</v>
      </c>
      <c r="J41" s="12"/>
      <c r="K41" s="12">
        <v>38</v>
      </c>
      <c r="L41" s="12">
        <v>38</v>
      </c>
      <c r="M41" s="74" t="str">
        <f t="shared" si="8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9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10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5"/>
        <v>30.052750565184628</v>
      </c>
      <c r="AO41" s="41">
        <v>1327</v>
      </c>
      <c r="AP41" s="110"/>
      <c r="AQ41" s="111"/>
      <c r="AR41" s="126" t="str">
        <f t="shared" si="14"/>
        <v/>
      </c>
      <c r="AS41" s="126" t="str">
        <f t="shared" si="15"/>
        <v/>
      </c>
      <c r="AT41" s="127">
        <v>635</v>
      </c>
      <c r="AU41" s="114"/>
      <c r="AV41" s="115"/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82.1</v>
      </c>
      <c r="BA41" s="68"/>
      <c r="BB41" s="68"/>
      <c r="BC41" s="68"/>
      <c r="BD41" s="68"/>
      <c r="BE41" s="15"/>
      <c r="BF41" s="5">
        <f t="shared" si="12"/>
        <v>10814</v>
      </c>
      <c r="BG41" s="42">
        <v>4662</v>
      </c>
      <c r="BH41" s="42">
        <v>6152</v>
      </c>
      <c r="BI41" s="42"/>
      <c r="BJ41" s="42"/>
      <c r="BK41" s="42"/>
      <c r="BL41" s="42"/>
      <c r="BM41" s="15">
        <v>0</v>
      </c>
    </row>
    <row r="42" spans="1:65" outlineLevel="5">
      <c r="A42" s="22">
        <f t="shared" si="6"/>
        <v>1</v>
      </c>
      <c r="B42" s="9">
        <f t="shared" si="13"/>
        <v>42395</v>
      </c>
      <c r="C42" s="51">
        <v>343080</v>
      </c>
      <c r="D42" s="64">
        <f t="shared" si="7"/>
        <v>38.5</v>
      </c>
      <c r="E42" s="12">
        <v>38</v>
      </c>
      <c r="F42" s="12"/>
      <c r="G42" s="12">
        <v>39</v>
      </c>
      <c r="H42" s="12">
        <v>40</v>
      </c>
      <c r="I42" s="12">
        <v>37</v>
      </c>
      <c r="J42" s="12"/>
      <c r="K42" s="12">
        <v>38</v>
      </c>
      <c r="L42" s="12">
        <v>39</v>
      </c>
      <c r="M42" s="74" t="str">
        <f t="shared" si="8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9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10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5"/>
        <v>32.661752661752665</v>
      </c>
      <c r="AO42" s="41">
        <v>1221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1151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82.2</v>
      </c>
      <c r="BA42" s="68"/>
      <c r="BB42" s="68"/>
      <c r="BC42" s="68"/>
      <c r="BD42" s="68"/>
      <c r="BE42" s="15"/>
      <c r="BF42" s="5">
        <f t="shared" si="12"/>
        <v>10446</v>
      </c>
      <c r="BG42" s="42">
        <v>4669</v>
      </c>
      <c r="BH42" s="42">
        <v>5777</v>
      </c>
      <c r="BI42" s="42"/>
      <c r="BJ42" s="42"/>
      <c r="BK42" s="42"/>
      <c r="BL42" s="42"/>
      <c r="BM42" s="15">
        <v>0</v>
      </c>
    </row>
    <row r="43" spans="1:65" outlineLevel="5">
      <c r="A43" s="22">
        <f t="shared" si="6"/>
        <v>1</v>
      </c>
      <c r="B43" s="9">
        <f t="shared" si="13"/>
        <v>42396</v>
      </c>
      <c r="C43" s="51">
        <v>364343</v>
      </c>
      <c r="D43" s="64">
        <f t="shared" si="7"/>
        <v>37.5</v>
      </c>
      <c r="E43" s="12">
        <v>38</v>
      </c>
      <c r="F43" s="12"/>
      <c r="G43" s="12">
        <v>38</v>
      </c>
      <c r="H43" s="12">
        <v>38</v>
      </c>
      <c r="I43" s="12">
        <v>37</v>
      </c>
      <c r="J43" s="12"/>
      <c r="K43" s="12">
        <v>37</v>
      </c>
      <c r="L43" s="12">
        <v>37</v>
      </c>
      <c r="M43" s="74">
        <f t="shared" si="8"/>
        <v>7.3</v>
      </c>
      <c r="N43" s="83">
        <v>7.36</v>
      </c>
      <c r="O43" s="83"/>
      <c r="P43" s="83">
        <v>7.31</v>
      </c>
      <c r="Q43" s="83">
        <v>7.26</v>
      </c>
      <c r="R43" s="83"/>
      <c r="S43" s="83"/>
      <c r="T43" s="83"/>
      <c r="U43" s="83"/>
      <c r="V43" s="5" t="str">
        <f t="shared" si="9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10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5"/>
        <v>19.359223300970875</v>
      </c>
      <c r="AO43" s="41">
        <v>2060</v>
      </c>
      <c r="AP43" s="110">
        <v>4.47</v>
      </c>
      <c r="AQ43" s="111">
        <v>3.62</v>
      </c>
      <c r="AR43" s="126">
        <f t="shared" si="14"/>
        <v>80.984340044742737</v>
      </c>
      <c r="AS43" s="126">
        <f t="shared" si="15"/>
        <v>19.015659955257263</v>
      </c>
      <c r="AT43" s="127">
        <v>1981</v>
      </c>
      <c r="AU43" s="114">
        <v>2.33</v>
      </c>
      <c r="AV43" s="115">
        <v>1.54</v>
      </c>
      <c r="AW43" s="126">
        <f t="shared" si="16"/>
        <v>66.094420600858371</v>
      </c>
      <c r="AX43" s="126">
        <f t="shared" si="17"/>
        <v>33.905579399141629</v>
      </c>
      <c r="AY43" s="64">
        <f t="shared" si="11"/>
        <v>54.227568361423884</v>
      </c>
      <c r="AZ43" s="97">
        <v>83.4</v>
      </c>
      <c r="BA43" s="68"/>
      <c r="BB43" s="68"/>
      <c r="BC43" s="68"/>
      <c r="BD43" s="68"/>
      <c r="BE43" s="15"/>
      <c r="BF43" s="5">
        <f t="shared" si="12"/>
        <v>11154</v>
      </c>
      <c r="BG43" s="42">
        <v>9046</v>
      </c>
      <c r="BH43" s="42">
        <v>2108</v>
      </c>
      <c r="BI43" s="42"/>
      <c r="BJ43" s="42"/>
      <c r="BK43" s="42"/>
      <c r="BL43" s="42"/>
      <c r="BM43" s="15">
        <v>0</v>
      </c>
    </row>
    <row r="44" spans="1:65" outlineLevel="5">
      <c r="A44" s="22">
        <f t="shared" si="6"/>
        <v>1</v>
      </c>
      <c r="B44" s="9">
        <f t="shared" si="13"/>
        <v>42397</v>
      </c>
      <c r="C44" s="51">
        <v>436200</v>
      </c>
      <c r="D44" s="64">
        <f t="shared" si="7"/>
        <v>38.5</v>
      </c>
      <c r="E44" s="12">
        <v>39</v>
      </c>
      <c r="F44" s="12"/>
      <c r="G44" s="12">
        <v>39</v>
      </c>
      <c r="H44" s="12">
        <v>39</v>
      </c>
      <c r="I44" s="12">
        <v>38</v>
      </c>
      <c r="J44" s="12"/>
      <c r="K44" s="12">
        <v>38</v>
      </c>
      <c r="L44" s="12">
        <v>38</v>
      </c>
      <c r="M44" s="74" t="str">
        <f t="shared" si="8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9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10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5"/>
        <v>26.306068601583114</v>
      </c>
      <c r="AO44" s="41">
        <v>1516</v>
      </c>
      <c r="AP44" s="110"/>
      <c r="AQ44" s="111"/>
      <c r="AR44" s="126" t="str">
        <f t="shared" si="14"/>
        <v/>
      </c>
      <c r="AS44" s="126" t="str">
        <f t="shared" si="15"/>
        <v/>
      </c>
      <c r="AT44" s="127">
        <v>1699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82.4</v>
      </c>
      <c r="BA44" s="68"/>
      <c r="BB44" s="68"/>
      <c r="BC44" s="68"/>
      <c r="BD44" s="68"/>
      <c r="BE44" s="15"/>
      <c r="BF44" s="5">
        <f t="shared" si="12"/>
        <v>11148</v>
      </c>
      <c r="BG44" s="42">
        <v>9274</v>
      </c>
      <c r="BH44" s="42">
        <v>1874</v>
      </c>
      <c r="BI44" s="42"/>
      <c r="BJ44" s="42"/>
      <c r="BK44" s="42"/>
      <c r="BL44" s="42"/>
      <c r="BM44" s="15">
        <v>0</v>
      </c>
    </row>
    <row r="45" spans="1:65" outlineLevel="5">
      <c r="A45" s="22">
        <f t="shared" si="6"/>
        <v>1</v>
      </c>
      <c r="B45" s="9">
        <f t="shared" si="13"/>
        <v>42398</v>
      </c>
      <c r="C45" s="51">
        <v>562175</v>
      </c>
      <c r="D45" s="64">
        <f t="shared" si="7"/>
        <v>37.200000000000003</v>
      </c>
      <c r="E45" s="12">
        <v>36</v>
      </c>
      <c r="F45" s="12"/>
      <c r="G45" s="12">
        <v>38</v>
      </c>
      <c r="H45" s="12">
        <v>39</v>
      </c>
      <c r="I45" s="12">
        <v>35</v>
      </c>
      <c r="J45" s="12"/>
      <c r="K45" s="12">
        <v>37</v>
      </c>
      <c r="L45" s="12">
        <v>38</v>
      </c>
      <c r="M45" s="74" t="str">
        <f t="shared" si="8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9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10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5"/>
        <v>26.271409749670621</v>
      </c>
      <c r="AO45" s="41">
        <v>1518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1745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82.6</v>
      </c>
      <c r="BA45" s="68"/>
      <c r="BB45" s="68"/>
      <c r="BC45" s="68"/>
      <c r="BD45" s="68"/>
      <c r="BE45" s="15"/>
      <c r="BF45" s="5">
        <f t="shared" si="12"/>
        <v>11225</v>
      </c>
      <c r="BG45" s="42">
        <v>6427</v>
      </c>
      <c r="BH45" s="42">
        <v>4798</v>
      </c>
      <c r="BI45" s="42"/>
      <c r="BJ45" s="42"/>
      <c r="BK45" s="42"/>
      <c r="BL45" s="42"/>
      <c r="BM45" s="15">
        <v>0</v>
      </c>
    </row>
    <row r="46" spans="1:65" outlineLevel="5">
      <c r="A46" s="22">
        <f t="shared" si="6"/>
        <v>1</v>
      </c>
      <c r="B46" s="9">
        <f t="shared" si="13"/>
        <v>42399</v>
      </c>
      <c r="C46" s="51">
        <v>505123</v>
      </c>
      <c r="D46" s="64">
        <f t="shared" si="7"/>
        <v>37.200000000000003</v>
      </c>
      <c r="E46" s="12">
        <v>38</v>
      </c>
      <c r="F46" s="12"/>
      <c r="G46" s="12">
        <v>38</v>
      </c>
      <c r="H46" s="12">
        <v>37</v>
      </c>
      <c r="I46" s="12">
        <v>37</v>
      </c>
      <c r="J46" s="12"/>
      <c r="K46" s="12">
        <v>37</v>
      </c>
      <c r="L46" s="12">
        <v>36</v>
      </c>
      <c r="M46" s="74" t="str">
        <f t="shared" si="8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9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10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5"/>
        <v>19.95995995995996</v>
      </c>
      <c r="AO46" s="41">
        <v>1998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2002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/>
      <c r="BA46" s="68"/>
      <c r="BB46" s="68"/>
      <c r="BC46" s="68"/>
      <c r="BD46" s="68"/>
      <c r="BE46" s="15"/>
      <c r="BF46" s="5">
        <f t="shared" si="12"/>
        <v>11318</v>
      </c>
      <c r="BG46" s="42">
        <v>9364</v>
      </c>
      <c r="BH46" s="42">
        <v>1954</v>
      </c>
      <c r="BI46" s="42"/>
      <c r="BJ46" s="42"/>
      <c r="BK46" s="42"/>
      <c r="BL46" s="42"/>
      <c r="BM46" s="15">
        <v>0</v>
      </c>
    </row>
    <row r="47" spans="1:65" ht="17.25" outlineLevel="5" thickBot="1">
      <c r="A47" s="31">
        <f t="shared" si="6"/>
        <v>1</v>
      </c>
      <c r="B47" s="32">
        <f t="shared" si="13"/>
        <v>42400</v>
      </c>
      <c r="C47" s="51">
        <v>416403</v>
      </c>
      <c r="D47" s="64">
        <f t="shared" si="7"/>
        <v>38.200000000000003</v>
      </c>
      <c r="E47" s="12">
        <v>39</v>
      </c>
      <c r="F47" s="12"/>
      <c r="G47" s="12">
        <v>38</v>
      </c>
      <c r="H47" s="12">
        <v>39</v>
      </c>
      <c r="I47" s="26">
        <v>38</v>
      </c>
      <c r="J47" s="26"/>
      <c r="K47" s="26">
        <v>37</v>
      </c>
      <c r="L47" s="26">
        <v>38</v>
      </c>
      <c r="M47" s="74" t="str">
        <f t="shared" si="8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9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10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5"/>
        <v>29.323529411764707</v>
      </c>
      <c r="AO47" s="41">
        <v>1360</v>
      </c>
      <c r="AP47" s="130"/>
      <c r="AQ47" s="131"/>
      <c r="AR47" s="126" t="str">
        <f t="shared" si="14"/>
        <v/>
      </c>
      <c r="AS47" s="126" t="str">
        <f t="shared" si="15"/>
        <v/>
      </c>
      <c r="AT47" s="127">
        <v>1427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/>
      <c r="BA47" s="76"/>
      <c r="BB47" s="76"/>
      <c r="BC47" s="76"/>
      <c r="BD47" s="76"/>
      <c r="BE47" s="15"/>
      <c r="BF47" s="5">
        <f t="shared" si="12"/>
        <v>11347</v>
      </c>
      <c r="BG47" s="42">
        <v>9908</v>
      </c>
      <c r="BH47" s="42">
        <v>1439</v>
      </c>
      <c r="BI47" s="42"/>
      <c r="BJ47" s="42"/>
      <c r="BK47" s="42"/>
      <c r="BL47" s="42"/>
      <c r="BM47" s="25">
        <v>0</v>
      </c>
    </row>
    <row r="48" spans="1:65" outlineLevel="4">
      <c r="A48" s="157" t="s">
        <v>35</v>
      </c>
      <c r="B48" s="158"/>
      <c r="C48" s="50">
        <f t="shared" ref="C48:BM48" si="18">SUBTOTAL(4,C17:C47)</f>
        <v>562175</v>
      </c>
      <c r="D48" s="60">
        <f t="shared" si="18"/>
        <v>38.799999999999997</v>
      </c>
      <c r="E48" s="28">
        <f t="shared" si="18"/>
        <v>39</v>
      </c>
      <c r="F48" s="28">
        <f t="shared" si="18"/>
        <v>0</v>
      </c>
      <c r="G48" s="28">
        <f t="shared" si="18"/>
        <v>41</v>
      </c>
      <c r="H48" s="28">
        <f t="shared" si="18"/>
        <v>40</v>
      </c>
      <c r="I48" s="28">
        <f t="shared" si="18"/>
        <v>38</v>
      </c>
      <c r="J48" s="28">
        <f t="shared" si="18"/>
        <v>0</v>
      </c>
      <c r="K48" s="28">
        <f t="shared" si="18"/>
        <v>40</v>
      </c>
      <c r="L48" s="28">
        <f t="shared" si="18"/>
        <v>39</v>
      </c>
      <c r="M48" s="71">
        <f t="shared" si="18"/>
        <v>7.3</v>
      </c>
      <c r="N48" s="82">
        <f t="shared" si="18"/>
        <v>7.36</v>
      </c>
      <c r="O48" s="82">
        <f t="shared" si="18"/>
        <v>0</v>
      </c>
      <c r="P48" s="82">
        <f t="shared" si="18"/>
        <v>7.31</v>
      </c>
      <c r="Q48" s="82">
        <f t="shared" si="18"/>
        <v>7.26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33.569023569023571</v>
      </c>
      <c r="AO48" s="39">
        <f t="shared" si="18"/>
        <v>2060</v>
      </c>
      <c r="AP48" s="104">
        <f t="shared" si="18"/>
        <v>5.14</v>
      </c>
      <c r="AQ48" s="105">
        <f t="shared" si="18"/>
        <v>4.16</v>
      </c>
      <c r="AR48" s="106">
        <f t="shared" si="18"/>
        <v>80.984340044742737</v>
      </c>
      <c r="AS48" s="106">
        <f t="shared" si="18"/>
        <v>19.836400817995909</v>
      </c>
      <c r="AT48" s="107">
        <f t="shared" si="18"/>
        <v>2057</v>
      </c>
      <c r="AU48" s="108">
        <f t="shared" si="18"/>
        <v>2.95</v>
      </c>
      <c r="AV48" s="109">
        <f t="shared" si="18"/>
        <v>2.04</v>
      </c>
      <c r="AW48" s="106">
        <f t="shared" si="18"/>
        <v>69.152542372881356</v>
      </c>
      <c r="AX48" s="106">
        <f t="shared" si="18"/>
        <v>33.905579399141629</v>
      </c>
      <c r="AY48" s="60">
        <f t="shared" si="18"/>
        <v>54.227568361423884</v>
      </c>
      <c r="AZ48" s="96">
        <f t="shared" si="18"/>
        <v>83.4</v>
      </c>
      <c r="BA48" s="67">
        <f t="shared" si="18"/>
        <v>0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0</v>
      </c>
      <c r="BF48" s="29">
        <f t="shared" si="18"/>
        <v>11403</v>
      </c>
      <c r="BG48" s="39">
        <f t="shared" si="18"/>
        <v>10000</v>
      </c>
      <c r="BH48" s="40">
        <f t="shared" si="18"/>
        <v>7782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4750</v>
      </c>
    </row>
    <row r="49" spans="1:65" outlineLevel="3">
      <c r="A49" s="187" t="s">
        <v>24</v>
      </c>
      <c r="B49" s="188"/>
      <c r="C49" s="51">
        <f t="shared" ref="C49:BM49" si="19">SUBTOTAL(5,C17:C47)</f>
        <v>306079</v>
      </c>
      <c r="D49" s="61">
        <f t="shared" si="19"/>
        <v>36.799999999999997</v>
      </c>
      <c r="E49" s="12">
        <f t="shared" si="19"/>
        <v>36</v>
      </c>
      <c r="F49" s="12">
        <f t="shared" si="19"/>
        <v>0</v>
      </c>
      <c r="G49" s="12">
        <f t="shared" si="19"/>
        <v>37</v>
      </c>
      <c r="H49" s="12">
        <f t="shared" si="19"/>
        <v>37</v>
      </c>
      <c r="I49" s="12">
        <f t="shared" si="19"/>
        <v>35</v>
      </c>
      <c r="J49" s="12">
        <f t="shared" si="19"/>
        <v>0</v>
      </c>
      <c r="K49" s="12">
        <f t="shared" si="19"/>
        <v>36</v>
      </c>
      <c r="L49" s="12">
        <f t="shared" si="19"/>
        <v>36</v>
      </c>
      <c r="M49" s="72">
        <f t="shared" si="19"/>
        <v>7.1</v>
      </c>
      <c r="N49" s="83">
        <f t="shared" si="19"/>
        <v>7.15</v>
      </c>
      <c r="O49" s="83">
        <f t="shared" si="19"/>
        <v>0</v>
      </c>
      <c r="P49" s="83">
        <f t="shared" si="19"/>
        <v>7.16</v>
      </c>
      <c r="Q49" s="83">
        <f t="shared" si="19"/>
        <v>7.1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19.359223300970875</v>
      </c>
      <c r="AO49" s="41">
        <f t="shared" si="19"/>
        <v>1188</v>
      </c>
      <c r="AP49" s="110">
        <f t="shared" si="19"/>
        <v>3.81</v>
      </c>
      <c r="AQ49" s="111">
        <f t="shared" si="19"/>
        <v>3.07</v>
      </c>
      <c r="AR49" s="112">
        <f t="shared" si="19"/>
        <v>80.163599182004091</v>
      </c>
      <c r="AS49" s="112">
        <f t="shared" si="19"/>
        <v>19.015659955257263</v>
      </c>
      <c r="AT49" s="113">
        <f t="shared" si="19"/>
        <v>635</v>
      </c>
      <c r="AU49" s="114">
        <f t="shared" si="19"/>
        <v>2.2599999999999998</v>
      </c>
      <c r="AV49" s="115">
        <f t="shared" si="19"/>
        <v>1.51</v>
      </c>
      <c r="AW49" s="112">
        <f t="shared" si="19"/>
        <v>66.094420600858371</v>
      </c>
      <c r="AX49" s="112">
        <f t="shared" si="19"/>
        <v>30.847457627118644</v>
      </c>
      <c r="AY49" s="61">
        <f t="shared" si="19"/>
        <v>44.527921058533302</v>
      </c>
      <c r="AZ49" s="97">
        <f t="shared" si="19"/>
        <v>80.7</v>
      </c>
      <c r="BA49" s="68">
        <f t="shared" si="19"/>
        <v>0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0</v>
      </c>
      <c r="BF49" s="6">
        <f t="shared" si="19"/>
        <v>10446</v>
      </c>
      <c r="BG49" s="41">
        <f t="shared" si="19"/>
        <v>2386</v>
      </c>
      <c r="BH49" s="42">
        <f t="shared" si="19"/>
        <v>348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>
      <c r="A50" s="187" t="s">
        <v>13</v>
      </c>
      <c r="B50" s="188"/>
      <c r="C50" s="51">
        <f>IFERROR(SUBTOTAL(1,C17:C47),"")</f>
        <v>348291.87096774194</v>
      </c>
      <c r="D50" s="61">
        <f t="shared" ref="D50:BM50" si="20">IFERROR(SUBTOTAL(1,D17:D47),"")</f>
        <v>37.906451612903233</v>
      </c>
      <c r="E50" s="12">
        <f t="shared" si="20"/>
        <v>37.935483870967744</v>
      </c>
      <c r="F50" s="12" t="str">
        <f t="shared" si="20"/>
        <v/>
      </c>
      <c r="G50" s="12">
        <f t="shared" si="20"/>
        <v>38.516129032258064</v>
      </c>
      <c r="H50" s="12">
        <f t="shared" si="20"/>
        <v>38.741935483870968</v>
      </c>
      <c r="I50" s="12">
        <f t="shared" si="20"/>
        <v>36.935483870967744</v>
      </c>
      <c r="J50" s="12" t="str">
        <f t="shared" si="20"/>
        <v/>
      </c>
      <c r="K50" s="12">
        <f t="shared" si="20"/>
        <v>37.516129032258064</v>
      </c>
      <c r="L50" s="12">
        <f t="shared" si="20"/>
        <v>37.741935483870968</v>
      </c>
      <c r="M50" s="72">
        <f t="shared" si="20"/>
        <v>7.2</v>
      </c>
      <c r="N50" s="83">
        <f t="shared" si="20"/>
        <v>7.2866666666666662</v>
      </c>
      <c r="O50" s="83" t="str">
        <f t="shared" si="20"/>
        <v/>
      </c>
      <c r="P50" s="83">
        <f t="shared" si="20"/>
        <v>7.2074999999999996</v>
      </c>
      <c r="Q50" s="83">
        <f t="shared" si="20"/>
        <v>7.1724999999999994</v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25.934413204353188</v>
      </c>
      <c r="AO50" s="41">
        <f t="shared" si="20"/>
        <v>1574.4193548387098</v>
      </c>
      <c r="AP50" s="110">
        <f t="shared" si="20"/>
        <v>4.5774999999999997</v>
      </c>
      <c r="AQ50" s="111">
        <f t="shared" si="20"/>
        <v>3.6924999999999999</v>
      </c>
      <c r="AR50" s="112">
        <f t="shared" si="20"/>
        <v>80.664804797086745</v>
      </c>
      <c r="AS50" s="112">
        <f t="shared" si="20"/>
        <v>19.335195202913258</v>
      </c>
      <c r="AT50" s="113">
        <f t="shared" si="20"/>
        <v>1512.7741935483871</v>
      </c>
      <c r="AU50" s="114">
        <f t="shared" si="20"/>
        <v>2.4575</v>
      </c>
      <c r="AV50" s="115">
        <f t="shared" si="20"/>
        <v>1.6525000000000001</v>
      </c>
      <c r="AW50" s="112">
        <f t="shared" si="20"/>
        <v>67.109167029325874</v>
      </c>
      <c r="AX50" s="112">
        <f t="shared" si="20"/>
        <v>32.890832970674126</v>
      </c>
      <c r="AY50" s="61">
        <f t="shared" si="20"/>
        <v>50.935904299700397</v>
      </c>
      <c r="AZ50" s="97">
        <f t="shared" si="20"/>
        <v>82.215789473684211</v>
      </c>
      <c r="BA50" s="68" t="str">
        <f t="shared" si="20"/>
        <v/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 t="str">
        <f>IFERROR(SUBTOTAL(1,BE17:BE47),"")</f>
        <v/>
      </c>
      <c r="BF50" s="6">
        <f t="shared" si="20"/>
        <v>11075.806451612903</v>
      </c>
      <c r="BG50" s="41">
        <f t="shared" si="20"/>
        <v>6339.3548387096771</v>
      </c>
      <c r="BH50" s="42">
        <f t="shared" si="20"/>
        <v>4175.8064516129034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>
        <f t="shared" si="20"/>
        <v>560.64516129032256</v>
      </c>
    </row>
    <row r="51" spans="1:65" ht="17.25" outlineLevel="1" thickBot="1">
      <c r="A51" s="189" t="s">
        <v>60</v>
      </c>
      <c r="B51" s="190"/>
      <c r="C51" s="52">
        <f>SUBTOTAL(9,C17:C47)</f>
        <v>10797048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48807</v>
      </c>
      <c r="AP51" s="116"/>
      <c r="AQ51" s="117"/>
      <c r="AR51" s="118"/>
      <c r="AS51" s="118"/>
      <c r="AT51" s="119">
        <f>SUBTOTAL(9,AT17:AT47)</f>
        <v>46896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343350</v>
      </c>
      <c r="BG51" s="43">
        <f t="shared" si="21"/>
        <v>196520</v>
      </c>
      <c r="BH51" s="44">
        <f t="shared" si="21"/>
        <v>129450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17380</v>
      </c>
    </row>
    <row r="52" spans="1:65" outlineLevel="5">
      <c r="A52" s="21">
        <f t="shared" si="6"/>
        <v>2</v>
      </c>
      <c r="B52" s="33">
        <f>B47+1</f>
        <v>42401</v>
      </c>
      <c r="C52" s="51">
        <v>391951</v>
      </c>
      <c r="D52" s="64">
        <f t="shared" ref="D52:D80" si="22">IFERROR(ROUND(AVERAGE(E52:L52),1),"")</f>
        <v>38.5</v>
      </c>
      <c r="E52" s="12">
        <v>39</v>
      </c>
      <c r="F52" s="12"/>
      <c r="G52" s="12">
        <v>39</v>
      </c>
      <c r="H52" s="12">
        <v>39</v>
      </c>
      <c r="I52" s="11">
        <v>38</v>
      </c>
      <c r="J52" s="11"/>
      <c r="K52" s="11">
        <v>38</v>
      </c>
      <c r="L52" s="11">
        <v>38</v>
      </c>
      <c r="M52" s="74" t="str">
        <f t="shared" ref="M52:M80" si="23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 t="shared" ref="AN52:AN80" si="26">39880/AO52</f>
        <v>28.025298664792693</v>
      </c>
      <c r="AO52" s="41">
        <v>1423</v>
      </c>
      <c r="AP52" s="124"/>
      <c r="AQ52" s="125"/>
      <c r="AR52" s="126" t="str">
        <f t="shared" ref="AR52:AR80" si="27">IFERROR(AQ52/AP52*100,"")</f>
        <v/>
      </c>
      <c r="AS52" s="126" t="str">
        <f t="shared" ref="AS52:AS80" si="28">IFERROR(100-AR52,"")</f>
        <v/>
      </c>
      <c r="AT52" s="127">
        <v>1681</v>
      </c>
      <c r="AU52" s="128"/>
      <c r="AV52" s="129"/>
      <c r="AW52" s="126" t="str">
        <f t="shared" ref="AW52:AW80" si="29">IFERROR(AV52/AU52*100,"")</f>
        <v/>
      </c>
      <c r="AX52" s="126" t="str">
        <f t="shared" ref="AX52:AX80" si="30">IFERROR(100-AW52,"")</f>
        <v/>
      </c>
      <c r="AY52" s="64" t="str">
        <f t="shared" ref="AY52:AY80" si="31">IFERROR((1-((AW52*AS52)/(AX52*AR52)))*100,"")</f>
        <v/>
      </c>
      <c r="AZ52">
        <v>82.7</v>
      </c>
      <c r="BA52" s="70"/>
      <c r="BB52" s="70"/>
      <c r="BC52" s="70"/>
      <c r="BD52" s="70"/>
      <c r="BE52" s="15"/>
      <c r="BF52" s="5">
        <f t="shared" ref="BF52:BF80" si="32">IF(SUM(BG52:BM52)=0,"",SUM(BG52:BM52))</f>
        <v>11173</v>
      </c>
      <c r="BG52" s="42">
        <v>5287</v>
      </c>
      <c r="BH52" s="42">
        <v>5886</v>
      </c>
      <c r="BI52" s="42"/>
      <c r="BJ52" s="42"/>
      <c r="BK52" s="42"/>
      <c r="BL52" s="42"/>
      <c r="BM52" s="14"/>
    </row>
    <row r="53" spans="1:65" outlineLevel="5">
      <c r="A53" s="22">
        <f t="shared" si="6"/>
        <v>2</v>
      </c>
      <c r="B53" s="9">
        <f t="shared" si="13"/>
        <v>42402</v>
      </c>
      <c r="C53" s="51">
        <v>400947</v>
      </c>
      <c r="D53" s="64">
        <f t="shared" si="22"/>
        <v>37.799999999999997</v>
      </c>
      <c r="E53" s="12">
        <v>38</v>
      </c>
      <c r="F53" s="12"/>
      <c r="G53" s="12">
        <v>38</v>
      </c>
      <c r="H53" s="12">
        <v>39</v>
      </c>
      <c r="I53" s="12">
        <v>37</v>
      </c>
      <c r="J53" s="12"/>
      <c r="K53" s="12">
        <v>37</v>
      </c>
      <c r="L53" s="12">
        <v>38</v>
      </c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si="26"/>
        <v>24.436274509803923</v>
      </c>
      <c r="AO53" s="41">
        <v>1632</v>
      </c>
      <c r="AP53" s="110"/>
      <c r="AQ53" s="111"/>
      <c r="AR53" s="126" t="str">
        <f t="shared" si="27"/>
        <v/>
      </c>
      <c r="AS53" s="126" t="str">
        <f t="shared" si="28"/>
        <v/>
      </c>
      <c r="AT53" s="127">
        <v>1454</v>
      </c>
      <c r="AU53" s="128"/>
      <c r="AV53" s="129"/>
      <c r="AW53" s="126" t="str">
        <f t="shared" si="29"/>
        <v/>
      </c>
      <c r="AX53" s="126" t="str">
        <f t="shared" si="30"/>
        <v/>
      </c>
      <c r="AY53" s="64" t="str">
        <f t="shared" si="31"/>
        <v/>
      </c>
      <c r="AZ53" s="97">
        <v>82.7</v>
      </c>
      <c r="BA53" s="68"/>
      <c r="BB53" s="68"/>
      <c r="BC53" s="68"/>
      <c r="BD53" s="68"/>
      <c r="BE53" s="15"/>
      <c r="BF53" s="5">
        <f t="shared" si="32"/>
        <v>10803</v>
      </c>
      <c r="BG53" s="42">
        <v>6837</v>
      </c>
      <c r="BH53" s="42">
        <v>3966</v>
      </c>
      <c r="BI53" s="42"/>
      <c r="BJ53" s="42"/>
      <c r="BK53" s="42"/>
      <c r="BL53" s="42"/>
      <c r="BM53" s="15"/>
    </row>
    <row r="54" spans="1:65" outlineLevel="5">
      <c r="A54" s="22">
        <f t="shared" si="6"/>
        <v>2</v>
      </c>
      <c r="B54" s="9">
        <f t="shared" si="13"/>
        <v>42403</v>
      </c>
      <c r="C54" s="51">
        <v>371976</v>
      </c>
      <c r="D54" s="64">
        <f t="shared" si="22"/>
        <v>38.200000000000003</v>
      </c>
      <c r="E54" s="12">
        <v>38</v>
      </c>
      <c r="F54" s="12"/>
      <c r="G54" s="12">
        <v>38</v>
      </c>
      <c r="H54" s="12">
        <v>40</v>
      </c>
      <c r="I54" s="12">
        <v>37</v>
      </c>
      <c r="J54" s="12"/>
      <c r="K54" s="12">
        <v>37</v>
      </c>
      <c r="L54" s="12">
        <v>39</v>
      </c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26"/>
        <v>29.805680119581464</v>
      </c>
      <c r="AO54" s="41">
        <v>1338</v>
      </c>
      <c r="AP54" s="110"/>
      <c r="AQ54" s="111"/>
      <c r="AR54" s="126" t="str">
        <f t="shared" si="27"/>
        <v/>
      </c>
      <c r="AS54" s="126" t="str">
        <f t="shared" si="28"/>
        <v/>
      </c>
      <c r="AT54" s="127">
        <v>1216</v>
      </c>
      <c r="AU54" s="128"/>
      <c r="AV54" s="129"/>
      <c r="AW54" s="126" t="str">
        <f t="shared" si="29"/>
        <v/>
      </c>
      <c r="AX54" s="126" t="str">
        <f t="shared" si="30"/>
        <v/>
      </c>
      <c r="AY54" s="64" t="str">
        <f t="shared" si="31"/>
        <v/>
      </c>
      <c r="AZ54" s="97">
        <v>82.1</v>
      </c>
      <c r="BA54" s="68"/>
      <c r="BB54" s="68"/>
      <c r="BC54" s="68"/>
      <c r="BD54" s="68"/>
      <c r="BE54" s="15"/>
      <c r="BF54" s="5">
        <f t="shared" si="32"/>
        <v>10106</v>
      </c>
      <c r="BG54" s="42">
        <v>4825</v>
      </c>
      <c r="BH54" s="42">
        <v>5281</v>
      </c>
      <c r="BI54" s="42"/>
      <c r="BJ54" s="42"/>
      <c r="BK54" s="42"/>
      <c r="BL54" s="42"/>
      <c r="BM54" s="15"/>
    </row>
    <row r="55" spans="1:65" outlineLevel="5">
      <c r="A55" s="22">
        <f t="shared" si="6"/>
        <v>2</v>
      </c>
      <c r="B55" s="9">
        <f t="shared" si="13"/>
        <v>42404</v>
      </c>
      <c r="C55" s="51">
        <v>377630</v>
      </c>
      <c r="D55" s="64">
        <f t="shared" si="22"/>
        <v>37.799999999999997</v>
      </c>
      <c r="E55" s="12">
        <v>38</v>
      </c>
      <c r="F55" s="12"/>
      <c r="G55" s="12">
        <v>38</v>
      </c>
      <c r="H55" s="12">
        <v>39</v>
      </c>
      <c r="I55" s="12">
        <v>37</v>
      </c>
      <c r="J55" s="12"/>
      <c r="K55" s="12">
        <v>37</v>
      </c>
      <c r="L55" s="12">
        <v>38</v>
      </c>
      <c r="M55" s="74" t="str">
        <f t="shared" si="23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26"/>
        <v>30.166414523449319</v>
      </c>
      <c r="AO55" s="41">
        <v>1322</v>
      </c>
      <c r="AP55" s="110"/>
      <c r="AQ55" s="111"/>
      <c r="AR55" s="126" t="str">
        <f t="shared" si="27"/>
        <v/>
      </c>
      <c r="AS55" s="126" t="str">
        <f t="shared" si="28"/>
        <v/>
      </c>
      <c r="AT55" s="127">
        <v>1379</v>
      </c>
      <c r="AU55" s="128"/>
      <c r="AV55" s="129"/>
      <c r="AW55" s="126" t="str">
        <f t="shared" si="29"/>
        <v/>
      </c>
      <c r="AX55" s="126" t="str">
        <f t="shared" si="30"/>
        <v/>
      </c>
      <c r="AY55" s="64" t="str">
        <f t="shared" si="31"/>
        <v/>
      </c>
      <c r="AZ55" s="97">
        <v>81.900000000000006</v>
      </c>
      <c r="BA55" s="68"/>
      <c r="BB55" s="68"/>
      <c r="BC55" s="68"/>
      <c r="BD55" s="68"/>
      <c r="BE55" s="15"/>
      <c r="BF55" s="5">
        <f t="shared" si="32"/>
        <v>10614</v>
      </c>
      <c r="BG55" s="42">
        <v>6948</v>
      </c>
      <c r="BH55" s="42">
        <v>3666</v>
      </c>
      <c r="BI55" s="42"/>
      <c r="BJ55" s="42"/>
      <c r="BK55" s="42"/>
      <c r="BL55" s="42"/>
      <c r="BM55" s="15"/>
    </row>
    <row r="56" spans="1:65" outlineLevel="5">
      <c r="A56" s="22">
        <f t="shared" si="6"/>
        <v>2</v>
      </c>
      <c r="B56" s="9">
        <f t="shared" si="13"/>
        <v>42405</v>
      </c>
      <c r="C56" s="51">
        <v>377520</v>
      </c>
      <c r="D56" s="64">
        <f t="shared" si="22"/>
        <v>38.799999999999997</v>
      </c>
      <c r="E56" s="12">
        <v>38</v>
      </c>
      <c r="F56" s="12"/>
      <c r="G56" s="12">
        <v>40</v>
      </c>
      <c r="H56" s="12">
        <v>40</v>
      </c>
      <c r="I56" s="12">
        <v>37</v>
      </c>
      <c r="J56" s="12"/>
      <c r="K56" s="12">
        <v>39</v>
      </c>
      <c r="L56" s="12">
        <v>39</v>
      </c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26"/>
        <v>24.541538461538462</v>
      </c>
      <c r="AO56" s="41">
        <v>1625</v>
      </c>
      <c r="AP56" s="110"/>
      <c r="AQ56" s="111"/>
      <c r="AR56" s="126" t="str">
        <f t="shared" si="27"/>
        <v/>
      </c>
      <c r="AS56" s="126" t="str">
        <f t="shared" si="28"/>
        <v/>
      </c>
      <c r="AT56" s="127">
        <v>1562</v>
      </c>
      <c r="AU56" s="128"/>
      <c r="AV56" s="129"/>
      <c r="AW56" s="126" t="str">
        <f t="shared" si="29"/>
        <v/>
      </c>
      <c r="AX56" s="126" t="str">
        <f t="shared" si="30"/>
        <v/>
      </c>
      <c r="AY56" s="64" t="str">
        <f t="shared" si="31"/>
        <v/>
      </c>
      <c r="AZ56" s="97">
        <v>82.2</v>
      </c>
      <c r="BA56" s="68"/>
      <c r="BB56" s="68"/>
      <c r="BC56" s="68"/>
      <c r="BD56" s="68"/>
      <c r="BE56" s="15"/>
      <c r="BF56" s="5">
        <f t="shared" si="32"/>
        <v>10479</v>
      </c>
      <c r="BG56" s="42">
        <v>7103</v>
      </c>
      <c r="BH56" s="42">
        <v>3376</v>
      </c>
      <c r="BI56" s="42"/>
      <c r="BJ56" s="42"/>
      <c r="BK56" s="42"/>
      <c r="BL56" s="42"/>
      <c r="BM56" s="15"/>
    </row>
    <row r="57" spans="1:65" outlineLevel="5">
      <c r="A57" s="22">
        <f t="shared" si="6"/>
        <v>2</v>
      </c>
      <c r="B57" s="9">
        <f t="shared" si="13"/>
        <v>42406</v>
      </c>
      <c r="C57" s="51">
        <v>387825</v>
      </c>
      <c r="D57" s="64">
        <f t="shared" si="22"/>
        <v>38.200000000000003</v>
      </c>
      <c r="E57" s="12">
        <v>38</v>
      </c>
      <c r="F57" s="12"/>
      <c r="G57" s="12">
        <v>40</v>
      </c>
      <c r="H57" s="12">
        <v>38</v>
      </c>
      <c r="I57" s="12">
        <v>37</v>
      </c>
      <c r="J57" s="12"/>
      <c r="K57" s="12">
        <v>39</v>
      </c>
      <c r="L57" s="12">
        <v>37</v>
      </c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26"/>
        <v>24.617283950617285</v>
      </c>
      <c r="AO57" s="41">
        <v>1620</v>
      </c>
      <c r="AP57" s="110"/>
      <c r="AQ57" s="111"/>
      <c r="AR57" s="126" t="str">
        <f t="shared" si="27"/>
        <v/>
      </c>
      <c r="AS57" s="126" t="str">
        <f t="shared" si="28"/>
        <v/>
      </c>
      <c r="AT57" s="127">
        <v>1606</v>
      </c>
      <c r="AU57" s="128"/>
      <c r="AV57" s="129"/>
      <c r="AW57" s="126" t="str">
        <f t="shared" si="29"/>
        <v/>
      </c>
      <c r="AX57" s="126" t="str">
        <f t="shared" si="30"/>
        <v/>
      </c>
      <c r="AY57" s="64" t="str">
        <f t="shared" si="31"/>
        <v/>
      </c>
      <c r="AZ57" s="97"/>
      <c r="BA57" s="68"/>
      <c r="BB57" s="68"/>
      <c r="BC57" s="68"/>
      <c r="BD57" s="68"/>
      <c r="BE57" s="15"/>
      <c r="BF57" s="5">
        <f t="shared" si="32"/>
        <v>11611</v>
      </c>
      <c r="BG57" s="42">
        <v>5665</v>
      </c>
      <c r="BH57" s="42">
        <v>5946</v>
      </c>
      <c r="BI57" s="42"/>
      <c r="BJ57" s="42"/>
      <c r="BK57" s="42"/>
      <c r="BL57" s="42"/>
      <c r="BM57" s="15"/>
    </row>
    <row r="58" spans="1:65" outlineLevel="5">
      <c r="A58" s="22">
        <f t="shared" si="6"/>
        <v>2</v>
      </c>
      <c r="B58" s="9">
        <f t="shared" si="13"/>
        <v>42407</v>
      </c>
      <c r="C58" s="51">
        <v>380798</v>
      </c>
      <c r="D58" s="64">
        <f t="shared" si="22"/>
        <v>38.200000000000003</v>
      </c>
      <c r="E58" s="12">
        <v>38</v>
      </c>
      <c r="F58" s="12"/>
      <c r="G58" s="12">
        <v>39</v>
      </c>
      <c r="H58" s="12">
        <v>39</v>
      </c>
      <c r="I58" s="12">
        <v>37</v>
      </c>
      <c r="J58" s="12"/>
      <c r="K58" s="12">
        <v>38</v>
      </c>
      <c r="L58" s="12">
        <v>38</v>
      </c>
      <c r="M58" s="74" t="str">
        <f t="shared" si="23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26"/>
        <v>29.805680119581464</v>
      </c>
      <c r="AO58" s="41">
        <v>1338</v>
      </c>
      <c r="AP58" s="110"/>
      <c r="AQ58" s="111"/>
      <c r="AR58" s="126" t="str">
        <f t="shared" si="27"/>
        <v/>
      </c>
      <c r="AS58" s="126" t="str">
        <f t="shared" si="28"/>
        <v/>
      </c>
      <c r="AT58" s="127">
        <v>1134</v>
      </c>
      <c r="AU58" s="128"/>
      <c r="AV58" s="129"/>
      <c r="AW58" s="126" t="str">
        <f t="shared" si="29"/>
        <v/>
      </c>
      <c r="AX58" s="126" t="str">
        <f t="shared" si="30"/>
        <v/>
      </c>
      <c r="AY58" s="64" t="str">
        <f t="shared" si="31"/>
        <v/>
      </c>
      <c r="AZ58" s="97"/>
      <c r="BA58" s="68"/>
      <c r="BB58" s="68"/>
      <c r="BC58" s="68"/>
      <c r="BD58" s="68"/>
      <c r="BE58" s="15"/>
      <c r="BF58" s="5">
        <f t="shared" si="32"/>
        <v>11404</v>
      </c>
      <c r="BG58" s="42">
        <v>7010</v>
      </c>
      <c r="BH58" s="42">
        <v>4394</v>
      </c>
      <c r="BI58" s="42"/>
      <c r="BJ58" s="42"/>
      <c r="BK58" s="42"/>
      <c r="BL58" s="42"/>
      <c r="BM58" s="15"/>
    </row>
    <row r="59" spans="1:65" outlineLevel="5">
      <c r="A59" s="22">
        <f t="shared" si="6"/>
        <v>2</v>
      </c>
      <c r="B59" s="9">
        <f t="shared" si="13"/>
        <v>42408</v>
      </c>
      <c r="C59" s="51">
        <v>352256</v>
      </c>
      <c r="D59" s="64">
        <f t="shared" si="22"/>
        <v>37.5</v>
      </c>
      <c r="E59" s="12">
        <v>37</v>
      </c>
      <c r="F59" s="12"/>
      <c r="G59" s="12">
        <v>39</v>
      </c>
      <c r="H59" s="12">
        <v>38</v>
      </c>
      <c r="I59" s="12">
        <v>36</v>
      </c>
      <c r="J59" s="12"/>
      <c r="K59" s="12">
        <v>38</v>
      </c>
      <c r="L59" s="12">
        <v>37</v>
      </c>
      <c r="M59" s="74" t="str">
        <f t="shared" si="23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26"/>
        <v>26.323432343234323</v>
      </c>
      <c r="AO59" s="41">
        <v>1515</v>
      </c>
      <c r="AP59" s="110"/>
      <c r="AQ59" s="111"/>
      <c r="AR59" s="126" t="str">
        <f t="shared" si="27"/>
        <v/>
      </c>
      <c r="AS59" s="126" t="str">
        <f t="shared" si="28"/>
        <v/>
      </c>
      <c r="AT59" s="127">
        <v>1639</v>
      </c>
      <c r="AU59" s="128"/>
      <c r="AV59" s="129"/>
      <c r="AW59" s="126" t="str">
        <f t="shared" si="29"/>
        <v/>
      </c>
      <c r="AX59" s="126" t="str">
        <f t="shared" si="30"/>
        <v/>
      </c>
      <c r="AY59" s="64" t="str">
        <f t="shared" si="31"/>
        <v/>
      </c>
      <c r="AZ59" s="97"/>
      <c r="BA59" s="68"/>
      <c r="BB59" s="68"/>
      <c r="BC59" s="68"/>
      <c r="BD59" s="68"/>
      <c r="BE59" s="15"/>
      <c r="BF59" s="5">
        <f t="shared" si="32"/>
        <v>11516</v>
      </c>
      <c r="BG59" s="42">
        <v>7331</v>
      </c>
      <c r="BH59" s="42">
        <v>4185</v>
      </c>
      <c r="BI59" s="42"/>
      <c r="BJ59" s="42"/>
      <c r="BK59" s="42"/>
      <c r="BL59" s="42"/>
      <c r="BM59" s="15"/>
    </row>
    <row r="60" spans="1:65" outlineLevel="5">
      <c r="A60" s="22">
        <f t="shared" si="6"/>
        <v>2</v>
      </c>
      <c r="B60" s="9">
        <f t="shared" si="13"/>
        <v>42409</v>
      </c>
      <c r="C60" s="51">
        <v>324743</v>
      </c>
      <c r="D60" s="64">
        <f t="shared" si="22"/>
        <v>38.200000000000003</v>
      </c>
      <c r="E60" s="12">
        <v>38</v>
      </c>
      <c r="F60" s="12"/>
      <c r="G60" s="12">
        <v>39</v>
      </c>
      <c r="H60" s="12">
        <v>39</v>
      </c>
      <c r="I60" s="12">
        <v>37</v>
      </c>
      <c r="J60" s="12"/>
      <c r="K60" s="12">
        <v>38</v>
      </c>
      <c r="L60" s="12">
        <v>38</v>
      </c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26"/>
        <v>27.184730743012953</v>
      </c>
      <c r="AO60" s="41">
        <v>1467</v>
      </c>
      <c r="AP60" s="110"/>
      <c r="AQ60" s="111"/>
      <c r="AR60" s="126" t="str">
        <f t="shared" si="27"/>
        <v/>
      </c>
      <c r="AS60" s="126" t="str">
        <f t="shared" si="28"/>
        <v/>
      </c>
      <c r="AT60" s="127">
        <v>1661</v>
      </c>
      <c r="AU60" s="128"/>
      <c r="AV60" s="129"/>
      <c r="AW60" s="126" t="str">
        <f t="shared" si="29"/>
        <v/>
      </c>
      <c r="AX60" s="126" t="str">
        <f t="shared" si="30"/>
        <v/>
      </c>
      <c r="AY60" s="64" t="str">
        <f t="shared" si="31"/>
        <v/>
      </c>
      <c r="AZ60" s="97"/>
      <c r="BA60" s="68"/>
      <c r="BB60" s="68"/>
      <c r="BC60" s="68"/>
      <c r="BD60" s="68"/>
      <c r="BE60" s="15"/>
      <c r="BF60" s="5">
        <f t="shared" si="32"/>
        <v>11426</v>
      </c>
      <c r="BG60" s="42">
        <v>5860</v>
      </c>
      <c r="BH60" s="42">
        <v>5566</v>
      </c>
      <c r="BI60" s="42"/>
      <c r="BJ60" s="42"/>
      <c r="BK60" s="42"/>
      <c r="BL60" s="42"/>
      <c r="BM60" s="15"/>
    </row>
    <row r="61" spans="1:65" outlineLevel="5">
      <c r="A61" s="22">
        <f t="shared" si="6"/>
        <v>2</v>
      </c>
      <c r="B61" s="9">
        <f t="shared" si="13"/>
        <v>42410</v>
      </c>
      <c r="C61" s="51">
        <v>351723</v>
      </c>
      <c r="D61" s="64">
        <f t="shared" si="22"/>
        <v>38.200000000000003</v>
      </c>
      <c r="E61" s="12">
        <v>38</v>
      </c>
      <c r="F61" s="12"/>
      <c r="G61" s="12">
        <v>39</v>
      </c>
      <c r="H61" s="12">
        <v>39</v>
      </c>
      <c r="I61" s="12">
        <v>37</v>
      </c>
      <c r="J61" s="12"/>
      <c r="K61" s="12">
        <v>38</v>
      </c>
      <c r="L61" s="12">
        <v>38</v>
      </c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26"/>
        <v>24.421310471524801</v>
      </c>
      <c r="AO61" s="41">
        <v>1633</v>
      </c>
      <c r="AP61" s="110"/>
      <c r="AQ61" s="111"/>
      <c r="AR61" s="126" t="str">
        <f t="shared" si="27"/>
        <v/>
      </c>
      <c r="AS61" s="126" t="str">
        <f t="shared" si="28"/>
        <v/>
      </c>
      <c r="AT61" s="127">
        <v>1753</v>
      </c>
      <c r="AU61" s="128"/>
      <c r="AV61" s="129"/>
      <c r="AW61" s="126" t="str">
        <f t="shared" si="29"/>
        <v/>
      </c>
      <c r="AX61" s="126" t="str">
        <f t="shared" si="30"/>
        <v/>
      </c>
      <c r="AY61" s="64" t="str">
        <f t="shared" si="31"/>
        <v/>
      </c>
      <c r="AZ61" s="97"/>
      <c r="BA61" s="68"/>
      <c r="BB61" s="68"/>
      <c r="BC61" s="68"/>
      <c r="BD61" s="68"/>
      <c r="BE61" s="15"/>
      <c r="BF61" s="5">
        <f t="shared" si="32"/>
        <v>11445</v>
      </c>
      <c r="BG61" s="42">
        <v>8061</v>
      </c>
      <c r="BH61" s="42">
        <v>3384</v>
      </c>
      <c r="BI61" s="42"/>
      <c r="BJ61" s="42"/>
      <c r="BK61" s="42"/>
      <c r="BL61" s="42"/>
      <c r="BM61" s="15"/>
    </row>
    <row r="62" spans="1:65" outlineLevel="5">
      <c r="A62" s="22">
        <f t="shared" si="6"/>
        <v>2</v>
      </c>
      <c r="B62" s="9">
        <f t="shared" si="13"/>
        <v>42411</v>
      </c>
      <c r="C62" s="51">
        <v>360364</v>
      </c>
      <c r="D62" s="64">
        <f t="shared" si="22"/>
        <v>37.799999999999997</v>
      </c>
      <c r="E62" s="12">
        <v>38</v>
      </c>
      <c r="F62" s="12"/>
      <c r="G62" s="12">
        <v>38</v>
      </c>
      <c r="H62" s="12">
        <v>39</v>
      </c>
      <c r="I62" s="12">
        <v>37</v>
      </c>
      <c r="J62" s="12"/>
      <c r="K62" s="12">
        <v>37</v>
      </c>
      <c r="L62" s="12">
        <v>38</v>
      </c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26"/>
        <v>25.547725816784112</v>
      </c>
      <c r="AO62" s="41">
        <v>1561</v>
      </c>
      <c r="AP62" s="110"/>
      <c r="AQ62" s="111"/>
      <c r="AR62" s="126" t="str">
        <f t="shared" si="27"/>
        <v/>
      </c>
      <c r="AS62" s="126" t="str">
        <f t="shared" si="28"/>
        <v/>
      </c>
      <c r="AT62" s="127">
        <v>1619</v>
      </c>
      <c r="AU62" s="128"/>
      <c r="AV62" s="129"/>
      <c r="AW62" s="126" t="str">
        <f t="shared" si="29"/>
        <v/>
      </c>
      <c r="AX62" s="126" t="str">
        <f t="shared" si="30"/>
        <v/>
      </c>
      <c r="AY62" s="64" t="str">
        <f t="shared" si="31"/>
        <v/>
      </c>
      <c r="AZ62" s="97">
        <v>81.900000000000006</v>
      </c>
      <c r="BA62" s="68"/>
      <c r="BB62" s="68"/>
      <c r="BC62" s="68"/>
      <c r="BD62" s="68"/>
      <c r="BE62" s="15"/>
      <c r="BF62" s="5">
        <f t="shared" si="32"/>
        <v>11343</v>
      </c>
      <c r="BG62" s="42">
        <v>6956</v>
      </c>
      <c r="BH62" s="42">
        <v>4387</v>
      </c>
      <c r="BI62" s="42"/>
      <c r="BJ62" s="42"/>
      <c r="BK62" s="42"/>
      <c r="BL62" s="42"/>
      <c r="BM62" s="15"/>
    </row>
    <row r="63" spans="1:65" outlineLevel="5">
      <c r="A63" s="22">
        <f t="shared" si="6"/>
        <v>2</v>
      </c>
      <c r="B63" s="9">
        <f t="shared" si="13"/>
        <v>42412</v>
      </c>
      <c r="C63" s="51">
        <v>422197</v>
      </c>
      <c r="D63" s="64">
        <f t="shared" si="22"/>
        <v>38.200000000000003</v>
      </c>
      <c r="E63" s="12">
        <v>39</v>
      </c>
      <c r="F63" s="12"/>
      <c r="G63" s="12">
        <v>38</v>
      </c>
      <c r="H63" s="12">
        <v>39</v>
      </c>
      <c r="I63" s="12">
        <v>38</v>
      </c>
      <c r="J63" s="12"/>
      <c r="K63" s="12">
        <v>37</v>
      </c>
      <c r="L63" s="12">
        <v>38</v>
      </c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26"/>
        <v>28.323863636363637</v>
      </c>
      <c r="AO63" s="41">
        <v>1408</v>
      </c>
      <c r="AP63" s="110"/>
      <c r="AQ63" s="111"/>
      <c r="AR63" s="126" t="str">
        <f t="shared" si="27"/>
        <v/>
      </c>
      <c r="AS63" s="126" t="str">
        <f t="shared" si="28"/>
        <v/>
      </c>
      <c r="AT63" s="127">
        <v>1416</v>
      </c>
      <c r="AU63" s="128"/>
      <c r="AV63" s="129"/>
      <c r="AW63" s="126" t="str">
        <f t="shared" si="29"/>
        <v/>
      </c>
      <c r="AX63" s="126" t="str">
        <f t="shared" si="30"/>
        <v/>
      </c>
      <c r="AY63" s="64" t="str">
        <f t="shared" si="31"/>
        <v/>
      </c>
      <c r="AZ63" s="97">
        <v>82.2</v>
      </c>
      <c r="BA63" s="68"/>
      <c r="BB63" s="68"/>
      <c r="BC63" s="68"/>
      <c r="BD63" s="68"/>
      <c r="BE63" s="15"/>
      <c r="BF63" s="5">
        <f t="shared" si="32"/>
        <v>11461</v>
      </c>
      <c r="BG63" s="42">
        <v>5302</v>
      </c>
      <c r="BH63" s="42">
        <v>6159</v>
      </c>
      <c r="BI63" s="42"/>
      <c r="BJ63" s="42"/>
      <c r="BK63" s="42"/>
      <c r="BL63" s="42"/>
      <c r="BM63" s="15"/>
    </row>
    <row r="64" spans="1:65" outlineLevel="5">
      <c r="A64" s="22">
        <f t="shared" si="6"/>
        <v>2</v>
      </c>
      <c r="B64" s="9">
        <f t="shared" si="13"/>
        <v>42413</v>
      </c>
      <c r="C64" s="51">
        <v>530869</v>
      </c>
      <c r="D64" s="64">
        <f t="shared" si="22"/>
        <v>38.200000000000003</v>
      </c>
      <c r="E64" s="12">
        <v>38</v>
      </c>
      <c r="F64" s="12"/>
      <c r="G64" s="12">
        <v>39</v>
      </c>
      <c r="H64" s="12">
        <v>39</v>
      </c>
      <c r="I64" s="12">
        <v>37</v>
      </c>
      <c r="J64" s="12"/>
      <c r="K64" s="12">
        <v>38</v>
      </c>
      <c r="L64" s="12">
        <v>38</v>
      </c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26"/>
        <v>27.522429261559697</v>
      </c>
      <c r="AO64" s="41">
        <v>1449</v>
      </c>
      <c r="AP64" s="110"/>
      <c r="AQ64" s="111"/>
      <c r="AR64" s="126" t="str">
        <f t="shared" si="27"/>
        <v/>
      </c>
      <c r="AS64" s="126" t="str">
        <f t="shared" si="28"/>
        <v/>
      </c>
      <c r="AT64" s="127">
        <v>1811</v>
      </c>
      <c r="AU64" s="128"/>
      <c r="AV64" s="129"/>
      <c r="AW64" s="126" t="str">
        <f t="shared" si="29"/>
        <v/>
      </c>
      <c r="AX64" s="126" t="str">
        <f t="shared" si="30"/>
        <v/>
      </c>
      <c r="AY64" s="64" t="str">
        <f t="shared" si="31"/>
        <v/>
      </c>
      <c r="AZ64" s="97"/>
      <c r="BA64" s="68"/>
      <c r="BB64" s="68"/>
      <c r="BC64" s="68"/>
      <c r="BD64" s="68"/>
      <c r="BE64" s="15"/>
      <c r="BF64" s="5">
        <f t="shared" si="32"/>
        <v>11375</v>
      </c>
      <c r="BG64" s="42">
        <v>7086</v>
      </c>
      <c r="BH64" s="42">
        <v>4289</v>
      </c>
      <c r="BI64" s="42"/>
      <c r="BJ64" s="42"/>
      <c r="BK64" s="42"/>
      <c r="BL64" s="42"/>
      <c r="BM64" s="15"/>
    </row>
    <row r="65" spans="1:65" outlineLevel="5">
      <c r="A65" s="22">
        <f t="shared" si="6"/>
        <v>2</v>
      </c>
      <c r="B65" s="9">
        <f t="shared" si="13"/>
        <v>42414</v>
      </c>
      <c r="C65" s="51">
        <v>499934</v>
      </c>
      <c r="D65" s="64">
        <f t="shared" si="22"/>
        <v>38.200000000000003</v>
      </c>
      <c r="E65" s="12">
        <v>38</v>
      </c>
      <c r="F65" s="12"/>
      <c r="G65" s="12">
        <v>39</v>
      </c>
      <c r="H65" s="12">
        <v>39</v>
      </c>
      <c r="I65" s="12">
        <v>37</v>
      </c>
      <c r="J65" s="12"/>
      <c r="K65" s="12">
        <v>38</v>
      </c>
      <c r="L65" s="12">
        <v>38</v>
      </c>
      <c r="M65" s="74" t="str">
        <f t="shared" si="23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26"/>
        <v>31.525691699604742</v>
      </c>
      <c r="AO65" s="41">
        <v>1265</v>
      </c>
      <c r="AP65" s="110"/>
      <c r="AQ65" s="111"/>
      <c r="AR65" s="126" t="str">
        <f t="shared" si="27"/>
        <v/>
      </c>
      <c r="AS65" s="126" t="str">
        <f t="shared" si="28"/>
        <v/>
      </c>
      <c r="AT65" s="127">
        <v>1408</v>
      </c>
      <c r="AU65" s="128"/>
      <c r="AV65" s="129"/>
      <c r="AW65" s="126" t="str">
        <f t="shared" si="29"/>
        <v/>
      </c>
      <c r="AX65" s="126" t="str">
        <f t="shared" si="30"/>
        <v/>
      </c>
      <c r="AY65" s="64" t="str">
        <f t="shared" si="31"/>
        <v/>
      </c>
      <c r="AZ65" s="97"/>
      <c r="BA65" s="68"/>
      <c r="BB65" s="68"/>
      <c r="BC65" s="68"/>
      <c r="BD65" s="68"/>
      <c r="BE65" s="15"/>
      <c r="BF65" s="5">
        <f t="shared" si="32"/>
        <v>11359</v>
      </c>
      <c r="BG65" s="42">
        <v>3633</v>
      </c>
      <c r="BH65" s="42">
        <v>7726</v>
      </c>
      <c r="BI65" s="42"/>
      <c r="BJ65" s="42"/>
      <c r="BK65" s="42"/>
      <c r="BL65" s="42"/>
      <c r="BM65" s="15"/>
    </row>
    <row r="66" spans="1:65" outlineLevel="5">
      <c r="A66" s="22">
        <f t="shared" si="6"/>
        <v>2</v>
      </c>
      <c r="B66" s="9">
        <f t="shared" si="13"/>
        <v>42415</v>
      </c>
      <c r="C66" s="51">
        <v>475574</v>
      </c>
      <c r="D66" s="64">
        <f t="shared" si="22"/>
        <v>39.200000000000003</v>
      </c>
      <c r="E66" s="12">
        <v>39</v>
      </c>
      <c r="F66" s="12"/>
      <c r="G66" s="12">
        <v>39</v>
      </c>
      <c r="H66" s="12">
        <v>41</v>
      </c>
      <c r="I66" s="12">
        <v>38</v>
      </c>
      <c r="J66" s="12"/>
      <c r="K66" s="12">
        <v>38</v>
      </c>
      <c r="L66" s="12">
        <v>40</v>
      </c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26"/>
        <v>34.829694323144103</v>
      </c>
      <c r="AO66" s="41">
        <v>1145</v>
      </c>
      <c r="AP66" s="110"/>
      <c r="AQ66" s="111"/>
      <c r="AR66" s="126" t="str">
        <f t="shared" si="27"/>
        <v/>
      </c>
      <c r="AS66" s="126" t="str">
        <f t="shared" si="28"/>
        <v/>
      </c>
      <c r="AT66" s="127">
        <v>1698</v>
      </c>
      <c r="AU66" s="128"/>
      <c r="AV66" s="129"/>
      <c r="AW66" s="126" t="str">
        <f t="shared" si="29"/>
        <v/>
      </c>
      <c r="AX66" s="126" t="str">
        <f t="shared" si="30"/>
        <v/>
      </c>
      <c r="AY66" s="64" t="str">
        <f t="shared" si="31"/>
        <v/>
      </c>
      <c r="AZ66" s="97">
        <v>82.2</v>
      </c>
      <c r="BA66" s="68"/>
      <c r="BB66" s="68"/>
      <c r="BC66" s="68"/>
      <c r="BD66" s="68"/>
      <c r="BE66" s="15"/>
      <c r="BF66" s="5">
        <f t="shared" si="32"/>
        <v>11361</v>
      </c>
      <c r="BG66" s="42">
        <v>4132</v>
      </c>
      <c r="BH66" s="42">
        <v>7229</v>
      </c>
      <c r="BI66" s="42"/>
      <c r="BJ66" s="42"/>
      <c r="BK66" s="42"/>
      <c r="BL66" s="42"/>
      <c r="BM66" s="15"/>
    </row>
    <row r="67" spans="1:65" outlineLevel="5">
      <c r="A67" s="22">
        <f t="shared" si="6"/>
        <v>2</v>
      </c>
      <c r="B67" s="9">
        <f t="shared" si="13"/>
        <v>42416</v>
      </c>
      <c r="C67" s="51">
        <v>444123</v>
      </c>
      <c r="D67" s="64">
        <f t="shared" si="22"/>
        <v>38.200000000000003</v>
      </c>
      <c r="E67" s="12">
        <v>38</v>
      </c>
      <c r="F67" s="12"/>
      <c r="G67" s="12">
        <v>39</v>
      </c>
      <c r="H67" s="12">
        <v>39</v>
      </c>
      <c r="I67" s="12">
        <v>37</v>
      </c>
      <c r="J67" s="12"/>
      <c r="K67" s="12">
        <v>38</v>
      </c>
      <c r="L67" s="12">
        <v>38</v>
      </c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26"/>
        <v>37.097674418604655</v>
      </c>
      <c r="AO67" s="41">
        <v>1075</v>
      </c>
      <c r="AP67" s="110"/>
      <c r="AQ67" s="111"/>
      <c r="AR67" s="126" t="str">
        <f t="shared" si="27"/>
        <v/>
      </c>
      <c r="AS67" s="126" t="str">
        <f t="shared" si="28"/>
        <v/>
      </c>
      <c r="AT67" s="127">
        <v>905</v>
      </c>
      <c r="AU67" s="128"/>
      <c r="AV67" s="129"/>
      <c r="AW67" s="126" t="str">
        <f t="shared" si="29"/>
        <v/>
      </c>
      <c r="AX67" s="126" t="str">
        <f t="shared" si="30"/>
        <v/>
      </c>
      <c r="AY67" s="64" t="str">
        <f t="shared" si="31"/>
        <v/>
      </c>
      <c r="AZ67" s="97">
        <v>82.7</v>
      </c>
      <c r="BA67" s="68"/>
      <c r="BB67" s="68"/>
      <c r="BC67" s="68"/>
      <c r="BD67" s="68"/>
      <c r="BE67" s="15"/>
      <c r="BF67" s="5">
        <f t="shared" si="32"/>
        <v>6949</v>
      </c>
      <c r="BG67" s="42">
        <v>1452</v>
      </c>
      <c r="BH67" s="42">
        <v>5497</v>
      </c>
      <c r="BI67" s="42"/>
      <c r="BJ67" s="42"/>
      <c r="BK67" s="42"/>
      <c r="BL67" s="42"/>
      <c r="BM67" s="15"/>
    </row>
    <row r="68" spans="1:65" outlineLevel="5">
      <c r="A68" s="22">
        <f t="shared" si="6"/>
        <v>2</v>
      </c>
      <c r="B68" s="9">
        <f t="shared" si="13"/>
        <v>42417</v>
      </c>
      <c r="C68" s="51">
        <v>414310</v>
      </c>
      <c r="D68" s="64">
        <f t="shared" si="22"/>
        <v>36.799999999999997</v>
      </c>
      <c r="E68" s="12">
        <v>38</v>
      </c>
      <c r="F68" s="12"/>
      <c r="G68" s="12">
        <v>36</v>
      </c>
      <c r="H68" s="12">
        <v>38</v>
      </c>
      <c r="I68" s="12">
        <v>37</v>
      </c>
      <c r="J68" s="12"/>
      <c r="K68" s="12">
        <v>35</v>
      </c>
      <c r="L68" s="12">
        <v>37</v>
      </c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26"/>
        <v>24.785581106277192</v>
      </c>
      <c r="AO68" s="41">
        <v>1609</v>
      </c>
      <c r="AP68" s="110"/>
      <c r="AQ68" s="111"/>
      <c r="AR68" s="126" t="str">
        <f t="shared" si="27"/>
        <v/>
      </c>
      <c r="AS68" s="126" t="str">
        <f t="shared" si="28"/>
        <v/>
      </c>
      <c r="AT68" s="127">
        <v>0</v>
      </c>
      <c r="AU68" s="128"/>
      <c r="AV68" s="129"/>
      <c r="AW68" s="126" t="str">
        <f t="shared" si="29"/>
        <v/>
      </c>
      <c r="AX68" s="126" t="str">
        <f t="shared" si="30"/>
        <v/>
      </c>
      <c r="AY68" s="64" t="str">
        <f t="shared" si="31"/>
        <v/>
      </c>
      <c r="AZ68" s="97"/>
      <c r="BA68" s="68"/>
      <c r="BB68" s="68"/>
      <c r="BC68" s="68"/>
      <c r="BD68" s="68"/>
      <c r="BE68" s="15"/>
      <c r="BF68" s="5">
        <f t="shared" si="32"/>
        <v>5606</v>
      </c>
      <c r="BG68" s="42">
        <v>1563</v>
      </c>
      <c r="BH68" s="42">
        <v>4043</v>
      </c>
      <c r="BI68" s="42"/>
      <c r="BJ68" s="42"/>
      <c r="BK68" s="42"/>
      <c r="BL68" s="42"/>
      <c r="BM68" s="15"/>
    </row>
    <row r="69" spans="1:65" outlineLevel="5">
      <c r="A69" s="22">
        <f t="shared" si="6"/>
        <v>2</v>
      </c>
      <c r="B69" s="9">
        <f t="shared" si="13"/>
        <v>42418</v>
      </c>
      <c r="C69" s="51">
        <v>387661</v>
      </c>
      <c r="D69" s="64">
        <f t="shared" si="22"/>
        <v>34.5</v>
      </c>
      <c r="E69" s="12">
        <v>38</v>
      </c>
      <c r="F69" s="12">
        <v>29</v>
      </c>
      <c r="G69" s="12"/>
      <c r="H69" s="12">
        <v>38</v>
      </c>
      <c r="I69" s="12">
        <v>37</v>
      </c>
      <c r="J69" s="12">
        <v>28</v>
      </c>
      <c r="K69" s="12"/>
      <c r="L69" s="12">
        <v>37</v>
      </c>
      <c r="M69" s="74">
        <f t="shared" si="23"/>
        <v>7.2</v>
      </c>
      <c r="N69" s="86">
        <v>7.26</v>
      </c>
      <c r="O69" s="86"/>
      <c r="P69" s="86">
        <v>7.22</v>
      </c>
      <c r="Q69" s="86">
        <v>7.15</v>
      </c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26"/>
        <v>27.73296244784423</v>
      </c>
      <c r="AO69" s="41">
        <v>1438</v>
      </c>
      <c r="AP69" s="110">
        <v>4.79</v>
      </c>
      <c r="AQ69" s="111">
        <v>3.82</v>
      </c>
      <c r="AR69" s="126">
        <f t="shared" si="27"/>
        <v>79.749478079331936</v>
      </c>
      <c r="AS69" s="126">
        <f t="shared" si="28"/>
        <v>20.250521920668064</v>
      </c>
      <c r="AT69" s="127">
        <v>1148</v>
      </c>
      <c r="AU69" s="128">
        <v>2.41</v>
      </c>
      <c r="AV69" s="129">
        <v>1.56</v>
      </c>
      <c r="AW69" s="126">
        <f t="shared" si="29"/>
        <v>64.730290456431533</v>
      </c>
      <c r="AX69" s="126">
        <f t="shared" si="30"/>
        <v>35.269709543568467</v>
      </c>
      <c r="AY69" s="64">
        <f t="shared" si="31"/>
        <v>53.396981829380948</v>
      </c>
      <c r="AZ69" s="97">
        <v>82.7</v>
      </c>
      <c r="BA69" s="68"/>
      <c r="BB69" s="68"/>
      <c r="BC69" s="68"/>
      <c r="BD69" s="68"/>
      <c r="BE69" s="15"/>
      <c r="BF69" s="5">
        <f t="shared" si="32"/>
        <v>5415</v>
      </c>
      <c r="BG69" s="42">
        <v>3319</v>
      </c>
      <c r="BH69" s="42">
        <v>2096</v>
      </c>
      <c r="BI69" s="42"/>
      <c r="BJ69" s="42"/>
      <c r="BK69" s="42"/>
      <c r="BL69" s="42"/>
      <c r="BM69" s="15"/>
    </row>
    <row r="70" spans="1:65" outlineLevel="5">
      <c r="A70" s="22">
        <f t="shared" si="6"/>
        <v>2</v>
      </c>
      <c r="B70" s="9">
        <f t="shared" si="13"/>
        <v>42419</v>
      </c>
      <c r="C70" s="51">
        <v>382332</v>
      </c>
      <c r="D70" s="64">
        <f t="shared" si="22"/>
        <v>34.799999999999997</v>
      </c>
      <c r="E70" s="12">
        <v>37</v>
      </c>
      <c r="F70" s="12">
        <v>32</v>
      </c>
      <c r="G70" s="12"/>
      <c r="H70" s="12">
        <v>37</v>
      </c>
      <c r="I70" s="12">
        <v>36</v>
      </c>
      <c r="J70" s="12">
        <v>31</v>
      </c>
      <c r="K70" s="12"/>
      <c r="L70" s="12">
        <v>36</v>
      </c>
      <c r="M70" s="74" t="str">
        <f t="shared" si="23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26"/>
        <v>26.340819022457069</v>
      </c>
      <c r="AO70" s="41">
        <v>1514</v>
      </c>
      <c r="AP70" s="110"/>
      <c r="AQ70" s="111"/>
      <c r="AR70" s="126" t="str">
        <f t="shared" si="27"/>
        <v/>
      </c>
      <c r="AS70" s="126" t="str">
        <f t="shared" si="28"/>
        <v/>
      </c>
      <c r="AT70" s="127">
        <v>1413</v>
      </c>
      <c r="AU70" s="128"/>
      <c r="AV70" s="129"/>
      <c r="AW70" s="126" t="str">
        <f t="shared" si="29"/>
        <v/>
      </c>
      <c r="AX70" s="126" t="str">
        <f t="shared" si="30"/>
        <v/>
      </c>
      <c r="AY70" s="64" t="str">
        <f t="shared" si="31"/>
        <v/>
      </c>
      <c r="AZ70" s="97">
        <v>82.5</v>
      </c>
      <c r="BA70" s="68"/>
      <c r="BB70" s="68"/>
      <c r="BC70" s="68"/>
      <c r="BD70" s="68"/>
      <c r="BE70" s="15"/>
      <c r="BF70" s="5">
        <f t="shared" si="32"/>
        <v>6556</v>
      </c>
      <c r="BG70" s="42">
        <v>3480</v>
      </c>
      <c r="BH70" s="42">
        <v>3076</v>
      </c>
      <c r="BI70" s="42"/>
      <c r="BJ70" s="42"/>
      <c r="BK70" s="42"/>
      <c r="BL70" s="42"/>
      <c r="BM70" s="15"/>
    </row>
    <row r="71" spans="1:65" outlineLevel="5">
      <c r="A71" s="22">
        <f t="shared" si="6"/>
        <v>2</v>
      </c>
      <c r="B71" s="9">
        <f t="shared" si="13"/>
        <v>42420</v>
      </c>
      <c r="C71" s="51">
        <v>378364</v>
      </c>
      <c r="D71" s="64">
        <f t="shared" si="22"/>
        <v>35.5</v>
      </c>
      <c r="E71" s="12">
        <v>37</v>
      </c>
      <c r="F71" s="12">
        <v>35</v>
      </c>
      <c r="G71" s="12"/>
      <c r="H71" s="12">
        <v>36</v>
      </c>
      <c r="I71" s="12">
        <v>36</v>
      </c>
      <c r="J71" s="12">
        <v>34</v>
      </c>
      <c r="K71" s="12"/>
      <c r="L71" s="12">
        <v>35</v>
      </c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26"/>
        <v>33.540790580319594</v>
      </c>
      <c r="AO71" s="41">
        <v>1189</v>
      </c>
      <c r="AP71" s="110"/>
      <c r="AQ71" s="111"/>
      <c r="AR71" s="126" t="str">
        <f t="shared" si="27"/>
        <v/>
      </c>
      <c r="AS71" s="126" t="str">
        <f t="shared" si="28"/>
        <v/>
      </c>
      <c r="AT71" s="127">
        <v>1142</v>
      </c>
      <c r="AU71" s="128"/>
      <c r="AV71" s="129"/>
      <c r="AW71" s="126" t="str">
        <f t="shared" si="29"/>
        <v/>
      </c>
      <c r="AX71" s="126" t="str">
        <f t="shared" si="30"/>
        <v/>
      </c>
      <c r="AY71" s="64" t="str">
        <f t="shared" si="31"/>
        <v/>
      </c>
      <c r="AZ71" s="97"/>
      <c r="BA71" s="68"/>
      <c r="BB71" s="68"/>
      <c r="BC71" s="68"/>
      <c r="BD71" s="68"/>
      <c r="BE71" s="15"/>
      <c r="BF71" s="5">
        <f t="shared" si="32"/>
        <v>6516</v>
      </c>
      <c r="BG71" s="42">
        <v>6516</v>
      </c>
      <c r="BH71" s="42">
        <v>0</v>
      </c>
      <c r="BI71" s="42"/>
      <c r="BJ71" s="42"/>
      <c r="BK71" s="42"/>
      <c r="BL71" s="42"/>
      <c r="BM71" s="15"/>
    </row>
    <row r="72" spans="1:65" outlineLevel="5">
      <c r="A72" s="22">
        <f t="shared" si="6"/>
        <v>2</v>
      </c>
      <c r="B72" s="9">
        <f t="shared" si="13"/>
        <v>42421</v>
      </c>
      <c r="C72" s="51">
        <v>371092</v>
      </c>
      <c r="D72" s="64">
        <f t="shared" si="22"/>
        <v>36.5</v>
      </c>
      <c r="E72" s="12">
        <v>37</v>
      </c>
      <c r="F72" s="12">
        <v>37</v>
      </c>
      <c r="G72" s="12"/>
      <c r="H72" s="12">
        <v>37</v>
      </c>
      <c r="I72" s="12">
        <v>36</v>
      </c>
      <c r="J72" s="12">
        <v>36</v>
      </c>
      <c r="K72" s="12"/>
      <c r="L72" s="12">
        <v>36</v>
      </c>
      <c r="M72" s="74" t="str">
        <f t="shared" si="23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26"/>
        <v>25.498721227621484</v>
      </c>
      <c r="AO72" s="41">
        <v>1564</v>
      </c>
      <c r="AP72" s="110"/>
      <c r="AQ72" s="111"/>
      <c r="AR72" s="126" t="str">
        <f t="shared" si="27"/>
        <v/>
      </c>
      <c r="AS72" s="126" t="str">
        <f t="shared" si="28"/>
        <v/>
      </c>
      <c r="AT72" s="127">
        <v>1468</v>
      </c>
      <c r="AU72" s="128"/>
      <c r="AV72" s="129"/>
      <c r="AW72" s="126" t="str">
        <f t="shared" si="29"/>
        <v/>
      </c>
      <c r="AX72" s="126" t="str">
        <f t="shared" si="30"/>
        <v/>
      </c>
      <c r="AY72" s="64" t="str">
        <f t="shared" si="31"/>
        <v/>
      </c>
      <c r="AZ72" s="97"/>
      <c r="BA72" s="68"/>
      <c r="BB72" s="68"/>
      <c r="BC72" s="68"/>
      <c r="BD72" s="68"/>
      <c r="BE72" s="15"/>
      <c r="BF72" s="5">
        <f t="shared" si="32"/>
        <v>6293</v>
      </c>
      <c r="BG72" s="42">
        <v>6293</v>
      </c>
      <c r="BH72" s="42">
        <v>0</v>
      </c>
      <c r="BI72" s="42"/>
      <c r="BJ72" s="42"/>
      <c r="BK72" s="42"/>
      <c r="BL72" s="42"/>
      <c r="BM72" s="15"/>
    </row>
    <row r="73" spans="1:65" outlineLevel="5">
      <c r="A73" s="22">
        <f t="shared" si="6"/>
        <v>2</v>
      </c>
      <c r="B73" s="9">
        <f t="shared" si="13"/>
        <v>42422</v>
      </c>
      <c r="C73" s="51">
        <v>358673</v>
      </c>
      <c r="D73" s="64">
        <f t="shared" si="22"/>
        <v>36.799999999999997</v>
      </c>
      <c r="E73" s="12">
        <v>37</v>
      </c>
      <c r="F73" s="12">
        <v>37</v>
      </c>
      <c r="G73" s="12"/>
      <c r="H73" s="12">
        <v>38</v>
      </c>
      <c r="I73" s="12">
        <v>36</v>
      </c>
      <c r="J73" s="12">
        <v>36</v>
      </c>
      <c r="K73" s="12"/>
      <c r="L73" s="12">
        <v>37</v>
      </c>
      <c r="M73" s="74" t="str">
        <f t="shared" si="23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26"/>
        <v>19.359223300970875</v>
      </c>
      <c r="AO73" s="41">
        <v>2060</v>
      </c>
      <c r="AP73" s="110"/>
      <c r="AQ73" s="111"/>
      <c r="AR73" s="126" t="str">
        <f t="shared" si="27"/>
        <v/>
      </c>
      <c r="AS73" s="126" t="str">
        <f t="shared" si="28"/>
        <v/>
      </c>
      <c r="AT73" s="127">
        <v>1700</v>
      </c>
      <c r="AU73" s="128"/>
      <c r="AV73" s="129"/>
      <c r="AW73" s="126" t="str">
        <f t="shared" si="29"/>
        <v/>
      </c>
      <c r="AX73" s="126" t="str">
        <f t="shared" si="30"/>
        <v/>
      </c>
      <c r="AY73" s="64" t="str">
        <f t="shared" si="31"/>
        <v/>
      </c>
      <c r="AZ73" s="97">
        <v>82.5</v>
      </c>
      <c r="BA73" s="68"/>
      <c r="BB73" s="68"/>
      <c r="BC73" s="68"/>
      <c r="BD73" s="68"/>
      <c r="BE73" s="15"/>
      <c r="BF73" s="5">
        <f t="shared" si="32"/>
        <v>6719</v>
      </c>
      <c r="BG73" s="42">
        <v>6719</v>
      </c>
      <c r="BH73" s="42">
        <v>0</v>
      </c>
      <c r="BI73" s="42"/>
      <c r="BJ73" s="42"/>
      <c r="BK73" s="42"/>
      <c r="BL73" s="42"/>
      <c r="BM73" s="15"/>
    </row>
    <row r="74" spans="1:65" outlineLevel="5">
      <c r="A74" s="22">
        <f t="shared" si="6"/>
        <v>2</v>
      </c>
      <c r="B74" s="9">
        <f t="shared" si="13"/>
        <v>42423</v>
      </c>
      <c r="C74" s="51">
        <v>357819</v>
      </c>
      <c r="D74" s="64">
        <f t="shared" si="22"/>
        <v>36.799999999999997</v>
      </c>
      <c r="E74" s="12">
        <v>37</v>
      </c>
      <c r="F74" s="12">
        <v>37</v>
      </c>
      <c r="G74" s="12"/>
      <c r="H74" s="12">
        <v>38</v>
      </c>
      <c r="I74" s="12">
        <v>36</v>
      </c>
      <c r="J74" s="12">
        <v>36</v>
      </c>
      <c r="K74" s="12"/>
      <c r="L74" s="12">
        <v>37</v>
      </c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26"/>
        <v>22.391914654688378</v>
      </c>
      <c r="AO74" s="41">
        <v>1781</v>
      </c>
      <c r="AP74" s="110"/>
      <c r="AQ74" s="111"/>
      <c r="AR74" s="126" t="str">
        <f t="shared" si="27"/>
        <v/>
      </c>
      <c r="AS74" s="126" t="str">
        <f t="shared" si="28"/>
        <v/>
      </c>
      <c r="AT74" s="127">
        <v>1588</v>
      </c>
      <c r="AU74" s="128"/>
      <c r="AV74" s="129"/>
      <c r="AW74" s="126" t="str">
        <f t="shared" si="29"/>
        <v/>
      </c>
      <c r="AX74" s="126" t="str">
        <f t="shared" si="30"/>
        <v/>
      </c>
      <c r="AY74" s="64" t="str">
        <f t="shared" si="31"/>
        <v/>
      </c>
      <c r="AZ74" s="97">
        <v>82.3</v>
      </c>
      <c r="BA74" s="68"/>
      <c r="BB74" s="68"/>
      <c r="BC74" s="68"/>
      <c r="BD74" s="68"/>
      <c r="BE74" s="15"/>
      <c r="BF74" s="5">
        <f t="shared" si="32"/>
        <v>6816</v>
      </c>
      <c r="BG74" s="42">
        <v>6816</v>
      </c>
      <c r="BH74" s="42">
        <v>0</v>
      </c>
      <c r="BI74" s="42"/>
      <c r="BJ74" s="42"/>
      <c r="BK74" s="42"/>
      <c r="BL74" s="42"/>
      <c r="BM74" s="15"/>
    </row>
    <row r="75" spans="1:65" outlineLevel="5">
      <c r="A75" s="22">
        <f t="shared" si="6"/>
        <v>2</v>
      </c>
      <c r="B75" s="9">
        <f t="shared" si="13"/>
        <v>42424</v>
      </c>
      <c r="C75" s="51">
        <v>379565</v>
      </c>
      <c r="D75" s="64">
        <f t="shared" si="22"/>
        <v>36.799999999999997</v>
      </c>
      <c r="E75" s="12">
        <v>37</v>
      </c>
      <c r="F75" s="12">
        <v>38</v>
      </c>
      <c r="G75" s="12"/>
      <c r="H75" s="12">
        <v>37</v>
      </c>
      <c r="I75" s="12">
        <v>36</v>
      </c>
      <c r="J75" s="12">
        <v>37</v>
      </c>
      <c r="K75" s="12"/>
      <c r="L75" s="12">
        <v>36</v>
      </c>
      <c r="M75" s="74">
        <f t="shared" si="23"/>
        <v>7.2</v>
      </c>
      <c r="N75" s="86">
        <v>7.27</v>
      </c>
      <c r="O75" s="86">
        <v>7.12</v>
      </c>
      <c r="P75" s="86"/>
      <c r="Q75" s="86">
        <v>7.23</v>
      </c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26"/>
        <v>25.596919127086007</v>
      </c>
      <c r="AO75" s="41">
        <v>1558</v>
      </c>
      <c r="AP75" s="110">
        <v>5.04</v>
      </c>
      <c r="AQ75" s="111">
        <v>4.07</v>
      </c>
      <c r="AR75" s="126">
        <f t="shared" si="27"/>
        <v>80.753968253968253</v>
      </c>
      <c r="AS75" s="126">
        <f t="shared" si="28"/>
        <v>19.246031746031747</v>
      </c>
      <c r="AT75" s="127">
        <v>1561</v>
      </c>
      <c r="AU75" s="128">
        <v>2.2599999999999998</v>
      </c>
      <c r="AV75" s="129">
        <v>1.5</v>
      </c>
      <c r="AW75" s="126">
        <f t="shared" si="29"/>
        <v>66.371681415929203</v>
      </c>
      <c r="AX75" s="126">
        <f t="shared" si="30"/>
        <v>33.628318584070797</v>
      </c>
      <c r="AY75" s="64">
        <f t="shared" si="31"/>
        <v>52.961334540281911</v>
      </c>
      <c r="AZ75" s="97">
        <v>80.400000000000006</v>
      </c>
      <c r="BA75" s="68"/>
      <c r="BB75" s="68"/>
      <c r="BC75" s="68"/>
      <c r="BD75" s="68"/>
      <c r="BE75" s="15"/>
      <c r="BF75" s="5">
        <f t="shared" si="32"/>
        <v>6590</v>
      </c>
      <c r="BG75" s="42">
        <v>6590</v>
      </c>
      <c r="BH75" s="42">
        <v>0</v>
      </c>
      <c r="BI75" s="42"/>
      <c r="BJ75" s="42"/>
      <c r="BK75" s="42"/>
      <c r="BL75" s="42"/>
      <c r="BM75" s="15"/>
    </row>
    <row r="76" spans="1:65" outlineLevel="5">
      <c r="A76" s="22">
        <f t="shared" si="6"/>
        <v>2</v>
      </c>
      <c r="B76" s="9">
        <f t="shared" si="13"/>
        <v>42425</v>
      </c>
      <c r="C76" s="51">
        <v>392740</v>
      </c>
      <c r="D76" s="64">
        <f t="shared" si="22"/>
        <v>38.200000000000003</v>
      </c>
      <c r="E76" s="12">
        <v>38</v>
      </c>
      <c r="F76" s="12">
        <v>40</v>
      </c>
      <c r="G76" s="12"/>
      <c r="H76" s="12">
        <v>38</v>
      </c>
      <c r="I76" s="12">
        <v>37</v>
      </c>
      <c r="J76" s="12">
        <v>39</v>
      </c>
      <c r="K76" s="12"/>
      <c r="L76" s="12">
        <v>37</v>
      </c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26"/>
        <v>28.506075768406003</v>
      </c>
      <c r="AO76" s="41">
        <v>1399</v>
      </c>
      <c r="AP76" s="110"/>
      <c r="AQ76" s="111"/>
      <c r="AR76" s="126" t="str">
        <f t="shared" si="27"/>
        <v/>
      </c>
      <c r="AS76" s="126" t="str">
        <f t="shared" si="28"/>
        <v/>
      </c>
      <c r="AT76" s="127">
        <v>1587</v>
      </c>
      <c r="AU76" s="128"/>
      <c r="AV76" s="129"/>
      <c r="AW76" s="126" t="str">
        <f t="shared" si="29"/>
        <v/>
      </c>
      <c r="AX76" s="126" t="str">
        <f t="shared" si="30"/>
        <v/>
      </c>
      <c r="AY76" s="64" t="str">
        <f t="shared" si="31"/>
        <v/>
      </c>
      <c r="AZ76" s="97">
        <v>80.599999999999994</v>
      </c>
      <c r="BA76" s="68"/>
      <c r="BB76" s="68"/>
      <c r="BC76" s="68"/>
      <c r="BD76" s="68"/>
      <c r="BE76" s="15"/>
      <c r="BF76" s="5">
        <f t="shared" si="32"/>
        <v>6345</v>
      </c>
      <c r="BG76" s="42">
        <v>6345</v>
      </c>
      <c r="BH76" s="42">
        <v>0</v>
      </c>
      <c r="BI76" s="42"/>
      <c r="BJ76" s="42"/>
      <c r="BK76" s="42"/>
      <c r="BL76" s="42"/>
      <c r="BM76" s="15"/>
    </row>
    <row r="77" spans="1:65" outlineLevel="5">
      <c r="A77" s="22">
        <f t="shared" si="6"/>
        <v>2</v>
      </c>
      <c r="B77" s="9">
        <f t="shared" si="13"/>
        <v>42426</v>
      </c>
      <c r="C77" s="51">
        <v>386331</v>
      </c>
      <c r="D77" s="64">
        <f t="shared" si="22"/>
        <v>37.799999999999997</v>
      </c>
      <c r="E77" s="12">
        <v>38</v>
      </c>
      <c r="F77" s="12">
        <v>39</v>
      </c>
      <c r="G77" s="12"/>
      <c r="H77" s="12">
        <v>38</v>
      </c>
      <c r="I77" s="12">
        <v>37</v>
      </c>
      <c r="J77" s="12">
        <v>38</v>
      </c>
      <c r="K77" s="12"/>
      <c r="L77" s="12">
        <v>37</v>
      </c>
      <c r="M77" s="74" t="str">
        <f t="shared" si="23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26"/>
        <v>35.074758135444149</v>
      </c>
      <c r="AO77" s="41">
        <v>1137</v>
      </c>
      <c r="AP77" s="110"/>
      <c r="AQ77" s="111"/>
      <c r="AR77" s="126" t="str">
        <f t="shared" si="27"/>
        <v/>
      </c>
      <c r="AS77" s="126" t="str">
        <f t="shared" si="28"/>
        <v/>
      </c>
      <c r="AT77" s="127">
        <v>1419</v>
      </c>
      <c r="AU77" s="128"/>
      <c r="AV77" s="129"/>
      <c r="AW77" s="126" t="str">
        <f t="shared" si="29"/>
        <v/>
      </c>
      <c r="AX77" s="126" t="str">
        <f t="shared" si="30"/>
        <v/>
      </c>
      <c r="AY77" s="64" t="str">
        <f t="shared" si="31"/>
        <v/>
      </c>
      <c r="AZ77" s="97">
        <v>81.2</v>
      </c>
      <c r="BA77" s="68"/>
      <c r="BB77" s="68"/>
      <c r="BC77" s="68"/>
      <c r="BD77" s="68"/>
      <c r="BE77" s="15"/>
      <c r="BF77" s="5">
        <f t="shared" si="32"/>
        <v>7500</v>
      </c>
      <c r="BG77" s="42">
        <v>5092</v>
      </c>
      <c r="BH77" s="42">
        <v>2408</v>
      </c>
      <c r="BI77" s="42"/>
      <c r="BJ77" s="42"/>
      <c r="BK77" s="42"/>
      <c r="BL77" s="42"/>
      <c r="BM77" s="15"/>
    </row>
    <row r="78" spans="1:65" outlineLevel="5">
      <c r="A78" s="22">
        <f t="shared" si="6"/>
        <v>2</v>
      </c>
      <c r="B78" s="9">
        <f t="shared" si="13"/>
        <v>42427</v>
      </c>
      <c r="C78" s="51">
        <v>386649</v>
      </c>
      <c r="D78" s="64">
        <f t="shared" si="22"/>
        <v>37.799999999999997</v>
      </c>
      <c r="E78" s="12">
        <v>38</v>
      </c>
      <c r="F78" s="12">
        <v>39</v>
      </c>
      <c r="G78" s="12"/>
      <c r="H78" s="12">
        <v>38</v>
      </c>
      <c r="I78" s="12">
        <v>37</v>
      </c>
      <c r="J78" s="12">
        <v>38</v>
      </c>
      <c r="K78" s="12"/>
      <c r="L78" s="12">
        <v>37</v>
      </c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26"/>
        <v>38.420038535645475</v>
      </c>
      <c r="AO78" s="41">
        <v>1038</v>
      </c>
      <c r="AP78" s="110"/>
      <c r="AQ78" s="111"/>
      <c r="AR78" s="126" t="str">
        <f t="shared" si="27"/>
        <v/>
      </c>
      <c r="AS78" s="126" t="str">
        <f t="shared" si="28"/>
        <v/>
      </c>
      <c r="AT78" s="127">
        <v>1447</v>
      </c>
      <c r="AU78" s="128"/>
      <c r="AV78" s="129"/>
      <c r="AW78" s="126" t="str">
        <f t="shared" si="29"/>
        <v/>
      </c>
      <c r="AX78" s="126" t="str">
        <f t="shared" si="30"/>
        <v/>
      </c>
      <c r="AY78" s="64" t="str">
        <f t="shared" si="31"/>
        <v/>
      </c>
      <c r="AZ78" s="97"/>
      <c r="BA78" s="68"/>
      <c r="BB78" s="68"/>
      <c r="BC78" s="68"/>
      <c r="BD78" s="68"/>
      <c r="BE78" s="15"/>
      <c r="BF78" s="5">
        <f t="shared" si="32"/>
        <v>9144</v>
      </c>
      <c r="BG78" s="42">
        <v>2993</v>
      </c>
      <c r="BH78" s="42">
        <v>6151</v>
      </c>
      <c r="BI78" s="42"/>
      <c r="BJ78" s="42"/>
      <c r="BK78" s="42"/>
      <c r="BL78" s="42"/>
      <c r="BM78" s="15"/>
    </row>
    <row r="79" spans="1:65" outlineLevel="5">
      <c r="A79" s="22">
        <f t="shared" si="6"/>
        <v>2</v>
      </c>
      <c r="B79" s="49">
        <f t="shared" si="13"/>
        <v>42428</v>
      </c>
      <c r="C79" s="51">
        <v>372267</v>
      </c>
      <c r="D79" s="64">
        <f t="shared" si="22"/>
        <v>37.5</v>
      </c>
      <c r="E79" s="12">
        <v>38</v>
      </c>
      <c r="F79" s="12">
        <v>38</v>
      </c>
      <c r="G79" s="12"/>
      <c r="H79" s="12">
        <v>38</v>
      </c>
      <c r="I79" s="12">
        <v>37</v>
      </c>
      <c r="J79" s="12">
        <v>37</v>
      </c>
      <c r="K79" s="12"/>
      <c r="L79" s="12">
        <v>37</v>
      </c>
      <c r="M79" s="74" t="str">
        <f t="shared" si="23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26"/>
        <v>31.035019455252918</v>
      </c>
      <c r="AO79" s="41">
        <v>1285</v>
      </c>
      <c r="AP79" s="110"/>
      <c r="AQ79" s="111"/>
      <c r="AR79" s="126" t="str">
        <f t="shared" si="27"/>
        <v/>
      </c>
      <c r="AS79" s="126" t="str">
        <f t="shared" si="28"/>
        <v/>
      </c>
      <c r="AT79" s="127">
        <v>1721</v>
      </c>
      <c r="AU79" s="128"/>
      <c r="AV79" s="129"/>
      <c r="AW79" s="126" t="str">
        <f t="shared" si="29"/>
        <v/>
      </c>
      <c r="AX79" s="126" t="str">
        <f t="shared" si="30"/>
        <v/>
      </c>
      <c r="AY79" s="64" t="str">
        <f t="shared" si="31"/>
        <v/>
      </c>
      <c r="AZ79" s="97"/>
      <c r="BA79" s="68"/>
      <c r="BB79" s="68"/>
      <c r="BC79" s="68"/>
      <c r="BD79" s="68"/>
      <c r="BE79" s="15"/>
      <c r="BF79" s="5">
        <f t="shared" si="32"/>
        <v>9359</v>
      </c>
      <c r="BG79" s="42">
        <v>5355</v>
      </c>
      <c r="BH79" s="42">
        <v>4004</v>
      </c>
      <c r="BI79" s="42"/>
      <c r="BJ79" s="42"/>
      <c r="BK79" s="42"/>
      <c r="BL79" s="42"/>
      <c r="BM79" s="15"/>
    </row>
    <row r="80" spans="1:65" ht="17.25" outlineLevel="5" thickBot="1">
      <c r="A80" s="47">
        <f t="shared" si="6"/>
        <v>2</v>
      </c>
      <c r="B80" s="49">
        <f t="shared" si="13"/>
        <v>42429</v>
      </c>
      <c r="C80" s="51">
        <v>366439</v>
      </c>
      <c r="D80" s="64">
        <f t="shared" si="22"/>
        <v>38.200000000000003</v>
      </c>
      <c r="E80" s="12">
        <v>38</v>
      </c>
      <c r="F80" s="12">
        <v>39</v>
      </c>
      <c r="G80" s="12"/>
      <c r="H80" s="12">
        <v>39</v>
      </c>
      <c r="I80" s="12">
        <v>37</v>
      </c>
      <c r="J80" s="12">
        <v>38</v>
      </c>
      <c r="K80" s="12"/>
      <c r="L80" s="12">
        <v>38</v>
      </c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5">
        <f t="shared" si="26"/>
        <v>27.560469937802349</v>
      </c>
      <c r="AO80" s="41">
        <v>1447</v>
      </c>
      <c r="AP80" s="110"/>
      <c r="AQ80" s="111"/>
      <c r="AR80" s="126" t="str">
        <f t="shared" si="27"/>
        <v/>
      </c>
      <c r="AS80" s="126" t="str">
        <f t="shared" si="28"/>
        <v/>
      </c>
      <c r="AT80" s="127">
        <v>2093</v>
      </c>
      <c r="AU80" s="128">
        <v>2.37</v>
      </c>
      <c r="AV80" s="129"/>
      <c r="AW80" s="126">
        <f t="shared" si="29"/>
        <v>0</v>
      </c>
      <c r="AX80" s="126">
        <f t="shared" si="30"/>
        <v>100</v>
      </c>
      <c r="AY80" s="64" t="str">
        <f t="shared" si="31"/>
        <v/>
      </c>
      <c r="AZ80" s="97">
        <v>81.599999999999994</v>
      </c>
      <c r="BA80" s="68"/>
      <c r="BB80" s="68"/>
      <c r="BC80" s="68"/>
      <c r="BD80" s="68"/>
      <c r="BE80" s="15"/>
      <c r="BF80" s="5">
        <f t="shared" si="32"/>
        <v>9826</v>
      </c>
      <c r="BG80" s="42">
        <v>6328</v>
      </c>
      <c r="BH80" s="42">
        <v>3498</v>
      </c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3">SUBTOTAL(4,C52:C80)</f>
        <v>530869</v>
      </c>
      <c r="D81" s="60">
        <f t="shared" si="33"/>
        <v>39.200000000000003</v>
      </c>
      <c r="E81" s="28">
        <f t="shared" si="33"/>
        <v>39</v>
      </c>
      <c r="F81" s="28">
        <f t="shared" si="33"/>
        <v>40</v>
      </c>
      <c r="G81" s="28">
        <f t="shared" si="33"/>
        <v>40</v>
      </c>
      <c r="H81" s="28">
        <f t="shared" si="33"/>
        <v>41</v>
      </c>
      <c r="I81" s="28">
        <f t="shared" si="33"/>
        <v>38</v>
      </c>
      <c r="J81" s="28">
        <f t="shared" si="33"/>
        <v>39</v>
      </c>
      <c r="K81" s="28">
        <f t="shared" si="33"/>
        <v>39</v>
      </c>
      <c r="L81" s="28">
        <f t="shared" si="33"/>
        <v>40</v>
      </c>
      <c r="M81" s="71">
        <f t="shared" si="33"/>
        <v>7.2</v>
      </c>
      <c r="N81" s="82">
        <f t="shared" si="33"/>
        <v>7.27</v>
      </c>
      <c r="O81" s="82">
        <f t="shared" si="33"/>
        <v>7.12</v>
      </c>
      <c r="P81" s="82">
        <f t="shared" si="33"/>
        <v>7.22</v>
      </c>
      <c r="Q81" s="82">
        <f t="shared" si="33"/>
        <v>7.23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38.420038535645475</v>
      </c>
      <c r="AO81" s="39">
        <f t="shared" si="33"/>
        <v>2060</v>
      </c>
      <c r="AP81" s="104">
        <f t="shared" si="33"/>
        <v>5.04</v>
      </c>
      <c r="AQ81" s="105">
        <f t="shared" si="33"/>
        <v>4.07</v>
      </c>
      <c r="AR81" s="106">
        <f t="shared" si="33"/>
        <v>80.753968253968253</v>
      </c>
      <c r="AS81" s="106">
        <f t="shared" si="33"/>
        <v>20.250521920668064</v>
      </c>
      <c r="AT81" s="107">
        <f t="shared" si="33"/>
        <v>2093</v>
      </c>
      <c r="AU81" s="108">
        <f t="shared" si="33"/>
        <v>2.41</v>
      </c>
      <c r="AV81" s="109">
        <f t="shared" si="33"/>
        <v>1.56</v>
      </c>
      <c r="AW81" s="106">
        <f t="shared" si="33"/>
        <v>66.371681415929203</v>
      </c>
      <c r="AX81" s="106">
        <f t="shared" si="33"/>
        <v>100</v>
      </c>
      <c r="AY81" s="60">
        <f t="shared" si="33"/>
        <v>53.396981829380948</v>
      </c>
      <c r="AZ81" s="96">
        <f t="shared" si="33"/>
        <v>82.7</v>
      </c>
      <c r="BA81" s="67">
        <f t="shared" si="33"/>
        <v>0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11611</v>
      </c>
      <c r="BG81" s="39">
        <f t="shared" si="33"/>
        <v>8061</v>
      </c>
      <c r="BH81" s="40">
        <f t="shared" si="33"/>
        <v>7726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>
      <c r="A82" s="187" t="s">
        <v>25</v>
      </c>
      <c r="B82" s="188"/>
      <c r="C82" s="51">
        <f t="shared" ref="C82:BM82" si="34">SUBTOTAL(5,C52:C80)</f>
        <v>324743</v>
      </c>
      <c r="D82" s="61">
        <f t="shared" si="34"/>
        <v>34.5</v>
      </c>
      <c r="E82" s="12">
        <f t="shared" si="34"/>
        <v>37</v>
      </c>
      <c r="F82" s="12">
        <f t="shared" si="34"/>
        <v>29</v>
      </c>
      <c r="G82" s="12">
        <f t="shared" si="34"/>
        <v>36</v>
      </c>
      <c r="H82" s="12">
        <f t="shared" si="34"/>
        <v>36</v>
      </c>
      <c r="I82" s="12">
        <f t="shared" si="34"/>
        <v>36</v>
      </c>
      <c r="J82" s="12">
        <f t="shared" si="34"/>
        <v>28</v>
      </c>
      <c r="K82" s="12">
        <f t="shared" si="34"/>
        <v>35</v>
      </c>
      <c r="L82" s="12">
        <f t="shared" si="34"/>
        <v>35</v>
      </c>
      <c r="M82" s="72">
        <f t="shared" si="34"/>
        <v>7.2</v>
      </c>
      <c r="N82" s="83">
        <f t="shared" si="34"/>
        <v>7.26</v>
      </c>
      <c r="O82" s="83">
        <f t="shared" si="34"/>
        <v>7.12</v>
      </c>
      <c r="P82" s="83">
        <f t="shared" si="34"/>
        <v>7.22</v>
      </c>
      <c r="Q82" s="83">
        <f t="shared" si="34"/>
        <v>7.15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19.359223300970875</v>
      </c>
      <c r="AO82" s="41">
        <f t="shared" si="34"/>
        <v>1038</v>
      </c>
      <c r="AP82" s="110">
        <f t="shared" si="34"/>
        <v>4.79</v>
      </c>
      <c r="AQ82" s="111">
        <f t="shared" si="34"/>
        <v>3.82</v>
      </c>
      <c r="AR82" s="112">
        <f t="shared" si="34"/>
        <v>79.749478079331936</v>
      </c>
      <c r="AS82" s="112">
        <f t="shared" si="34"/>
        <v>19.246031746031747</v>
      </c>
      <c r="AT82" s="113">
        <f t="shared" si="34"/>
        <v>0</v>
      </c>
      <c r="AU82" s="114">
        <f t="shared" si="34"/>
        <v>2.2599999999999998</v>
      </c>
      <c r="AV82" s="115">
        <f t="shared" si="34"/>
        <v>1.5</v>
      </c>
      <c r="AW82" s="112">
        <f t="shared" si="34"/>
        <v>0</v>
      </c>
      <c r="AX82" s="112">
        <f t="shared" si="34"/>
        <v>33.628318584070797</v>
      </c>
      <c r="AY82" s="61">
        <f t="shared" si="34"/>
        <v>52.961334540281911</v>
      </c>
      <c r="AZ82" s="97">
        <f t="shared" si="34"/>
        <v>80.400000000000006</v>
      </c>
      <c r="BA82" s="68">
        <f t="shared" si="34"/>
        <v>0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5415</v>
      </c>
      <c r="BG82" s="41">
        <f t="shared" si="34"/>
        <v>1452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>
      <c r="A83" s="187" t="s">
        <v>14</v>
      </c>
      <c r="B83" s="188"/>
      <c r="C83" s="51">
        <f>IFERROR(SUBTOTAL(1,C52:C80),"")</f>
        <v>392574.89655172412</v>
      </c>
      <c r="D83" s="61">
        <f t="shared" ref="D83:BM83" si="35">IFERROR(SUBTOTAL(1,D52:D80),"")</f>
        <v>37.558620689655164</v>
      </c>
      <c r="E83" s="12">
        <f t="shared" si="35"/>
        <v>37.862068965517238</v>
      </c>
      <c r="F83" s="12">
        <f t="shared" si="35"/>
        <v>36.666666666666664</v>
      </c>
      <c r="G83" s="12">
        <f t="shared" si="35"/>
        <v>38.647058823529413</v>
      </c>
      <c r="H83" s="12">
        <f t="shared" si="35"/>
        <v>38.482758620689658</v>
      </c>
      <c r="I83" s="12">
        <f t="shared" si="35"/>
        <v>36.862068965517238</v>
      </c>
      <c r="J83" s="12">
        <f t="shared" si="35"/>
        <v>35.666666666666664</v>
      </c>
      <c r="K83" s="12">
        <f t="shared" si="35"/>
        <v>37.647058823529413</v>
      </c>
      <c r="L83" s="12">
        <f t="shared" si="35"/>
        <v>37.482758620689658</v>
      </c>
      <c r="M83" s="72">
        <f t="shared" si="35"/>
        <v>7.2</v>
      </c>
      <c r="N83" s="83">
        <f t="shared" si="35"/>
        <v>7.2649999999999997</v>
      </c>
      <c r="O83" s="83">
        <f t="shared" si="35"/>
        <v>7.12</v>
      </c>
      <c r="P83" s="83">
        <f t="shared" si="35"/>
        <v>7.22</v>
      </c>
      <c r="Q83" s="83">
        <f t="shared" si="35"/>
        <v>7.19</v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28.276483322862532</v>
      </c>
      <c r="AO83" s="41">
        <f t="shared" si="35"/>
        <v>1442.5862068965516</v>
      </c>
      <c r="AP83" s="110">
        <f t="shared" si="35"/>
        <v>4.915</v>
      </c>
      <c r="AQ83" s="111">
        <f t="shared" si="35"/>
        <v>3.9450000000000003</v>
      </c>
      <c r="AR83" s="112">
        <f t="shared" si="35"/>
        <v>80.251723166650095</v>
      </c>
      <c r="AS83" s="112">
        <f t="shared" si="35"/>
        <v>19.748276833349905</v>
      </c>
      <c r="AT83" s="113">
        <f t="shared" si="35"/>
        <v>1456.1724137931035</v>
      </c>
      <c r="AU83" s="114">
        <f t="shared" si="35"/>
        <v>2.3466666666666667</v>
      </c>
      <c r="AV83" s="115">
        <f t="shared" si="35"/>
        <v>1.53</v>
      </c>
      <c r="AW83" s="112">
        <f t="shared" si="35"/>
        <v>43.700657290786914</v>
      </c>
      <c r="AX83" s="112">
        <f t="shared" si="35"/>
        <v>56.299342709213086</v>
      </c>
      <c r="AY83" s="61">
        <f t="shared" si="35"/>
        <v>53.179158184831429</v>
      </c>
      <c r="AZ83" s="97">
        <f t="shared" si="35"/>
        <v>82.023529411764713</v>
      </c>
      <c r="BA83" s="68" t="str">
        <f t="shared" si="35"/>
        <v/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9210.689655172413</v>
      </c>
      <c r="BG83" s="41">
        <f t="shared" si="35"/>
        <v>5548.1724137931033</v>
      </c>
      <c r="BH83" s="42">
        <f t="shared" si="35"/>
        <v>3662.5172413793102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>
      <c r="A84" s="189" t="s">
        <v>59</v>
      </c>
      <c r="B84" s="190"/>
      <c r="C84" s="52">
        <f>SUBTOTAL(9,C52:C80)</f>
        <v>11384672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41835</v>
      </c>
      <c r="AP84" s="116"/>
      <c r="AQ84" s="117"/>
      <c r="AR84" s="118"/>
      <c r="AS84" s="118"/>
      <c r="AT84" s="119">
        <f>SUBTOTAL(9,AT52:AT80)</f>
        <v>42229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267110</v>
      </c>
      <c r="BG84" s="43">
        <f t="shared" si="36"/>
        <v>160897</v>
      </c>
      <c r="BH84" s="44">
        <f t="shared" si="36"/>
        <v>106213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>
      <c r="A85" s="21">
        <f t="shared" si="6"/>
        <v>3</v>
      </c>
      <c r="B85" s="8">
        <f>B80+1</f>
        <v>42430</v>
      </c>
      <c r="C85" s="51">
        <v>348678</v>
      </c>
      <c r="D85" s="64"/>
      <c r="E85" s="12">
        <v>36</v>
      </c>
      <c r="F85" s="12">
        <v>39</v>
      </c>
      <c r="G85" s="12"/>
      <c r="H85" s="12">
        <v>38</v>
      </c>
      <c r="I85" s="12">
        <v>35</v>
      </c>
      <c r="J85" s="12">
        <v>38</v>
      </c>
      <c r="K85" s="12"/>
      <c r="L85" s="12">
        <v>37</v>
      </c>
      <c r="M85" s="74" t="str">
        <f t="shared" ref="M85:M115" si="37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5">
        <f t="shared" ref="AN85:AN115" si="40">39880/AO85</f>
        <v>24.956195244055071</v>
      </c>
      <c r="AO85" s="41">
        <v>1598</v>
      </c>
      <c r="AP85" s="110"/>
      <c r="AQ85" s="111"/>
      <c r="AR85" s="126" t="str">
        <f t="shared" ref="AR85:AR115" si="41">IFERROR(AQ85/AP85*100,"")</f>
        <v/>
      </c>
      <c r="AS85" s="126" t="str">
        <f t="shared" ref="AS85:AS115" si="42">IFERROR(100-AR85,"")</f>
        <v/>
      </c>
      <c r="AT85" s="127">
        <v>1859</v>
      </c>
      <c r="AU85" s="128"/>
      <c r="AV85" s="129"/>
      <c r="AW85" s="126" t="str">
        <f t="shared" ref="AW85:AW115" si="43">IFERROR(AV85/AU85*100,"")</f>
        <v/>
      </c>
      <c r="AX85" s="126" t="str">
        <f t="shared" ref="AX85:AX115" si="44">IFERROR(100-AW85,"")</f>
        <v/>
      </c>
      <c r="AY85" s="64" t="str">
        <f t="shared" ref="AY85:AY115" si="45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6">IF(SUM(BG85:BM85)=0,"",SUM(BG85:BM85))</f>
        <v>10079</v>
      </c>
      <c r="BG85" s="42">
        <v>7629</v>
      </c>
      <c r="BH85" s="42">
        <v>2450</v>
      </c>
      <c r="BI85" s="42"/>
      <c r="BJ85" s="42"/>
      <c r="BK85" s="42"/>
      <c r="BL85" s="42"/>
      <c r="BM85" s="42">
        <v>0</v>
      </c>
    </row>
    <row r="86" spans="1:65" outlineLevel="5">
      <c r="A86" s="22">
        <f t="shared" si="6"/>
        <v>3</v>
      </c>
      <c r="B86" s="9">
        <f t="shared" ref="B86:B149" si="47">B85+1</f>
        <v>42431</v>
      </c>
      <c r="C86" s="51">
        <v>355012</v>
      </c>
      <c r="D86" s="64"/>
      <c r="E86" s="12">
        <v>38</v>
      </c>
      <c r="F86" s="12">
        <v>39</v>
      </c>
      <c r="G86" s="12"/>
      <c r="H86" s="12">
        <v>38</v>
      </c>
      <c r="I86" s="12">
        <v>37</v>
      </c>
      <c r="J86" s="12">
        <v>38</v>
      </c>
      <c r="K86" s="12"/>
      <c r="L86" s="12">
        <v>37</v>
      </c>
      <c r="M86" s="74" t="str">
        <f t="shared" si="37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5">
        <f t="shared" si="40"/>
        <v>38.089780324737347</v>
      </c>
      <c r="AO86" s="41">
        <v>1047</v>
      </c>
      <c r="AP86" s="110"/>
      <c r="AQ86" s="111"/>
      <c r="AR86" s="126" t="str">
        <f t="shared" si="41"/>
        <v/>
      </c>
      <c r="AS86" s="126" t="str">
        <f t="shared" si="42"/>
        <v/>
      </c>
      <c r="AT86" s="127">
        <v>1547</v>
      </c>
      <c r="AU86" s="128"/>
      <c r="AV86" s="129"/>
      <c r="AW86" s="126" t="str">
        <f t="shared" si="43"/>
        <v/>
      </c>
      <c r="AX86" s="126" t="str">
        <f t="shared" si="44"/>
        <v/>
      </c>
      <c r="AY86" s="64" t="str">
        <f t="shared" si="45"/>
        <v/>
      </c>
      <c r="AZ86" s="97">
        <v>82.2</v>
      </c>
      <c r="BA86" s="68"/>
      <c r="BB86" s="68"/>
      <c r="BC86" s="68"/>
      <c r="BD86" s="68"/>
      <c r="BE86" s="15"/>
      <c r="BF86" s="5">
        <f t="shared" si="46"/>
        <v>9503</v>
      </c>
      <c r="BG86" s="42">
        <v>5410</v>
      </c>
      <c r="BH86" s="42">
        <v>4093</v>
      </c>
      <c r="BI86" s="42"/>
      <c r="BJ86" s="42"/>
      <c r="BK86" s="42"/>
      <c r="BL86" s="42"/>
      <c r="BM86" s="42">
        <v>0</v>
      </c>
    </row>
    <row r="87" spans="1:65" outlineLevel="5">
      <c r="A87" s="22">
        <f t="shared" si="6"/>
        <v>3</v>
      </c>
      <c r="B87" s="9">
        <f t="shared" si="47"/>
        <v>42432</v>
      </c>
      <c r="C87" s="51">
        <v>361854</v>
      </c>
      <c r="D87" s="64"/>
      <c r="E87" s="12">
        <v>38</v>
      </c>
      <c r="F87" s="12">
        <v>39</v>
      </c>
      <c r="G87" s="12"/>
      <c r="H87" s="12">
        <v>38</v>
      </c>
      <c r="I87" s="12">
        <v>37</v>
      </c>
      <c r="J87" s="12">
        <v>38</v>
      </c>
      <c r="K87" s="12"/>
      <c r="L87" s="12">
        <v>37</v>
      </c>
      <c r="M87" s="74" t="str">
        <f t="shared" si="37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5">
        <f t="shared" si="40"/>
        <v>31.035019455252918</v>
      </c>
      <c r="AO87" s="41">
        <v>1285</v>
      </c>
      <c r="AP87" s="110"/>
      <c r="AQ87" s="111"/>
      <c r="AR87" s="126" t="str">
        <f t="shared" si="41"/>
        <v/>
      </c>
      <c r="AS87" s="126" t="str">
        <f t="shared" si="42"/>
        <v/>
      </c>
      <c r="AT87" s="127">
        <v>1682</v>
      </c>
      <c r="AU87" s="128"/>
      <c r="AV87" s="129"/>
      <c r="AW87" s="126" t="str">
        <f t="shared" si="43"/>
        <v/>
      </c>
      <c r="AX87" s="126" t="str">
        <f t="shared" si="44"/>
        <v/>
      </c>
      <c r="AY87" s="64" t="str">
        <f t="shared" si="45"/>
        <v/>
      </c>
      <c r="AZ87" s="97">
        <v>79.2</v>
      </c>
      <c r="BA87" s="68"/>
      <c r="BB87" s="68"/>
      <c r="BC87" s="68"/>
      <c r="BD87" s="68"/>
      <c r="BE87" s="15"/>
      <c r="BF87" s="5">
        <f t="shared" si="46"/>
        <v>9397</v>
      </c>
      <c r="BG87" s="42">
        <v>4727</v>
      </c>
      <c r="BH87" s="42">
        <v>4670</v>
      </c>
      <c r="BI87" s="42"/>
      <c r="BJ87" s="42"/>
      <c r="BK87" s="42"/>
      <c r="BL87" s="42"/>
      <c r="BM87" s="42">
        <v>0</v>
      </c>
    </row>
    <row r="88" spans="1:65" outlineLevel="5">
      <c r="A88" s="22">
        <f t="shared" si="6"/>
        <v>3</v>
      </c>
      <c r="B88" s="9">
        <f t="shared" si="47"/>
        <v>42433</v>
      </c>
      <c r="C88" s="51">
        <v>530811</v>
      </c>
      <c r="D88" s="64"/>
      <c r="E88" s="12">
        <v>37</v>
      </c>
      <c r="F88" s="12">
        <v>38</v>
      </c>
      <c r="G88" s="12"/>
      <c r="H88" s="12">
        <v>39</v>
      </c>
      <c r="I88" s="12">
        <v>36</v>
      </c>
      <c r="J88" s="12">
        <v>37</v>
      </c>
      <c r="K88" s="12"/>
      <c r="L88" s="12">
        <v>38</v>
      </c>
      <c r="M88" s="74" t="str">
        <f t="shared" si="37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5">
        <f t="shared" si="40"/>
        <v>24.257907542579076</v>
      </c>
      <c r="AO88" s="41">
        <v>1644</v>
      </c>
      <c r="AP88" s="110"/>
      <c r="AQ88" s="111"/>
      <c r="AR88" s="126" t="str">
        <f t="shared" si="41"/>
        <v/>
      </c>
      <c r="AS88" s="126" t="str">
        <f t="shared" si="42"/>
        <v/>
      </c>
      <c r="AT88" s="127">
        <v>1985</v>
      </c>
      <c r="AU88" s="128"/>
      <c r="AV88" s="129"/>
      <c r="AW88" s="126" t="str">
        <f t="shared" si="43"/>
        <v/>
      </c>
      <c r="AX88" s="126" t="str">
        <f t="shared" si="44"/>
        <v/>
      </c>
      <c r="AY88" s="64" t="str">
        <f t="shared" si="45"/>
        <v/>
      </c>
      <c r="AZ88" s="97">
        <v>79</v>
      </c>
      <c r="BA88" s="68"/>
      <c r="BB88" s="68"/>
      <c r="BC88" s="68"/>
      <c r="BD88" s="68"/>
      <c r="BE88" s="15"/>
      <c r="BF88" s="5">
        <f t="shared" si="46"/>
        <v>9763</v>
      </c>
      <c r="BG88" s="42">
        <v>6063</v>
      </c>
      <c r="BH88" s="42">
        <v>3700</v>
      </c>
      <c r="BI88" s="42"/>
      <c r="BJ88" s="42"/>
      <c r="BK88" s="42"/>
      <c r="BL88" s="42"/>
      <c r="BM88" s="42">
        <v>0</v>
      </c>
    </row>
    <row r="89" spans="1:65" outlineLevel="5">
      <c r="A89" s="22">
        <f t="shared" si="6"/>
        <v>3</v>
      </c>
      <c r="B89" s="9">
        <f t="shared" si="47"/>
        <v>42434</v>
      </c>
      <c r="C89" s="51">
        <v>530165</v>
      </c>
      <c r="D89" s="64"/>
      <c r="E89" s="12">
        <v>38</v>
      </c>
      <c r="F89" s="12">
        <v>39</v>
      </c>
      <c r="G89" s="12"/>
      <c r="H89" s="12">
        <v>37</v>
      </c>
      <c r="I89" s="12">
        <v>37</v>
      </c>
      <c r="J89" s="12">
        <v>38</v>
      </c>
      <c r="K89" s="12"/>
      <c r="L89" s="12">
        <v>36</v>
      </c>
      <c r="M89" s="74" t="str">
        <f t="shared" si="37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5">
        <f t="shared" si="40"/>
        <v>28.343994314143568</v>
      </c>
      <c r="AO89" s="41">
        <v>1407</v>
      </c>
      <c r="AP89" s="110"/>
      <c r="AQ89" s="111"/>
      <c r="AR89" s="126" t="str">
        <f t="shared" si="41"/>
        <v/>
      </c>
      <c r="AS89" s="126" t="str">
        <f t="shared" si="42"/>
        <v/>
      </c>
      <c r="AT89" s="127">
        <v>2018</v>
      </c>
      <c r="AU89" s="128"/>
      <c r="AV89" s="129"/>
      <c r="AW89" s="126" t="str">
        <f t="shared" si="43"/>
        <v/>
      </c>
      <c r="AX89" s="126" t="str">
        <f t="shared" si="44"/>
        <v/>
      </c>
      <c r="AY89" s="64" t="str">
        <f t="shared" si="45"/>
        <v/>
      </c>
      <c r="AZ89" s="97"/>
      <c r="BA89" s="68"/>
      <c r="BB89" s="68"/>
      <c r="BC89" s="68"/>
      <c r="BD89" s="68"/>
      <c r="BE89" s="15"/>
      <c r="BF89" s="5">
        <f t="shared" si="46"/>
        <v>9864</v>
      </c>
      <c r="BG89" s="42">
        <v>9590</v>
      </c>
      <c r="BH89" s="42">
        <v>274</v>
      </c>
      <c r="BI89" s="42"/>
      <c r="BJ89" s="42"/>
      <c r="BK89" s="42"/>
      <c r="BL89" s="42"/>
      <c r="BM89" s="42">
        <v>0</v>
      </c>
    </row>
    <row r="90" spans="1:65" outlineLevel="5">
      <c r="A90" s="22">
        <f t="shared" si="6"/>
        <v>3</v>
      </c>
      <c r="B90" s="9">
        <f t="shared" si="47"/>
        <v>42435</v>
      </c>
      <c r="C90" s="51">
        <v>600126</v>
      </c>
      <c r="D90" s="64"/>
      <c r="E90" s="12">
        <v>38</v>
      </c>
      <c r="F90" s="12">
        <v>39</v>
      </c>
      <c r="G90" s="12"/>
      <c r="H90" s="12">
        <v>38</v>
      </c>
      <c r="I90" s="12">
        <v>37</v>
      </c>
      <c r="J90" s="12">
        <v>38</v>
      </c>
      <c r="K90" s="12"/>
      <c r="L90" s="12">
        <v>37</v>
      </c>
      <c r="M90" s="74" t="str">
        <f t="shared" si="37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5">
        <f t="shared" si="40"/>
        <v>25.449904275686023</v>
      </c>
      <c r="AO90" s="41">
        <v>1567</v>
      </c>
      <c r="AP90" s="110"/>
      <c r="AQ90" s="111"/>
      <c r="AR90" s="126" t="str">
        <f t="shared" si="41"/>
        <v/>
      </c>
      <c r="AS90" s="126" t="str">
        <f t="shared" si="42"/>
        <v/>
      </c>
      <c r="AT90" s="127">
        <v>2005</v>
      </c>
      <c r="AU90" s="128"/>
      <c r="AV90" s="129"/>
      <c r="AW90" s="126" t="str">
        <f t="shared" si="43"/>
        <v/>
      </c>
      <c r="AX90" s="126" t="str">
        <f t="shared" si="44"/>
        <v/>
      </c>
      <c r="AY90" s="64" t="str">
        <f t="shared" si="45"/>
        <v/>
      </c>
      <c r="AZ90" s="97"/>
      <c r="BA90" s="68"/>
      <c r="BB90" s="68"/>
      <c r="BC90" s="68"/>
      <c r="BD90" s="68"/>
      <c r="BE90" s="15"/>
      <c r="BF90" s="5">
        <f t="shared" si="46"/>
        <v>9758</v>
      </c>
      <c r="BG90" s="42">
        <v>5583</v>
      </c>
      <c r="BH90" s="42">
        <v>4175</v>
      </c>
      <c r="BI90" s="42"/>
      <c r="BJ90" s="42"/>
      <c r="BK90" s="42"/>
      <c r="BL90" s="42"/>
      <c r="BM90" s="42">
        <v>0</v>
      </c>
    </row>
    <row r="91" spans="1:65" outlineLevel="5">
      <c r="A91" s="22">
        <f t="shared" ref="A91:A162" si="48">MONTH(B91)</f>
        <v>3</v>
      </c>
      <c r="B91" s="9">
        <f t="shared" si="47"/>
        <v>42436</v>
      </c>
      <c r="C91" s="51">
        <v>566702</v>
      </c>
      <c r="D91" s="64"/>
      <c r="E91" s="12">
        <v>38</v>
      </c>
      <c r="F91" s="12">
        <v>38</v>
      </c>
      <c r="G91" s="12"/>
      <c r="H91" s="12">
        <v>38</v>
      </c>
      <c r="I91" s="12">
        <v>37</v>
      </c>
      <c r="J91" s="12">
        <v>37</v>
      </c>
      <c r="K91" s="12"/>
      <c r="L91" s="12">
        <v>37</v>
      </c>
      <c r="M91" s="74" t="str">
        <f t="shared" si="37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5">
        <f t="shared" si="40"/>
        <v>29.650557620817843</v>
      </c>
      <c r="AO91" s="41">
        <v>1345</v>
      </c>
      <c r="AP91" s="110"/>
      <c r="AQ91" s="111"/>
      <c r="AR91" s="126" t="str">
        <f t="shared" si="41"/>
        <v/>
      </c>
      <c r="AS91" s="126" t="str">
        <f t="shared" si="42"/>
        <v/>
      </c>
      <c r="AT91" s="127">
        <v>2000</v>
      </c>
      <c r="AU91" s="128"/>
      <c r="AV91" s="129"/>
      <c r="AW91" s="126" t="str">
        <f t="shared" si="43"/>
        <v/>
      </c>
      <c r="AX91" s="126" t="str">
        <f t="shared" si="44"/>
        <v/>
      </c>
      <c r="AY91" s="64" t="str">
        <f t="shared" si="45"/>
        <v/>
      </c>
      <c r="AZ91" s="97">
        <v>78.599999999999994</v>
      </c>
      <c r="BA91" s="68"/>
      <c r="BB91" s="68"/>
      <c r="BC91" s="68"/>
      <c r="BD91" s="68"/>
      <c r="BE91" s="15"/>
      <c r="BF91" s="5">
        <f t="shared" si="46"/>
        <v>9742</v>
      </c>
      <c r="BG91" s="42">
        <v>5573</v>
      </c>
      <c r="BH91" s="42">
        <v>4169</v>
      </c>
      <c r="BI91" s="42"/>
      <c r="BJ91" s="42"/>
      <c r="BK91" s="42"/>
      <c r="BL91" s="42"/>
      <c r="BM91" s="42">
        <v>0</v>
      </c>
    </row>
    <row r="92" spans="1:65" outlineLevel="5">
      <c r="A92" s="22">
        <f t="shared" si="48"/>
        <v>3</v>
      </c>
      <c r="B92" s="9">
        <f t="shared" si="47"/>
        <v>42437</v>
      </c>
      <c r="C92" s="51">
        <v>523438</v>
      </c>
      <c r="D92" s="64"/>
      <c r="E92" s="12">
        <v>38</v>
      </c>
      <c r="F92" s="12">
        <v>39</v>
      </c>
      <c r="G92" s="12"/>
      <c r="H92" s="12">
        <v>38</v>
      </c>
      <c r="I92" s="12">
        <v>37</v>
      </c>
      <c r="J92" s="12">
        <v>38</v>
      </c>
      <c r="K92" s="12"/>
      <c r="L92" s="12">
        <v>37</v>
      </c>
      <c r="M92" s="74" t="str">
        <f t="shared" si="37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5">
        <f t="shared" si="40"/>
        <v>33.040596520298259</v>
      </c>
      <c r="AO92" s="41">
        <v>1207</v>
      </c>
      <c r="AP92" s="110"/>
      <c r="AQ92" s="111"/>
      <c r="AR92" s="126" t="str">
        <f t="shared" si="41"/>
        <v/>
      </c>
      <c r="AS92" s="126" t="str">
        <f t="shared" si="42"/>
        <v/>
      </c>
      <c r="AT92" s="127">
        <v>1941</v>
      </c>
      <c r="AU92" s="128"/>
      <c r="AV92" s="129"/>
      <c r="AW92" s="126" t="str">
        <f t="shared" si="43"/>
        <v/>
      </c>
      <c r="AX92" s="126" t="str">
        <f t="shared" si="44"/>
        <v/>
      </c>
      <c r="AY92" s="64" t="str">
        <f t="shared" si="45"/>
        <v/>
      </c>
      <c r="AZ92" s="97">
        <v>78.8</v>
      </c>
      <c r="BA92" s="68"/>
      <c r="BB92" s="68"/>
      <c r="BC92" s="68"/>
      <c r="BD92" s="68"/>
      <c r="BE92" s="15"/>
      <c r="BF92" s="5">
        <f t="shared" si="46"/>
        <v>9797</v>
      </c>
      <c r="BG92" s="42">
        <v>8333</v>
      </c>
      <c r="BH92" s="42">
        <v>1464</v>
      </c>
      <c r="BI92" s="42"/>
      <c r="BJ92" s="42"/>
      <c r="BK92" s="42"/>
      <c r="BL92" s="42"/>
      <c r="BM92" s="42">
        <v>0</v>
      </c>
    </row>
    <row r="93" spans="1:65" outlineLevel="5">
      <c r="A93" s="22">
        <f t="shared" si="48"/>
        <v>3</v>
      </c>
      <c r="B93" s="9">
        <f t="shared" si="47"/>
        <v>42438</v>
      </c>
      <c r="C93" s="51">
        <v>586258</v>
      </c>
      <c r="D93" s="64"/>
      <c r="E93" s="12">
        <v>39</v>
      </c>
      <c r="F93" s="12">
        <v>39</v>
      </c>
      <c r="G93" s="12"/>
      <c r="H93" s="12">
        <v>39</v>
      </c>
      <c r="I93" s="12">
        <v>38</v>
      </c>
      <c r="J93" s="12">
        <v>38</v>
      </c>
      <c r="K93" s="12"/>
      <c r="L93" s="12">
        <v>38</v>
      </c>
      <c r="M93" s="74">
        <f t="shared" si="37"/>
        <v>7.2</v>
      </c>
      <c r="N93" s="83">
        <v>7.37</v>
      </c>
      <c r="O93" s="83">
        <v>7.23</v>
      </c>
      <c r="P93" s="83"/>
      <c r="Q93" s="83">
        <v>6.97</v>
      </c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5">
        <f t="shared" si="40"/>
        <v>46.480186480186482</v>
      </c>
      <c r="AO93" s="41">
        <v>858</v>
      </c>
      <c r="AP93" s="110">
        <v>5.03</v>
      </c>
      <c r="AQ93" s="111">
        <v>3.92</v>
      </c>
      <c r="AR93" s="126">
        <f t="shared" si="41"/>
        <v>77.932405566600394</v>
      </c>
      <c r="AS93" s="126">
        <f t="shared" si="42"/>
        <v>22.067594433399606</v>
      </c>
      <c r="AT93" s="127">
        <v>1049</v>
      </c>
      <c r="AU93" s="128">
        <v>3.37</v>
      </c>
      <c r="AV93" s="129">
        <v>1.74</v>
      </c>
      <c r="AW93" s="126">
        <f t="shared" si="43"/>
        <v>51.632047477744806</v>
      </c>
      <c r="AX93" s="126">
        <f t="shared" si="44"/>
        <v>48.367952522255194</v>
      </c>
      <c r="AY93" s="64">
        <f t="shared" si="45"/>
        <v>69.772755728058087</v>
      </c>
      <c r="AZ93" s="97">
        <v>75.8</v>
      </c>
      <c r="BA93" s="68"/>
      <c r="BB93" s="68"/>
      <c r="BC93" s="68"/>
      <c r="BD93" s="68"/>
      <c r="BE93" s="15"/>
      <c r="BF93" s="5">
        <f t="shared" si="46"/>
        <v>9419</v>
      </c>
      <c r="BG93" s="42">
        <v>2565</v>
      </c>
      <c r="BH93" s="42">
        <v>6854</v>
      </c>
      <c r="BI93" s="42"/>
      <c r="BJ93" s="42"/>
      <c r="BK93" s="42"/>
      <c r="BL93" s="42"/>
      <c r="BM93" s="42">
        <v>0</v>
      </c>
    </row>
    <row r="94" spans="1:65" outlineLevel="5">
      <c r="A94" s="22">
        <f t="shared" si="48"/>
        <v>3</v>
      </c>
      <c r="B94" s="9">
        <f t="shared" si="47"/>
        <v>42439</v>
      </c>
      <c r="C94" s="51">
        <v>509435</v>
      </c>
      <c r="D94" s="64"/>
      <c r="E94" s="12">
        <v>38</v>
      </c>
      <c r="F94" s="12">
        <v>39</v>
      </c>
      <c r="G94" s="12"/>
      <c r="H94" s="12">
        <v>38</v>
      </c>
      <c r="I94" s="12">
        <v>37</v>
      </c>
      <c r="J94" s="12">
        <v>38</v>
      </c>
      <c r="K94" s="12"/>
      <c r="L94" s="12">
        <v>37</v>
      </c>
      <c r="M94" s="74" t="str">
        <f t="shared" si="37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5">
        <f t="shared" si="40"/>
        <v>36.891766882516187</v>
      </c>
      <c r="AO94" s="41">
        <v>1081</v>
      </c>
      <c r="AP94" s="110"/>
      <c r="AQ94" s="111"/>
      <c r="AR94" s="126" t="str">
        <f t="shared" si="41"/>
        <v/>
      </c>
      <c r="AS94" s="126" t="str">
        <f t="shared" si="42"/>
        <v/>
      </c>
      <c r="AT94" s="127">
        <v>1045</v>
      </c>
      <c r="AU94" s="128"/>
      <c r="AV94" s="129"/>
      <c r="AW94" s="126" t="str">
        <f t="shared" si="43"/>
        <v/>
      </c>
      <c r="AX94" s="126" t="str">
        <f t="shared" si="44"/>
        <v/>
      </c>
      <c r="AY94" s="64" t="str">
        <f t="shared" si="45"/>
        <v/>
      </c>
      <c r="AZ94" s="97">
        <v>76.2</v>
      </c>
      <c r="BA94" s="68"/>
      <c r="BB94" s="68"/>
      <c r="BC94" s="68"/>
      <c r="BD94" s="68"/>
      <c r="BE94" s="15"/>
      <c r="BF94" s="5">
        <f t="shared" si="46"/>
        <v>9081</v>
      </c>
      <c r="BG94" s="42">
        <v>2718</v>
      </c>
      <c r="BH94" s="42">
        <v>6363</v>
      </c>
      <c r="BI94" s="42"/>
      <c r="BJ94" s="42"/>
      <c r="BK94" s="42"/>
      <c r="BL94" s="42"/>
      <c r="BM94" s="42">
        <v>0</v>
      </c>
    </row>
    <row r="95" spans="1:65" outlineLevel="5">
      <c r="A95" s="22">
        <f t="shared" si="48"/>
        <v>3</v>
      </c>
      <c r="B95" s="9">
        <f t="shared" si="47"/>
        <v>42440</v>
      </c>
      <c r="C95" s="51">
        <v>474413</v>
      </c>
      <c r="D95" s="64"/>
      <c r="E95" s="12">
        <v>36</v>
      </c>
      <c r="F95" s="12">
        <v>39</v>
      </c>
      <c r="G95" s="12"/>
      <c r="H95" s="12">
        <v>38</v>
      </c>
      <c r="I95" s="12">
        <v>35</v>
      </c>
      <c r="J95" s="12">
        <v>38</v>
      </c>
      <c r="K95" s="12"/>
      <c r="L95" s="12">
        <v>37</v>
      </c>
      <c r="M95" s="74" t="str">
        <f t="shared" si="37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5">
        <f t="shared" si="40"/>
        <v>35.385980479148181</v>
      </c>
      <c r="AO95" s="41">
        <v>1127</v>
      </c>
      <c r="AP95" s="110"/>
      <c r="AQ95" s="111"/>
      <c r="AR95" s="126" t="str">
        <f t="shared" si="41"/>
        <v/>
      </c>
      <c r="AS95" s="126" t="str">
        <f t="shared" si="42"/>
        <v/>
      </c>
      <c r="AT95" s="127">
        <v>1038</v>
      </c>
      <c r="AU95" s="128"/>
      <c r="AV95" s="129"/>
      <c r="AW95" s="126" t="str">
        <f t="shared" si="43"/>
        <v/>
      </c>
      <c r="AX95" s="126" t="str">
        <f t="shared" si="44"/>
        <v/>
      </c>
      <c r="AY95" s="64" t="str">
        <f t="shared" si="45"/>
        <v/>
      </c>
      <c r="AZ95" s="97">
        <v>75.8</v>
      </c>
      <c r="BA95" s="68"/>
      <c r="BB95" s="68"/>
      <c r="BC95" s="68"/>
      <c r="BD95" s="68"/>
      <c r="BE95" s="15"/>
      <c r="BF95" s="5">
        <f t="shared" si="46"/>
        <v>9355</v>
      </c>
      <c r="BG95" s="42">
        <v>3151</v>
      </c>
      <c r="BH95" s="42">
        <v>6204</v>
      </c>
      <c r="BI95" s="42"/>
      <c r="BJ95" s="42"/>
      <c r="BK95" s="42"/>
      <c r="BL95" s="42"/>
      <c r="BM95" s="42">
        <v>0</v>
      </c>
    </row>
    <row r="96" spans="1:65" outlineLevel="5">
      <c r="A96" s="22">
        <f t="shared" si="48"/>
        <v>3</v>
      </c>
      <c r="B96" s="9">
        <f t="shared" si="47"/>
        <v>42441</v>
      </c>
      <c r="C96" s="51">
        <v>451883</v>
      </c>
      <c r="D96" s="64"/>
      <c r="E96" s="12">
        <v>38</v>
      </c>
      <c r="F96" s="12">
        <v>39</v>
      </c>
      <c r="G96" s="12"/>
      <c r="H96" s="12">
        <v>38</v>
      </c>
      <c r="I96" s="12">
        <v>37</v>
      </c>
      <c r="J96" s="12">
        <v>38</v>
      </c>
      <c r="K96" s="12"/>
      <c r="L96" s="12">
        <v>37</v>
      </c>
      <c r="M96" s="74" t="str">
        <f t="shared" si="37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5">
        <f t="shared" si="40"/>
        <v>39.213372664700096</v>
      </c>
      <c r="AO96" s="41">
        <v>1017</v>
      </c>
      <c r="AP96" s="110"/>
      <c r="AQ96" s="111"/>
      <c r="AR96" s="126" t="str">
        <f t="shared" si="41"/>
        <v/>
      </c>
      <c r="AS96" s="126" t="str">
        <f t="shared" si="42"/>
        <v/>
      </c>
      <c r="AT96" s="127">
        <v>1038</v>
      </c>
      <c r="AU96" s="128"/>
      <c r="AV96" s="129"/>
      <c r="AW96" s="126" t="str">
        <f t="shared" si="43"/>
        <v/>
      </c>
      <c r="AX96" s="126" t="str">
        <f t="shared" si="44"/>
        <v/>
      </c>
      <c r="AY96" s="64" t="str">
        <f t="shared" si="45"/>
        <v/>
      </c>
      <c r="AZ96" s="97"/>
      <c r="BA96" s="68"/>
      <c r="BB96" s="68"/>
      <c r="BC96" s="68"/>
      <c r="BD96" s="68"/>
      <c r="BE96" s="15"/>
      <c r="BF96" s="5">
        <f t="shared" si="46"/>
        <v>9190</v>
      </c>
      <c r="BG96" s="42">
        <v>3355</v>
      </c>
      <c r="BH96" s="42">
        <v>5835</v>
      </c>
      <c r="BI96" s="42"/>
      <c r="BJ96" s="42"/>
      <c r="BK96" s="42"/>
      <c r="BL96" s="42"/>
      <c r="BM96" s="42">
        <v>0</v>
      </c>
    </row>
    <row r="97" spans="1:65" outlineLevel="5">
      <c r="A97" s="22">
        <f t="shared" si="48"/>
        <v>3</v>
      </c>
      <c r="B97" s="9">
        <f t="shared" si="47"/>
        <v>42442</v>
      </c>
      <c r="C97" s="51">
        <v>422067</v>
      </c>
      <c r="D97" s="64"/>
      <c r="E97" s="12">
        <v>39</v>
      </c>
      <c r="F97" s="12">
        <v>38</v>
      </c>
      <c r="G97" s="12"/>
      <c r="H97" s="12">
        <v>39</v>
      </c>
      <c r="I97" s="12">
        <v>38</v>
      </c>
      <c r="J97" s="12">
        <v>37</v>
      </c>
      <c r="K97" s="12"/>
      <c r="L97" s="12">
        <v>38</v>
      </c>
      <c r="M97" s="74" t="str">
        <f t="shared" si="37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5">
        <f t="shared" si="40"/>
        <v>34.921190893169879</v>
      </c>
      <c r="AO97" s="41">
        <v>1142</v>
      </c>
      <c r="AP97" s="110"/>
      <c r="AQ97" s="111"/>
      <c r="AR97" s="126" t="str">
        <f t="shared" si="41"/>
        <v/>
      </c>
      <c r="AS97" s="126" t="str">
        <f t="shared" si="42"/>
        <v/>
      </c>
      <c r="AT97" s="127">
        <v>1069</v>
      </c>
      <c r="AU97" s="128"/>
      <c r="AV97" s="129"/>
      <c r="AW97" s="126" t="str">
        <f t="shared" si="43"/>
        <v/>
      </c>
      <c r="AX97" s="126" t="str">
        <f t="shared" si="44"/>
        <v/>
      </c>
      <c r="AY97" s="64" t="str">
        <f t="shared" si="45"/>
        <v/>
      </c>
      <c r="AZ97" s="97"/>
      <c r="BA97" s="68"/>
      <c r="BB97" s="68"/>
      <c r="BC97" s="68"/>
      <c r="BD97" s="68"/>
      <c r="BE97" s="15"/>
      <c r="BF97" s="5">
        <f t="shared" si="46"/>
        <v>9435</v>
      </c>
      <c r="BG97" s="42">
        <v>3657</v>
      </c>
      <c r="BH97" s="42">
        <v>5778</v>
      </c>
      <c r="BI97" s="42"/>
      <c r="BJ97" s="42"/>
      <c r="BK97" s="42"/>
      <c r="BL97" s="42"/>
      <c r="BM97" s="42">
        <v>0</v>
      </c>
    </row>
    <row r="98" spans="1:65" outlineLevel="5">
      <c r="A98" s="22">
        <f t="shared" si="48"/>
        <v>3</v>
      </c>
      <c r="B98" s="9">
        <f t="shared" si="47"/>
        <v>42443</v>
      </c>
      <c r="C98" s="51">
        <v>429114</v>
      </c>
      <c r="D98" s="64"/>
      <c r="E98" s="12">
        <v>39</v>
      </c>
      <c r="F98" s="12">
        <v>39</v>
      </c>
      <c r="G98" s="12"/>
      <c r="H98" s="12">
        <v>39</v>
      </c>
      <c r="I98" s="12">
        <v>38</v>
      </c>
      <c r="J98" s="12">
        <v>38</v>
      </c>
      <c r="K98" s="12"/>
      <c r="L98" s="12">
        <v>38</v>
      </c>
      <c r="M98" s="74" t="str">
        <f t="shared" si="37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5">
        <f t="shared" si="40"/>
        <v>34.588031222896788</v>
      </c>
      <c r="AO98" s="41">
        <v>1153</v>
      </c>
      <c r="AP98" s="110"/>
      <c r="AQ98" s="111"/>
      <c r="AR98" s="126" t="str">
        <f t="shared" si="41"/>
        <v/>
      </c>
      <c r="AS98" s="126" t="str">
        <f t="shared" si="42"/>
        <v/>
      </c>
      <c r="AT98" s="127">
        <v>1272</v>
      </c>
      <c r="AU98" s="128"/>
      <c r="AV98" s="129"/>
      <c r="AW98" s="126" t="str">
        <f t="shared" si="43"/>
        <v/>
      </c>
      <c r="AX98" s="126" t="str">
        <f t="shared" si="44"/>
        <v/>
      </c>
      <c r="AY98" s="64" t="str">
        <f t="shared" si="45"/>
        <v/>
      </c>
      <c r="AZ98" s="97">
        <v>75.7</v>
      </c>
      <c r="BA98" s="68"/>
      <c r="BB98" s="68"/>
      <c r="BC98" s="68"/>
      <c r="BD98" s="68"/>
      <c r="BE98" s="15"/>
      <c r="BF98" s="5">
        <f t="shared" si="46"/>
        <v>9320</v>
      </c>
      <c r="BG98" s="42">
        <v>3716</v>
      </c>
      <c r="BH98" s="42">
        <v>5604</v>
      </c>
      <c r="BI98" s="42"/>
      <c r="BJ98" s="42"/>
      <c r="BK98" s="42"/>
      <c r="BL98" s="42"/>
      <c r="BM98" s="42">
        <v>0</v>
      </c>
    </row>
    <row r="99" spans="1:65" outlineLevel="5">
      <c r="A99" s="22">
        <f t="shared" si="48"/>
        <v>3</v>
      </c>
      <c r="B99" s="9">
        <f t="shared" si="47"/>
        <v>42444</v>
      </c>
      <c r="C99" s="51">
        <v>410360</v>
      </c>
      <c r="D99" s="64"/>
      <c r="E99" s="12">
        <v>38</v>
      </c>
      <c r="F99" s="12">
        <v>39</v>
      </c>
      <c r="G99" s="12"/>
      <c r="H99" s="12">
        <v>39</v>
      </c>
      <c r="I99" s="12">
        <v>37</v>
      </c>
      <c r="J99" s="12">
        <v>38</v>
      </c>
      <c r="K99" s="12"/>
      <c r="L99" s="12">
        <v>38</v>
      </c>
      <c r="M99" s="74" t="str">
        <f t="shared" si="37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5">
        <f t="shared" si="40"/>
        <v>28.223637650389243</v>
      </c>
      <c r="AO99" s="41">
        <v>1413</v>
      </c>
      <c r="AP99" s="110"/>
      <c r="AQ99" s="111"/>
      <c r="AR99" s="126" t="str">
        <f t="shared" si="41"/>
        <v/>
      </c>
      <c r="AS99" s="126" t="str">
        <f t="shared" si="42"/>
        <v/>
      </c>
      <c r="AT99" s="127">
        <v>1553</v>
      </c>
      <c r="AU99" s="128"/>
      <c r="AV99" s="129"/>
      <c r="AW99" s="126" t="str">
        <f t="shared" si="43"/>
        <v/>
      </c>
      <c r="AX99" s="126" t="str">
        <f t="shared" si="44"/>
        <v/>
      </c>
      <c r="AY99" s="64" t="str">
        <f t="shared" si="45"/>
        <v/>
      </c>
      <c r="AZ99" s="97">
        <v>80</v>
      </c>
      <c r="BA99" s="68"/>
      <c r="BB99" s="68"/>
      <c r="BC99" s="68"/>
      <c r="BD99" s="68"/>
      <c r="BE99" s="15"/>
      <c r="BF99" s="5">
        <f t="shared" si="46"/>
        <v>9257</v>
      </c>
      <c r="BG99" s="42">
        <v>3710</v>
      </c>
      <c r="BH99" s="42">
        <v>5547</v>
      </c>
      <c r="BI99" s="42"/>
      <c r="BJ99" s="42"/>
      <c r="BK99" s="42"/>
      <c r="BL99" s="42"/>
      <c r="BM99" s="42">
        <v>0</v>
      </c>
    </row>
    <row r="100" spans="1:65" outlineLevel="5">
      <c r="A100" s="22">
        <f t="shared" si="48"/>
        <v>3</v>
      </c>
      <c r="B100" s="9">
        <f t="shared" si="47"/>
        <v>42445</v>
      </c>
      <c r="C100" s="51">
        <v>408342</v>
      </c>
      <c r="D100" s="64"/>
      <c r="E100" s="12">
        <v>38</v>
      </c>
      <c r="F100" s="12">
        <v>39</v>
      </c>
      <c r="G100" s="12"/>
      <c r="H100" s="12">
        <v>39</v>
      </c>
      <c r="I100" s="12">
        <v>37</v>
      </c>
      <c r="J100" s="12">
        <v>38</v>
      </c>
      <c r="K100" s="12"/>
      <c r="L100" s="12">
        <v>38</v>
      </c>
      <c r="M100" s="74">
        <f t="shared" si="37"/>
        <v>7.3</v>
      </c>
      <c r="N100" s="83">
        <v>7.43</v>
      </c>
      <c r="O100" s="83">
        <v>7.25</v>
      </c>
      <c r="P100" s="83"/>
      <c r="Q100" s="83">
        <v>7.23</v>
      </c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5">
        <f t="shared" si="40"/>
        <v>23.966346153846153</v>
      </c>
      <c r="AO100" s="41">
        <v>1664</v>
      </c>
      <c r="AP100" s="110">
        <v>5.17</v>
      </c>
      <c r="AQ100" s="111">
        <v>4.0199999999999996</v>
      </c>
      <c r="AR100" s="126">
        <f t="shared" si="41"/>
        <v>77.756286266924562</v>
      </c>
      <c r="AS100" s="126">
        <f t="shared" si="42"/>
        <v>22.243713733075438</v>
      </c>
      <c r="AT100" s="127">
        <v>1554</v>
      </c>
      <c r="AU100" s="128">
        <v>2.88</v>
      </c>
      <c r="AV100" s="129">
        <v>1.62</v>
      </c>
      <c r="AW100" s="126">
        <f t="shared" si="43"/>
        <v>56.250000000000014</v>
      </c>
      <c r="AX100" s="126">
        <f t="shared" si="44"/>
        <v>43.749999999999986</v>
      </c>
      <c r="AY100" s="64">
        <f t="shared" si="45"/>
        <v>63.219616204690809</v>
      </c>
      <c r="AZ100" s="97">
        <v>77.8</v>
      </c>
      <c r="BA100" s="68"/>
      <c r="BB100" s="68"/>
      <c r="BC100" s="68"/>
      <c r="BD100" s="68"/>
      <c r="BE100" s="15"/>
      <c r="BF100" s="5">
        <f t="shared" si="46"/>
        <v>9467</v>
      </c>
      <c r="BG100" s="42">
        <v>5131</v>
      </c>
      <c r="BH100" s="42">
        <v>4336</v>
      </c>
      <c r="BI100" s="42"/>
      <c r="BJ100" s="42"/>
      <c r="BK100" s="42"/>
      <c r="BL100" s="42"/>
      <c r="BM100" s="42">
        <v>0</v>
      </c>
    </row>
    <row r="101" spans="1:65" outlineLevel="5">
      <c r="A101" s="22">
        <f t="shared" si="48"/>
        <v>3</v>
      </c>
      <c r="B101" s="9">
        <f t="shared" si="47"/>
        <v>42446</v>
      </c>
      <c r="C101" s="51">
        <v>401596</v>
      </c>
      <c r="D101" s="64"/>
      <c r="E101" s="12">
        <v>38</v>
      </c>
      <c r="F101" s="12">
        <v>39</v>
      </c>
      <c r="G101" s="12"/>
      <c r="H101" s="12">
        <v>39</v>
      </c>
      <c r="I101" s="12">
        <v>37</v>
      </c>
      <c r="J101" s="12">
        <v>38</v>
      </c>
      <c r="K101" s="12"/>
      <c r="L101" s="12">
        <v>38</v>
      </c>
      <c r="M101" s="74" t="str">
        <f t="shared" si="37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5">
        <f t="shared" si="40"/>
        <v>25.417463352453794</v>
      </c>
      <c r="AO101" s="41">
        <v>1569</v>
      </c>
      <c r="AP101" s="110"/>
      <c r="AQ101" s="111"/>
      <c r="AR101" s="126" t="str">
        <f t="shared" si="41"/>
        <v/>
      </c>
      <c r="AS101" s="126" t="str">
        <f t="shared" si="42"/>
        <v/>
      </c>
      <c r="AT101" s="127">
        <v>1530</v>
      </c>
      <c r="AU101" s="128"/>
      <c r="AV101" s="129"/>
      <c r="AW101" s="126" t="str">
        <f t="shared" si="43"/>
        <v/>
      </c>
      <c r="AX101" s="126" t="str">
        <f t="shared" si="44"/>
        <v/>
      </c>
      <c r="AY101" s="64" t="str">
        <f t="shared" si="45"/>
        <v/>
      </c>
      <c r="AZ101" s="97">
        <v>80.599999999999994</v>
      </c>
      <c r="BA101" s="68"/>
      <c r="BB101" s="68"/>
      <c r="BC101" s="68"/>
      <c r="BD101" s="68"/>
      <c r="BE101" s="15"/>
      <c r="BF101" s="5">
        <f t="shared" si="46"/>
        <v>7073</v>
      </c>
      <c r="BG101" s="42">
        <v>6335</v>
      </c>
      <c r="BH101" s="42">
        <v>738</v>
      </c>
      <c r="BI101" s="42"/>
      <c r="BJ101" s="42"/>
      <c r="BK101" s="42"/>
      <c r="BL101" s="42"/>
      <c r="BM101" s="42">
        <v>0</v>
      </c>
    </row>
    <row r="102" spans="1:65" outlineLevel="5">
      <c r="A102" s="22">
        <f t="shared" si="48"/>
        <v>3</v>
      </c>
      <c r="B102" s="9">
        <f t="shared" si="47"/>
        <v>42447</v>
      </c>
      <c r="C102" s="51">
        <v>555737</v>
      </c>
      <c r="D102" s="64"/>
      <c r="E102" s="12">
        <v>38</v>
      </c>
      <c r="F102" s="12">
        <v>40</v>
      </c>
      <c r="G102" s="12"/>
      <c r="H102" s="12">
        <v>39</v>
      </c>
      <c r="I102" s="12">
        <v>37</v>
      </c>
      <c r="J102" s="12">
        <v>39</v>
      </c>
      <c r="K102" s="12"/>
      <c r="L102" s="12">
        <v>38</v>
      </c>
      <c r="M102" s="74" t="str">
        <f t="shared" si="37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5">
        <f t="shared" si="40"/>
        <v>27.333790267306373</v>
      </c>
      <c r="AO102" s="41">
        <v>1459</v>
      </c>
      <c r="AP102" s="110"/>
      <c r="AQ102" s="111"/>
      <c r="AR102" s="126" t="str">
        <f t="shared" si="41"/>
        <v/>
      </c>
      <c r="AS102" s="126" t="str">
        <f t="shared" si="42"/>
        <v/>
      </c>
      <c r="AT102" s="127">
        <v>1584</v>
      </c>
      <c r="AU102" s="128"/>
      <c r="AV102" s="129"/>
      <c r="AW102" s="126" t="str">
        <f t="shared" si="43"/>
        <v/>
      </c>
      <c r="AX102" s="126" t="str">
        <f t="shared" si="44"/>
        <v/>
      </c>
      <c r="AY102" s="64" t="str">
        <f t="shared" si="45"/>
        <v/>
      </c>
      <c r="AZ102" s="97">
        <v>79.900000000000006</v>
      </c>
      <c r="BA102" s="68"/>
      <c r="BB102" s="68"/>
      <c r="BC102" s="68"/>
      <c r="BD102" s="68"/>
      <c r="BE102" s="15"/>
      <c r="BF102" s="5">
        <f t="shared" si="46"/>
        <v>9584</v>
      </c>
      <c r="BG102" s="42">
        <v>3357</v>
      </c>
      <c r="BH102" s="42">
        <v>6227</v>
      </c>
      <c r="BI102" s="42"/>
      <c r="BJ102" s="42"/>
      <c r="BK102" s="42"/>
      <c r="BL102" s="42"/>
      <c r="BM102" s="42">
        <v>0</v>
      </c>
    </row>
    <row r="103" spans="1:65" outlineLevel="5">
      <c r="A103" s="22">
        <f t="shared" si="48"/>
        <v>3</v>
      </c>
      <c r="B103" s="9">
        <f t="shared" si="47"/>
        <v>42448</v>
      </c>
      <c r="C103" s="51">
        <v>555984</v>
      </c>
      <c r="D103" s="64"/>
      <c r="E103" s="12">
        <v>37</v>
      </c>
      <c r="F103" s="12">
        <v>39</v>
      </c>
      <c r="G103" s="12"/>
      <c r="H103" s="12">
        <v>38</v>
      </c>
      <c r="I103" s="12">
        <v>36</v>
      </c>
      <c r="J103" s="12">
        <v>38</v>
      </c>
      <c r="K103" s="12"/>
      <c r="L103" s="12">
        <v>37</v>
      </c>
      <c r="M103" s="74" t="str">
        <f t="shared" si="37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5">
        <f t="shared" si="40"/>
        <v>27.771587743732592</v>
      </c>
      <c r="AO103" s="41">
        <v>1436</v>
      </c>
      <c r="AP103" s="110"/>
      <c r="AQ103" s="111"/>
      <c r="AR103" s="126" t="str">
        <f t="shared" si="41"/>
        <v/>
      </c>
      <c r="AS103" s="126" t="str">
        <f t="shared" si="42"/>
        <v/>
      </c>
      <c r="AT103" s="127">
        <v>1565</v>
      </c>
      <c r="AU103" s="128"/>
      <c r="AV103" s="129"/>
      <c r="AW103" s="126" t="str">
        <f t="shared" si="43"/>
        <v/>
      </c>
      <c r="AX103" s="126" t="str">
        <f t="shared" si="44"/>
        <v/>
      </c>
      <c r="AY103" s="64" t="str">
        <f t="shared" si="45"/>
        <v/>
      </c>
      <c r="AZ103" s="97"/>
      <c r="BA103" s="68"/>
      <c r="BB103" s="68"/>
      <c r="BC103" s="68"/>
      <c r="BD103" s="68"/>
      <c r="BE103" s="15"/>
      <c r="BF103" s="5">
        <f t="shared" si="46"/>
        <v>9683</v>
      </c>
      <c r="BG103" s="42">
        <v>4728</v>
      </c>
      <c r="BH103" s="42">
        <v>4955</v>
      </c>
      <c r="BI103" s="42"/>
      <c r="BJ103" s="42"/>
      <c r="BK103" s="42"/>
      <c r="BL103" s="42"/>
      <c r="BM103" s="42">
        <v>0</v>
      </c>
    </row>
    <row r="104" spans="1:65" outlineLevel="5">
      <c r="A104" s="22">
        <f t="shared" si="48"/>
        <v>3</v>
      </c>
      <c r="B104" s="9">
        <f t="shared" si="47"/>
        <v>42449</v>
      </c>
      <c r="C104" s="51">
        <v>492875</v>
      </c>
      <c r="D104" s="64"/>
      <c r="E104" s="12">
        <v>37</v>
      </c>
      <c r="F104" s="12">
        <v>38</v>
      </c>
      <c r="G104" s="12"/>
      <c r="H104" s="12">
        <v>38</v>
      </c>
      <c r="I104" s="12">
        <v>36</v>
      </c>
      <c r="J104" s="12">
        <v>37</v>
      </c>
      <c r="K104" s="12"/>
      <c r="L104" s="12">
        <v>37</v>
      </c>
      <c r="M104" s="74" t="str">
        <f t="shared" si="37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5">
        <f t="shared" si="40"/>
        <v>28.465381870092791</v>
      </c>
      <c r="AO104" s="41">
        <v>1401</v>
      </c>
      <c r="AP104" s="110"/>
      <c r="AQ104" s="111"/>
      <c r="AR104" s="126" t="str">
        <f t="shared" si="41"/>
        <v/>
      </c>
      <c r="AS104" s="126" t="str">
        <f t="shared" si="42"/>
        <v/>
      </c>
      <c r="AT104" s="127">
        <v>1318</v>
      </c>
      <c r="AU104" s="128"/>
      <c r="AV104" s="129"/>
      <c r="AW104" s="126" t="str">
        <f t="shared" si="43"/>
        <v/>
      </c>
      <c r="AX104" s="126" t="str">
        <f t="shared" si="44"/>
        <v/>
      </c>
      <c r="AY104" s="64" t="str">
        <f t="shared" si="45"/>
        <v/>
      </c>
      <c r="AZ104" s="97"/>
      <c r="BA104" s="68"/>
      <c r="BB104" s="68"/>
      <c r="BC104" s="68"/>
      <c r="BD104" s="68"/>
      <c r="BE104" s="15"/>
      <c r="BF104" s="5">
        <f t="shared" si="46"/>
        <v>9847</v>
      </c>
      <c r="BG104" s="42">
        <v>5708</v>
      </c>
      <c r="BH104" s="42">
        <v>4139</v>
      </c>
      <c r="BI104" s="42"/>
      <c r="BJ104" s="42"/>
      <c r="BK104" s="42"/>
      <c r="BL104" s="42"/>
      <c r="BM104" s="42">
        <v>0</v>
      </c>
    </row>
    <row r="105" spans="1:65" outlineLevel="5">
      <c r="A105" s="22">
        <f t="shared" si="48"/>
        <v>3</v>
      </c>
      <c r="B105" s="9">
        <f t="shared" si="47"/>
        <v>42450</v>
      </c>
      <c r="C105" s="51">
        <v>436200</v>
      </c>
      <c r="D105" s="64"/>
      <c r="E105" s="12">
        <v>38</v>
      </c>
      <c r="F105" s="12">
        <v>39</v>
      </c>
      <c r="G105" s="12"/>
      <c r="H105" s="12">
        <v>40</v>
      </c>
      <c r="I105" s="12">
        <v>37</v>
      </c>
      <c r="J105" s="12">
        <v>38</v>
      </c>
      <c r="K105" s="12"/>
      <c r="L105" s="12">
        <v>39</v>
      </c>
      <c r="M105" s="74" t="str">
        <f t="shared" si="37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5">
        <f t="shared" si="40"/>
        <v>33.540790580319594</v>
      </c>
      <c r="AO105" s="41">
        <v>1189</v>
      </c>
      <c r="AP105" s="110"/>
      <c r="AQ105" s="111"/>
      <c r="AR105" s="126" t="str">
        <f t="shared" si="41"/>
        <v/>
      </c>
      <c r="AS105" s="126" t="str">
        <f t="shared" si="42"/>
        <v/>
      </c>
      <c r="AT105" s="127">
        <v>1308</v>
      </c>
      <c r="AU105" s="128"/>
      <c r="AV105" s="129"/>
      <c r="AW105" s="126" t="str">
        <f t="shared" si="43"/>
        <v/>
      </c>
      <c r="AX105" s="126" t="str">
        <f t="shared" si="44"/>
        <v/>
      </c>
      <c r="AY105" s="64" t="str">
        <f t="shared" si="45"/>
        <v/>
      </c>
      <c r="AZ105" s="97">
        <v>79.400000000000006</v>
      </c>
      <c r="BA105" s="68"/>
      <c r="BB105" s="68"/>
      <c r="BC105" s="68"/>
      <c r="BD105" s="68"/>
      <c r="BE105" s="15"/>
      <c r="BF105" s="5">
        <f t="shared" si="46"/>
        <v>9819</v>
      </c>
      <c r="BG105" s="42">
        <v>5019</v>
      </c>
      <c r="BH105" s="42">
        <v>0</v>
      </c>
      <c r="BI105" s="42"/>
      <c r="BJ105" s="42"/>
      <c r="BK105" s="42"/>
      <c r="BL105" s="42"/>
      <c r="BM105" s="42">
        <v>4800</v>
      </c>
    </row>
    <row r="106" spans="1:65" outlineLevel="5">
      <c r="A106" s="22">
        <f t="shared" si="48"/>
        <v>3</v>
      </c>
      <c r="B106" s="9">
        <f t="shared" si="47"/>
        <v>42451</v>
      </c>
      <c r="C106" s="51">
        <v>453388</v>
      </c>
      <c r="D106" s="64"/>
      <c r="E106" s="12">
        <v>38</v>
      </c>
      <c r="F106" s="12">
        <v>39</v>
      </c>
      <c r="G106" s="12"/>
      <c r="H106" s="12">
        <v>39</v>
      </c>
      <c r="I106" s="12">
        <v>37</v>
      </c>
      <c r="J106" s="12">
        <v>38</v>
      </c>
      <c r="K106" s="12"/>
      <c r="L106" s="12">
        <v>38</v>
      </c>
      <c r="M106" s="74">
        <f t="shared" si="37"/>
        <v>7.2</v>
      </c>
      <c r="N106" s="83">
        <v>7.3</v>
      </c>
      <c r="O106" s="83">
        <v>7.24</v>
      </c>
      <c r="P106" s="83"/>
      <c r="Q106" s="83">
        <v>7.13</v>
      </c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5">
        <f t="shared" si="40"/>
        <v>24.831880448318806</v>
      </c>
      <c r="AO106" s="41">
        <v>1606</v>
      </c>
      <c r="AP106" s="110">
        <v>5.1100000000000003</v>
      </c>
      <c r="AQ106" s="111">
        <v>3.96</v>
      </c>
      <c r="AR106" s="126">
        <f t="shared" si="41"/>
        <v>77.495107632093934</v>
      </c>
      <c r="AS106" s="126">
        <f t="shared" si="42"/>
        <v>22.504892367906066</v>
      </c>
      <c r="AT106" s="127">
        <v>1505</v>
      </c>
      <c r="AU106" s="128">
        <v>3.05</v>
      </c>
      <c r="AV106" s="129">
        <v>1.77</v>
      </c>
      <c r="AW106" s="126">
        <f t="shared" si="43"/>
        <v>58.032786885245905</v>
      </c>
      <c r="AX106" s="126">
        <f t="shared" si="44"/>
        <v>41.967213114754095</v>
      </c>
      <c r="AY106" s="64">
        <f t="shared" si="45"/>
        <v>59.842566287878782</v>
      </c>
      <c r="AZ106" s="97">
        <v>79.599999999999994</v>
      </c>
      <c r="BA106" s="68"/>
      <c r="BB106" s="68"/>
      <c r="BC106" s="68"/>
      <c r="BD106" s="68"/>
      <c r="BE106" s="15"/>
      <c r="BF106" s="5">
        <f t="shared" si="46"/>
        <v>9828</v>
      </c>
      <c r="BG106" s="42">
        <v>3739</v>
      </c>
      <c r="BH106" s="42">
        <v>919</v>
      </c>
      <c r="BI106" s="42"/>
      <c r="BJ106" s="42"/>
      <c r="BK106" s="42"/>
      <c r="BL106" s="42"/>
      <c r="BM106" s="42">
        <v>5170</v>
      </c>
    </row>
    <row r="107" spans="1:65" outlineLevel="5">
      <c r="A107" s="22">
        <f t="shared" si="48"/>
        <v>3</v>
      </c>
      <c r="B107" s="9">
        <f t="shared" si="47"/>
        <v>42452</v>
      </c>
      <c r="C107" s="51">
        <v>427889</v>
      </c>
      <c r="D107" s="64"/>
      <c r="E107" s="12">
        <v>38</v>
      </c>
      <c r="F107" s="12">
        <v>38</v>
      </c>
      <c r="G107" s="12"/>
      <c r="H107" s="12">
        <v>39</v>
      </c>
      <c r="I107" s="12">
        <v>37</v>
      </c>
      <c r="J107" s="12">
        <v>37</v>
      </c>
      <c r="K107" s="12"/>
      <c r="L107" s="12">
        <v>38</v>
      </c>
      <c r="M107" s="74" t="str">
        <f t="shared" si="37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5">
        <f t="shared" si="40"/>
        <v>21.055966209081308</v>
      </c>
      <c r="AO107" s="41">
        <v>1894</v>
      </c>
      <c r="AP107" s="110"/>
      <c r="AQ107" s="111"/>
      <c r="AR107" s="126" t="str">
        <f t="shared" si="41"/>
        <v/>
      </c>
      <c r="AS107" s="126" t="str">
        <f t="shared" si="42"/>
        <v/>
      </c>
      <c r="AT107" s="127">
        <v>1811</v>
      </c>
      <c r="AU107" s="128"/>
      <c r="AV107" s="129"/>
      <c r="AW107" s="126" t="str">
        <f t="shared" si="43"/>
        <v/>
      </c>
      <c r="AX107" s="126" t="str">
        <f t="shared" si="44"/>
        <v/>
      </c>
      <c r="AY107" s="64" t="str">
        <f t="shared" si="45"/>
        <v/>
      </c>
      <c r="AZ107" s="97">
        <v>80.2</v>
      </c>
      <c r="BA107" s="68"/>
      <c r="BB107" s="68"/>
      <c r="BC107" s="68"/>
      <c r="BD107" s="68"/>
      <c r="BE107" s="15"/>
      <c r="BF107" s="5">
        <f t="shared" si="46"/>
        <v>9882</v>
      </c>
      <c r="BG107" s="42">
        <v>4652</v>
      </c>
      <c r="BH107" s="42">
        <v>0</v>
      </c>
      <c r="BI107" s="42"/>
      <c r="BJ107" s="42"/>
      <c r="BK107" s="42"/>
      <c r="BL107" s="42"/>
      <c r="BM107" s="42">
        <v>5230</v>
      </c>
    </row>
    <row r="108" spans="1:65" outlineLevel="5">
      <c r="A108" s="22">
        <f t="shared" si="48"/>
        <v>3</v>
      </c>
      <c r="B108" s="9">
        <f t="shared" si="47"/>
        <v>42453</v>
      </c>
      <c r="C108" s="51">
        <v>414287</v>
      </c>
      <c r="D108" s="64"/>
      <c r="E108" s="12">
        <v>38</v>
      </c>
      <c r="F108" s="12">
        <v>38</v>
      </c>
      <c r="G108" s="12"/>
      <c r="H108" s="12">
        <v>40</v>
      </c>
      <c r="I108" s="12">
        <v>37</v>
      </c>
      <c r="J108" s="12">
        <v>37</v>
      </c>
      <c r="K108" s="12"/>
      <c r="L108" s="12">
        <v>39</v>
      </c>
      <c r="M108" s="74" t="str">
        <f t="shared" si="37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5">
        <f t="shared" si="40"/>
        <v>20.890518596123623</v>
      </c>
      <c r="AO108" s="41">
        <v>1909</v>
      </c>
      <c r="AP108" s="110"/>
      <c r="AQ108" s="111"/>
      <c r="AR108" s="126" t="str">
        <f t="shared" si="41"/>
        <v/>
      </c>
      <c r="AS108" s="126" t="str">
        <f t="shared" si="42"/>
        <v/>
      </c>
      <c r="AT108" s="127">
        <v>1608</v>
      </c>
      <c r="AU108" s="128"/>
      <c r="AV108" s="129"/>
      <c r="AW108" s="126" t="str">
        <f t="shared" si="43"/>
        <v/>
      </c>
      <c r="AX108" s="126" t="str">
        <f t="shared" si="44"/>
        <v/>
      </c>
      <c r="AY108" s="64" t="str">
        <f t="shared" si="45"/>
        <v/>
      </c>
      <c r="AZ108" s="97">
        <v>79.8</v>
      </c>
      <c r="BA108" s="68"/>
      <c r="BB108" s="68"/>
      <c r="BC108" s="68"/>
      <c r="BD108" s="68"/>
      <c r="BE108" s="15"/>
      <c r="BF108" s="5">
        <f t="shared" si="46"/>
        <v>10043</v>
      </c>
      <c r="BG108" s="42">
        <v>4963</v>
      </c>
      <c r="BH108" s="42">
        <v>0</v>
      </c>
      <c r="BI108" s="42"/>
      <c r="BJ108" s="42"/>
      <c r="BK108" s="42"/>
      <c r="BL108" s="42"/>
      <c r="BM108" s="42">
        <v>5080</v>
      </c>
    </row>
    <row r="109" spans="1:65" outlineLevel="5">
      <c r="A109" s="22">
        <f t="shared" si="48"/>
        <v>3</v>
      </c>
      <c r="B109" s="9">
        <f t="shared" si="47"/>
        <v>42454</v>
      </c>
      <c r="C109" s="51">
        <v>408566</v>
      </c>
      <c r="D109" s="64"/>
      <c r="E109" s="12">
        <v>38</v>
      </c>
      <c r="F109" s="12">
        <v>39</v>
      </c>
      <c r="G109" s="12"/>
      <c r="H109" s="12">
        <v>39</v>
      </c>
      <c r="I109" s="12">
        <v>37</v>
      </c>
      <c r="J109" s="12">
        <v>38</v>
      </c>
      <c r="K109" s="12"/>
      <c r="L109" s="12">
        <v>38</v>
      </c>
      <c r="M109" s="74" t="str">
        <f t="shared" si="37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5">
        <f t="shared" si="40"/>
        <v>22.467605633802815</v>
      </c>
      <c r="AO109" s="41">
        <v>1775</v>
      </c>
      <c r="AP109" s="110"/>
      <c r="AQ109" s="111"/>
      <c r="AR109" s="126" t="str">
        <f t="shared" si="41"/>
        <v/>
      </c>
      <c r="AS109" s="126" t="str">
        <f t="shared" si="42"/>
        <v/>
      </c>
      <c r="AT109" s="127">
        <v>1667</v>
      </c>
      <c r="AU109" s="128"/>
      <c r="AV109" s="129"/>
      <c r="AW109" s="126" t="str">
        <f t="shared" si="43"/>
        <v/>
      </c>
      <c r="AX109" s="126" t="str">
        <f t="shared" si="44"/>
        <v/>
      </c>
      <c r="AY109" s="64" t="str">
        <f t="shared" si="45"/>
        <v/>
      </c>
      <c r="AZ109" s="97">
        <v>81.400000000000006</v>
      </c>
      <c r="BA109" s="68"/>
      <c r="BB109" s="68"/>
      <c r="BC109" s="68"/>
      <c r="BD109" s="68"/>
      <c r="BE109" s="15"/>
      <c r="BF109" s="5">
        <f t="shared" si="46"/>
        <v>9977</v>
      </c>
      <c r="BG109" s="42">
        <v>4927</v>
      </c>
      <c r="BH109" s="42">
        <v>0</v>
      </c>
      <c r="BI109" s="42"/>
      <c r="BJ109" s="42"/>
      <c r="BK109" s="42"/>
      <c r="BL109" s="42"/>
      <c r="BM109" s="42">
        <v>5050</v>
      </c>
    </row>
    <row r="110" spans="1:65" outlineLevel="5">
      <c r="A110" s="22">
        <f t="shared" si="48"/>
        <v>3</v>
      </c>
      <c r="B110" s="9">
        <f t="shared" si="47"/>
        <v>42455</v>
      </c>
      <c r="C110" s="51">
        <v>432152</v>
      </c>
      <c r="D110" s="64"/>
      <c r="E110" s="12">
        <v>38</v>
      </c>
      <c r="F110" s="12">
        <v>38</v>
      </c>
      <c r="G110" s="12"/>
      <c r="H110" s="12">
        <v>41</v>
      </c>
      <c r="I110" s="12">
        <v>37</v>
      </c>
      <c r="J110" s="12">
        <v>37</v>
      </c>
      <c r="K110" s="12"/>
      <c r="L110" s="12">
        <v>40</v>
      </c>
      <c r="M110" s="74" t="str">
        <f t="shared" si="37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5">
        <f t="shared" si="40"/>
        <v>22.531073446327685</v>
      </c>
      <c r="AO110" s="41">
        <v>1770</v>
      </c>
      <c r="AP110" s="110"/>
      <c r="AQ110" s="111"/>
      <c r="AR110" s="126" t="str">
        <f t="shared" si="41"/>
        <v/>
      </c>
      <c r="AS110" s="126" t="str">
        <f t="shared" si="42"/>
        <v/>
      </c>
      <c r="AT110" s="127">
        <v>1582</v>
      </c>
      <c r="AU110" s="128"/>
      <c r="AV110" s="129"/>
      <c r="AW110" s="126" t="str">
        <f t="shared" si="43"/>
        <v/>
      </c>
      <c r="AX110" s="126" t="str">
        <f t="shared" si="44"/>
        <v/>
      </c>
      <c r="AY110" s="64" t="str">
        <f t="shared" si="45"/>
        <v/>
      </c>
      <c r="AZ110" s="97"/>
      <c r="BA110" s="68"/>
      <c r="BB110" s="68"/>
      <c r="BC110" s="68"/>
      <c r="BD110" s="68"/>
      <c r="BE110" s="15"/>
      <c r="BF110" s="5">
        <f t="shared" si="46"/>
        <v>9861</v>
      </c>
      <c r="BG110" s="42">
        <v>3770</v>
      </c>
      <c r="BH110" s="42">
        <v>1171</v>
      </c>
      <c r="BI110" s="42"/>
      <c r="BJ110" s="42"/>
      <c r="BK110" s="42"/>
      <c r="BL110" s="42"/>
      <c r="BM110" s="42">
        <v>4920</v>
      </c>
    </row>
    <row r="111" spans="1:65" outlineLevel="5">
      <c r="A111" s="22">
        <f t="shared" si="48"/>
        <v>3</v>
      </c>
      <c r="B111" s="9">
        <f t="shared" si="47"/>
        <v>42456</v>
      </c>
      <c r="C111" s="51">
        <v>391407</v>
      </c>
      <c r="D111" s="64"/>
      <c r="E111" s="12">
        <v>37</v>
      </c>
      <c r="F111" s="12">
        <v>38</v>
      </c>
      <c r="G111" s="12"/>
      <c r="H111" s="12">
        <v>38</v>
      </c>
      <c r="I111" s="12">
        <v>36</v>
      </c>
      <c r="J111" s="12">
        <v>37</v>
      </c>
      <c r="K111" s="12"/>
      <c r="L111" s="12">
        <v>37</v>
      </c>
      <c r="M111" s="74" t="str">
        <f t="shared" si="37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5">
        <f t="shared" si="40"/>
        <v>23.569739952718678</v>
      </c>
      <c r="AO111" s="41">
        <v>1692</v>
      </c>
      <c r="AP111" s="110"/>
      <c r="AQ111" s="111"/>
      <c r="AR111" s="126" t="str">
        <f t="shared" si="41"/>
        <v/>
      </c>
      <c r="AS111" s="126" t="str">
        <f t="shared" si="42"/>
        <v/>
      </c>
      <c r="AT111" s="127">
        <v>1490</v>
      </c>
      <c r="AU111" s="128"/>
      <c r="AV111" s="129"/>
      <c r="AW111" s="126" t="str">
        <f t="shared" si="43"/>
        <v/>
      </c>
      <c r="AX111" s="126" t="str">
        <f t="shared" si="44"/>
        <v/>
      </c>
      <c r="AY111" s="64" t="str">
        <f t="shared" si="45"/>
        <v/>
      </c>
      <c r="AZ111" s="97"/>
      <c r="BA111" s="68"/>
      <c r="BB111" s="68"/>
      <c r="BC111" s="68"/>
      <c r="BD111" s="68"/>
      <c r="BE111" s="15"/>
      <c r="BF111" s="5">
        <f t="shared" si="46"/>
        <v>9821</v>
      </c>
      <c r="BG111" s="42">
        <v>3938</v>
      </c>
      <c r="BH111" s="42">
        <v>803</v>
      </c>
      <c r="BI111" s="42"/>
      <c r="BJ111" s="42"/>
      <c r="BK111" s="42"/>
      <c r="BL111" s="42"/>
      <c r="BM111" s="42">
        <v>5080</v>
      </c>
    </row>
    <row r="112" spans="1:65" outlineLevel="5">
      <c r="A112" s="22">
        <f t="shared" si="48"/>
        <v>3</v>
      </c>
      <c r="B112" s="9">
        <f t="shared" si="47"/>
        <v>42457</v>
      </c>
      <c r="C112" s="51">
        <v>392490</v>
      </c>
      <c r="D112" s="64"/>
      <c r="E112" s="12">
        <v>37</v>
      </c>
      <c r="F112" s="12">
        <v>39</v>
      </c>
      <c r="G112" s="12"/>
      <c r="H112" s="12">
        <v>40</v>
      </c>
      <c r="I112" s="12">
        <v>36</v>
      </c>
      <c r="J112" s="12">
        <v>37</v>
      </c>
      <c r="K112" s="12"/>
      <c r="L112" s="12">
        <v>39</v>
      </c>
      <c r="M112" s="74" t="str">
        <f t="shared" si="37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5">
        <f t="shared" si="40"/>
        <v>22.467605633802815</v>
      </c>
      <c r="AO112" s="41">
        <v>1775</v>
      </c>
      <c r="AP112" s="110"/>
      <c r="AQ112" s="111"/>
      <c r="AR112" s="126" t="str">
        <f t="shared" si="41"/>
        <v/>
      </c>
      <c r="AS112" s="126" t="str">
        <f t="shared" si="42"/>
        <v/>
      </c>
      <c r="AT112" s="127">
        <v>1600</v>
      </c>
      <c r="AU112" s="128"/>
      <c r="AV112" s="129"/>
      <c r="AW112" s="126" t="str">
        <f t="shared" si="43"/>
        <v/>
      </c>
      <c r="AX112" s="126" t="str">
        <f t="shared" si="44"/>
        <v/>
      </c>
      <c r="AY112" s="64" t="str">
        <f t="shared" si="45"/>
        <v/>
      </c>
      <c r="AZ112" s="97">
        <v>80.7</v>
      </c>
      <c r="BA112" s="68"/>
      <c r="BB112" s="68"/>
      <c r="BC112" s="68"/>
      <c r="BD112" s="68"/>
      <c r="BE112" s="15"/>
      <c r="BF112" s="5">
        <f t="shared" si="46"/>
        <v>9840</v>
      </c>
      <c r="BG112" s="42">
        <v>4630</v>
      </c>
      <c r="BH112" s="42">
        <v>0</v>
      </c>
      <c r="BI112" s="42"/>
      <c r="BJ112" s="42"/>
      <c r="BK112" s="42"/>
      <c r="BL112" s="42"/>
      <c r="BM112" s="42">
        <v>5210</v>
      </c>
    </row>
    <row r="113" spans="1:65" outlineLevel="5">
      <c r="A113" s="22">
        <f t="shared" si="48"/>
        <v>3</v>
      </c>
      <c r="B113" s="9">
        <f t="shared" si="47"/>
        <v>42458</v>
      </c>
      <c r="C113" s="51">
        <v>395596</v>
      </c>
      <c r="D113" s="64"/>
      <c r="E113" s="12">
        <v>37</v>
      </c>
      <c r="F113" s="12">
        <v>39</v>
      </c>
      <c r="G113" s="12"/>
      <c r="H113" s="12">
        <v>39</v>
      </c>
      <c r="I113" s="12">
        <v>36</v>
      </c>
      <c r="J113" s="12">
        <v>38</v>
      </c>
      <c r="K113" s="12"/>
      <c r="L113" s="12">
        <v>38</v>
      </c>
      <c r="M113" s="74" t="str">
        <f t="shared" si="37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5">
        <f t="shared" si="40"/>
        <v>26.048334421946439</v>
      </c>
      <c r="AO113" s="41">
        <v>1531</v>
      </c>
      <c r="AP113" s="110"/>
      <c r="AQ113" s="111"/>
      <c r="AR113" s="126" t="str">
        <f t="shared" si="41"/>
        <v/>
      </c>
      <c r="AS113" s="126" t="str">
        <f t="shared" si="42"/>
        <v/>
      </c>
      <c r="AT113" s="127">
        <v>1559</v>
      </c>
      <c r="AU113" s="128"/>
      <c r="AV113" s="129"/>
      <c r="AW113" s="126" t="str">
        <f t="shared" si="43"/>
        <v/>
      </c>
      <c r="AX113" s="126" t="str">
        <f t="shared" si="44"/>
        <v/>
      </c>
      <c r="AY113" s="64" t="str">
        <f t="shared" si="45"/>
        <v/>
      </c>
      <c r="AZ113" s="97">
        <v>79.7</v>
      </c>
      <c r="BA113" s="68"/>
      <c r="BB113" s="68"/>
      <c r="BC113" s="68"/>
      <c r="BD113" s="68"/>
      <c r="BE113" s="15"/>
      <c r="BF113" s="5">
        <f t="shared" si="46"/>
        <v>9854</v>
      </c>
      <c r="BG113" s="42">
        <v>4624</v>
      </c>
      <c r="BH113" s="42">
        <v>0</v>
      </c>
      <c r="BI113" s="42"/>
      <c r="BJ113" s="42"/>
      <c r="BK113" s="42"/>
      <c r="BL113" s="42"/>
      <c r="BM113" s="42">
        <v>5230</v>
      </c>
    </row>
    <row r="114" spans="1:65" outlineLevel="5">
      <c r="A114" s="22">
        <f t="shared" si="48"/>
        <v>3</v>
      </c>
      <c r="B114" s="9">
        <f t="shared" si="47"/>
        <v>42459</v>
      </c>
      <c r="C114" s="51">
        <v>410352</v>
      </c>
      <c r="D114" s="64"/>
      <c r="E114" s="12">
        <v>37</v>
      </c>
      <c r="F114" s="12">
        <v>40</v>
      </c>
      <c r="G114" s="12"/>
      <c r="H114" s="12">
        <v>40</v>
      </c>
      <c r="I114" s="12">
        <v>36</v>
      </c>
      <c r="J114" s="12">
        <v>39</v>
      </c>
      <c r="K114" s="12"/>
      <c r="L114" s="12">
        <v>39</v>
      </c>
      <c r="M114" s="74">
        <f t="shared" si="37"/>
        <v>7.3</v>
      </c>
      <c r="N114" s="83">
        <v>7.34</v>
      </c>
      <c r="O114" s="83">
        <v>7.28</v>
      </c>
      <c r="P114" s="83"/>
      <c r="Q114" s="83">
        <v>7.25</v>
      </c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5">
        <f t="shared" si="40"/>
        <v>23.253644314868804</v>
      </c>
      <c r="AO114" s="41">
        <v>1715</v>
      </c>
      <c r="AP114" s="110">
        <v>4.8099999999999996</v>
      </c>
      <c r="AQ114" s="111">
        <v>3.64</v>
      </c>
      <c r="AR114" s="126">
        <f t="shared" si="41"/>
        <v>75.675675675675677</v>
      </c>
      <c r="AS114" s="126">
        <f t="shared" si="42"/>
        <v>24.324324324324323</v>
      </c>
      <c r="AT114" s="127">
        <v>1578</v>
      </c>
      <c r="AU114" s="128">
        <v>2.79</v>
      </c>
      <c r="AV114" s="129">
        <v>1.74</v>
      </c>
      <c r="AW114" s="126">
        <f t="shared" si="43"/>
        <v>62.365591397849464</v>
      </c>
      <c r="AX114" s="126">
        <f t="shared" si="44"/>
        <v>37.634408602150536</v>
      </c>
      <c r="AY114" s="64">
        <f t="shared" si="45"/>
        <v>46.734693877551024</v>
      </c>
      <c r="AZ114" s="97">
        <v>81.400000000000006</v>
      </c>
      <c r="BA114" s="68"/>
      <c r="BB114" s="68"/>
      <c r="BC114" s="68"/>
      <c r="BD114" s="68"/>
      <c r="BE114" s="15"/>
      <c r="BF114" s="5">
        <f t="shared" si="46"/>
        <v>9853</v>
      </c>
      <c r="BG114" s="42">
        <v>3610</v>
      </c>
      <c r="BH114" s="42">
        <v>773</v>
      </c>
      <c r="BI114" s="42"/>
      <c r="BJ114" s="42"/>
      <c r="BK114" s="42"/>
      <c r="BL114" s="42"/>
      <c r="BM114" s="42">
        <v>5470</v>
      </c>
    </row>
    <row r="115" spans="1:65" ht="17.25" outlineLevel="5" thickBot="1">
      <c r="A115" s="31">
        <f t="shared" si="48"/>
        <v>3</v>
      </c>
      <c r="B115" s="32">
        <f t="shared" si="47"/>
        <v>42460</v>
      </c>
      <c r="C115" s="51">
        <v>403081</v>
      </c>
      <c r="D115" s="64"/>
      <c r="E115" s="12">
        <v>37</v>
      </c>
      <c r="F115" s="12">
        <v>38</v>
      </c>
      <c r="G115" s="12"/>
      <c r="H115" s="12">
        <v>39</v>
      </c>
      <c r="I115" s="12">
        <v>36</v>
      </c>
      <c r="J115" s="12">
        <v>37</v>
      </c>
      <c r="K115" s="12"/>
      <c r="L115" s="12">
        <v>38</v>
      </c>
      <c r="M115" s="74" t="str">
        <f t="shared" si="37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5">
        <f t="shared" si="40"/>
        <v>21.224055348589676</v>
      </c>
      <c r="AO115" s="41">
        <v>1879</v>
      </c>
      <c r="AP115" s="110"/>
      <c r="AQ115" s="111"/>
      <c r="AR115" s="126" t="str">
        <f t="shared" si="41"/>
        <v/>
      </c>
      <c r="AS115" s="126" t="str">
        <f t="shared" si="42"/>
        <v/>
      </c>
      <c r="AT115" s="127">
        <v>1774</v>
      </c>
      <c r="AU115" s="128"/>
      <c r="AV115" s="129"/>
      <c r="AW115" s="126" t="str">
        <f t="shared" si="43"/>
        <v/>
      </c>
      <c r="AX115" s="126" t="str">
        <f t="shared" si="44"/>
        <v/>
      </c>
      <c r="AY115" s="64" t="str">
        <f t="shared" si="45"/>
        <v/>
      </c>
      <c r="AZ115" s="97">
        <v>81.5</v>
      </c>
      <c r="BA115" s="68"/>
      <c r="BB115" s="68"/>
      <c r="BC115" s="68"/>
      <c r="BD115" s="68"/>
      <c r="BE115" s="15"/>
      <c r="BF115" s="5">
        <f t="shared" si="46"/>
        <v>9894</v>
      </c>
      <c r="BG115" s="42">
        <v>4444</v>
      </c>
      <c r="BH115" s="42">
        <v>0</v>
      </c>
      <c r="BI115" s="42"/>
      <c r="BJ115" s="42"/>
      <c r="BK115" s="42"/>
      <c r="BL115" s="42"/>
      <c r="BM115" s="42">
        <v>5450</v>
      </c>
    </row>
    <row r="116" spans="1:65" outlineLevel="4">
      <c r="A116" s="157" t="s">
        <v>37</v>
      </c>
      <c r="B116" s="158"/>
      <c r="C116" s="50">
        <f t="shared" ref="C116:BM116" si="49">SUBTOTAL(4,C85:C115)</f>
        <v>600126</v>
      </c>
      <c r="D116" s="60">
        <f t="shared" si="49"/>
        <v>0</v>
      </c>
      <c r="E116" s="28">
        <f t="shared" si="49"/>
        <v>39</v>
      </c>
      <c r="F116" s="28">
        <f t="shared" si="49"/>
        <v>40</v>
      </c>
      <c r="G116" s="28">
        <f t="shared" si="49"/>
        <v>0</v>
      </c>
      <c r="H116" s="28">
        <f t="shared" si="49"/>
        <v>41</v>
      </c>
      <c r="I116" s="28">
        <f t="shared" si="49"/>
        <v>38</v>
      </c>
      <c r="J116" s="28">
        <f t="shared" si="49"/>
        <v>39</v>
      </c>
      <c r="K116" s="28">
        <f t="shared" si="49"/>
        <v>0</v>
      </c>
      <c r="L116" s="28">
        <f t="shared" si="49"/>
        <v>40</v>
      </c>
      <c r="M116" s="71">
        <f t="shared" si="49"/>
        <v>7.3</v>
      </c>
      <c r="N116" s="82">
        <f t="shared" si="49"/>
        <v>7.43</v>
      </c>
      <c r="O116" s="82">
        <f t="shared" si="49"/>
        <v>7.28</v>
      </c>
      <c r="P116" s="82">
        <f t="shared" si="49"/>
        <v>0</v>
      </c>
      <c r="Q116" s="82">
        <f t="shared" si="49"/>
        <v>7.25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46.480186480186482</v>
      </c>
      <c r="AO116" s="39">
        <f t="shared" si="49"/>
        <v>1909</v>
      </c>
      <c r="AP116" s="104">
        <f t="shared" si="49"/>
        <v>5.17</v>
      </c>
      <c r="AQ116" s="105">
        <f t="shared" si="49"/>
        <v>4.0199999999999996</v>
      </c>
      <c r="AR116" s="106">
        <f t="shared" si="49"/>
        <v>77.932405566600394</v>
      </c>
      <c r="AS116" s="106">
        <f t="shared" si="49"/>
        <v>24.324324324324323</v>
      </c>
      <c r="AT116" s="107">
        <f t="shared" si="49"/>
        <v>2018</v>
      </c>
      <c r="AU116" s="108">
        <f t="shared" si="49"/>
        <v>3.37</v>
      </c>
      <c r="AV116" s="109">
        <f t="shared" si="49"/>
        <v>1.77</v>
      </c>
      <c r="AW116" s="106">
        <f t="shared" si="49"/>
        <v>62.365591397849464</v>
      </c>
      <c r="AX116" s="106">
        <f t="shared" si="49"/>
        <v>48.367952522255194</v>
      </c>
      <c r="AY116" s="60">
        <f t="shared" si="49"/>
        <v>69.772755728058087</v>
      </c>
      <c r="AZ116" s="96">
        <f t="shared" si="49"/>
        <v>82.2</v>
      </c>
      <c r="BA116" s="67">
        <f t="shared" si="49"/>
        <v>0</v>
      </c>
      <c r="BB116" s="67">
        <f t="shared" si="49"/>
        <v>0</v>
      </c>
      <c r="BC116" s="67">
        <f t="shared" si="49"/>
        <v>0</v>
      </c>
      <c r="BD116" s="67">
        <f t="shared" si="49"/>
        <v>0</v>
      </c>
      <c r="BE116" s="27">
        <f t="shared" si="49"/>
        <v>0</v>
      </c>
      <c r="BF116" s="29">
        <f t="shared" si="49"/>
        <v>10079</v>
      </c>
      <c r="BG116" s="39">
        <f t="shared" si="49"/>
        <v>9590</v>
      </c>
      <c r="BH116" s="40">
        <f t="shared" si="49"/>
        <v>6854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5470</v>
      </c>
    </row>
    <row r="117" spans="1:65" outlineLevel="3">
      <c r="A117" s="187" t="s">
        <v>26</v>
      </c>
      <c r="B117" s="188"/>
      <c r="C117" s="51">
        <f t="shared" ref="C117:BM117" si="50">SUBTOTAL(5,C85:C115)</f>
        <v>348678</v>
      </c>
      <c r="D117" s="61">
        <f t="shared" si="50"/>
        <v>0</v>
      </c>
      <c r="E117" s="12">
        <f t="shared" si="50"/>
        <v>36</v>
      </c>
      <c r="F117" s="12">
        <f t="shared" si="50"/>
        <v>38</v>
      </c>
      <c r="G117" s="12">
        <f t="shared" si="50"/>
        <v>0</v>
      </c>
      <c r="H117" s="12">
        <f t="shared" si="50"/>
        <v>37</v>
      </c>
      <c r="I117" s="12">
        <f t="shared" si="50"/>
        <v>35</v>
      </c>
      <c r="J117" s="12">
        <f t="shared" si="50"/>
        <v>37</v>
      </c>
      <c r="K117" s="12">
        <f t="shared" si="50"/>
        <v>0</v>
      </c>
      <c r="L117" s="12">
        <f t="shared" si="50"/>
        <v>36</v>
      </c>
      <c r="M117" s="72">
        <f t="shared" si="50"/>
        <v>7.2</v>
      </c>
      <c r="N117" s="83">
        <f t="shared" si="50"/>
        <v>7.3</v>
      </c>
      <c r="O117" s="83">
        <f t="shared" si="50"/>
        <v>7.23</v>
      </c>
      <c r="P117" s="83">
        <f t="shared" si="50"/>
        <v>0</v>
      </c>
      <c r="Q117" s="83">
        <f t="shared" si="50"/>
        <v>6.97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20.890518596123623</v>
      </c>
      <c r="AO117" s="41">
        <f t="shared" si="50"/>
        <v>858</v>
      </c>
      <c r="AP117" s="110">
        <f t="shared" si="50"/>
        <v>4.8099999999999996</v>
      </c>
      <c r="AQ117" s="111">
        <f t="shared" si="50"/>
        <v>3.64</v>
      </c>
      <c r="AR117" s="112">
        <f t="shared" si="50"/>
        <v>75.675675675675677</v>
      </c>
      <c r="AS117" s="112">
        <f t="shared" si="50"/>
        <v>22.067594433399606</v>
      </c>
      <c r="AT117" s="113">
        <f t="shared" si="50"/>
        <v>1038</v>
      </c>
      <c r="AU117" s="114">
        <f t="shared" si="50"/>
        <v>2.79</v>
      </c>
      <c r="AV117" s="115">
        <f t="shared" si="50"/>
        <v>1.62</v>
      </c>
      <c r="AW117" s="112">
        <f t="shared" si="50"/>
        <v>51.632047477744806</v>
      </c>
      <c r="AX117" s="112">
        <f t="shared" si="50"/>
        <v>37.634408602150536</v>
      </c>
      <c r="AY117" s="61">
        <f t="shared" si="50"/>
        <v>46.734693877551024</v>
      </c>
      <c r="AZ117" s="97">
        <f t="shared" si="50"/>
        <v>75.7</v>
      </c>
      <c r="BA117" s="68">
        <f t="shared" si="50"/>
        <v>0</v>
      </c>
      <c r="BB117" s="68">
        <f t="shared" si="50"/>
        <v>0</v>
      </c>
      <c r="BC117" s="68">
        <f t="shared" si="50"/>
        <v>0</v>
      </c>
      <c r="BD117" s="68">
        <f t="shared" si="50"/>
        <v>0</v>
      </c>
      <c r="BE117" s="15">
        <f t="shared" si="50"/>
        <v>0</v>
      </c>
      <c r="BF117" s="6">
        <f t="shared" si="50"/>
        <v>7073</v>
      </c>
      <c r="BG117" s="41">
        <f t="shared" si="50"/>
        <v>2565</v>
      </c>
      <c r="BH117" s="42">
        <f t="shared" si="50"/>
        <v>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0</v>
      </c>
    </row>
    <row r="118" spans="1:65" outlineLevel="2">
      <c r="A118" s="187" t="s">
        <v>15</v>
      </c>
      <c r="B118" s="188"/>
      <c r="C118" s="51">
        <f>IFERROR(SUBTOTAL(1,C85:C115),"")</f>
        <v>454201.87096774194</v>
      </c>
      <c r="D118" s="61" t="str">
        <f t="shared" ref="D118:BM118" si="51">IFERROR(SUBTOTAL(1,D85:D115),"")</f>
        <v/>
      </c>
      <c r="E118" s="12">
        <f t="shared" si="51"/>
        <v>37.70967741935484</v>
      </c>
      <c r="F118" s="12">
        <f t="shared" si="51"/>
        <v>38.774193548387096</v>
      </c>
      <c r="G118" s="12" t="str">
        <f t="shared" si="51"/>
        <v/>
      </c>
      <c r="H118" s="12">
        <f t="shared" si="51"/>
        <v>38.741935483870968</v>
      </c>
      <c r="I118" s="12">
        <f t="shared" si="51"/>
        <v>36.70967741935484</v>
      </c>
      <c r="J118" s="12">
        <f t="shared" si="51"/>
        <v>37.741935483870968</v>
      </c>
      <c r="K118" s="12" t="str">
        <f t="shared" si="51"/>
        <v/>
      </c>
      <c r="L118" s="12">
        <f t="shared" si="51"/>
        <v>37.741935483870968</v>
      </c>
      <c r="M118" s="72">
        <f t="shared" si="51"/>
        <v>7.25</v>
      </c>
      <c r="N118" s="83">
        <f t="shared" si="51"/>
        <v>7.36</v>
      </c>
      <c r="O118" s="83">
        <f t="shared" si="51"/>
        <v>7.25</v>
      </c>
      <c r="P118" s="83" t="str">
        <f t="shared" si="51"/>
        <v/>
      </c>
      <c r="Q118" s="83">
        <f t="shared" si="51"/>
        <v>7.1449999999999996</v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28.560125985287385</v>
      </c>
      <c r="AO118" s="41">
        <f t="shared" si="51"/>
        <v>1456.6129032258063</v>
      </c>
      <c r="AP118" s="110">
        <f t="shared" si="51"/>
        <v>5.0299999999999994</v>
      </c>
      <c r="AQ118" s="111">
        <f t="shared" si="51"/>
        <v>3.8849999999999998</v>
      </c>
      <c r="AR118" s="112">
        <f t="shared" si="51"/>
        <v>77.214868785323645</v>
      </c>
      <c r="AS118" s="112">
        <f t="shared" si="51"/>
        <v>22.785131214676358</v>
      </c>
      <c r="AT118" s="113">
        <f t="shared" si="51"/>
        <v>1552.7096774193549</v>
      </c>
      <c r="AU118" s="114">
        <f t="shared" si="51"/>
        <v>3.0225</v>
      </c>
      <c r="AV118" s="115">
        <f t="shared" si="51"/>
        <v>1.7175000000000002</v>
      </c>
      <c r="AW118" s="112">
        <f t="shared" si="51"/>
        <v>57.070106440210047</v>
      </c>
      <c r="AX118" s="112">
        <f t="shared" si="51"/>
        <v>42.929893559789953</v>
      </c>
      <c r="AY118" s="61">
        <f t="shared" si="51"/>
        <v>59.892408024544672</v>
      </c>
      <c r="AZ118" s="97">
        <f t="shared" si="51"/>
        <v>79.240909090909099</v>
      </c>
      <c r="BA118" s="68" t="str">
        <f t="shared" si="51"/>
        <v/>
      </c>
      <c r="BB118" s="68" t="str">
        <f t="shared" si="51"/>
        <v/>
      </c>
      <c r="BC118" s="68" t="str">
        <f t="shared" si="51"/>
        <v/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9589.8709677419356</v>
      </c>
      <c r="BG118" s="41">
        <f t="shared" si="51"/>
        <v>4817.9032258064517</v>
      </c>
      <c r="BH118" s="42">
        <f t="shared" si="51"/>
        <v>2943.2580645161293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>
        <f t="shared" si="51"/>
        <v>1828.7096774193549</v>
      </c>
    </row>
    <row r="119" spans="1:65" ht="17.25" outlineLevel="1" thickBot="1">
      <c r="A119" s="189" t="s">
        <v>58</v>
      </c>
      <c r="B119" s="190"/>
      <c r="C119" s="52">
        <f>SUBTOTAL(9,C85:C115)</f>
        <v>14080258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45155</v>
      </c>
      <c r="AP119" s="116"/>
      <c r="AQ119" s="117"/>
      <c r="AR119" s="118"/>
      <c r="AS119" s="118"/>
      <c r="AT119" s="119">
        <f>SUBTOTAL(9,AT85:AT115)</f>
        <v>48134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297286</v>
      </c>
      <c r="BG119" s="43">
        <f t="shared" si="52"/>
        <v>149355</v>
      </c>
      <c r="BH119" s="44">
        <f t="shared" si="52"/>
        <v>91241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56690</v>
      </c>
    </row>
    <row r="120" spans="1:65" outlineLevel="5">
      <c r="A120" s="21">
        <f t="shared" si="48"/>
        <v>4</v>
      </c>
      <c r="B120" s="33">
        <f>B115+1</f>
        <v>42461</v>
      </c>
      <c r="C120" s="51">
        <v>403743</v>
      </c>
      <c r="D120" s="64">
        <f t="shared" ref="D120:D149" si="53">IFERROR(ROUND(AVERAGE(E120:L120),1),"")</f>
        <v>37.799999999999997</v>
      </c>
      <c r="E120" s="12">
        <v>37</v>
      </c>
      <c r="F120" s="12">
        <v>39</v>
      </c>
      <c r="G120" s="12"/>
      <c r="H120" s="12">
        <v>39</v>
      </c>
      <c r="I120" s="12">
        <v>36</v>
      </c>
      <c r="J120" s="12">
        <v>38</v>
      </c>
      <c r="K120" s="12"/>
      <c r="L120" s="12">
        <v>38</v>
      </c>
      <c r="M120" s="74" t="str">
        <f t="shared" ref="M120:M149" si="54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5">
        <f t="shared" ref="AN120:AN149" si="57">39880/AO120</f>
        <v>19.529872673849166</v>
      </c>
      <c r="AO120" s="41">
        <v>2042</v>
      </c>
      <c r="AP120" s="110"/>
      <c r="AQ120" s="111"/>
      <c r="AR120" s="126" t="str">
        <f t="shared" ref="AR120:AR149" si="58">IFERROR(AQ120/AP120*100,"")</f>
        <v/>
      </c>
      <c r="AS120" s="126" t="str">
        <f t="shared" ref="AS120:AS149" si="59">IFERROR(100-AR120,"")</f>
        <v/>
      </c>
      <c r="AT120" s="127">
        <v>1914</v>
      </c>
      <c r="AU120" s="128"/>
      <c r="AV120" s="129"/>
      <c r="AW120" s="126" t="str">
        <f t="shared" ref="AW120:AW149" si="60">IFERROR(AV120/AU120*100,"")</f>
        <v/>
      </c>
      <c r="AX120" s="126" t="str">
        <f t="shared" ref="AX120:AX149" si="61">IFERROR(100-AW120,"")</f>
        <v/>
      </c>
      <c r="AY120" s="64" t="str">
        <f t="shared" ref="AY120:AY149" si="62">IFERROR((1-((AW120*AS120)/(AX120*AR120)))*100,"")</f>
        <v/>
      </c>
      <c r="AZ120" s="97">
        <v>80.8</v>
      </c>
      <c r="BA120" s="68"/>
      <c r="BB120" s="68"/>
      <c r="BC120" s="68"/>
      <c r="BD120" s="68"/>
      <c r="BE120" s="15"/>
      <c r="BF120" s="5">
        <f t="shared" ref="BF120:BF149" si="63">IF(SUM(BG120:BM120)=0,"",SUM(BG120:BM120))</f>
        <v>9932</v>
      </c>
      <c r="BG120" s="42">
        <v>4432</v>
      </c>
      <c r="BH120" s="42">
        <v>0</v>
      </c>
      <c r="BI120" s="42"/>
      <c r="BJ120" s="42"/>
      <c r="BK120" s="42"/>
      <c r="BL120" s="42"/>
      <c r="BM120" s="42">
        <v>5500</v>
      </c>
    </row>
    <row r="121" spans="1:65" outlineLevel="5">
      <c r="A121" s="22">
        <f t="shared" si="48"/>
        <v>4</v>
      </c>
      <c r="B121" s="9">
        <f t="shared" si="47"/>
        <v>42462</v>
      </c>
      <c r="C121" s="51">
        <v>395415</v>
      </c>
      <c r="D121" s="64">
        <f t="shared" si="53"/>
        <v>37.5</v>
      </c>
      <c r="E121" s="12">
        <v>37</v>
      </c>
      <c r="F121" s="12">
        <v>38</v>
      </c>
      <c r="G121" s="12"/>
      <c r="H121" s="12">
        <v>39</v>
      </c>
      <c r="I121" s="12">
        <v>36</v>
      </c>
      <c r="J121" s="12">
        <v>37</v>
      </c>
      <c r="K121" s="12"/>
      <c r="L121" s="12">
        <v>38</v>
      </c>
      <c r="M121" s="74" t="str">
        <f t="shared" si="54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5">
        <f t="shared" si="57"/>
        <v>21.732970027247955</v>
      </c>
      <c r="AO121" s="41">
        <v>1835</v>
      </c>
      <c r="AP121" s="110"/>
      <c r="AQ121" s="111"/>
      <c r="AR121" s="126" t="str">
        <f t="shared" si="58"/>
        <v/>
      </c>
      <c r="AS121" s="126" t="str">
        <f t="shared" si="59"/>
        <v/>
      </c>
      <c r="AT121" s="127">
        <v>1740</v>
      </c>
      <c r="AU121" s="128"/>
      <c r="AV121" s="129"/>
      <c r="AW121" s="126" t="str">
        <f t="shared" si="60"/>
        <v/>
      </c>
      <c r="AX121" s="126" t="str">
        <f t="shared" si="61"/>
        <v/>
      </c>
      <c r="AY121" s="64" t="str">
        <f t="shared" si="62"/>
        <v/>
      </c>
      <c r="AZ121" s="97"/>
      <c r="BA121" s="68"/>
      <c r="BB121" s="68"/>
      <c r="BC121" s="68"/>
      <c r="BD121" s="68"/>
      <c r="BE121" s="15"/>
      <c r="BF121" s="5">
        <f t="shared" si="63"/>
        <v>9911</v>
      </c>
      <c r="BG121" s="42">
        <v>4461</v>
      </c>
      <c r="BH121" s="42">
        <v>0</v>
      </c>
      <c r="BI121" s="42"/>
      <c r="BJ121" s="42"/>
      <c r="BK121" s="42"/>
      <c r="BL121" s="42"/>
      <c r="BM121" s="42">
        <v>5450</v>
      </c>
    </row>
    <row r="122" spans="1:65" outlineLevel="5">
      <c r="A122" s="22">
        <f t="shared" si="48"/>
        <v>4</v>
      </c>
      <c r="B122" s="9">
        <f t="shared" si="47"/>
        <v>42463</v>
      </c>
      <c r="C122" s="51">
        <v>377631</v>
      </c>
      <c r="D122" s="64">
        <f t="shared" si="53"/>
        <v>38.200000000000003</v>
      </c>
      <c r="E122" s="12">
        <v>38</v>
      </c>
      <c r="F122" s="12">
        <v>39</v>
      </c>
      <c r="G122" s="12"/>
      <c r="H122" s="12">
        <v>39</v>
      </c>
      <c r="I122" s="12">
        <v>37</v>
      </c>
      <c r="J122" s="12">
        <v>38</v>
      </c>
      <c r="K122" s="12"/>
      <c r="L122" s="12">
        <v>38</v>
      </c>
      <c r="M122" s="74" t="str">
        <f t="shared" si="54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5">
        <f t="shared" si="57"/>
        <v>22.329227323628221</v>
      </c>
      <c r="AO122" s="41">
        <v>1786</v>
      </c>
      <c r="AP122" s="110"/>
      <c r="AQ122" s="111"/>
      <c r="AR122" s="126" t="str">
        <f t="shared" si="58"/>
        <v/>
      </c>
      <c r="AS122" s="126" t="str">
        <f t="shared" si="59"/>
        <v/>
      </c>
      <c r="AT122" s="127">
        <v>1493</v>
      </c>
      <c r="AU122" s="128"/>
      <c r="AV122" s="129"/>
      <c r="AW122" s="126" t="str">
        <f t="shared" si="60"/>
        <v/>
      </c>
      <c r="AX122" s="126" t="str">
        <f t="shared" si="61"/>
        <v/>
      </c>
      <c r="AY122" s="64" t="str">
        <f t="shared" si="62"/>
        <v/>
      </c>
      <c r="AZ122" s="97"/>
      <c r="BA122" s="68"/>
      <c r="BB122" s="68"/>
      <c r="BC122" s="68"/>
      <c r="BD122" s="68"/>
      <c r="BE122" s="15"/>
      <c r="BF122" s="5">
        <f t="shared" si="63"/>
        <v>9875</v>
      </c>
      <c r="BG122" s="42">
        <v>4251</v>
      </c>
      <c r="BH122" s="42">
        <v>124</v>
      </c>
      <c r="BI122" s="42"/>
      <c r="BJ122" s="42"/>
      <c r="BK122" s="42"/>
      <c r="BL122" s="42"/>
      <c r="BM122" s="42">
        <v>5500</v>
      </c>
    </row>
    <row r="123" spans="1:65" outlineLevel="5">
      <c r="A123" s="22">
        <f t="shared" si="48"/>
        <v>4</v>
      </c>
      <c r="B123" s="9">
        <f t="shared" si="47"/>
        <v>42464</v>
      </c>
      <c r="C123" s="51">
        <v>391803</v>
      </c>
      <c r="D123" s="64">
        <f t="shared" si="53"/>
        <v>37.200000000000003</v>
      </c>
      <c r="E123" s="12">
        <v>37</v>
      </c>
      <c r="F123" s="12">
        <v>38</v>
      </c>
      <c r="G123" s="12"/>
      <c r="H123" s="12">
        <v>38</v>
      </c>
      <c r="I123" s="12">
        <v>36</v>
      </c>
      <c r="J123" s="12">
        <v>37</v>
      </c>
      <c r="K123" s="12"/>
      <c r="L123" s="12">
        <v>37</v>
      </c>
      <c r="M123" s="74" t="str">
        <f t="shared" si="54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5">
        <f t="shared" si="57"/>
        <v>20.151591712986356</v>
      </c>
      <c r="AO123" s="41">
        <v>1979</v>
      </c>
      <c r="AP123" s="110"/>
      <c r="AQ123" s="111"/>
      <c r="AR123" s="126" t="str">
        <f t="shared" si="58"/>
        <v/>
      </c>
      <c r="AS123" s="126" t="str">
        <f t="shared" si="59"/>
        <v/>
      </c>
      <c r="AT123" s="127">
        <v>1969</v>
      </c>
      <c r="AU123" s="128"/>
      <c r="AV123" s="129"/>
      <c r="AW123" s="126" t="str">
        <f t="shared" si="60"/>
        <v/>
      </c>
      <c r="AX123" s="126" t="str">
        <f t="shared" si="61"/>
        <v/>
      </c>
      <c r="AY123" s="64" t="str">
        <f t="shared" si="62"/>
        <v/>
      </c>
      <c r="AZ123" s="97">
        <v>81.2</v>
      </c>
      <c r="BA123" s="68"/>
      <c r="BB123" s="68"/>
      <c r="BC123" s="68"/>
      <c r="BD123" s="68"/>
      <c r="BE123" s="15"/>
      <c r="BF123" s="5">
        <f t="shared" si="63"/>
        <v>9681</v>
      </c>
      <c r="BG123" s="42">
        <v>4366</v>
      </c>
      <c r="BH123" s="42">
        <v>135</v>
      </c>
      <c r="BI123" s="42"/>
      <c r="BJ123" s="42"/>
      <c r="BK123" s="42"/>
      <c r="BL123" s="42"/>
      <c r="BM123" s="42">
        <v>5180</v>
      </c>
    </row>
    <row r="124" spans="1:65" outlineLevel="5">
      <c r="A124" s="22">
        <f t="shared" si="48"/>
        <v>4</v>
      </c>
      <c r="B124" s="9">
        <f t="shared" si="47"/>
        <v>42465</v>
      </c>
      <c r="C124" s="51">
        <v>389898</v>
      </c>
      <c r="D124" s="64">
        <f t="shared" si="53"/>
        <v>37.5</v>
      </c>
      <c r="E124" s="12">
        <v>38</v>
      </c>
      <c r="F124" s="12">
        <v>38</v>
      </c>
      <c r="G124" s="12"/>
      <c r="H124" s="12">
        <v>38</v>
      </c>
      <c r="I124" s="12">
        <v>37</v>
      </c>
      <c r="J124" s="12">
        <v>37</v>
      </c>
      <c r="K124" s="12"/>
      <c r="L124" s="12">
        <v>37</v>
      </c>
      <c r="M124" s="74" t="str">
        <f t="shared" si="54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5">
        <f t="shared" si="57"/>
        <v>20.419866871479776</v>
      </c>
      <c r="AO124" s="41">
        <v>1953</v>
      </c>
      <c r="AP124" s="110"/>
      <c r="AQ124" s="111"/>
      <c r="AR124" s="126" t="str">
        <f t="shared" si="58"/>
        <v/>
      </c>
      <c r="AS124" s="126" t="str">
        <f t="shared" si="59"/>
        <v/>
      </c>
      <c r="AT124" s="127">
        <v>1982</v>
      </c>
      <c r="AU124" s="128"/>
      <c r="AV124" s="129"/>
      <c r="AW124" s="126" t="str">
        <f t="shared" si="60"/>
        <v/>
      </c>
      <c r="AX124" s="126" t="str">
        <f t="shared" si="61"/>
        <v/>
      </c>
      <c r="AY124" s="64" t="str">
        <f t="shared" si="62"/>
        <v/>
      </c>
      <c r="AZ124" s="97">
        <v>80.599999999999994</v>
      </c>
      <c r="BA124" s="68"/>
      <c r="BB124" s="68"/>
      <c r="BC124" s="68"/>
      <c r="BD124" s="68"/>
      <c r="BE124" s="15"/>
      <c r="BF124" s="5">
        <f t="shared" si="63"/>
        <v>9761</v>
      </c>
      <c r="BG124" s="42">
        <v>4411</v>
      </c>
      <c r="BH124" s="42">
        <v>0</v>
      </c>
      <c r="BI124" s="42"/>
      <c r="BJ124" s="42"/>
      <c r="BK124" s="42"/>
      <c r="BL124" s="42"/>
      <c r="BM124" s="42">
        <v>5350</v>
      </c>
    </row>
    <row r="125" spans="1:65" outlineLevel="5">
      <c r="A125" s="22">
        <f t="shared" si="48"/>
        <v>4</v>
      </c>
      <c r="B125" s="9">
        <f t="shared" si="47"/>
        <v>42466</v>
      </c>
      <c r="C125" s="51">
        <v>413904</v>
      </c>
      <c r="D125" s="64">
        <f t="shared" si="53"/>
        <v>37.5</v>
      </c>
      <c r="E125" s="12">
        <v>36</v>
      </c>
      <c r="F125" s="12">
        <v>39</v>
      </c>
      <c r="G125" s="12"/>
      <c r="H125" s="12">
        <v>39</v>
      </c>
      <c r="I125" s="12">
        <v>35</v>
      </c>
      <c r="J125" s="12">
        <v>38</v>
      </c>
      <c r="K125" s="12"/>
      <c r="L125" s="12">
        <v>38</v>
      </c>
      <c r="M125" s="74" t="str">
        <f t="shared" si="54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5">
        <f t="shared" si="57"/>
        <v>19.529872673849166</v>
      </c>
      <c r="AO125" s="41">
        <v>2042</v>
      </c>
      <c r="AP125" s="110"/>
      <c r="AQ125" s="111"/>
      <c r="AR125" s="126" t="str">
        <f t="shared" si="58"/>
        <v/>
      </c>
      <c r="AS125" s="126" t="str">
        <f t="shared" si="59"/>
        <v/>
      </c>
      <c r="AT125" s="127">
        <v>1955</v>
      </c>
      <c r="AU125" s="128"/>
      <c r="AV125" s="129"/>
      <c r="AW125" s="126" t="str">
        <f t="shared" si="60"/>
        <v/>
      </c>
      <c r="AX125" s="126" t="str">
        <f t="shared" si="61"/>
        <v/>
      </c>
      <c r="AY125" s="64" t="str">
        <f t="shared" si="62"/>
        <v/>
      </c>
      <c r="AZ125" s="97">
        <v>80.8</v>
      </c>
      <c r="BA125" s="68"/>
      <c r="BB125" s="68"/>
      <c r="BC125" s="68"/>
      <c r="BD125" s="68"/>
      <c r="BE125" s="15"/>
      <c r="BF125" s="5">
        <f t="shared" si="63"/>
        <v>9699</v>
      </c>
      <c r="BG125" s="42">
        <v>4231</v>
      </c>
      <c r="BH125" s="42">
        <v>68</v>
      </c>
      <c r="BI125" s="42"/>
      <c r="BJ125" s="42"/>
      <c r="BK125" s="42"/>
      <c r="BL125" s="42"/>
      <c r="BM125" s="42">
        <v>5400</v>
      </c>
    </row>
    <row r="126" spans="1:65" outlineLevel="5">
      <c r="A126" s="22">
        <f t="shared" si="48"/>
        <v>4</v>
      </c>
      <c r="B126" s="9">
        <f t="shared" si="47"/>
        <v>42467</v>
      </c>
      <c r="C126" s="51">
        <v>595863</v>
      </c>
      <c r="D126" s="64">
        <f t="shared" si="53"/>
        <v>37.5</v>
      </c>
      <c r="E126" s="12">
        <v>37</v>
      </c>
      <c r="F126" s="12">
        <v>39</v>
      </c>
      <c r="G126" s="12"/>
      <c r="H126" s="12">
        <v>38</v>
      </c>
      <c r="I126" s="12">
        <v>36</v>
      </c>
      <c r="J126" s="12">
        <v>38</v>
      </c>
      <c r="K126" s="12"/>
      <c r="L126" s="12">
        <v>37</v>
      </c>
      <c r="M126" s="74" t="str">
        <f t="shared" si="54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5">
        <f t="shared" si="57"/>
        <v>27.055630936227953</v>
      </c>
      <c r="AO126" s="41">
        <v>1474</v>
      </c>
      <c r="AP126" s="110"/>
      <c r="AQ126" s="111"/>
      <c r="AR126" s="126" t="str">
        <f t="shared" si="58"/>
        <v/>
      </c>
      <c r="AS126" s="126" t="str">
        <f t="shared" si="59"/>
        <v/>
      </c>
      <c r="AT126" s="127">
        <v>1576</v>
      </c>
      <c r="AU126" s="128"/>
      <c r="AV126" s="129"/>
      <c r="AW126" s="126" t="str">
        <f t="shared" si="60"/>
        <v/>
      </c>
      <c r="AX126" s="126" t="str">
        <f t="shared" si="61"/>
        <v/>
      </c>
      <c r="AY126" s="64" t="str">
        <f t="shared" si="62"/>
        <v/>
      </c>
      <c r="AZ126" s="97">
        <v>80.5</v>
      </c>
      <c r="BA126" s="68"/>
      <c r="BB126" s="68"/>
      <c r="BC126" s="68"/>
      <c r="BD126" s="68"/>
      <c r="BE126" s="15"/>
      <c r="BF126" s="5">
        <f t="shared" si="63"/>
        <v>9855</v>
      </c>
      <c r="BG126" s="42">
        <v>4695</v>
      </c>
      <c r="BH126" s="42">
        <v>0</v>
      </c>
      <c r="BI126" s="42"/>
      <c r="BJ126" s="42"/>
      <c r="BK126" s="42"/>
      <c r="BL126" s="42"/>
      <c r="BM126" s="42">
        <v>5160</v>
      </c>
    </row>
    <row r="127" spans="1:65" outlineLevel="5">
      <c r="A127" s="22">
        <f t="shared" si="48"/>
        <v>4</v>
      </c>
      <c r="B127" s="9">
        <f t="shared" si="47"/>
        <v>42468</v>
      </c>
      <c r="C127" s="51">
        <v>593099</v>
      </c>
      <c r="D127" s="64">
        <f t="shared" si="53"/>
        <v>37.5</v>
      </c>
      <c r="E127" s="12">
        <v>37</v>
      </c>
      <c r="F127" s="12">
        <v>39</v>
      </c>
      <c r="G127" s="12"/>
      <c r="H127" s="12">
        <v>38</v>
      </c>
      <c r="I127" s="12">
        <v>36</v>
      </c>
      <c r="J127" s="12">
        <v>38</v>
      </c>
      <c r="K127" s="12"/>
      <c r="L127" s="12">
        <v>37</v>
      </c>
      <c r="M127" s="74" t="str">
        <f t="shared" si="54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5">
        <f t="shared" si="57"/>
        <v>27.296372347707049</v>
      </c>
      <c r="AO127" s="41">
        <v>1461</v>
      </c>
      <c r="AP127" s="110"/>
      <c r="AQ127" s="111"/>
      <c r="AR127" s="126" t="str">
        <f t="shared" si="58"/>
        <v/>
      </c>
      <c r="AS127" s="126" t="str">
        <f t="shared" si="59"/>
        <v/>
      </c>
      <c r="AT127" s="127">
        <v>2001</v>
      </c>
      <c r="AU127" s="128"/>
      <c r="AV127" s="129"/>
      <c r="AW127" s="126" t="str">
        <f t="shared" si="60"/>
        <v/>
      </c>
      <c r="AX127" s="126" t="str">
        <f t="shared" si="61"/>
        <v/>
      </c>
      <c r="AY127" s="64" t="str">
        <f t="shared" si="62"/>
        <v/>
      </c>
      <c r="AZ127" s="97">
        <v>80.5</v>
      </c>
      <c r="BA127" s="68"/>
      <c r="BB127" s="68"/>
      <c r="BC127" s="68"/>
      <c r="BD127" s="68"/>
      <c r="BE127" s="15"/>
      <c r="BF127" s="5">
        <f t="shared" si="63"/>
        <v>9456</v>
      </c>
      <c r="BG127" s="42">
        <v>4006</v>
      </c>
      <c r="BH127" s="42">
        <v>0</v>
      </c>
      <c r="BI127" s="42"/>
      <c r="BJ127" s="42"/>
      <c r="BK127" s="42"/>
      <c r="BL127" s="42"/>
      <c r="BM127" s="42">
        <v>5450</v>
      </c>
    </row>
    <row r="128" spans="1:65" outlineLevel="5">
      <c r="A128" s="22">
        <f t="shared" si="48"/>
        <v>4</v>
      </c>
      <c r="B128" s="9">
        <f t="shared" si="47"/>
        <v>42469</v>
      </c>
      <c r="C128" s="51">
        <v>534427</v>
      </c>
      <c r="D128" s="64">
        <f t="shared" si="53"/>
        <v>37.200000000000003</v>
      </c>
      <c r="E128" s="12">
        <v>37</v>
      </c>
      <c r="F128" s="12">
        <v>38</v>
      </c>
      <c r="G128" s="12"/>
      <c r="H128" s="12">
        <v>38</v>
      </c>
      <c r="I128" s="12">
        <v>36</v>
      </c>
      <c r="J128" s="12">
        <v>37</v>
      </c>
      <c r="K128" s="12"/>
      <c r="L128" s="12">
        <v>37</v>
      </c>
      <c r="M128" s="74" t="str">
        <f t="shared" si="54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5">
        <f t="shared" si="57"/>
        <v>21.487068965517242</v>
      </c>
      <c r="AO128" s="41">
        <v>1856</v>
      </c>
      <c r="AP128" s="110"/>
      <c r="AQ128" s="111"/>
      <c r="AR128" s="126" t="str">
        <f t="shared" si="58"/>
        <v/>
      </c>
      <c r="AS128" s="126" t="str">
        <f t="shared" si="59"/>
        <v/>
      </c>
      <c r="AT128" s="127">
        <v>2375</v>
      </c>
      <c r="AU128" s="128"/>
      <c r="AV128" s="129"/>
      <c r="AW128" s="126" t="str">
        <f t="shared" si="60"/>
        <v/>
      </c>
      <c r="AX128" s="126" t="str">
        <f t="shared" si="61"/>
        <v/>
      </c>
      <c r="AY128" s="64" t="str">
        <f t="shared" si="62"/>
        <v/>
      </c>
      <c r="AZ128" s="97"/>
      <c r="BA128" s="68"/>
      <c r="BB128" s="68"/>
      <c r="BC128" s="68"/>
      <c r="BD128" s="68"/>
      <c r="BE128" s="15"/>
      <c r="BF128" s="5">
        <f t="shared" si="63"/>
        <v>9422</v>
      </c>
      <c r="BG128" s="42">
        <v>3932</v>
      </c>
      <c r="BH128" s="42">
        <v>0</v>
      </c>
      <c r="BI128" s="42"/>
      <c r="BJ128" s="42"/>
      <c r="BK128" s="42"/>
      <c r="BL128" s="42"/>
      <c r="BM128" s="42">
        <v>5490</v>
      </c>
    </row>
    <row r="129" spans="1:65" outlineLevel="5">
      <c r="A129" s="22">
        <f t="shared" si="48"/>
        <v>4</v>
      </c>
      <c r="B129" s="9">
        <f t="shared" si="47"/>
        <v>42470</v>
      </c>
      <c r="C129" s="51">
        <v>452510</v>
      </c>
      <c r="D129" s="64">
        <f t="shared" si="53"/>
        <v>36.5</v>
      </c>
      <c r="E129" s="12">
        <v>36</v>
      </c>
      <c r="F129" s="12">
        <v>37</v>
      </c>
      <c r="G129" s="12"/>
      <c r="H129" s="12">
        <v>38</v>
      </c>
      <c r="I129" s="12">
        <v>35</v>
      </c>
      <c r="J129" s="12">
        <v>36</v>
      </c>
      <c r="K129" s="12"/>
      <c r="L129" s="12">
        <v>37</v>
      </c>
      <c r="M129" s="74" t="str">
        <f t="shared" si="54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5">
        <f t="shared" si="57"/>
        <v>23.625592417061611</v>
      </c>
      <c r="AO129" s="41">
        <v>1688</v>
      </c>
      <c r="AP129" s="110"/>
      <c r="AQ129" s="111"/>
      <c r="AR129" s="126" t="str">
        <f t="shared" si="58"/>
        <v/>
      </c>
      <c r="AS129" s="126" t="str">
        <f t="shared" si="59"/>
        <v/>
      </c>
      <c r="AT129" s="127">
        <v>2274</v>
      </c>
      <c r="AU129" s="128"/>
      <c r="AV129" s="129"/>
      <c r="AW129" s="126" t="str">
        <f t="shared" si="60"/>
        <v/>
      </c>
      <c r="AX129" s="126" t="str">
        <f t="shared" si="61"/>
        <v/>
      </c>
      <c r="AY129" s="64" t="str">
        <f t="shared" si="62"/>
        <v/>
      </c>
      <c r="AZ129" s="97"/>
      <c r="BA129" s="68"/>
      <c r="BB129" s="68"/>
      <c r="BC129" s="68"/>
      <c r="BD129" s="68"/>
      <c r="BE129" s="15"/>
      <c r="BF129" s="5">
        <f t="shared" si="63"/>
        <v>9446</v>
      </c>
      <c r="BG129" s="42">
        <v>4056</v>
      </c>
      <c r="BH129" s="42">
        <v>0</v>
      </c>
      <c r="BI129" s="42"/>
      <c r="BJ129" s="42"/>
      <c r="BK129" s="42"/>
      <c r="BL129" s="42"/>
      <c r="BM129" s="42">
        <v>5390</v>
      </c>
    </row>
    <row r="130" spans="1:65" outlineLevel="5">
      <c r="A130" s="22">
        <f t="shared" si="48"/>
        <v>4</v>
      </c>
      <c r="B130" s="9">
        <f t="shared" si="47"/>
        <v>42471</v>
      </c>
      <c r="C130" s="51">
        <v>447082</v>
      </c>
      <c r="D130" s="64">
        <f t="shared" si="53"/>
        <v>36.200000000000003</v>
      </c>
      <c r="E130" s="12">
        <v>36</v>
      </c>
      <c r="F130" s="12">
        <v>38</v>
      </c>
      <c r="G130" s="12"/>
      <c r="H130" s="12">
        <v>36</v>
      </c>
      <c r="I130" s="12">
        <v>35</v>
      </c>
      <c r="J130" s="12">
        <v>37</v>
      </c>
      <c r="K130" s="12"/>
      <c r="L130" s="12">
        <v>35</v>
      </c>
      <c r="M130" s="74" t="str">
        <f t="shared" si="54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5">
        <f t="shared" si="57"/>
        <v>22.329227323628221</v>
      </c>
      <c r="AO130" s="41">
        <v>1786</v>
      </c>
      <c r="AP130" s="110"/>
      <c r="AQ130" s="111"/>
      <c r="AR130" s="126" t="str">
        <f t="shared" si="58"/>
        <v/>
      </c>
      <c r="AS130" s="126" t="str">
        <f t="shared" si="59"/>
        <v/>
      </c>
      <c r="AT130" s="127">
        <v>2085</v>
      </c>
      <c r="AU130" s="128"/>
      <c r="AV130" s="129"/>
      <c r="AW130" s="126" t="str">
        <f t="shared" si="60"/>
        <v/>
      </c>
      <c r="AX130" s="126" t="str">
        <f t="shared" si="61"/>
        <v/>
      </c>
      <c r="AY130" s="64" t="str">
        <f t="shared" si="62"/>
        <v/>
      </c>
      <c r="AZ130" s="97">
        <v>81.099999999999994</v>
      </c>
      <c r="BA130" s="68"/>
      <c r="BB130" s="68"/>
      <c r="BC130" s="68"/>
      <c r="BD130" s="68"/>
      <c r="BE130" s="15"/>
      <c r="BF130" s="5">
        <f t="shared" si="63"/>
        <v>9275</v>
      </c>
      <c r="BG130" s="42">
        <v>5105</v>
      </c>
      <c r="BH130" s="42">
        <v>0</v>
      </c>
      <c r="BI130" s="42"/>
      <c r="BJ130" s="42"/>
      <c r="BK130" s="42"/>
      <c r="BL130" s="42"/>
      <c r="BM130" s="42">
        <v>4170</v>
      </c>
    </row>
    <row r="131" spans="1:65" outlineLevel="5">
      <c r="A131" s="22">
        <f t="shared" si="48"/>
        <v>4</v>
      </c>
      <c r="B131" s="9">
        <f t="shared" si="47"/>
        <v>42472</v>
      </c>
      <c r="C131" s="51">
        <v>455914</v>
      </c>
      <c r="D131" s="64">
        <f t="shared" si="53"/>
        <v>36.5</v>
      </c>
      <c r="E131" s="12">
        <v>36</v>
      </c>
      <c r="F131" s="12">
        <v>37</v>
      </c>
      <c r="G131" s="12"/>
      <c r="H131" s="12">
        <v>38</v>
      </c>
      <c r="I131" s="12">
        <v>35</v>
      </c>
      <c r="J131" s="12">
        <v>36</v>
      </c>
      <c r="K131" s="12"/>
      <c r="L131" s="12">
        <v>37</v>
      </c>
      <c r="M131" s="74">
        <f t="shared" si="54"/>
        <v>7.2</v>
      </c>
      <c r="N131" s="83">
        <v>7.24</v>
      </c>
      <c r="O131" s="83">
        <v>7.32</v>
      </c>
      <c r="P131" s="83"/>
      <c r="Q131" s="83">
        <v>7.09</v>
      </c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5">
        <f t="shared" si="57"/>
        <v>17.460595446584939</v>
      </c>
      <c r="AO131" s="41">
        <v>2284</v>
      </c>
      <c r="AP131" s="110">
        <v>4.3499999999999996</v>
      </c>
      <c r="AQ131" s="111">
        <v>3.02</v>
      </c>
      <c r="AR131" s="126">
        <f t="shared" si="58"/>
        <v>69.425287356321846</v>
      </c>
      <c r="AS131" s="126">
        <f t="shared" si="59"/>
        <v>30.574712643678154</v>
      </c>
      <c r="AT131" s="127">
        <v>2326</v>
      </c>
      <c r="AU131" s="128">
        <v>2.9</v>
      </c>
      <c r="AV131" s="129">
        <v>1.6</v>
      </c>
      <c r="AW131" s="126">
        <f t="shared" si="60"/>
        <v>55.172413793103445</v>
      </c>
      <c r="AX131" s="126">
        <f t="shared" si="61"/>
        <v>44.827586206896555</v>
      </c>
      <c r="AY131" s="64">
        <f t="shared" si="62"/>
        <v>45.797249108507408</v>
      </c>
      <c r="AZ131" s="97">
        <v>76.599999999999994</v>
      </c>
      <c r="BA131" s="68"/>
      <c r="BB131" s="68"/>
      <c r="BC131" s="68"/>
      <c r="BD131" s="68"/>
      <c r="BE131" s="15"/>
      <c r="BF131" s="5">
        <f t="shared" si="63"/>
        <v>9651</v>
      </c>
      <c r="BG131" s="42">
        <v>7191</v>
      </c>
      <c r="BH131" s="42">
        <v>0</v>
      </c>
      <c r="BI131" s="42"/>
      <c r="BJ131" s="42"/>
      <c r="BK131" s="42"/>
      <c r="BL131" s="42"/>
      <c r="BM131" s="42">
        <v>2460</v>
      </c>
    </row>
    <row r="132" spans="1:65" outlineLevel="5">
      <c r="A132" s="22">
        <f t="shared" si="48"/>
        <v>4</v>
      </c>
      <c r="B132" s="9">
        <f t="shared" si="47"/>
        <v>42473</v>
      </c>
      <c r="C132" s="51">
        <v>524447</v>
      </c>
      <c r="D132" s="64">
        <f t="shared" si="53"/>
        <v>37.5</v>
      </c>
      <c r="E132" s="12">
        <v>36</v>
      </c>
      <c r="F132" s="12">
        <v>39</v>
      </c>
      <c r="G132" s="12"/>
      <c r="H132" s="12">
        <v>39</v>
      </c>
      <c r="I132" s="12">
        <v>35</v>
      </c>
      <c r="J132" s="12">
        <v>38</v>
      </c>
      <c r="K132" s="12"/>
      <c r="L132" s="12">
        <v>38</v>
      </c>
      <c r="M132" s="74" t="str">
        <f t="shared" si="54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5">
        <f t="shared" si="57"/>
        <v>20.945378151260503</v>
      </c>
      <c r="AO132" s="41">
        <v>1904</v>
      </c>
      <c r="AP132" s="110"/>
      <c r="AQ132" s="111"/>
      <c r="AR132" s="126" t="str">
        <f t="shared" si="58"/>
        <v/>
      </c>
      <c r="AS132" s="126" t="str">
        <f t="shared" si="59"/>
        <v/>
      </c>
      <c r="AT132" s="127">
        <v>2222</v>
      </c>
      <c r="AU132" s="128"/>
      <c r="AV132" s="129"/>
      <c r="AW132" s="126" t="str">
        <f t="shared" si="60"/>
        <v/>
      </c>
      <c r="AX132" s="126" t="str">
        <f t="shared" si="61"/>
        <v/>
      </c>
      <c r="AY132" s="64" t="str">
        <f t="shared" si="62"/>
        <v/>
      </c>
      <c r="AZ132" s="97"/>
      <c r="BA132" s="68"/>
      <c r="BB132" s="68"/>
      <c r="BC132" s="68"/>
      <c r="BD132" s="68"/>
      <c r="BE132" s="15"/>
      <c r="BF132" s="5">
        <f t="shared" si="63"/>
        <v>9747</v>
      </c>
      <c r="BG132" s="42">
        <v>6747</v>
      </c>
      <c r="BH132" s="42">
        <v>0</v>
      </c>
      <c r="BI132" s="42"/>
      <c r="BJ132" s="42"/>
      <c r="BK132" s="42"/>
      <c r="BL132" s="42"/>
      <c r="BM132" s="42">
        <v>3000</v>
      </c>
    </row>
    <row r="133" spans="1:65" outlineLevel="5">
      <c r="A133" s="22">
        <f t="shared" si="48"/>
        <v>4</v>
      </c>
      <c r="B133" s="9">
        <f t="shared" si="47"/>
        <v>42474</v>
      </c>
      <c r="C133" s="51">
        <v>506844</v>
      </c>
      <c r="D133" s="64">
        <f t="shared" si="53"/>
        <v>37.799999999999997</v>
      </c>
      <c r="E133" s="12">
        <v>37</v>
      </c>
      <c r="F133" s="12">
        <v>39</v>
      </c>
      <c r="G133" s="12"/>
      <c r="H133" s="12">
        <v>39</v>
      </c>
      <c r="I133" s="12">
        <v>36</v>
      </c>
      <c r="J133" s="12">
        <v>38</v>
      </c>
      <c r="K133" s="12"/>
      <c r="L133" s="12">
        <v>38</v>
      </c>
      <c r="M133" s="74" t="str">
        <f t="shared" si="54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5">
        <f t="shared" si="57"/>
        <v>18.758231420507997</v>
      </c>
      <c r="AO133" s="41">
        <v>2126</v>
      </c>
      <c r="AP133" s="110"/>
      <c r="AQ133" s="111"/>
      <c r="AR133" s="126" t="str">
        <f t="shared" si="58"/>
        <v/>
      </c>
      <c r="AS133" s="126" t="str">
        <f t="shared" si="59"/>
        <v/>
      </c>
      <c r="AT133" s="127">
        <v>2171</v>
      </c>
      <c r="AU133" s="128"/>
      <c r="AV133" s="129"/>
      <c r="AW133" s="126" t="str">
        <f t="shared" si="60"/>
        <v/>
      </c>
      <c r="AX133" s="126" t="str">
        <f t="shared" si="61"/>
        <v/>
      </c>
      <c r="AY133" s="64" t="str">
        <f t="shared" si="62"/>
        <v/>
      </c>
      <c r="AZ133" s="97">
        <v>75.3</v>
      </c>
      <c r="BA133" s="68"/>
      <c r="BB133" s="68"/>
      <c r="BC133" s="68"/>
      <c r="BD133" s="68"/>
      <c r="BE133" s="15"/>
      <c r="BF133" s="5">
        <f t="shared" si="63"/>
        <v>9886</v>
      </c>
      <c r="BG133" s="42">
        <v>5826</v>
      </c>
      <c r="BH133" s="42">
        <v>0</v>
      </c>
      <c r="BI133" s="42"/>
      <c r="BJ133" s="42"/>
      <c r="BK133" s="42"/>
      <c r="BL133" s="42"/>
      <c r="BM133" s="42">
        <v>4060</v>
      </c>
    </row>
    <row r="134" spans="1:65" outlineLevel="5">
      <c r="A134" s="22">
        <f t="shared" si="48"/>
        <v>4</v>
      </c>
      <c r="B134" s="9">
        <f t="shared" si="47"/>
        <v>42475</v>
      </c>
      <c r="C134" s="51">
        <v>459232</v>
      </c>
      <c r="D134" s="64">
        <f t="shared" si="53"/>
        <v>37.799999999999997</v>
      </c>
      <c r="E134" s="12">
        <v>37</v>
      </c>
      <c r="F134" s="12">
        <v>39</v>
      </c>
      <c r="G134" s="12"/>
      <c r="H134" s="12">
        <v>39</v>
      </c>
      <c r="I134" s="12">
        <v>36</v>
      </c>
      <c r="J134" s="12">
        <v>38</v>
      </c>
      <c r="K134" s="12"/>
      <c r="L134" s="12">
        <v>38</v>
      </c>
      <c r="M134" s="74" t="str">
        <f t="shared" si="54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5">
        <f t="shared" si="57"/>
        <v>18.428835489833642</v>
      </c>
      <c r="AO134" s="41">
        <v>2164</v>
      </c>
      <c r="AP134" s="110"/>
      <c r="AQ134" s="111"/>
      <c r="AR134" s="126" t="str">
        <f t="shared" si="58"/>
        <v/>
      </c>
      <c r="AS134" s="126" t="str">
        <f t="shared" si="59"/>
        <v/>
      </c>
      <c r="AT134" s="127">
        <v>2057</v>
      </c>
      <c r="AU134" s="128"/>
      <c r="AV134" s="129"/>
      <c r="AW134" s="126" t="str">
        <f t="shared" si="60"/>
        <v/>
      </c>
      <c r="AX134" s="126" t="str">
        <f t="shared" si="61"/>
        <v/>
      </c>
      <c r="AY134" s="64" t="str">
        <f t="shared" si="62"/>
        <v/>
      </c>
      <c r="AZ134" s="97">
        <v>76.3</v>
      </c>
      <c r="BA134" s="68"/>
      <c r="BB134" s="68"/>
      <c r="BC134" s="68"/>
      <c r="BD134" s="68"/>
      <c r="BE134" s="15"/>
      <c r="BF134" s="5">
        <f t="shared" si="63"/>
        <v>10049</v>
      </c>
      <c r="BG134" s="42">
        <v>5849</v>
      </c>
      <c r="BH134" s="42">
        <v>0</v>
      </c>
      <c r="BI134" s="42"/>
      <c r="BJ134" s="42"/>
      <c r="BK134" s="42"/>
      <c r="BL134" s="42"/>
      <c r="BM134" s="42">
        <v>4200</v>
      </c>
    </row>
    <row r="135" spans="1:65" outlineLevel="5">
      <c r="A135" s="22">
        <f t="shared" si="48"/>
        <v>4</v>
      </c>
      <c r="B135" s="9">
        <f t="shared" si="47"/>
        <v>42476</v>
      </c>
      <c r="C135" s="51">
        <v>480522</v>
      </c>
      <c r="D135" s="64">
        <f t="shared" si="53"/>
        <v>37.799999999999997</v>
      </c>
      <c r="E135" s="12">
        <v>38</v>
      </c>
      <c r="F135" s="12">
        <v>38</v>
      </c>
      <c r="G135" s="12"/>
      <c r="H135" s="12">
        <v>39</v>
      </c>
      <c r="I135" s="12">
        <v>37</v>
      </c>
      <c r="J135" s="12">
        <v>37</v>
      </c>
      <c r="K135" s="12"/>
      <c r="L135" s="12">
        <v>38</v>
      </c>
      <c r="M135" s="74" t="str">
        <f t="shared" si="54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5">
        <f t="shared" si="57"/>
        <v>20.398976982097185</v>
      </c>
      <c r="AO135" s="41">
        <v>1955</v>
      </c>
      <c r="AP135" s="110"/>
      <c r="AQ135" s="111"/>
      <c r="AR135" s="126" t="str">
        <f t="shared" si="58"/>
        <v/>
      </c>
      <c r="AS135" s="126" t="str">
        <f t="shared" si="59"/>
        <v/>
      </c>
      <c r="AT135" s="127">
        <v>1882</v>
      </c>
      <c r="AU135" s="128"/>
      <c r="AV135" s="129"/>
      <c r="AW135" s="126" t="str">
        <f t="shared" si="60"/>
        <v/>
      </c>
      <c r="AX135" s="126" t="str">
        <f t="shared" si="61"/>
        <v/>
      </c>
      <c r="AY135" s="64" t="str">
        <f t="shared" si="62"/>
        <v/>
      </c>
      <c r="AZ135" s="97"/>
      <c r="BA135" s="68"/>
      <c r="BB135" s="68"/>
      <c r="BC135" s="68"/>
      <c r="BD135" s="68"/>
      <c r="BE135" s="15"/>
      <c r="BF135" s="5">
        <f t="shared" si="63"/>
        <v>10033</v>
      </c>
      <c r="BG135" s="42">
        <v>5053</v>
      </c>
      <c r="BH135" s="42">
        <v>0</v>
      </c>
      <c r="BI135" s="42"/>
      <c r="BJ135" s="42"/>
      <c r="BK135" s="42"/>
      <c r="BL135" s="42"/>
      <c r="BM135" s="42">
        <v>4980</v>
      </c>
    </row>
    <row r="136" spans="1:65" outlineLevel="5">
      <c r="A136" s="22">
        <f t="shared" si="48"/>
        <v>4</v>
      </c>
      <c r="B136" s="9">
        <f t="shared" si="47"/>
        <v>42477</v>
      </c>
      <c r="C136" s="51">
        <v>593566</v>
      </c>
      <c r="D136" s="64">
        <f t="shared" si="53"/>
        <v>37.799999999999997</v>
      </c>
      <c r="E136" s="12">
        <v>38</v>
      </c>
      <c r="F136" s="12">
        <v>38</v>
      </c>
      <c r="G136" s="12"/>
      <c r="H136" s="12">
        <v>39</v>
      </c>
      <c r="I136" s="12">
        <v>37</v>
      </c>
      <c r="J136" s="12">
        <v>37</v>
      </c>
      <c r="K136" s="12"/>
      <c r="L136" s="12">
        <v>38</v>
      </c>
      <c r="M136" s="74" t="str">
        <f t="shared" si="54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5">
        <f t="shared" si="57"/>
        <v>24.739454094292803</v>
      </c>
      <c r="AO136" s="41">
        <v>1612</v>
      </c>
      <c r="AP136" s="110"/>
      <c r="AQ136" s="111"/>
      <c r="AR136" s="126" t="str">
        <f t="shared" si="58"/>
        <v/>
      </c>
      <c r="AS136" s="126" t="str">
        <f t="shared" si="59"/>
        <v/>
      </c>
      <c r="AT136" s="127">
        <v>1629</v>
      </c>
      <c r="AU136" s="128"/>
      <c r="AV136" s="129"/>
      <c r="AW136" s="126" t="str">
        <f t="shared" si="60"/>
        <v/>
      </c>
      <c r="AX136" s="126" t="str">
        <f t="shared" si="61"/>
        <v/>
      </c>
      <c r="AY136" s="64" t="str">
        <f t="shared" si="62"/>
        <v/>
      </c>
      <c r="AZ136" s="97"/>
      <c r="BA136" s="68"/>
      <c r="BB136" s="68"/>
      <c r="BC136" s="68"/>
      <c r="BD136" s="68"/>
      <c r="BE136" s="15"/>
      <c r="BF136" s="5">
        <f t="shared" si="63"/>
        <v>9580</v>
      </c>
      <c r="BG136" s="42">
        <v>4054</v>
      </c>
      <c r="BH136" s="42">
        <v>5026</v>
      </c>
      <c r="BI136" s="42"/>
      <c r="BJ136" s="42"/>
      <c r="BK136" s="42"/>
      <c r="BL136" s="42"/>
      <c r="BM136" s="42">
        <v>500</v>
      </c>
    </row>
    <row r="137" spans="1:65" outlineLevel="5">
      <c r="A137" s="22">
        <f t="shared" si="48"/>
        <v>4</v>
      </c>
      <c r="B137" s="9">
        <f t="shared" si="47"/>
        <v>42478</v>
      </c>
      <c r="C137" s="51">
        <v>568436</v>
      </c>
      <c r="D137" s="64">
        <f t="shared" si="53"/>
        <v>37.799999999999997</v>
      </c>
      <c r="E137" s="12">
        <v>37</v>
      </c>
      <c r="F137" s="12">
        <v>39</v>
      </c>
      <c r="G137" s="12"/>
      <c r="H137" s="12">
        <v>39</v>
      </c>
      <c r="I137" s="12">
        <v>36</v>
      </c>
      <c r="J137" s="12">
        <v>38</v>
      </c>
      <c r="K137" s="12"/>
      <c r="L137" s="12">
        <v>38</v>
      </c>
      <c r="M137" s="74" t="str">
        <f t="shared" si="54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5">
        <f t="shared" si="57"/>
        <v>29.045884923525126</v>
      </c>
      <c r="AO137" s="41">
        <v>1373</v>
      </c>
      <c r="AP137" s="110"/>
      <c r="AQ137" s="111"/>
      <c r="AR137" s="126" t="str">
        <f t="shared" si="58"/>
        <v/>
      </c>
      <c r="AS137" s="126" t="str">
        <f t="shared" si="59"/>
        <v/>
      </c>
      <c r="AT137" s="127">
        <v>1988</v>
      </c>
      <c r="AU137" s="128"/>
      <c r="AV137" s="129"/>
      <c r="AW137" s="126" t="str">
        <f t="shared" si="60"/>
        <v/>
      </c>
      <c r="AX137" s="126" t="str">
        <f t="shared" si="61"/>
        <v/>
      </c>
      <c r="AY137" s="64" t="str">
        <f t="shared" si="62"/>
        <v/>
      </c>
      <c r="AZ137" s="97">
        <v>76.8</v>
      </c>
      <c r="BA137" s="68"/>
      <c r="BB137" s="68"/>
      <c r="BC137" s="68"/>
      <c r="BD137" s="68"/>
      <c r="BE137" s="15"/>
      <c r="BF137" s="5">
        <f t="shared" si="63"/>
        <v>9804</v>
      </c>
      <c r="BG137" s="42">
        <v>4864</v>
      </c>
      <c r="BH137" s="42">
        <v>0</v>
      </c>
      <c r="BI137" s="42"/>
      <c r="BJ137" s="42"/>
      <c r="BK137" s="42"/>
      <c r="BL137" s="42"/>
      <c r="BM137" s="42">
        <v>4940</v>
      </c>
    </row>
    <row r="138" spans="1:65" outlineLevel="5">
      <c r="A138" s="22">
        <f t="shared" si="48"/>
        <v>4</v>
      </c>
      <c r="B138" s="9">
        <f t="shared" si="47"/>
        <v>42479</v>
      </c>
      <c r="C138" s="51">
        <v>536595</v>
      </c>
      <c r="D138" s="64">
        <f t="shared" si="53"/>
        <v>38.200000000000003</v>
      </c>
      <c r="E138" s="12">
        <v>38</v>
      </c>
      <c r="F138" s="12">
        <v>39</v>
      </c>
      <c r="G138" s="12"/>
      <c r="H138" s="12">
        <v>39</v>
      </c>
      <c r="I138" s="12">
        <v>37</v>
      </c>
      <c r="J138" s="12">
        <v>38</v>
      </c>
      <c r="K138" s="12"/>
      <c r="L138" s="12">
        <v>38</v>
      </c>
      <c r="M138" s="74">
        <f t="shared" si="54"/>
        <v>7.2</v>
      </c>
      <c r="N138" s="83">
        <v>7.28</v>
      </c>
      <c r="O138" s="83">
        <v>7.38</v>
      </c>
      <c r="P138" s="83"/>
      <c r="Q138" s="83">
        <v>6.95</v>
      </c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5">
        <f t="shared" si="57"/>
        <v>25.896103896103895</v>
      </c>
      <c r="AO138" s="41">
        <v>1540</v>
      </c>
      <c r="AP138" s="110">
        <v>4.49</v>
      </c>
      <c r="AQ138" s="111">
        <v>3.1</v>
      </c>
      <c r="AR138" s="126">
        <f t="shared" si="58"/>
        <v>69.042316258351889</v>
      </c>
      <c r="AS138" s="126">
        <f t="shared" si="59"/>
        <v>30.957683741648111</v>
      </c>
      <c r="AT138" s="127">
        <v>2136</v>
      </c>
      <c r="AU138" s="128">
        <v>2.7</v>
      </c>
      <c r="AV138" s="129">
        <v>1.42</v>
      </c>
      <c r="AW138" s="126">
        <f t="shared" si="60"/>
        <v>52.592592592592588</v>
      </c>
      <c r="AX138" s="126">
        <f t="shared" si="61"/>
        <v>47.407407407407412</v>
      </c>
      <c r="AY138" s="64">
        <f t="shared" si="62"/>
        <v>50.25705645161289</v>
      </c>
      <c r="AZ138" s="97">
        <v>77.8</v>
      </c>
      <c r="BA138" s="68"/>
      <c r="BB138" s="68"/>
      <c r="BC138" s="68"/>
      <c r="BD138" s="68"/>
      <c r="BE138" s="15"/>
      <c r="BF138" s="5">
        <f t="shared" si="63"/>
        <v>9780</v>
      </c>
      <c r="BG138" s="42">
        <v>4540</v>
      </c>
      <c r="BH138" s="42">
        <v>0</v>
      </c>
      <c r="BI138" s="42"/>
      <c r="BJ138" s="42"/>
      <c r="BK138" s="42"/>
      <c r="BL138" s="42"/>
      <c r="BM138" s="42">
        <v>5240</v>
      </c>
    </row>
    <row r="139" spans="1:65" outlineLevel="5">
      <c r="A139" s="22">
        <f t="shared" si="48"/>
        <v>4</v>
      </c>
      <c r="B139" s="9">
        <f t="shared" si="47"/>
        <v>42480</v>
      </c>
      <c r="C139" s="51">
        <v>505466</v>
      </c>
      <c r="D139" s="64">
        <f t="shared" si="53"/>
        <v>37.799999999999997</v>
      </c>
      <c r="E139" s="12">
        <v>38</v>
      </c>
      <c r="F139" s="12">
        <v>39</v>
      </c>
      <c r="G139" s="12"/>
      <c r="H139" s="12">
        <v>38</v>
      </c>
      <c r="I139" s="12">
        <v>37</v>
      </c>
      <c r="J139" s="12">
        <v>38</v>
      </c>
      <c r="K139" s="12"/>
      <c r="L139" s="12">
        <v>37</v>
      </c>
      <c r="M139" s="74" t="str">
        <f t="shared" si="54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5">
        <f t="shared" si="57"/>
        <v>27.296372347707049</v>
      </c>
      <c r="AO139" s="41">
        <v>1461</v>
      </c>
      <c r="AP139" s="110"/>
      <c r="AQ139" s="111"/>
      <c r="AR139" s="126" t="str">
        <f t="shared" si="58"/>
        <v/>
      </c>
      <c r="AS139" s="126" t="str">
        <f t="shared" si="59"/>
        <v/>
      </c>
      <c r="AT139" s="127">
        <v>2132</v>
      </c>
      <c r="AU139" s="128"/>
      <c r="AV139" s="129"/>
      <c r="AW139" s="126" t="str">
        <f t="shared" si="60"/>
        <v/>
      </c>
      <c r="AX139" s="126" t="str">
        <f t="shared" si="61"/>
        <v/>
      </c>
      <c r="AY139" s="64" t="str">
        <f t="shared" si="62"/>
        <v/>
      </c>
      <c r="AZ139" s="97">
        <v>76.5</v>
      </c>
      <c r="BA139" s="68"/>
      <c r="BB139" s="68"/>
      <c r="BC139" s="68"/>
      <c r="BD139" s="68"/>
      <c r="BE139" s="15"/>
      <c r="BF139" s="5">
        <f t="shared" si="63"/>
        <v>9879</v>
      </c>
      <c r="BG139" s="42">
        <v>4589</v>
      </c>
      <c r="BH139" s="42">
        <v>0</v>
      </c>
      <c r="BI139" s="42"/>
      <c r="BJ139" s="42"/>
      <c r="BK139" s="42"/>
      <c r="BL139" s="42"/>
      <c r="BM139" s="42">
        <v>5290</v>
      </c>
    </row>
    <row r="140" spans="1:65" outlineLevel="5">
      <c r="A140" s="22">
        <f t="shared" si="48"/>
        <v>4</v>
      </c>
      <c r="B140" s="9">
        <f t="shared" si="47"/>
        <v>42481</v>
      </c>
      <c r="C140" s="51">
        <v>588839</v>
      </c>
      <c r="D140" s="64">
        <f t="shared" si="53"/>
        <v>38.200000000000003</v>
      </c>
      <c r="E140" s="12">
        <v>38</v>
      </c>
      <c r="F140" s="12">
        <v>39</v>
      </c>
      <c r="G140" s="12"/>
      <c r="H140" s="12">
        <v>39</v>
      </c>
      <c r="I140" s="12">
        <v>37</v>
      </c>
      <c r="J140" s="12">
        <v>38</v>
      </c>
      <c r="K140" s="12"/>
      <c r="L140" s="12">
        <v>38</v>
      </c>
      <c r="M140" s="74" t="str">
        <f t="shared" si="54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5">
        <f t="shared" si="57"/>
        <v>25.963541666666668</v>
      </c>
      <c r="AO140" s="41">
        <v>1536</v>
      </c>
      <c r="AP140" s="110"/>
      <c r="AQ140" s="111"/>
      <c r="AR140" s="126" t="str">
        <f t="shared" si="58"/>
        <v/>
      </c>
      <c r="AS140" s="126" t="str">
        <f t="shared" si="59"/>
        <v/>
      </c>
      <c r="AT140" s="127">
        <v>2149</v>
      </c>
      <c r="AU140" s="128"/>
      <c r="AV140" s="129"/>
      <c r="AW140" s="126" t="str">
        <f t="shared" si="60"/>
        <v/>
      </c>
      <c r="AX140" s="126" t="str">
        <f t="shared" si="61"/>
        <v/>
      </c>
      <c r="AY140" s="64" t="str">
        <f t="shared" si="62"/>
        <v/>
      </c>
      <c r="AZ140" s="97">
        <v>76.8</v>
      </c>
      <c r="BA140" s="68"/>
      <c r="BB140" s="68"/>
      <c r="BC140" s="68"/>
      <c r="BD140" s="68"/>
      <c r="BE140" s="15"/>
      <c r="BF140" s="5">
        <f t="shared" si="63"/>
        <v>10070</v>
      </c>
      <c r="BG140" s="42">
        <v>4760</v>
      </c>
      <c r="BH140" s="42">
        <v>0</v>
      </c>
      <c r="BI140" s="42"/>
      <c r="BJ140" s="42"/>
      <c r="BK140" s="42"/>
      <c r="BL140" s="42"/>
      <c r="BM140" s="42">
        <v>5310</v>
      </c>
    </row>
    <row r="141" spans="1:65" outlineLevel="5">
      <c r="A141" s="22">
        <f t="shared" si="48"/>
        <v>4</v>
      </c>
      <c r="B141" s="9">
        <f t="shared" si="47"/>
        <v>42482</v>
      </c>
      <c r="C141" s="51">
        <v>591744</v>
      </c>
      <c r="D141" s="64">
        <f t="shared" si="53"/>
        <v>38.5</v>
      </c>
      <c r="E141" s="12">
        <v>38</v>
      </c>
      <c r="F141" s="12">
        <v>39</v>
      </c>
      <c r="G141" s="12"/>
      <c r="H141" s="12">
        <v>40</v>
      </c>
      <c r="I141" s="12">
        <v>37</v>
      </c>
      <c r="J141" s="12">
        <v>38</v>
      </c>
      <c r="K141" s="12"/>
      <c r="L141" s="12">
        <v>39</v>
      </c>
      <c r="M141" s="74" t="str">
        <f t="shared" si="54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5">
        <f t="shared" si="57"/>
        <v>30.629800307219661</v>
      </c>
      <c r="AO141" s="41">
        <v>1302</v>
      </c>
      <c r="AP141" s="110"/>
      <c r="AQ141" s="111"/>
      <c r="AR141" s="126" t="str">
        <f t="shared" si="58"/>
        <v/>
      </c>
      <c r="AS141" s="126" t="str">
        <f t="shared" si="59"/>
        <v/>
      </c>
      <c r="AT141" s="127">
        <v>2109</v>
      </c>
      <c r="AU141" s="128"/>
      <c r="AV141" s="129"/>
      <c r="AW141" s="126" t="str">
        <f t="shared" si="60"/>
        <v/>
      </c>
      <c r="AX141" s="126" t="str">
        <f t="shared" si="61"/>
        <v/>
      </c>
      <c r="AY141" s="64" t="str">
        <f t="shared" si="62"/>
        <v/>
      </c>
      <c r="AZ141" s="97">
        <v>76.599999999999994</v>
      </c>
      <c r="BA141" s="68"/>
      <c r="BB141" s="68"/>
      <c r="BC141" s="68"/>
      <c r="BD141" s="68"/>
      <c r="BE141" s="15"/>
      <c r="BF141" s="5">
        <f t="shared" si="63"/>
        <v>10002</v>
      </c>
      <c r="BG141" s="42">
        <v>4402</v>
      </c>
      <c r="BH141" s="42">
        <v>0</v>
      </c>
      <c r="BI141" s="42"/>
      <c r="BJ141" s="42"/>
      <c r="BK141" s="42"/>
      <c r="BL141" s="42"/>
      <c r="BM141" s="42">
        <v>5600</v>
      </c>
    </row>
    <row r="142" spans="1:65" outlineLevel="5">
      <c r="A142" s="22">
        <f t="shared" si="48"/>
        <v>4</v>
      </c>
      <c r="B142" s="9">
        <f t="shared" si="47"/>
        <v>42483</v>
      </c>
      <c r="C142" s="51">
        <v>557510</v>
      </c>
      <c r="D142" s="64">
        <f t="shared" si="53"/>
        <v>38.5</v>
      </c>
      <c r="E142" s="12">
        <v>39</v>
      </c>
      <c r="F142" s="12">
        <v>39</v>
      </c>
      <c r="G142" s="12"/>
      <c r="H142" s="12">
        <v>39</v>
      </c>
      <c r="I142" s="12">
        <v>38</v>
      </c>
      <c r="J142" s="12">
        <v>38</v>
      </c>
      <c r="K142" s="12"/>
      <c r="L142" s="12">
        <v>38</v>
      </c>
      <c r="M142" s="74" t="str">
        <f t="shared" si="54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5">
        <f t="shared" si="57"/>
        <v>37.908745247148289</v>
      </c>
      <c r="AO142" s="41">
        <v>1052</v>
      </c>
      <c r="AP142" s="110"/>
      <c r="AQ142" s="111"/>
      <c r="AR142" s="126" t="str">
        <f t="shared" si="58"/>
        <v/>
      </c>
      <c r="AS142" s="126" t="str">
        <f t="shared" si="59"/>
        <v/>
      </c>
      <c r="AT142" s="127">
        <v>1690</v>
      </c>
      <c r="AU142" s="128"/>
      <c r="AV142" s="129"/>
      <c r="AW142" s="126" t="str">
        <f t="shared" si="60"/>
        <v/>
      </c>
      <c r="AX142" s="126" t="str">
        <f t="shared" si="61"/>
        <v/>
      </c>
      <c r="AY142" s="64" t="str">
        <f t="shared" si="62"/>
        <v/>
      </c>
      <c r="AZ142" s="97"/>
      <c r="BA142" s="68"/>
      <c r="BB142" s="68"/>
      <c r="BC142" s="68"/>
      <c r="BD142" s="68"/>
      <c r="BE142" s="15"/>
      <c r="BF142" s="5">
        <f t="shared" si="63"/>
        <v>9709</v>
      </c>
      <c r="BG142" s="42">
        <v>4029</v>
      </c>
      <c r="BH142" s="42">
        <v>0</v>
      </c>
      <c r="BI142" s="42"/>
      <c r="BJ142" s="42"/>
      <c r="BK142" s="42"/>
      <c r="BL142" s="42"/>
      <c r="BM142" s="42">
        <v>5680</v>
      </c>
    </row>
    <row r="143" spans="1:65" outlineLevel="5">
      <c r="A143" s="22">
        <f t="shared" si="48"/>
        <v>4</v>
      </c>
      <c r="B143" s="9">
        <f t="shared" si="47"/>
        <v>42484</v>
      </c>
      <c r="C143" s="51">
        <v>497989</v>
      </c>
      <c r="D143" s="64">
        <f t="shared" si="53"/>
        <v>38.5</v>
      </c>
      <c r="E143" s="12">
        <v>38</v>
      </c>
      <c r="F143" s="12">
        <v>40</v>
      </c>
      <c r="G143" s="12"/>
      <c r="H143" s="12">
        <v>39</v>
      </c>
      <c r="I143" s="12">
        <v>37</v>
      </c>
      <c r="J143" s="12">
        <v>39</v>
      </c>
      <c r="K143" s="12"/>
      <c r="L143" s="12">
        <v>38</v>
      </c>
      <c r="M143" s="74" t="str">
        <f t="shared" si="54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5">
        <f t="shared" si="57"/>
        <v>29.628528974739972</v>
      </c>
      <c r="AO143" s="41">
        <v>1346</v>
      </c>
      <c r="AP143" s="110"/>
      <c r="AQ143" s="111"/>
      <c r="AR143" s="126" t="str">
        <f t="shared" si="58"/>
        <v/>
      </c>
      <c r="AS143" s="126" t="str">
        <f t="shared" si="59"/>
        <v/>
      </c>
      <c r="AT143" s="127">
        <v>1705</v>
      </c>
      <c r="AU143" s="128"/>
      <c r="AV143" s="129"/>
      <c r="AW143" s="126" t="str">
        <f t="shared" si="60"/>
        <v/>
      </c>
      <c r="AX143" s="126" t="str">
        <f t="shared" si="61"/>
        <v/>
      </c>
      <c r="AY143" s="64" t="str">
        <f t="shared" si="62"/>
        <v/>
      </c>
      <c r="AZ143" s="97"/>
      <c r="BA143" s="68"/>
      <c r="BB143" s="68"/>
      <c r="BC143" s="68"/>
      <c r="BD143" s="68"/>
      <c r="BE143" s="15"/>
      <c r="BF143" s="5">
        <f t="shared" si="63"/>
        <v>9554</v>
      </c>
      <c r="BG143" s="42">
        <v>3864</v>
      </c>
      <c r="BH143" s="42">
        <v>0</v>
      </c>
      <c r="BI143" s="42"/>
      <c r="BJ143" s="42"/>
      <c r="BK143" s="42"/>
      <c r="BL143" s="42"/>
      <c r="BM143" s="42">
        <v>5690</v>
      </c>
    </row>
    <row r="144" spans="1:65" outlineLevel="5">
      <c r="A144" s="22">
        <f t="shared" si="48"/>
        <v>4</v>
      </c>
      <c r="B144" s="9">
        <f t="shared" si="47"/>
        <v>42485</v>
      </c>
      <c r="C144" s="51">
        <v>467428</v>
      </c>
      <c r="D144" s="64">
        <f t="shared" si="53"/>
        <v>38.200000000000003</v>
      </c>
      <c r="E144" s="12">
        <v>38</v>
      </c>
      <c r="F144" s="12">
        <v>39</v>
      </c>
      <c r="G144" s="12"/>
      <c r="H144" s="12">
        <v>39</v>
      </c>
      <c r="I144" s="12">
        <v>37</v>
      </c>
      <c r="J144" s="12">
        <v>38</v>
      </c>
      <c r="K144" s="12"/>
      <c r="L144" s="12">
        <v>38</v>
      </c>
      <c r="M144" s="74" t="str">
        <f t="shared" si="54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5">
        <f t="shared" si="57"/>
        <v>30.890782339271883</v>
      </c>
      <c r="AO144" s="41">
        <v>1291</v>
      </c>
      <c r="AP144" s="110"/>
      <c r="AQ144" s="111"/>
      <c r="AR144" s="126" t="str">
        <f t="shared" si="58"/>
        <v/>
      </c>
      <c r="AS144" s="126" t="str">
        <f t="shared" si="59"/>
        <v/>
      </c>
      <c r="AT144" s="127">
        <v>2041</v>
      </c>
      <c r="AU144" s="128"/>
      <c r="AV144" s="129"/>
      <c r="AW144" s="126" t="str">
        <f t="shared" si="60"/>
        <v/>
      </c>
      <c r="AX144" s="126" t="str">
        <f t="shared" si="61"/>
        <v/>
      </c>
      <c r="AY144" s="64" t="str">
        <f t="shared" si="62"/>
        <v/>
      </c>
      <c r="AZ144" s="97">
        <v>76.7</v>
      </c>
      <c r="BA144" s="68"/>
      <c r="BB144" s="68"/>
      <c r="BC144" s="68"/>
      <c r="BD144" s="68"/>
      <c r="BE144" s="15"/>
      <c r="BF144" s="5">
        <f t="shared" si="63"/>
        <v>9636</v>
      </c>
      <c r="BG144" s="42">
        <v>4046</v>
      </c>
      <c r="BH144" s="42">
        <v>0</v>
      </c>
      <c r="BI144" s="42"/>
      <c r="BJ144" s="42"/>
      <c r="BK144" s="42"/>
      <c r="BL144" s="42"/>
      <c r="BM144" s="42">
        <v>5590</v>
      </c>
    </row>
    <row r="145" spans="1:65" outlineLevel="5">
      <c r="A145" s="22">
        <f t="shared" si="48"/>
        <v>4</v>
      </c>
      <c r="B145" s="9">
        <f t="shared" si="47"/>
        <v>42486</v>
      </c>
      <c r="C145" s="51">
        <v>486884</v>
      </c>
      <c r="D145" s="64">
        <f t="shared" si="53"/>
        <v>37.799999999999997</v>
      </c>
      <c r="E145" s="12">
        <v>38</v>
      </c>
      <c r="F145" s="12">
        <v>39</v>
      </c>
      <c r="G145" s="12"/>
      <c r="H145" s="12">
        <v>38</v>
      </c>
      <c r="I145" s="12">
        <v>37</v>
      </c>
      <c r="J145" s="12">
        <v>38</v>
      </c>
      <c r="K145" s="12"/>
      <c r="L145" s="12">
        <v>37</v>
      </c>
      <c r="M145" s="74" t="str">
        <f t="shared" si="54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5">
        <f t="shared" si="57"/>
        <v>27.985964912280703</v>
      </c>
      <c r="AO145" s="41">
        <v>1425</v>
      </c>
      <c r="AP145" s="110"/>
      <c r="AQ145" s="111"/>
      <c r="AR145" s="126" t="str">
        <f t="shared" si="58"/>
        <v/>
      </c>
      <c r="AS145" s="126" t="str">
        <f t="shared" si="59"/>
        <v/>
      </c>
      <c r="AT145" s="127">
        <v>2257</v>
      </c>
      <c r="AU145" s="128"/>
      <c r="AV145" s="129"/>
      <c r="AW145" s="126" t="str">
        <f t="shared" si="60"/>
        <v/>
      </c>
      <c r="AX145" s="126" t="str">
        <f t="shared" si="61"/>
        <v/>
      </c>
      <c r="AY145" s="64" t="str">
        <f t="shared" si="62"/>
        <v/>
      </c>
      <c r="AZ145" s="97">
        <v>76.400000000000006</v>
      </c>
      <c r="BA145" s="68"/>
      <c r="BB145" s="68"/>
      <c r="BC145" s="68"/>
      <c r="BD145" s="68"/>
      <c r="BE145" s="15"/>
      <c r="BF145" s="5">
        <f t="shared" si="63"/>
        <v>9600</v>
      </c>
      <c r="BG145" s="42">
        <v>3800</v>
      </c>
      <c r="BH145" s="42">
        <v>0</v>
      </c>
      <c r="BI145" s="42"/>
      <c r="BJ145" s="42"/>
      <c r="BK145" s="42"/>
      <c r="BL145" s="42"/>
      <c r="BM145" s="42">
        <v>5800</v>
      </c>
    </row>
    <row r="146" spans="1:65" outlineLevel="5">
      <c r="A146" s="22">
        <f t="shared" si="48"/>
        <v>4</v>
      </c>
      <c r="B146" s="9">
        <f t="shared" si="47"/>
        <v>42487</v>
      </c>
      <c r="C146" s="51">
        <v>567114</v>
      </c>
      <c r="D146" s="64">
        <f t="shared" si="53"/>
        <v>38.5</v>
      </c>
      <c r="E146" s="12">
        <v>38</v>
      </c>
      <c r="F146" s="12">
        <v>39</v>
      </c>
      <c r="G146" s="12"/>
      <c r="H146" s="12">
        <v>40</v>
      </c>
      <c r="I146" s="12">
        <v>37</v>
      </c>
      <c r="J146" s="12">
        <v>38</v>
      </c>
      <c r="K146" s="12"/>
      <c r="L146" s="12">
        <v>39</v>
      </c>
      <c r="M146" s="74">
        <f t="shared" si="54"/>
        <v>7.1</v>
      </c>
      <c r="N146" s="83">
        <v>7.26</v>
      </c>
      <c r="O146" s="83">
        <v>7.21</v>
      </c>
      <c r="P146" s="83"/>
      <c r="Q146" s="83">
        <v>6.9</v>
      </c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5">
        <f t="shared" si="57"/>
        <v>25.498721227621484</v>
      </c>
      <c r="AO146" s="41">
        <v>1564</v>
      </c>
      <c r="AP146" s="110">
        <v>4.83</v>
      </c>
      <c r="AQ146" s="111">
        <v>3.43</v>
      </c>
      <c r="AR146" s="126">
        <f t="shared" si="58"/>
        <v>71.014492753623188</v>
      </c>
      <c r="AS146" s="126">
        <f t="shared" si="59"/>
        <v>28.985507246376812</v>
      </c>
      <c r="AT146" s="127">
        <v>2223</v>
      </c>
      <c r="AU146" s="128">
        <v>3.1</v>
      </c>
      <c r="AV146" s="129">
        <v>1.57</v>
      </c>
      <c r="AW146" s="126">
        <f t="shared" si="60"/>
        <v>50.645161290322584</v>
      </c>
      <c r="AX146" s="126">
        <f t="shared" si="61"/>
        <v>49.354838709677416</v>
      </c>
      <c r="AY146" s="64">
        <f t="shared" si="62"/>
        <v>58.116579965319445</v>
      </c>
      <c r="AZ146" s="97">
        <v>76.5</v>
      </c>
      <c r="BA146" s="68"/>
      <c r="BB146" s="68"/>
      <c r="BC146" s="68"/>
      <c r="BD146" s="68"/>
      <c r="BE146" s="15"/>
      <c r="BF146" s="5">
        <f t="shared" si="63"/>
        <v>9725</v>
      </c>
      <c r="BG146" s="42">
        <v>4625</v>
      </c>
      <c r="BH146" s="42">
        <v>0</v>
      </c>
      <c r="BI146" s="42"/>
      <c r="BJ146" s="42"/>
      <c r="BK146" s="42"/>
      <c r="BL146" s="42"/>
      <c r="BM146" s="42">
        <v>5100</v>
      </c>
    </row>
    <row r="147" spans="1:65" outlineLevel="5">
      <c r="A147" s="22">
        <f t="shared" si="48"/>
        <v>4</v>
      </c>
      <c r="B147" s="9">
        <f t="shared" si="47"/>
        <v>42488</v>
      </c>
      <c r="C147" s="51">
        <v>614126</v>
      </c>
      <c r="D147" s="64">
        <f t="shared" si="53"/>
        <v>37.799999999999997</v>
      </c>
      <c r="E147" s="12">
        <v>37</v>
      </c>
      <c r="F147" s="12">
        <v>39</v>
      </c>
      <c r="G147" s="12"/>
      <c r="H147" s="12">
        <v>39</v>
      </c>
      <c r="I147" s="12">
        <v>36</v>
      </c>
      <c r="J147" s="12">
        <v>38</v>
      </c>
      <c r="K147" s="12"/>
      <c r="L147" s="12">
        <v>38</v>
      </c>
      <c r="M147" s="74" t="str">
        <f t="shared" si="54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5">
        <f t="shared" si="57"/>
        <v>22.3542600896861</v>
      </c>
      <c r="AO147" s="41">
        <v>1784</v>
      </c>
      <c r="AP147" s="110"/>
      <c r="AQ147" s="111"/>
      <c r="AR147" s="126" t="str">
        <f t="shared" si="58"/>
        <v/>
      </c>
      <c r="AS147" s="126" t="str">
        <f t="shared" si="59"/>
        <v/>
      </c>
      <c r="AT147" s="127">
        <v>2240</v>
      </c>
      <c r="AU147" s="128"/>
      <c r="AV147" s="129"/>
      <c r="AW147" s="126" t="str">
        <f t="shared" si="60"/>
        <v/>
      </c>
      <c r="AX147" s="126" t="str">
        <f t="shared" si="61"/>
        <v/>
      </c>
      <c r="AY147" s="64" t="str">
        <f t="shared" si="62"/>
        <v/>
      </c>
      <c r="AZ147" s="97">
        <v>75.5</v>
      </c>
      <c r="BA147" s="68"/>
      <c r="BB147" s="68"/>
      <c r="BC147" s="68"/>
      <c r="BD147" s="68"/>
      <c r="BE147" s="15"/>
      <c r="BF147" s="5">
        <f t="shared" si="63"/>
        <v>9773</v>
      </c>
      <c r="BG147" s="42">
        <v>4493</v>
      </c>
      <c r="BH147" s="42">
        <v>0</v>
      </c>
      <c r="BI147" s="42"/>
      <c r="BJ147" s="42"/>
      <c r="BK147" s="42"/>
      <c r="BL147" s="42"/>
      <c r="BM147" s="42">
        <v>5280</v>
      </c>
    </row>
    <row r="148" spans="1:65" outlineLevel="5">
      <c r="A148" s="22">
        <f t="shared" si="48"/>
        <v>4</v>
      </c>
      <c r="B148" s="9">
        <f t="shared" si="47"/>
        <v>42489</v>
      </c>
      <c r="C148" s="51">
        <v>556617</v>
      </c>
      <c r="D148" s="64">
        <f t="shared" si="53"/>
        <v>37.799999999999997</v>
      </c>
      <c r="E148" s="12">
        <v>37</v>
      </c>
      <c r="F148" s="12">
        <v>39</v>
      </c>
      <c r="G148" s="12"/>
      <c r="H148" s="12">
        <v>39</v>
      </c>
      <c r="I148" s="12">
        <v>36</v>
      </c>
      <c r="J148" s="12">
        <v>38</v>
      </c>
      <c r="K148" s="12"/>
      <c r="L148" s="12">
        <v>38</v>
      </c>
      <c r="M148" s="74" t="str">
        <f t="shared" si="54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5">
        <f t="shared" si="57"/>
        <v>27.849162011173185</v>
      </c>
      <c r="AO148" s="41">
        <v>1432</v>
      </c>
      <c r="AP148" s="110"/>
      <c r="AQ148" s="111"/>
      <c r="AR148" s="126" t="str">
        <f t="shared" si="58"/>
        <v/>
      </c>
      <c r="AS148" s="126" t="str">
        <f t="shared" si="59"/>
        <v/>
      </c>
      <c r="AT148" s="127">
        <v>2282</v>
      </c>
      <c r="AU148" s="128"/>
      <c r="AV148" s="129"/>
      <c r="AW148" s="126" t="str">
        <f t="shared" si="60"/>
        <v/>
      </c>
      <c r="AX148" s="126" t="str">
        <f t="shared" si="61"/>
        <v/>
      </c>
      <c r="AY148" s="64" t="str">
        <f t="shared" si="62"/>
        <v/>
      </c>
      <c r="AZ148" s="97">
        <v>77.8</v>
      </c>
      <c r="BA148" s="68"/>
      <c r="BB148" s="68"/>
      <c r="BC148" s="68"/>
      <c r="BD148" s="68"/>
      <c r="BE148" s="15"/>
      <c r="BF148" s="5">
        <f t="shared" si="63"/>
        <v>9679</v>
      </c>
      <c r="BG148" s="42">
        <v>4189</v>
      </c>
      <c r="BH148" s="42">
        <v>0</v>
      </c>
      <c r="BI148" s="42"/>
      <c r="BJ148" s="42"/>
      <c r="BK148" s="42"/>
      <c r="BL148" s="42"/>
      <c r="BM148" s="42">
        <v>5490</v>
      </c>
    </row>
    <row r="149" spans="1:65" ht="17.25" outlineLevel="5" thickBot="1">
      <c r="A149" s="31">
        <f t="shared" si="48"/>
        <v>4</v>
      </c>
      <c r="B149" s="32">
        <f t="shared" si="47"/>
        <v>42490</v>
      </c>
      <c r="C149" s="51">
        <v>508119</v>
      </c>
      <c r="D149" s="64">
        <f t="shared" si="53"/>
        <v>37.5</v>
      </c>
      <c r="E149" s="12">
        <v>38</v>
      </c>
      <c r="F149" s="12">
        <v>38</v>
      </c>
      <c r="G149" s="12"/>
      <c r="H149" s="12">
        <v>38</v>
      </c>
      <c r="I149" s="12">
        <v>37</v>
      </c>
      <c r="J149" s="12">
        <v>37</v>
      </c>
      <c r="K149" s="12"/>
      <c r="L149" s="12">
        <v>37</v>
      </c>
      <c r="M149" s="74" t="str">
        <f t="shared" si="54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5">
        <f t="shared" si="57"/>
        <v>27.966339410939693</v>
      </c>
      <c r="AO149" s="41">
        <v>1426</v>
      </c>
      <c r="AP149" s="110"/>
      <c r="AQ149" s="111"/>
      <c r="AR149" s="126" t="str">
        <f t="shared" si="58"/>
        <v/>
      </c>
      <c r="AS149" s="126" t="str">
        <f t="shared" si="59"/>
        <v/>
      </c>
      <c r="AT149" s="127">
        <v>2225</v>
      </c>
      <c r="AU149" s="128"/>
      <c r="AV149" s="129"/>
      <c r="AW149" s="126" t="str">
        <f t="shared" si="60"/>
        <v/>
      </c>
      <c r="AX149" s="126" t="str">
        <f t="shared" si="61"/>
        <v/>
      </c>
      <c r="AY149" s="64" t="str">
        <f t="shared" si="62"/>
        <v/>
      </c>
      <c r="AZ149" s="97"/>
      <c r="BA149" s="68"/>
      <c r="BB149" s="68"/>
      <c r="BC149" s="68"/>
      <c r="BD149" s="68"/>
      <c r="BE149" s="15"/>
      <c r="BF149" s="5">
        <f t="shared" si="63"/>
        <v>9558</v>
      </c>
      <c r="BG149" s="42">
        <v>4178</v>
      </c>
      <c r="BH149" s="42">
        <v>0</v>
      </c>
      <c r="BI149" s="42"/>
      <c r="BJ149" s="42"/>
      <c r="BK149" s="42"/>
      <c r="BL149" s="42"/>
      <c r="BM149" s="42">
        <v>5380</v>
      </c>
    </row>
    <row r="150" spans="1:65" outlineLevel="4">
      <c r="A150" s="157" t="s">
        <v>38</v>
      </c>
      <c r="B150" s="158"/>
      <c r="C150" s="50">
        <f t="shared" ref="C150:BM150" si="64">SUBTOTAL(4,C120:C149)</f>
        <v>614126</v>
      </c>
      <c r="D150" s="60">
        <f t="shared" si="64"/>
        <v>38.5</v>
      </c>
      <c r="E150" s="28">
        <f t="shared" si="64"/>
        <v>39</v>
      </c>
      <c r="F150" s="28">
        <f t="shared" si="64"/>
        <v>40</v>
      </c>
      <c r="G150" s="28">
        <f t="shared" si="64"/>
        <v>0</v>
      </c>
      <c r="H150" s="28">
        <f t="shared" si="64"/>
        <v>40</v>
      </c>
      <c r="I150" s="28">
        <f t="shared" si="64"/>
        <v>38</v>
      </c>
      <c r="J150" s="28">
        <f t="shared" si="64"/>
        <v>39</v>
      </c>
      <c r="K150" s="28">
        <f t="shared" si="64"/>
        <v>0</v>
      </c>
      <c r="L150" s="28">
        <f t="shared" si="64"/>
        <v>39</v>
      </c>
      <c r="M150" s="71">
        <f t="shared" si="64"/>
        <v>7.2</v>
      </c>
      <c r="N150" s="82">
        <f t="shared" si="64"/>
        <v>7.28</v>
      </c>
      <c r="O150" s="82">
        <f t="shared" si="64"/>
        <v>7.38</v>
      </c>
      <c r="P150" s="82">
        <f t="shared" si="64"/>
        <v>0</v>
      </c>
      <c r="Q150" s="82">
        <f t="shared" si="64"/>
        <v>7.09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37.908745247148289</v>
      </c>
      <c r="AO150" s="39">
        <f t="shared" si="64"/>
        <v>2284</v>
      </c>
      <c r="AP150" s="104">
        <f t="shared" si="64"/>
        <v>4.83</v>
      </c>
      <c r="AQ150" s="105">
        <f t="shared" si="64"/>
        <v>3.43</v>
      </c>
      <c r="AR150" s="106">
        <f t="shared" si="64"/>
        <v>71.014492753623188</v>
      </c>
      <c r="AS150" s="106">
        <f t="shared" si="64"/>
        <v>30.957683741648111</v>
      </c>
      <c r="AT150" s="107">
        <f t="shared" si="64"/>
        <v>2375</v>
      </c>
      <c r="AU150" s="108">
        <f t="shared" si="64"/>
        <v>3.1</v>
      </c>
      <c r="AV150" s="109">
        <f t="shared" si="64"/>
        <v>1.6</v>
      </c>
      <c r="AW150" s="106">
        <f t="shared" si="64"/>
        <v>55.172413793103445</v>
      </c>
      <c r="AX150" s="106">
        <f t="shared" si="64"/>
        <v>49.354838709677416</v>
      </c>
      <c r="AY150" s="60">
        <f t="shared" si="64"/>
        <v>58.116579965319445</v>
      </c>
      <c r="AZ150" s="96">
        <f t="shared" si="64"/>
        <v>81.2</v>
      </c>
      <c r="BA150" s="67">
        <f t="shared" si="64"/>
        <v>0</v>
      </c>
      <c r="BB150" s="67">
        <f t="shared" si="64"/>
        <v>0</v>
      </c>
      <c r="BC150" s="67">
        <f t="shared" si="64"/>
        <v>0</v>
      </c>
      <c r="BD150" s="67">
        <f t="shared" si="64"/>
        <v>0</v>
      </c>
      <c r="BE150" s="27">
        <f t="shared" si="64"/>
        <v>0</v>
      </c>
      <c r="BF150" s="29">
        <f t="shared" si="64"/>
        <v>10070</v>
      </c>
      <c r="BG150" s="39">
        <f t="shared" si="64"/>
        <v>7191</v>
      </c>
      <c r="BH150" s="40">
        <f t="shared" si="64"/>
        <v>5026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5800</v>
      </c>
    </row>
    <row r="151" spans="1:65" outlineLevel="3">
      <c r="A151" s="187" t="s">
        <v>27</v>
      </c>
      <c r="B151" s="188"/>
      <c r="C151" s="51">
        <f t="shared" ref="C151:BM151" si="65">SUBTOTAL(5,C120:C149)</f>
        <v>377631</v>
      </c>
      <c r="D151" s="61">
        <f t="shared" si="65"/>
        <v>36.200000000000003</v>
      </c>
      <c r="E151" s="12">
        <f t="shared" si="65"/>
        <v>36</v>
      </c>
      <c r="F151" s="12">
        <f t="shared" si="65"/>
        <v>37</v>
      </c>
      <c r="G151" s="12">
        <f t="shared" si="65"/>
        <v>0</v>
      </c>
      <c r="H151" s="12">
        <f t="shared" si="65"/>
        <v>36</v>
      </c>
      <c r="I151" s="12">
        <f t="shared" si="65"/>
        <v>35</v>
      </c>
      <c r="J151" s="12">
        <f t="shared" si="65"/>
        <v>36</v>
      </c>
      <c r="K151" s="12">
        <f t="shared" si="65"/>
        <v>0</v>
      </c>
      <c r="L151" s="12">
        <f t="shared" si="65"/>
        <v>35</v>
      </c>
      <c r="M151" s="72">
        <f t="shared" si="65"/>
        <v>7.1</v>
      </c>
      <c r="N151" s="83">
        <f t="shared" si="65"/>
        <v>7.24</v>
      </c>
      <c r="O151" s="83">
        <f t="shared" si="65"/>
        <v>7.21</v>
      </c>
      <c r="P151" s="83">
        <f t="shared" si="65"/>
        <v>0</v>
      </c>
      <c r="Q151" s="83">
        <f t="shared" si="65"/>
        <v>6.9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17.460595446584939</v>
      </c>
      <c r="AO151" s="41">
        <f t="shared" si="65"/>
        <v>1052</v>
      </c>
      <c r="AP151" s="110">
        <f t="shared" si="65"/>
        <v>4.3499999999999996</v>
      </c>
      <c r="AQ151" s="111">
        <f t="shared" si="65"/>
        <v>3.02</v>
      </c>
      <c r="AR151" s="112">
        <f t="shared" si="65"/>
        <v>69.042316258351889</v>
      </c>
      <c r="AS151" s="112">
        <f t="shared" si="65"/>
        <v>28.985507246376812</v>
      </c>
      <c r="AT151" s="113">
        <f t="shared" si="65"/>
        <v>1493</v>
      </c>
      <c r="AU151" s="114">
        <f t="shared" si="65"/>
        <v>2.7</v>
      </c>
      <c r="AV151" s="115">
        <f t="shared" si="65"/>
        <v>1.42</v>
      </c>
      <c r="AW151" s="112">
        <f t="shared" si="65"/>
        <v>50.645161290322584</v>
      </c>
      <c r="AX151" s="112">
        <f t="shared" si="65"/>
        <v>44.827586206896555</v>
      </c>
      <c r="AY151" s="61">
        <f t="shared" si="65"/>
        <v>45.797249108507408</v>
      </c>
      <c r="AZ151" s="97">
        <f t="shared" si="65"/>
        <v>75.3</v>
      </c>
      <c r="BA151" s="68">
        <f t="shared" si="65"/>
        <v>0</v>
      </c>
      <c r="BB151" s="68">
        <f t="shared" si="65"/>
        <v>0</v>
      </c>
      <c r="BC151" s="68">
        <f t="shared" si="65"/>
        <v>0</v>
      </c>
      <c r="BD151" s="68">
        <f t="shared" si="65"/>
        <v>0</v>
      </c>
      <c r="BE151" s="15">
        <f t="shared" si="65"/>
        <v>0</v>
      </c>
      <c r="BF151" s="6">
        <f t="shared" si="65"/>
        <v>9275</v>
      </c>
      <c r="BG151" s="41">
        <f t="shared" si="65"/>
        <v>3800</v>
      </c>
      <c r="BH151" s="42">
        <f t="shared" si="65"/>
        <v>0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500</v>
      </c>
    </row>
    <row r="152" spans="1:65" outlineLevel="2">
      <c r="A152" s="187" t="s">
        <v>16</v>
      </c>
      <c r="B152" s="188"/>
      <c r="C152" s="51">
        <f>IFERROR(SUBTOTAL(1,C120:C149),"")</f>
        <v>502092.23333333334</v>
      </c>
      <c r="D152" s="61">
        <f t="shared" ref="D152:BM152" si="66">IFERROR(SUBTOTAL(1,D120:D149),"")</f>
        <v>37.696666666666665</v>
      </c>
      <c r="E152" s="12">
        <f t="shared" si="66"/>
        <v>37.333333333333336</v>
      </c>
      <c r="F152" s="12">
        <f t="shared" si="66"/>
        <v>38.633333333333333</v>
      </c>
      <c r="G152" s="12" t="str">
        <f t="shared" si="66"/>
        <v/>
      </c>
      <c r="H152" s="12">
        <f t="shared" si="66"/>
        <v>38.633333333333333</v>
      </c>
      <c r="I152" s="12">
        <f t="shared" si="66"/>
        <v>36.333333333333336</v>
      </c>
      <c r="J152" s="12">
        <f t="shared" si="66"/>
        <v>37.633333333333333</v>
      </c>
      <c r="K152" s="12" t="str">
        <f t="shared" si="66"/>
        <v/>
      </c>
      <c r="L152" s="12">
        <f t="shared" si="66"/>
        <v>37.633333333333333</v>
      </c>
      <c r="M152" s="72">
        <f t="shared" si="66"/>
        <v>7.166666666666667</v>
      </c>
      <c r="N152" s="83">
        <f t="shared" si="66"/>
        <v>7.2600000000000007</v>
      </c>
      <c r="O152" s="83">
        <f t="shared" si="66"/>
        <v>7.3033333333333337</v>
      </c>
      <c r="P152" s="83" t="str">
        <f t="shared" si="66"/>
        <v/>
      </c>
      <c r="Q152" s="83">
        <f t="shared" si="66"/>
        <v>6.9799999999999995</v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24.504432407061458</v>
      </c>
      <c r="AO152" s="41">
        <f t="shared" si="66"/>
        <v>1682.6333333333334</v>
      </c>
      <c r="AP152" s="110">
        <f t="shared" si="66"/>
        <v>4.5566666666666666</v>
      </c>
      <c r="AQ152" s="111">
        <f t="shared" si="66"/>
        <v>3.1833333333333336</v>
      </c>
      <c r="AR152" s="112">
        <f t="shared" si="66"/>
        <v>69.827365456098974</v>
      </c>
      <c r="AS152" s="112">
        <f t="shared" si="66"/>
        <v>30.172634543901026</v>
      </c>
      <c r="AT152" s="113">
        <f t="shared" si="66"/>
        <v>2027.6</v>
      </c>
      <c r="AU152" s="114">
        <f t="shared" si="66"/>
        <v>2.9</v>
      </c>
      <c r="AV152" s="115">
        <f t="shared" si="66"/>
        <v>1.53</v>
      </c>
      <c r="AW152" s="112">
        <f t="shared" si="66"/>
        <v>52.803389225339544</v>
      </c>
      <c r="AX152" s="112">
        <f t="shared" si="66"/>
        <v>47.196610774660456</v>
      </c>
      <c r="AY152" s="61">
        <f t="shared" si="66"/>
        <v>51.390295175146584</v>
      </c>
      <c r="AZ152" s="97">
        <f t="shared" si="66"/>
        <v>78.054999999999978</v>
      </c>
      <c r="BA152" s="68" t="str">
        <f t="shared" si="66"/>
        <v/>
      </c>
      <c r="BB152" s="68" t="str">
        <f t="shared" si="66"/>
        <v/>
      </c>
      <c r="BC152" s="68" t="str">
        <f t="shared" si="66"/>
        <v/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9734.2666666666664</v>
      </c>
      <c r="BG152" s="41">
        <f t="shared" si="66"/>
        <v>4634.833333333333</v>
      </c>
      <c r="BH152" s="42">
        <f t="shared" si="66"/>
        <v>178.43333333333334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>
        <f t="shared" si="66"/>
        <v>4921</v>
      </c>
    </row>
    <row r="153" spans="1:65" ht="17.25" outlineLevel="1" thickBot="1">
      <c r="A153" s="189" t="s">
        <v>57</v>
      </c>
      <c r="B153" s="190"/>
      <c r="C153" s="52">
        <f>SUBTOTAL(9,C120:C149)</f>
        <v>15062767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50479</v>
      </c>
      <c r="AP153" s="116"/>
      <c r="AQ153" s="117"/>
      <c r="AR153" s="118"/>
      <c r="AS153" s="118"/>
      <c r="AT153" s="119">
        <f>SUBTOTAL(9,AT120:AT149)</f>
        <v>60828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292028</v>
      </c>
      <c r="BG153" s="43">
        <f t="shared" si="67"/>
        <v>139045</v>
      </c>
      <c r="BH153" s="44">
        <f t="shared" si="67"/>
        <v>5353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147630</v>
      </c>
    </row>
    <row r="154" spans="1:65" outlineLevel="5">
      <c r="A154" s="21">
        <f t="shared" si="48"/>
        <v>5</v>
      </c>
      <c r="B154" s="33">
        <f>B149+1</f>
        <v>42491</v>
      </c>
      <c r="C154" s="51">
        <v>477404</v>
      </c>
      <c r="D154" s="64">
        <f t="shared" ref="D154:D184" si="68">IFERROR(ROUND(AVERAGE(E154:L154),1),"")</f>
        <v>37.200000000000003</v>
      </c>
      <c r="E154" s="12">
        <v>37</v>
      </c>
      <c r="F154" s="12">
        <v>38</v>
      </c>
      <c r="G154" s="12"/>
      <c r="H154" s="12">
        <v>38</v>
      </c>
      <c r="I154" s="12">
        <v>36</v>
      </c>
      <c r="J154" s="12">
        <v>37</v>
      </c>
      <c r="K154" s="12"/>
      <c r="L154" s="12">
        <v>37</v>
      </c>
      <c r="M154" s="74" t="str">
        <f t="shared" ref="M154:M184" si="69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5">
        <f t="shared" ref="AN154:AN184" si="72">39880/AO154</f>
        <v>26.048334421946439</v>
      </c>
      <c r="AO154" s="41">
        <v>1531</v>
      </c>
      <c r="AP154" s="110"/>
      <c r="AQ154" s="111"/>
      <c r="AR154" s="126" t="str">
        <f t="shared" ref="AR154:AR184" si="73">IFERROR(AQ154/AP154*100,"")</f>
        <v/>
      </c>
      <c r="AS154" s="126" t="str">
        <f t="shared" ref="AS154:AS184" si="74">IFERROR(100-AR154,"")</f>
        <v/>
      </c>
      <c r="AT154" s="127">
        <v>2286</v>
      </c>
      <c r="AU154" s="128"/>
      <c r="AV154" s="129"/>
      <c r="AW154" s="126" t="str">
        <f t="shared" ref="AW154:AW184" si="75">IFERROR(AV154/AU154*100,"")</f>
        <v/>
      </c>
      <c r="AX154" s="126" t="str">
        <f t="shared" ref="AX154:AX184" si="76">IFERROR(100-AW154,"")</f>
        <v/>
      </c>
      <c r="AY154" s="64" t="str">
        <f t="shared" ref="AY154:AY184" si="77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8">IF(SUM(BG154:BM154)=0,"",SUM(BG154:BM154))</f>
        <v>9610</v>
      </c>
      <c r="BG154" s="42">
        <v>4170</v>
      </c>
      <c r="BH154" s="42">
        <v>0</v>
      </c>
      <c r="BI154" s="42"/>
      <c r="BJ154" s="42"/>
      <c r="BK154" s="42"/>
      <c r="BL154" s="42"/>
      <c r="BM154" s="15">
        <v>5440</v>
      </c>
    </row>
    <row r="155" spans="1:65" outlineLevel="5">
      <c r="A155" s="22">
        <f t="shared" si="48"/>
        <v>5</v>
      </c>
      <c r="B155" s="9">
        <f t="shared" ref="B155:B218" si="79">B154+1</f>
        <v>42492</v>
      </c>
      <c r="C155" s="51">
        <v>452667</v>
      </c>
      <c r="D155" s="64">
        <f t="shared" si="68"/>
        <v>37.5</v>
      </c>
      <c r="E155" s="12">
        <v>37</v>
      </c>
      <c r="F155" s="12">
        <v>40</v>
      </c>
      <c r="G155" s="12"/>
      <c r="H155" s="12">
        <v>37</v>
      </c>
      <c r="I155" s="12">
        <v>36</v>
      </c>
      <c r="J155" s="12">
        <v>39</v>
      </c>
      <c r="K155" s="12"/>
      <c r="L155" s="12">
        <v>36</v>
      </c>
      <c r="M155" s="74" t="str">
        <f t="shared" si="69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5">
        <f t="shared" si="72"/>
        <v>28.00561797752809</v>
      </c>
      <c r="AO155" s="41">
        <v>1424</v>
      </c>
      <c r="AP155" s="110"/>
      <c r="AQ155" s="111"/>
      <c r="AR155" s="126" t="str">
        <f t="shared" si="73"/>
        <v/>
      </c>
      <c r="AS155" s="126" t="str">
        <f t="shared" si="74"/>
        <v/>
      </c>
      <c r="AT155" s="127">
        <v>2197</v>
      </c>
      <c r="AU155" s="128"/>
      <c r="AV155" s="129"/>
      <c r="AW155" s="126" t="str">
        <f t="shared" si="75"/>
        <v/>
      </c>
      <c r="AX155" s="126" t="str">
        <f t="shared" si="76"/>
        <v/>
      </c>
      <c r="AY155" s="64" t="str">
        <f t="shared" si="77"/>
        <v/>
      </c>
      <c r="AZ155" s="97">
        <v>78</v>
      </c>
      <c r="BA155" s="68"/>
      <c r="BB155" s="68"/>
      <c r="BC155" s="68"/>
      <c r="BD155" s="68"/>
      <c r="BE155" s="15"/>
      <c r="BF155" s="5">
        <f t="shared" si="78"/>
        <v>9765</v>
      </c>
      <c r="BG155" s="42">
        <v>4225</v>
      </c>
      <c r="BH155" s="42">
        <v>0</v>
      </c>
      <c r="BI155" s="42"/>
      <c r="BJ155" s="42"/>
      <c r="BK155" s="42"/>
      <c r="BL155" s="42"/>
      <c r="BM155" s="15">
        <v>5540</v>
      </c>
    </row>
    <row r="156" spans="1:65" outlineLevel="5">
      <c r="A156" s="22">
        <f t="shared" si="48"/>
        <v>5</v>
      </c>
      <c r="B156" s="9">
        <f t="shared" si="79"/>
        <v>42493</v>
      </c>
      <c r="C156" s="51">
        <v>575029</v>
      </c>
      <c r="D156" s="64">
        <f t="shared" si="68"/>
        <v>37.799999999999997</v>
      </c>
      <c r="E156" s="12">
        <v>38</v>
      </c>
      <c r="F156" s="12">
        <v>39</v>
      </c>
      <c r="G156" s="12"/>
      <c r="H156" s="12">
        <v>38</v>
      </c>
      <c r="I156" s="12">
        <v>37</v>
      </c>
      <c r="J156" s="12">
        <v>38</v>
      </c>
      <c r="K156" s="12"/>
      <c r="L156" s="12">
        <v>37</v>
      </c>
      <c r="M156" s="74">
        <f t="shared" si="69"/>
        <v>7.2</v>
      </c>
      <c r="N156" s="83">
        <v>7.23</v>
      </c>
      <c r="O156" s="83">
        <v>7.22</v>
      </c>
      <c r="P156" s="83"/>
      <c r="Q156" s="83">
        <v>7</v>
      </c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5">
        <f t="shared" si="72"/>
        <v>27.296372347707049</v>
      </c>
      <c r="AO156" s="41">
        <v>1461</v>
      </c>
      <c r="AP156" s="110">
        <v>4.3499999999999996</v>
      </c>
      <c r="AQ156" s="111">
        <v>3.24</v>
      </c>
      <c r="AR156" s="126">
        <f t="shared" si="73"/>
        <v>74.482758620689665</v>
      </c>
      <c r="AS156" s="126">
        <f t="shared" si="74"/>
        <v>25.517241379310335</v>
      </c>
      <c r="AT156" s="127">
        <v>2241</v>
      </c>
      <c r="AU156" s="128">
        <v>2.82</v>
      </c>
      <c r="AV156" s="129">
        <v>1.52</v>
      </c>
      <c r="AW156" s="126">
        <f t="shared" si="75"/>
        <v>53.900709219858157</v>
      </c>
      <c r="AX156" s="126">
        <f t="shared" si="76"/>
        <v>46.099290780141843</v>
      </c>
      <c r="AY156" s="64">
        <f t="shared" si="77"/>
        <v>59.943019943019962</v>
      </c>
      <c r="AZ156" s="97">
        <v>75.900000000000006</v>
      </c>
      <c r="BA156" s="68"/>
      <c r="BB156" s="68"/>
      <c r="BC156" s="68"/>
      <c r="BD156" s="68"/>
      <c r="BE156" s="15"/>
      <c r="BF156" s="5">
        <f t="shared" si="78"/>
        <v>9565</v>
      </c>
      <c r="BG156" s="42">
        <v>4355</v>
      </c>
      <c r="BH156" s="42">
        <v>0</v>
      </c>
      <c r="BI156" s="42"/>
      <c r="BJ156" s="42"/>
      <c r="BK156" s="42"/>
      <c r="BL156" s="42"/>
      <c r="BM156" s="15">
        <v>5210</v>
      </c>
    </row>
    <row r="157" spans="1:65" outlineLevel="5">
      <c r="A157" s="22">
        <f t="shared" si="48"/>
        <v>5</v>
      </c>
      <c r="B157" s="9">
        <f t="shared" si="79"/>
        <v>42494</v>
      </c>
      <c r="C157" s="51">
        <v>608009</v>
      </c>
      <c r="D157" s="64">
        <f t="shared" si="68"/>
        <v>37.799999999999997</v>
      </c>
      <c r="E157" s="12">
        <v>38</v>
      </c>
      <c r="F157" s="12">
        <v>38</v>
      </c>
      <c r="G157" s="12"/>
      <c r="H157" s="12">
        <v>39</v>
      </c>
      <c r="I157" s="12">
        <v>37</v>
      </c>
      <c r="J157" s="12">
        <v>37</v>
      </c>
      <c r="K157" s="12"/>
      <c r="L157" s="12">
        <v>38</v>
      </c>
      <c r="M157" s="74" t="str">
        <f t="shared" si="69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5">
        <f t="shared" si="72"/>
        <v>28.89855072463768</v>
      </c>
      <c r="AO157" s="41">
        <v>1380</v>
      </c>
      <c r="AP157" s="110"/>
      <c r="AQ157" s="111"/>
      <c r="AR157" s="126" t="str">
        <f t="shared" si="73"/>
        <v/>
      </c>
      <c r="AS157" s="126" t="str">
        <f t="shared" si="74"/>
        <v/>
      </c>
      <c r="AT157" s="127">
        <v>2237</v>
      </c>
      <c r="AU157" s="128"/>
      <c r="AV157" s="129"/>
      <c r="AW157" s="126" t="str">
        <f t="shared" si="75"/>
        <v/>
      </c>
      <c r="AX157" s="126" t="str">
        <f t="shared" si="76"/>
        <v/>
      </c>
      <c r="AY157" s="64" t="str">
        <f t="shared" si="77"/>
        <v/>
      </c>
      <c r="AZ157" s="97">
        <v>76.099999999999994</v>
      </c>
      <c r="BA157" s="68"/>
      <c r="BB157" s="68"/>
      <c r="BC157" s="68"/>
      <c r="BD157" s="68"/>
      <c r="BE157" s="15"/>
      <c r="BF157" s="5">
        <f t="shared" si="78"/>
        <v>9733</v>
      </c>
      <c r="BG157" s="42">
        <v>4733</v>
      </c>
      <c r="BH157" s="42">
        <v>0</v>
      </c>
      <c r="BI157" s="42"/>
      <c r="BJ157" s="42"/>
      <c r="BK157" s="42"/>
      <c r="BL157" s="42"/>
      <c r="BM157" s="15">
        <v>5000</v>
      </c>
    </row>
    <row r="158" spans="1:65" outlineLevel="5">
      <c r="A158" s="22">
        <f t="shared" si="48"/>
        <v>5</v>
      </c>
      <c r="B158" s="9">
        <f t="shared" si="79"/>
        <v>42495</v>
      </c>
      <c r="C158" s="51">
        <v>569343</v>
      </c>
      <c r="D158" s="64">
        <f t="shared" si="68"/>
        <v>37.799999999999997</v>
      </c>
      <c r="E158" s="12">
        <v>38</v>
      </c>
      <c r="F158" s="12">
        <v>38</v>
      </c>
      <c r="G158" s="12"/>
      <c r="H158" s="12">
        <v>39</v>
      </c>
      <c r="I158" s="12">
        <v>37</v>
      </c>
      <c r="J158" s="12">
        <v>37</v>
      </c>
      <c r="K158" s="12"/>
      <c r="L158" s="12">
        <v>38</v>
      </c>
      <c r="M158" s="74" t="str">
        <f t="shared" si="69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5">
        <f t="shared" si="72"/>
        <v>27.771587743732592</v>
      </c>
      <c r="AO158" s="41">
        <v>1436</v>
      </c>
      <c r="AP158" s="110"/>
      <c r="AQ158" s="111"/>
      <c r="AR158" s="126" t="str">
        <f t="shared" si="73"/>
        <v/>
      </c>
      <c r="AS158" s="126" t="str">
        <f t="shared" si="74"/>
        <v/>
      </c>
      <c r="AT158" s="127">
        <v>2270</v>
      </c>
      <c r="AU158" s="128"/>
      <c r="AV158" s="129"/>
      <c r="AW158" s="126" t="str">
        <f t="shared" si="75"/>
        <v/>
      </c>
      <c r="AX158" s="126" t="str">
        <f t="shared" si="76"/>
        <v/>
      </c>
      <c r="AY158" s="64" t="str">
        <f t="shared" si="77"/>
        <v/>
      </c>
      <c r="AZ158" s="97"/>
      <c r="BA158" s="68"/>
      <c r="BB158" s="68"/>
      <c r="BC158" s="68"/>
      <c r="BD158" s="68"/>
      <c r="BE158" s="15"/>
      <c r="BF158" s="5">
        <f t="shared" si="78"/>
        <v>9765</v>
      </c>
      <c r="BG158" s="42">
        <v>4225</v>
      </c>
      <c r="BH158" s="42">
        <v>0</v>
      </c>
      <c r="BI158" s="42"/>
      <c r="BJ158" s="42"/>
      <c r="BK158" s="42"/>
      <c r="BL158" s="42"/>
      <c r="BM158" s="15">
        <v>5540</v>
      </c>
    </row>
    <row r="159" spans="1:65" outlineLevel="5">
      <c r="A159" s="22">
        <f t="shared" si="48"/>
        <v>5</v>
      </c>
      <c r="B159" s="9">
        <f t="shared" si="79"/>
        <v>42496</v>
      </c>
      <c r="C159" s="51">
        <v>542081</v>
      </c>
      <c r="D159" s="64">
        <f t="shared" si="68"/>
        <v>37.799999999999997</v>
      </c>
      <c r="E159" s="12">
        <v>38</v>
      </c>
      <c r="F159" s="12">
        <v>38</v>
      </c>
      <c r="G159" s="12"/>
      <c r="H159" s="12">
        <v>39</v>
      </c>
      <c r="I159" s="12">
        <v>37</v>
      </c>
      <c r="J159" s="12">
        <v>37</v>
      </c>
      <c r="K159" s="12"/>
      <c r="L159" s="12">
        <v>38</v>
      </c>
      <c r="M159" s="74" t="str">
        <f t="shared" si="69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5">
        <f t="shared" si="72"/>
        <v>31.451104100946374</v>
      </c>
      <c r="AO159" s="41">
        <v>1268</v>
      </c>
      <c r="AP159" s="110"/>
      <c r="AQ159" s="111"/>
      <c r="AR159" s="126" t="str">
        <f t="shared" si="73"/>
        <v/>
      </c>
      <c r="AS159" s="126" t="str">
        <f t="shared" si="74"/>
        <v/>
      </c>
      <c r="AT159" s="127">
        <v>2218</v>
      </c>
      <c r="AU159" s="128"/>
      <c r="AV159" s="129"/>
      <c r="AW159" s="126" t="str">
        <f t="shared" si="75"/>
        <v/>
      </c>
      <c r="AX159" s="126" t="str">
        <f t="shared" si="76"/>
        <v/>
      </c>
      <c r="AY159" s="64" t="str">
        <f t="shared" si="77"/>
        <v/>
      </c>
      <c r="AZ159" s="97"/>
      <c r="BA159" s="68"/>
      <c r="BB159" s="68"/>
      <c r="BC159" s="68"/>
      <c r="BD159" s="68"/>
      <c r="BE159" s="15"/>
      <c r="BF159" s="5">
        <f t="shared" si="78"/>
        <v>9604</v>
      </c>
      <c r="BG159" s="42">
        <v>4204</v>
      </c>
      <c r="BH159" s="42">
        <v>0</v>
      </c>
      <c r="BI159" s="42"/>
      <c r="BJ159" s="42"/>
      <c r="BK159" s="42"/>
      <c r="BL159" s="42"/>
      <c r="BM159" s="15">
        <v>5400</v>
      </c>
    </row>
    <row r="160" spans="1:65" outlineLevel="5">
      <c r="A160" s="22">
        <f t="shared" si="48"/>
        <v>5</v>
      </c>
      <c r="B160" s="9">
        <f t="shared" si="79"/>
        <v>42497</v>
      </c>
      <c r="C160" s="51">
        <v>503670</v>
      </c>
      <c r="D160" s="64">
        <f t="shared" si="68"/>
        <v>38.200000000000003</v>
      </c>
      <c r="E160" s="12">
        <v>39</v>
      </c>
      <c r="F160" s="12">
        <v>39</v>
      </c>
      <c r="G160" s="12"/>
      <c r="H160" s="12">
        <v>38</v>
      </c>
      <c r="I160" s="12">
        <v>38</v>
      </c>
      <c r="J160" s="12">
        <v>38</v>
      </c>
      <c r="K160" s="12"/>
      <c r="L160" s="12">
        <v>37</v>
      </c>
      <c r="M160" s="74" t="str">
        <f t="shared" si="69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5">
        <f t="shared" si="72"/>
        <v>29.984962406015036</v>
      </c>
      <c r="AO160" s="41">
        <v>1330</v>
      </c>
      <c r="AP160" s="110"/>
      <c r="AQ160" s="111"/>
      <c r="AR160" s="126" t="str">
        <f t="shared" si="73"/>
        <v/>
      </c>
      <c r="AS160" s="126" t="str">
        <f t="shared" si="74"/>
        <v/>
      </c>
      <c r="AT160" s="127">
        <v>2232</v>
      </c>
      <c r="AU160" s="128"/>
      <c r="AV160" s="129"/>
      <c r="AW160" s="126" t="str">
        <f t="shared" si="75"/>
        <v/>
      </c>
      <c r="AX160" s="126" t="str">
        <f t="shared" si="76"/>
        <v/>
      </c>
      <c r="AY160" s="64" t="str">
        <f t="shared" si="77"/>
        <v/>
      </c>
      <c r="AZ160" s="97"/>
      <c r="BA160" s="68"/>
      <c r="BB160" s="68"/>
      <c r="BC160" s="68"/>
      <c r="BD160" s="68"/>
      <c r="BE160" s="15"/>
      <c r="BF160" s="5">
        <f t="shared" si="78"/>
        <v>9602</v>
      </c>
      <c r="BG160" s="42">
        <v>4322</v>
      </c>
      <c r="BH160" s="42">
        <v>0</v>
      </c>
      <c r="BI160" s="42"/>
      <c r="BJ160" s="42"/>
      <c r="BK160" s="42"/>
      <c r="BL160" s="42"/>
      <c r="BM160" s="15">
        <v>5280</v>
      </c>
    </row>
    <row r="161" spans="1:65" outlineLevel="5">
      <c r="A161" s="22">
        <f t="shared" si="48"/>
        <v>5</v>
      </c>
      <c r="B161" s="9">
        <f t="shared" si="79"/>
        <v>42498</v>
      </c>
      <c r="C161" s="51">
        <v>452647</v>
      </c>
      <c r="D161" s="64">
        <f t="shared" si="68"/>
        <v>38.200000000000003</v>
      </c>
      <c r="E161" s="12">
        <v>38</v>
      </c>
      <c r="F161" s="12">
        <v>39</v>
      </c>
      <c r="G161" s="12"/>
      <c r="H161" s="12">
        <v>39</v>
      </c>
      <c r="I161" s="12">
        <v>37</v>
      </c>
      <c r="J161" s="12">
        <v>38</v>
      </c>
      <c r="K161" s="12"/>
      <c r="L161" s="12">
        <v>38</v>
      </c>
      <c r="M161" s="74" t="str">
        <f t="shared" si="69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5">
        <f t="shared" si="72"/>
        <v>25.662805662805663</v>
      </c>
      <c r="AO161" s="41">
        <v>1554</v>
      </c>
      <c r="AP161" s="110"/>
      <c r="AQ161" s="111"/>
      <c r="AR161" s="126" t="str">
        <f t="shared" si="73"/>
        <v/>
      </c>
      <c r="AS161" s="126" t="str">
        <f t="shared" si="74"/>
        <v/>
      </c>
      <c r="AT161" s="127">
        <v>2243</v>
      </c>
      <c r="AU161" s="128"/>
      <c r="AV161" s="129"/>
      <c r="AW161" s="126" t="str">
        <f t="shared" si="75"/>
        <v/>
      </c>
      <c r="AX161" s="126" t="str">
        <f t="shared" si="76"/>
        <v/>
      </c>
      <c r="AY161" s="64" t="str">
        <f t="shared" si="77"/>
        <v/>
      </c>
      <c r="AZ161" s="97"/>
      <c r="BA161" s="68"/>
      <c r="BB161" s="68"/>
      <c r="BC161" s="68"/>
      <c r="BD161" s="68"/>
      <c r="BE161" s="15"/>
      <c r="BF161" s="5">
        <f t="shared" si="78"/>
        <v>9800</v>
      </c>
      <c r="BG161" s="42">
        <v>4210</v>
      </c>
      <c r="BH161" s="42">
        <v>0</v>
      </c>
      <c r="BI161" s="42"/>
      <c r="BJ161" s="42"/>
      <c r="BK161" s="42"/>
      <c r="BL161" s="42"/>
      <c r="BM161" s="15">
        <v>5590</v>
      </c>
    </row>
    <row r="162" spans="1:65" outlineLevel="5">
      <c r="A162" s="22">
        <f t="shared" si="48"/>
        <v>5</v>
      </c>
      <c r="B162" s="9">
        <f t="shared" si="79"/>
        <v>42499</v>
      </c>
      <c r="C162" s="51">
        <v>456869</v>
      </c>
      <c r="D162" s="64">
        <f t="shared" si="68"/>
        <v>38.200000000000003</v>
      </c>
      <c r="E162" s="12">
        <v>38</v>
      </c>
      <c r="F162" s="12">
        <v>39</v>
      </c>
      <c r="G162" s="12"/>
      <c r="H162" s="12">
        <v>39</v>
      </c>
      <c r="I162" s="12">
        <v>37</v>
      </c>
      <c r="J162" s="12">
        <v>38</v>
      </c>
      <c r="K162" s="12"/>
      <c r="L162" s="12">
        <v>38</v>
      </c>
      <c r="M162" s="74" t="str">
        <f t="shared" si="69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5">
        <f t="shared" si="72"/>
        <v>29.088256746900072</v>
      </c>
      <c r="AO162" s="41">
        <v>1371</v>
      </c>
      <c r="AP162" s="110"/>
      <c r="AQ162" s="111"/>
      <c r="AR162" s="126" t="str">
        <f t="shared" si="73"/>
        <v/>
      </c>
      <c r="AS162" s="126" t="str">
        <f t="shared" si="74"/>
        <v/>
      </c>
      <c r="AT162" s="127">
        <v>2266</v>
      </c>
      <c r="AU162" s="128"/>
      <c r="AV162" s="129"/>
      <c r="AW162" s="126" t="str">
        <f t="shared" si="75"/>
        <v/>
      </c>
      <c r="AX162" s="126" t="str">
        <f t="shared" si="76"/>
        <v/>
      </c>
      <c r="AY162" s="64" t="str">
        <f t="shared" si="77"/>
        <v/>
      </c>
      <c r="AZ162" s="97">
        <v>76</v>
      </c>
      <c r="BA162" s="68"/>
      <c r="BB162" s="68"/>
      <c r="BC162" s="68"/>
      <c r="BD162" s="68"/>
      <c r="BE162" s="15"/>
      <c r="BF162" s="5">
        <f t="shared" si="78"/>
        <v>9770</v>
      </c>
      <c r="BG162" s="42">
        <v>4300</v>
      </c>
      <c r="BH162" s="42">
        <v>0</v>
      </c>
      <c r="BI162" s="42"/>
      <c r="BJ162" s="42"/>
      <c r="BK162" s="42"/>
      <c r="BL162" s="42"/>
      <c r="BM162" s="15">
        <v>5470</v>
      </c>
    </row>
    <row r="163" spans="1:65" outlineLevel="5">
      <c r="A163" s="22">
        <f t="shared" ref="A163:A234" si="80">MONTH(B163)</f>
        <v>5</v>
      </c>
      <c r="B163" s="9">
        <f t="shared" si="79"/>
        <v>42500</v>
      </c>
      <c r="C163" s="51">
        <v>559167</v>
      </c>
      <c r="D163" s="64">
        <f t="shared" si="68"/>
        <v>38.799999999999997</v>
      </c>
      <c r="E163" s="12">
        <v>38</v>
      </c>
      <c r="F163" s="12">
        <v>40</v>
      </c>
      <c r="G163" s="12"/>
      <c r="H163" s="12">
        <v>40</v>
      </c>
      <c r="I163" s="12">
        <v>37</v>
      </c>
      <c r="J163" s="12">
        <v>39</v>
      </c>
      <c r="K163" s="12"/>
      <c r="L163" s="12">
        <v>39</v>
      </c>
      <c r="M163" s="74">
        <f t="shared" si="69"/>
        <v>7.1</v>
      </c>
      <c r="N163" s="83">
        <v>7.22</v>
      </c>
      <c r="O163" s="83">
        <v>7.3</v>
      </c>
      <c r="P163" s="83"/>
      <c r="Q163" s="83">
        <v>6.86</v>
      </c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5">
        <f t="shared" si="72"/>
        <v>28.445078459343794</v>
      </c>
      <c r="AO163" s="41">
        <v>1402</v>
      </c>
      <c r="AP163" s="110">
        <v>4.47</v>
      </c>
      <c r="AQ163" s="111">
        <v>3.24</v>
      </c>
      <c r="AR163" s="126">
        <f t="shared" si="73"/>
        <v>72.483221476510067</v>
      </c>
      <c r="AS163" s="126">
        <f t="shared" si="74"/>
        <v>27.516778523489933</v>
      </c>
      <c r="AT163" s="127">
        <v>2220</v>
      </c>
      <c r="AU163" s="128">
        <v>3.58</v>
      </c>
      <c r="AV163" s="129">
        <v>1.79</v>
      </c>
      <c r="AW163" s="126">
        <f t="shared" si="75"/>
        <v>50</v>
      </c>
      <c r="AX163" s="126">
        <f t="shared" si="76"/>
        <v>50</v>
      </c>
      <c r="AY163" s="64">
        <f t="shared" si="77"/>
        <v>62.037037037037038</v>
      </c>
      <c r="AZ163" s="97">
        <v>74.099999999999994</v>
      </c>
      <c r="BA163" s="68"/>
      <c r="BB163" s="68"/>
      <c r="BC163" s="68"/>
      <c r="BD163" s="68"/>
      <c r="BE163" s="15"/>
      <c r="BF163" s="5">
        <f t="shared" si="78"/>
        <v>9607</v>
      </c>
      <c r="BG163" s="42">
        <v>4387</v>
      </c>
      <c r="BH163" s="42">
        <v>0</v>
      </c>
      <c r="BI163" s="42"/>
      <c r="BJ163" s="42"/>
      <c r="BK163" s="42"/>
      <c r="BL163" s="42"/>
      <c r="BM163" s="15">
        <v>5220</v>
      </c>
    </row>
    <row r="164" spans="1:65" outlineLevel="5">
      <c r="A164" s="22">
        <f t="shared" si="80"/>
        <v>5</v>
      </c>
      <c r="B164" s="9">
        <f t="shared" si="79"/>
        <v>42501</v>
      </c>
      <c r="C164" s="51">
        <v>525127</v>
      </c>
      <c r="D164" s="64">
        <f t="shared" si="68"/>
        <v>38.200000000000003</v>
      </c>
      <c r="E164" s="12">
        <v>37</v>
      </c>
      <c r="F164" s="12">
        <v>40</v>
      </c>
      <c r="G164" s="12"/>
      <c r="H164" s="12">
        <v>39</v>
      </c>
      <c r="I164" s="12">
        <v>36</v>
      </c>
      <c r="J164" s="12">
        <v>39</v>
      </c>
      <c r="K164" s="12"/>
      <c r="L164" s="12">
        <v>38</v>
      </c>
      <c r="M164" s="74" t="str">
        <f t="shared" si="69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5">
        <f t="shared" si="72"/>
        <v>24.082125603864736</v>
      </c>
      <c r="AO164" s="41">
        <v>1656</v>
      </c>
      <c r="AP164" s="110"/>
      <c r="AQ164" s="111"/>
      <c r="AR164" s="126" t="str">
        <f t="shared" si="73"/>
        <v/>
      </c>
      <c r="AS164" s="126" t="str">
        <f t="shared" si="74"/>
        <v/>
      </c>
      <c r="AT164" s="127">
        <v>2274</v>
      </c>
      <c r="AU164" s="128"/>
      <c r="AV164" s="129"/>
      <c r="AW164" s="126" t="str">
        <f t="shared" si="75"/>
        <v/>
      </c>
      <c r="AX164" s="126" t="str">
        <f t="shared" si="76"/>
        <v/>
      </c>
      <c r="AY164" s="64" t="str">
        <f t="shared" si="77"/>
        <v/>
      </c>
      <c r="AZ164" s="97">
        <v>75.900000000000006</v>
      </c>
      <c r="BA164" s="68"/>
      <c r="BB164" s="68"/>
      <c r="BC164" s="68"/>
      <c r="BD164" s="68"/>
      <c r="BE164" s="15"/>
      <c r="BF164" s="5">
        <f t="shared" si="78"/>
        <v>9677</v>
      </c>
      <c r="BG164" s="42">
        <v>4217</v>
      </c>
      <c r="BH164" s="42">
        <v>0</v>
      </c>
      <c r="BI164" s="42"/>
      <c r="BJ164" s="42"/>
      <c r="BK164" s="42"/>
      <c r="BL164" s="42"/>
      <c r="BM164" s="15">
        <v>5460</v>
      </c>
    </row>
    <row r="165" spans="1:65" outlineLevel="5">
      <c r="A165" s="22">
        <f t="shared" si="80"/>
        <v>5</v>
      </c>
      <c r="B165" s="9">
        <f t="shared" si="79"/>
        <v>42502</v>
      </c>
      <c r="C165" s="51">
        <v>493039</v>
      </c>
      <c r="D165" s="64">
        <f t="shared" si="68"/>
        <v>37.5</v>
      </c>
      <c r="E165" s="12">
        <v>37</v>
      </c>
      <c r="F165" s="12">
        <v>38</v>
      </c>
      <c r="G165" s="12"/>
      <c r="H165" s="12">
        <v>39</v>
      </c>
      <c r="I165" s="12">
        <v>36</v>
      </c>
      <c r="J165" s="12">
        <v>37</v>
      </c>
      <c r="K165" s="12"/>
      <c r="L165" s="12">
        <v>38</v>
      </c>
      <c r="M165" s="74" t="str">
        <f t="shared" si="69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5">
        <f t="shared" si="72"/>
        <v>23.923215356928615</v>
      </c>
      <c r="AO165" s="41">
        <v>1667</v>
      </c>
      <c r="AP165" s="110"/>
      <c r="AQ165" s="111"/>
      <c r="AR165" s="126" t="str">
        <f t="shared" si="73"/>
        <v/>
      </c>
      <c r="AS165" s="126" t="str">
        <f t="shared" si="74"/>
        <v/>
      </c>
      <c r="AT165" s="127">
        <v>2237</v>
      </c>
      <c r="AU165" s="128"/>
      <c r="AV165" s="129"/>
      <c r="AW165" s="126" t="str">
        <f t="shared" si="75"/>
        <v/>
      </c>
      <c r="AX165" s="126" t="str">
        <f t="shared" si="76"/>
        <v/>
      </c>
      <c r="AY165" s="64" t="str">
        <f t="shared" si="77"/>
        <v/>
      </c>
      <c r="AZ165" s="97">
        <v>76.099999999999994</v>
      </c>
      <c r="BA165" s="68"/>
      <c r="BB165" s="68"/>
      <c r="BC165" s="68"/>
      <c r="BD165" s="68"/>
      <c r="BE165" s="15"/>
      <c r="BF165" s="5">
        <f t="shared" si="78"/>
        <v>9588</v>
      </c>
      <c r="BG165" s="42">
        <v>3838</v>
      </c>
      <c r="BH165" s="42">
        <v>0</v>
      </c>
      <c r="BI165" s="42"/>
      <c r="BJ165" s="42"/>
      <c r="BK165" s="42"/>
      <c r="BL165" s="42"/>
      <c r="BM165" s="15">
        <v>5750</v>
      </c>
    </row>
    <row r="166" spans="1:65" outlineLevel="5">
      <c r="A166" s="22">
        <f t="shared" si="80"/>
        <v>5</v>
      </c>
      <c r="B166" s="9">
        <f t="shared" si="79"/>
        <v>42503</v>
      </c>
      <c r="C166" s="51">
        <v>483119</v>
      </c>
      <c r="D166" s="64">
        <f t="shared" si="68"/>
        <v>38.200000000000003</v>
      </c>
      <c r="E166" s="12">
        <v>38</v>
      </c>
      <c r="F166" s="12">
        <v>39</v>
      </c>
      <c r="G166" s="12"/>
      <c r="H166" s="12">
        <v>39</v>
      </c>
      <c r="I166" s="12">
        <v>37</v>
      </c>
      <c r="J166" s="12">
        <v>38</v>
      </c>
      <c r="K166" s="12"/>
      <c r="L166" s="12">
        <v>38</v>
      </c>
      <c r="M166" s="74" t="str">
        <f t="shared" si="69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5">
        <f t="shared" si="72"/>
        <v>21.615176151761517</v>
      </c>
      <c r="AO166" s="41">
        <v>1845</v>
      </c>
      <c r="AP166" s="110"/>
      <c r="AQ166" s="111"/>
      <c r="AR166" s="126" t="str">
        <f t="shared" si="73"/>
        <v/>
      </c>
      <c r="AS166" s="126" t="str">
        <f t="shared" si="74"/>
        <v/>
      </c>
      <c r="AT166" s="127">
        <v>2245</v>
      </c>
      <c r="AU166" s="128"/>
      <c r="AV166" s="129"/>
      <c r="AW166" s="126" t="str">
        <f t="shared" si="75"/>
        <v/>
      </c>
      <c r="AX166" s="126" t="str">
        <f t="shared" si="76"/>
        <v/>
      </c>
      <c r="AY166" s="64" t="str">
        <f t="shared" si="77"/>
        <v/>
      </c>
      <c r="AZ166" s="97">
        <v>76.400000000000006</v>
      </c>
      <c r="BA166" s="68"/>
      <c r="BB166" s="68"/>
      <c r="BC166" s="68"/>
      <c r="BD166" s="68"/>
      <c r="BE166" s="15"/>
      <c r="BF166" s="5">
        <f t="shared" si="78"/>
        <v>9491</v>
      </c>
      <c r="BG166" s="42">
        <v>3881</v>
      </c>
      <c r="BH166" s="42">
        <v>0</v>
      </c>
      <c r="BI166" s="42"/>
      <c r="BJ166" s="42"/>
      <c r="BK166" s="42"/>
      <c r="BL166" s="42"/>
      <c r="BM166" s="15">
        <v>5610</v>
      </c>
    </row>
    <row r="167" spans="1:65" outlineLevel="5">
      <c r="A167" s="22">
        <f t="shared" si="80"/>
        <v>5</v>
      </c>
      <c r="B167" s="9">
        <f t="shared" si="79"/>
        <v>42504</v>
      </c>
      <c r="C167" s="51">
        <v>440453</v>
      </c>
      <c r="D167" s="64">
        <f t="shared" si="68"/>
        <v>37.799999999999997</v>
      </c>
      <c r="E167" s="12">
        <v>38</v>
      </c>
      <c r="F167" s="12">
        <v>38</v>
      </c>
      <c r="G167" s="12"/>
      <c r="H167" s="12">
        <v>39</v>
      </c>
      <c r="I167" s="12">
        <v>37</v>
      </c>
      <c r="J167" s="12">
        <v>37</v>
      </c>
      <c r="K167" s="12"/>
      <c r="L167" s="12">
        <v>38</v>
      </c>
      <c r="M167" s="74" t="str">
        <f t="shared" si="69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5">
        <f t="shared" si="72"/>
        <v>21.383378016085789</v>
      </c>
      <c r="AO167" s="41">
        <v>1865</v>
      </c>
      <c r="AP167" s="110"/>
      <c r="AQ167" s="111"/>
      <c r="AR167" s="126" t="str">
        <f t="shared" si="73"/>
        <v/>
      </c>
      <c r="AS167" s="126" t="str">
        <f t="shared" si="74"/>
        <v/>
      </c>
      <c r="AT167" s="127">
        <v>2257</v>
      </c>
      <c r="AU167" s="128"/>
      <c r="AV167" s="129"/>
      <c r="AW167" s="126" t="str">
        <f t="shared" si="75"/>
        <v/>
      </c>
      <c r="AX167" s="126" t="str">
        <f t="shared" si="76"/>
        <v/>
      </c>
      <c r="AY167" s="64" t="str">
        <f t="shared" si="77"/>
        <v/>
      </c>
      <c r="AZ167" s="97"/>
      <c r="BA167" s="68"/>
      <c r="BB167" s="68"/>
      <c r="BC167" s="68"/>
      <c r="BD167" s="68"/>
      <c r="BE167" s="15"/>
      <c r="BF167" s="5">
        <f t="shared" si="78"/>
        <v>9587</v>
      </c>
      <c r="BG167" s="42">
        <v>3867</v>
      </c>
      <c r="BH167" s="42">
        <v>0</v>
      </c>
      <c r="BI167" s="42"/>
      <c r="BJ167" s="42"/>
      <c r="BK167" s="42"/>
      <c r="BL167" s="42"/>
      <c r="BM167" s="15">
        <v>5720</v>
      </c>
    </row>
    <row r="168" spans="1:65" outlineLevel="5">
      <c r="A168" s="22">
        <f t="shared" si="80"/>
        <v>5</v>
      </c>
      <c r="B168" s="9">
        <f t="shared" si="79"/>
        <v>42505</v>
      </c>
      <c r="C168" s="51">
        <v>421770</v>
      </c>
      <c r="D168" s="64">
        <f t="shared" si="68"/>
        <v>37.799999999999997</v>
      </c>
      <c r="E168" s="12">
        <v>38</v>
      </c>
      <c r="F168" s="12">
        <v>38</v>
      </c>
      <c r="G168" s="12"/>
      <c r="H168" s="12">
        <v>39</v>
      </c>
      <c r="I168" s="12">
        <v>37</v>
      </c>
      <c r="J168" s="12">
        <v>37</v>
      </c>
      <c r="K168" s="12"/>
      <c r="L168" s="12">
        <v>38</v>
      </c>
      <c r="M168" s="74" t="str">
        <f t="shared" si="69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5">
        <f t="shared" si="72"/>
        <v>22.723646723646723</v>
      </c>
      <c r="AO168" s="41">
        <v>1755</v>
      </c>
      <c r="AP168" s="110"/>
      <c r="AQ168" s="111"/>
      <c r="AR168" s="126" t="str">
        <f t="shared" si="73"/>
        <v/>
      </c>
      <c r="AS168" s="126" t="str">
        <f t="shared" si="74"/>
        <v/>
      </c>
      <c r="AT168" s="127">
        <v>2164</v>
      </c>
      <c r="AU168" s="128"/>
      <c r="AV168" s="129"/>
      <c r="AW168" s="126" t="str">
        <f t="shared" si="75"/>
        <v/>
      </c>
      <c r="AX168" s="126" t="str">
        <f t="shared" si="76"/>
        <v/>
      </c>
      <c r="AY168" s="64" t="str">
        <f t="shared" si="77"/>
        <v/>
      </c>
      <c r="AZ168" s="97"/>
      <c r="BA168" s="68"/>
      <c r="BB168" s="68"/>
      <c r="BC168" s="68"/>
      <c r="BD168" s="68"/>
      <c r="BE168" s="15"/>
      <c r="BF168" s="5">
        <f t="shared" si="78"/>
        <v>9657</v>
      </c>
      <c r="BG168" s="42">
        <v>4017</v>
      </c>
      <c r="BH168" s="42">
        <v>0</v>
      </c>
      <c r="BI168" s="42"/>
      <c r="BJ168" s="42"/>
      <c r="BK168" s="42"/>
      <c r="BL168" s="42"/>
      <c r="BM168" s="15">
        <v>5640</v>
      </c>
    </row>
    <row r="169" spans="1:65" outlineLevel="5">
      <c r="A169" s="22">
        <f t="shared" si="80"/>
        <v>5</v>
      </c>
      <c r="B169" s="9">
        <f t="shared" si="79"/>
        <v>42506</v>
      </c>
      <c r="C169" s="51">
        <v>546470</v>
      </c>
      <c r="D169" s="64">
        <f t="shared" si="68"/>
        <v>38.5</v>
      </c>
      <c r="E169" s="12">
        <v>38</v>
      </c>
      <c r="F169" s="12">
        <v>39</v>
      </c>
      <c r="G169" s="12"/>
      <c r="H169" s="12">
        <v>40</v>
      </c>
      <c r="I169" s="12">
        <v>37</v>
      </c>
      <c r="J169" s="12">
        <v>38</v>
      </c>
      <c r="K169" s="12"/>
      <c r="L169" s="12">
        <v>39</v>
      </c>
      <c r="M169" s="74" t="str">
        <f t="shared" si="69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5">
        <f t="shared" si="72"/>
        <v>25.82901554404145</v>
      </c>
      <c r="AO169" s="41">
        <v>1544</v>
      </c>
      <c r="AP169" s="110"/>
      <c r="AQ169" s="111"/>
      <c r="AR169" s="126" t="str">
        <f t="shared" si="73"/>
        <v/>
      </c>
      <c r="AS169" s="126" t="str">
        <f t="shared" si="74"/>
        <v/>
      </c>
      <c r="AT169" s="127">
        <v>1746</v>
      </c>
      <c r="AU169" s="128"/>
      <c r="AV169" s="129"/>
      <c r="AW169" s="126" t="str">
        <f t="shared" si="75"/>
        <v/>
      </c>
      <c r="AX169" s="126" t="str">
        <f t="shared" si="76"/>
        <v/>
      </c>
      <c r="AY169" s="64" t="str">
        <f t="shared" si="77"/>
        <v/>
      </c>
      <c r="AZ169" s="97">
        <v>77.099999999999994</v>
      </c>
      <c r="BA169" s="68"/>
      <c r="BB169" s="68"/>
      <c r="BC169" s="68"/>
      <c r="BD169" s="68"/>
      <c r="BE169" s="15"/>
      <c r="BF169" s="5">
        <f t="shared" si="78"/>
        <v>9610</v>
      </c>
      <c r="BG169" s="42">
        <v>4310</v>
      </c>
      <c r="BH169" s="42">
        <v>0</v>
      </c>
      <c r="BI169" s="42"/>
      <c r="BJ169" s="42"/>
      <c r="BK169" s="42"/>
      <c r="BL169" s="42"/>
      <c r="BM169" s="15">
        <v>5300</v>
      </c>
    </row>
    <row r="170" spans="1:65" outlineLevel="5">
      <c r="A170" s="22">
        <f t="shared" si="80"/>
        <v>5</v>
      </c>
      <c r="B170" s="9">
        <f t="shared" si="79"/>
        <v>42507</v>
      </c>
      <c r="C170" s="51">
        <v>449971</v>
      </c>
      <c r="D170" s="64">
        <f t="shared" si="68"/>
        <v>37.5</v>
      </c>
      <c r="E170" s="12">
        <v>38</v>
      </c>
      <c r="F170" s="12">
        <v>38</v>
      </c>
      <c r="G170" s="12"/>
      <c r="H170" s="12">
        <v>38</v>
      </c>
      <c r="I170" s="12">
        <v>37</v>
      </c>
      <c r="J170" s="12">
        <v>37</v>
      </c>
      <c r="K170" s="12"/>
      <c r="L170" s="12">
        <v>37</v>
      </c>
      <c r="M170" s="74" t="str">
        <f t="shared" si="69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5">
        <f t="shared" si="72"/>
        <v>26.014350945857796</v>
      </c>
      <c r="AO170" s="41">
        <v>1533</v>
      </c>
      <c r="AP170" s="110"/>
      <c r="AQ170" s="111"/>
      <c r="AR170" s="126" t="str">
        <f t="shared" si="73"/>
        <v/>
      </c>
      <c r="AS170" s="126" t="str">
        <f t="shared" si="74"/>
        <v/>
      </c>
      <c r="AT170" s="127">
        <v>1835</v>
      </c>
      <c r="AU170" s="128"/>
      <c r="AV170" s="129"/>
      <c r="AW170" s="126" t="str">
        <f t="shared" si="75"/>
        <v/>
      </c>
      <c r="AX170" s="126" t="str">
        <f t="shared" si="76"/>
        <v/>
      </c>
      <c r="AY170" s="64" t="str">
        <f t="shared" si="77"/>
        <v/>
      </c>
      <c r="AZ170" s="97">
        <v>78.099999999999994</v>
      </c>
      <c r="BA170" s="68"/>
      <c r="BB170" s="68"/>
      <c r="BC170" s="68"/>
      <c r="BD170" s="68"/>
      <c r="BE170" s="15"/>
      <c r="BF170" s="5">
        <f t="shared" si="78"/>
        <v>9525</v>
      </c>
      <c r="BG170" s="42">
        <v>3735</v>
      </c>
      <c r="BH170" s="42">
        <v>0</v>
      </c>
      <c r="BI170" s="42"/>
      <c r="BJ170" s="42"/>
      <c r="BK170" s="42"/>
      <c r="BL170" s="42"/>
      <c r="BM170" s="15">
        <v>5790</v>
      </c>
    </row>
    <row r="171" spans="1:65" outlineLevel="5">
      <c r="A171" s="22">
        <f t="shared" si="80"/>
        <v>5</v>
      </c>
      <c r="B171" s="9">
        <f t="shared" si="79"/>
        <v>42508</v>
      </c>
      <c r="C171" s="51">
        <v>454516</v>
      </c>
      <c r="D171" s="64">
        <f t="shared" si="68"/>
        <v>38.200000000000003</v>
      </c>
      <c r="E171" s="12">
        <v>38</v>
      </c>
      <c r="F171" s="12">
        <v>39</v>
      </c>
      <c r="G171" s="12"/>
      <c r="H171" s="12">
        <v>39</v>
      </c>
      <c r="I171" s="12">
        <v>37</v>
      </c>
      <c r="J171" s="12">
        <v>38</v>
      </c>
      <c r="K171" s="12"/>
      <c r="L171" s="12">
        <v>38</v>
      </c>
      <c r="M171" s="74">
        <f t="shared" si="69"/>
        <v>7.1</v>
      </c>
      <c r="N171" s="83">
        <v>7.22</v>
      </c>
      <c r="O171" s="83">
        <v>7.22</v>
      </c>
      <c r="P171" s="83"/>
      <c r="Q171" s="83">
        <v>6.88</v>
      </c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5">
        <f t="shared" si="72"/>
        <v>27.656033287101248</v>
      </c>
      <c r="AO171" s="41">
        <v>1442</v>
      </c>
      <c r="AP171" s="110">
        <v>4.83</v>
      </c>
      <c r="AQ171" s="111">
        <v>3.51</v>
      </c>
      <c r="AR171" s="126">
        <f t="shared" si="73"/>
        <v>72.670807453416145</v>
      </c>
      <c r="AS171" s="126">
        <f t="shared" si="74"/>
        <v>27.329192546583855</v>
      </c>
      <c r="AT171" s="127">
        <v>1593</v>
      </c>
      <c r="AU171" s="128">
        <v>3.61</v>
      </c>
      <c r="AV171" s="129">
        <v>1.95</v>
      </c>
      <c r="AW171" s="126">
        <f t="shared" si="75"/>
        <v>54.016620498614962</v>
      </c>
      <c r="AX171" s="126">
        <f t="shared" si="76"/>
        <v>45.983379501385038</v>
      </c>
      <c r="AY171" s="64">
        <f t="shared" si="77"/>
        <v>55.823293172690747</v>
      </c>
      <c r="AZ171" s="97">
        <v>78.099999999999994</v>
      </c>
      <c r="BA171" s="68"/>
      <c r="BB171" s="68"/>
      <c r="BC171" s="68"/>
      <c r="BD171" s="68"/>
      <c r="BE171" s="15"/>
      <c r="BF171" s="5">
        <f t="shared" si="78"/>
        <v>9579</v>
      </c>
      <c r="BG171" s="42">
        <v>3719</v>
      </c>
      <c r="BH171" s="42">
        <v>0</v>
      </c>
      <c r="BI171" s="42"/>
      <c r="BJ171" s="42"/>
      <c r="BK171" s="42"/>
      <c r="BL171" s="42"/>
      <c r="BM171" s="15">
        <v>5860</v>
      </c>
    </row>
    <row r="172" spans="1:65" outlineLevel="5">
      <c r="A172" s="22">
        <f t="shared" si="80"/>
        <v>5</v>
      </c>
      <c r="B172" s="9">
        <f t="shared" si="79"/>
        <v>42509</v>
      </c>
      <c r="C172" s="51">
        <v>441828</v>
      </c>
      <c r="D172" s="64">
        <f t="shared" si="68"/>
        <v>37.5</v>
      </c>
      <c r="E172" s="12">
        <v>37</v>
      </c>
      <c r="F172" s="12">
        <v>39</v>
      </c>
      <c r="G172" s="12"/>
      <c r="H172" s="12">
        <v>38</v>
      </c>
      <c r="I172" s="12">
        <v>36</v>
      </c>
      <c r="J172" s="12">
        <v>38</v>
      </c>
      <c r="K172" s="12"/>
      <c r="L172" s="12">
        <v>37</v>
      </c>
      <c r="M172" s="74" t="str">
        <f t="shared" si="69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5">
        <f t="shared" si="72"/>
        <v>25.862516212710766</v>
      </c>
      <c r="AO172" s="41">
        <v>1542</v>
      </c>
      <c r="AP172" s="110"/>
      <c r="AQ172" s="111"/>
      <c r="AR172" s="126" t="str">
        <f t="shared" si="73"/>
        <v/>
      </c>
      <c r="AS172" s="126" t="str">
        <f t="shared" si="74"/>
        <v/>
      </c>
      <c r="AT172" s="127">
        <v>1739</v>
      </c>
      <c r="AU172" s="128"/>
      <c r="AV172" s="129"/>
      <c r="AW172" s="126" t="str">
        <f t="shared" si="75"/>
        <v/>
      </c>
      <c r="AX172" s="126" t="str">
        <f t="shared" si="76"/>
        <v/>
      </c>
      <c r="AY172" s="64" t="str">
        <f t="shared" si="77"/>
        <v/>
      </c>
      <c r="AZ172" s="97">
        <v>78.3</v>
      </c>
      <c r="BA172" s="68"/>
      <c r="BB172" s="68"/>
      <c r="BC172" s="68"/>
      <c r="BD172" s="68"/>
      <c r="BE172" s="15"/>
      <c r="BF172" s="5">
        <f t="shared" si="78"/>
        <v>9476</v>
      </c>
      <c r="BG172" s="42">
        <v>3796</v>
      </c>
      <c r="BH172" s="42">
        <v>0</v>
      </c>
      <c r="BI172" s="42"/>
      <c r="BJ172" s="42"/>
      <c r="BK172" s="42"/>
      <c r="BL172" s="42"/>
      <c r="BM172" s="15">
        <v>5680</v>
      </c>
    </row>
    <row r="173" spans="1:65" outlineLevel="5">
      <c r="A173" s="22">
        <f t="shared" si="80"/>
        <v>5</v>
      </c>
      <c r="B173" s="9">
        <f t="shared" si="79"/>
        <v>42510</v>
      </c>
      <c r="C173" s="51">
        <v>438206</v>
      </c>
      <c r="D173" s="64">
        <f t="shared" si="68"/>
        <v>38</v>
      </c>
      <c r="E173" s="12">
        <v>38</v>
      </c>
      <c r="F173" s="12">
        <v>39</v>
      </c>
      <c r="G173" s="12"/>
      <c r="H173" s="12">
        <v>39</v>
      </c>
      <c r="I173" s="12">
        <v>36</v>
      </c>
      <c r="J173" s="12">
        <v>38</v>
      </c>
      <c r="K173" s="12"/>
      <c r="L173" s="12">
        <v>38</v>
      </c>
      <c r="M173" s="74" t="str">
        <f t="shared" si="69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5">
        <f t="shared" si="72"/>
        <v>29.917479369842461</v>
      </c>
      <c r="AO173" s="41">
        <v>1333</v>
      </c>
      <c r="AP173" s="110"/>
      <c r="AQ173" s="111"/>
      <c r="AR173" s="126" t="str">
        <f t="shared" si="73"/>
        <v/>
      </c>
      <c r="AS173" s="126" t="str">
        <f t="shared" si="74"/>
        <v/>
      </c>
      <c r="AT173" s="127">
        <v>1725</v>
      </c>
      <c r="AU173" s="128"/>
      <c r="AV173" s="129"/>
      <c r="AW173" s="126" t="str">
        <f t="shared" si="75"/>
        <v/>
      </c>
      <c r="AX173" s="126" t="str">
        <f t="shared" si="76"/>
        <v/>
      </c>
      <c r="AY173" s="64" t="str">
        <f t="shared" si="77"/>
        <v/>
      </c>
      <c r="AZ173" s="97">
        <v>77.7</v>
      </c>
      <c r="BA173" s="68"/>
      <c r="BB173" s="68"/>
      <c r="BC173" s="68"/>
      <c r="BD173" s="68"/>
      <c r="BE173" s="15"/>
      <c r="BF173" s="5">
        <f t="shared" si="78"/>
        <v>9427</v>
      </c>
      <c r="BG173" s="42">
        <v>3447</v>
      </c>
      <c r="BH173" s="42">
        <v>0</v>
      </c>
      <c r="BI173" s="42"/>
      <c r="BJ173" s="42"/>
      <c r="BK173" s="42"/>
      <c r="BL173" s="42"/>
      <c r="BM173" s="15">
        <v>5980</v>
      </c>
    </row>
    <row r="174" spans="1:65" outlineLevel="5">
      <c r="A174" s="22">
        <f t="shared" si="80"/>
        <v>5</v>
      </c>
      <c r="B174" s="9">
        <f t="shared" si="79"/>
        <v>42511</v>
      </c>
      <c r="C174" s="51">
        <v>431808</v>
      </c>
      <c r="D174" s="64">
        <f t="shared" si="68"/>
        <v>38.5</v>
      </c>
      <c r="E174" s="12">
        <v>39</v>
      </c>
      <c r="F174" s="12">
        <v>39</v>
      </c>
      <c r="G174" s="12"/>
      <c r="H174" s="12">
        <v>39</v>
      </c>
      <c r="I174" s="12">
        <v>38</v>
      </c>
      <c r="J174" s="12">
        <v>38</v>
      </c>
      <c r="K174" s="12"/>
      <c r="L174" s="12">
        <v>38</v>
      </c>
      <c r="M174" s="74" t="str">
        <f t="shared" si="69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5">
        <f t="shared" si="72"/>
        <v>26.873315363881403</v>
      </c>
      <c r="AO174" s="41">
        <v>1484</v>
      </c>
      <c r="AP174" s="110"/>
      <c r="AQ174" s="111"/>
      <c r="AR174" s="126" t="str">
        <f t="shared" si="73"/>
        <v/>
      </c>
      <c r="AS174" s="126" t="str">
        <f t="shared" si="74"/>
        <v/>
      </c>
      <c r="AT174" s="127">
        <v>1677</v>
      </c>
      <c r="AU174" s="128"/>
      <c r="AV174" s="129"/>
      <c r="AW174" s="126" t="str">
        <f t="shared" si="75"/>
        <v/>
      </c>
      <c r="AX174" s="126" t="str">
        <f t="shared" si="76"/>
        <v/>
      </c>
      <c r="AY174" s="64" t="str">
        <f t="shared" si="77"/>
        <v/>
      </c>
      <c r="AZ174" s="97"/>
      <c r="BA174" s="68"/>
      <c r="BB174" s="68"/>
      <c r="BC174" s="68"/>
      <c r="BD174" s="68"/>
      <c r="BE174" s="15"/>
      <c r="BF174" s="5">
        <f t="shared" si="78"/>
        <v>9496</v>
      </c>
      <c r="BG174" s="42">
        <v>3626</v>
      </c>
      <c r="BH174" s="42">
        <v>0</v>
      </c>
      <c r="BI174" s="42"/>
      <c r="BJ174" s="42"/>
      <c r="BK174" s="42"/>
      <c r="BL174" s="42"/>
      <c r="BM174" s="15">
        <v>5870</v>
      </c>
    </row>
    <row r="175" spans="1:65" outlineLevel="5">
      <c r="A175" s="22">
        <f t="shared" si="80"/>
        <v>5</v>
      </c>
      <c r="B175" s="9">
        <f t="shared" si="79"/>
        <v>42512</v>
      </c>
      <c r="C175" s="51">
        <v>404166</v>
      </c>
      <c r="D175" s="64">
        <f t="shared" si="68"/>
        <v>38.200000000000003</v>
      </c>
      <c r="E175" s="12">
        <v>38</v>
      </c>
      <c r="F175" s="12">
        <v>39</v>
      </c>
      <c r="G175" s="12"/>
      <c r="H175" s="12">
        <v>39</v>
      </c>
      <c r="I175" s="12">
        <v>37</v>
      </c>
      <c r="J175" s="12">
        <v>38</v>
      </c>
      <c r="K175" s="12"/>
      <c r="L175" s="12">
        <v>38</v>
      </c>
      <c r="M175" s="74" t="str">
        <f t="shared" si="69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5">
        <f t="shared" si="72"/>
        <v>30.303951367781156</v>
      </c>
      <c r="AO175" s="41">
        <v>1316</v>
      </c>
      <c r="AP175" s="110"/>
      <c r="AQ175" s="111"/>
      <c r="AR175" s="126" t="str">
        <f t="shared" si="73"/>
        <v/>
      </c>
      <c r="AS175" s="126" t="str">
        <f t="shared" si="74"/>
        <v/>
      </c>
      <c r="AT175" s="127">
        <v>1701</v>
      </c>
      <c r="AU175" s="128"/>
      <c r="AV175" s="129"/>
      <c r="AW175" s="126" t="str">
        <f t="shared" si="75"/>
        <v/>
      </c>
      <c r="AX175" s="126" t="str">
        <f t="shared" si="76"/>
        <v/>
      </c>
      <c r="AY175" s="64" t="str">
        <f t="shared" si="77"/>
        <v/>
      </c>
      <c r="AZ175" s="97"/>
      <c r="BA175" s="68"/>
      <c r="BB175" s="68"/>
      <c r="BC175" s="68"/>
      <c r="BD175" s="68"/>
      <c r="BE175" s="15"/>
      <c r="BF175" s="5">
        <f t="shared" si="78"/>
        <v>9385</v>
      </c>
      <c r="BG175" s="42">
        <v>3465</v>
      </c>
      <c r="BH175" s="42">
        <v>0</v>
      </c>
      <c r="BI175" s="42"/>
      <c r="BJ175" s="42"/>
      <c r="BK175" s="42"/>
      <c r="BL175" s="42"/>
      <c r="BM175" s="15">
        <v>5920</v>
      </c>
    </row>
    <row r="176" spans="1:65" outlineLevel="5">
      <c r="A176" s="22">
        <f t="shared" si="80"/>
        <v>5</v>
      </c>
      <c r="B176" s="9">
        <f t="shared" si="79"/>
        <v>42513</v>
      </c>
      <c r="C176" s="51">
        <v>388896</v>
      </c>
      <c r="D176" s="64">
        <f t="shared" si="68"/>
        <v>38.200000000000003</v>
      </c>
      <c r="E176" s="12">
        <v>38</v>
      </c>
      <c r="F176" s="12">
        <v>39</v>
      </c>
      <c r="G176" s="12"/>
      <c r="H176" s="12">
        <v>39</v>
      </c>
      <c r="I176" s="12">
        <v>37</v>
      </c>
      <c r="J176" s="12">
        <v>38</v>
      </c>
      <c r="K176" s="12"/>
      <c r="L176" s="12">
        <v>38</v>
      </c>
      <c r="M176" s="74" t="str">
        <f t="shared" si="69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5">
        <f t="shared" si="72"/>
        <v>31.15625</v>
      </c>
      <c r="AO176" s="41">
        <v>1280</v>
      </c>
      <c r="AP176" s="110"/>
      <c r="AQ176" s="111"/>
      <c r="AR176" s="126" t="str">
        <f t="shared" si="73"/>
        <v/>
      </c>
      <c r="AS176" s="126" t="str">
        <f t="shared" si="74"/>
        <v/>
      </c>
      <c r="AT176" s="127">
        <v>1728</v>
      </c>
      <c r="AU176" s="128"/>
      <c r="AV176" s="129"/>
      <c r="AW176" s="126" t="str">
        <f t="shared" si="75"/>
        <v/>
      </c>
      <c r="AX176" s="126" t="str">
        <f t="shared" si="76"/>
        <v/>
      </c>
      <c r="AY176" s="64" t="str">
        <f t="shared" si="77"/>
        <v/>
      </c>
      <c r="AZ176" s="97">
        <v>78.7</v>
      </c>
      <c r="BA176" s="68"/>
      <c r="BB176" s="68"/>
      <c r="BC176" s="68"/>
      <c r="BD176" s="68"/>
      <c r="BE176" s="15"/>
      <c r="BF176" s="5">
        <f t="shared" si="78"/>
        <v>9487</v>
      </c>
      <c r="BG176" s="42">
        <v>3647</v>
      </c>
      <c r="BH176" s="42">
        <v>0</v>
      </c>
      <c r="BI176" s="42"/>
      <c r="BJ176" s="42"/>
      <c r="BK176" s="42"/>
      <c r="BL176" s="42"/>
      <c r="BM176" s="15">
        <v>5840</v>
      </c>
    </row>
    <row r="177" spans="1:65" outlineLevel="5">
      <c r="A177" s="22">
        <f t="shared" si="80"/>
        <v>5</v>
      </c>
      <c r="B177" s="9">
        <f t="shared" si="79"/>
        <v>42514</v>
      </c>
      <c r="C177" s="51">
        <v>491502</v>
      </c>
      <c r="D177" s="64">
        <f t="shared" si="68"/>
        <v>38.200000000000003</v>
      </c>
      <c r="E177" s="12">
        <v>38</v>
      </c>
      <c r="F177" s="12">
        <v>39</v>
      </c>
      <c r="G177" s="12"/>
      <c r="H177" s="12">
        <v>39</v>
      </c>
      <c r="I177" s="12">
        <v>37</v>
      </c>
      <c r="J177" s="12">
        <v>38</v>
      </c>
      <c r="K177" s="12"/>
      <c r="L177" s="12">
        <v>38</v>
      </c>
      <c r="M177" s="74">
        <f t="shared" si="69"/>
        <v>7.1</v>
      </c>
      <c r="N177" s="83">
        <v>7.2</v>
      </c>
      <c r="O177" s="83">
        <v>7.21</v>
      </c>
      <c r="P177" s="83"/>
      <c r="Q177" s="83">
        <v>6.93</v>
      </c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5">
        <f t="shared" si="72"/>
        <v>27.371310912834591</v>
      </c>
      <c r="AO177" s="41">
        <v>1457</v>
      </c>
      <c r="AP177" s="110">
        <v>4.08</v>
      </c>
      <c r="AQ177" s="111">
        <v>3.06</v>
      </c>
      <c r="AR177" s="126">
        <f t="shared" si="73"/>
        <v>75</v>
      </c>
      <c r="AS177" s="126">
        <f t="shared" si="74"/>
        <v>25</v>
      </c>
      <c r="AT177" s="127">
        <v>1773</v>
      </c>
      <c r="AU177" s="128">
        <v>2.75</v>
      </c>
      <c r="AV177" s="129">
        <v>1.55</v>
      </c>
      <c r="AW177" s="126">
        <f t="shared" si="75"/>
        <v>56.36363636363636</v>
      </c>
      <c r="AX177" s="126">
        <f t="shared" si="76"/>
        <v>43.63636363636364</v>
      </c>
      <c r="AY177" s="64">
        <f t="shared" si="77"/>
        <v>56.944444444444443</v>
      </c>
      <c r="AZ177" s="97">
        <v>78</v>
      </c>
      <c r="BA177" s="68"/>
      <c r="BB177" s="68"/>
      <c r="BC177" s="68"/>
      <c r="BD177" s="68"/>
      <c r="BE177" s="15"/>
      <c r="BF177" s="5">
        <f t="shared" si="78"/>
        <v>9400</v>
      </c>
      <c r="BG177" s="42">
        <v>3578</v>
      </c>
      <c r="BH177" s="42">
        <v>242</v>
      </c>
      <c r="BI177" s="42"/>
      <c r="BJ177" s="42"/>
      <c r="BK177" s="42"/>
      <c r="BL177" s="42"/>
      <c r="BM177" s="15">
        <v>5580</v>
      </c>
    </row>
    <row r="178" spans="1:65" outlineLevel="5">
      <c r="A178" s="22">
        <f t="shared" si="80"/>
        <v>5</v>
      </c>
      <c r="B178" s="9">
        <f t="shared" si="79"/>
        <v>42515</v>
      </c>
      <c r="C178" s="51">
        <v>507684</v>
      </c>
      <c r="D178" s="64">
        <f t="shared" si="68"/>
        <v>37.799999999999997</v>
      </c>
      <c r="E178" s="12">
        <v>37</v>
      </c>
      <c r="F178" s="12">
        <v>39</v>
      </c>
      <c r="G178" s="12"/>
      <c r="H178" s="12">
        <v>39</v>
      </c>
      <c r="I178" s="12">
        <v>36</v>
      </c>
      <c r="J178" s="12">
        <v>38</v>
      </c>
      <c r="K178" s="12"/>
      <c r="L178" s="12">
        <v>38</v>
      </c>
      <c r="M178" s="74" t="str">
        <f t="shared" si="69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5">
        <f t="shared" si="72"/>
        <v>19.684106614017768</v>
      </c>
      <c r="AO178" s="41">
        <v>2026</v>
      </c>
      <c r="AP178" s="110"/>
      <c r="AQ178" s="111"/>
      <c r="AR178" s="126" t="str">
        <f t="shared" si="73"/>
        <v/>
      </c>
      <c r="AS178" s="126" t="str">
        <f t="shared" si="74"/>
        <v/>
      </c>
      <c r="AT178" s="127">
        <v>2351</v>
      </c>
      <c r="AU178" s="128"/>
      <c r="AV178" s="129"/>
      <c r="AW178" s="126" t="str">
        <f t="shared" si="75"/>
        <v/>
      </c>
      <c r="AX178" s="126" t="str">
        <f t="shared" si="76"/>
        <v/>
      </c>
      <c r="AY178" s="64" t="str">
        <f t="shared" si="77"/>
        <v/>
      </c>
      <c r="AZ178" s="97">
        <v>78</v>
      </c>
      <c r="BA178" s="68"/>
      <c r="BB178" s="68"/>
      <c r="BC178" s="68"/>
      <c r="BD178" s="68"/>
      <c r="BE178" s="15"/>
      <c r="BF178" s="5">
        <f t="shared" si="78"/>
        <v>9501</v>
      </c>
      <c r="BG178" s="42">
        <v>3741</v>
      </c>
      <c r="BH178" s="42">
        <v>0</v>
      </c>
      <c r="BI178" s="42"/>
      <c r="BJ178" s="42"/>
      <c r="BK178" s="42"/>
      <c r="BL178" s="42"/>
      <c r="BM178" s="15">
        <v>5760</v>
      </c>
    </row>
    <row r="179" spans="1:65" outlineLevel="5">
      <c r="A179" s="22">
        <f t="shared" si="80"/>
        <v>5</v>
      </c>
      <c r="B179" s="9">
        <f t="shared" si="79"/>
        <v>42516</v>
      </c>
      <c r="C179" s="51">
        <v>453920</v>
      </c>
      <c r="D179" s="64">
        <f t="shared" si="68"/>
        <v>38.200000000000003</v>
      </c>
      <c r="E179" s="12">
        <v>38</v>
      </c>
      <c r="F179" s="12">
        <v>39</v>
      </c>
      <c r="G179" s="12"/>
      <c r="H179" s="12">
        <v>39</v>
      </c>
      <c r="I179" s="12">
        <v>37</v>
      </c>
      <c r="J179" s="12">
        <v>38</v>
      </c>
      <c r="K179" s="12"/>
      <c r="L179" s="12">
        <v>38</v>
      </c>
      <c r="M179" s="74" t="str">
        <f t="shared" si="69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5">
        <f t="shared" si="72"/>
        <v>20.440799589953869</v>
      </c>
      <c r="AO179" s="41">
        <v>1951</v>
      </c>
      <c r="AP179" s="110"/>
      <c r="AQ179" s="111"/>
      <c r="AR179" s="126" t="str">
        <f t="shared" si="73"/>
        <v/>
      </c>
      <c r="AS179" s="126" t="str">
        <f t="shared" si="74"/>
        <v/>
      </c>
      <c r="AT179" s="127">
        <v>2261</v>
      </c>
      <c r="AU179" s="128"/>
      <c r="AV179" s="129"/>
      <c r="AW179" s="126" t="str">
        <f t="shared" si="75"/>
        <v/>
      </c>
      <c r="AX179" s="126" t="str">
        <f t="shared" si="76"/>
        <v/>
      </c>
      <c r="AY179" s="64" t="str">
        <f t="shared" si="77"/>
        <v/>
      </c>
      <c r="AZ179" s="97">
        <v>78</v>
      </c>
      <c r="BA179" s="68"/>
      <c r="BB179" s="68"/>
      <c r="BC179" s="68"/>
      <c r="BD179" s="68"/>
      <c r="BE179" s="15"/>
      <c r="BF179" s="5">
        <f t="shared" si="78"/>
        <v>9494</v>
      </c>
      <c r="BG179" s="42">
        <v>3634</v>
      </c>
      <c r="BH179" s="42">
        <v>0</v>
      </c>
      <c r="BI179" s="42"/>
      <c r="BJ179" s="42"/>
      <c r="BK179" s="42"/>
      <c r="BL179" s="42"/>
      <c r="BM179" s="15">
        <v>5860</v>
      </c>
    </row>
    <row r="180" spans="1:65" outlineLevel="5">
      <c r="A180" s="22">
        <f t="shared" si="80"/>
        <v>5</v>
      </c>
      <c r="B180" s="9">
        <f t="shared" si="79"/>
        <v>42517</v>
      </c>
      <c r="C180" s="51">
        <v>427094</v>
      </c>
      <c r="D180" s="64">
        <f t="shared" si="68"/>
        <v>37.5</v>
      </c>
      <c r="E180" s="12">
        <v>38</v>
      </c>
      <c r="F180" s="12">
        <v>38</v>
      </c>
      <c r="G180" s="12"/>
      <c r="H180" s="12">
        <v>38</v>
      </c>
      <c r="I180" s="12">
        <v>37</v>
      </c>
      <c r="J180" s="12">
        <v>37</v>
      </c>
      <c r="K180" s="12"/>
      <c r="L180" s="12">
        <v>37</v>
      </c>
      <c r="M180" s="74" t="str">
        <f t="shared" si="69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5">
        <f t="shared" si="72"/>
        <v>20.738429537181489</v>
      </c>
      <c r="AO180" s="41">
        <v>1923</v>
      </c>
      <c r="AP180" s="110"/>
      <c r="AQ180" s="111"/>
      <c r="AR180" s="126" t="str">
        <f t="shared" si="73"/>
        <v/>
      </c>
      <c r="AS180" s="126" t="str">
        <f t="shared" si="74"/>
        <v/>
      </c>
      <c r="AT180" s="127">
        <v>2291</v>
      </c>
      <c r="AU180" s="128"/>
      <c r="AV180" s="129"/>
      <c r="AW180" s="126" t="str">
        <f t="shared" si="75"/>
        <v/>
      </c>
      <c r="AX180" s="126" t="str">
        <f t="shared" si="76"/>
        <v/>
      </c>
      <c r="AY180" s="64" t="str">
        <f t="shared" si="77"/>
        <v/>
      </c>
      <c r="AZ180" s="97">
        <v>77.900000000000006</v>
      </c>
      <c r="BA180" s="68"/>
      <c r="BB180" s="68"/>
      <c r="BC180" s="68"/>
      <c r="BD180" s="68"/>
      <c r="BE180" s="15"/>
      <c r="BF180" s="5">
        <f t="shared" si="78"/>
        <v>9655</v>
      </c>
      <c r="BG180" s="42">
        <v>3665</v>
      </c>
      <c r="BH180" s="42">
        <v>0</v>
      </c>
      <c r="BI180" s="42"/>
      <c r="BJ180" s="42"/>
      <c r="BK180" s="42"/>
      <c r="BL180" s="42"/>
      <c r="BM180" s="15">
        <v>5990</v>
      </c>
    </row>
    <row r="181" spans="1:65" outlineLevel="5">
      <c r="A181" s="22">
        <f t="shared" si="80"/>
        <v>5</v>
      </c>
      <c r="B181" s="9">
        <f t="shared" si="79"/>
        <v>42518</v>
      </c>
      <c r="C181" s="51">
        <v>408735</v>
      </c>
      <c r="D181" s="64">
        <f t="shared" si="68"/>
        <v>38.200000000000003</v>
      </c>
      <c r="E181" s="12">
        <v>38</v>
      </c>
      <c r="F181" s="12">
        <v>39</v>
      </c>
      <c r="G181" s="12"/>
      <c r="H181" s="12">
        <v>39</v>
      </c>
      <c r="I181" s="12">
        <v>37</v>
      </c>
      <c r="J181" s="12">
        <v>38</v>
      </c>
      <c r="K181" s="12"/>
      <c r="L181" s="12">
        <v>38</v>
      </c>
      <c r="M181" s="74" t="str">
        <f t="shared" si="69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5">
        <f t="shared" si="72"/>
        <v>20.716883116883118</v>
      </c>
      <c r="AO181" s="41">
        <v>1925</v>
      </c>
      <c r="AP181" s="110"/>
      <c r="AQ181" s="111"/>
      <c r="AR181" s="126" t="str">
        <f t="shared" si="73"/>
        <v/>
      </c>
      <c r="AS181" s="126" t="str">
        <f t="shared" si="74"/>
        <v/>
      </c>
      <c r="AT181" s="127">
        <v>2202</v>
      </c>
      <c r="AU181" s="128"/>
      <c r="AV181" s="129"/>
      <c r="AW181" s="126" t="str">
        <f t="shared" si="75"/>
        <v/>
      </c>
      <c r="AX181" s="126" t="str">
        <f t="shared" si="76"/>
        <v/>
      </c>
      <c r="AY181" s="64" t="str">
        <f t="shared" si="77"/>
        <v/>
      </c>
      <c r="AZ181" s="97"/>
      <c r="BA181" s="68"/>
      <c r="BB181" s="68"/>
      <c r="BC181" s="68"/>
      <c r="BD181" s="68"/>
      <c r="BE181" s="15"/>
      <c r="BF181" s="5">
        <f t="shared" si="78"/>
        <v>9633</v>
      </c>
      <c r="BG181" s="42">
        <v>4758</v>
      </c>
      <c r="BH181" s="42">
        <v>2175</v>
      </c>
      <c r="BI181" s="42"/>
      <c r="BJ181" s="42"/>
      <c r="BK181" s="42"/>
      <c r="BL181" s="42"/>
      <c r="BM181" s="15">
        <v>2700</v>
      </c>
    </row>
    <row r="182" spans="1:65" outlineLevel="5">
      <c r="A182" s="22">
        <f t="shared" si="80"/>
        <v>5</v>
      </c>
      <c r="B182" s="9">
        <f t="shared" si="79"/>
        <v>42519</v>
      </c>
      <c r="C182" s="51">
        <v>396464</v>
      </c>
      <c r="D182" s="64">
        <f t="shared" si="68"/>
        <v>37.200000000000003</v>
      </c>
      <c r="E182" s="12">
        <v>37</v>
      </c>
      <c r="F182" s="12">
        <v>38</v>
      </c>
      <c r="G182" s="12"/>
      <c r="H182" s="12">
        <v>38</v>
      </c>
      <c r="I182" s="12">
        <v>36</v>
      </c>
      <c r="J182" s="12">
        <v>37</v>
      </c>
      <c r="K182" s="12"/>
      <c r="L182" s="12">
        <v>37</v>
      </c>
      <c r="M182" s="74" t="str">
        <f t="shared" si="69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5">
        <f t="shared" si="72"/>
        <v>24.125831820931641</v>
      </c>
      <c r="AO182" s="41">
        <v>1653</v>
      </c>
      <c r="AP182" s="110"/>
      <c r="AQ182" s="111"/>
      <c r="AR182" s="126" t="str">
        <f t="shared" si="73"/>
        <v/>
      </c>
      <c r="AS182" s="126" t="str">
        <f t="shared" si="74"/>
        <v/>
      </c>
      <c r="AT182" s="127">
        <v>1739</v>
      </c>
      <c r="AU182" s="128"/>
      <c r="AV182" s="129"/>
      <c r="AW182" s="126" t="str">
        <f t="shared" si="75"/>
        <v/>
      </c>
      <c r="AX182" s="126" t="str">
        <f t="shared" si="76"/>
        <v/>
      </c>
      <c r="AY182" s="64" t="str">
        <f t="shared" si="77"/>
        <v/>
      </c>
      <c r="AZ182" s="97"/>
      <c r="BA182" s="68"/>
      <c r="BB182" s="68"/>
      <c r="BC182" s="68"/>
      <c r="BD182" s="68"/>
      <c r="BE182" s="15"/>
      <c r="BF182" s="5">
        <f t="shared" si="78"/>
        <v>9480</v>
      </c>
      <c r="BG182" s="42">
        <v>4439</v>
      </c>
      <c r="BH182" s="42">
        <v>2611</v>
      </c>
      <c r="BI182" s="42"/>
      <c r="BJ182" s="42"/>
      <c r="BK182" s="42"/>
      <c r="BL182" s="42"/>
      <c r="BM182" s="15">
        <v>2430</v>
      </c>
    </row>
    <row r="183" spans="1:65" outlineLevel="5">
      <c r="A183" s="22">
        <f t="shared" si="80"/>
        <v>5</v>
      </c>
      <c r="B183" s="9">
        <f t="shared" si="79"/>
        <v>42520</v>
      </c>
      <c r="C183" s="51">
        <v>399338</v>
      </c>
      <c r="D183" s="64">
        <f t="shared" si="68"/>
        <v>38.200000000000003</v>
      </c>
      <c r="E183" s="12">
        <v>38</v>
      </c>
      <c r="F183" s="12">
        <v>39</v>
      </c>
      <c r="G183" s="12"/>
      <c r="H183" s="12">
        <v>39</v>
      </c>
      <c r="I183" s="12">
        <v>37</v>
      </c>
      <c r="J183" s="12">
        <v>38</v>
      </c>
      <c r="K183" s="12"/>
      <c r="L183" s="12">
        <v>38</v>
      </c>
      <c r="M183" s="74" t="str">
        <f t="shared" si="69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5">
        <f t="shared" si="72"/>
        <v>28.364153627311524</v>
      </c>
      <c r="AO183" s="41">
        <v>1406</v>
      </c>
      <c r="AP183" s="110"/>
      <c r="AQ183" s="111"/>
      <c r="AR183" s="126" t="str">
        <f t="shared" si="73"/>
        <v/>
      </c>
      <c r="AS183" s="126" t="str">
        <f t="shared" si="74"/>
        <v/>
      </c>
      <c r="AT183" s="127">
        <v>1451</v>
      </c>
      <c r="AU183" s="128"/>
      <c r="AV183" s="129"/>
      <c r="AW183" s="126" t="str">
        <f t="shared" si="75"/>
        <v/>
      </c>
      <c r="AX183" s="126" t="str">
        <f t="shared" si="76"/>
        <v/>
      </c>
      <c r="AY183" s="64" t="str">
        <f t="shared" si="77"/>
        <v/>
      </c>
      <c r="AZ183" s="97">
        <v>78.099999999999994</v>
      </c>
      <c r="BA183" s="68"/>
      <c r="BB183" s="68"/>
      <c r="BC183" s="68"/>
      <c r="BD183" s="68"/>
      <c r="BE183" s="15"/>
      <c r="BF183" s="5">
        <f t="shared" si="78"/>
        <v>9529</v>
      </c>
      <c r="BG183" s="42">
        <v>3539</v>
      </c>
      <c r="BH183" s="42">
        <v>0</v>
      </c>
      <c r="BI183" s="42"/>
      <c r="BJ183" s="42"/>
      <c r="BK183" s="42"/>
      <c r="BL183" s="42"/>
      <c r="BM183" s="15">
        <v>5990</v>
      </c>
    </row>
    <row r="184" spans="1:65" ht="17.25" outlineLevel="5" thickBot="1">
      <c r="A184" s="31">
        <f t="shared" si="80"/>
        <v>5</v>
      </c>
      <c r="B184" s="32">
        <f t="shared" si="79"/>
        <v>42521</v>
      </c>
      <c r="C184" s="51">
        <v>397806</v>
      </c>
      <c r="D184" s="64">
        <f t="shared" si="68"/>
        <v>38.5</v>
      </c>
      <c r="E184" s="12">
        <v>38</v>
      </c>
      <c r="F184" s="12">
        <v>40</v>
      </c>
      <c r="G184" s="12"/>
      <c r="H184" s="12">
        <v>39</v>
      </c>
      <c r="I184" s="12">
        <v>37</v>
      </c>
      <c r="J184" s="12">
        <v>39</v>
      </c>
      <c r="K184" s="12"/>
      <c r="L184" s="12">
        <v>38</v>
      </c>
      <c r="M184" s="74">
        <f t="shared" si="69"/>
        <v>7</v>
      </c>
      <c r="N184" s="83">
        <v>7.08</v>
      </c>
      <c r="O184" s="83">
        <v>7.07</v>
      </c>
      <c r="P184" s="83"/>
      <c r="Q184" s="83">
        <v>6.82</v>
      </c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5">
        <f t="shared" si="72"/>
        <v>30.795366795366796</v>
      </c>
      <c r="AO184" s="41">
        <v>1295</v>
      </c>
      <c r="AP184" s="110">
        <v>3.69</v>
      </c>
      <c r="AQ184" s="111">
        <v>2.76</v>
      </c>
      <c r="AR184" s="126">
        <f t="shared" si="73"/>
        <v>74.796747967479675</v>
      </c>
      <c r="AS184" s="126">
        <f t="shared" si="74"/>
        <v>25.203252032520325</v>
      </c>
      <c r="AT184" s="127">
        <v>1302</v>
      </c>
      <c r="AU184" s="128">
        <v>2.4300000000000002</v>
      </c>
      <c r="AV184" s="129">
        <v>1.43</v>
      </c>
      <c r="AW184" s="126">
        <f t="shared" si="75"/>
        <v>58.847736625514401</v>
      </c>
      <c r="AX184" s="126">
        <f t="shared" si="76"/>
        <v>41.152263374485599</v>
      </c>
      <c r="AY184" s="64">
        <f t="shared" si="77"/>
        <v>51.815217391304344</v>
      </c>
      <c r="AZ184" s="97">
        <v>79.900000000000006</v>
      </c>
      <c r="BA184" s="68"/>
      <c r="BB184" s="68"/>
      <c r="BC184" s="68"/>
      <c r="BD184" s="68"/>
      <c r="BE184" s="15"/>
      <c r="BF184" s="5">
        <f t="shared" si="78"/>
        <v>9371</v>
      </c>
      <c r="BG184" s="42">
        <v>3671</v>
      </c>
      <c r="BH184" s="42">
        <v>0</v>
      </c>
      <c r="BI184" s="42"/>
      <c r="BJ184" s="42"/>
      <c r="BK184" s="42"/>
      <c r="BL184" s="42"/>
      <c r="BM184" s="15">
        <v>5700</v>
      </c>
    </row>
    <row r="185" spans="1:65" outlineLevel="4">
      <c r="A185" s="157" t="s">
        <v>39</v>
      </c>
      <c r="B185" s="158"/>
      <c r="C185" s="50">
        <f t="shared" ref="C185:BM185" si="81">SUBTOTAL(4,C154:C184)</f>
        <v>608009</v>
      </c>
      <c r="D185" s="60">
        <f t="shared" si="81"/>
        <v>38.799999999999997</v>
      </c>
      <c r="E185" s="28">
        <f t="shared" si="81"/>
        <v>39</v>
      </c>
      <c r="F185" s="28">
        <f t="shared" si="81"/>
        <v>40</v>
      </c>
      <c r="G185" s="28">
        <f t="shared" si="81"/>
        <v>0</v>
      </c>
      <c r="H185" s="28">
        <f t="shared" si="81"/>
        <v>40</v>
      </c>
      <c r="I185" s="28">
        <f t="shared" si="81"/>
        <v>38</v>
      </c>
      <c r="J185" s="28">
        <f t="shared" si="81"/>
        <v>39</v>
      </c>
      <c r="K185" s="28">
        <f t="shared" si="81"/>
        <v>0</v>
      </c>
      <c r="L185" s="28">
        <f t="shared" si="81"/>
        <v>39</v>
      </c>
      <c r="M185" s="71">
        <f t="shared" si="81"/>
        <v>7.2</v>
      </c>
      <c r="N185" s="82">
        <f t="shared" si="81"/>
        <v>7.23</v>
      </c>
      <c r="O185" s="82">
        <f t="shared" si="81"/>
        <v>7.3</v>
      </c>
      <c r="P185" s="82">
        <f t="shared" si="81"/>
        <v>0</v>
      </c>
      <c r="Q185" s="82">
        <f t="shared" si="81"/>
        <v>7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31.451104100946374</v>
      </c>
      <c r="AO185" s="39">
        <f t="shared" si="81"/>
        <v>2026</v>
      </c>
      <c r="AP185" s="104">
        <f t="shared" si="81"/>
        <v>4.83</v>
      </c>
      <c r="AQ185" s="105">
        <f t="shared" si="81"/>
        <v>3.51</v>
      </c>
      <c r="AR185" s="106">
        <f t="shared" si="81"/>
        <v>75</v>
      </c>
      <c r="AS185" s="106">
        <f t="shared" si="81"/>
        <v>27.516778523489933</v>
      </c>
      <c r="AT185" s="107">
        <f t="shared" si="81"/>
        <v>2351</v>
      </c>
      <c r="AU185" s="108">
        <f t="shared" si="81"/>
        <v>3.61</v>
      </c>
      <c r="AV185" s="109">
        <f t="shared" si="81"/>
        <v>1.95</v>
      </c>
      <c r="AW185" s="106">
        <f t="shared" si="81"/>
        <v>58.847736625514401</v>
      </c>
      <c r="AX185" s="106">
        <f t="shared" si="81"/>
        <v>50</v>
      </c>
      <c r="AY185" s="60">
        <f t="shared" si="81"/>
        <v>62.037037037037038</v>
      </c>
      <c r="AZ185" s="96">
        <f t="shared" si="81"/>
        <v>79.900000000000006</v>
      </c>
      <c r="BA185" s="67">
        <f t="shared" si="81"/>
        <v>0</v>
      </c>
      <c r="BB185" s="67">
        <f t="shared" si="81"/>
        <v>0</v>
      </c>
      <c r="BC185" s="67">
        <f t="shared" si="81"/>
        <v>0</v>
      </c>
      <c r="BD185" s="67">
        <f t="shared" si="81"/>
        <v>0</v>
      </c>
      <c r="BE185" s="27">
        <f t="shared" si="81"/>
        <v>0</v>
      </c>
      <c r="BF185" s="29">
        <f t="shared" si="81"/>
        <v>9800</v>
      </c>
      <c r="BG185" s="39">
        <f t="shared" si="81"/>
        <v>4758</v>
      </c>
      <c r="BH185" s="40">
        <f t="shared" si="81"/>
        <v>2611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5990</v>
      </c>
    </row>
    <row r="186" spans="1:65" outlineLevel="3">
      <c r="A186" s="187" t="s">
        <v>28</v>
      </c>
      <c r="B186" s="188"/>
      <c r="C186" s="51">
        <f t="shared" ref="C186:BM186" si="82">SUBTOTAL(5,C154:C184)</f>
        <v>388896</v>
      </c>
      <c r="D186" s="61">
        <f t="shared" si="82"/>
        <v>37.200000000000003</v>
      </c>
      <c r="E186" s="12">
        <f t="shared" si="82"/>
        <v>37</v>
      </c>
      <c r="F186" s="12">
        <f t="shared" si="82"/>
        <v>38</v>
      </c>
      <c r="G186" s="12">
        <f t="shared" si="82"/>
        <v>0</v>
      </c>
      <c r="H186" s="12">
        <f t="shared" si="82"/>
        <v>37</v>
      </c>
      <c r="I186" s="12">
        <f t="shared" si="82"/>
        <v>36</v>
      </c>
      <c r="J186" s="12">
        <f t="shared" si="82"/>
        <v>37</v>
      </c>
      <c r="K186" s="12">
        <f t="shared" si="82"/>
        <v>0</v>
      </c>
      <c r="L186" s="12">
        <f t="shared" si="82"/>
        <v>36</v>
      </c>
      <c r="M186" s="72">
        <f t="shared" si="82"/>
        <v>7</v>
      </c>
      <c r="N186" s="83">
        <f t="shared" si="82"/>
        <v>7.08</v>
      </c>
      <c r="O186" s="83">
        <f t="shared" si="82"/>
        <v>7.07</v>
      </c>
      <c r="P186" s="83">
        <f t="shared" si="82"/>
        <v>0</v>
      </c>
      <c r="Q186" s="83">
        <f t="shared" si="82"/>
        <v>6.82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19.684106614017768</v>
      </c>
      <c r="AO186" s="41">
        <f t="shared" si="82"/>
        <v>1268</v>
      </c>
      <c r="AP186" s="110">
        <f t="shared" si="82"/>
        <v>3.69</v>
      </c>
      <c r="AQ186" s="111">
        <f t="shared" si="82"/>
        <v>2.76</v>
      </c>
      <c r="AR186" s="112">
        <f t="shared" si="82"/>
        <v>72.483221476510067</v>
      </c>
      <c r="AS186" s="112">
        <f t="shared" si="82"/>
        <v>25</v>
      </c>
      <c r="AT186" s="113">
        <f t="shared" si="82"/>
        <v>1302</v>
      </c>
      <c r="AU186" s="114">
        <f t="shared" si="82"/>
        <v>2.4300000000000002</v>
      </c>
      <c r="AV186" s="115">
        <f t="shared" si="82"/>
        <v>1.43</v>
      </c>
      <c r="AW186" s="112">
        <f t="shared" si="82"/>
        <v>50</v>
      </c>
      <c r="AX186" s="112">
        <f t="shared" si="82"/>
        <v>41.152263374485599</v>
      </c>
      <c r="AY186" s="61">
        <f t="shared" si="82"/>
        <v>51.815217391304344</v>
      </c>
      <c r="AZ186" s="97">
        <f t="shared" si="82"/>
        <v>74.099999999999994</v>
      </c>
      <c r="BA186" s="68">
        <f t="shared" si="82"/>
        <v>0</v>
      </c>
      <c r="BB186" s="68">
        <f t="shared" si="82"/>
        <v>0</v>
      </c>
      <c r="BC186" s="68">
        <f t="shared" si="82"/>
        <v>0</v>
      </c>
      <c r="BD186" s="68">
        <f t="shared" si="82"/>
        <v>0</v>
      </c>
      <c r="BE186" s="15">
        <f t="shared" si="82"/>
        <v>0</v>
      </c>
      <c r="BF186" s="6">
        <f t="shared" si="82"/>
        <v>9371</v>
      </c>
      <c r="BG186" s="41">
        <f t="shared" si="82"/>
        <v>3447</v>
      </c>
      <c r="BH186" s="42">
        <f t="shared" si="82"/>
        <v>0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2430</v>
      </c>
    </row>
    <row r="187" spans="1:65" outlineLevel="2">
      <c r="A187" s="187" t="s">
        <v>17</v>
      </c>
      <c r="B187" s="188"/>
      <c r="C187" s="51">
        <f>IFERROR(SUBTOTAL(1,C154:C184),"")</f>
        <v>470928.96774193546</v>
      </c>
      <c r="D187" s="61">
        <f t="shared" ref="D187:BM187" si="83">IFERROR(SUBTOTAL(1,D154:D184),"")</f>
        <v>37.974193548387106</v>
      </c>
      <c r="E187" s="12">
        <f t="shared" si="83"/>
        <v>37.838709677419352</v>
      </c>
      <c r="F187" s="12">
        <f t="shared" si="83"/>
        <v>38.806451612903224</v>
      </c>
      <c r="G187" s="12" t="str">
        <f t="shared" si="83"/>
        <v/>
      </c>
      <c r="H187" s="12">
        <f t="shared" si="83"/>
        <v>38.774193548387096</v>
      </c>
      <c r="I187" s="12">
        <f t="shared" si="83"/>
        <v>36.806451612903224</v>
      </c>
      <c r="J187" s="12">
        <f t="shared" si="83"/>
        <v>37.806451612903224</v>
      </c>
      <c r="K187" s="12" t="str">
        <f t="shared" si="83"/>
        <v/>
      </c>
      <c r="L187" s="12">
        <f t="shared" si="83"/>
        <v>37.774193548387096</v>
      </c>
      <c r="M187" s="72">
        <f t="shared" si="83"/>
        <v>7.1</v>
      </c>
      <c r="N187" s="83">
        <f t="shared" si="83"/>
        <v>7.1899999999999995</v>
      </c>
      <c r="O187" s="83">
        <f t="shared" si="83"/>
        <v>7.2039999999999988</v>
      </c>
      <c r="P187" s="83" t="str">
        <f t="shared" si="83"/>
        <v/>
      </c>
      <c r="Q187" s="83">
        <f t="shared" si="83"/>
        <v>6.8979999999999988</v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26.200967953211197</v>
      </c>
      <c r="AO187" s="41">
        <f t="shared" si="83"/>
        <v>1550.1612903225807</v>
      </c>
      <c r="AP187" s="110">
        <f t="shared" si="83"/>
        <v>4.2840000000000007</v>
      </c>
      <c r="AQ187" s="111">
        <f t="shared" si="83"/>
        <v>3.1619999999999999</v>
      </c>
      <c r="AR187" s="112">
        <f t="shared" si="83"/>
        <v>73.886707103619116</v>
      </c>
      <c r="AS187" s="112">
        <f t="shared" si="83"/>
        <v>26.113292896380891</v>
      </c>
      <c r="AT187" s="113">
        <f t="shared" si="83"/>
        <v>2022.6129032258063</v>
      </c>
      <c r="AU187" s="114">
        <f t="shared" si="83"/>
        <v>3.0379999999999998</v>
      </c>
      <c r="AV187" s="115">
        <f t="shared" si="83"/>
        <v>1.6480000000000001</v>
      </c>
      <c r="AW187" s="112">
        <f t="shared" si="83"/>
        <v>54.625740541524785</v>
      </c>
      <c r="AX187" s="112">
        <f t="shared" si="83"/>
        <v>45.374259458475215</v>
      </c>
      <c r="AY187" s="61">
        <f t="shared" si="83"/>
        <v>57.312602397699308</v>
      </c>
      <c r="AZ187" s="97">
        <f t="shared" si="83"/>
        <v>77.320000000000007</v>
      </c>
      <c r="BA187" s="68" t="str">
        <f t="shared" si="83"/>
        <v/>
      </c>
      <c r="BB187" s="68" t="str">
        <f t="shared" si="83"/>
        <v/>
      </c>
      <c r="BC187" s="68" t="str">
        <f t="shared" si="83"/>
        <v/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9576.4193548387102</v>
      </c>
      <c r="BG187" s="41">
        <f t="shared" si="83"/>
        <v>3991</v>
      </c>
      <c r="BH187" s="42">
        <f t="shared" si="83"/>
        <v>162.19354838709677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>
        <f t="shared" si="83"/>
        <v>5423.2258064516127</v>
      </c>
    </row>
    <row r="188" spans="1:65" ht="17.25" outlineLevel="1" thickBot="1">
      <c r="A188" s="189" t="s">
        <v>56</v>
      </c>
      <c r="B188" s="190"/>
      <c r="C188" s="52">
        <f>SUBTOTAL(9,C154:C184)</f>
        <v>14598798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48055</v>
      </c>
      <c r="AP188" s="116"/>
      <c r="AQ188" s="117"/>
      <c r="AR188" s="118"/>
      <c r="AS188" s="118"/>
      <c r="AT188" s="119">
        <f>SUBTOTAL(9,AT154:AT184)</f>
        <v>62701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296869</v>
      </c>
      <c r="BG188" s="43">
        <f t="shared" si="84"/>
        <v>123721</v>
      </c>
      <c r="BH188" s="44">
        <f t="shared" si="84"/>
        <v>5028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168120</v>
      </c>
    </row>
    <row r="189" spans="1:65" outlineLevel="5">
      <c r="A189" s="21">
        <f t="shared" si="80"/>
        <v>6</v>
      </c>
      <c r="B189" s="33">
        <f>B184+1</f>
        <v>42522</v>
      </c>
      <c r="C189" s="51">
        <v>405300</v>
      </c>
      <c r="D189" s="64">
        <f t="shared" ref="D189:D218" si="85">IFERROR(ROUND(AVERAGE(E189:L189),1),"")</f>
        <v>38.200000000000003</v>
      </c>
      <c r="E189" s="12">
        <v>38</v>
      </c>
      <c r="F189" s="12">
        <v>39</v>
      </c>
      <c r="G189" s="12"/>
      <c r="H189" s="12">
        <v>39</v>
      </c>
      <c r="I189" s="12">
        <v>37</v>
      </c>
      <c r="J189" s="12">
        <v>38</v>
      </c>
      <c r="K189" s="12"/>
      <c r="L189" s="12">
        <v>38</v>
      </c>
      <c r="M189" s="74" t="str">
        <f t="shared" ref="M189:M218" si="86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5">
        <f t="shared" ref="AN189:AN218" si="89">39880/AO189</f>
        <v>28.485714285714284</v>
      </c>
      <c r="AO189" s="41">
        <v>1400</v>
      </c>
      <c r="AP189" s="110"/>
      <c r="AQ189" s="111"/>
      <c r="AR189" s="126" t="str">
        <f t="shared" ref="AR189:AR218" si="90">IFERROR(AQ189/AP189*100,"")</f>
        <v/>
      </c>
      <c r="AS189" s="126" t="str">
        <f t="shared" ref="AS189:AS218" si="91">IFERROR(100-AR189,"")</f>
        <v/>
      </c>
      <c r="AT189" s="127">
        <v>1757</v>
      </c>
      <c r="AU189" s="128"/>
      <c r="AV189" s="129"/>
      <c r="AW189" s="126" t="str">
        <f t="shared" ref="AW189:AW218" si="92">IFERROR(AV189/AU189*100,"")</f>
        <v/>
      </c>
      <c r="AX189" s="126" t="str">
        <f t="shared" ref="AX189:AX218" si="93">IFERROR(100-AW189,"")</f>
        <v/>
      </c>
      <c r="AY189" s="64" t="str">
        <f t="shared" ref="AY189:AY218" si="94">IFERROR((1-((AW189*AS189)/(AX189*AR189)))*100,"")</f>
        <v/>
      </c>
      <c r="AZ189" s="97">
        <v>79.599999999999994</v>
      </c>
      <c r="BA189" s="68"/>
      <c r="BB189" s="68"/>
      <c r="BC189" s="68"/>
      <c r="BD189" s="68"/>
      <c r="BE189" s="15"/>
      <c r="BF189" s="5">
        <f t="shared" ref="BF189:BF218" si="95">IF(SUM(BG189:BM189)=0,"",SUM(BG189:BM189))</f>
        <v>9394</v>
      </c>
      <c r="BG189" s="42">
        <v>3534</v>
      </c>
      <c r="BH189" s="42">
        <v>0</v>
      </c>
      <c r="BI189" s="42"/>
      <c r="BJ189" s="42"/>
      <c r="BK189" s="42"/>
      <c r="BL189" s="42"/>
      <c r="BM189" s="42">
        <v>5860</v>
      </c>
    </row>
    <row r="190" spans="1:65" outlineLevel="5">
      <c r="A190" s="22">
        <f t="shared" si="80"/>
        <v>6</v>
      </c>
      <c r="B190" s="9">
        <f t="shared" si="79"/>
        <v>42523</v>
      </c>
      <c r="C190" s="51">
        <v>398653</v>
      </c>
      <c r="D190" s="64">
        <f t="shared" si="85"/>
        <v>38.200000000000003</v>
      </c>
      <c r="E190" s="12">
        <v>38</v>
      </c>
      <c r="F190" s="12">
        <v>39</v>
      </c>
      <c r="G190" s="12"/>
      <c r="H190" s="12">
        <v>39</v>
      </c>
      <c r="I190" s="12">
        <v>37</v>
      </c>
      <c r="J190" s="12">
        <v>38</v>
      </c>
      <c r="K190" s="12"/>
      <c r="L190" s="12">
        <v>38</v>
      </c>
      <c r="M190" s="74" t="str">
        <f t="shared" si="86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5">
        <f t="shared" si="89"/>
        <v>24.800995024875622</v>
      </c>
      <c r="AO190" s="41">
        <v>1608</v>
      </c>
      <c r="AP190" s="110"/>
      <c r="AQ190" s="111"/>
      <c r="AR190" s="126" t="str">
        <f t="shared" si="90"/>
        <v/>
      </c>
      <c r="AS190" s="126" t="str">
        <f t="shared" si="91"/>
        <v/>
      </c>
      <c r="AT190" s="127">
        <v>1725</v>
      </c>
      <c r="AU190" s="128"/>
      <c r="AV190" s="129"/>
      <c r="AW190" s="126" t="str">
        <f t="shared" si="92"/>
        <v/>
      </c>
      <c r="AX190" s="126" t="str">
        <f t="shared" si="93"/>
        <v/>
      </c>
      <c r="AY190" s="64" t="str">
        <f t="shared" si="94"/>
        <v/>
      </c>
      <c r="AZ190" s="97">
        <v>79</v>
      </c>
      <c r="BA190" s="68"/>
      <c r="BB190" s="68"/>
      <c r="BC190" s="68"/>
      <c r="BD190" s="68"/>
      <c r="BE190" s="15"/>
      <c r="BF190" s="5">
        <f t="shared" si="95"/>
        <v>9154</v>
      </c>
      <c r="BG190" s="42">
        <v>2061</v>
      </c>
      <c r="BH190" s="42">
        <v>1263</v>
      </c>
      <c r="BI190" s="42"/>
      <c r="BJ190" s="42"/>
      <c r="BK190" s="42"/>
      <c r="BL190" s="42"/>
      <c r="BM190" s="42">
        <v>5830</v>
      </c>
    </row>
    <row r="191" spans="1:65" outlineLevel="5">
      <c r="A191" s="22">
        <f t="shared" si="80"/>
        <v>6</v>
      </c>
      <c r="B191" s="9">
        <f t="shared" si="79"/>
        <v>42524</v>
      </c>
      <c r="C191" s="51">
        <v>396040</v>
      </c>
      <c r="D191" s="64">
        <f t="shared" si="85"/>
        <v>37.799999999999997</v>
      </c>
      <c r="E191" s="12">
        <v>38</v>
      </c>
      <c r="F191" s="12">
        <v>38</v>
      </c>
      <c r="G191" s="12"/>
      <c r="H191" s="12">
        <v>39</v>
      </c>
      <c r="I191" s="12">
        <v>37</v>
      </c>
      <c r="J191" s="12">
        <v>37</v>
      </c>
      <c r="K191" s="12"/>
      <c r="L191" s="12">
        <v>38</v>
      </c>
      <c r="M191" s="74" t="str">
        <f t="shared" si="86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5">
        <f t="shared" si="89"/>
        <v>27.129251700680271</v>
      </c>
      <c r="AO191" s="41">
        <v>1470</v>
      </c>
      <c r="AP191" s="110"/>
      <c r="AQ191" s="111"/>
      <c r="AR191" s="126" t="str">
        <f t="shared" si="90"/>
        <v/>
      </c>
      <c r="AS191" s="126" t="str">
        <f t="shared" si="91"/>
        <v/>
      </c>
      <c r="AT191" s="127">
        <v>1700</v>
      </c>
      <c r="AU191" s="128"/>
      <c r="AV191" s="129"/>
      <c r="AW191" s="126" t="str">
        <f t="shared" si="92"/>
        <v/>
      </c>
      <c r="AX191" s="126" t="str">
        <f t="shared" si="93"/>
        <v/>
      </c>
      <c r="AY191" s="64" t="str">
        <f t="shared" si="94"/>
        <v/>
      </c>
      <c r="AZ191" s="97">
        <v>78.8</v>
      </c>
      <c r="BA191" s="68"/>
      <c r="BB191" s="68"/>
      <c r="BC191" s="68"/>
      <c r="BD191" s="68"/>
      <c r="BE191" s="15"/>
      <c r="BF191" s="5">
        <f t="shared" si="95"/>
        <v>9226</v>
      </c>
      <c r="BG191" s="42">
        <v>3416</v>
      </c>
      <c r="BH191" s="42">
        <v>0</v>
      </c>
      <c r="BI191" s="42"/>
      <c r="BJ191" s="42"/>
      <c r="BK191" s="42"/>
      <c r="BL191" s="42"/>
      <c r="BM191" s="42">
        <v>5810</v>
      </c>
    </row>
    <row r="192" spans="1:65" outlineLevel="5">
      <c r="A192" s="22">
        <f t="shared" si="80"/>
        <v>6</v>
      </c>
      <c r="B192" s="9">
        <f t="shared" si="79"/>
        <v>42525</v>
      </c>
      <c r="C192" s="51">
        <v>428831</v>
      </c>
      <c r="D192" s="64">
        <f t="shared" si="85"/>
        <v>38.200000000000003</v>
      </c>
      <c r="E192" s="12">
        <v>38</v>
      </c>
      <c r="F192" s="12">
        <v>39</v>
      </c>
      <c r="G192" s="12"/>
      <c r="H192" s="12">
        <v>39</v>
      </c>
      <c r="I192" s="12">
        <v>37</v>
      </c>
      <c r="J192" s="12">
        <v>38</v>
      </c>
      <c r="K192" s="12"/>
      <c r="L192" s="12">
        <v>38</v>
      </c>
      <c r="M192" s="74" t="str">
        <f t="shared" si="86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5">
        <f t="shared" si="89"/>
        <v>29.067055393586006</v>
      </c>
      <c r="AO192" s="41">
        <v>1372</v>
      </c>
      <c r="AP192" s="110"/>
      <c r="AQ192" s="111"/>
      <c r="AR192" s="126" t="str">
        <f t="shared" si="90"/>
        <v/>
      </c>
      <c r="AS192" s="126" t="str">
        <f t="shared" si="91"/>
        <v/>
      </c>
      <c r="AT192" s="127">
        <v>1687</v>
      </c>
      <c r="AU192" s="128"/>
      <c r="AV192" s="129"/>
      <c r="AW192" s="126" t="str">
        <f t="shared" si="92"/>
        <v/>
      </c>
      <c r="AX192" s="126" t="str">
        <f t="shared" si="93"/>
        <v/>
      </c>
      <c r="AY192" s="64" t="str">
        <f t="shared" si="94"/>
        <v/>
      </c>
      <c r="AZ192" s="97"/>
      <c r="BA192" s="68"/>
      <c r="BB192" s="68"/>
      <c r="BC192" s="68"/>
      <c r="BD192" s="68"/>
      <c r="BE192" s="15"/>
      <c r="BF192" s="5">
        <f t="shared" si="95"/>
        <v>9080</v>
      </c>
      <c r="BG192" s="42">
        <v>3428</v>
      </c>
      <c r="BH192" s="42">
        <v>32</v>
      </c>
      <c r="BI192" s="42"/>
      <c r="BJ192" s="42"/>
      <c r="BK192" s="42"/>
      <c r="BL192" s="42"/>
      <c r="BM192" s="42">
        <v>5620</v>
      </c>
    </row>
    <row r="193" spans="1:65" outlineLevel="5">
      <c r="A193" s="22">
        <f t="shared" si="80"/>
        <v>6</v>
      </c>
      <c r="B193" s="9">
        <f t="shared" si="79"/>
        <v>42526</v>
      </c>
      <c r="C193" s="51">
        <v>390501</v>
      </c>
      <c r="D193" s="64">
        <f t="shared" si="85"/>
        <v>37.799999999999997</v>
      </c>
      <c r="E193" s="12">
        <v>38</v>
      </c>
      <c r="F193" s="12">
        <v>38</v>
      </c>
      <c r="G193" s="12"/>
      <c r="H193" s="12">
        <v>39</v>
      </c>
      <c r="I193" s="12">
        <v>37</v>
      </c>
      <c r="J193" s="12">
        <v>37</v>
      </c>
      <c r="K193" s="12"/>
      <c r="L193" s="12">
        <v>38</v>
      </c>
      <c r="M193" s="74" t="str">
        <f t="shared" si="86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5">
        <f t="shared" si="89"/>
        <v>25.862516212710766</v>
      </c>
      <c r="AO193" s="41">
        <v>1542</v>
      </c>
      <c r="AP193" s="110"/>
      <c r="AQ193" s="111"/>
      <c r="AR193" s="126" t="str">
        <f t="shared" si="90"/>
        <v/>
      </c>
      <c r="AS193" s="126" t="str">
        <f t="shared" si="91"/>
        <v/>
      </c>
      <c r="AT193" s="127">
        <v>1590</v>
      </c>
      <c r="AU193" s="128"/>
      <c r="AV193" s="129"/>
      <c r="AW193" s="126" t="str">
        <f t="shared" si="92"/>
        <v/>
      </c>
      <c r="AX193" s="126" t="str">
        <f t="shared" si="93"/>
        <v/>
      </c>
      <c r="AY193" s="64" t="str">
        <f t="shared" si="94"/>
        <v/>
      </c>
      <c r="AZ193" s="97"/>
      <c r="BA193" s="68"/>
      <c r="BB193" s="68"/>
      <c r="BC193" s="68"/>
      <c r="BD193" s="68"/>
      <c r="BE193" s="15"/>
      <c r="BF193" s="5">
        <f t="shared" si="95"/>
        <v>9158</v>
      </c>
      <c r="BG193" s="42">
        <v>3418</v>
      </c>
      <c r="BH193" s="42">
        <v>0</v>
      </c>
      <c r="BI193" s="42"/>
      <c r="BJ193" s="42"/>
      <c r="BK193" s="42"/>
      <c r="BL193" s="42"/>
      <c r="BM193" s="42">
        <v>5740</v>
      </c>
    </row>
    <row r="194" spans="1:65" outlineLevel="5">
      <c r="A194" s="22">
        <f t="shared" si="80"/>
        <v>6</v>
      </c>
      <c r="B194" s="9">
        <f t="shared" si="79"/>
        <v>42527</v>
      </c>
      <c r="C194" s="51">
        <v>413993</v>
      </c>
      <c r="D194" s="64">
        <f t="shared" si="85"/>
        <v>38.5</v>
      </c>
      <c r="E194" s="12">
        <v>38</v>
      </c>
      <c r="F194" s="12">
        <v>39</v>
      </c>
      <c r="G194" s="12"/>
      <c r="H194" s="12">
        <v>40</v>
      </c>
      <c r="I194" s="12">
        <v>37</v>
      </c>
      <c r="J194" s="12">
        <v>38</v>
      </c>
      <c r="K194" s="12"/>
      <c r="L194" s="12">
        <v>39</v>
      </c>
      <c r="M194" s="74" t="str">
        <f t="shared" si="86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5">
        <f t="shared" si="89"/>
        <v>25.531370038412291</v>
      </c>
      <c r="AO194" s="41">
        <v>1562</v>
      </c>
      <c r="AP194" s="110"/>
      <c r="AQ194" s="111"/>
      <c r="AR194" s="126" t="str">
        <f t="shared" si="90"/>
        <v/>
      </c>
      <c r="AS194" s="126" t="str">
        <f t="shared" si="91"/>
        <v/>
      </c>
      <c r="AT194" s="127">
        <v>1693</v>
      </c>
      <c r="AU194" s="128"/>
      <c r="AV194" s="129"/>
      <c r="AW194" s="126" t="str">
        <f t="shared" si="92"/>
        <v/>
      </c>
      <c r="AX194" s="126" t="str">
        <f t="shared" si="93"/>
        <v/>
      </c>
      <c r="AY194" s="64" t="str">
        <f t="shared" si="94"/>
        <v/>
      </c>
      <c r="AZ194" s="97"/>
      <c r="BA194" s="68"/>
      <c r="BB194" s="68"/>
      <c r="BC194" s="68"/>
      <c r="BD194" s="68"/>
      <c r="BE194" s="15"/>
      <c r="BF194" s="5">
        <f t="shared" si="95"/>
        <v>9147</v>
      </c>
      <c r="BG194" s="42">
        <v>3387</v>
      </c>
      <c r="BH194" s="42">
        <v>0</v>
      </c>
      <c r="BI194" s="42"/>
      <c r="BJ194" s="42"/>
      <c r="BK194" s="42"/>
      <c r="BL194" s="42"/>
      <c r="BM194" s="42">
        <v>5760</v>
      </c>
    </row>
    <row r="195" spans="1:65" outlineLevel="5">
      <c r="A195" s="22">
        <f t="shared" si="80"/>
        <v>6</v>
      </c>
      <c r="B195" s="9">
        <f t="shared" si="79"/>
        <v>42528</v>
      </c>
      <c r="C195" s="51">
        <v>419494</v>
      </c>
      <c r="D195" s="64">
        <f t="shared" si="85"/>
        <v>38.200000000000003</v>
      </c>
      <c r="E195" s="12">
        <v>38</v>
      </c>
      <c r="F195" s="12">
        <v>39</v>
      </c>
      <c r="G195" s="12"/>
      <c r="H195" s="12">
        <v>39</v>
      </c>
      <c r="I195" s="12">
        <v>37</v>
      </c>
      <c r="J195" s="12">
        <v>38</v>
      </c>
      <c r="K195" s="12"/>
      <c r="L195" s="12">
        <v>38</v>
      </c>
      <c r="M195" s="74" t="str">
        <f t="shared" si="86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5">
        <f t="shared" si="89"/>
        <v>29.984962406015036</v>
      </c>
      <c r="AO195" s="41">
        <v>1330</v>
      </c>
      <c r="AP195" s="110"/>
      <c r="AQ195" s="111"/>
      <c r="AR195" s="126" t="str">
        <f t="shared" si="90"/>
        <v/>
      </c>
      <c r="AS195" s="126" t="str">
        <f t="shared" si="91"/>
        <v/>
      </c>
      <c r="AT195" s="127">
        <v>1630</v>
      </c>
      <c r="AU195" s="128"/>
      <c r="AV195" s="129"/>
      <c r="AW195" s="126" t="str">
        <f t="shared" si="92"/>
        <v/>
      </c>
      <c r="AX195" s="126" t="str">
        <f t="shared" si="93"/>
        <v/>
      </c>
      <c r="AY195" s="64" t="str">
        <f t="shared" si="94"/>
        <v/>
      </c>
      <c r="AZ195" s="97">
        <v>78.599999999999994</v>
      </c>
      <c r="BA195" s="68"/>
      <c r="BB195" s="68"/>
      <c r="BC195" s="68"/>
      <c r="BD195" s="68"/>
      <c r="BE195" s="15"/>
      <c r="BF195" s="5">
        <f t="shared" si="95"/>
        <v>9031</v>
      </c>
      <c r="BG195" s="42">
        <v>3025</v>
      </c>
      <c r="BH195" s="42">
        <v>216</v>
      </c>
      <c r="BI195" s="42"/>
      <c r="BJ195" s="42"/>
      <c r="BK195" s="42"/>
      <c r="BL195" s="42"/>
      <c r="BM195" s="42">
        <v>5790</v>
      </c>
    </row>
    <row r="196" spans="1:65" outlineLevel="5">
      <c r="A196" s="22">
        <f t="shared" si="80"/>
        <v>6</v>
      </c>
      <c r="B196" s="9">
        <f t="shared" si="79"/>
        <v>42529</v>
      </c>
      <c r="C196" s="51">
        <v>417647</v>
      </c>
      <c r="D196" s="64">
        <f t="shared" si="85"/>
        <v>38.200000000000003</v>
      </c>
      <c r="E196" s="12">
        <v>38</v>
      </c>
      <c r="F196" s="12">
        <v>39</v>
      </c>
      <c r="G196" s="12"/>
      <c r="H196" s="12">
        <v>39</v>
      </c>
      <c r="I196" s="12">
        <v>37</v>
      </c>
      <c r="J196" s="12">
        <v>38</v>
      </c>
      <c r="K196" s="12"/>
      <c r="L196" s="12">
        <v>38</v>
      </c>
      <c r="M196" s="74">
        <f t="shared" si="86"/>
        <v>7.1</v>
      </c>
      <c r="N196" s="83">
        <v>7.22</v>
      </c>
      <c r="O196" s="83">
        <v>7.17</v>
      </c>
      <c r="P196" s="83"/>
      <c r="Q196" s="83">
        <v>6.97</v>
      </c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5">
        <f t="shared" si="89"/>
        <v>32.032128514056225</v>
      </c>
      <c r="AO196" s="41">
        <v>1245</v>
      </c>
      <c r="AP196" s="110">
        <v>4.91</v>
      </c>
      <c r="AQ196" s="111">
        <v>3.64</v>
      </c>
      <c r="AR196" s="126">
        <f t="shared" si="90"/>
        <v>74.134419551934826</v>
      </c>
      <c r="AS196" s="126">
        <f t="shared" si="91"/>
        <v>25.865580448065174</v>
      </c>
      <c r="AT196" s="127">
        <v>1062</v>
      </c>
      <c r="AU196" s="128">
        <v>2.48</v>
      </c>
      <c r="AV196" s="129">
        <v>1.51</v>
      </c>
      <c r="AW196" s="126">
        <f t="shared" si="92"/>
        <v>60.887096774193552</v>
      </c>
      <c r="AX196" s="126">
        <f t="shared" si="93"/>
        <v>39.112903225806448</v>
      </c>
      <c r="AY196" s="64">
        <f t="shared" si="94"/>
        <v>45.686529964880464</v>
      </c>
      <c r="AZ196" s="97">
        <v>79.400000000000006</v>
      </c>
      <c r="BA196" s="68"/>
      <c r="BB196" s="68"/>
      <c r="BC196" s="68"/>
      <c r="BD196" s="68"/>
      <c r="BE196" s="15"/>
      <c r="BF196" s="5">
        <f t="shared" si="95"/>
        <v>8862</v>
      </c>
      <c r="BG196" s="42">
        <v>3192</v>
      </c>
      <c r="BH196" s="42">
        <v>0</v>
      </c>
      <c r="BI196" s="42"/>
      <c r="BJ196" s="42"/>
      <c r="BK196" s="42"/>
      <c r="BL196" s="42"/>
      <c r="BM196" s="42">
        <v>5670</v>
      </c>
    </row>
    <row r="197" spans="1:65" outlineLevel="5">
      <c r="A197" s="22">
        <f t="shared" si="80"/>
        <v>6</v>
      </c>
      <c r="B197" s="9">
        <f t="shared" si="79"/>
        <v>42530</v>
      </c>
      <c r="C197" s="51">
        <v>418597</v>
      </c>
      <c r="D197" s="64">
        <f t="shared" si="85"/>
        <v>38.200000000000003</v>
      </c>
      <c r="E197" s="12">
        <v>37</v>
      </c>
      <c r="F197" s="12">
        <v>40</v>
      </c>
      <c r="G197" s="12"/>
      <c r="H197" s="12">
        <v>39</v>
      </c>
      <c r="I197" s="12">
        <v>36</v>
      </c>
      <c r="J197" s="12">
        <v>39</v>
      </c>
      <c r="K197" s="12"/>
      <c r="L197" s="12">
        <v>38</v>
      </c>
      <c r="M197" s="74" t="str">
        <f t="shared" si="86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5">
        <f t="shared" si="89"/>
        <v>25.629820051413883</v>
      </c>
      <c r="AO197" s="41">
        <v>1556</v>
      </c>
      <c r="AP197" s="110"/>
      <c r="AQ197" s="111"/>
      <c r="AR197" s="126" t="str">
        <f t="shared" si="90"/>
        <v/>
      </c>
      <c r="AS197" s="126" t="str">
        <f t="shared" si="91"/>
        <v/>
      </c>
      <c r="AT197" s="127">
        <v>1698</v>
      </c>
      <c r="AU197" s="128"/>
      <c r="AV197" s="129"/>
      <c r="AW197" s="126" t="str">
        <f t="shared" si="92"/>
        <v/>
      </c>
      <c r="AX197" s="126" t="str">
        <f t="shared" si="93"/>
        <v/>
      </c>
      <c r="AY197" s="64" t="str">
        <f t="shared" si="94"/>
        <v/>
      </c>
      <c r="AZ197" s="97">
        <v>79.400000000000006</v>
      </c>
      <c r="BA197" s="68"/>
      <c r="BB197" s="68"/>
      <c r="BC197" s="68"/>
      <c r="BD197" s="68"/>
      <c r="BE197" s="15"/>
      <c r="BF197" s="5">
        <f t="shared" si="95"/>
        <v>8916</v>
      </c>
      <c r="BG197" s="42">
        <v>3056</v>
      </c>
      <c r="BH197" s="42">
        <v>0</v>
      </c>
      <c r="BI197" s="42"/>
      <c r="BJ197" s="42"/>
      <c r="BK197" s="42"/>
      <c r="BL197" s="42"/>
      <c r="BM197" s="42">
        <v>5860</v>
      </c>
    </row>
    <row r="198" spans="1:65" outlineLevel="5">
      <c r="A198" s="22">
        <f t="shared" si="80"/>
        <v>6</v>
      </c>
      <c r="B198" s="9">
        <f t="shared" si="79"/>
        <v>42531</v>
      </c>
      <c r="C198" s="51">
        <v>431336</v>
      </c>
      <c r="D198" s="64">
        <f t="shared" si="85"/>
        <v>37.799999999999997</v>
      </c>
      <c r="E198" s="12">
        <v>38</v>
      </c>
      <c r="F198" s="12">
        <v>38</v>
      </c>
      <c r="G198" s="12"/>
      <c r="H198" s="12">
        <v>39</v>
      </c>
      <c r="I198" s="12">
        <v>37</v>
      </c>
      <c r="J198" s="12">
        <v>37</v>
      </c>
      <c r="K198" s="12"/>
      <c r="L198" s="12">
        <v>38</v>
      </c>
      <c r="M198" s="74" t="str">
        <f t="shared" si="86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5">
        <f t="shared" si="89"/>
        <v>26.533599467731204</v>
      </c>
      <c r="AO198" s="41">
        <v>1503</v>
      </c>
      <c r="AP198" s="110"/>
      <c r="AQ198" s="111"/>
      <c r="AR198" s="126" t="str">
        <f t="shared" si="90"/>
        <v/>
      </c>
      <c r="AS198" s="126" t="str">
        <f t="shared" si="91"/>
        <v/>
      </c>
      <c r="AT198" s="127">
        <v>1696</v>
      </c>
      <c r="AU198" s="128"/>
      <c r="AV198" s="129"/>
      <c r="AW198" s="126" t="str">
        <f t="shared" si="92"/>
        <v/>
      </c>
      <c r="AX198" s="126" t="str">
        <f t="shared" si="93"/>
        <v/>
      </c>
      <c r="AY198" s="64" t="str">
        <f t="shared" si="94"/>
        <v/>
      </c>
      <c r="AZ198" s="97">
        <v>79.400000000000006</v>
      </c>
      <c r="BA198" s="68"/>
      <c r="BB198" s="68"/>
      <c r="BC198" s="68"/>
      <c r="BD198" s="68"/>
      <c r="BE198" s="15"/>
      <c r="BF198" s="5">
        <f t="shared" si="95"/>
        <v>8920</v>
      </c>
      <c r="BG198" s="42">
        <v>2960</v>
      </c>
      <c r="BH198" s="42">
        <v>0</v>
      </c>
      <c r="BI198" s="42"/>
      <c r="BJ198" s="42"/>
      <c r="BK198" s="42"/>
      <c r="BL198" s="42"/>
      <c r="BM198" s="42">
        <v>5960</v>
      </c>
    </row>
    <row r="199" spans="1:65" outlineLevel="5">
      <c r="A199" s="22">
        <f t="shared" si="80"/>
        <v>6</v>
      </c>
      <c r="B199" s="9">
        <f t="shared" si="79"/>
        <v>42532</v>
      </c>
      <c r="C199" s="51">
        <v>417896</v>
      </c>
      <c r="D199" s="64">
        <f t="shared" si="85"/>
        <v>38.5</v>
      </c>
      <c r="E199" s="12">
        <v>38</v>
      </c>
      <c r="F199" s="12">
        <v>40</v>
      </c>
      <c r="G199" s="12"/>
      <c r="H199" s="12">
        <v>39</v>
      </c>
      <c r="I199" s="12">
        <v>37</v>
      </c>
      <c r="J199" s="12">
        <v>39</v>
      </c>
      <c r="K199" s="12"/>
      <c r="L199" s="12">
        <v>38</v>
      </c>
      <c r="M199" s="74" t="str">
        <f t="shared" si="86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5">
        <f t="shared" si="89"/>
        <v>28.364153627311524</v>
      </c>
      <c r="AO199" s="41">
        <v>1406</v>
      </c>
      <c r="AP199" s="110"/>
      <c r="AQ199" s="111"/>
      <c r="AR199" s="126" t="str">
        <f t="shared" si="90"/>
        <v/>
      </c>
      <c r="AS199" s="126" t="str">
        <f t="shared" si="91"/>
        <v/>
      </c>
      <c r="AT199" s="127">
        <v>1692</v>
      </c>
      <c r="AU199" s="128"/>
      <c r="AV199" s="129"/>
      <c r="AW199" s="126" t="str">
        <f t="shared" si="92"/>
        <v/>
      </c>
      <c r="AX199" s="126" t="str">
        <f t="shared" si="93"/>
        <v/>
      </c>
      <c r="AY199" s="64" t="str">
        <f t="shared" si="94"/>
        <v/>
      </c>
      <c r="AZ199" s="97"/>
      <c r="BA199" s="68"/>
      <c r="BB199" s="68"/>
      <c r="BC199" s="68"/>
      <c r="BD199" s="68"/>
      <c r="BE199" s="15"/>
      <c r="BF199" s="5">
        <f t="shared" si="95"/>
        <v>9110</v>
      </c>
      <c r="BG199" s="42">
        <v>3240</v>
      </c>
      <c r="BH199" s="42">
        <v>0</v>
      </c>
      <c r="BI199" s="42"/>
      <c r="BJ199" s="42"/>
      <c r="BK199" s="42"/>
      <c r="BL199" s="42"/>
      <c r="BM199" s="42">
        <v>5870</v>
      </c>
    </row>
    <row r="200" spans="1:65" outlineLevel="5">
      <c r="A200" s="22">
        <f t="shared" si="80"/>
        <v>6</v>
      </c>
      <c r="B200" s="9">
        <f t="shared" si="79"/>
        <v>42533</v>
      </c>
      <c r="C200" s="51">
        <v>436411</v>
      </c>
      <c r="D200" s="64">
        <f t="shared" si="85"/>
        <v>38.5</v>
      </c>
      <c r="E200" s="12">
        <v>38</v>
      </c>
      <c r="F200" s="12">
        <v>40</v>
      </c>
      <c r="G200" s="12"/>
      <c r="H200" s="12">
        <v>39</v>
      </c>
      <c r="I200" s="12">
        <v>37</v>
      </c>
      <c r="J200" s="12">
        <v>39</v>
      </c>
      <c r="K200" s="12"/>
      <c r="L200" s="12">
        <v>38</v>
      </c>
      <c r="M200" s="74" t="str">
        <f t="shared" si="86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5">
        <f t="shared" si="89"/>
        <v>24.466257668711656</v>
      </c>
      <c r="AO200" s="41">
        <v>1630</v>
      </c>
      <c r="AP200" s="110"/>
      <c r="AQ200" s="111"/>
      <c r="AR200" s="126" t="str">
        <f t="shared" si="90"/>
        <v/>
      </c>
      <c r="AS200" s="126" t="str">
        <f t="shared" si="91"/>
        <v/>
      </c>
      <c r="AT200" s="127">
        <v>1705</v>
      </c>
      <c r="AU200" s="128"/>
      <c r="AV200" s="129"/>
      <c r="AW200" s="126" t="str">
        <f t="shared" si="92"/>
        <v/>
      </c>
      <c r="AX200" s="126" t="str">
        <f t="shared" si="93"/>
        <v/>
      </c>
      <c r="AY200" s="64" t="str">
        <f t="shared" si="94"/>
        <v/>
      </c>
      <c r="AZ200" s="97"/>
      <c r="BA200" s="68"/>
      <c r="BB200" s="68"/>
      <c r="BC200" s="68"/>
      <c r="BD200" s="68"/>
      <c r="BE200" s="15"/>
      <c r="BF200" s="5">
        <f t="shared" si="95"/>
        <v>8890</v>
      </c>
      <c r="BG200" s="42">
        <v>2924</v>
      </c>
      <c r="BH200" s="42">
        <v>296</v>
      </c>
      <c r="BI200" s="42"/>
      <c r="BJ200" s="42"/>
      <c r="BK200" s="42"/>
      <c r="BL200" s="42"/>
      <c r="BM200" s="42">
        <v>5670</v>
      </c>
    </row>
    <row r="201" spans="1:65" outlineLevel="5">
      <c r="A201" s="22">
        <f t="shared" si="80"/>
        <v>6</v>
      </c>
      <c r="B201" s="9">
        <f t="shared" si="79"/>
        <v>42534</v>
      </c>
      <c r="C201" s="51">
        <v>396391</v>
      </c>
      <c r="D201" s="64">
        <f t="shared" si="85"/>
        <v>38.5</v>
      </c>
      <c r="E201" s="12">
        <v>38</v>
      </c>
      <c r="F201" s="12">
        <v>40</v>
      </c>
      <c r="G201" s="12"/>
      <c r="H201" s="12">
        <v>39</v>
      </c>
      <c r="I201" s="12">
        <v>37</v>
      </c>
      <c r="J201" s="12">
        <v>39</v>
      </c>
      <c r="K201" s="12"/>
      <c r="L201" s="12">
        <v>38</v>
      </c>
      <c r="M201" s="74" t="str">
        <f t="shared" si="86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5">
        <f t="shared" si="89"/>
        <v>33.17803660565724</v>
      </c>
      <c r="AO201" s="41">
        <v>1202</v>
      </c>
      <c r="AP201" s="110"/>
      <c r="AQ201" s="111"/>
      <c r="AR201" s="126" t="str">
        <f t="shared" si="90"/>
        <v/>
      </c>
      <c r="AS201" s="126" t="str">
        <f t="shared" si="91"/>
        <v/>
      </c>
      <c r="AT201" s="127">
        <v>1721</v>
      </c>
      <c r="AU201" s="128"/>
      <c r="AV201" s="129"/>
      <c r="AW201" s="126" t="str">
        <f t="shared" si="92"/>
        <v/>
      </c>
      <c r="AX201" s="126" t="str">
        <f t="shared" si="93"/>
        <v/>
      </c>
      <c r="AY201" s="64" t="str">
        <f t="shared" si="94"/>
        <v/>
      </c>
      <c r="AZ201" s="97">
        <v>79.3</v>
      </c>
      <c r="BA201" s="68"/>
      <c r="BB201" s="68"/>
      <c r="BC201" s="68"/>
      <c r="BD201" s="68"/>
      <c r="BE201" s="15"/>
      <c r="BF201" s="5">
        <f t="shared" si="95"/>
        <v>8957</v>
      </c>
      <c r="BG201" s="42">
        <v>2917</v>
      </c>
      <c r="BH201" s="42">
        <v>0</v>
      </c>
      <c r="BI201" s="42"/>
      <c r="BJ201" s="42"/>
      <c r="BK201" s="42"/>
      <c r="BL201" s="42"/>
      <c r="BM201" s="42">
        <v>6040</v>
      </c>
    </row>
    <row r="202" spans="1:65" outlineLevel="5">
      <c r="A202" s="22">
        <f t="shared" si="80"/>
        <v>6</v>
      </c>
      <c r="B202" s="9">
        <f t="shared" si="79"/>
        <v>42535</v>
      </c>
      <c r="C202" s="51">
        <v>401408</v>
      </c>
      <c r="D202" s="64">
        <f t="shared" si="85"/>
        <v>38.5</v>
      </c>
      <c r="E202" s="12">
        <v>38</v>
      </c>
      <c r="F202" s="12">
        <v>40</v>
      </c>
      <c r="G202" s="12"/>
      <c r="H202" s="12">
        <v>39</v>
      </c>
      <c r="I202" s="12">
        <v>37</v>
      </c>
      <c r="J202" s="12">
        <v>39</v>
      </c>
      <c r="K202" s="12"/>
      <c r="L202" s="12">
        <v>38</v>
      </c>
      <c r="M202" s="74">
        <f t="shared" si="86"/>
        <v>7.1</v>
      </c>
      <c r="N202" s="83">
        <v>7.23</v>
      </c>
      <c r="O202" s="83">
        <v>7.19</v>
      </c>
      <c r="P202" s="83"/>
      <c r="Q202" s="83">
        <v>6.99</v>
      </c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5">
        <f t="shared" si="89"/>
        <v>33.17803660565724</v>
      </c>
      <c r="AO202" s="41">
        <v>1202</v>
      </c>
      <c r="AP202" s="110">
        <v>4.82</v>
      </c>
      <c r="AQ202" s="111">
        <v>3.57</v>
      </c>
      <c r="AR202" s="126">
        <f t="shared" si="90"/>
        <v>74.066390041493761</v>
      </c>
      <c r="AS202" s="126">
        <f t="shared" si="91"/>
        <v>25.933609958506239</v>
      </c>
      <c r="AT202" s="127">
        <v>1720</v>
      </c>
      <c r="AU202" s="128">
        <v>2.4500000000000002</v>
      </c>
      <c r="AV202" s="129">
        <v>1.48</v>
      </c>
      <c r="AW202" s="126">
        <f t="shared" si="92"/>
        <v>60.408163265306115</v>
      </c>
      <c r="AX202" s="126">
        <f t="shared" si="93"/>
        <v>39.591836734693885</v>
      </c>
      <c r="AY202" s="64">
        <f t="shared" si="94"/>
        <v>46.576568771838609</v>
      </c>
      <c r="AZ202" s="97">
        <v>80.900000000000006</v>
      </c>
      <c r="BA202" s="68"/>
      <c r="BB202" s="68"/>
      <c r="BC202" s="68"/>
      <c r="BD202" s="68"/>
      <c r="BE202" s="15"/>
      <c r="BF202" s="5">
        <f t="shared" si="95"/>
        <v>9042</v>
      </c>
      <c r="BG202" s="42">
        <v>3232</v>
      </c>
      <c r="BH202" s="42">
        <v>0</v>
      </c>
      <c r="BI202" s="42"/>
      <c r="BJ202" s="42"/>
      <c r="BK202" s="42"/>
      <c r="BL202" s="42"/>
      <c r="BM202" s="42">
        <v>5810</v>
      </c>
    </row>
    <row r="203" spans="1:65" outlineLevel="5">
      <c r="A203" s="22">
        <f t="shared" si="80"/>
        <v>6</v>
      </c>
      <c r="B203" s="9">
        <f t="shared" si="79"/>
        <v>42536</v>
      </c>
      <c r="C203" s="51">
        <v>417048</v>
      </c>
      <c r="D203" s="64">
        <f t="shared" si="85"/>
        <v>38.799999999999997</v>
      </c>
      <c r="E203" s="12">
        <v>38</v>
      </c>
      <c r="F203" s="12">
        <v>40</v>
      </c>
      <c r="G203" s="12"/>
      <c r="H203" s="12">
        <v>40</v>
      </c>
      <c r="I203" s="12">
        <v>37</v>
      </c>
      <c r="J203" s="12">
        <v>39</v>
      </c>
      <c r="K203" s="12"/>
      <c r="L203" s="12">
        <v>39</v>
      </c>
      <c r="M203" s="74" t="str">
        <f t="shared" si="86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5">
        <f t="shared" si="89"/>
        <v>31.426319936958233</v>
      </c>
      <c r="AO203" s="41">
        <v>1269</v>
      </c>
      <c r="AP203" s="110"/>
      <c r="AQ203" s="111"/>
      <c r="AR203" s="126" t="str">
        <f t="shared" si="90"/>
        <v/>
      </c>
      <c r="AS203" s="126" t="str">
        <f t="shared" si="91"/>
        <v/>
      </c>
      <c r="AT203" s="127">
        <v>1665</v>
      </c>
      <c r="AU203" s="128"/>
      <c r="AV203" s="129"/>
      <c r="AW203" s="126" t="str">
        <f t="shared" si="92"/>
        <v/>
      </c>
      <c r="AX203" s="126" t="str">
        <f t="shared" si="93"/>
        <v/>
      </c>
      <c r="AY203" s="64" t="str">
        <f t="shared" si="94"/>
        <v/>
      </c>
      <c r="AZ203" s="97">
        <v>81</v>
      </c>
      <c r="BA203" s="68"/>
      <c r="BB203" s="68"/>
      <c r="BC203" s="68"/>
      <c r="BD203" s="68"/>
      <c r="BE203" s="15"/>
      <c r="BF203" s="5">
        <f t="shared" si="95"/>
        <v>9063</v>
      </c>
      <c r="BG203" s="42">
        <v>3243</v>
      </c>
      <c r="BH203" s="42">
        <v>0</v>
      </c>
      <c r="BI203" s="42"/>
      <c r="BJ203" s="42"/>
      <c r="BK203" s="42"/>
      <c r="BL203" s="42"/>
      <c r="BM203" s="42">
        <v>5820</v>
      </c>
    </row>
    <row r="204" spans="1:65" outlineLevel="5">
      <c r="A204" s="22">
        <f t="shared" si="80"/>
        <v>6</v>
      </c>
      <c r="B204" s="9">
        <f t="shared" si="79"/>
        <v>42537</v>
      </c>
      <c r="C204" s="51">
        <v>431548</v>
      </c>
      <c r="D204" s="64">
        <f t="shared" si="85"/>
        <v>38.5</v>
      </c>
      <c r="E204" s="12">
        <v>38</v>
      </c>
      <c r="F204" s="12">
        <v>40</v>
      </c>
      <c r="G204" s="12"/>
      <c r="H204" s="12">
        <v>39</v>
      </c>
      <c r="I204" s="12">
        <v>37</v>
      </c>
      <c r="J204" s="12">
        <v>39</v>
      </c>
      <c r="K204" s="12"/>
      <c r="L204" s="12">
        <v>38</v>
      </c>
      <c r="M204" s="74" t="str">
        <f t="shared" si="86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5">
        <f t="shared" si="89"/>
        <v>31.107644305772229</v>
      </c>
      <c r="AO204" s="41">
        <v>1282</v>
      </c>
      <c r="AP204" s="110"/>
      <c r="AQ204" s="111"/>
      <c r="AR204" s="126" t="str">
        <f t="shared" si="90"/>
        <v/>
      </c>
      <c r="AS204" s="126" t="str">
        <f t="shared" si="91"/>
        <v/>
      </c>
      <c r="AT204" s="127">
        <v>1546</v>
      </c>
      <c r="AU204" s="128"/>
      <c r="AV204" s="129"/>
      <c r="AW204" s="126" t="str">
        <f t="shared" si="92"/>
        <v/>
      </c>
      <c r="AX204" s="126" t="str">
        <f t="shared" si="93"/>
        <v/>
      </c>
      <c r="AY204" s="64" t="str">
        <f t="shared" si="94"/>
        <v/>
      </c>
      <c r="AZ204" s="97">
        <v>80.900000000000006</v>
      </c>
      <c r="BA204" s="68"/>
      <c r="BB204" s="68"/>
      <c r="BC204" s="68"/>
      <c r="BD204" s="68"/>
      <c r="BE204" s="15"/>
      <c r="BF204" s="5">
        <f t="shared" si="95"/>
        <v>8966</v>
      </c>
      <c r="BG204" s="42">
        <v>2013</v>
      </c>
      <c r="BH204" s="42">
        <v>1083</v>
      </c>
      <c r="BI204" s="42"/>
      <c r="BJ204" s="42"/>
      <c r="BK204" s="42"/>
      <c r="BL204" s="42"/>
      <c r="BM204" s="42">
        <v>5870</v>
      </c>
    </row>
    <row r="205" spans="1:65" outlineLevel="5">
      <c r="A205" s="22">
        <f t="shared" si="80"/>
        <v>6</v>
      </c>
      <c r="B205" s="9">
        <f t="shared" si="79"/>
        <v>42538</v>
      </c>
      <c r="C205" s="51">
        <v>423592</v>
      </c>
      <c r="D205" s="64">
        <f t="shared" si="85"/>
        <v>38.200000000000003</v>
      </c>
      <c r="E205" s="12">
        <v>37</v>
      </c>
      <c r="F205" s="12">
        <v>40</v>
      </c>
      <c r="G205" s="12"/>
      <c r="H205" s="12">
        <v>39</v>
      </c>
      <c r="I205" s="12">
        <v>36</v>
      </c>
      <c r="J205" s="12">
        <v>39</v>
      </c>
      <c r="K205" s="12"/>
      <c r="L205" s="12">
        <v>38</v>
      </c>
      <c r="M205" s="74" t="str">
        <f t="shared" si="86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5">
        <f t="shared" si="89"/>
        <v>32.291497975708502</v>
      </c>
      <c r="AO205" s="41">
        <v>1235</v>
      </c>
      <c r="AP205" s="110"/>
      <c r="AQ205" s="111"/>
      <c r="AR205" s="126" t="str">
        <f t="shared" si="90"/>
        <v/>
      </c>
      <c r="AS205" s="126" t="str">
        <f t="shared" si="91"/>
        <v/>
      </c>
      <c r="AT205" s="127">
        <v>1698</v>
      </c>
      <c r="AU205" s="128"/>
      <c r="AV205" s="129"/>
      <c r="AW205" s="126" t="str">
        <f t="shared" si="92"/>
        <v/>
      </c>
      <c r="AX205" s="126" t="str">
        <f t="shared" si="93"/>
        <v/>
      </c>
      <c r="AY205" s="64" t="str">
        <f t="shared" si="94"/>
        <v/>
      </c>
      <c r="AZ205" s="97">
        <v>80.400000000000006</v>
      </c>
      <c r="BA205" s="68"/>
      <c r="BB205" s="68"/>
      <c r="BC205" s="68"/>
      <c r="BD205" s="68"/>
      <c r="BE205" s="15"/>
      <c r="BF205" s="5">
        <f t="shared" si="95"/>
        <v>8650</v>
      </c>
      <c r="BG205" s="42">
        <v>2800</v>
      </c>
      <c r="BH205" s="42">
        <v>0</v>
      </c>
      <c r="BI205" s="42"/>
      <c r="BJ205" s="42"/>
      <c r="BK205" s="42"/>
      <c r="BL205" s="42"/>
      <c r="BM205" s="42">
        <v>5850</v>
      </c>
    </row>
    <row r="206" spans="1:65" outlineLevel="5">
      <c r="A206" s="22">
        <f t="shared" si="80"/>
        <v>6</v>
      </c>
      <c r="B206" s="9">
        <f t="shared" si="79"/>
        <v>42539</v>
      </c>
      <c r="C206" s="51">
        <v>416386</v>
      </c>
      <c r="D206" s="64">
        <f t="shared" si="85"/>
        <v>37.799999999999997</v>
      </c>
      <c r="E206" s="12">
        <v>37</v>
      </c>
      <c r="F206" s="12">
        <v>40</v>
      </c>
      <c r="G206" s="12"/>
      <c r="H206" s="12">
        <v>38</v>
      </c>
      <c r="I206" s="12">
        <v>36</v>
      </c>
      <c r="J206" s="12">
        <v>39</v>
      </c>
      <c r="K206" s="12"/>
      <c r="L206" s="12">
        <v>37</v>
      </c>
      <c r="M206" s="74" t="str">
        <f t="shared" si="86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5">
        <f t="shared" si="89"/>
        <v>28.364153627311524</v>
      </c>
      <c r="AO206" s="41">
        <v>1406</v>
      </c>
      <c r="AP206" s="110"/>
      <c r="AQ206" s="111"/>
      <c r="AR206" s="126" t="str">
        <f t="shared" si="90"/>
        <v/>
      </c>
      <c r="AS206" s="126" t="str">
        <f t="shared" si="91"/>
        <v/>
      </c>
      <c r="AT206" s="127">
        <v>1687</v>
      </c>
      <c r="AU206" s="128"/>
      <c r="AV206" s="129"/>
      <c r="AW206" s="126" t="str">
        <f t="shared" si="92"/>
        <v/>
      </c>
      <c r="AX206" s="126" t="str">
        <f t="shared" si="93"/>
        <v/>
      </c>
      <c r="AY206" s="64" t="str">
        <f t="shared" si="94"/>
        <v/>
      </c>
      <c r="AZ206" s="97"/>
      <c r="BA206" s="68"/>
      <c r="BB206" s="68"/>
      <c r="BC206" s="68"/>
      <c r="BD206" s="68"/>
      <c r="BE206" s="15"/>
      <c r="BF206" s="5">
        <f t="shared" si="95"/>
        <v>8793</v>
      </c>
      <c r="BG206" s="42">
        <v>2873</v>
      </c>
      <c r="BH206" s="42">
        <v>0</v>
      </c>
      <c r="BI206" s="42"/>
      <c r="BJ206" s="42"/>
      <c r="BK206" s="42"/>
      <c r="BL206" s="42"/>
      <c r="BM206" s="42">
        <v>5920</v>
      </c>
    </row>
    <row r="207" spans="1:65" outlineLevel="5">
      <c r="A207" s="22">
        <f t="shared" si="80"/>
        <v>6</v>
      </c>
      <c r="B207" s="9">
        <f t="shared" si="79"/>
        <v>42540</v>
      </c>
      <c r="C207" s="51">
        <v>459049</v>
      </c>
      <c r="D207" s="64">
        <f t="shared" si="85"/>
        <v>38.799999999999997</v>
      </c>
      <c r="E207" s="12">
        <v>38</v>
      </c>
      <c r="F207" s="12">
        <v>40</v>
      </c>
      <c r="G207" s="12"/>
      <c r="H207" s="12">
        <v>40</v>
      </c>
      <c r="I207" s="12">
        <v>37</v>
      </c>
      <c r="J207" s="12">
        <v>39</v>
      </c>
      <c r="K207" s="12"/>
      <c r="L207" s="12">
        <v>39</v>
      </c>
      <c r="M207" s="74" t="str">
        <f t="shared" si="86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5">
        <f t="shared" si="89"/>
        <v>27.829727843684577</v>
      </c>
      <c r="AO207" s="41">
        <v>1433</v>
      </c>
      <c r="AP207" s="110"/>
      <c r="AQ207" s="111"/>
      <c r="AR207" s="126" t="str">
        <f t="shared" si="90"/>
        <v/>
      </c>
      <c r="AS207" s="126" t="str">
        <f t="shared" si="91"/>
        <v/>
      </c>
      <c r="AT207" s="127">
        <v>1836</v>
      </c>
      <c r="AU207" s="128"/>
      <c r="AV207" s="129"/>
      <c r="AW207" s="126" t="str">
        <f t="shared" si="92"/>
        <v/>
      </c>
      <c r="AX207" s="126" t="str">
        <f t="shared" si="93"/>
        <v/>
      </c>
      <c r="AY207" s="64" t="str">
        <f t="shared" si="94"/>
        <v/>
      </c>
      <c r="AZ207" s="97"/>
      <c r="BA207" s="68"/>
      <c r="BB207" s="68"/>
      <c r="BC207" s="68"/>
      <c r="BD207" s="68"/>
      <c r="BE207" s="15"/>
      <c r="BF207" s="5">
        <f t="shared" si="95"/>
        <v>8565</v>
      </c>
      <c r="BG207" s="42">
        <v>2965</v>
      </c>
      <c r="BH207" s="42">
        <v>0</v>
      </c>
      <c r="BI207" s="42"/>
      <c r="BJ207" s="42"/>
      <c r="BK207" s="42"/>
      <c r="BL207" s="42"/>
      <c r="BM207" s="42">
        <v>5600</v>
      </c>
    </row>
    <row r="208" spans="1:65" outlineLevel="5">
      <c r="A208" s="22">
        <f t="shared" si="80"/>
        <v>6</v>
      </c>
      <c r="B208" s="9">
        <f t="shared" si="79"/>
        <v>42541</v>
      </c>
      <c r="C208" s="51">
        <v>465643</v>
      </c>
      <c r="D208" s="64">
        <f t="shared" si="85"/>
        <v>38</v>
      </c>
      <c r="E208" s="12">
        <v>38</v>
      </c>
      <c r="F208" s="12">
        <v>39</v>
      </c>
      <c r="G208" s="12"/>
      <c r="H208" s="12"/>
      <c r="I208" s="12">
        <v>37</v>
      </c>
      <c r="J208" s="12">
        <v>38</v>
      </c>
      <c r="K208" s="12"/>
      <c r="L208" s="12"/>
      <c r="M208" s="74" t="str">
        <f t="shared" si="86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5">
        <f t="shared" si="89"/>
        <v>18.310376492194674</v>
      </c>
      <c r="AO208" s="41">
        <v>2178</v>
      </c>
      <c r="AP208" s="110"/>
      <c r="AQ208" s="111"/>
      <c r="AR208" s="126" t="str">
        <f t="shared" si="90"/>
        <v/>
      </c>
      <c r="AS208" s="126" t="str">
        <f t="shared" si="91"/>
        <v/>
      </c>
      <c r="AT208" s="127">
        <v>2196</v>
      </c>
      <c r="AU208" s="128"/>
      <c r="AV208" s="129"/>
      <c r="AW208" s="126" t="str">
        <f t="shared" si="92"/>
        <v/>
      </c>
      <c r="AX208" s="126" t="str">
        <f t="shared" si="93"/>
        <v/>
      </c>
      <c r="AY208" s="64" t="str">
        <f t="shared" si="94"/>
        <v/>
      </c>
      <c r="AZ208" s="97">
        <v>80.3</v>
      </c>
      <c r="BA208" s="68"/>
      <c r="BB208" s="68"/>
      <c r="BC208" s="68"/>
      <c r="BD208" s="68"/>
      <c r="BE208" s="15"/>
      <c r="BF208" s="5">
        <f t="shared" si="95"/>
        <v>8935</v>
      </c>
      <c r="BG208" s="42">
        <v>4005</v>
      </c>
      <c r="BH208" s="42">
        <v>0</v>
      </c>
      <c r="BI208" s="42"/>
      <c r="BJ208" s="42"/>
      <c r="BK208" s="42"/>
      <c r="BL208" s="42"/>
      <c r="BM208" s="42">
        <v>4930</v>
      </c>
    </row>
    <row r="209" spans="1:65" outlineLevel="5">
      <c r="A209" s="22">
        <f t="shared" si="80"/>
        <v>6</v>
      </c>
      <c r="B209" s="9">
        <f t="shared" si="79"/>
        <v>42542</v>
      </c>
      <c r="C209" s="51">
        <v>511828</v>
      </c>
      <c r="D209" s="64">
        <f t="shared" si="85"/>
        <v>38.799999999999997</v>
      </c>
      <c r="E209" s="12">
        <v>39</v>
      </c>
      <c r="F209" s="12">
        <v>40</v>
      </c>
      <c r="G209" s="12"/>
      <c r="H209" s="12">
        <v>39</v>
      </c>
      <c r="I209" s="12">
        <v>38</v>
      </c>
      <c r="J209" s="12">
        <v>39</v>
      </c>
      <c r="K209" s="12"/>
      <c r="L209" s="12">
        <v>38</v>
      </c>
      <c r="M209" s="74">
        <f t="shared" si="86"/>
        <v>7</v>
      </c>
      <c r="N209" s="83">
        <v>7.1</v>
      </c>
      <c r="O209" s="83">
        <v>7.11</v>
      </c>
      <c r="P209" s="83"/>
      <c r="Q209" s="83">
        <v>6.92</v>
      </c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5">
        <f t="shared" si="89"/>
        <v>18.428835489833642</v>
      </c>
      <c r="AO209" s="41">
        <v>2164</v>
      </c>
      <c r="AP209" s="110">
        <v>4.32</v>
      </c>
      <c r="AQ209" s="111">
        <v>3.21</v>
      </c>
      <c r="AR209" s="126">
        <f t="shared" si="90"/>
        <v>74.305555555555543</v>
      </c>
      <c r="AS209" s="126">
        <f t="shared" si="91"/>
        <v>25.694444444444457</v>
      </c>
      <c r="AT209" s="127">
        <v>2196</v>
      </c>
      <c r="AU209" s="128">
        <v>2.39</v>
      </c>
      <c r="AV209" s="129">
        <v>1.5</v>
      </c>
      <c r="AW209" s="126">
        <f t="shared" si="92"/>
        <v>62.761506276150627</v>
      </c>
      <c r="AX209" s="126">
        <f t="shared" si="93"/>
        <v>37.238493723849373</v>
      </c>
      <c r="AY209" s="64">
        <f t="shared" si="94"/>
        <v>41.720046203927296</v>
      </c>
      <c r="AZ209" s="97">
        <v>80.7</v>
      </c>
      <c r="BA209" s="68"/>
      <c r="BB209" s="68"/>
      <c r="BC209" s="68"/>
      <c r="BD209" s="68"/>
      <c r="BE209" s="15"/>
      <c r="BF209" s="5">
        <f t="shared" si="95"/>
        <v>9101</v>
      </c>
      <c r="BG209" s="42">
        <v>3181</v>
      </c>
      <c r="BH209" s="42">
        <v>0</v>
      </c>
      <c r="BI209" s="42"/>
      <c r="BJ209" s="42"/>
      <c r="BK209" s="42"/>
      <c r="BL209" s="42"/>
      <c r="BM209" s="42">
        <v>5920</v>
      </c>
    </row>
    <row r="210" spans="1:65" outlineLevel="5">
      <c r="A210" s="22">
        <f t="shared" si="80"/>
        <v>6</v>
      </c>
      <c r="B210" s="9">
        <f t="shared" si="79"/>
        <v>42543</v>
      </c>
      <c r="C210" s="51">
        <v>524732</v>
      </c>
      <c r="D210" s="64">
        <f t="shared" si="85"/>
        <v>38.5</v>
      </c>
      <c r="E210" s="12">
        <v>39</v>
      </c>
      <c r="F210" s="12">
        <v>39</v>
      </c>
      <c r="G210" s="12"/>
      <c r="H210" s="12">
        <v>39</v>
      </c>
      <c r="I210" s="12">
        <v>38</v>
      </c>
      <c r="J210" s="12">
        <v>38</v>
      </c>
      <c r="K210" s="12"/>
      <c r="L210" s="12">
        <v>38</v>
      </c>
      <c r="M210" s="74" t="str">
        <f t="shared" si="86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5">
        <f t="shared" si="89"/>
        <v>20.631143300569065</v>
      </c>
      <c r="AO210" s="41">
        <v>1933</v>
      </c>
      <c r="AP210" s="110"/>
      <c r="AQ210" s="111"/>
      <c r="AR210" s="126" t="str">
        <f t="shared" si="90"/>
        <v/>
      </c>
      <c r="AS210" s="126" t="str">
        <f t="shared" si="91"/>
        <v/>
      </c>
      <c r="AT210" s="127">
        <v>2191</v>
      </c>
      <c r="AU210" s="128"/>
      <c r="AV210" s="129"/>
      <c r="AW210" s="126" t="str">
        <f t="shared" si="92"/>
        <v/>
      </c>
      <c r="AX210" s="126" t="str">
        <f t="shared" si="93"/>
        <v/>
      </c>
      <c r="AY210" s="64" t="str">
        <f t="shared" si="94"/>
        <v/>
      </c>
      <c r="AZ210" s="97">
        <v>80.400000000000006</v>
      </c>
      <c r="BA210" s="68"/>
      <c r="BB210" s="68"/>
      <c r="BC210" s="68"/>
      <c r="BD210" s="68"/>
      <c r="BE210" s="15"/>
      <c r="BF210" s="5">
        <f t="shared" si="95"/>
        <v>9053</v>
      </c>
      <c r="BG210" s="42">
        <v>3193</v>
      </c>
      <c r="BH210" s="42">
        <v>0</v>
      </c>
      <c r="BI210" s="42"/>
      <c r="BJ210" s="42"/>
      <c r="BK210" s="42"/>
      <c r="BL210" s="42"/>
      <c r="BM210" s="42">
        <v>5860</v>
      </c>
    </row>
    <row r="211" spans="1:65" outlineLevel="5">
      <c r="A211" s="22">
        <f t="shared" si="80"/>
        <v>6</v>
      </c>
      <c r="B211" s="9">
        <f t="shared" si="79"/>
        <v>42544</v>
      </c>
      <c r="C211" s="51">
        <v>515701</v>
      </c>
      <c r="D211" s="64">
        <f t="shared" si="85"/>
        <v>38.5</v>
      </c>
      <c r="E211" s="12">
        <v>38</v>
      </c>
      <c r="F211" s="12">
        <v>40</v>
      </c>
      <c r="G211" s="12"/>
      <c r="H211" s="12">
        <v>39</v>
      </c>
      <c r="I211" s="12">
        <v>37</v>
      </c>
      <c r="J211" s="12">
        <v>39</v>
      </c>
      <c r="K211" s="12"/>
      <c r="L211" s="12">
        <v>38</v>
      </c>
      <c r="M211" s="74" t="str">
        <f t="shared" si="86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5">
        <f t="shared" si="89"/>
        <v>19.801390268123139</v>
      </c>
      <c r="AO211" s="41">
        <v>2014</v>
      </c>
      <c r="AP211" s="110"/>
      <c r="AQ211" s="111"/>
      <c r="AR211" s="126" t="str">
        <f t="shared" si="90"/>
        <v/>
      </c>
      <c r="AS211" s="126" t="str">
        <f t="shared" si="91"/>
        <v/>
      </c>
      <c r="AT211" s="127">
        <v>2216</v>
      </c>
      <c r="AU211" s="128"/>
      <c r="AV211" s="129"/>
      <c r="AW211" s="126" t="str">
        <f t="shared" si="92"/>
        <v/>
      </c>
      <c r="AX211" s="126" t="str">
        <f t="shared" si="93"/>
        <v/>
      </c>
      <c r="AY211" s="64" t="str">
        <f t="shared" si="94"/>
        <v/>
      </c>
      <c r="AZ211" s="97">
        <v>81.099999999999994</v>
      </c>
      <c r="BA211" s="68"/>
      <c r="BB211" s="68"/>
      <c r="BC211" s="68"/>
      <c r="BD211" s="68"/>
      <c r="BE211" s="15"/>
      <c r="BF211" s="5">
        <f t="shared" si="95"/>
        <v>8973</v>
      </c>
      <c r="BG211" s="42">
        <v>2923</v>
      </c>
      <c r="BH211" s="42">
        <v>0</v>
      </c>
      <c r="BI211" s="42"/>
      <c r="BJ211" s="42"/>
      <c r="BK211" s="42"/>
      <c r="BL211" s="42"/>
      <c r="BM211" s="42">
        <v>6050</v>
      </c>
    </row>
    <row r="212" spans="1:65" outlineLevel="5">
      <c r="A212" s="22">
        <f t="shared" si="80"/>
        <v>6</v>
      </c>
      <c r="B212" s="9">
        <f t="shared" si="79"/>
        <v>42545</v>
      </c>
      <c r="C212" s="51">
        <v>572281</v>
      </c>
      <c r="D212" s="64">
        <f t="shared" si="85"/>
        <v>37.200000000000003</v>
      </c>
      <c r="E212" s="12">
        <v>38</v>
      </c>
      <c r="F212" s="12">
        <v>39</v>
      </c>
      <c r="G212" s="12"/>
      <c r="H212" s="12">
        <v>36</v>
      </c>
      <c r="I212" s="12">
        <v>37</v>
      </c>
      <c r="J212" s="12">
        <v>38</v>
      </c>
      <c r="K212" s="12"/>
      <c r="L212" s="12">
        <v>35</v>
      </c>
      <c r="M212" s="74" t="str">
        <f t="shared" si="86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5">
        <f t="shared" si="89"/>
        <v>18.855791962174941</v>
      </c>
      <c r="AO212" s="41">
        <v>2115</v>
      </c>
      <c r="AP212" s="110"/>
      <c r="AQ212" s="111"/>
      <c r="AR212" s="126" t="str">
        <f t="shared" si="90"/>
        <v/>
      </c>
      <c r="AS212" s="126" t="str">
        <f t="shared" si="91"/>
        <v/>
      </c>
      <c r="AT212" s="127">
        <v>1780</v>
      </c>
      <c r="AU212" s="128"/>
      <c r="AV212" s="129"/>
      <c r="AW212" s="126" t="str">
        <f t="shared" si="92"/>
        <v/>
      </c>
      <c r="AX212" s="126" t="str">
        <f t="shared" si="93"/>
        <v/>
      </c>
      <c r="AY212" s="64" t="str">
        <f t="shared" si="94"/>
        <v/>
      </c>
      <c r="AZ212" s="97">
        <v>81.599999999999994</v>
      </c>
      <c r="BA212" s="68"/>
      <c r="BB212" s="68"/>
      <c r="BC212" s="68"/>
      <c r="BD212" s="68"/>
      <c r="BE212" s="15"/>
      <c r="BF212" s="5">
        <f t="shared" si="95"/>
        <v>8867</v>
      </c>
      <c r="BG212" s="42">
        <v>3047</v>
      </c>
      <c r="BH212" s="42">
        <v>0</v>
      </c>
      <c r="BI212" s="42"/>
      <c r="BJ212" s="42"/>
      <c r="BK212" s="42"/>
      <c r="BL212" s="42"/>
      <c r="BM212" s="42">
        <v>5820</v>
      </c>
    </row>
    <row r="213" spans="1:65" outlineLevel="5">
      <c r="A213" s="22">
        <f t="shared" si="80"/>
        <v>6</v>
      </c>
      <c r="B213" s="9">
        <f t="shared" si="79"/>
        <v>42546</v>
      </c>
      <c r="C213" s="51">
        <v>558869</v>
      </c>
      <c r="D213" s="64">
        <f t="shared" si="85"/>
        <v>33.799999999999997</v>
      </c>
      <c r="E213" s="12">
        <v>38</v>
      </c>
      <c r="F213" s="12">
        <v>39</v>
      </c>
      <c r="G213" s="12">
        <v>33</v>
      </c>
      <c r="H213" s="12">
        <v>27</v>
      </c>
      <c r="I213" s="12">
        <v>37</v>
      </c>
      <c r="J213" s="12">
        <v>38</v>
      </c>
      <c r="K213" s="12">
        <v>32</v>
      </c>
      <c r="L213" s="12">
        <v>26</v>
      </c>
      <c r="M213" s="74" t="str">
        <f t="shared" si="86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5">
        <f t="shared" si="89"/>
        <v>26.982408660351826</v>
      </c>
      <c r="AO213" s="41">
        <v>1478</v>
      </c>
      <c r="AP213" s="110"/>
      <c r="AQ213" s="111"/>
      <c r="AR213" s="126" t="str">
        <f t="shared" si="90"/>
        <v/>
      </c>
      <c r="AS213" s="126" t="str">
        <f t="shared" si="91"/>
        <v/>
      </c>
      <c r="AT213" s="127">
        <v>1105</v>
      </c>
      <c r="AU213" s="128"/>
      <c r="AV213" s="129"/>
      <c r="AW213" s="126" t="str">
        <f t="shared" si="92"/>
        <v/>
      </c>
      <c r="AX213" s="126" t="str">
        <f t="shared" si="93"/>
        <v/>
      </c>
      <c r="AY213" s="64" t="str">
        <f t="shared" si="94"/>
        <v/>
      </c>
      <c r="AZ213" s="97"/>
      <c r="BA213" s="68"/>
      <c r="BB213" s="68"/>
      <c r="BC213" s="68"/>
      <c r="BD213" s="68"/>
      <c r="BE213" s="15"/>
      <c r="BF213" s="5">
        <f t="shared" si="95"/>
        <v>8349</v>
      </c>
      <c r="BG213" s="42">
        <v>2559</v>
      </c>
      <c r="BH213" s="42">
        <v>0</v>
      </c>
      <c r="BI213" s="42"/>
      <c r="BJ213" s="42"/>
      <c r="BK213" s="42"/>
      <c r="BL213" s="42"/>
      <c r="BM213" s="42">
        <v>5790</v>
      </c>
    </row>
    <row r="214" spans="1:65" outlineLevel="5">
      <c r="A214" s="22">
        <f t="shared" si="80"/>
        <v>6</v>
      </c>
      <c r="B214" s="9">
        <f t="shared" si="79"/>
        <v>42547</v>
      </c>
      <c r="C214" s="51">
        <v>479167</v>
      </c>
      <c r="D214" s="64">
        <f t="shared" si="85"/>
        <v>33.799999999999997</v>
      </c>
      <c r="E214" s="12">
        <v>38</v>
      </c>
      <c r="F214" s="12">
        <v>39</v>
      </c>
      <c r="G214" s="12">
        <v>33</v>
      </c>
      <c r="H214" s="12">
        <v>27</v>
      </c>
      <c r="I214" s="12">
        <v>37</v>
      </c>
      <c r="J214" s="12">
        <v>38</v>
      </c>
      <c r="K214" s="12">
        <v>32</v>
      </c>
      <c r="L214" s="12">
        <v>26</v>
      </c>
      <c r="M214" s="74" t="str">
        <f t="shared" si="86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5">
        <f t="shared" si="89"/>
        <v>23.709869203329369</v>
      </c>
      <c r="AO214" s="41">
        <v>1682</v>
      </c>
      <c r="AP214" s="110"/>
      <c r="AQ214" s="111"/>
      <c r="AR214" s="126" t="str">
        <f t="shared" si="90"/>
        <v/>
      </c>
      <c r="AS214" s="126" t="str">
        <f t="shared" si="91"/>
        <v/>
      </c>
      <c r="AT214" s="127">
        <v>1078</v>
      </c>
      <c r="AU214" s="128"/>
      <c r="AV214" s="129"/>
      <c r="AW214" s="126" t="str">
        <f t="shared" si="92"/>
        <v/>
      </c>
      <c r="AX214" s="126" t="str">
        <f t="shared" si="93"/>
        <v/>
      </c>
      <c r="AY214" s="64" t="str">
        <f t="shared" si="94"/>
        <v/>
      </c>
      <c r="AZ214" s="97"/>
      <c r="BA214" s="68"/>
      <c r="BB214" s="68"/>
      <c r="BC214" s="68"/>
      <c r="BD214" s="68"/>
      <c r="BE214" s="15"/>
      <c r="BF214" s="5">
        <f t="shared" si="95"/>
        <v>7938</v>
      </c>
      <c r="BG214" s="42">
        <v>1928</v>
      </c>
      <c r="BH214" s="42">
        <v>0</v>
      </c>
      <c r="BI214" s="42"/>
      <c r="BJ214" s="42"/>
      <c r="BK214" s="42"/>
      <c r="BL214" s="42"/>
      <c r="BM214" s="42">
        <v>6010</v>
      </c>
    </row>
    <row r="215" spans="1:65" outlineLevel="5">
      <c r="A215" s="22">
        <f t="shared" si="80"/>
        <v>6</v>
      </c>
      <c r="B215" s="9">
        <f t="shared" si="79"/>
        <v>42548</v>
      </c>
      <c r="C215" s="51">
        <v>440187</v>
      </c>
      <c r="D215" s="64">
        <f t="shared" si="85"/>
        <v>33.799999999999997</v>
      </c>
      <c r="E215" s="12">
        <v>38</v>
      </c>
      <c r="F215" s="12">
        <v>40</v>
      </c>
      <c r="G215" s="12">
        <v>33</v>
      </c>
      <c r="H215" s="12">
        <v>26</v>
      </c>
      <c r="I215" s="12">
        <v>37</v>
      </c>
      <c r="J215" s="12">
        <v>39</v>
      </c>
      <c r="K215" s="12">
        <v>32</v>
      </c>
      <c r="L215" s="12">
        <v>25</v>
      </c>
      <c r="M215" s="74" t="str">
        <f t="shared" si="86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5">
        <f t="shared" si="89"/>
        <v>29.280469897209986</v>
      </c>
      <c r="AO215" s="41">
        <v>1362</v>
      </c>
      <c r="AP215" s="110"/>
      <c r="AQ215" s="111"/>
      <c r="AR215" s="126" t="str">
        <f t="shared" si="90"/>
        <v/>
      </c>
      <c r="AS215" s="126" t="str">
        <f t="shared" si="91"/>
        <v/>
      </c>
      <c r="AT215" s="127">
        <v>1301</v>
      </c>
      <c r="AU215" s="128"/>
      <c r="AV215" s="129"/>
      <c r="AW215" s="126" t="str">
        <f t="shared" si="92"/>
        <v/>
      </c>
      <c r="AX215" s="126" t="str">
        <f t="shared" si="93"/>
        <v/>
      </c>
      <c r="AY215" s="64" t="str">
        <f t="shared" si="94"/>
        <v/>
      </c>
      <c r="AZ215" s="97">
        <v>81.3</v>
      </c>
      <c r="BA215" s="68"/>
      <c r="BB215" s="68"/>
      <c r="BC215" s="68"/>
      <c r="BD215" s="68"/>
      <c r="BE215" s="15"/>
      <c r="BF215" s="5">
        <f t="shared" si="95"/>
        <v>7211</v>
      </c>
      <c r="BG215" s="42">
        <v>2182</v>
      </c>
      <c r="BH215" s="42">
        <v>739</v>
      </c>
      <c r="BI215" s="42"/>
      <c r="BJ215" s="42"/>
      <c r="BK215" s="42"/>
      <c r="BL215" s="42"/>
      <c r="BM215" s="42">
        <v>4290</v>
      </c>
    </row>
    <row r="216" spans="1:65" outlineLevel="5">
      <c r="A216" s="22">
        <f t="shared" si="80"/>
        <v>6</v>
      </c>
      <c r="B216" s="9">
        <f t="shared" si="79"/>
        <v>42549</v>
      </c>
      <c r="C216" s="51">
        <v>441515</v>
      </c>
      <c r="D216" s="64">
        <f t="shared" si="85"/>
        <v>33.299999999999997</v>
      </c>
      <c r="E216" s="12">
        <v>37</v>
      </c>
      <c r="F216" s="12">
        <v>38</v>
      </c>
      <c r="G216" s="12">
        <v>34</v>
      </c>
      <c r="H216" s="12">
        <v>26</v>
      </c>
      <c r="I216" s="12">
        <v>36</v>
      </c>
      <c r="J216" s="12">
        <v>37</v>
      </c>
      <c r="K216" s="12">
        <v>33</v>
      </c>
      <c r="L216" s="12">
        <v>25</v>
      </c>
      <c r="M216" s="74" t="str">
        <f t="shared" si="86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5">
        <f t="shared" si="89"/>
        <v>21.948266373142541</v>
      </c>
      <c r="AO216" s="41">
        <v>1817</v>
      </c>
      <c r="AP216" s="110"/>
      <c r="AQ216" s="111"/>
      <c r="AR216" s="126" t="str">
        <f t="shared" si="90"/>
        <v/>
      </c>
      <c r="AS216" s="126" t="str">
        <f t="shared" si="91"/>
        <v/>
      </c>
      <c r="AT216" s="127">
        <v>1538</v>
      </c>
      <c r="AU216" s="128"/>
      <c r="AV216" s="129"/>
      <c r="AW216" s="126" t="str">
        <f t="shared" si="92"/>
        <v/>
      </c>
      <c r="AX216" s="126" t="str">
        <f t="shared" si="93"/>
        <v/>
      </c>
      <c r="AY216" s="64" t="str">
        <f t="shared" si="94"/>
        <v/>
      </c>
      <c r="AZ216" s="97">
        <v>81.3</v>
      </c>
      <c r="BA216" s="68"/>
      <c r="BB216" s="68"/>
      <c r="BC216" s="68"/>
      <c r="BD216" s="68"/>
      <c r="BE216" s="15"/>
      <c r="BF216" s="5">
        <f t="shared" si="95"/>
        <v>7398</v>
      </c>
      <c r="BG216" s="42">
        <v>3763</v>
      </c>
      <c r="BH216" s="42">
        <v>3635</v>
      </c>
      <c r="BI216" s="42"/>
      <c r="BJ216" s="42"/>
      <c r="BK216" s="42"/>
      <c r="BL216" s="42"/>
      <c r="BM216" s="42">
        <v>0</v>
      </c>
    </row>
    <row r="217" spans="1:65" outlineLevel="5">
      <c r="A217" s="22">
        <f t="shared" si="80"/>
        <v>6</v>
      </c>
      <c r="B217" s="9">
        <f t="shared" si="79"/>
        <v>42550</v>
      </c>
      <c r="C217" s="51">
        <v>463989</v>
      </c>
      <c r="D217" s="64">
        <f t="shared" si="85"/>
        <v>36.200000000000003</v>
      </c>
      <c r="E217" s="12">
        <v>37</v>
      </c>
      <c r="F217" s="12">
        <v>37</v>
      </c>
      <c r="G217" s="12">
        <v>36</v>
      </c>
      <c r="H217" s="12"/>
      <c r="I217" s="12">
        <v>36</v>
      </c>
      <c r="J217" s="12">
        <v>36</v>
      </c>
      <c r="K217" s="12">
        <v>35</v>
      </c>
      <c r="L217" s="12"/>
      <c r="M217" s="74">
        <f t="shared" si="86"/>
        <v>7.1</v>
      </c>
      <c r="N217" s="83">
        <v>7.08</v>
      </c>
      <c r="O217" s="83">
        <v>7.09</v>
      </c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5">
        <f t="shared" si="89"/>
        <v>31.955128205128204</v>
      </c>
      <c r="AO217" s="41">
        <v>1248</v>
      </c>
      <c r="AP217" s="110">
        <v>5.12</v>
      </c>
      <c r="AQ217" s="111">
        <v>3.69</v>
      </c>
      <c r="AR217" s="126">
        <f t="shared" si="90"/>
        <v>72.0703125</v>
      </c>
      <c r="AS217" s="126">
        <f t="shared" si="91"/>
        <v>27.9296875</v>
      </c>
      <c r="AT217" s="127">
        <v>1395</v>
      </c>
      <c r="AU217" s="128">
        <v>2.56</v>
      </c>
      <c r="AV217" s="129">
        <v>1.58</v>
      </c>
      <c r="AW217" s="126">
        <f t="shared" si="92"/>
        <v>61.71875</v>
      </c>
      <c r="AX217" s="126">
        <f t="shared" si="93"/>
        <v>38.28125</v>
      </c>
      <c r="AY217" s="64">
        <f t="shared" si="94"/>
        <v>37.520048669874448</v>
      </c>
      <c r="AZ217" s="97">
        <v>81.2</v>
      </c>
      <c r="BA217" s="68"/>
      <c r="BB217" s="68"/>
      <c r="BC217" s="68"/>
      <c r="BD217" s="68"/>
      <c r="BE217" s="15"/>
      <c r="BF217" s="5">
        <f t="shared" si="95"/>
        <v>5800</v>
      </c>
      <c r="BG217" s="42">
        <v>3445</v>
      </c>
      <c r="BH217" s="42">
        <v>2355</v>
      </c>
      <c r="BI217" s="42"/>
      <c r="BJ217" s="42"/>
      <c r="BK217" s="42"/>
      <c r="BL217" s="42"/>
      <c r="BM217" s="42">
        <v>0</v>
      </c>
    </row>
    <row r="218" spans="1:65" ht="17.25" outlineLevel="5" thickBot="1">
      <c r="A218" s="31">
        <f t="shared" si="80"/>
        <v>6</v>
      </c>
      <c r="B218" s="32">
        <f t="shared" si="79"/>
        <v>42551</v>
      </c>
      <c r="C218" s="51">
        <v>452192</v>
      </c>
      <c r="D218" s="64">
        <f t="shared" si="85"/>
        <v>36.200000000000003</v>
      </c>
      <c r="E218" s="12">
        <v>37</v>
      </c>
      <c r="F218" s="12">
        <v>37</v>
      </c>
      <c r="G218" s="12">
        <v>36</v>
      </c>
      <c r="H218" s="12"/>
      <c r="I218" s="12">
        <v>36</v>
      </c>
      <c r="J218" s="12">
        <v>36</v>
      </c>
      <c r="K218" s="12">
        <v>35</v>
      </c>
      <c r="L218" s="12"/>
      <c r="M218" s="74" t="str">
        <f t="shared" si="86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5">
        <f t="shared" si="89"/>
        <v>27.333790267306373</v>
      </c>
      <c r="AO218" s="41">
        <v>1459</v>
      </c>
      <c r="AP218" s="110"/>
      <c r="AQ218" s="111"/>
      <c r="AR218" s="126" t="str">
        <f t="shared" si="90"/>
        <v/>
      </c>
      <c r="AS218" s="126" t="str">
        <f t="shared" si="91"/>
        <v/>
      </c>
      <c r="AT218" s="127">
        <v>1614</v>
      </c>
      <c r="AU218" s="128"/>
      <c r="AV218" s="129"/>
      <c r="AW218" s="126" t="str">
        <f t="shared" si="92"/>
        <v/>
      </c>
      <c r="AX218" s="126" t="str">
        <f t="shared" si="93"/>
        <v/>
      </c>
      <c r="AY218" s="64" t="str">
        <f t="shared" si="94"/>
        <v/>
      </c>
      <c r="AZ218" s="97">
        <v>81.2</v>
      </c>
      <c r="BA218" s="68"/>
      <c r="BB218" s="68"/>
      <c r="BC218" s="68"/>
      <c r="BD218" s="68"/>
      <c r="BE218" s="15"/>
      <c r="BF218" s="5">
        <f t="shared" si="95"/>
        <v>5640</v>
      </c>
      <c r="BG218" s="42">
        <v>4800</v>
      </c>
      <c r="BH218" s="42">
        <v>840</v>
      </c>
      <c r="BI218" s="42"/>
      <c r="BJ218" s="42"/>
      <c r="BK218" s="42"/>
      <c r="BL218" s="42"/>
      <c r="BM218" s="42">
        <v>0</v>
      </c>
    </row>
    <row r="219" spans="1:65" outlineLevel="4">
      <c r="A219" s="157" t="s">
        <v>40</v>
      </c>
      <c r="B219" s="158"/>
      <c r="C219" s="50">
        <f t="shared" ref="C219:BM219" si="96">SUBTOTAL(4,C189:C218)</f>
        <v>572281</v>
      </c>
      <c r="D219" s="60">
        <f t="shared" si="96"/>
        <v>38.799999999999997</v>
      </c>
      <c r="E219" s="28">
        <f t="shared" si="96"/>
        <v>39</v>
      </c>
      <c r="F219" s="28">
        <f t="shared" si="96"/>
        <v>40</v>
      </c>
      <c r="G219" s="28">
        <f t="shared" si="96"/>
        <v>36</v>
      </c>
      <c r="H219" s="28">
        <f t="shared" si="96"/>
        <v>40</v>
      </c>
      <c r="I219" s="28">
        <f t="shared" si="96"/>
        <v>38</v>
      </c>
      <c r="J219" s="28">
        <f t="shared" si="96"/>
        <v>39</v>
      </c>
      <c r="K219" s="28">
        <f t="shared" si="96"/>
        <v>35</v>
      </c>
      <c r="L219" s="28">
        <f t="shared" si="96"/>
        <v>39</v>
      </c>
      <c r="M219" s="71">
        <f t="shared" si="96"/>
        <v>7.1</v>
      </c>
      <c r="N219" s="82">
        <f t="shared" si="96"/>
        <v>7.23</v>
      </c>
      <c r="O219" s="82">
        <f t="shared" si="96"/>
        <v>7.19</v>
      </c>
      <c r="P219" s="82">
        <f t="shared" si="96"/>
        <v>0</v>
      </c>
      <c r="Q219" s="82">
        <f t="shared" si="96"/>
        <v>6.99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33.17803660565724</v>
      </c>
      <c r="AO219" s="39">
        <f t="shared" si="96"/>
        <v>2178</v>
      </c>
      <c r="AP219" s="104">
        <f t="shared" si="96"/>
        <v>5.12</v>
      </c>
      <c r="AQ219" s="105">
        <f t="shared" si="96"/>
        <v>3.69</v>
      </c>
      <c r="AR219" s="106">
        <f t="shared" si="96"/>
        <v>74.305555555555543</v>
      </c>
      <c r="AS219" s="106">
        <f t="shared" si="96"/>
        <v>27.9296875</v>
      </c>
      <c r="AT219" s="107">
        <f t="shared" si="96"/>
        <v>2216</v>
      </c>
      <c r="AU219" s="108">
        <f t="shared" si="96"/>
        <v>2.56</v>
      </c>
      <c r="AV219" s="109">
        <f t="shared" si="96"/>
        <v>1.58</v>
      </c>
      <c r="AW219" s="106">
        <f t="shared" si="96"/>
        <v>62.761506276150627</v>
      </c>
      <c r="AX219" s="106">
        <f t="shared" si="96"/>
        <v>39.591836734693885</v>
      </c>
      <c r="AY219" s="60">
        <f t="shared" si="96"/>
        <v>46.576568771838609</v>
      </c>
      <c r="AZ219" s="96">
        <f t="shared" si="96"/>
        <v>81.599999999999994</v>
      </c>
      <c r="BA219" s="67">
        <f t="shared" si="96"/>
        <v>0</v>
      </c>
      <c r="BB219" s="67">
        <f t="shared" si="96"/>
        <v>0</v>
      </c>
      <c r="BC219" s="67">
        <f t="shared" si="96"/>
        <v>0</v>
      </c>
      <c r="BD219" s="67">
        <f t="shared" si="96"/>
        <v>0</v>
      </c>
      <c r="BE219" s="27">
        <f t="shared" si="96"/>
        <v>0</v>
      </c>
      <c r="BF219" s="29">
        <f t="shared" si="96"/>
        <v>9394</v>
      </c>
      <c r="BG219" s="39">
        <f t="shared" si="96"/>
        <v>4800</v>
      </c>
      <c r="BH219" s="40">
        <f t="shared" si="96"/>
        <v>3635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6050</v>
      </c>
    </row>
    <row r="220" spans="1:65" outlineLevel="3">
      <c r="A220" s="187" t="s">
        <v>29</v>
      </c>
      <c r="B220" s="188"/>
      <c r="C220" s="51">
        <f t="shared" ref="C220:BM220" si="97">SUBTOTAL(5,C189:C218)</f>
        <v>390501</v>
      </c>
      <c r="D220" s="61">
        <f t="shared" si="97"/>
        <v>33.299999999999997</v>
      </c>
      <c r="E220" s="12">
        <f t="shared" si="97"/>
        <v>37</v>
      </c>
      <c r="F220" s="12">
        <f t="shared" si="97"/>
        <v>37</v>
      </c>
      <c r="G220" s="12">
        <f t="shared" si="97"/>
        <v>33</v>
      </c>
      <c r="H220" s="12">
        <f t="shared" si="97"/>
        <v>26</v>
      </c>
      <c r="I220" s="12">
        <f t="shared" si="97"/>
        <v>36</v>
      </c>
      <c r="J220" s="12">
        <f t="shared" si="97"/>
        <v>36</v>
      </c>
      <c r="K220" s="12">
        <f t="shared" si="97"/>
        <v>32</v>
      </c>
      <c r="L220" s="12">
        <f t="shared" si="97"/>
        <v>25</v>
      </c>
      <c r="M220" s="72">
        <f t="shared" si="97"/>
        <v>7</v>
      </c>
      <c r="N220" s="83">
        <f t="shared" si="97"/>
        <v>7.08</v>
      </c>
      <c r="O220" s="83">
        <f t="shared" si="97"/>
        <v>7.09</v>
      </c>
      <c r="P220" s="83">
        <f t="shared" si="97"/>
        <v>0</v>
      </c>
      <c r="Q220" s="83">
        <f t="shared" si="97"/>
        <v>6.92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18.310376492194674</v>
      </c>
      <c r="AO220" s="41">
        <f t="shared" si="97"/>
        <v>1202</v>
      </c>
      <c r="AP220" s="110">
        <f t="shared" si="97"/>
        <v>4.32</v>
      </c>
      <c r="AQ220" s="111">
        <f t="shared" si="97"/>
        <v>3.21</v>
      </c>
      <c r="AR220" s="112">
        <f t="shared" si="97"/>
        <v>72.0703125</v>
      </c>
      <c r="AS220" s="112">
        <f t="shared" si="97"/>
        <v>25.694444444444457</v>
      </c>
      <c r="AT220" s="113">
        <f t="shared" si="97"/>
        <v>1062</v>
      </c>
      <c r="AU220" s="114">
        <f t="shared" si="97"/>
        <v>2.39</v>
      </c>
      <c r="AV220" s="115">
        <f t="shared" si="97"/>
        <v>1.48</v>
      </c>
      <c r="AW220" s="112">
        <f t="shared" si="97"/>
        <v>60.408163265306115</v>
      </c>
      <c r="AX220" s="112">
        <f t="shared" si="97"/>
        <v>37.238493723849373</v>
      </c>
      <c r="AY220" s="61">
        <f t="shared" si="97"/>
        <v>37.520048669874448</v>
      </c>
      <c r="AZ220" s="97">
        <f t="shared" si="97"/>
        <v>78.599999999999994</v>
      </c>
      <c r="BA220" s="68">
        <f t="shared" si="97"/>
        <v>0</v>
      </c>
      <c r="BB220" s="68">
        <f t="shared" si="97"/>
        <v>0</v>
      </c>
      <c r="BC220" s="68">
        <f t="shared" si="97"/>
        <v>0</v>
      </c>
      <c r="BD220" s="68">
        <f t="shared" si="97"/>
        <v>0</v>
      </c>
      <c r="BE220" s="15">
        <f t="shared" si="97"/>
        <v>0</v>
      </c>
      <c r="BF220" s="6">
        <f t="shared" si="97"/>
        <v>5640</v>
      </c>
      <c r="BG220" s="41">
        <f t="shared" si="97"/>
        <v>1928</v>
      </c>
      <c r="BH220" s="42">
        <f t="shared" si="97"/>
        <v>0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0</v>
      </c>
    </row>
    <row r="221" spans="1:65" outlineLevel="2">
      <c r="A221" s="187" t="s">
        <v>18</v>
      </c>
      <c r="B221" s="188"/>
      <c r="C221" s="51">
        <f>IFERROR(SUBTOTAL(1,C189:C218),"")</f>
        <v>444874.16666666669</v>
      </c>
      <c r="D221" s="61">
        <f t="shared" ref="D221:BM221" si="98">IFERROR(SUBTOTAL(1,D189:D218),"")</f>
        <v>37.509999999999991</v>
      </c>
      <c r="E221" s="12">
        <f t="shared" si="98"/>
        <v>37.866666666666667</v>
      </c>
      <c r="F221" s="12">
        <f t="shared" si="98"/>
        <v>39.166666666666664</v>
      </c>
      <c r="G221" s="12">
        <f t="shared" si="98"/>
        <v>34.166666666666664</v>
      </c>
      <c r="H221" s="12">
        <f t="shared" si="98"/>
        <v>37.111111111111114</v>
      </c>
      <c r="I221" s="12">
        <f t="shared" si="98"/>
        <v>36.866666666666667</v>
      </c>
      <c r="J221" s="12">
        <f t="shared" si="98"/>
        <v>38.166666666666664</v>
      </c>
      <c r="K221" s="12">
        <f t="shared" si="98"/>
        <v>33.166666666666664</v>
      </c>
      <c r="L221" s="12">
        <f t="shared" si="98"/>
        <v>36.111111111111114</v>
      </c>
      <c r="M221" s="72">
        <f t="shared" si="98"/>
        <v>7.0749999999999993</v>
      </c>
      <c r="N221" s="83">
        <f t="shared" si="98"/>
        <v>7.1574999999999989</v>
      </c>
      <c r="O221" s="83">
        <f t="shared" si="98"/>
        <v>7.14</v>
      </c>
      <c r="P221" s="83" t="str">
        <f t="shared" si="98"/>
        <v/>
      </c>
      <c r="Q221" s="83">
        <f t="shared" si="98"/>
        <v>6.9600000000000009</v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26.750023713711069</v>
      </c>
      <c r="AO221" s="41">
        <f t="shared" si="98"/>
        <v>1536.7666666666667</v>
      </c>
      <c r="AP221" s="110">
        <f t="shared" si="98"/>
        <v>4.7925000000000004</v>
      </c>
      <c r="AQ221" s="111">
        <f t="shared" si="98"/>
        <v>3.5274999999999999</v>
      </c>
      <c r="AR221" s="112">
        <f t="shared" si="98"/>
        <v>73.644169412246029</v>
      </c>
      <c r="AS221" s="112">
        <f t="shared" si="98"/>
        <v>26.355830587753967</v>
      </c>
      <c r="AT221" s="113">
        <f t="shared" si="98"/>
        <v>1670.6</v>
      </c>
      <c r="AU221" s="114">
        <f t="shared" si="98"/>
        <v>2.4700000000000002</v>
      </c>
      <c r="AV221" s="115">
        <f t="shared" si="98"/>
        <v>1.5175000000000001</v>
      </c>
      <c r="AW221" s="112">
        <f t="shared" si="98"/>
        <v>61.443879078912573</v>
      </c>
      <c r="AX221" s="112">
        <f t="shared" si="98"/>
        <v>38.556120921087427</v>
      </c>
      <c r="AY221" s="61">
        <f t="shared" si="98"/>
        <v>42.875798402630203</v>
      </c>
      <c r="AZ221" s="97">
        <f t="shared" si="98"/>
        <v>80.276190476190465</v>
      </c>
      <c r="BA221" s="68" t="str">
        <f t="shared" si="98"/>
        <v/>
      </c>
      <c r="BB221" s="68" t="str">
        <f t="shared" si="98"/>
        <v/>
      </c>
      <c r="BC221" s="68" t="str">
        <f t="shared" si="98"/>
        <v/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8606.2999999999993</v>
      </c>
      <c r="BG221" s="41">
        <f t="shared" si="98"/>
        <v>3090.3333333333335</v>
      </c>
      <c r="BH221" s="42">
        <f t="shared" si="98"/>
        <v>348.63333333333333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>
        <f t="shared" si="98"/>
        <v>5167.333333333333</v>
      </c>
    </row>
    <row r="222" spans="1:65" ht="17.25" outlineLevel="1" thickBot="1">
      <c r="A222" s="189" t="s">
        <v>55</v>
      </c>
      <c r="B222" s="190"/>
      <c r="C222" s="52">
        <f>SUBTOTAL(9,C189:C218)</f>
        <v>13346225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46103</v>
      </c>
      <c r="AP222" s="116"/>
      <c r="AQ222" s="117"/>
      <c r="AR222" s="118"/>
      <c r="AS222" s="118"/>
      <c r="AT222" s="119">
        <f>SUBTOTAL(9,AT189:AT218)</f>
        <v>50118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258189</v>
      </c>
      <c r="BG222" s="43">
        <f t="shared" si="99"/>
        <v>92710</v>
      </c>
      <c r="BH222" s="44">
        <f t="shared" si="99"/>
        <v>10459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0</v>
      </c>
      <c r="BM222" s="16">
        <f t="shared" si="99"/>
        <v>155020</v>
      </c>
    </row>
    <row r="223" spans="1:65" outlineLevel="5">
      <c r="A223" s="21">
        <f t="shared" si="80"/>
        <v>7</v>
      </c>
      <c r="B223" s="33">
        <f>B218+1</f>
        <v>42552</v>
      </c>
      <c r="C223" s="51">
        <v>512951</v>
      </c>
      <c r="D223" s="64">
        <f t="shared" ref="D223:D253" si="100">IFERROR(ROUND(AVERAGE(E223:L223),1),"")</f>
        <v>36.5</v>
      </c>
      <c r="E223" s="12">
        <v>37</v>
      </c>
      <c r="F223" s="12">
        <v>37</v>
      </c>
      <c r="G223" s="12">
        <v>37</v>
      </c>
      <c r="H223" s="12"/>
      <c r="I223" s="12">
        <v>36</v>
      </c>
      <c r="J223" s="12">
        <v>36</v>
      </c>
      <c r="K223" s="12">
        <v>36</v>
      </c>
      <c r="L223" s="12"/>
      <c r="M223" s="74" t="str">
        <f t="shared" ref="M223:M253" si="101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5">
        <f t="shared" ref="AN223:AN253" si="104">39880/AO223</f>
        <v>26.604402935290192</v>
      </c>
      <c r="AO223" s="41">
        <v>1499</v>
      </c>
      <c r="AP223" s="110"/>
      <c r="AQ223" s="111"/>
      <c r="AR223" s="126" t="str">
        <f t="shared" ref="AR223:AR253" si="105">IFERROR(AQ223/AP223*100,"")</f>
        <v/>
      </c>
      <c r="AS223" s="126" t="str">
        <f t="shared" ref="AS223:AS253" si="106">IFERROR(100-AR223,"")</f>
        <v/>
      </c>
      <c r="AT223" s="127">
        <v>1422</v>
      </c>
      <c r="AU223" s="128"/>
      <c r="AV223" s="129"/>
      <c r="AW223" s="126" t="str">
        <f t="shared" ref="AW223:AW253" si="107">IFERROR(AV223/AU223*100,"")</f>
        <v/>
      </c>
      <c r="AX223" s="126" t="str">
        <f t="shared" ref="AX223:AX253" si="108">IFERROR(100-AW223,"")</f>
        <v/>
      </c>
      <c r="AY223" s="143" t="str">
        <f t="shared" ref="AY223:AY253" si="109">IFERROR((1-((AW223*AS223)/(AX223*AR223)))*100,"")</f>
        <v/>
      </c>
      <c r="AZ223" s="97">
        <v>81</v>
      </c>
      <c r="BA223" s="68"/>
      <c r="BB223" s="68"/>
      <c r="BC223" s="68"/>
      <c r="BD223" s="68"/>
      <c r="BE223" s="15"/>
      <c r="BF223" s="5">
        <f t="shared" ref="BF223:BF253" si="110">IF(SUM(BG223:BM223)=0,"",SUM(BG223:BM223))</f>
        <v>8200</v>
      </c>
      <c r="BG223" s="42">
        <v>4045</v>
      </c>
      <c r="BH223" s="42">
        <v>4155</v>
      </c>
      <c r="BI223" s="42"/>
      <c r="BJ223" s="42"/>
      <c r="BK223" s="42"/>
      <c r="BL223" s="42"/>
      <c r="BM223" s="15">
        <v>0</v>
      </c>
    </row>
    <row r="224" spans="1:65" outlineLevel="5">
      <c r="A224" s="22">
        <f t="shared" si="80"/>
        <v>7</v>
      </c>
      <c r="B224" s="9">
        <f t="shared" ref="B224:B287" si="111">B223+1</f>
        <v>42553</v>
      </c>
      <c r="C224" s="51">
        <v>613853</v>
      </c>
      <c r="D224" s="64">
        <f t="shared" si="100"/>
        <v>37.5</v>
      </c>
      <c r="E224" s="12">
        <v>38</v>
      </c>
      <c r="F224" s="12">
        <v>39</v>
      </c>
      <c r="G224" s="12">
        <v>37</v>
      </c>
      <c r="H224" s="12"/>
      <c r="I224" s="12">
        <v>37</v>
      </c>
      <c r="J224" s="12">
        <v>38</v>
      </c>
      <c r="K224" s="12">
        <v>36</v>
      </c>
      <c r="L224" s="12"/>
      <c r="M224" s="74" t="str">
        <f t="shared" si="101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5">
        <f t="shared" si="104"/>
        <v>23.923215356928615</v>
      </c>
      <c r="AO224" s="41">
        <v>1667</v>
      </c>
      <c r="AP224" s="110"/>
      <c r="AQ224" s="111"/>
      <c r="AR224" s="126" t="str">
        <f t="shared" si="105"/>
        <v/>
      </c>
      <c r="AS224" s="126" t="str">
        <f t="shared" si="106"/>
        <v/>
      </c>
      <c r="AT224" s="127">
        <v>1561</v>
      </c>
      <c r="AU224" s="128"/>
      <c r="AV224" s="129"/>
      <c r="AW224" s="126" t="str">
        <f t="shared" si="107"/>
        <v/>
      </c>
      <c r="AX224" s="126" t="str">
        <f t="shared" si="108"/>
        <v/>
      </c>
      <c r="AY224" s="143" t="str">
        <f t="shared" si="109"/>
        <v/>
      </c>
      <c r="AZ224" s="97"/>
      <c r="BA224" s="68"/>
      <c r="BB224" s="68"/>
      <c r="BC224" s="68"/>
      <c r="BD224" s="68"/>
      <c r="BE224" s="15"/>
      <c r="BF224" s="5">
        <f t="shared" si="110"/>
        <v>9639</v>
      </c>
      <c r="BG224" s="42">
        <v>5369</v>
      </c>
      <c r="BH224" s="42">
        <v>0</v>
      </c>
      <c r="BI224" s="42"/>
      <c r="BJ224" s="42"/>
      <c r="BK224" s="42"/>
      <c r="BL224" s="42"/>
      <c r="BM224" s="15">
        <v>4270</v>
      </c>
    </row>
    <row r="225" spans="1:65" outlineLevel="5">
      <c r="A225" s="22">
        <f t="shared" si="80"/>
        <v>7</v>
      </c>
      <c r="B225" s="9">
        <f t="shared" si="111"/>
        <v>42554</v>
      </c>
      <c r="C225" s="51">
        <v>628149</v>
      </c>
      <c r="D225" s="64">
        <f t="shared" si="100"/>
        <v>37.5</v>
      </c>
      <c r="E225" s="12">
        <v>38</v>
      </c>
      <c r="F225" s="12">
        <v>38</v>
      </c>
      <c r="G225" s="12">
        <v>38</v>
      </c>
      <c r="H225" s="12"/>
      <c r="I225" s="12">
        <v>37</v>
      </c>
      <c r="J225" s="12">
        <v>37</v>
      </c>
      <c r="K225" s="12">
        <v>37</v>
      </c>
      <c r="L225" s="12"/>
      <c r="M225" s="74" t="str">
        <f t="shared" si="101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5">
        <f t="shared" si="104"/>
        <v>33.372384937238493</v>
      </c>
      <c r="AO225" s="41">
        <v>1195</v>
      </c>
      <c r="AP225" s="110"/>
      <c r="AQ225" s="111"/>
      <c r="AR225" s="126" t="str">
        <f t="shared" si="105"/>
        <v/>
      </c>
      <c r="AS225" s="126" t="str">
        <f t="shared" si="106"/>
        <v/>
      </c>
      <c r="AT225" s="127">
        <v>1565</v>
      </c>
      <c r="AU225" s="128"/>
      <c r="AV225" s="129"/>
      <c r="AW225" s="126" t="str">
        <f t="shared" si="107"/>
        <v/>
      </c>
      <c r="AX225" s="126" t="str">
        <f t="shared" si="108"/>
        <v/>
      </c>
      <c r="AY225" s="143" t="str">
        <f t="shared" si="109"/>
        <v/>
      </c>
      <c r="AZ225" s="97"/>
      <c r="BA225" s="68"/>
      <c r="BB225" s="68"/>
      <c r="BC225" s="68"/>
      <c r="BD225" s="68"/>
      <c r="BE225" s="15"/>
      <c r="BF225" s="5">
        <f t="shared" si="110"/>
        <v>9973</v>
      </c>
      <c r="BG225" s="42">
        <v>4053</v>
      </c>
      <c r="BH225" s="42">
        <v>0</v>
      </c>
      <c r="BI225" s="42"/>
      <c r="BJ225" s="42"/>
      <c r="BK225" s="42"/>
      <c r="BL225" s="42"/>
      <c r="BM225" s="15">
        <v>5920</v>
      </c>
    </row>
    <row r="226" spans="1:65" outlineLevel="5">
      <c r="A226" s="22">
        <f t="shared" si="80"/>
        <v>7</v>
      </c>
      <c r="B226" s="9">
        <f t="shared" si="111"/>
        <v>42555</v>
      </c>
      <c r="C226" s="51">
        <v>645098</v>
      </c>
      <c r="D226" s="64">
        <f t="shared" si="100"/>
        <v>37.5</v>
      </c>
      <c r="E226" s="12">
        <v>38</v>
      </c>
      <c r="F226" s="12">
        <v>38</v>
      </c>
      <c r="G226" s="12">
        <v>38</v>
      </c>
      <c r="H226" s="12"/>
      <c r="I226" s="12">
        <v>37</v>
      </c>
      <c r="J226" s="12">
        <v>37</v>
      </c>
      <c r="K226" s="12">
        <v>37</v>
      </c>
      <c r="L226" s="12"/>
      <c r="M226" s="74" t="str">
        <f t="shared" si="101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5">
        <f t="shared" si="104"/>
        <v>38.831548198636803</v>
      </c>
      <c r="AO226" s="41">
        <v>1027</v>
      </c>
      <c r="AP226" s="110"/>
      <c r="AQ226" s="111"/>
      <c r="AR226" s="126" t="str">
        <f t="shared" si="105"/>
        <v/>
      </c>
      <c r="AS226" s="126" t="str">
        <f t="shared" si="106"/>
        <v/>
      </c>
      <c r="AT226" s="127">
        <v>1539</v>
      </c>
      <c r="AU226" s="128"/>
      <c r="AV226" s="129"/>
      <c r="AW226" s="126" t="str">
        <f t="shared" si="107"/>
        <v/>
      </c>
      <c r="AX226" s="126" t="str">
        <f t="shared" si="108"/>
        <v/>
      </c>
      <c r="AY226" s="143" t="str">
        <f t="shared" si="109"/>
        <v/>
      </c>
      <c r="AZ226" s="97">
        <v>80.8</v>
      </c>
      <c r="BA226" s="68"/>
      <c r="BB226" s="68"/>
      <c r="BC226" s="68"/>
      <c r="BD226" s="68"/>
      <c r="BE226" s="15"/>
      <c r="BF226" s="5">
        <f t="shared" si="110"/>
        <v>8100</v>
      </c>
      <c r="BG226" s="42">
        <v>2410</v>
      </c>
      <c r="BH226" s="42">
        <v>0</v>
      </c>
      <c r="BI226" s="42"/>
      <c r="BJ226" s="42"/>
      <c r="BK226" s="42"/>
      <c r="BL226" s="42"/>
      <c r="BM226" s="15">
        <v>5690</v>
      </c>
    </row>
    <row r="227" spans="1:65" outlineLevel="5">
      <c r="A227" s="22">
        <f t="shared" si="80"/>
        <v>7</v>
      </c>
      <c r="B227" s="9">
        <f t="shared" si="111"/>
        <v>42556</v>
      </c>
      <c r="C227" s="51">
        <v>645849</v>
      </c>
      <c r="D227" s="64">
        <f t="shared" si="100"/>
        <v>37.200000000000003</v>
      </c>
      <c r="E227" s="12">
        <v>37</v>
      </c>
      <c r="F227" s="12">
        <v>38</v>
      </c>
      <c r="G227" s="12">
        <v>38</v>
      </c>
      <c r="H227" s="12"/>
      <c r="I227" s="12">
        <v>36</v>
      </c>
      <c r="J227" s="12">
        <v>37</v>
      </c>
      <c r="K227" s="12">
        <v>37</v>
      </c>
      <c r="L227" s="12"/>
      <c r="M227" s="74" t="str">
        <f t="shared" si="101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5">
        <f t="shared" si="104"/>
        <v>31.451104100946374</v>
      </c>
      <c r="AO227" s="41">
        <v>1268</v>
      </c>
      <c r="AP227" s="110"/>
      <c r="AQ227" s="111"/>
      <c r="AR227" s="126" t="str">
        <f t="shared" si="105"/>
        <v/>
      </c>
      <c r="AS227" s="126" t="str">
        <f t="shared" si="106"/>
        <v/>
      </c>
      <c r="AT227" s="127">
        <v>1643</v>
      </c>
      <c r="AU227" s="128"/>
      <c r="AV227" s="129"/>
      <c r="AW227" s="126" t="str">
        <f t="shared" si="107"/>
        <v/>
      </c>
      <c r="AX227" s="126" t="str">
        <f t="shared" si="108"/>
        <v/>
      </c>
      <c r="AY227" s="143" t="str">
        <f t="shared" si="109"/>
        <v/>
      </c>
      <c r="AZ227" s="97">
        <v>80.400000000000006</v>
      </c>
      <c r="BA227" s="68"/>
      <c r="BB227" s="68"/>
      <c r="BC227" s="68"/>
      <c r="BD227" s="68"/>
      <c r="BE227" s="15"/>
      <c r="BF227" s="5">
        <f t="shared" si="110"/>
        <v>7990</v>
      </c>
      <c r="BG227" s="42">
        <v>3006</v>
      </c>
      <c r="BH227" s="42">
        <v>834</v>
      </c>
      <c r="BI227" s="42"/>
      <c r="BJ227" s="42"/>
      <c r="BK227" s="42"/>
      <c r="BL227" s="42"/>
      <c r="BM227" s="15">
        <v>4150</v>
      </c>
    </row>
    <row r="228" spans="1:65" outlineLevel="5">
      <c r="A228" s="22">
        <f t="shared" si="80"/>
        <v>7</v>
      </c>
      <c r="B228" s="9">
        <f t="shared" si="111"/>
        <v>42557</v>
      </c>
      <c r="C228" s="51">
        <v>631453</v>
      </c>
      <c r="D228" s="64">
        <f t="shared" si="100"/>
        <v>38.200000000000003</v>
      </c>
      <c r="E228" s="12">
        <v>38</v>
      </c>
      <c r="F228" s="12">
        <v>39</v>
      </c>
      <c r="G228" s="12">
        <v>39</v>
      </c>
      <c r="H228" s="12"/>
      <c r="I228" s="12">
        <v>37</v>
      </c>
      <c r="J228" s="12">
        <v>38</v>
      </c>
      <c r="K228" s="12">
        <v>38</v>
      </c>
      <c r="L228" s="12"/>
      <c r="M228" s="74">
        <f t="shared" si="101"/>
        <v>7.1</v>
      </c>
      <c r="N228" s="83">
        <v>7.12</v>
      </c>
      <c r="O228" s="83">
        <v>7.03</v>
      </c>
      <c r="P228" s="83">
        <v>7</v>
      </c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5">
        <f t="shared" si="104"/>
        <v>32.55510204081633</v>
      </c>
      <c r="AO228" s="41">
        <v>1225</v>
      </c>
      <c r="AP228" s="110">
        <v>4.87</v>
      </c>
      <c r="AQ228" s="111">
        <v>3.35</v>
      </c>
      <c r="AR228" s="126">
        <f t="shared" si="105"/>
        <v>68.78850102669405</v>
      </c>
      <c r="AS228" s="126">
        <f t="shared" si="106"/>
        <v>31.21149897330595</v>
      </c>
      <c r="AT228" s="127">
        <v>1610</v>
      </c>
      <c r="AU228" s="128">
        <v>2.73</v>
      </c>
      <c r="AV228" s="129">
        <v>1.6</v>
      </c>
      <c r="AW228" s="126">
        <f t="shared" si="107"/>
        <v>58.608058608058613</v>
      </c>
      <c r="AX228" s="126">
        <f t="shared" si="108"/>
        <v>41.391941391941387</v>
      </c>
      <c r="AY228" s="143">
        <f t="shared" si="109"/>
        <v>35.754854048342352</v>
      </c>
      <c r="AZ228" s="97">
        <v>80</v>
      </c>
      <c r="BA228" s="68"/>
      <c r="BB228" s="68"/>
      <c r="BC228" s="68"/>
      <c r="BD228" s="68"/>
      <c r="BE228" s="15"/>
      <c r="BF228" s="5">
        <f t="shared" si="110"/>
        <v>8230</v>
      </c>
      <c r="BG228" s="42">
        <v>4080</v>
      </c>
      <c r="BH228" s="42">
        <v>0</v>
      </c>
      <c r="BI228" s="42"/>
      <c r="BJ228" s="42"/>
      <c r="BK228" s="42"/>
      <c r="BL228" s="42"/>
      <c r="BM228" s="15">
        <v>4150</v>
      </c>
    </row>
    <row r="229" spans="1:65" outlineLevel="5">
      <c r="A229" s="22">
        <f t="shared" si="80"/>
        <v>7</v>
      </c>
      <c r="B229" s="9">
        <f t="shared" si="111"/>
        <v>42558</v>
      </c>
      <c r="C229" s="51">
        <v>612971</v>
      </c>
      <c r="D229" s="64">
        <f t="shared" si="100"/>
        <v>38.5</v>
      </c>
      <c r="E229" s="12">
        <v>39</v>
      </c>
      <c r="F229" s="12">
        <v>39</v>
      </c>
      <c r="G229" s="12">
        <v>39</v>
      </c>
      <c r="H229" s="12"/>
      <c r="I229" s="12">
        <v>38</v>
      </c>
      <c r="J229" s="12">
        <v>38</v>
      </c>
      <c r="K229" s="12">
        <v>38</v>
      </c>
      <c r="L229" s="12"/>
      <c r="M229" s="74" t="str">
        <f t="shared" si="101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5">
        <f t="shared" si="104"/>
        <v>35.480427046263344</v>
      </c>
      <c r="AO229" s="41">
        <v>1124</v>
      </c>
      <c r="AP229" s="110"/>
      <c r="AQ229" s="111"/>
      <c r="AR229" s="126" t="str">
        <f t="shared" si="105"/>
        <v/>
      </c>
      <c r="AS229" s="126" t="str">
        <f t="shared" si="106"/>
        <v/>
      </c>
      <c r="AT229" s="127">
        <v>1504</v>
      </c>
      <c r="AU229" s="128"/>
      <c r="AV229" s="129"/>
      <c r="AW229" s="126" t="str">
        <f t="shared" si="107"/>
        <v/>
      </c>
      <c r="AX229" s="126" t="str">
        <f t="shared" si="108"/>
        <v/>
      </c>
      <c r="AY229" s="143" t="str">
        <f t="shared" si="109"/>
        <v/>
      </c>
      <c r="AZ229" s="97">
        <v>79.5</v>
      </c>
      <c r="BA229" s="68"/>
      <c r="BB229" s="68"/>
      <c r="BC229" s="68"/>
      <c r="BD229" s="68"/>
      <c r="BE229" s="15"/>
      <c r="BF229" s="5">
        <f t="shared" si="110"/>
        <v>7877</v>
      </c>
      <c r="BG229" s="42">
        <v>3447</v>
      </c>
      <c r="BH229" s="42">
        <v>1370</v>
      </c>
      <c r="BI229" s="42"/>
      <c r="BJ229" s="42"/>
      <c r="BK229" s="42"/>
      <c r="BL229" s="42"/>
      <c r="BM229" s="15">
        <v>3060</v>
      </c>
    </row>
    <row r="230" spans="1:65" outlineLevel="5">
      <c r="A230" s="22">
        <f t="shared" si="80"/>
        <v>7</v>
      </c>
      <c r="B230" s="9">
        <f t="shared" si="111"/>
        <v>42559</v>
      </c>
      <c r="C230" s="51">
        <v>596353</v>
      </c>
      <c r="D230" s="64">
        <f t="shared" si="100"/>
        <v>38.5</v>
      </c>
      <c r="E230" s="12">
        <v>39</v>
      </c>
      <c r="F230" s="12">
        <v>39</v>
      </c>
      <c r="G230" s="12">
        <v>39</v>
      </c>
      <c r="H230" s="12"/>
      <c r="I230" s="12">
        <v>38</v>
      </c>
      <c r="J230" s="12">
        <v>38</v>
      </c>
      <c r="K230" s="12">
        <v>38</v>
      </c>
      <c r="L230" s="12"/>
      <c r="M230" s="74" t="str">
        <f t="shared" si="101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5">
        <f t="shared" si="104"/>
        <v>43.253796095444685</v>
      </c>
      <c r="AO230" s="41">
        <v>922</v>
      </c>
      <c r="AP230" s="110"/>
      <c r="AQ230" s="111"/>
      <c r="AR230" s="126" t="str">
        <f t="shared" si="105"/>
        <v/>
      </c>
      <c r="AS230" s="126" t="str">
        <f t="shared" si="106"/>
        <v/>
      </c>
      <c r="AT230" s="127">
        <v>1667</v>
      </c>
      <c r="AU230" s="128"/>
      <c r="AV230" s="129"/>
      <c r="AW230" s="126" t="str">
        <f t="shared" si="107"/>
        <v/>
      </c>
      <c r="AX230" s="126" t="str">
        <f t="shared" si="108"/>
        <v/>
      </c>
      <c r="AY230" s="143" t="str">
        <f t="shared" si="109"/>
        <v/>
      </c>
      <c r="AZ230" s="97">
        <v>79</v>
      </c>
      <c r="BA230" s="68"/>
      <c r="BB230" s="68"/>
      <c r="BC230" s="68"/>
      <c r="BD230" s="68"/>
      <c r="BE230" s="15"/>
      <c r="BF230" s="5">
        <f t="shared" si="110"/>
        <v>7560</v>
      </c>
      <c r="BG230" s="42">
        <v>3132</v>
      </c>
      <c r="BH230" s="42">
        <v>988</v>
      </c>
      <c r="BI230" s="42"/>
      <c r="BJ230" s="42"/>
      <c r="BK230" s="42"/>
      <c r="BL230" s="42"/>
      <c r="BM230" s="15">
        <v>3440</v>
      </c>
    </row>
    <row r="231" spans="1:65" outlineLevel="5">
      <c r="A231" s="22">
        <f t="shared" si="80"/>
        <v>7</v>
      </c>
      <c r="B231" s="9">
        <f t="shared" si="111"/>
        <v>42560</v>
      </c>
      <c r="C231" s="51">
        <v>566723</v>
      </c>
      <c r="D231" s="64">
        <f t="shared" si="100"/>
        <v>37.799999999999997</v>
      </c>
      <c r="E231" s="12">
        <v>38</v>
      </c>
      <c r="F231" s="12">
        <v>39</v>
      </c>
      <c r="G231" s="12">
        <v>38</v>
      </c>
      <c r="H231" s="12"/>
      <c r="I231" s="12">
        <v>37</v>
      </c>
      <c r="J231" s="12">
        <v>38</v>
      </c>
      <c r="K231" s="12">
        <v>37</v>
      </c>
      <c r="L231" s="12"/>
      <c r="M231" s="74" t="str">
        <f t="shared" si="101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5">
        <f t="shared" si="104"/>
        <v>24.708798017348204</v>
      </c>
      <c r="AO231" s="41">
        <v>1614</v>
      </c>
      <c r="AP231" s="110"/>
      <c r="AQ231" s="111"/>
      <c r="AR231" s="126" t="str">
        <f t="shared" si="105"/>
        <v/>
      </c>
      <c r="AS231" s="126" t="str">
        <f t="shared" si="106"/>
        <v/>
      </c>
      <c r="AT231" s="127">
        <v>2258</v>
      </c>
      <c r="AU231" s="128"/>
      <c r="AV231" s="129"/>
      <c r="AW231" s="126" t="str">
        <f t="shared" si="107"/>
        <v/>
      </c>
      <c r="AX231" s="126" t="str">
        <f t="shared" si="108"/>
        <v/>
      </c>
      <c r="AY231" s="143" t="str">
        <f t="shared" si="109"/>
        <v/>
      </c>
      <c r="AZ231" s="97"/>
      <c r="BA231" s="68"/>
      <c r="BB231" s="68"/>
      <c r="BC231" s="68"/>
      <c r="BD231" s="68"/>
      <c r="BE231" s="15"/>
      <c r="BF231" s="5">
        <f t="shared" si="110"/>
        <v>7923</v>
      </c>
      <c r="BG231" s="42">
        <v>3093</v>
      </c>
      <c r="BH231" s="42">
        <v>720</v>
      </c>
      <c r="BI231" s="42"/>
      <c r="BJ231" s="42"/>
      <c r="BK231" s="42"/>
      <c r="BL231" s="42"/>
      <c r="BM231" s="15">
        <v>4110</v>
      </c>
    </row>
    <row r="232" spans="1:65" outlineLevel="5">
      <c r="A232" s="22">
        <f t="shared" si="80"/>
        <v>7</v>
      </c>
      <c r="B232" s="9">
        <f t="shared" si="111"/>
        <v>42561</v>
      </c>
      <c r="C232" s="51">
        <v>496303</v>
      </c>
      <c r="D232" s="64">
        <f t="shared" si="100"/>
        <v>37.799999999999997</v>
      </c>
      <c r="E232" s="12">
        <v>38</v>
      </c>
      <c r="F232" s="12">
        <v>39</v>
      </c>
      <c r="G232" s="12">
        <v>38</v>
      </c>
      <c r="H232" s="12"/>
      <c r="I232" s="12">
        <v>37</v>
      </c>
      <c r="J232" s="12">
        <v>38</v>
      </c>
      <c r="K232" s="12">
        <v>37</v>
      </c>
      <c r="L232" s="12"/>
      <c r="M232" s="74" t="str">
        <f t="shared" si="101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5">
        <f t="shared" si="104"/>
        <v>20.243654822335024</v>
      </c>
      <c r="AO232" s="41">
        <v>1970</v>
      </c>
      <c r="AP232" s="110"/>
      <c r="AQ232" s="111"/>
      <c r="AR232" s="126" t="str">
        <f t="shared" si="105"/>
        <v/>
      </c>
      <c r="AS232" s="126" t="str">
        <f t="shared" si="106"/>
        <v/>
      </c>
      <c r="AT232" s="127">
        <v>2248</v>
      </c>
      <c r="AU232" s="128"/>
      <c r="AV232" s="129"/>
      <c r="AW232" s="126" t="str">
        <f t="shared" si="107"/>
        <v/>
      </c>
      <c r="AX232" s="126" t="str">
        <f t="shared" si="108"/>
        <v/>
      </c>
      <c r="AY232" s="143" t="str">
        <f t="shared" si="109"/>
        <v/>
      </c>
      <c r="AZ232" s="97"/>
      <c r="BA232" s="68"/>
      <c r="BB232" s="68"/>
      <c r="BC232" s="68"/>
      <c r="BD232" s="68"/>
      <c r="BE232" s="15"/>
      <c r="BF232" s="5">
        <f t="shared" si="110"/>
        <v>8595</v>
      </c>
      <c r="BG232" s="42">
        <v>4515</v>
      </c>
      <c r="BH232" s="42">
        <v>0</v>
      </c>
      <c r="BI232" s="42"/>
      <c r="BJ232" s="42"/>
      <c r="BK232" s="42"/>
      <c r="BL232" s="42"/>
      <c r="BM232" s="15">
        <v>4080</v>
      </c>
    </row>
    <row r="233" spans="1:65" outlineLevel="5">
      <c r="A233" s="22">
        <f t="shared" si="80"/>
        <v>7</v>
      </c>
      <c r="B233" s="9">
        <f t="shared" si="111"/>
        <v>42562</v>
      </c>
      <c r="C233" s="51">
        <v>517335</v>
      </c>
      <c r="D233" s="64">
        <f t="shared" si="100"/>
        <v>38.200000000000003</v>
      </c>
      <c r="E233" s="12">
        <v>38</v>
      </c>
      <c r="F233" s="12">
        <v>39</v>
      </c>
      <c r="G233" s="12">
        <v>39</v>
      </c>
      <c r="H233" s="12"/>
      <c r="I233" s="12">
        <v>37</v>
      </c>
      <c r="J233" s="12">
        <v>38</v>
      </c>
      <c r="K233" s="12">
        <v>38</v>
      </c>
      <c r="L233" s="12"/>
      <c r="M233" s="74" t="str">
        <f t="shared" si="101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5">
        <f t="shared" si="104"/>
        <v>25.515035188739603</v>
      </c>
      <c r="AO233" s="41">
        <v>1563</v>
      </c>
      <c r="AP233" s="110"/>
      <c r="AQ233" s="111"/>
      <c r="AR233" s="126" t="str">
        <f t="shared" si="105"/>
        <v/>
      </c>
      <c r="AS233" s="126" t="str">
        <f t="shared" si="106"/>
        <v/>
      </c>
      <c r="AT233" s="127">
        <v>2069</v>
      </c>
      <c r="AU233" s="128"/>
      <c r="AV233" s="129"/>
      <c r="AW233" s="126" t="str">
        <f t="shared" si="107"/>
        <v/>
      </c>
      <c r="AX233" s="126" t="str">
        <f t="shared" si="108"/>
        <v/>
      </c>
      <c r="AY233" s="143" t="str">
        <f t="shared" si="109"/>
        <v/>
      </c>
      <c r="AZ233" s="97">
        <v>80.5</v>
      </c>
      <c r="BA233" s="68"/>
      <c r="BB233" s="68"/>
      <c r="BC233" s="68"/>
      <c r="BD233" s="68"/>
      <c r="BE233" s="15"/>
      <c r="BF233" s="5">
        <f t="shared" si="110"/>
        <v>8946</v>
      </c>
      <c r="BG233" s="42">
        <v>4931</v>
      </c>
      <c r="BH233" s="42">
        <v>35</v>
      </c>
      <c r="BI233" s="42"/>
      <c r="BJ233" s="42"/>
      <c r="BK233" s="42"/>
      <c r="BL233" s="42"/>
      <c r="BM233" s="15">
        <v>3980</v>
      </c>
    </row>
    <row r="234" spans="1:65" outlineLevel="5">
      <c r="A234" s="22">
        <f t="shared" si="80"/>
        <v>7</v>
      </c>
      <c r="B234" s="9">
        <f t="shared" si="111"/>
        <v>42563</v>
      </c>
      <c r="C234" s="51">
        <v>529149</v>
      </c>
      <c r="D234" s="64">
        <f t="shared" si="100"/>
        <v>38.5</v>
      </c>
      <c r="E234" s="12">
        <v>39</v>
      </c>
      <c r="F234" s="12">
        <v>39</v>
      </c>
      <c r="G234" s="12">
        <v>39</v>
      </c>
      <c r="H234" s="12"/>
      <c r="I234" s="12">
        <v>38</v>
      </c>
      <c r="J234" s="12">
        <v>38</v>
      </c>
      <c r="K234" s="12">
        <v>38</v>
      </c>
      <c r="L234" s="12"/>
      <c r="M234" s="74">
        <f t="shared" si="101"/>
        <v>7.1</v>
      </c>
      <c r="N234" s="83">
        <v>7.13</v>
      </c>
      <c r="O234" s="83">
        <v>7.06</v>
      </c>
      <c r="P234" s="83">
        <v>7.04</v>
      </c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5">
        <f t="shared" si="104"/>
        <v>34.64813205907906</v>
      </c>
      <c r="AO234" s="41">
        <v>1151</v>
      </c>
      <c r="AP234" s="110">
        <v>4.9400000000000004</v>
      </c>
      <c r="AQ234" s="111">
        <v>3.43</v>
      </c>
      <c r="AR234" s="126">
        <f t="shared" si="105"/>
        <v>69.433198380566793</v>
      </c>
      <c r="AS234" s="126">
        <f t="shared" si="106"/>
        <v>30.566801619433207</v>
      </c>
      <c r="AT234" s="127">
        <v>1601</v>
      </c>
      <c r="AU234" s="128">
        <v>2.76</v>
      </c>
      <c r="AV234" s="129">
        <v>1.61</v>
      </c>
      <c r="AW234" s="126">
        <f t="shared" si="107"/>
        <v>58.333333333333336</v>
      </c>
      <c r="AX234" s="126">
        <f t="shared" si="108"/>
        <v>41.666666666666664</v>
      </c>
      <c r="AY234" s="143">
        <f t="shared" si="109"/>
        <v>38.367346938775469</v>
      </c>
      <c r="AZ234" s="97">
        <v>80.099999999999994</v>
      </c>
      <c r="BA234" s="68"/>
      <c r="BB234" s="68"/>
      <c r="BC234" s="68"/>
      <c r="BD234" s="68"/>
      <c r="BE234" s="15"/>
      <c r="BF234" s="5">
        <f t="shared" si="110"/>
        <v>8486</v>
      </c>
      <c r="BG234" s="42">
        <v>3806</v>
      </c>
      <c r="BH234" s="42">
        <v>620</v>
      </c>
      <c r="BI234" s="42"/>
      <c r="BJ234" s="42"/>
      <c r="BK234" s="42"/>
      <c r="BL234" s="42"/>
      <c r="BM234" s="15">
        <v>4060</v>
      </c>
    </row>
    <row r="235" spans="1:65" outlineLevel="5">
      <c r="A235" s="22">
        <f t="shared" ref="A235:A306" si="112">MONTH(B235)</f>
        <v>7</v>
      </c>
      <c r="B235" s="9">
        <f t="shared" si="111"/>
        <v>42564</v>
      </c>
      <c r="C235" s="51">
        <v>599632</v>
      </c>
      <c r="D235" s="64">
        <f t="shared" si="100"/>
        <v>37.799999999999997</v>
      </c>
      <c r="E235" s="12">
        <v>38</v>
      </c>
      <c r="F235" s="12">
        <v>39</v>
      </c>
      <c r="G235" s="12">
        <v>38</v>
      </c>
      <c r="H235" s="12"/>
      <c r="I235" s="12">
        <v>37</v>
      </c>
      <c r="J235" s="12">
        <v>38</v>
      </c>
      <c r="K235" s="12">
        <v>37</v>
      </c>
      <c r="L235" s="12"/>
      <c r="M235" s="74" t="str">
        <f t="shared" si="101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5">
        <f t="shared" si="104"/>
        <v>30.890782339271883</v>
      </c>
      <c r="AO235" s="41">
        <v>1291</v>
      </c>
      <c r="AP235" s="110"/>
      <c r="AQ235" s="111"/>
      <c r="AR235" s="126" t="str">
        <f t="shared" si="105"/>
        <v/>
      </c>
      <c r="AS235" s="126" t="str">
        <f t="shared" si="106"/>
        <v/>
      </c>
      <c r="AT235" s="127">
        <v>1647</v>
      </c>
      <c r="AU235" s="128"/>
      <c r="AV235" s="129"/>
      <c r="AW235" s="126" t="str">
        <f t="shared" si="107"/>
        <v/>
      </c>
      <c r="AX235" s="126" t="str">
        <f t="shared" si="108"/>
        <v/>
      </c>
      <c r="AY235" s="143" t="str">
        <f t="shared" si="109"/>
        <v/>
      </c>
      <c r="AZ235" s="97">
        <v>80.400000000000006</v>
      </c>
      <c r="BA235" s="68"/>
      <c r="BB235" s="68"/>
      <c r="BC235" s="68"/>
      <c r="BD235" s="68"/>
      <c r="BE235" s="15"/>
      <c r="BF235" s="5">
        <f t="shared" si="110"/>
        <v>7885</v>
      </c>
      <c r="BG235" s="42">
        <v>928</v>
      </c>
      <c r="BH235" s="42">
        <v>2377</v>
      </c>
      <c r="BI235" s="42"/>
      <c r="BJ235" s="42"/>
      <c r="BK235" s="42"/>
      <c r="BL235" s="42"/>
      <c r="BM235" s="15">
        <v>4580</v>
      </c>
    </row>
    <row r="236" spans="1:65" outlineLevel="5">
      <c r="A236" s="22">
        <f t="shared" si="112"/>
        <v>7</v>
      </c>
      <c r="B236" s="9">
        <f t="shared" si="111"/>
        <v>42565</v>
      </c>
      <c r="C236" s="51">
        <v>493329</v>
      </c>
      <c r="D236" s="64">
        <f t="shared" si="100"/>
        <v>37.5</v>
      </c>
      <c r="E236" s="12">
        <v>38</v>
      </c>
      <c r="F236" s="12">
        <v>38</v>
      </c>
      <c r="G236" s="12">
        <v>38</v>
      </c>
      <c r="H236" s="12"/>
      <c r="I236" s="12">
        <v>37</v>
      </c>
      <c r="J236" s="12">
        <v>37</v>
      </c>
      <c r="K236" s="12">
        <v>37</v>
      </c>
      <c r="L236" s="12"/>
      <c r="M236" s="74" t="str">
        <f t="shared" si="101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5">
        <f t="shared" si="104"/>
        <v>28.104298801973222</v>
      </c>
      <c r="AO236" s="41">
        <v>1419</v>
      </c>
      <c r="AP236" s="110"/>
      <c r="AQ236" s="111"/>
      <c r="AR236" s="126" t="str">
        <f t="shared" si="105"/>
        <v/>
      </c>
      <c r="AS236" s="126" t="str">
        <f t="shared" si="106"/>
        <v/>
      </c>
      <c r="AT236" s="127">
        <v>1995</v>
      </c>
      <c r="AU236" s="128"/>
      <c r="AV236" s="129"/>
      <c r="AW236" s="126" t="str">
        <f t="shared" si="107"/>
        <v/>
      </c>
      <c r="AX236" s="126" t="str">
        <f t="shared" si="108"/>
        <v/>
      </c>
      <c r="AY236" s="143" t="str">
        <f t="shared" si="109"/>
        <v/>
      </c>
      <c r="AZ236" s="97">
        <v>80.3</v>
      </c>
      <c r="BA236" s="68"/>
      <c r="BB236" s="68"/>
      <c r="BC236" s="68"/>
      <c r="BD236" s="68"/>
      <c r="BE236" s="15"/>
      <c r="BF236" s="5">
        <f t="shared" si="110"/>
        <v>7605</v>
      </c>
      <c r="BG236" s="42">
        <v>2725</v>
      </c>
      <c r="BH236" s="42">
        <v>0</v>
      </c>
      <c r="BI236" s="42"/>
      <c r="BJ236" s="42"/>
      <c r="BK236" s="42"/>
      <c r="BL236" s="42"/>
      <c r="BM236" s="15">
        <v>4880</v>
      </c>
    </row>
    <row r="237" spans="1:65" outlineLevel="5">
      <c r="A237" s="22">
        <f t="shared" si="112"/>
        <v>7</v>
      </c>
      <c r="B237" s="9">
        <f t="shared" si="111"/>
        <v>42566</v>
      </c>
      <c r="C237" s="51">
        <v>479410</v>
      </c>
      <c r="D237" s="64">
        <f t="shared" si="100"/>
        <v>37.200000000000003</v>
      </c>
      <c r="E237" s="12">
        <v>37</v>
      </c>
      <c r="F237" s="12">
        <v>38</v>
      </c>
      <c r="G237" s="12">
        <v>38</v>
      </c>
      <c r="H237" s="12"/>
      <c r="I237" s="12">
        <v>36</v>
      </c>
      <c r="J237" s="12">
        <v>37</v>
      </c>
      <c r="K237" s="12">
        <v>37</v>
      </c>
      <c r="L237" s="12"/>
      <c r="M237" s="74" t="str">
        <f t="shared" si="101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5">
        <f t="shared" si="104"/>
        <v>22.094182825484765</v>
      </c>
      <c r="AO237" s="41">
        <v>1805</v>
      </c>
      <c r="AP237" s="110"/>
      <c r="AQ237" s="111"/>
      <c r="AR237" s="126" t="str">
        <f t="shared" si="105"/>
        <v/>
      </c>
      <c r="AS237" s="126" t="str">
        <f t="shared" si="106"/>
        <v/>
      </c>
      <c r="AT237" s="127">
        <v>2232</v>
      </c>
      <c r="AU237" s="128"/>
      <c r="AV237" s="129"/>
      <c r="AW237" s="126" t="str">
        <f t="shared" si="107"/>
        <v/>
      </c>
      <c r="AX237" s="126" t="str">
        <f t="shared" si="108"/>
        <v/>
      </c>
      <c r="AY237" s="143" t="str">
        <f t="shared" si="109"/>
        <v/>
      </c>
      <c r="AZ237" s="97">
        <v>77.3</v>
      </c>
      <c r="BA237" s="68"/>
      <c r="BB237" s="68"/>
      <c r="BC237" s="68"/>
      <c r="BD237" s="68"/>
      <c r="BE237" s="15"/>
      <c r="BF237" s="5">
        <f t="shared" si="110"/>
        <v>8187</v>
      </c>
      <c r="BG237" s="42">
        <v>2851</v>
      </c>
      <c r="BH237" s="42">
        <v>406</v>
      </c>
      <c r="BI237" s="42"/>
      <c r="BJ237" s="42"/>
      <c r="BK237" s="42"/>
      <c r="BL237" s="42"/>
      <c r="BM237" s="15">
        <v>4930</v>
      </c>
    </row>
    <row r="238" spans="1:65" outlineLevel="5">
      <c r="A238" s="22">
        <f t="shared" si="112"/>
        <v>7</v>
      </c>
      <c r="B238" s="9">
        <f t="shared" si="111"/>
        <v>42567</v>
      </c>
      <c r="C238" s="51">
        <v>522934</v>
      </c>
      <c r="D238" s="64">
        <f t="shared" si="100"/>
        <v>37.5</v>
      </c>
      <c r="E238" s="12">
        <v>38</v>
      </c>
      <c r="F238" s="12">
        <v>38</v>
      </c>
      <c r="G238" s="12">
        <v>38</v>
      </c>
      <c r="H238" s="12"/>
      <c r="I238" s="12">
        <v>37</v>
      </c>
      <c r="J238" s="12">
        <v>37</v>
      </c>
      <c r="K238" s="12">
        <v>37</v>
      </c>
      <c r="L238" s="12"/>
      <c r="M238" s="74" t="str">
        <f t="shared" si="101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5">
        <f t="shared" si="104"/>
        <v>24.257907542579076</v>
      </c>
      <c r="AO238" s="41">
        <v>1644</v>
      </c>
      <c r="AP238" s="110"/>
      <c r="AQ238" s="111"/>
      <c r="AR238" s="126" t="str">
        <f t="shared" si="105"/>
        <v/>
      </c>
      <c r="AS238" s="126" t="str">
        <f t="shared" si="106"/>
        <v/>
      </c>
      <c r="AT238" s="127">
        <v>2219</v>
      </c>
      <c r="AU238" s="128"/>
      <c r="AV238" s="129"/>
      <c r="AW238" s="126" t="str">
        <f t="shared" si="107"/>
        <v/>
      </c>
      <c r="AX238" s="126" t="str">
        <f t="shared" si="108"/>
        <v/>
      </c>
      <c r="AY238" s="143" t="str">
        <f t="shared" si="109"/>
        <v/>
      </c>
      <c r="AZ238" s="97"/>
      <c r="BA238" s="68"/>
      <c r="BB238" s="68"/>
      <c r="BC238" s="68"/>
      <c r="BD238" s="68"/>
      <c r="BE238" s="15"/>
      <c r="BF238" s="5">
        <f t="shared" si="110"/>
        <v>8665</v>
      </c>
      <c r="BG238" s="42">
        <v>3765</v>
      </c>
      <c r="BH238" s="42">
        <v>0</v>
      </c>
      <c r="BI238" s="42"/>
      <c r="BJ238" s="42"/>
      <c r="BK238" s="42"/>
      <c r="BL238" s="42"/>
      <c r="BM238" s="15">
        <v>4900</v>
      </c>
    </row>
    <row r="239" spans="1:65" outlineLevel="5">
      <c r="A239" s="22">
        <f t="shared" si="112"/>
        <v>7</v>
      </c>
      <c r="B239" s="9">
        <f t="shared" si="111"/>
        <v>42568</v>
      </c>
      <c r="C239" s="51">
        <v>502197</v>
      </c>
      <c r="D239" s="64">
        <f t="shared" si="100"/>
        <v>37.799999999999997</v>
      </c>
      <c r="E239" s="12">
        <v>38</v>
      </c>
      <c r="F239" s="12">
        <v>39</v>
      </c>
      <c r="G239" s="12">
        <v>38</v>
      </c>
      <c r="H239" s="12"/>
      <c r="I239" s="12">
        <v>37</v>
      </c>
      <c r="J239" s="12">
        <v>38</v>
      </c>
      <c r="K239" s="12">
        <v>37</v>
      </c>
      <c r="L239" s="12"/>
      <c r="M239" s="74" t="str">
        <f t="shared" si="101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5">
        <f t="shared" si="104"/>
        <v>25.018820577164366</v>
      </c>
      <c r="AO239" s="41">
        <v>1594</v>
      </c>
      <c r="AP239" s="110"/>
      <c r="AQ239" s="111"/>
      <c r="AR239" s="126" t="str">
        <f t="shared" si="105"/>
        <v/>
      </c>
      <c r="AS239" s="126" t="str">
        <f t="shared" si="106"/>
        <v/>
      </c>
      <c r="AT239" s="127">
        <v>2037</v>
      </c>
      <c r="AU239" s="128"/>
      <c r="AV239" s="129"/>
      <c r="AW239" s="126" t="str">
        <f t="shared" si="107"/>
        <v/>
      </c>
      <c r="AX239" s="126" t="str">
        <f t="shared" si="108"/>
        <v/>
      </c>
      <c r="AY239" s="143" t="str">
        <f t="shared" si="109"/>
        <v/>
      </c>
      <c r="AZ239" s="97"/>
      <c r="BA239" s="68"/>
      <c r="BB239" s="68"/>
      <c r="BC239" s="68"/>
      <c r="BD239" s="68"/>
      <c r="BE239" s="15"/>
      <c r="BF239" s="5">
        <f t="shared" si="110"/>
        <v>8289</v>
      </c>
      <c r="BG239" s="42">
        <v>3499</v>
      </c>
      <c r="BH239" s="42">
        <v>10</v>
      </c>
      <c r="BI239" s="42"/>
      <c r="BJ239" s="42"/>
      <c r="BK239" s="42"/>
      <c r="BL239" s="42"/>
      <c r="BM239" s="15">
        <v>4780</v>
      </c>
    </row>
    <row r="240" spans="1:65" outlineLevel="5">
      <c r="A240" s="22">
        <f t="shared" si="112"/>
        <v>7</v>
      </c>
      <c r="B240" s="9">
        <f t="shared" si="111"/>
        <v>42569</v>
      </c>
      <c r="C240" s="51">
        <v>483580</v>
      </c>
      <c r="D240" s="64">
        <f t="shared" si="100"/>
        <v>37.799999999999997</v>
      </c>
      <c r="E240" s="12">
        <v>38</v>
      </c>
      <c r="F240" s="12">
        <v>39</v>
      </c>
      <c r="G240" s="12">
        <v>38</v>
      </c>
      <c r="H240" s="12"/>
      <c r="I240" s="12">
        <v>37</v>
      </c>
      <c r="J240" s="12">
        <v>38</v>
      </c>
      <c r="K240" s="12">
        <v>37</v>
      </c>
      <c r="L240" s="12"/>
      <c r="M240" s="74" t="str">
        <f t="shared" si="101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5">
        <f t="shared" si="104"/>
        <v>28.711303095752339</v>
      </c>
      <c r="AO240" s="41">
        <v>1389</v>
      </c>
      <c r="AP240" s="110"/>
      <c r="AQ240" s="111"/>
      <c r="AR240" s="126" t="str">
        <f t="shared" si="105"/>
        <v/>
      </c>
      <c r="AS240" s="126" t="str">
        <f t="shared" si="106"/>
        <v/>
      </c>
      <c r="AT240" s="127">
        <v>1647</v>
      </c>
      <c r="AU240" s="128"/>
      <c r="AV240" s="129"/>
      <c r="AW240" s="126" t="str">
        <f t="shared" si="107"/>
        <v/>
      </c>
      <c r="AX240" s="126" t="str">
        <f t="shared" si="108"/>
        <v/>
      </c>
      <c r="AY240" s="143" t="str">
        <f t="shared" si="109"/>
        <v/>
      </c>
      <c r="AZ240" s="97">
        <v>80.400000000000006</v>
      </c>
      <c r="BA240" s="68"/>
      <c r="BB240" s="68"/>
      <c r="BC240" s="68"/>
      <c r="BD240" s="68"/>
      <c r="BE240" s="15"/>
      <c r="BF240" s="5">
        <f t="shared" si="110"/>
        <v>8116</v>
      </c>
      <c r="BG240" s="42">
        <v>3297</v>
      </c>
      <c r="BH240" s="42">
        <v>59</v>
      </c>
      <c r="BI240" s="42"/>
      <c r="BJ240" s="42"/>
      <c r="BK240" s="42"/>
      <c r="BL240" s="42"/>
      <c r="BM240" s="15">
        <v>4760</v>
      </c>
    </row>
    <row r="241" spans="1:65" outlineLevel="5">
      <c r="A241" s="22">
        <f t="shared" si="112"/>
        <v>7</v>
      </c>
      <c r="B241" s="9">
        <f t="shared" si="111"/>
        <v>42570</v>
      </c>
      <c r="C241" s="51">
        <v>487002</v>
      </c>
      <c r="D241" s="64">
        <f t="shared" si="100"/>
        <v>38.200000000000003</v>
      </c>
      <c r="E241" s="12">
        <v>38</v>
      </c>
      <c r="F241" s="12">
        <v>40</v>
      </c>
      <c r="G241" s="12">
        <v>38</v>
      </c>
      <c r="H241" s="12"/>
      <c r="I241" s="12">
        <v>37</v>
      </c>
      <c r="J241" s="12">
        <v>39</v>
      </c>
      <c r="K241" s="12">
        <v>37</v>
      </c>
      <c r="L241" s="12"/>
      <c r="M241" s="74">
        <f t="shared" si="101"/>
        <v>7.1</v>
      </c>
      <c r="N241" s="83">
        <v>7.08</v>
      </c>
      <c r="O241" s="83">
        <v>7.12</v>
      </c>
      <c r="P241" s="83">
        <v>7.01</v>
      </c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5">
        <f t="shared" si="104"/>
        <v>38.309317963496639</v>
      </c>
      <c r="AO241" s="41">
        <v>1041</v>
      </c>
      <c r="AP241" s="110">
        <v>4.2699999999999996</v>
      </c>
      <c r="AQ241" s="111">
        <v>3.24</v>
      </c>
      <c r="AR241" s="126">
        <f t="shared" si="105"/>
        <v>75.878220140515239</v>
      </c>
      <c r="AS241" s="126">
        <f t="shared" si="106"/>
        <v>24.121779859484761</v>
      </c>
      <c r="AT241" s="127">
        <v>1593</v>
      </c>
      <c r="AU241" s="128">
        <v>2.86</v>
      </c>
      <c r="AV241" s="129">
        <v>1.57</v>
      </c>
      <c r="AW241" s="126">
        <f t="shared" si="107"/>
        <v>54.895104895104893</v>
      </c>
      <c r="AX241" s="126">
        <f t="shared" si="108"/>
        <v>45.104895104895107</v>
      </c>
      <c r="AY241" s="143">
        <f t="shared" si="109"/>
        <v>61.309694707627557</v>
      </c>
      <c r="AZ241" s="97">
        <v>78</v>
      </c>
      <c r="BA241" s="68"/>
      <c r="BB241" s="68"/>
      <c r="BC241" s="68"/>
      <c r="BD241" s="68"/>
      <c r="BE241" s="15"/>
      <c r="BF241" s="5">
        <f t="shared" si="110"/>
        <v>8604</v>
      </c>
      <c r="BG241" s="42">
        <v>2999</v>
      </c>
      <c r="BH241" s="42">
        <v>3275</v>
      </c>
      <c r="BI241" s="42"/>
      <c r="BJ241" s="42"/>
      <c r="BK241" s="42"/>
      <c r="BL241" s="42"/>
      <c r="BM241" s="15">
        <v>2330</v>
      </c>
    </row>
    <row r="242" spans="1:65" outlineLevel="5">
      <c r="A242" s="22">
        <f t="shared" si="112"/>
        <v>7</v>
      </c>
      <c r="B242" s="9">
        <f t="shared" si="111"/>
        <v>42571</v>
      </c>
      <c r="C242" s="51">
        <v>476615</v>
      </c>
      <c r="D242" s="64">
        <f t="shared" si="100"/>
        <v>37.799999999999997</v>
      </c>
      <c r="E242" s="12">
        <v>38</v>
      </c>
      <c r="F242" s="12">
        <v>39</v>
      </c>
      <c r="G242" s="12">
        <v>38</v>
      </c>
      <c r="H242" s="12"/>
      <c r="I242" s="12">
        <v>37</v>
      </c>
      <c r="J242" s="12">
        <v>38</v>
      </c>
      <c r="K242" s="12">
        <v>37</v>
      </c>
      <c r="L242" s="12"/>
      <c r="M242" s="74" t="str">
        <f t="shared" si="101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5">
        <f t="shared" si="104"/>
        <v>36.520146520146518</v>
      </c>
      <c r="AO242" s="41">
        <v>1092</v>
      </c>
      <c r="AP242" s="110"/>
      <c r="AQ242" s="111"/>
      <c r="AR242" s="126" t="str">
        <f t="shared" si="105"/>
        <v/>
      </c>
      <c r="AS242" s="126" t="str">
        <f t="shared" si="106"/>
        <v/>
      </c>
      <c r="AT242" s="127">
        <v>1824</v>
      </c>
      <c r="AU242" s="128"/>
      <c r="AV242" s="129"/>
      <c r="AW242" s="126" t="str">
        <f t="shared" si="107"/>
        <v/>
      </c>
      <c r="AX242" s="126" t="str">
        <f t="shared" si="108"/>
        <v/>
      </c>
      <c r="AY242" s="143" t="str">
        <f t="shared" si="109"/>
        <v/>
      </c>
      <c r="AZ242" s="97">
        <v>78.400000000000006</v>
      </c>
      <c r="BA242" s="68"/>
      <c r="BB242" s="68"/>
      <c r="BC242" s="68"/>
      <c r="BD242" s="68"/>
      <c r="BE242" s="15"/>
      <c r="BF242" s="5">
        <f t="shared" si="110"/>
        <v>10081</v>
      </c>
      <c r="BG242" s="42">
        <v>2715</v>
      </c>
      <c r="BH242" s="42">
        <v>1636</v>
      </c>
      <c r="BI242" s="42"/>
      <c r="BJ242" s="42"/>
      <c r="BK242" s="42"/>
      <c r="BL242" s="42"/>
      <c r="BM242" s="15">
        <v>5730</v>
      </c>
    </row>
    <row r="243" spans="1:65" outlineLevel="5">
      <c r="A243" s="22">
        <f t="shared" si="112"/>
        <v>7</v>
      </c>
      <c r="B243" s="9">
        <f t="shared" si="111"/>
        <v>42572</v>
      </c>
      <c r="C243" s="51">
        <v>475789</v>
      </c>
      <c r="D243" s="64">
        <f t="shared" si="100"/>
        <v>38.200000000000003</v>
      </c>
      <c r="E243" s="12">
        <v>38</v>
      </c>
      <c r="F243" s="12">
        <v>39</v>
      </c>
      <c r="G243" s="12">
        <v>39</v>
      </c>
      <c r="H243" s="12"/>
      <c r="I243" s="12">
        <v>37</v>
      </c>
      <c r="J243" s="12">
        <v>38</v>
      </c>
      <c r="K243" s="12">
        <v>38</v>
      </c>
      <c r="L243" s="12"/>
      <c r="M243" s="74" t="str">
        <f t="shared" si="101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5">
        <f t="shared" si="104"/>
        <v>28.752703677000721</v>
      </c>
      <c r="AO243" s="41">
        <v>1387</v>
      </c>
      <c r="AP243" s="110"/>
      <c r="AQ243" s="111"/>
      <c r="AR243" s="126" t="str">
        <f t="shared" si="105"/>
        <v/>
      </c>
      <c r="AS243" s="126" t="str">
        <f t="shared" si="106"/>
        <v/>
      </c>
      <c r="AT243" s="127">
        <v>2195</v>
      </c>
      <c r="AU243" s="128"/>
      <c r="AV243" s="129"/>
      <c r="AW243" s="126" t="str">
        <f t="shared" si="107"/>
        <v/>
      </c>
      <c r="AX243" s="126" t="str">
        <f t="shared" si="108"/>
        <v/>
      </c>
      <c r="AY243" s="143" t="str">
        <f t="shared" si="109"/>
        <v/>
      </c>
      <c r="AZ243" s="97">
        <v>76.900000000000006</v>
      </c>
      <c r="BA243" s="68"/>
      <c r="BB243" s="68"/>
      <c r="BC243" s="68"/>
      <c r="BD243" s="68"/>
      <c r="BE243" s="15"/>
      <c r="BF243" s="5">
        <f t="shared" si="110"/>
        <v>10233</v>
      </c>
      <c r="BG243" s="42">
        <v>4143</v>
      </c>
      <c r="BH243" s="42">
        <v>0</v>
      </c>
      <c r="BI243" s="42"/>
      <c r="BJ243" s="42"/>
      <c r="BK243" s="42"/>
      <c r="BL243" s="42"/>
      <c r="BM243" s="15">
        <v>6090</v>
      </c>
    </row>
    <row r="244" spans="1:65" outlineLevel="5">
      <c r="A244" s="22">
        <f t="shared" si="112"/>
        <v>7</v>
      </c>
      <c r="B244" s="9">
        <f t="shared" si="111"/>
        <v>42573</v>
      </c>
      <c r="C244" s="51">
        <v>464318</v>
      </c>
      <c r="D244" s="64">
        <f t="shared" si="100"/>
        <v>38.200000000000003</v>
      </c>
      <c r="E244" s="12">
        <v>38</v>
      </c>
      <c r="F244" s="12">
        <v>39</v>
      </c>
      <c r="G244" s="12">
        <v>39</v>
      </c>
      <c r="H244" s="12"/>
      <c r="I244" s="12">
        <v>37</v>
      </c>
      <c r="J244" s="12">
        <v>38</v>
      </c>
      <c r="K244" s="12">
        <v>38</v>
      </c>
      <c r="L244" s="12"/>
      <c r="M244" s="74" t="str">
        <f t="shared" si="101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5">
        <f t="shared" si="104"/>
        <v>22.801600914808461</v>
      </c>
      <c r="AO244" s="41">
        <v>1749</v>
      </c>
      <c r="AP244" s="110"/>
      <c r="AQ244" s="111"/>
      <c r="AR244" s="126" t="str">
        <f t="shared" si="105"/>
        <v/>
      </c>
      <c r="AS244" s="126" t="str">
        <f t="shared" si="106"/>
        <v/>
      </c>
      <c r="AT244" s="127">
        <v>2239</v>
      </c>
      <c r="AU244" s="128"/>
      <c r="AV244" s="129"/>
      <c r="AW244" s="126" t="str">
        <f t="shared" si="107"/>
        <v/>
      </c>
      <c r="AX244" s="126" t="str">
        <f t="shared" si="108"/>
        <v/>
      </c>
      <c r="AY244" s="143" t="str">
        <f t="shared" si="109"/>
        <v/>
      </c>
      <c r="AZ244" s="97">
        <v>77.5</v>
      </c>
      <c r="BA244" s="68"/>
      <c r="BB244" s="68"/>
      <c r="BC244" s="68"/>
      <c r="BD244" s="68"/>
      <c r="BE244" s="15"/>
      <c r="BF244" s="5">
        <f t="shared" si="110"/>
        <v>10685</v>
      </c>
      <c r="BG244" s="42">
        <v>1818</v>
      </c>
      <c r="BH244" s="42">
        <v>2887</v>
      </c>
      <c r="BI244" s="42"/>
      <c r="BJ244" s="42"/>
      <c r="BK244" s="42"/>
      <c r="BL244" s="42"/>
      <c r="BM244" s="15">
        <v>5980</v>
      </c>
    </row>
    <row r="245" spans="1:65" outlineLevel="5">
      <c r="A245" s="22">
        <f t="shared" si="112"/>
        <v>7</v>
      </c>
      <c r="B245" s="9">
        <f t="shared" si="111"/>
        <v>42574</v>
      </c>
      <c r="C245" s="51">
        <v>485649</v>
      </c>
      <c r="D245" s="64">
        <f t="shared" si="100"/>
        <v>38.200000000000003</v>
      </c>
      <c r="E245" s="12">
        <v>38</v>
      </c>
      <c r="F245" s="12">
        <v>39</v>
      </c>
      <c r="G245" s="12">
        <v>39</v>
      </c>
      <c r="H245" s="12"/>
      <c r="I245" s="12">
        <v>37</v>
      </c>
      <c r="J245" s="12">
        <v>38</v>
      </c>
      <c r="K245" s="12">
        <v>38</v>
      </c>
      <c r="L245" s="12"/>
      <c r="M245" s="74" t="str">
        <f t="shared" si="101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5">
        <f t="shared" si="104"/>
        <v>22.531073446327685</v>
      </c>
      <c r="AO245" s="41">
        <v>1770</v>
      </c>
      <c r="AP245" s="110"/>
      <c r="AQ245" s="111"/>
      <c r="AR245" s="126" t="str">
        <f t="shared" si="105"/>
        <v/>
      </c>
      <c r="AS245" s="126" t="str">
        <f t="shared" si="106"/>
        <v/>
      </c>
      <c r="AT245" s="127">
        <v>2229</v>
      </c>
      <c r="AU245" s="128"/>
      <c r="AV245" s="129"/>
      <c r="AW245" s="126" t="str">
        <f t="shared" si="107"/>
        <v/>
      </c>
      <c r="AX245" s="126" t="str">
        <f t="shared" si="108"/>
        <v/>
      </c>
      <c r="AY245" s="143" t="str">
        <f t="shared" si="109"/>
        <v/>
      </c>
      <c r="AZ245" s="97"/>
      <c r="BA245" s="68"/>
      <c r="BB245" s="68"/>
      <c r="BC245" s="68"/>
      <c r="BD245" s="68"/>
      <c r="BE245" s="15"/>
      <c r="BF245" s="5">
        <f t="shared" si="110"/>
        <v>10430</v>
      </c>
      <c r="BG245" s="42">
        <v>4360</v>
      </c>
      <c r="BH245" s="42">
        <v>0</v>
      </c>
      <c r="BI245" s="42"/>
      <c r="BJ245" s="42"/>
      <c r="BK245" s="42"/>
      <c r="BL245" s="42"/>
      <c r="BM245" s="15">
        <v>6070</v>
      </c>
    </row>
    <row r="246" spans="1:65" outlineLevel="5">
      <c r="A246" s="22">
        <f t="shared" si="112"/>
        <v>7</v>
      </c>
      <c r="B246" s="9">
        <f t="shared" si="111"/>
        <v>42575</v>
      </c>
      <c r="C246" s="51">
        <v>455875</v>
      </c>
      <c r="D246" s="64">
        <f t="shared" si="100"/>
        <v>38.200000000000003</v>
      </c>
      <c r="E246" s="12">
        <v>38</v>
      </c>
      <c r="F246" s="12">
        <v>39</v>
      </c>
      <c r="G246" s="12">
        <v>39</v>
      </c>
      <c r="H246" s="12"/>
      <c r="I246" s="12">
        <v>37</v>
      </c>
      <c r="J246" s="12">
        <v>38</v>
      </c>
      <c r="K246" s="12">
        <v>38</v>
      </c>
      <c r="L246" s="12"/>
      <c r="M246" s="74" t="str">
        <f t="shared" si="101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5">
        <f t="shared" si="104"/>
        <v>21.463939720129172</v>
      </c>
      <c r="AO246" s="41">
        <v>1858</v>
      </c>
      <c r="AP246" s="110"/>
      <c r="AQ246" s="111"/>
      <c r="AR246" s="126" t="str">
        <f t="shared" si="105"/>
        <v/>
      </c>
      <c r="AS246" s="126" t="str">
        <f t="shared" si="106"/>
        <v/>
      </c>
      <c r="AT246" s="127">
        <v>2224</v>
      </c>
      <c r="AU246" s="128"/>
      <c r="AV246" s="129"/>
      <c r="AW246" s="126" t="str">
        <f t="shared" si="107"/>
        <v/>
      </c>
      <c r="AX246" s="126" t="str">
        <f t="shared" si="108"/>
        <v/>
      </c>
      <c r="AY246" s="143" t="str">
        <f t="shared" si="109"/>
        <v/>
      </c>
      <c r="AZ246" s="97"/>
      <c r="BA246" s="68"/>
      <c r="BB246" s="68"/>
      <c r="BC246" s="68"/>
      <c r="BD246" s="68"/>
      <c r="BE246" s="15"/>
      <c r="BF246" s="5">
        <f t="shared" si="110"/>
        <v>10644</v>
      </c>
      <c r="BG246" s="42">
        <v>4294</v>
      </c>
      <c r="BH246" s="42">
        <v>0</v>
      </c>
      <c r="BI246" s="42"/>
      <c r="BJ246" s="42"/>
      <c r="BK246" s="42"/>
      <c r="BL246" s="42"/>
      <c r="BM246" s="15">
        <v>6350</v>
      </c>
    </row>
    <row r="247" spans="1:65" outlineLevel="5">
      <c r="A247" s="22">
        <f t="shared" si="112"/>
        <v>7</v>
      </c>
      <c r="B247" s="9">
        <f t="shared" si="111"/>
        <v>42576</v>
      </c>
      <c r="C247" s="51">
        <v>466740</v>
      </c>
      <c r="D247" s="64">
        <f t="shared" si="100"/>
        <v>38.5</v>
      </c>
      <c r="E247" s="12">
        <v>38</v>
      </c>
      <c r="F247" s="12">
        <v>40</v>
      </c>
      <c r="G247" s="12">
        <v>39</v>
      </c>
      <c r="H247" s="12"/>
      <c r="I247" s="12">
        <v>37</v>
      </c>
      <c r="J247" s="12">
        <v>39</v>
      </c>
      <c r="K247" s="12">
        <v>38</v>
      </c>
      <c r="L247" s="12"/>
      <c r="M247" s="74" t="str">
        <f t="shared" si="101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5">
        <f t="shared" si="104"/>
        <v>24.451256897608829</v>
      </c>
      <c r="AO247" s="41">
        <v>1631</v>
      </c>
      <c r="AP247" s="110"/>
      <c r="AQ247" s="111"/>
      <c r="AR247" s="126" t="str">
        <f t="shared" si="105"/>
        <v/>
      </c>
      <c r="AS247" s="126" t="str">
        <f t="shared" si="106"/>
        <v/>
      </c>
      <c r="AT247" s="127">
        <v>2218</v>
      </c>
      <c r="AU247" s="128"/>
      <c r="AV247" s="129"/>
      <c r="AW247" s="126" t="str">
        <f t="shared" si="107"/>
        <v/>
      </c>
      <c r="AX247" s="126" t="str">
        <f t="shared" si="108"/>
        <v/>
      </c>
      <c r="AY247" s="143" t="str">
        <f t="shared" si="109"/>
        <v/>
      </c>
      <c r="AZ247" s="97">
        <v>75.5</v>
      </c>
      <c r="BA247" s="68"/>
      <c r="BB247" s="68"/>
      <c r="BC247" s="68"/>
      <c r="BD247" s="68"/>
      <c r="BE247" s="15"/>
      <c r="BF247" s="5">
        <f t="shared" si="110"/>
        <v>10689</v>
      </c>
      <c r="BG247" s="42">
        <v>4519</v>
      </c>
      <c r="BH247" s="42">
        <v>0</v>
      </c>
      <c r="BI247" s="42"/>
      <c r="BJ247" s="42"/>
      <c r="BK247" s="42"/>
      <c r="BL247" s="42"/>
      <c r="BM247" s="15">
        <v>6170</v>
      </c>
    </row>
    <row r="248" spans="1:65" outlineLevel="5">
      <c r="A248" s="22">
        <f t="shared" si="112"/>
        <v>7</v>
      </c>
      <c r="B248" s="9">
        <f t="shared" si="111"/>
        <v>42577</v>
      </c>
      <c r="C248" s="51">
        <v>461566</v>
      </c>
      <c r="D248" s="64">
        <f t="shared" si="100"/>
        <v>38.200000000000003</v>
      </c>
      <c r="E248" s="12">
        <v>38</v>
      </c>
      <c r="F248" s="12">
        <v>40</v>
      </c>
      <c r="G248" s="12">
        <v>38</v>
      </c>
      <c r="H248" s="12"/>
      <c r="I248" s="12">
        <v>37</v>
      </c>
      <c r="J248" s="12">
        <v>39</v>
      </c>
      <c r="K248" s="12">
        <v>37</v>
      </c>
      <c r="L248" s="12"/>
      <c r="M248" s="74" t="str">
        <f t="shared" si="101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5">
        <f t="shared" si="104"/>
        <v>27.50344827586207</v>
      </c>
      <c r="AO248" s="41">
        <v>1450</v>
      </c>
      <c r="AP248" s="110"/>
      <c r="AQ248" s="111"/>
      <c r="AR248" s="126" t="str">
        <f t="shared" si="105"/>
        <v/>
      </c>
      <c r="AS248" s="126" t="str">
        <f t="shared" si="106"/>
        <v/>
      </c>
      <c r="AT248" s="127">
        <v>2166</v>
      </c>
      <c r="AU248" s="128"/>
      <c r="AV248" s="129"/>
      <c r="AW248" s="126" t="str">
        <f t="shared" si="107"/>
        <v/>
      </c>
      <c r="AX248" s="126" t="str">
        <f t="shared" si="108"/>
        <v/>
      </c>
      <c r="AY248" s="143" t="str">
        <f t="shared" si="109"/>
        <v/>
      </c>
      <c r="AZ248" s="97">
        <v>75.900000000000006</v>
      </c>
      <c r="BA248" s="68"/>
      <c r="BB248" s="68"/>
      <c r="BC248" s="68"/>
      <c r="BD248" s="68"/>
      <c r="BE248" s="15"/>
      <c r="BF248" s="5">
        <f t="shared" si="110"/>
        <v>10961</v>
      </c>
      <c r="BG248" s="42">
        <v>3091</v>
      </c>
      <c r="BH248" s="42">
        <v>1690</v>
      </c>
      <c r="BI248" s="42"/>
      <c r="BJ248" s="42"/>
      <c r="BK248" s="42"/>
      <c r="BL248" s="42"/>
      <c r="BM248" s="15">
        <v>6180</v>
      </c>
    </row>
    <row r="249" spans="1:65" outlineLevel="5">
      <c r="A249" s="22">
        <f t="shared" si="112"/>
        <v>7</v>
      </c>
      <c r="B249" s="9">
        <f t="shared" si="111"/>
        <v>42578</v>
      </c>
      <c r="C249" s="51">
        <v>452348</v>
      </c>
      <c r="D249" s="64">
        <f t="shared" si="100"/>
        <v>37.799999999999997</v>
      </c>
      <c r="E249" s="12">
        <v>38</v>
      </c>
      <c r="F249" s="12">
        <v>39</v>
      </c>
      <c r="G249" s="12">
        <v>38</v>
      </c>
      <c r="H249" s="12"/>
      <c r="I249" s="12">
        <v>37</v>
      </c>
      <c r="J249" s="12">
        <v>38</v>
      </c>
      <c r="K249" s="12">
        <v>37</v>
      </c>
      <c r="L249" s="12"/>
      <c r="M249" s="74">
        <f t="shared" si="101"/>
        <v>7</v>
      </c>
      <c r="N249" s="83">
        <v>7.01</v>
      </c>
      <c r="O249" s="83">
        <v>7.03</v>
      </c>
      <c r="P249" s="83">
        <v>6.97</v>
      </c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5">
        <f t="shared" si="104"/>
        <v>25.712443584784012</v>
      </c>
      <c r="AO249" s="41">
        <v>1551</v>
      </c>
      <c r="AP249" s="110">
        <v>4.29</v>
      </c>
      <c r="AQ249" s="111">
        <v>3.25</v>
      </c>
      <c r="AR249" s="126">
        <f t="shared" si="105"/>
        <v>75.757575757575751</v>
      </c>
      <c r="AS249" s="126">
        <f t="shared" si="106"/>
        <v>24.242424242424249</v>
      </c>
      <c r="AT249" s="127">
        <v>2179</v>
      </c>
      <c r="AU249" s="128">
        <v>3.66</v>
      </c>
      <c r="AV249" s="129">
        <v>1.78</v>
      </c>
      <c r="AW249" s="126">
        <f t="shared" si="107"/>
        <v>48.633879781420767</v>
      </c>
      <c r="AX249" s="126">
        <f t="shared" si="108"/>
        <v>51.366120218579233</v>
      </c>
      <c r="AY249" s="143">
        <f t="shared" si="109"/>
        <v>69.702127659574458</v>
      </c>
      <c r="AZ249" s="97">
        <v>75.5</v>
      </c>
      <c r="BA249" s="68"/>
      <c r="BB249" s="68"/>
      <c r="BC249" s="68"/>
      <c r="BD249" s="68"/>
      <c r="BE249" s="15"/>
      <c r="BF249" s="5">
        <f t="shared" si="110"/>
        <v>10908</v>
      </c>
      <c r="BG249" s="42">
        <v>2830</v>
      </c>
      <c r="BH249" s="42">
        <v>1818</v>
      </c>
      <c r="BI249" s="42"/>
      <c r="BJ249" s="42"/>
      <c r="BK249" s="42"/>
      <c r="BL249" s="42"/>
      <c r="BM249" s="15">
        <v>6260</v>
      </c>
    </row>
    <row r="250" spans="1:65" outlineLevel="5">
      <c r="A250" s="22">
        <f t="shared" si="112"/>
        <v>7</v>
      </c>
      <c r="B250" s="9">
        <f t="shared" si="111"/>
        <v>42579</v>
      </c>
      <c r="C250" s="51">
        <v>433939</v>
      </c>
      <c r="D250" s="64">
        <f t="shared" si="100"/>
        <v>38.200000000000003</v>
      </c>
      <c r="E250" s="12">
        <v>38</v>
      </c>
      <c r="F250" s="12">
        <v>39</v>
      </c>
      <c r="G250" s="12">
        <v>39</v>
      </c>
      <c r="H250" s="12"/>
      <c r="I250" s="12">
        <v>37</v>
      </c>
      <c r="J250" s="12">
        <v>38</v>
      </c>
      <c r="K250" s="12">
        <v>38</v>
      </c>
      <c r="L250" s="12"/>
      <c r="M250" s="74" t="str">
        <f t="shared" si="101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5">
        <f t="shared" si="104"/>
        <v>23.555818074424099</v>
      </c>
      <c r="AO250" s="41">
        <v>1693</v>
      </c>
      <c r="AP250" s="110"/>
      <c r="AQ250" s="111"/>
      <c r="AR250" s="126" t="str">
        <f t="shared" si="105"/>
        <v/>
      </c>
      <c r="AS250" s="126" t="str">
        <f t="shared" si="106"/>
        <v/>
      </c>
      <c r="AT250" s="127">
        <v>2182</v>
      </c>
      <c r="AU250" s="128"/>
      <c r="AV250" s="129"/>
      <c r="AW250" s="126" t="str">
        <f t="shared" si="107"/>
        <v/>
      </c>
      <c r="AX250" s="126" t="str">
        <f t="shared" si="108"/>
        <v/>
      </c>
      <c r="AY250" s="143" t="str">
        <f t="shared" si="109"/>
        <v/>
      </c>
      <c r="AZ250" s="97">
        <v>77.5</v>
      </c>
      <c r="BA250" s="68"/>
      <c r="BB250" s="68"/>
      <c r="BC250" s="68"/>
      <c r="BD250" s="68"/>
      <c r="BE250" s="15"/>
      <c r="BF250" s="5">
        <f t="shared" si="110"/>
        <v>10618</v>
      </c>
      <c r="BG250" s="42">
        <v>2175</v>
      </c>
      <c r="BH250" s="42">
        <v>2243</v>
      </c>
      <c r="BI250" s="42"/>
      <c r="BJ250" s="42"/>
      <c r="BK250" s="42"/>
      <c r="BL250" s="42"/>
      <c r="BM250" s="15">
        <v>6200</v>
      </c>
    </row>
    <row r="251" spans="1:65" outlineLevel="5">
      <c r="A251" s="22">
        <f t="shared" si="112"/>
        <v>7</v>
      </c>
      <c r="B251" s="9">
        <f t="shared" si="111"/>
        <v>42580</v>
      </c>
      <c r="C251" s="51">
        <v>419470</v>
      </c>
      <c r="D251" s="64">
        <f t="shared" si="100"/>
        <v>37.799999999999997</v>
      </c>
      <c r="E251" s="12">
        <v>38</v>
      </c>
      <c r="F251" s="12">
        <v>39</v>
      </c>
      <c r="G251" s="12">
        <v>38</v>
      </c>
      <c r="H251" s="12"/>
      <c r="I251" s="12">
        <v>37</v>
      </c>
      <c r="J251" s="12">
        <v>38</v>
      </c>
      <c r="K251" s="12">
        <v>37</v>
      </c>
      <c r="L251" s="12"/>
      <c r="M251" s="74" t="str">
        <f t="shared" si="101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5">
        <f t="shared" si="104"/>
        <v>25.336721728081322</v>
      </c>
      <c r="AO251" s="41">
        <v>1574</v>
      </c>
      <c r="AP251" s="110"/>
      <c r="AQ251" s="111"/>
      <c r="AR251" s="126" t="str">
        <f t="shared" si="105"/>
        <v/>
      </c>
      <c r="AS251" s="126" t="str">
        <f t="shared" si="106"/>
        <v/>
      </c>
      <c r="AT251" s="127">
        <v>2149</v>
      </c>
      <c r="AU251" s="128"/>
      <c r="AV251" s="129"/>
      <c r="AW251" s="126" t="str">
        <f t="shared" si="107"/>
        <v/>
      </c>
      <c r="AX251" s="126" t="str">
        <f t="shared" si="108"/>
        <v/>
      </c>
      <c r="AY251" s="143" t="str">
        <f t="shared" si="109"/>
        <v/>
      </c>
      <c r="AZ251" s="97">
        <v>77.5</v>
      </c>
      <c r="BA251" s="68"/>
      <c r="BB251" s="68"/>
      <c r="BC251" s="68"/>
      <c r="BD251" s="68"/>
      <c r="BE251" s="15"/>
      <c r="BF251" s="5">
        <f t="shared" si="110"/>
        <v>10819</v>
      </c>
      <c r="BG251" s="42">
        <v>4539</v>
      </c>
      <c r="BH251" s="42">
        <v>0</v>
      </c>
      <c r="BI251" s="42"/>
      <c r="BJ251" s="42"/>
      <c r="BK251" s="42"/>
      <c r="BL251" s="42"/>
      <c r="BM251" s="15">
        <v>6280</v>
      </c>
    </row>
    <row r="252" spans="1:65" outlineLevel="5">
      <c r="A252" s="22">
        <f t="shared" si="112"/>
        <v>7</v>
      </c>
      <c r="B252" s="9">
        <f t="shared" si="111"/>
        <v>42581</v>
      </c>
      <c r="C252" s="51">
        <v>403961</v>
      </c>
      <c r="D252" s="64">
        <f t="shared" si="100"/>
        <v>38.200000000000003</v>
      </c>
      <c r="E252" s="12">
        <v>38</v>
      </c>
      <c r="F252" s="12">
        <v>39</v>
      </c>
      <c r="G252" s="12">
        <v>39</v>
      </c>
      <c r="H252" s="12"/>
      <c r="I252" s="12">
        <v>37</v>
      </c>
      <c r="J252" s="12">
        <v>38</v>
      </c>
      <c r="K252" s="12">
        <v>38</v>
      </c>
      <c r="L252" s="12"/>
      <c r="M252" s="74" t="str">
        <f t="shared" si="101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5">
        <f t="shared" si="104"/>
        <v>25.679330328396652</v>
      </c>
      <c r="AO252" s="41">
        <v>1553</v>
      </c>
      <c r="AP252" s="110"/>
      <c r="AQ252" s="111"/>
      <c r="AR252" s="126" t="str">
        <f t="shared" si="105"/>
        <v/>
      </c>
      <c r="AS252" s="126" t="str">
        <f t="shared" si="106"/>
        <v/>
      </c>
      <c r="AT252" s="127">
        <v>2170</v>
      </c>
      <c r="AU252" s="128"/>
      <c r="AV252" s="129"/>
      <c r="AW252" s="126" t="str">
        <f t="shared" si="107"/>
        <v/>
      </c>
      <c r="AX252" s="126" t="str">
        <f t="shared" si="108"/>
        <v/>
      </c>
      <c r="AY252" s="143" t="str">
        <f t="shared" si="109"/>
        <v/>
      </c>
      <c r="AZ252" s="97"/>
      <c r="BA252" s="68"/>
      <c r="BB252" s="68"/>
      <c r="BC252" s="68"/>
      <c r="BD252" s="68"/>
      <c r="BE252" s="15"/>
      <c r="BF252" s="5">
        <f t="shared" si="110"/>
        <v>10650</v>
      </c>
      <c r="BG252" s="42">
        <v>1858</v>
      </c>
      <c r="BH252" s="42">
        <v>2612</v>
      </c>
      <c r="BI252" s="42"/>
      <c r="BJ252" s="42"/>
      <c r="BK252" s="42"/>
      <c r="BL252" s="42"/>
      <c r="BM252" s="15">
        <v>6180</v>
      </c>
    </row>
    <row r="253" spans="1:65" ht="17.25" outlineLevel="5" thickBot="1">
      <c r="A253" s="31">
        <f t="shared" si="112"/>
        <v>7</v>
      </c>
      <c r="B253" s="32">
        <f t="shared" si="111"/>
        <v>42582</v>
      </c>
      <c r="C253" s="51">
        <v>403313</v>
      </c>
      <c r="D253" s="64">
        <f t="shared" si="100"/>
        <v>38.200000000000003</v>
      </c>
      <c r="E253" s="12">
        <v>38</v>
      </c>
      <c r="F253" s="12">
        <v>39</v>
      </c>
      <c r="G253" s="12">
        <v>39</v>
      </c>
      <c r="H253" s="12"/>
      <c r="I253" s="12">
        <v>37</v>
      </c>
      <c r="J253" s="12">
        <v>38</v>
      </c>
      <c r="K253" s="12">
        <v>38</v>
      </c>
      <c r="L253" s="12"/>
      <c r="M253" s="74" t="str">
        <f t="shared" si="101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5">
        <f t="shared" si="104"/>
        <v>22.646223736513345</v>
      </c>
      <c r="AO253" s="41">
        <v>1761</v>
      </c>
      <c r="AP253" s="110"/>
      <c r="AQ253" s="111"/>
      <c r="AR253" s="126" t="str">
        <f t="shared" si="105"/>
        <v/>
      </c>
      <c r="AS253" s="126" t="str">
        <f t="shared" si="106"/>
        <v/>
      </c>
      <c r="AT253" s="127">
        <v>1916</v>
      </c>
      <c r="AU253" s="128"/>
      <c r="AV253" s="129"/>
      <c r="AW253" s="126" t="str">
        <f t="shared" si="107"/>
        <v/>
      </c>
      <c r="AX253" s="126" t="str">
        <f t="shared" si="108"/>
        <v/>
      </c>
      <c r="AY253" s="143" t="str">
        <f t="shared" si="109"/>
        <v/>
      </c>
      <c r="AZ253" s="97"/>
      <c r="BA253" s="68"/>
      <c r="BB253" s="68"/>
      <c r="BC253" s="68"/>
      <c r="BD253" s="68"/>
      <c r="BE253" s="15"/>
      <c r="BF253" s="5">
        <f t="shared" si="110"/>
        <v>10824</v>
      </c>
      <c r="BG253" s="42">
        <v>4205</v>
      </c>
      <c r="BH253" s="42">
        <v>299</v>
      </c>
      <c r="BI253" s="42"/>
      <c r="BJ253" s="42"/>
      <c r="BK253" s="42"/>
      <c r="BL253" s="42"/>
      <c r="BM253" s="15">
        <v>6320</v>
      </c>
    </row>
    <row r="254" spans="1:65" outlineLevel="4">
      <c r="A254" s="157" t="s">
        <v>41</v>
      </c>
      <c r="B254" s="158"/>
      <c r="C254" s="50">
        <f t="shared" ref="C254:BM254" si="113">SUBTOTAL(4,C223:C253)</f>
        <v>645849</v>
      </c>
      <c r="D254" s="60">
        <f t="shared" si="113"/>
        <v>38.5</v>
      </c>
      <c r="E254" s="28">
        <f t="shared" si="113"/>
        <v>39</v>
      </c>
      <c r="F254" s="28">
        <f t="shared" si="113"/>
        <v>40</v>
      </c>
      <c r="G254" s="28">
        <f t="shared" si="113"/>
        <v>39</v>
      </c>
      <c r="H254" s="28">
        <f t="shared" si="113"/>
        <v>0</v>
      </c>
      <c r="I254" s="28">
        <f t="shared" si="113"/>
        <v>38</v>
      </c>
      <c r="J254" s="28">
        <f t="shared" si="113"/>
        <v>39</v>
      </c>
      <c r="K254" s="28">
        <f t="shared" si="113"/>
        <v>38</v>
      </c>
      <c r="L254" s="28">
        <f t="shared" si="113"/>
        <v>0</v>
      </c>
      <c r="M254" s="71">
        <f t="shared" si="113"/>
        <v>7.1</v>
      </c>
      <c r="N254" s="82">
        <f t="shared" si="113"/>
        <v>7.13</v>
      </c>
      <c r="O254" s="82">
        <f t="shared" si="113"/>
        <v>7.12</v>
      </c>
      <c r="P254" s="82">
        <f t="shared" si="113"/>
        <v>7.04</v>
      </c>
      <c r="Q254" s="82">
        <f t="shared" si="113"/>
        <v>0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43.253796095444685</v>
      </c>
      <c r="AO254" s="39">
        <f t="shared" si="113"/>
        <v>1970</v>
      </c>
      <c r="AP254" s="104">
        <f t="shared" si="113"/>
        <v>4.9400000000000004</v>
      </c>
      <c r="AQ254" s="105">
        <f t="shared" si="113"/>
        <v>3.43</v>
      </c>
      <c r="AR254" s="106">
        <f t="shared" si="113"/>
        <v>75.878220140515239</v>
      </c>
      <c r="AS254" s="106">
        <f t="shared" si="113"/>
        <v>31.21149897330595</v>
      </c>
      <c r="AT254" s="107">
        <f t="shared" si="113"/>
        <v>2258</v>
      </c>
      <c r="AU254" s="108">
        <f t="shared" si="113"/>
        <v>3.66</v>
      </c>
      <c r="AV254" s="109">
        <f t="shared" si="113"/>
        <v>1.78</v>
      </c>
      <c r="AW254" s="106">
        <f t="shared" si="113"/>
        <v>58.608058608058613</v>
      </c>
      <c r="AX254" s="106">
        <f t="shared" si="113"/>
        <v>51.366120218579233</v>
      </c>
      <c r="AY254" s="60">
        <f t="shared" si="113"/>
        <v>69.702127659574458</v>
      </c>
      <c r="AZ254" s="96">
        <f t="shared" si="113"/>
        <v>81</v>
      </c>
      <c r="BA254" s="67">
        <f t="shared" si="113"/>
        <v>0</v>
      </c>
      <c r="BB254" s="67">
        <f t="shared" si="113"/>
        <v>0</v>
      </c>
      <c r="BC254" s="67">
        <f t="shared" si="113"/>
        <v>0</v>
      </c>
      <c r="BD254" s="67">
        <f t="shared" si="113"/>
        <v>0</v>
      </c>
      <c r="BE254" s="27">
        <f t="shared" si="113"/>
        <v>0</v>
      </c>
      <c r="BF254" s="29">
        <f t="shared" si="113"/>
        <v>10961</v>
      </c>
      <c r="BG254" s="39">
        <f t="shared" si="113"/>
        <v>5369</v>
      </c>
      <c r="BH254" s="40">
        <f t="shared" si="113"/>
        <v>4155</v>
      </c>
      <c r="BI254" s="40">
        <f t="shared" si="113"/>
        <v>0</v>
      </c>
      <c r="BJ254" s="40">
        <f t="shared" si="113"/>
        <v>0</v>
      </c>
      <c r="BK254" s="40">
        <f t="shared" si="113"/>
        <v>0</v>
      </c>
      <c r="BL254" s="40">
        <f t="shared" si="113"/>
        <v>0</v>
      </c>
      <c r="BM254" s="27">
        <f t="shared" si="113"/>
        <v>6350</v>
      </c>
    </row>
    <row r="255" spans="1:65" outlineLevel="3">
      <c r="A255" s="187" t="s">
        <v>30</v>
      </c>
      <c r="B255" s="188"/>
      <c r="C255" s="51">
        <f t="shared" ref="C255:BM255" si="114">SUBTOTAL(5,C223:C253)</f>
        <v>403313</v>
      </c>
      <c r="D255" s="61">
        <f t="shared" si="114"/>
        <v>36.5</v>
      </c>
      <c r="E255" s="12">
        <f t="shared" si="114"/>
        <v>37</v>
      </c>
      <c r="F255" s="12">
        <f t="shared" si="114"/>
        <v>37</v>
      </c>
      <c r="G255" s="12">
        <f t="shared" si="114"/>
        <v>37</v>
      </c>
      <c r="H255" s="12">
        <f t="shared" si="114"/>
        <v>0</v>
      </c>
      <c r="I255" s="12">
        <f t="shared" si="114"/>
        <v>36</v>
      </c>
      <c r="J255" s="12">
        <f t="shared" si="114"/>
        <v>36</v>
      </c>
      <c r="K255" s="12">
        <f t="shared" si="114"/>
        <v>36</v>
      </c>
      <c r="L255" s="12">
        <f t="shared" si="114"/>
        <v>0</v>
      </c>
      <c r="M255" s="72">
        <f t="shared" si="114"/>
        <v>7</v>
      </c>
      <c r="N255" s="83">
        <f t="shared" si="114"/>
        <v>7.01</v>
      </c>
      <c r="O255" s="83">
        <f t="shared" si="114"/>
        <v>7.03</v>
      </c>
      <c r="P255" s="83">
        <f t="shared" si="114"/>
        <v>6.97</v>
      </c>
      <c r="Q255" s="83">
        <f t="shared" si="114"/>
        <v>0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20.243654822335024</v>
      </c>
      <c r="AO255" s="41">
        <f t="shared" si="114"/>
        <v>922</v>
      </c>
      <c r="AP255" s="110">
        <f t="shared" si="114"/>
        <v>4.2699999999999996</v>
      </c>
      <c r="AQ255" s="111">
        <f t="shared" si="114"/>
        <v>3.24</v>
      </c>
      <c r="AR255" s="112">
        <f t="shared" si="114"/>
        <v>68.78850102669405</v>
      </c>
      <c r="AS255" s="112">
        <f t="shared" si="114"/>
        <v>24.121779859484761</v>
      </c>
      <c r="AT255" s="113">
        <f t="shared" si="114"/>
        <v>1422</v>
      </c>
      <c r="AU255" s="114">
        <f t="shared" si="114"/>
        <v>2.73</v>
      </c>
      <c r="AV255" s="115">
        <f t="shared" si="114"/>
        <v>1.57</v>
      </c>
      <c r="AW255" s="112">
        <f t="shared" si="114"/>
        <v>48.633879781420767</v>
      </c>
      <c r="AX255" s="112">
        <f t="shared" si="114"/>
        <v>41.391941391941387</v>
      </c>
      <c r="AY255" s="61">
        <f t="shared" si="114"/>
        <v>35.754854048342352</v>
      </c>
      <c r="AZ255" s="97">
        <f t="shared" si="114"/>
        <v>75.5</v>
      </c>
      <c r="BA255" s="68">
        <f t="shared" si="114"/>
        <v>0</v>
      </c>
      <c r="BB255" s="68">
        <f t="shared" si="114"/>
        <v>0</v>
      </c>
      <c r="BC255" s="68">
        <f t="shared" si="114"/>
        <v>0</v>
      </c>
      <c r="BD255" s="68">
        <f t="shared" si="114"/>
        <v>0</v>
      </c>
      <c r="BE255" s="15">
        <f t="shared" si="114"/>
        <v>0</v>
      </c>
      <c r="BF255" s="6">
        <f t="shared" si="114"/>
        <v>7560</v>
      </c>
      <c r="BG255" s="41">
        <f t="shared" si="114"/>
        <v>928</v>
      </c>
      <c r="BH255" s="42">
        <f t="shared" si="114"/>
        <v>0</v>
      </c>
      <c r="BI255" s="42">
        <f t="shared" si="114"/>
        <v>0</v>
      </c>
      <c r="BJ255" s="42">
        <f t="shared" si="114"/>
        <v>0</v>
      </c>
      <c r="BK255" s="42">
        <f t="shared" si="114"/>
        <v>0</v>
      </c>
      <c r="BL255" s="42">
        <f t="shared" si="114"/>
        <v>0</v>
      </c>
      <c r="BM255" s="15">
        <f t="shared" si="114"/>
        <v>0</v>
      </c>
    </row>
    <row r="256" spans="1:65" outlineLevel="2">
      <c r="A256" s="187" t="s">
        <v>19</v>
      </c>
      <c r="B256" s="188"/>
      <c r="C256" s="51">
        <f>IFERROR(SUBTOTAL(1,C223:C253),"")</f>
        <v>514963.03225806454</v>
      </c>
      <c r="D256" s="61">
        <f t="shared" ref="D256:BM256" si="115">IFERROR(SUBTOTAL(1,D223:D253),"")</f>
        <v>37.903225806451623</v>
      </c>
      <c r="E256" s="12">
        <f t="shared" si="115"/>
        <v>38</v>
      </c>
      <c r="F256" s="12">
        <f t="shared" si="115"/>
        <v>38.838709677419352</v>
      </c>
      <c r="G256" s="12">
        <f t="shared" si="115"/>
        <v>38.354838709677416</v>
      </c>
      <c r="H256" s="12" t="str">
        <f t="shared" si="115"/>
        <v/>
      </c>
      <c r="I256" s="12">
        <f t="shared" si="115"/>
        <v>37</v>
      </c>
      <c r="J256" s="12">
        <f t="shared" si="115"/>
        <v>37.838709677419352</v>
      </c>
      <c r="K256" s="12">
        <f t="shared" si="115"/>
        <v>37.354838709677416</v>
      </c>
      <c r="L256" s="12" t="str">
        <f t="shared" si="115"/>
        <v/>
      </c>
      <c r="M256" s="72">
        <f t="shared" si="115"/>
        <v>7.0749999999999993</v>
      </c>
      <c r="N256" s="83">
        <f t="shared" si="115"/>
        <v>7.0849999999999991</v>
      </c>
      <c r="O256" s="83">
        <f t="shared" si="115"/>
        <v>7.0600000000000005</v>
      </c>
      <c r="P256" s="83">
        <f t="shared" si="115"/>
        <v>7.004999999999999</v>
      </c>
      <c r="Q256" s="83" t="str">
        <f t="shared" si="115"/>
        <v/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28.22351357577006</v>
      </c>
      <c r="AO256" s="41">
        <f t="shared" si="115"/>
        <v>1467</v>
      </c>
      <c r="AP256" s="110">
        <f t="shared" si="115"/>
        <v>4.5925000000000002</v>
      </c>
      <c r="AQ256" s="111">
        <f t="shared" si="115"/>
        <v>3.3174999999999999</v>
      </c>
      <c r="AR256" s="112">
        <f t="shared" si="115"/>
        <v>72.464373826337962</v>
      </c>
      <c r="AS256" s="112">
        <f t="shared" si="115"/>
        <v>27.535626173662042</v>
      </c>
      <c r="AT256" s="113">
        <f t="shared" si="115"/>
        <v>1927.3548387096773</v>
      </c>
      <c r="AU256" s="114">
        <f t="shared" si="115"/>
        <v>3.0024999999999999</v>
      </c>
      <c r="AV256" s="115">
        <f t="shared" si="115"/>
        <v>1.6400000000000001</v>
      </c>
      <c r="AW256" s="112">
        <f t="shared" si="115"/>
        <v>55.117594154479406</v>
      </c>
      <c r="AX256" s="112">
        <f t="shared" si="115"/>
        <v>44.882405845520594</v>
      </c>
      <c r="AY256" s="61">
        <f t="shared" si="115"/>
        <v>51.283505838579956</v>
      </c>
      <c r="AZ256" s="97">
        <f t="shared" si="115"/>
        <v>78.685714285714283</v>
      </c>
      <c r="BA256" s="68" t="str">
        <f t="shared" si="115"/>
        <v/>
      </c>
      <c r="BB256" s="68" t="str">
        <f t="shared" si="115"/>
        <v/>
      </c>
      <c r="BC256" s="68" t="str">
        <f t="shared" si="115"/>
        <v/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9239.0967741935492</v>
      </c>
      <c r="BG256" s="41">
        <f t="shared" si="115"/>
        <v>3435.4193548387098</v>
      </c>
      <c r="BH256" s="42">
        <f t="shared" si="115"/>
        <v>904.32258064516134</v>
      </c>
      <c r="BI256" s="42" t="str">
        <f t="shared" si="115"/>
        <v/>
      </c>
      <c r="BJ256" s="42" t="str">
        <f t="shared" si="115"/>
        <v/>
      </c>
      <c r="BK256" s="42" t="str">
        <f t="shared" si="115"/>
        <v/>
      </c>
      <c r="BL256" s="42" t="str">
        <f t="shared" si="115"/>
        <v/>
      </c>
      <c r="BM256" s="15">
        <f t="shared" si="115"/>
        <v>4899.3548387096771</v>
      </c>
    </row>
    <row r="257" spans="1:65" ht="17.25" outlineLevel="1" thickBot="1">
      <c r="A257" s="189" t="s">
        <v>54</v>
      </c>
      <c r="B257" s="190"/>
      <c r="C257" s="52">
        <f>SUBTOTAL(9,C223:C253)</f>
        <v>15963854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45477</v>
      </c>
      <c r="AP257" s="116"/>
      <c r="AQ257" s="117"/>
      <c r="AR257" s="118"/>
      <c r="AS257" s="118"/>
      <c r="AT257" s="119">
        <f>SUBTOTAL(9,AT223:AT253)</f>
        <v>59748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286412</v>
      </c>
      <c r="BG257" s="43">
        <f t="shared" si="116"/>
        <v>106498</v>
      </c>
      <c r="BH257" s="44">
        <f t="shared" si="116"/>
        <v>28034</v>
      </c>
      <c r="BI257" s="44">
        <f t="shared" si="116"/>
        <v>0</v>
      </c>
      <c r="BJ257" s="44">
        <f t="shared" si="116"/>
        <v>0</v>
      </c>
      <c r="BK257" s="44">
        <f t="shared" si="116"/>
        <v>0</v>
      </c>
      <c r="BL257" s="44">
        <f t="shared" si="116"/>
        <v>0</v>
      </c>
      <c r="BM257" s="16">
        <f t="shared" si="116"/>
        <v>151880</v>
      </c>
    </row>
    <row r="258" spans="1:65" outlineLevel="5">
      <c r="A258" s="21">
        <f t="shared" si="112"/>
        <v>8</v>
      </c>
      <c r="B258" s="33">
        <f>B253+1</f>
        <v>42583</v>
      </c>
      <c r="C258" s="51">
        <v>430535</v>
      </c>
      <c r="D258" s="64">
        <f t="shared" ref="D258:D288" si="117">IFERROR(ROUND(AVERAGE(E258:L258),1),"")</f>
        <v>38.799999999999997</v>
      </c>
      <c r="E258" s="12">
        <v>39</v>
      </c>
      <c r="F258" s="12">
        <v>39</v>
      </c>
      <c r="G258" s="12">
        <v>40</v>
      </c>
      <c r="H258" s="12"/>
      <c r="I258" s="12">
        <v>38</v>
      </c>
      <c r="J258" s="12">
        <v>38</v>
      </c>
      <c r="K258" s="12">
        <v>39</v>
      </c>
      <c r="L258" s="12"/>
      <c r="M258" s="74" t="str">
        <f t="shared" ref="M258:M288" si="118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5">
        <f t="shared" ref="AN258:AN288" si="121">39880/AO258</f>
        <v>44.017660044150112</v>
      </c>
      <c r="AO258" s="41">
        <v>906</v>
      </c>
      <c r="AP258" s="110"/>
      <c r="AQ258" s="111"/>
      <c r="AR258" s="126" t="str">
        <f t="shared" ref="AR258:AR288" si="122">IFERROR(AQ258/AP258*100,"")</f>
        <v/>
      </c>
      <c r="AS258" s="126" t="str">
        <f t="shared" ref="AS258:AS288" si="123">IFERROR(100-AR258,"")</f>
        <v/>
      </c>
      <c r="AT258" s="127">
        <v>1395</v>
      </c>
      <c r="AU258" s="128"/>
      <c r="AV258" s="129"/>
      <c r="AW258" s="126" t="str">
        <f t="shared" ref="AW258:AW288" si="124">IFERROR(AV258/AU258*100,"")</f>
        <v/>
      </c>
      <c r="AX258" s="126" t="str">
        <f t="shared" ref="AX258:AX288" si="125">IFERROR(100-AW258,"")</f>
        <v/>
      </c>
      <c r="AY258" s="64" t="str">
        <f t="shared" ref="AY258:AY288" si="126">IFERROR((1-((AW258*AS258)/(AX258*AR258)))*100,"")</f>
        <v/>
      </c>
      <c r="AZ258" s="97">
        <v>74.099999999999994</v>
      </c>
      <c r="BA258" s="68"/>
      <c r="BB258" s="68"/>
      <c r="BC258" s="68"/>
      <c r="BD258" s="68"/>
      <c r="BE258" s="15"/>
      <c r="BF258" s="5">
        <f t="shared" ref="BF258:BF288" si="127">IF(SUM(BG258:BM258)=0,"",SUM(BG258:BM258))</f>
        <v>10392</v>
      </c>
      <c r="BG258" s="42">
        <v>1859</v>
      </c>
      <c r="BH258" s="42">
        <v>2263</v>
      </c>
      <c r="BI258" s="42"/>
      <c r="BJ258" s="42"/>
      <c r="BK258" s="42"/>
      <c r="BL258" s="42"/>
      <c r="BM258" s="15">
        <v>6270</v>
      </c>
    </row>
    <row r="259" spans="1:65" outlineLevel="5">
      <c r="A259" s="22">
        <f t="shared" si="112"/>
        <v>8</v>
      </c>
      <c r="B259" s="9">
        <f t="shared" si="111"/>
        <v>42584</v>
      </c>
      <c r="C259" s="51">
        <v>474371</v>
      </c>
      <c r="D259" s="64">
        <f t="shared" si="117"/>
        <v>38.5</v>
      </c>
      <c r="E259" s="12">
        <v>39</v>
      </c>
      <c r="F259" s="12">
        <v>40</v>
      </c>
      <c r="G259" s="12">
        <v>38</v>
      </c>
      <c r="H259" s="12"/>
      <c r="I259" s="12">
        <v>38</v>
      </c>
      <c r="J259" s="12">
        <v>39</v>
      </c>
      <c r="K259" s="12">
        <v>37</v>
      </c>
      <c r="L259" s="12"/>
      <c r="M259" s="74" t="str">
        <f t="shared" si="118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5">
        <f t="shared" si="121"/>
        <v>35.074758135444149</v>
      </c>
      <c r="AO259" s="41">
        <v>1137</v>
      </c>
      <c r="AP259" s="110"/>
      <c r="AQ259" s="111"/>
      <c r="AR259" s="126" t="str">
        <f t="shared" si="122"/>
        <v/>
      </c>
      <c r="AS259" s="126" t="str">
        <f t="shared" si="123"/>
        <v/>
      </c>
      <c r="AT259" s="127">
        <v>2073</v>
      </c>
      <c r="AU259" s="128"/>
      <c r="AV259" s="129"/>
      <c r="AW259" s="126" t="str">
        <f t="shared" si="124"/>
        <v/>
      </c>
      <c r="AX259" s="126" t="str">
        <f t="shared" si="125"/>
        <v/>
      </c>
      <c r="AY259" s="64" t="str">
        <f t="shared" si="126"/>
        <v/>
      </c>
      <c r="AZ259" s="97">
        <v>75.2</v>
      </c>
      <c r="BA259" s="68"/>
      <c r="BB259" s="68"/>
      <c r="BC259" s="68"/>
      <c r="BD259" s="68"/>
      <c r="BE259" s="15"/>
      <c r="BF259" s="5">
        <f t="shared" si="127"/>
        <v>10590</v>
      </c>
      <c r="BG259" s="42">
        <v>3401</v>
      </c>
      <c r="BH259" s="42">
        <v>3109</v>
      </c>
      <c r="BI259" s="42"/>
      <c r="BJ259" s="42"/>
      <c r="BK259" s="42"/>
      <c r="BL259" s="42"/>
      <c r="BM259" s="15">
        <v>4080</v>
      </c>
    </row>
    <row r="260" spans="1:65" outlineLevel="5">
      <c r="A260" s="22">
        <f t="shared" si="112"/>
        <v>8</v>
      </c>
      <c r="B260" s="9">
        <f t="shared" si="111"/>
        <v>42585</v>
      </c>
      <c r="C260" s="51">
        <v>458263</v>
      </c>
      <c r="D260" s="64">
        <f t="shared" si="117"/>
        <v>38.200000000000003</v>
      </c>
      <c r="E260" s="12">
        <v>39</v>
      </c>
      <c r="F260" s="12">
        <v>39</v>
      </c>
      <c r="G260" s="12">
        <v>38</v>
      </c>
      <c r="H260" s="12"/>
      <c r="I260" s="12">
        <v>38</v>
      </c>
      <c r="J260" s="12">
        <v>38</v>
      </c>
      <c r="K260" s="12">
        <v>37</v>
      </c>
      <c r="L260" s="12"/>
      <c r="M260" s="74" t="str">
        <f t="shared" si="118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5">
        <f t="shared" si="121"/>
        <v>28.961510530137982</v>
      </c>
      <c r="AO260" s="41">
        <v>1377</v>
      </c>
      <c r="AP260" s="110">
        <v>4.34</v>
      </c>
      <c r="AQ260" s="111">
        <v>3.29</v>
      </c>
      <c r="AR260" s="126">
        <f t="shared" si="122"/>
        <v>75.806451612903231</v>
      </c>
      <c r="AS260" s="126">
        <f t="shared" si="123"/>
        <v>24.193548387096769</v>
      </c>
      <c r="AT260" s="127">
        <v>2214</v>
      </c>
      <c r="AU260" s="128">
        <v>3.46</v>
      </c>
      <c r="AV260" s="129">
        <v>1.69</v>
      </c>
      <c r="AW260" s="126">
        <f t="shared" si="124"/>
        <v>48.843930635838149</v>
      </c>
      <c r="AX260" s="126">
        <f t="shared" si="125"/>
        <v>51.156069364161851</v>
      </c>
      <c r="AY260" s="64">
        <f t="shared" si="126"/>
        <v>69.527587450414714</v>
      </c>
      <c r="AZ260" s="97">
        <v>75.3</v>
      </c>
      <c r="BA260" s="68"/>
      <c r="BB260" s="68"/>
      <c r="BC260" s="68"/>
      <c r="BD260" s="68"/>
      <c r="BE260" s="15"/>
      <c r="BF260" s="5">
        <f t="shared" si="127"/>
        <v>10377</v>
      </c>
      <c r="BG260" s="42">
        <v>799</v>
      </c>
      <c r="BH260" s="42">
        <v>3448</v>
      </c>
      <c r="BI260" s="42"/>
      <c r="BJ260" s="42"/>
      <c r="BK260" s="42"/>
      <c r="BL260" s="42"/>
      <c r="BM260" s="15">
        <v>6130</v>
      </c>
    </row>
    <row r="261" spans="1:65" outlineLevel="5">
      <c r="A261" s="22">
        <f t="shared" si="112"/>
        <v>8</v>
      </c>
      <c r="B261" s="9">
        <f t="shared" si="111"/>
        <v>42586</v>
      </c>
      <c r="C261" s="51">
        <v>454800</v>
      </c>
      <c r="D261" s="64">
        <f t="shared" si="117"/>
        <v>37.5</v>
      </c>
      <c r="E261" s="12">
        <v>38</v>
      </c>
      <c r="F261" s="12">
        <v>38</v>
      </c>
      <c r="G261" s="12">
        <v>38</v>
      </c>
      <c r="H261" s="12"/>
      <c r="I261" s="12">
        <v>37</v>
      </c>
      <c r="J261" s="12">
        <v>37</v>
      </c>
      <c r="K261" s="12">
        <v>37</v>
      </c>
      <c r="L261" s="12"/>
      <c r="M261" s="74" t="str">
        <f t="shared" si="118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5">
        <f t="shared" si="121"/>
        <v>27.713690062543431</v>
      </c>
      <c r="AO261" s="41">
        <v>1439</v>
      </c>
      <c r="AP261" s="110"/>
      <c r="AQ261" s="111"/>
      <c r="AR261" s="126" t="str">
        <f t="shared" si="122"/>
        <v/>
      </c>
      <c r="AS261" s="126" t="str">
        <f t="shared" si="123"/>
        <v/>
      </c>
      <c r="AT261" s="127">
        <v>2210</v>
      </c>
      <c r="AU261" s="128"/>
      <c r="AV261" s="129"/>
      <c r="AW261" s="126" t="str">
        <f t="shared" si="124"/>
        <v/>
      </c>
      <c r="AX261" s="126" t="str">
        <f t="shared" si="125"/>
        <v/>
      </c>
      <c r="AY261" s="64" t="str">
        <f t="shared" si="126"/>
        <v/>
      </c>
      <c r="AZ261" s="97">
        <v>76.099999999999994</v>
      </c>
      <c r="BA261" s="68"/>
      <c r="BB261" s="68"/>
      <c r="BC261" s="68"/>
      <c r="BD261" s="68"/>
      <c r="BE261" s="15"/>
      <c r="BF261" s="5">
        <f t="shared" si="127"/>
        <v>10304</v>
      </c>
      <c r="BG261" s="42">
        <v>4034</v>
      </c>
      <c r="BH261" s="42">
        <v>0</v>
      </c>
      <c r="BI261" s="42"/>
      <c r="BJ261" s="42"/>
      <c r="BK261" s="42"/>
      <c r="BL261" s="42"/>
      <c r="BM261" s="15">
        <v>6270</v>
      </c>
    </row>
    <row r="262" spans="1:65" outlineLevel="5">
      <c r="A262" s="22">
        <f t="shared" si="112"/>
        <v>8</v>
      </c>
      <c r="B262" s="9">
        <f t="shared" si="111"/>
        <v>42587</v>
      </c>
      <c r="C262" s="51">
        <v>445409</v>
      </c>
      <c r="D262" s="64">
        <f t="shared" si="117"/>
        <v>38.5</v>
      </c>
      <c r="E262" s="12">
        <v>39</v>
      </c>
      <c r="F262" s="12">
        <v>39</v>
      </c>
      <c r="G262" s="12">
        <v>39</v>
      </c>
      <c r="H262" s="12"/>
      <c r="I262" s="12">
        <v>38</v>
      </c>
      <c r="J262" s="12">
        <v>38</v>
      </c>
      <c r="K262" s="12">
        <v>38</v>
      </c>
      <c r="L262" s="12"/>
      <c r="M262" s="74">
        <f t="shared" si="118"/>
        <v>7</v>
      </c>
      <c r="N262" s="83">
        <v>7.03</v>
      </c>
      <c r="O262" s="83">
        <v>7.01</v>
      </c>
      <c r="P262" s="83">
        <v>6.95</v>
      </c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5">
        <f t="shared" si="121"/>
        <v>33.597304128053921</v>
      </c>
      <c r="AO262" s="41">
        <v>1187</v>
      </c>
      <c r="AP262" s="110"/>
      <c r="AQ262" s="111"/>
      <c r="AR262" s="126" t="str">
        <f t="shared" si="122"/>
        <v/>
      </c>
      <c r="AS262" s="126" t="str">
        <f t="shared" si="123"/>
        <v/>
      </c>
      <c r="AT262" s="127">
        <v>2229</v>
      </c>
      <c r="AU262" s="128"/>
      <c r="AV262" s="129"/>
      <c r="AW262" s="126" t="str">
        <f t="shared" si="124"/>
        <v/>
      </c>
      <c r="AX262" s="126" t="str">
        <f t="shared" si="125"/>
        <v/>
      </c>
      <c r="AY262" s="64" t="str">
        <f t="shared" si="126"/>
        <v/>
      </c>
      <c r="AZ262" s="97">
        <v>75.2</v>
      </c>
      <c r="BA262" s="68"/>
      <c r="BB262" s="68"/>
      <c r="BC262" s="68"/>
      <c r="BD262" s="68"/>
      <c r="BE262" s="15"/>
      <c r="BF262" s="5">
        <f t="shared" si="127"/>
        <v>10800</v>
      </c>
      <c r="BG262" s="42">
        <v>4457</v>
      </c>
      <c r="BH262" s="42">
        <v>83</v>
      </c>
      <c r="BI262" s="42"/>
      <c r="BJ262" s="42"/>
      <c r="BK262" s="42"/>
      <c r="BL262" s="42"/>
      <c r="BM262" s="15">
        <v>6260</v>
      </c>
    </row>
    <row r="263" spans="1:65" outlineLevel="5">
      <c r="A263" s="22">
        <f t="shared" si="112"/>
        <v>8</v>
      </c>
      <c r="B263" s="9">
        <f t="shared" si="111"/>
        <v>42588</v>
      </c>
      <c r="C263" s="51">
        <v>453522</v>
      </c>
      <c r="D263" s="64">
        <f t="shared" si="117"/>
        <v>38.200000000000003</v>
      </c>
      <c r="E263" s="12">
        <v>38</v>
      </c>
      <c r="F263" s="12">
        <v>39</v>
      </c>
      <c r="G263" s="12">
        <v>39</v>
      </c>
      <c r="H263" s="12"/>
      <c r="I263" s="12">
        <v>37</v>
      </c>
      <c r="J263" s="12">
        <v>38</v>
      </c>
      <c r="K263" s="12">
        <v>38</v>
      </c>
      <c r="L263" s="12"/>
      <c r="M263" s="74" t="str">
        <f t="shared" si="118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5">
        <f t="shared" si="121"/>
        <v>25.482428115015974</v>
      </c>
      <c r="AO263" s="41">
        <v>1565</v>
      </c>
      <c r="AP263" s="110"/>
      <c r="AQ263" s="111"/>
      <c r="AR263" s="126" t="str">
        <f t="shared" si="122"/>
        <v/>
      </c>
      <c r="AS263" s="126" t="str">
        <f t="shared" si="123"/>
        <v/>
      </c>
      <c r="AT263" s="127">
        <v>2239</v>
      </c>
      <c r="AU263" s="128"/>
      <c r="AV263" s="129"/>
      <c r="AW263" s="126" t="str">
        <f t="shared" si="124"/>
        <v/>
      </c>
      <c r="AX263" s="126" t="str">
        <f t="shared" si="125"/>
        <v/>
      </c>
      <c r="AY263" s="64" t="str">
        <f t="shared" si="126"/>
        <v/>
      </c>
      <c r="AZ263" s="97"/>
      <c r="BA263" s="68"/>
      <c r="BB263" s="68"/>
      <c r="BC263" s="68"/>
      <c r="BD263" s="68"/>
      <c r="BE263" s="15"/>
      <c r="BF263" s="5">
        <f t="shared" si="127"/>
        <v>10816</v>
      </c>
      <c r="BG263" s="42">
        <v>2127</v>
      </c>
      <c r="BH263" s="42">
        <v>2309</v>
      </c>
      <c r="BI263" s="42"/>
      <c r="BJ263" s="42"/>
      <c r="BK263" s="42"/>
      <c r="BL263" s="42"/>
      <c r="BM263" s="15">
        <v>6380</v>
      </c>
    </row>
    <row r="264" spans="1:65" outlineLevel="5">
      <c r="A264" s="22">
        <f t="shared" si="112"/>
        <v>8</v>
      </c>
      <c r="B264" s="9">
        <f t="shared" si="111"/>
        <v>42589</v>
      </c>
      <c r="C264" s="51">
        <v>415342</v>
      </c>
      <c r="D264" s="64">
        <f t="shared" si="117"/>
        <v>37.799999999999997</v>
      </c>
      <c r="E264" s="12">
        <v>38</v>
      </c>
      <c r="F264" s="12">
        <v>39</v>
      </c>
      <c r="G264" s="12">
        <v>38</v>
      </c>
      <c r="H264" s="12"/>
      <c r="I264" s="12">
        <v>37</v>
      </c>
      <c r="J264" s="12">
        <v>38</v>
      </c>
      <c r="K264" s="12">
        <v>37</v>
      </c>
      <c r="L264" s="12"/>
      <c r="M264" s="74" t="str">
        <f t="shared" si="118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5">
        <f t="shared" si="121"/>
        <v>24.878353087960075</v>
      </c>
      <c r="AO264" s="41">
        <v>1603</v>
      </c>
      <c r="AP264" s="110"/>
      <c r="AQ264" s="111"/>
      <c r="AR264" s="126" t="str">
        <f t="shared" si="122"/>
        <v/>
      </c>
      <c r="AS264" s="126" t="str">
        <f t="shared" si="123"/>
        <v/>
      </c>
      <c r="AT264" s="127">
        <v>2250</v>
      </c>
      <c r="AU264" s="128"/>
      <c r="AV264" s="129"/>
      <c r="AW264" s="126" t="str">
        <f t="shared" si="124"/>
        <v/>
      </c>
      <c r="AX264" s="126" t="str">
        <f t="shared" si="125"/>
        <v/>
      </c>
      <c r="AY264" s="64" t="str">
        <f t="shared" si="126"/>
        <v/>
      </c>
      <c r="AZ264" s="97"/>
      <c r="BA264" s="68"/>
      <c r="BB264" s="68"/>
      <c r="BC264" s="68"/>
      <c r="BD264" s="68"/>
      <c r="BE264" s="15"/>
      <c r="BF264" s="5">
        <f t="shared" si="127"/>
        <v>10511</v>
      </c>
      <c r="BG264" s="42">
        <v>3079</v>
      </c>
      <c r="BH264" s="42">
        <v>1262</v>
      </c>
      <c r="BI264" s="42"/>
      <c r="BJ264" s="42"/>
      <c r="BK264" s="42"/>
      <c r="BL264" s="42"/>
      <c r="BM264" s="15">
        <v>6170</v>
      </c>
    </row>
    <row r="265" spans="1:65" outlineLevel="5">
      <c r="A265" s="22">
        <f t="shared" si="112"/>
        <v>8</v>
      </c>
      <c r="B265" s="9">
        <f t="shared" si="111"/>
        <v>42590</v>
      </c>
      <c r="C265" s="51">
        <v>432428</v>
      </c>
      <c r="D265" s="64">
        <f t="shared" si="117"/>
        <v>38.200000000000003</v>
      </c>
      <c r="E265" s="12">
        <v>38</v>
      </c>
      <c r="F265" s="12">
        <v>40</v>
      </c>
      <c r="G265" s="12">
        <v>38</v>
      </c>
      <c r="H265" s="12"/>
      <c r="I265" s="12">
        <v>37</v>
      </c>
      <c r="J265" s="12">
        <v>39</v>
      </c>
      <c r="K265" s="12">
        <v>37</v>
      </c>
      <c r="L265" s="12"/>
      <c r="M265" s="74" t="str">
        <f t="shared" si="118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5">
        <f t="shared" si="121"/>
        <v>29.280469897209986</v>
      </c>
      <c r="AO265" s="41">
        <v>1362</v>
      </c>
      <c r="AP265" s="110"/>
      <c r="AQ265" s="111"/>
      <c r="AR265" s="126" t="str">
        <f t="shared" si="122"/>
        <v/>
      </c>
      <c r="AS265" s="126" t="str">
        <f t="shared" si="123"/>
        <v/>
      </c>
      <c r="AT265" s="127">
        <v>2239</v>
      </c>
      <c r="AU265" s="128"/>
      <c r="AV265" s="129"/>
      <c r="AW265" s="126" t="str">
        <f t="shared" si="124"/>
        <v/>
      </c>
      <c r="AX265" s="126" t="str">
        <f t="shared" si="125"/>
        <v/>
      </c>
      <c r="AY265" s="64" t="str">
        <f t="shared" si="126"/>
        <v/>
      </c>
      <c r="AZ265" s="97">
        <v>73.8</v>
      </c>
      <c r="BA265" s="68"/>
      <c r="BB265" s="68"/>
      <c r="BC265" s="68"/>
      <c r="BD265" s="68"/>
      <c r="BE265" s="15"/>
      <c r="BF265" s="5">
        <f t="shared" si="127"/>
        <v>10800</v>
      </c>
      <c r="BG265" s="42">
        <v>4550</v>
      </c>
      <c r="BH265" s="42">
        <v>0</v>
      </c>
      <c r="BI265" s="42"/>
      <c r="BJ265" s="42"/>
      <c r="BK265" s="42"/>
      <c r="BL265" s="42"/>
      <c r="BM265" s="15">
        <v>6250</v>
      </c>
    </row>
    <row r="266" spans="1:65" outlineLevel="5">
      <c r="A266" s="22">
        <f t="shared" si="112"/>
        <v>8</v>
      </c>
      <c r="B266" s="9">
        <f t="shared" si="111"/>
        <v>42591</v>
      </c>
      <c r="C266" s="51">
        <v>422961</v>
      </c>
      <c r="D266" s="64">
        <f t="shared" si="117"/>
        <v>38.799999999999997</v>
      </c>
      <c r="E266" s="12">
        <v>39</v>
      </c>
      <c r="F266" s="12">
        <v>40</v>
      </c>
      <c r="G266" s="12">
        <v>39</v>
      </c>
      <c r="H266" s="12"/>
      <c r="I266" s="12">
        <v>38</v>
      </c>
      <c r="J266" s="12">
        <v>39</v>
      </c>
      <c r="K266" s="12">
        <v>38</v>
      </c>
      <c r="L266" s="12"/>
      <c r="M266" s="74" t="str">
        <f t="shared" si="118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5">
        <f t="shared" si="121"/>
        <v>29.650557620817843</v>
      </c>
      <c r="AO266" s="41">
        <v>1345</v>
      </c>
      <c r="AP266" s="110">
        <v>4.38</v>
      </c>
      <c r="AQ266" s="111">
        <v>3.28</v>
      </c>
      <c r="AR266" s="126">
        <f t="shared" si="122"/>
        <v>74.885844748858446</v>
      </c>
      <c r="AS266" s="126">
        <f t="shared" si="123"/>
        <v>25.114155251141554</v>
      </c>
      <c r="AT266" s="127">
        <v>2222</v>
      </c>
      <c r="AU266" s="128">
        <v>4.53</v>
      </c>
      <c r="AV266" s="129">
        <v>2.42</v>
      </c>
      <c r="AW266" s="126">
        <f t="shared" si="124"/>
        <v>53.421633554083883</v>
      </c>
      <c r="AX266" s="126">
        <f t="shared" si="125"/>
        <v>46.578366445916117</v>
      </c>
      <c r="AY266" s="64">
        <f t="shared" si="126"/>
        <v>61.536238585134662</v>
      </c>
      <c r="AZ266" s="97">
        <v>76.3</v>
      </c>
      <c r="BA266" s="68"/>
      <c r="BB266" s="68"/>
      <c r="BC266" s="68"/>
      <c r="BD266" s="68"/>
      <c r="BE266" s="15"/>
      <c r="BF266" s="5">
        <f t="shared" si="127"/>
        <v>10592</v>
      </c>
      <c r="BG266" s="42">
        <v>1995</v>
      </c>
      <c r="BH266" s="42">
        <v>2187</v>
      </c>
      <c r="BI266" s="42"/>
      <c r="BJ266" s="42"/>
      <c r="BK266" s="42"/>
      <c r="BL266" s="42"/>
      <c r="BM266" s="15">
        <v>6410</v>
      </c>
    </row>
    <row r="267" spans="1:65" outlineLevel="5">
      <c r="A267" s="22">
        <f t="shared" si="112"/>
        <v>8</v>
      </c>
      <c r="B267" s="9">
        <f t="shared" si="111"/>
        <v>42592</v>
      </c>
      <c r="C267" s="51">
        <v>406027</v>
      </c>
      <c r="D267" s="64">
        <f t="shared" si="117"/>
        <v>37.799999999999997</v>
      </c>
      <c r="E267" s="12">
        <v>38</v>
      </c>
      <c r="F267" s="12">
        <v>39</v>
      </c>
      <c r="G267" s="12">
        <v>38</v>
      </c>
      <c r="H267" s="12"/>
      <c r="I267" s="12">
        <v>37</v>
      </c>
      <c r="J267" s="12">
        <v>38</v>
      </c>
      <c r="K267" s="12">
        <v>37</v>
      </c>
      <c r="L267" s="12"/>
      <c r="M267" s="74" t="str">
        <f t="shared" si="118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5">
        <f t="shared" si="121"/>
        <v>30.098113207547168</v>
      </c>
      <c r="AO267" s="41">
        <v>1325</v>
      </c>
      <c r="AP267" s="110"/>
      <c r="AQ267" s="111"/>
      <c r="AR267" s="126" t="str">
        <f t="shared" si="122"/>
        <v/>
      </c>
      <c r="AS267" s="126" t="str">
        <f t="shared" si="123"/>
        <v/>
      </c>
      <c r="AT267" s="127">
        <v>2219</v>
      </c>
      <c r="AU267" s="128"/>
      <c r="AV267" s="129"/>
      <c r="AW267" s="126" t="str">
        <f t="shared" si="124"/>
        <v/>
      </c>
      <c r="AX267" s="126" t="str">
        <f t="shared" si="125"/>
        <v/>
      </c>
      <c r="AY267" s="64" t="str">
        <f t="shared" si="126"/>
        <v/>
      </c>
      <c r="AZ267" s="97">
        <v>73</v>
      </c>
      <c r="BA267" s="68"/>
      <c r="BB267" s="68"/>
      <c r="BC267" s="68"/>
      <c r="BD267" s="68"/>
      <c r="BE267" s="15"/>
      <c r="BF267" s="5">
        <f t="shared" si="127"/>
        <v>10084</v>
      </c>
      <c r="BG267" s="42">
        <v>1933</v>
      </c>
      <c r="BH267" s="42">
        <v>5761</v>
      </c>
      <c r="BI267" s="42"/>
      <c r="BJ267" s="42"/>
      <c r="BK267" s="42"/>
      <c r="BL267" s="42"/>
      <c r="BM267" s="15">
        <v>2390</v>
      </c>
    </row>
    <row r="268" spans="1:65" outlineLevel="5">
      <c r="A268" s="22">
        <f t="shared" si="112"/>
        <v>8</v>
      </c>
      <c r="B268" s="9">
        <f t="shared" si="111"/>
        <v>42593</v>
      </c>
      <c r="C268" s="51">
        <v>417180</v>
      </c>
      <c r="D268" s="64">
        <f t="shared" si="117"/>
        <v>38.200000000000003</v>
      </c>
      <c r="E268" s="12">
        <v>38</v>
      </c>
      <c r="F268" s="12">
        <v>39</v>
      </c>
      <c r="G268" s="12">
        <v>39</v>
      </c>
      <c r="H268" s="12"/>
      <c r="I268" s="12">
        <v>37</v>
      </c>
      <c r="J268" s="12">
        <v>38</v>
      </c>
      <c r="K268" s="12">
        <v>38</v>
      </c>
      <c r="L268" s="12"/>
      <c r="M268" s="74">
        <f t="shared" si="118"/>
        <v>7</v>
      </c>
      <c r="N268" s="83">
        <v>7.08</v>
      </c>
      <c r="O268" s="83">
        <v>7.1</v>
      </c>
      <c r="P268" s="83">
        <v>6.91</v>
      </c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5">
        <f t="shared" si="121"/>
        <v>26.393117140966247</v>
      </c>
      <c r="AO268" s="41">
        <v>1511</v>
      </c>
      <c r="AP268" s="110"/>
      <c r="AQ268" s="111"/>
      <c r="AR268" s="126" t="str">
        <f t="shared" si="122"/>
        <v/>
      </c>
      <c r="AS268" s="126" t="str">
        <f t="shared" si="123"/>
        <v/>
      </c>
      <c r="AT268" s="127">
        <v>2087</v>
      </c>
      <c r="AU268" s="128"/>
      <c r="AV268" s="129"/>
      <c r="AW268" s="126" t="str">
        <f t="shared" si="124"/>
        <v/>
      </c>
      <c r="AX268" s="126" t="str">
        <f t="shared" si="125"/>
        <v/>
      </c>
      <c r="AY268" s="64" t="str">
        <f t="shared" si="126"/>
        <v/>
      </c>
      <c r="AZ268" s="97">
        <v>75.2</v>
      </c>
      <c r="BA268" s="68"/>
      <c r="BB268" s="68"/>
      <c r="BC268" s="68"/>
      <c r="BD268" s="68"/>
      <c r="BE268" s="15"/>
      <c r="BF268" s="5">
        <f t="shared" si="127"/>
        <v>10495</v>
      </c>
      <c r="BG268" s="42">
        <v>4195</v>
      </c>
      <c r="BH268" s="42">
        <v>0</v>
      </c>
      <c r="BI268" s="42"/>
      <c r="BJ268" s="42"/>
      <c r="BK268" s="42"/>
      <c r="BL268" s="42"/>
      <c r="BM268" s="15">
        <v>6300</v>
      </c>
    </row>
    <row r="269" spans="1:65" outlineLevel="5">
      <c r="A269" s="22">
        <f t="shared" si="112"/>
        <v>8</v>
      </c>
      <c r="B269" s="9">
        <f t="shared" si="111"/>
        <v>42594</v>
      </c>
      <c r="C269" s="51">
        <v>428607</v>
      </c>
      <c r="D269" s="64">
        <f t="shared" si="117"/>
        <v>38.200000000000003</v>
      </c>
      <c r="E269" s="12">
        <v>39</v>
      </c>
      <c r="F269" s="12">
        <v>38</v>
      </c>
      <c r="G269" s="12">
        <v>39</v>
      </c>
      <c r="H269" s="12"/>
      <c r="I269" s="12">
        <v>38</v>
      </c>
      <c r="J269" s="12">
        <v>37</v>
      </c>
      <c r="K269" s="12">
        <v>38</v>
      </c>
      <c r="L269" s="12"/>
      <c r="M269" s="74" t="str">
        <f t="shared" si="118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5">
        <f t="shared" si="121"/>
        <v>20.419866871479776</v>
      </c>
      <c r="AO269" s="41">
        <v>1953</v>
      </c>
      <c r="AP269" s="110"/>
      <c r="AQ269" s="111"/>
      <c r="AR269" s="126" t="str">
        <f t="shared" si="122"/>
        <v/>
      </c>
      <c r="AS269" s="126" t="str">
        <f t="shared" si="123"/>
        <v/>
      </c>
      <c r="AT269" s="127">
        <v>2276</v>
      </c>
      <c r="AU269" s="128"/>
      <c r="AV269" s="129"/>
      <c r="AW269" s="126" t="str">
        <f t="shared" si="124"/>
        <v/>
      </c>
      <c r="AX269" s="126" t="str">
        <f t="shared" si="125"/>
        <v/>
      </c>
      <c r="AY269" s="64" t="str">
        <f t="shared" si="126"/>
        <v/>
      </c>
      <c r="AZ269" s="97">
        <v>75.2</v>
      </c>
      <c r="BA269" s="68"/>
      <c r="BB269" s="68"/>
      <c r="BC269" s="68"/>
      <c r="BD269" s="68"/>
      <c r="BE269" s="15"/>
      <c r="BF269" s="5">
        <f t="shared" si="127"/>
        <v>10920</v>
      </c>
      <c r="BG269" s="42">
        <v>1684</v>
      </c>
      <c r="BH269" s="42">
        <v>2916</v>
      </c>
      <c r="BI269" s="42"/>
      <c r="BJ269" s="42"/>
      <c r="BK269" s="42"/>
      <c r="BL269" s="42"/>
      <c r="BM269" s="15">
        <v>6320</v>
      </c>
    </row>
    <row r="270" spans="1:65" outlineLevel="5">
      <c r="A270" s="22">
        <f t="shared" si="112"/>
        <v>8</v>
      </c>
      <c r="B270" s="9">
        <f t="shared" si="111"/>
        <v>42595</v>
      </c>
      <c r="C270" s="51">
        <v>422710</v>
      </c>
      <c r="D270" s="64">
        <f t="shared" si="117"/>
        <v>37.5</v>
      </c>
      <c r="E270" s="12">
        <v>38</v>
      </c>
      <c r="F270" s="12">
        <v>38</v>
      </c>
      <c r="G270" s="12">
        <v>38</v>
      </c>
      <c r="H270" s="12"/>
      <c r="I270" s="12">
        <v>37</v>
      </c>
      <c r="J270" s="12">
        <v>37</v>
      </c>
      <c r="K270" s="12">
        <v>37</v>
      </c>
      <c r="L270" s="12"/>
      <c r="M270" s="74" t="str">
        <f t="shared" si="118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5">
        <f t="shared" si="121"/>
        <v>20.641821946169774</v>
      </c>
      <c r="AO270" s="41">
        <v>1932</v>
      </c>
      <c r="AP270" s="110"/>
      <c r="AQ270" s="111"/>
      <c r="AR270" s="126" t="str">
        <f t="shared" si="122"/>
        <v/>
      </c>
      <c r="AS270" s="126" t="str">
        <f t="shared" si="123"/>
        <v/>
      </c>
      <c r="AT270" s="127">
        <v>2222</v>
      </c>
      <c r="AU270" s="128"/>
      <c r="AV270" s="129"/>
      <c r="AW270" s="126" t="str">
        <f t="shared" si="124"/>
        <v/>
      </c>
      <c r="AX270" s="126" t="str">
        <f t="shared" si="125"/>
        <v/>
      </c>
      <c r="AY270" s="64" t="str">
        <f t="shared" si="126"/>
        <v/>
      </c>
      <c r="AZ270" s="97"/>
      <c r="BA270" s="68"/>
      <c r="BB270" s="68"/>
      <c r="BC270" s="68"/>
      <c r="BD270" s="68"/>
      <c r="BE270" s="15"/>
      <c r="BF270" s="5">
        <f t="shared" si="127"/>
        <v>10984</v>
      </c>
      <c r="BG270" s="42">
        <v>3364</v>
      </c>
      <c r="BH270" s="42">
        <v>1220</v>
      </c>
      <c r="BI270" s="42"/>
      <c r="BJ270" s="42"/>
      <c r="BK270" s="42"/>
      <c r="BL270" s="42"/>
      <c r="BM270" s="15">
        <v>6400</v>
      </c>
    </row>
    <row r="271" spans="1:65" outlineLevel="5">
      <c r="A271" s="22">
        <f t="shared" si="112"/>
        <v>8</v>
      </c>
      <c r="B271" s="9">
        <f t="shared" si="111"/>
        <v>42596</v>
      </c>
      <c r="C271" s="51">
        <v>402833</v>
      </c>
      <c r="D271" s="64">
        <f t="shared" si="117"/>
        <v>38.200000000000003</v>
      </c>
      <c r="E271" s="12">
        <v>38</v>
      </c>
      <c r="F271" s="12">
        <v>39</v>
      </c>
      <c r="G271" s="12">
        <v>39</v>
      </c>
      <c r="H271" s="12"/>
      <c r="I271" s="12">
        <v>37</v>
      </c>
      <c r="J271" s="12">
        <v>38</v>
      </c>
      <c r="K271" s="12">
        <v>38</v>
      </c>
      <c r="L271" s="12"/>
      <c r="M271" s="74" t="str">
        <f t="shared" si="118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5">
        <f t="shared" si="121"/>
        <v>22.556561085972852</v>
      </c>
      <c r="AO271" s="41">
        <v>1768</v>
      </c>
      <c r="AP271" s="110"/>
      <c r="AQ271" s="111"/>
      <c r="AR271" s="126" t="str">
        <f t="shared" si="122"/>
        <v/>
      </c>
      <c r="AS271" s="126" t="str">
        <f t="shared" si="123"/>
        <v/>
      </c>
      <c r="AT271" s="127">
        <v>1909</v>
      </c>
      <c r="AU271" s="128"/>
      <c r="AV271" s="129"/>
      <c r="AW271" s="126" t="str">
        <f t="shared" si="124"/>
        <v/>
      </c>
      <c r="AX271" s="126" t="str">
        <f t="shared" si="125"/>
        <v/>
      </c>
      <c r="AY271" s="64" t="str">
        <f t="shared" si="126"/>
        <v/>
      </c>
      <c r="AZ271" s="97"/>
      <c r="BA271" s="68"/>
      <c r="BB271" s="68"/>
      <c r="BC271" s="68"/>
      <c r="BD271" s="68"/>
      <c r="BE271" s="15"/>
      <c r="BF271" s="5">
        <f t="shared" si="127"/>
        <v>10873</v>
      </c>
      <c r="BG271" s="42">
        <v>4049</v>
      </c>
      <c r="BH271" s="42">
        <v>434</v>
      </c>
      <c r="BI271" s="42"/>
      <c r="BJ271" s="42"/>
      <c r="BK271" s="42"/>
      <c r="BL271" s="42"/>
      <c r="BM271" s="15">
        <v>6390</v>
      </c>
    </row>
    <row r="272" spans="1:65" outlineLevel="5">
      <c r="A272" s="22">
        <f t="shared" si="112"/>
        <v>8</v>
      </c>
      <c r="B272" s="9">
        <f t="shared" si="111"/>
        <v>42597</v>
      </c>
      <c r="C272" s="51">
        <v>457529</v>
      </c>
      <c r="D272" s="64">
        <f t="shared" si="117"/>
        <v>38.5</v>
      </c>
      <c r="E272" s="12">
        <v>39</v>
      </c>
      <c r="F272" s="12">
        <v>39</v>
      </c>
      <c r="G272" s="12">
        <v>39</v>
      </c>
      <c r="H272" s="12"/>
      <c r="I272" s="12">
        <v>38</v>
      </c>
      <c r="J272" s="12">
        <v>38</v>
      </c>
      <c r="K272" s="12">
        <v>38</v>
      </c>
      <c r="L272" s="12"/>
      <c r="M272" s="74" t="str">
        <f t="shared" si="118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5">
        <f t="shared" si="121"/>
        <v>25.82901554404145</v>
      </c>
      <c r="AO272" s="41">
        <v>1544</v>
      </c>
      <c r="AP272" s="110"/>
      <c r="AQ272" s="111"/>
      <c r="AR272" s="126" t="str">
        <f t="shared" si="122"/>
        <v/>
      </c>
      <c r="AS272" s="126" t="str">
        <f t="shared" si="123"/>
        <v/>
      </c>
      <c r="AT272" s="127">
        <v>1760</v>
      </c>
      <c r="AU272" s="128"/>
      <c r="AV272" s="129"/>
      <c r="AW272" s="126" t="str">
        <f t="shared" si="124"/>
        <v/>
      </c>
      <c r="AX272" s="126" t="str">
        <f t="shared" si="125"/>
        <v/>
      </c>
      <c r="AY272" s="64" t="str">
        <f t="shared" si="126"/>
        <v/>
      </c>
      <c r="AZ272" s="97"/>
      <c r="BA272" s="68"/>
      <c r="BB272" s="68"/>
      <c r="BC272" s="68"/>
      <c r="BD272" s="68"/>
      <c r="BE272" s="15"/>
      <c r="BF272" s="5">
        <f t="shared" si="127"/>
        <v>10833</v>
      </c>
      <c r="BG272" s="42">
        <v>1612</v>
      </c>
      <c r="BH272" s="42">
        <v>3101</v>
      </c>
      <c r="BI272" s="42"/>
      <c r="BJ272" s="42"/>
      <c r="BK272" s="42"/>
      <c r="BL272" s="42"/>
      <c r="BM272" s="15">
        <v>6120</v>
      </c>
    </row>
    <row r="273" spans="1:65" outlineLevel="5">
      <c r="A273" s="22">
        <f t="shared" si="112"/>
        <v>8</v>
      </c>
      <c r="B273" s="9">
        <f t="shared" si="111"/>
        <v>42598</v>
      </c>
      <c r="C273" s="51">
        <v>560844</v>
      </c>
      <c r="D273" s="64">
        <f t="shared" si="117"/>
        <v>37.5</v>
      </c>
      <c r="E273" s="12">
        <v>38</v>
      </c>
      <c r="F273" s="12">
        <v>38</v>
      </c>
      <c r="G273" s="12">
        <v>38</v>
      </c>
      <c r="H273" s="12"/>
      <c r="I273" s="12">
        <v>37</v>
      </c>
      <c r="J273" s="12">
        <v>37</v>
      </c>
      <c r="K273" s="12">
        <v>37</v>
      </c>
      <c r="L273" s="12"/>
      <c r="M273" s="74" t="str">
        <f t="shared" si="118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5">
        <f t="shared" si="121"/>
        <v>37.028783658310118</v>
      </c>
      <c r="AO273" s="41">
        <v>1077</v>
      </c>
      <c r="AP273" s="110"/>
      <c r="AQ273" s="111"/>
      <c r="AR273" s="126" t="str">
        <f t="shared" si="122"/>
        <v/>
      </c>
      <c r="AS273" s="126" t="str">
        <f t="shared" si="123"/>
        <v/>
      </c>
      <c r="AT273" s="127">
        <v>1882</v>
      </c>
      <c r="AU273" s="128"/>
      <c r="AV273" s="129"/>
      <c r="AW273" s="126" t="str">
        <f t="shared" si="124"/>
        <v/>
      </c>
      <c r="AX273" s="126" t="str">
        <f t="shared" si="125"/>
        <v/>
      </c>
      <c r="AY273" s="64" t="str">
        <f t="shared" si="126"/>
        <v/>
      </c>
      <c r="AZ273" s="97">
        <v>74.900000000000006</v>
      </c>
      <c r="BA273" s="68"/>
      <c r="BB273" s="68"/>
      <c r="BC273" s="68"/>
      <c r="BD273" s="68"/>
      <c r="BE273" s="15"/>
      <c r="BF273" s="5">
        <f t="shared" si="127"/>
        <v>10804</v>
      </c>
      <c r="BG273" s="42">
        <v>2378</v>
      </c>
      <c r="BH273" s="42">
        <v>2216</v>
      </c>
      <c r="BI273" s="42"/>
      <c r="BJ273" s="42"/>
      <c r="BK273" s="42"/>
      <c r="BL273" s="42"/>
      <c r="BM273" s="15">
        <v>6210</v>
      </c>
    </row>
    <row r="274" spans="1:65" outlineLevel="5">
      <c r="A274" s="22">
        <f t="shared" si="112"/>
        <v>8</v>
      </c>
      <c r="B274" s="9">
        <f t="shared" si="111"/>
        <v>42599</v>
      </c>
      <c r="C274" s="51">
        <v>489138</v>
      </c>
      <c r="D274" s="64">
        <f t="shared" si="117"/>
        <v>38.200000000000003</v>
      </c>
      <c r="E274" s="12">
        <v>39</v>
      </c>
      <c r="F274" s="12">
        <v>39</v>
      </c>
      <c r="G274" s="12">
        <v>38</v>
      </c>
      <c r="H274" s="12"/>
      <c r="I274" s="12">
        <v>38</v>
      </c>
      <c r="J274" s="12">
        <v>38</v>
      </c>
      <c r="K274" s="12">
        <v>37</v>
      </c>
      <c r="L274" s="12"/>
      <c r="M274" s="74" t="str">
        <f t="shared" si="118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5">
        <f t="shared" si="121"/>
        <v>31.802232854864435</v>
      </c>
      <c r="AO274" s="41">
        <v>1254</v>
      </c>
      <c r="AP274" s="110">
        <v>4.37</v>
      </c>
      <c r="AQ274" s="111">
        <v>3.32</v>
      </c>
      <c r="AR274" s="126">
        <f t="shared" si="122"/>
        <v>75.972540045766593</v>
      </c>
      <c r="AS274" s="126">
        <f t="shared" si="123"/>
        <v>24.027459954233407</v>
      </c>
      <c r="AT274" s="127">
        <v>2220</v>
      </c>
      <c r="AU274" s="128">
        <v>3.8</v>
      </c>
      <c r="AV274" s="129">
        <v>1.76</v>
      </c>
      <c r="AW274" s="126">
        <f t="shared" si="124"/>
        <v>46.315789473684212</v>
      </c>
      <c r="AX274" s="126">
        <f t="shared" si="125"/>
        <v>53.684210526315788</v>
      </c>
      <c r="AY274" s="64">
        <f t="shared" si="126"/>
        <v>72.714386959603118</v>
      </c>
      <c r="AZ274" s="97">
        <v>76.2</v>
      </c>
      <c r="BA274" s="68"/>
      <c r="BB274" s="68"/>
      <c r="BC274" s="68"/>
      <c r="BD274" s="68"/>
      <c r="BE274" s="15"/>
      <c r="BF274" s="5">
        <f t="shared" si="127"/>
        <v>10829</v>
      </c>
      <c r="BG274" s="42">
        <v>3058</v>
      </c>
      <c r="BH274" s="42">
        <v>1311</v>
      </c>
      <c r="BI274" s="42"/>
      <c r="BJ274" s="42"/>
      <c r="BK274" s="42"/>
      <c r="BL274" s="42"/>
      <c r="BM274" s="15">
        <v>6460</v>
      </c>
    </row>
    <row r="275" spans="1:65" outlineLevel="5">
      <c r="A275" s="22">
        <f t="shared" si="112"/>
        <v>8</v>
      </c>
      <c r="B275" s="9">
        <f t="shared" si="111"/>
        <v>42600</v>
      </c>
      <c r="C275" s="51">
        <v>459210</v>
      </c>
      <c r="D275" s="64">
        <f t="shared" si="117"/>
        <v>37.799999999999997</v>
      </c>
      <c r="E275" s="12">
        <v>38</v>
      </c>
      <c r="F275" s="12">
        <v>39</v>
      </c>
      <c r="G275" s="12">
        <v>38</v>
      </c>
      <c r="H275" s="12"/>
      <c r="I275" s="12">
        <v>37</v>
      </c>
      <c r="J275" s="12">
        <v>38</v>
      </c>
      <c r="K275" s="12">
        <v>37</v>
      </c>
      <c r="L275" s="12"/>
      <c r="M275" s="74" t="str">
        <f t="shared" si="118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5">
        <f t="shared" si="121"/>
        <v>27.390109890109891</v>
      </c>
      <c r="AO275" s="41">
        <v>1456</v>
      </c>
      <c r="AP275" s="110"/>
      <c r="AQ275" s="111"/>
      <c r="AR275" s="126" t="str">
        <f t="shared" si="122"/>
        <v/>
      </c>
      <c r="AS275" s="126" t="str">
        <f t="shared" si="123"/>
        <v/>
      </c>
      <c r="AT275" s="127">
        <v>2160</v>
      </c>
      <c r="AU275" s="128"/>
      <c r="AV275" s="129"/>
      <c r="AW275" s="126" t="str">
        <f t="shared" si="124"/>
        <v/>
      </c>
      <c r="AX275" s="126" t="str">
        <f t="shared" si="125"/>
        <v/>
      </c>
      <c r="AY275" s="64" t="str">
        <f t="shared" si="126"/>
        <v/>
      </c>
      <c r="AZ275" s="97">
        <v>76.599999999999994</v>
      </c>
      <c r="BA275" s="68"/>
      <c r="BB275" s="68"/>
      <c r="BC275" s="68"/>
      <c r="BD275" s="68"/>
      <c r="BE275" s="15"/>
      <c r="BF275" s="5">
        <f t="shared" si="127"/>
        <v>10588</v>
      </c>
      <c r="BG275" s="42">
        <v>366</v>
      </c>
      <c r="BH275" s="42">
        <v>3902</v>
      </c>
      <c r="BI275" s="42"/>
      <c r="BJ275" s="42"/>
      <c r="BK275" s="42"/>
      <c r="BL275" s="42"/>
      <c r="BM275" s="15">
        <v>6320</v>
      </c>
    </row>
    <row r="276" spans="1:65" outlineLevel="5">
      <c r="A276" s="22">
        <f t="shared" si="112"/>
        <v>8</v>
      </c>
      <c r="B276" s="9">
        <f t="shared" si="111"/>
        <v>42601</v>
      </c>
      <c r="C276" s="51">
        <v>459750</v>
      </c>
      <c r="D276" s="64">
        <f t="shared" si="117"/>
        <v>36.799999999999997</v>
      </c>
      <c r="E276" s="12">
        <v>37</v>
      </c>
      <c r="F276" s="12">
        <v>38</v>
      </c>
      <c r="G276" s="12">
        <v>37</v>
      </c>
      <c r="H276" s="12"/>
      <c r="I276" s="12">
        <v>36</v>
      </c>
      <c r="J276" s="12">
        <v>37</v>
      </c>
      <c r="K276" s="12">
        <v>36</v>
      </c>
      <c r="L276" s="12"/>
      <c r="M276" s="74">
        <f t="shared" si="118"/>
        <v>7</v>
      </c>
      <c r="N276" s="83">
        <v>7.02</v>
      </c>
      <c r="O276" s="83">
        <v>7.05</v>
      </c>
      <c r="P276" s="83">
        <v>6.94</v>
      </c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5">
        <f t="shared" si="121"/>
        <v>26.982408660351826</v>
      </c>
      <c r="AO276" s="41">
        <v>1478</v>
      </c>
      <c r="AP276" s="110"/>
      <c r="AQ276" s="111"/>
      <c r="AR276" s="126" t="str">
        <f t="shared" si="122"/>
        <v/>
      </c>
      <c r="AS276" s="126" t="str">
        <f t="shared" si="123"/>
        <v/>
      </c>
      <c r="AT276" s="127">
        <v>1912</v>
      </c>
      <c r="AU276" s="128"/>
      <c r="AV276" s="129"/>
      <c r="AW276" s="126" t="str">
        <f t="shared" si="124"/>
        <v/>
      </c>
      <c r="AX276" s="126" t="str">
        <f t="shared" si="125"/>
        <v/>
      </c>
      <c r="AY276" s="64" t="str">
        <f t="shared" si="126"/>
        <v/>
      </c>
      <c r="AZ276" s="97">
        <v>75.2</v>
      </c>
      <c r="BA276" s="68"/>
      <c r="BB276" s="68"/>
      <c r="BC276" s="68"/>
      <c r="BD276" s="68"/>
      <c r="BE276" s="15"/>
      <c r="BF276" s="5">
        <f t="shared" si="127"/>
        <v>10792</v>
      </c>
      <c r="BG276" s="42">
        <v>1446</v>
      </c>
      <c r="BH276" s="42">
        <v>4946</v>
      </c>
      <c r="BI276" s="42"/>
      <c r="BJ276" s="42"/>
      <c r="BK276" s="42"/>
      <c r="BL276" s="42"/>
      <c r="BM276" s="15">
        <v>4400</v>
      </c>
    </row>
    <row r="277" spans="1:65" outlineLevel="5">
      <c r="A277" s="22">
        <f t="shared" si="112"/>
        <v>8</v>
      </c>
      <c r="B277" s="9">
        <f t="shared" si="111"/>
        <v>42602</v>
      </c>
      <c r="C277" s="51">
        <v>453473</v>
      </c>
      <c r="D277" s="64">
        <f t="shared" si="117"/>
        <v>37.200000000000003</v>
      </c>
      <c r="E277" s="12">
        <v>38</v>
      </c>
      <c r="F277" s="12">
        <v>38</v>
      </c>
      <c r="G277" s="12">
        <v>37</v>
      </c>
      <c r="H277" s="12"/>
      <c r="I277" s="12">
        <v>37</v>
      </c>
      <c r="J277" s="12">
        <v>37</v>
      </c>
      <c r="K277" s="12">
        <v>36</v>
      </c>
      <c r="L277" s="12"/>
      <c r="M277" s="74" t="str">
        <f t="shared" si="118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5">
        <f t="shared" si="121"/>
        <v>30.914728682170544</v>
      </c>
      <c r="AO277" s="41">
        <v>1290</v>
      </c>
      <c r="AP277" s="110"/>
      <c r="AQ277" s="111"/>
      <c r="AR277" s="126" t="str">
        <f t="shared" si="122"/>
        <v/>
      </c>
      <c r="AS277" s="126" t="str">
        <f t="shared" si="123"/>
        <v/>
      </c>
      <c r="AT277" s="127">
        <v>1839</v>
      </c>
      <c r="AU277" s="128"/>
      <c r="AV277" s="129"/>
      <c r="AW277" s="126" t="str">
        <f t="shared" si="124"/>
        <v/>
      </c>
      <c r="AX277" s="126" t="str">
        <f t="shared" si="125"/>
        <v/>
      </c>
      <c r="AY277" s="64" t="str">
        <f t="shared" si="126"/>
        <v/>
      </c>
      <c r="AZ277" s="97"/>
      <c r="BA277" s="68"/>
      <c r="BB277" s="68"/>
      <c r="BC277" s="68"/>
      <c r="BD277" s="68"/>
      <c r="BE277" s="15"/>
      <c r="BF277" s="5">
        <f t="shared" si="127"/>
        <v>10704</v>
      </c>
      <c r="BG277" s="42">
        <v>3712</v>
      </c>
      <c r="BH277" s="42">
        <v>642</v>
      </c>
      <c r="BI277" s="42"/>
      <c r="BJ277" s="42"/>
      <c r="BK277" s="42"/>
      <c r="BL277" s="42"/>
      <c r="BM277" s="15">
        <v>6350</v>
      </c>
    </row>
    <row r="278" spans="1:65" outlineLevel="5">
      <c r="A278" s="22">
        <f t="shared" si="112"/>
        <v>8</v>
      </c>
      <c r="B278" s="9">
        <f t="shared" si="111"/>
        <v>42603</v>
      </c>
      <c r="C278" s="51">
        <v>412643</v>
      </c>
      <c r="D278" s="64">
        <f t="shared" si="117"/>
        <v>37.799999999999997</v>
      </c>
      <c r="E278" s="12">
        <v>38</v>
      </c>
      <c r="F278" s="12">
        <v>39</v>
      </c>
      <c r="G278" s="12">
        <v>38</v>
      </c>
      <c r="H278" s="12"/>
      <c r="I278" s="12">
        <v>37</v>
      </c>
      <c r="J278" s="12">
        <v>38</v>
      </c>
      <c r="K278" s="12">
        <v>37</v>
      </c>
      <c r="L278" s="12"/>
      <c r="M278" s="74" t="str">
        <f t="shared" si="118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5">
        <f t="shared" si="121"/>
        <v>33.233333333333334</v>
      </c>
      <c r="AO278" s="41">
        <v>1200</v>
      </c>
      <c r="AP278" s="110"/>
      <c r="AQ278" s="111"/>
      <c r="AR278" s="126" t="str">
        <f t="shared" si="122"/>
        <v/>
      </c>
      <c r="AS278" s="126" t="str">
        <f t="shared" si="123"/>
        <v/>
      </c>
      <c r="AT278" s="127">
        <v>1542</v>
      </c>
      <c r="AU278" s="128"/>
      <c r="AV278" s="129"/>
      <c r="AW278" s="126" t="str">
        <f t="shared" si="124"/>
        <v/>
      </c>
      <c r="AX278" s="126" t="str">
        <f t="shared" si="125"/>
        <v/>
      </c>
      <c r="AY278" s="64" t="str">
        <f t="shared" si="126"/>
        <v/>
      </c>
      <c r="AZ278" s="97"/>
      <c r="BA278" s="68"/>
      <c r="BB278" s="68"/>
      <c r="BC278" s="68"/>
      <c r="BD278" s="68"/>
      <c r="BE278" s="15"/>
      <c r="BF278" s="5">
        <f t="shared" si="127"/>
        <v>10448</v>
      </c>
      <c r="BG278" s="42">
        <v>3915</v>
      </c>
      <c r="BH278" s="42">
        <v>223</v>
      </c>
      <c r="BI278" s="42"/>
      <c r="BJ278" s="42"/>
      <c r="BK278" s="42"/>
      <c r="BL278" s="42"/>
      <c r="BM278" s="15">
        <v>6310</v>
      </c>
    </row>
    <row r="279" spans="1:65" outlineLevel="5">
      <c r="A279" s="22">
        <f t="shared" si="112"/>
        <v>8</v>
      </c>
      <c r="B279" s="9">
        <f t="shared" si="111"/>
        <v>42604</v>
      </c>
      <c r="C279" s="51">
        <v>416670</v>
      </c>
      <c r="D279" s="64">
        <f t="shared" si="117"/>
        <v>37.799999999999997</v>
      </c>
      <c r="E279" s="12">
        <v>38</v>
      </c>
      <c r="F279" s="12">
        <v>39</v>
      </c>
      <c r="G279" s="12">
        <v>38</v>
      </c>
      <c r="H279" s="12"/>
      <c r="I279" s="12">
        <v>37</v>
      </c>
      <c r="J279" s="12">
        <v>38</v>
      </c>
      <c r="K279" s="12">
        <v>37</v>
      </c>
      <c r="L279" s="12"/>
      <c r="M279" s="74" t="str">
        <f t="shared" si="118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5">
        <f t="shared" si="121"/>
        <v>34.085470085470085</v>
      </c>
      <c r="AO279" s="41">
        <v>1170</v>
      </c>
      <c r="AP279" s="110"/>
      <c r="AQ279" s="111"/>
      <c r="AR279" s="126" t="str">
        <f t="shared" si="122"/>
        <v/>
      </c>
      <c r="AS279" s="126" t="str">
        <f t="shared" si="123"/>
        <v/>
      </c>
      <c r="AT279" s="127">
        <v>1887</v>
      </c>
      <c r="AU279" s="128"/>
      <c r="AV279" s="129"/>
      <c r="AW279" s="126" t="str">
        <f t="shared" si="124"/>
        <v/>
      </c>
      <c r="AX279" s="126" t="str">
        <f t="shared" si="125"/>
        <v/>
      </c>
      <c r="AY279" s="64" t="str">
        <f t="shared" si="126"/>
        <v/>
      </c>
      <c r="AZ279" s="97">
        <v>76</v>
      </c>
      <c r="BA279" s="68"/>
      <c r="BB279" s="68"/>
      <c r="BC279" s="68"/>
      <c r="BD279" s="68"/>
      <c r="BE279" s="15"/>
      <c r="BF279" s="5">
        <f t="shared" si="127"/>
        <v>9999</v>
      </c>
      <c r="BG279" s="42">
        <v>1211</v>
      </c>
      <c r="BH279" s="42">
        <v>2538</v>
      </c>
      <c r="BI279" s="42"/>
      <c r="BJ279" s="42"/>
      <c r="BK279" s="42"/>
      <c r="BL279" s="42"/>
      <c r="BM279" s="15">
        <v>6250</v>
      </c>
    </row>
    <row r="280" spans="1:65" outlineLevel="5">
      <c r="A280" s="22">
        <f t="shared" si="112"/>
        <v>8</v>
      </c>
      <c r="B280" s="9">
        <f t="shared" si="111"/>
        <v>42605</v>
      </c>
      <c r="C280" s="51">
        <v>431116</v>
      </c>
      <c r="D280" s="64">
        <f t="shared" si="117"/>
        <v>37.5</v>
      </c>
      <c r="E280" s="12">
        <v>38</v>
      </c>
      <c r="F280" s="12">
        <v>39</v>
      </c>
      <c r="G280" s="12">
        <v>37</v>
      </c>
      <c r="H280" s="12"/>
      <c r="I280" s="12">
        <v>37</v>
      </c>
      <c r="J280" s="12">
        <v>38</v>
      </c>
      <c r="K280" s="12">
        <v>36</v>
      </c>
      <c r="L280" s="12"/>
      <c r="M280" s="74" t="str">
        <f t="shared" si="118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5">
        <f t="shared" si="121"/>
        <v>32.265372168284792</v>
      </c>
      <c r="AO280" s="41">
        <v>1236</v>
      </c>
      <c r="AP280" s="110">
        <v>5</v>
      </c>
      <c r="AQ280" s="111">
        <v>3.65</v>
      </c>
      <c r="AR280" s="126">
        <f t="shared" si="122"/>
        <v>73</v>
      </c>
      <c r="AS280" s="126">
        <f t="shared" si="123"/>
        <v>27</v>
      </c>
      <c r="AT280" s="127">
        <v>1956</v>
      </c>
      <c r="AU280" s="128">
        <v>4.59</v>
      </c>
      <c r="AV280" s="129">
        <v>2.23</v>
      </c>
      <c r="AW280" s="126">
        <f t="shared" si="124"/>
        <v>48.583877995642702</v>
      </c>
      <c r="AX280" s="126">
        <f t="shared" si="125"/>
        <v>51.416122004357298</v>
      </c>
      <c r="AY280" s="64">
        <f t="shared" si="126"/>
        <v>65.051079637798921</v>
      </c>
      <c r="AZ280" s="97">
        <v>75.400000000000006</v>
      </c>
      <c r="BA280" s="68"/>
      <c r="BB280" s="68"/>
      <c r="BC280" s="68"/>
      <c r="BD280" s="68"/>
      <c r="BE280" s="15"/>
      <c r="BF280" s="5">
        <f t="shared" si="127"/>
        <v>10478</v>
      </c>
      <c r="BG280" s="42">
        <v>2531</v>
      </c>
      <c r="BH280" s="42">
        <v>1797</v>
      </c>
      <c r="BI280" s="42"/>
      <c r="BJ280" s="42"/>
      <c r="BK280" s="42"/>
      <c r="BL280" s="42"/>
      <c r="BM280" s="15">
        <v>6150</v>
      </c>
    </row>
    <row r="281" spans="1:65" outlineLevel="5">
      <c r="A281" s="22">
        <f t="shared" si="112"/>
        <v>8</v>
      </c>
      <c r="B281" s="9">
        <f t="shared" si="111"/>
        <v>42606</v>
      </c>
      <c r="C281" s="51">
        <v>436676</v>
      </c>
      <c r="D281" s="64">
        <f t="shared" si="117"/>
        <v>37.5</v>
      </c>
      <c r="E281" s="12">
        <v>38</v>
      </c>
      <c r="F281" s="12">
        <v>38</v>
      </c>
      <c r="G281" s="12">
        <v>38</v>
      </c>
      <c r="H281" s="12"/>
      <c r="I281" s="12">
        <v>37</v>
      </c>
      <c r="J281" s="12">
        <v>37</v>
      </c>
      <c r="K281" s="12">
        <v>37</v>
      </c>
      <c r="L281" s="12"/>
      <c r="M281" s="74" t="str">
        <f t="shared" si="118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5">
        <f t="shared" si="121"/>
        <v>27.73296244784423</v>
      </c>
      <c r="AO281" s="41">
        <v>1438</v>
      </c>
      <c r="AP281" s="110"/>
      <c r="AQ281" s="111"/>
      <c r="AR281" s="126" t="str">
        <f t="shared" si="122"/>
        <v/>
      </c>
      <c r="AS281" s="126" t="str">
        <f t="shared" si="123"/>
        <v/>
      </c>
      <c r="AT281" s="127">
        <v>2139</v>
      </c>
      <c r="AU281" s="128"/>
      <c r="AV281" s="129"/>
      <c r="AW281" s="126" t="str">
        <f t="shared" si="124"/>
        <v/>
      </c>
      <c r="AX281" s="126" t="str">
        <f t="shared" si="125"/>
        <v/>
      </c>
      <c r="AY281" s="64" t="str">
        <f t="shared" si="126"/>
        <v/>
      </c>
      <c r="AZ281" s="97">
        <v>76.2</v>
      </c>
      <c r="BA281" s="68"/>
      <c r="BB281" s="68"/>
      <c r="BC281" s="68"/>
      <c r="BD281" s="68"/>
      <c r="BE281" s="15"/>
      <c r="BF281" s="5">
        <f t="shared" si="127"/>
        <v>10482</v>
      </c>
      <c r="BG281" s="42">
        <v>3842</v>
      </c>
      <c r="BH281" s="42">
        <v>190</v>
      </c>
      <c r="BI281" s="42"/>
      <c r="BJ281" s="42"/>
      <c r="BK281" s="42"/>
      <c r="BL281" s="42"/>
      <c r="BM281" s="15">
        <v>6450</v>
      </c>
    </row>
    <row r="282" spans="1:65" outlineLevel="5">
      <c r="A282" s="22">
        <f t="shared" si="112"/>
        <v>8</v>
      </c>
      <c r="B282" s="9">
        <f t="shared" si="111"/>
        <v>42607</v>
      </c>
      <c r="C282" s="51">
        <v>410946</v>
      </c>
      <c r="D282" s="64">
        <f t="shared" si="117"/>
        <v>38.200000000000003</v>
      </c>
      <c r="E282" s="12">
        <v>38</v>
      </c>
      <c r="F282" s="12">
        <v>39</v>
      </c>
      <c r="G282" s="12">
        <v>39</v>
      </c>
      <c r="H282" s="12"/>
      <c r="I282" s="12">
        <v>37</v>
      </c>
      <c r="J282" s="12">
        <v>38</v>
      </c>
      <c r="K282" s="12">
        <v>38</v>
      </c>
      <c r="L282" s="12"/>
      <c r="M282" s="74">
        <f t="shared" si="118"/>
        <v>7.1</v>
      </c>
      <c r="N282" s="83">
        <v>7.17</v>
      </c>
      <c r="O282" s="83">
        <v>7.1</v>
      </c>
      <c r="P282" s="83">
        <v>6.98</v>
      </c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5">
        <f t="shared" si="121"/>
        <v>29.130752373995616</v>
      </c>
      <c r="AO282" s="41">
        <v>1369</v>
      </c>
      <c r="AP282" s="110"/>
      <c r="AQ282" s="111"/>
      <c r="AR282" s="126" t="str">
        <f t="shared" si="122"/>
        <v/>
      </c>
      <c r="AS282" s="126" t="str">
        <f t="shared" si="123"/>
        <v/>
      </c>
      <c r="AT282" s="127">
        <v>1929</v>
      </c>
      <c r="AU282" s="128"/>
      <c r="AV282" s="129"/>
      <c r="AW282" s="126" t="str">
        <f t="shared" si="124"/>
        <v/>
      </c>
      <c r="AX282" s="126" t="str">
        <f t="shared" si="125"/>
        <v/>
      </c>
      <c r="AY282" s="64" t="str">
        <f t="shared" si="126"/>
        <v/>
      </c>
      <c r="AZ282" s="97">
        <v>76.5</v>
      </c>
      <c r="BA282" s="68"/>
      <c r="BB282" s="68"/>
      <c r="BC282" s="68"/>
      <c r="BD282" s="68"/>
      <c r="BE282" s="15"/>
      <c r="BF282" s="5">
        <f t="shared" si="127"/>
        <v>10569</v>
      </c>
      <c r="BG282" s="42">
        <v>2315</v>
      </c>
      <c r="BH282" s="42">
        <v>2094</v>
      </c>
      <c r="BI282" s="42"/>
      <c r="BJ282" s="42"/>
      <c r="BK282" s="42"/>
      <c r="BL282" s="42"/>
      <c r="BM282" s="15">
        <v>6160</v>
      </c>
    </row>
    <row r="283" spans="1:65" outlineLevel="5">
      <c r="A283" s="22">
        <f t="shared" si="112"/>
        <v>8</v>
      </c>
      <c r="B283" s="9">
        <f t="shared" si="111"/>
        <v>42608</v>
      </c>
      <c r="C283" s="51">
        <v>391994</v>
      </c>
      <c r="D283" s="64">
        <f t="shared" si="117"/>
        <v>38.200000000000003</v>
      </c>
      <c r="E283" s="12">
        <v>38</v>
      </c>
      <c r="F283" s="12">
        <v>40</v>
      </c>
      <c r="G283" s="12">
        <v>38</v>
      </c>
      <c r="H283" s="12"/>
      <c r="I283" s="12">
        <v>37</v>
      </c>
      <c r="J283" s="12">
        <v>39</v>
      </c>
      <c r="K283" s="12">
        <v>37</v>
      </c>
      <c r="L283" s="12"/>
      <c r="M283" s="74" t="str">
        <f t="shared" si="118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5">
        <f t="shared" si="121"/>
        <v>35.895589558955898</v>
      </c>
      <c r="AO283" s="41">
        <v>1111</v>
      </c>
      <c r="AP283" s="110"/>
      <c r="AQ283" s="111"/>
      <c r="AR283" s="126" t="str">
        <f t="shared" si="122"/>
        <v/>
      </c>
      <c r="AS283" s="126" t="str">
        <f t="shared" si="123"/>
        <v/>
      </c>
      <c r="AT283" s="127">
        <v>1618</v>
      </c>
      <c r="AU283" s="128"/>
      <c r="AV283" s="129"/>
      <c r="AW283" s="126" t="str">
        <f t="shared" si="124"/>
        <v/>
      </c>
      <c r="AX283" s="126" t="str">
        <f t="shared" si="125"/>
        <v/>
      </c>
      <c r="AY283" s="64" t="str">
        <f t="shared" si="126"/>
        <v/>
      </c>
      <c r="AZ283" s="97">
        <v>74.2</v>
      </c>
      <c r="BA283" s="68"/>
      <c r="BB283" s="68"/>
      <c r="BC283" s="68"/>
      <c r="BD283" s="68"/>
      <c r="BE283" s="15"/>
      <c r="BF283" s="5">
        <f t="shared" si="127"/>
        <v>10839</v>
      </c>
      <c r="BG283" s="42">
        <v>2008</v>
      </c>
      <c r="BH283" s="42">
        <v>2851</v>
      </c>
      <c r="BI283" s="42"/>
      <c r="BJ283" s="42"/>
      <c r="BK283" s="42"/>
      <c r="BL283" s="42"/>
      <c r="BM283" s="15">
        <v>5980</v>
      </c>
    </row>
    <row r="284" spans="1:65" outlineLevel="5">
      <c r="A284" s="22">
        <f t="shared" si="112"/>
        <v>8</v>
      </c>
      <c r="B284" s="9">
        <f t="shared" si="111"/>
        <v>42609</v>
      </c>
      <c r="C284" s="51">
        <v>425802</v>
      </c>
      <c r="D284" s="64">
        <f t="shared" si="117"/>
        <v>38.200000000000003</v>
      </c>
      <c r="E284" s="12">
        <v>39</v>
      </c>
      <c r="F284" s="12">
        <v>39</v>
      </c>
      <c r="G284" s="12">
        <v>38</v>
      </c>
      <c r="H284" s="12"/>
      <c r="I284" s="12">
        <v>38</v>
      </c>
      <c r="J284" s="12">
        <v>38</v>
      </c>
      <c r="K284" s="12">
        <v>37</v>
      </c>
      <c r="L284" s="12"/>
      <c r="M284" s="74" t="str">
        <f t="shared" si="118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5">
        <f t="shared" si="121"/>
        <v>29.850299401197606</v>
      </c>
      <c r="AO284" s="41">
        <v>1336</v>
      </c>
      <c r="AP284" s="110"/>
      <c r="AQ284" s="111"/>
      <c r="AR284" s="126" t="str">
        <f t="shared" si="122"/>
        <v/>
      </c>
      <c r="AS284" s="126" t="str">
        <f t="shared" si="123"/>
        <v/>
      </c>
      <c r="AT284" s="127">
        <v>1949</v>
      </c>
      <c r="AU284" s="128"/>
      <c r="AV284" s="129"/>
      <c r="AW284" s="126" t="str">
        <f t="shared" si="124"/>
        <v/>
      </c>
      <c r="AX284" s="126" t="str">
        <f t="shared" si="125"/>
        <v/>
      </c>
      <c r="AY284" s="64" t="str">
        <f t="shared" si="126"/>
        <v/>
      </c>
      <c r="AZ284" s="97"/>
      <c r="BA284" s="68"/>
      <c r="BB284" s="68"/>
      <c r="BC284" s="68"/>
      <c r="BD284" s="68"/>
      <c r="BE284" s="15"/>
      <c r="BF284" s="5">
        <f t="shared" si="127"/>
        <v>10541</v>
      </c>
      <c r="BG284" s="42">
        <v>2948</v>
      </c>
      <c r="BH284" s="42">
        <v>1633</v>
      </c>
      <c r="BI284" s="42"/>
      <c r="BJ284" s="42"/>
      <c r="BK284" s="42"/>
      <c r="BL284" s="42"/>
      <c r="BM284" s="15">
        <v>5960</v>
      </c>
    </row>
    <row r="285" spans="1:65" outlineLevel="5">
      <c r="A285" s="22">
        <f t="shared" si="112"/>
        <v>8</v>
      </c>
      <c r="B285" s="9">
        <f t="shared" si="111"/>
        <v>42610</v>
      </c>
      <c r="C285" s="51">
        <v>580240</v>
      </c>
      <c r="D285" s="64">
        <f t="shared" si="117"/>
        <v>37.5</v>
      </c>
      <c r="E285" s="12">
        <v>38</v>
      </c>
      <c r="F285" s="12">
        <v>39</v>
      </c>
      <c r="G285" s="12">
        <v>37</v>
      </c>
      <c r="H285" s="12"/>
      <c r="I285" s="12">
        <v>37</v>
      </c>
      <c r="J285" s="12">
        <v>38</v>
      </c>
      <c r="K285" s="12">
        <v>36</v>
      </c>
      <c r="L285" s="12"/>
      <c r="M285" s="74" t="str">
        <f t="shared" si="118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5">
        <f t="shared" si="121"/>
        <v>31.776892430278885</v>
      </c>
      <c r="AO285" s="41">
        <v>1255</v>
      </c>
      <c r="AP285" s="110"/>
      <c r="AQ285" s="111"/>
      <c r="AR285" s="126" t="str">
        <f t="shared" si="122"/>
        <v/>
      </c>
      <c r="AS285" s="126" t="str">
        <f t="shared" si="123"/>
        <v/>
      </c>
      <c r="AT285" s="127">
        <v>1611</v>
      </c>
      <c r="AU285" s="128"/>
      <c r="AV285" s="129"/>
      <c r="AW285" s="126" t="str">
        <f t="shared" si="124"/>
        <v/>
      </c>
      <c r="AX285" s="126" t="str">
        <f t="shared" si="125"/>
        <v/>
      </c>
      <c r="AY285" s="64" t="str">
        <f t="shared" si="126"/>
        <v/>
      </c>
      <c r="AZ285" s="97"/>
      <c r="BA285" s="68"/>
      <c r="BB285" s="68"/>
      <c r="BC285" s="68"/>
      <c r="BD285" s="68"/>
      <c r="BE285" s="15"/>
      <c r="BF285" s="5">
        <f t="shared" si="127"/>
        <v>10357</v>
      </c>
      <c r="BG285" s="42">
        <v>1356</v>
      </c>
      <c r="BH285" s="42">
        <v>3581</v>
      </c>
      <c r="BI285" s="42"/>
      <c r="BJ285" s="42"/>
      <c r="BK285" s="42"/>
      <c r="BL285" s="42"/>
      <c r="BM285" s="15">
        <v>5420</v>
      </c>
    </row>
    <row r="286" spans="1:65" outlineLevel="5">
      <c r="A286" s="22">
        <f t="shared" si="112"/>
        <v>8</v>
      </c>
      <c r="B286" s="9">
        <f t="shared" si="111"/>
        <v>42611</v>
      </c>
      <c r="C286" s="51">
        <v>568947</v>
      </c>
      <c r="D286" s="64">
        <f t="shared" si="117"/>
        <v>37.5</v>
      </c>
      <c r="E286" s="12">
        <v>38</v>
      </c>
      <c r="F286" s="12">
        <v>38</v>
      </c>
      <c r="G286" s="12">
        <v>38</v>
      </c>
      <c r="H286" s="12"/>
      <c r="I286" s="12">
        <v>37</v>
      </c>
      <c r="J286" s="12">
        <v>37</v>
      </c>
      <c r="K286" s="12">
        <v>37</v>
      </c>
      <c r="L286" s="12"/>
      <c r="M286" s="74" t="str">
        <f t="shared" si="118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5">
        <f t="shared" si="121"/>
        <v>30.582822085889571</v>
      </c>
      <c r="AO286" s="41">
        <v>1304</v>
      </c>
      <c r="AP286" s="110"/>
      <c r="AQ286" s="111"/>
      <c r="AR286" s="126" t="str">
        <f t="shared" si="122"/>
        <v/>
      </c>
      <c r="AS286" s="126" t="str">
        <f t="shared" si="123"/>
        <v/>
      </c>
      <c r="AT286" s="127">
        <v>1678</v>
      </c>
      <c r="AU286" s="128"/>
      <c r="AV286" s="129"/>
      <c r="AW286" s="126" t="str">
        <f t="shared" si="124"/>
        <v/>
      </c>
      <c r="AX286" s="126" t="str">
        <f t="shared" si="125"/>
        <v/>
      </c>
      <c r="AY286" s="64" t="str">
        <f t="shared" si="126"/>
        <v/>
      </c>
      <c r="AZ286" s="97">
        <v>76.8</v>
      </c>
      <c r="BA286" s="68"/>
      <c r="BB286" s="68"/>
      <c r="BC286" s="68"/>
      <c r="BD286" s="68"/>
      <c r="BE286" s="15"/>
      <c r="BF286" s="5">
        <f t="shared" si="127"/>
        <v>10289</v>
      </c>
      <c r="BG286" s="42">
        <v>2469</v>
      </c>
      <c r="BH286" s="42">
        <v>1950</v>
      </c>
      <c r="BI286" s="42"/>
      <c r="BJ286" s="42"/>
      <c r="BK286" s="42"/>
      <c r="BL286" s="42"/>
      <c r="BM286" s="15">
        <v>5870</v>
      </c>
    </row>
    <row r="287" spans="1:65" outlineLevel="5">
      <c r="A287" s="22">
        <f t="shared" si="112"/>
        <v>8</v>
      </c>
      <c r="B287" s="9">
        <f t="shared" si="111"/>
        <v>42612</v>
      </c>
      <c r="C287" s="51">
        <v>515485</v>
      </c>
      <c r="D287" s="64">
        <f t="shared" si="117"/>
        <v>38.200000000000003</v>
      </c>
      <c r="E287" s="12">
        <v>38</v>
      </c>
      <c r="F287" s="12">
        <v>39</v>
      </c>
      <c r="G287" s="12">
        <v>39</v>
      </c>
      <c r="H287" s="12"/>
      <c r="I287" s="12">
        <v>37</v>
      </c>
      <c r="J287" s="12">
        <v>38</v>
      </c>
      <c r="K287" s="12">
        <v>38</v>
      </c>
      <c r="L287" s="12"/>
      <c r="M287" s="74" t="str">
        <f t="shared" si="118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5">
        <f t="shared" si="121"/>
        <v>33.767993226079597</v>
      </c>
      <c r="AO287" s="41">
        <v>1181</v>
      </c>
      <c r="AP287" s="110"/>
      <c r="AQ287" s="111"/>
      <c r="AR287" s="126" t="str">
        <f t="shared" si="122"/>
        <v/>
      </c>
      <c r="AS287" s="126" t="str">
        <f t="shared" si="123"/>
        <v/>
      </c>
      <c r="AT287" s="127">
        <v>1578</v>
      </c>
      <c r="AU287" s="128"/>
      <c r="AV287" s="129"/>
      <c r="AW287" s="126" t="str">
        <f t="shared" si="124"/>
        <v/>
      </c>
      <c r="AX287" s="126" t="str">
        <f t="shared" si="125"/>
        <v/>
      </c>
      <c r="AY287" s="64" t="str">
        <f t="shared" si="126"/>
        <v/>
      </c>
      <c r="AZ287" s="97">
        <v>77.099999999999994</v>
      </c>
      <c r="BA287" s="68"/>
      <c r="BB287" s="68"/>
      <c r="BC287" s="68"/>
      <c r="BD287" s="68"/>
      <c r="BE287" s="15"/>
      <c r="BF287" s="5">
        <f t="shared" si="127"/>
        <v>10936</v>
      </c>
      <c r="BG287" s="42">
        <v>3964</v>
      </c>
      <c r="BH287" s="42">
        <v>1202</v>
      </c>
      <c r="BI287" s="42"/>
      <c r="BJ287" s="42"/>
      <c r="BK287" s="42"/>
      <c r="BL287" s="42"/>
      <c r="BM287" s="15">
        <v>5770</v>
      </c>
    </row>
    <row r="288" spans="1:65" ht="17.25" outlineLevel="5" thickBot="1">
      <c r="A288" s="31">
        <f t="shared" si="112"/>
        <v>8</v>
      </c>
      <c r="B288" s="32">
        <f t="shared" ref="B288:B351" si="128">B287+1</f>
        <v>42613</v>
      </c>
      <c r="C288" s="51">
        <v>502835</v>
      </c>
      <c r="D288" s="64">
        <f t="shared" si="117"/>
        <v>37.799999999999997</v>
      </c>
      <c r="E288" s="12">
        <v>37</v>
      </c>
      <c r="F288" s="12">
        <v>39</v>
      </c>
      <c r="G288" s="12">
        <v>39</v>
      </c>
      <c r="H288" s="12"/>
      <c r="I288" s="12">
        <v>36</v>
      </c>
      <c r="J288" s="12">
        <v>38</v>
      </c>
      <c r="K288" s="12">
        <v>38</v>
      </c>
      <c r="L288" s="12"/>
      <c r="M288" s="74" t="str">
        <f t="shared" si="118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5">
        <f t="shared" si="121"/>
        <v>25.596919127086007</v>
      </c>
      <c r="AO288" s="41">
        <v>1558</v>
      </c>
      <c r="AP288" s="110">
        <v>4.4000000000000004</v>
      </c>
      <c r="AQ288" s="111">
        <v>3.22</v>
      </c>
      <c r="AR288" s="126">
        <f t="shared" si="122"/>
        <v>73.181818181818187</v>
      </c>
      <c r="AS288" s="126">
        <f t="shared" si="123"/>
        <v>26.818181818181813</v>
      </c>
      <c r="AT288" s="127">
        <v>1764</v>
      </c>
      <c r="AU288" s="128">
        <v>4.9000000000000004</v>
      </c>
      <c r="AV288" s="129">
        <v>2.41</v>
      </c>
      <c r="AW288" s="126">
        <f t="shared" si="124"/>
        <v>49.183673469387756</v>
      </c>
      <c r="AX288" s="126">
        <f t="shared" si="125"/>
        <v>50.816326530612244</v>
      </c>
      <c r="AY288" s="64">
        <f t="shared" si="126"/>
        <v>64.531417595849234</v>
      </c>
      <c r="AZ288" s="97">
        <v>75.900000000000006</v>
      </c>
      <c r="BA288" s="68"/>
      <c r="BB288" s="68"/>
      <c r="BC288" s="68"/>
      <c r="BD288" s="68"/>
      <c r="BE288" s="15"/>
      <c r="BF288" s="5">
        <f t="shared" si="127"/>
        <v>10646</v>
      </c>
      <c r="BG288" s="42">
        <v>2219</v>
      </c>
      <c r="BH288" s="42">
        <v>2567</v>
      </c>
      <c r="BI288" s="42"/>
      <c r="BJ288" s="42"/>
      <c r="BK288" s="42"/>
      <c r="BL288" s="42"/>
      <c r="BM288" s="15">
        <v>5860</v>
      </c>
    </row>
    <row r="289" spans="1:65" outlineLevel="4">
      <c r="A289" s="157" t="s">
        <v>42</v>
      </c>
      <c r="B289" s="158"/>
      <c r="C289" s="50">
        <f t="shared" ref="C289:BM289" si="129">SUBTOTAL(4,C258:C288)</f>
        <v>580240</v>
      </c>
      <c r="D289" s="60">
        <f t="shared" si="129"/>
        <v>38.799999999999997</v>
      </c>
      <c r="E289" s="28">
        <f t="shared" si="129"/>
        <v>39</v>
      </c>
      <c r="F289" s="28">
        <f t="shared" si="129"/>
        <v>40</v>
      </c>
      <c r="G289" s="28">
        <f t="shared" si="129"/>
        <v>40</v>
      </c>
      <c r="H289" s="28">
        <f t="shared" si="129"/>
        <v>0</v>
      </c>
      <c r="I289" s="28">
        <f t="shared" si="129"/>
        <v>38</v>
      </c>
      <c r="J289" s="28">
        <f t="shared" si="129"/>
        <v>39</v>
      </c>
      <c r="K289" s="28">
        <f t="shared" si="129"/>
        <v>39</v>
      </c>
      <c r="L289" s="28">
        <f t="shared" si="129"/>
        <v>0</v>
      </c>
      <c r="M289" s="71">
        <f t="shared" si="129"/>
        <v>7.1</v>
      </c>
      <c r="N289" s="82"/>
      <c r="O289" s="82"/>
      <c r="P289" s="82"/>
      <c r="Q289" s="82">
        <f t="shared" si="129"/>
        <v>0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44.017660044150112</v>
      </c>
      <c r="AO289" s="39">
        <f t="shared" si="129"/>
        <v>1953</v>
      </c>
      <c r="AP289" s="104">
        <f t="shared" si="129"/>
        <v>5</v>
      </c>
      <c r="AQ289" s="105">
        <f t="shared" si="129"/>
        <v>3.65</v>
      </c>
      <c r="AR289" s="106">
        <f t="shared" si="129"/>
        <v>75.972540045766593</v>
      </c>
      <c r="AS289" s="106">
        <f t="shared" si="129"/>
        <v>27</v>
      </c>
      <c r="AT289" s="107">
        <f t="shared" si="129"/>
        <v>2276</v>
      </c>
      <c r="AU289" s="108">
        <f t="shared" si="129"/>
        <v>4.9000000000000004</v>
      </c>
      <c r="AV289" s="109">
        <f t="shared" si="129"/>
        <v>2.42</v>
      </c>
      <c r="AW289" s="106">
        <f t="shared" si="129"/>
        <v>53.421633554083883</v>
      </c>
      <c r="AX289" s="106">
        <f t="shared" si="129"/>
        <v>53.684210526315788</v>
      </c>
      <c r="AY289" s="60">
        <f t="shared" si="129"/>
        <v>72.714386959603118</v>
      </c>
      <c r="AZ289" s="96">
        <f t="shared" si="129"/>
        <v>77.099999999999994</v>
      </c>
      <c r="BA289" s="67">
        <f t="shared" si="129"/>
        <v>0</v>
      </c>
      <c r="BB289" s="67">
        <f t="shared" si="129"/>
        <v>0</v>
      </c>
      <c r="BC289" s="67">
        <f t="shared" si="129"/>
        <v>0</v>
      </c>
      <c r="BD289" s="67">
        <f t="shared" si="129"/>
        <v>0</v>
      </c>
      <c r="BE289" s="27">
        <f t="shared" si="129"/>
        <v>0</v>
      </c>
      <c r="BF289" s="29">
        <f t="shared" si="129"/>
        <v>10984</v>
      </c>
      <c r="BG289" s="39">
        <f t="shared" si="129"/>
        <v>4550</v>
      </c>
      <c r="BH289" s="40">
        <f t="shared" si="129"/>
        <v>5761</v>
      </c>
      <c r="BI289" s="40">
        <f t="shared" si="129"/>
        <v>0</v>
      </c>
      <c r="BJ289" s="40">
        <f t="shared" si="129"/>
        <v>0</v>
      </c>
      <c r="BK289" s="40">
        <f t="shared" si="129"/>
        <v>0</v>
      </c>
      <c r="BL289" s="40">
        <f t="shared" si="129"/>
        <v>0</v>
      </c>
      <c r="BM289" s="27">
        <f t="shared" si="129"/>
        <v>6460</v>
      </c>
    </row>
    <row r="290" spans="1:65" outlineLevel="3">
      <c r="A290" s="187" t="s">
        <v>31</v>
      </c>
      <c r="B290" s="188"/>
      <c r="C290" s="51">
        <f t="shared" ref="C290:BM290" si="130">SUBTOTAL(5,C258:C288)</f>
        <v>391994</v>
      </c>
      <c r="D290" s="61">
        <f t="shared" si="130"/>
        <v>36.799999999999997</v>
      </c>
      <c r="E290" s="12">
        <f t="shared" si="130"/>
        <v>37</v>
      </c>
      <c r="F290" s="12">
        <f t="shared" si="130"/>
        <v>38</v>
      </c>
      <c r="G290" s="12">
        <f t="shared" si="130"/>
        <v>37</v>
      </c>
      <c r="H290" s="12">
        <f t="shared" si="130"/>
        <v>0</v>
      </c>
      <c r="I290" s="12">
        <f t="shared" si="130"/>
        <v>36</v>
      </c>
      <c r="J290" s="12">
        <f t="shared" si="130"/>
        <v>37</v>
      </c>
      <c r="K290" s="12">
        <f t="shared" si="130"/>
        <v>36</v>
      </c>
      <c r="L290" s="12">
        <f t="shared" si="130"/>
        <v>0</v>
      </c>
      <c r="M290" s="72">
        <f t="shared" si="130"/>
        <v>7</v>
      </c>
      <c r="N290" s="83">
        <v>7.09</v>
      </c>
      <c r="O290" s="83">
        <v>7.14</v>
      </c>
      <c r="P290" s="83">
        <v>7.13</v>
      </c>
      <c r="Q290" s="83">
        <f t="shared" si="130"/>
        <v>0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20.419866871479776</v>
      </c>
      <c r="AO290" s="41">
        <f t="shared" si="130"/>
        <v>906</v>
      </c>
      <c r="AP290" s="110">
        <f t="shared" si="130"/>
        <v>4.34</v>
      </c>
      <c r="AQ290" s="111">
        <f t="shared" si="130"/>
        <v>3.22</v>
      </c>
      <c r="AR290" s="112">
        <f t="shared" si="130"/>
        <v>73</v>
      </c>
      <c r="AS290" s="112">
        <f t="shared" si="130"/>
        <v>24.027459954233407</v>
      </c>
      <c r="AT290" s="113">
        <f t="shared" si="130"/>
        <v>1395</v>
      </c>
      <c r="AU290" s="114">
        <f t="shared" si="130"/>
        <v>3.46</v>
      </c>
      <c r="AV290" s="115">
        <f t="shared" si="130"/>
        <v>1.69</v>
      </c>
      <c r="AW290" s="112">
        <f t="shared" si="130"/>
        <v>46.315789473684212</v>
      </c>
      <c r="AX290" s="112">
        <f t="shared" si="130"/>
        <v>46.578366445916117</v>
      </c>
      <c r="AY290" s="61">
        <f t="shared" si="130"/>
        <v>61.536238585134662</v>
      </c>
      <c r="AZ290" s="97">
        <f t="shared" si="130"/>
        <v>73</v>
      </c>
      <c r="BA290" s="68">
        <f t="shared" si="130"/>
        <v>0</v>
      </c>
      <c r="BB290" s="68">
        <f t="shared" si="130"/>
        <v>0</v>
      </c>
      <c r="BC290" s="68">
        <f t="shared" si="130"/>
        <v>0</v>
      </c>
      <c r="BD290" s="68">
        <f t="shared" si="130"/>
        <v>0</v>
      </c>
      <c r="BE290" s="15">
        <f t="shared" si="130"/>
        <v>0</v>
      </c>
      <c r="BF290" s="6">
        <f t="shared" si="130"/>
        <v>9999</v>
      </c>
      <c r="BG290" s="41">
        <f t="shared" si="130"/>
        <v>366</v>
      </c>
      <c r="BH290" s="42">
        <f t="shared" si="130"/>
        <v>0</v>
      </c>
      <c r="BI290" s="42">
        <f t="shared" si="130"/>
        <v>0</v>
      </c>
      <c r="BJ290" s="42">
        <f t="shared" si="130"/>
        <v>0</v>
      </c>
      <c r="BK290" s="42">
        <f t="shared" si="130"/>
        <v>0</v>
      </c>
      <c r="BL290" s="42">
        <f t="shared" si="130"/>
        <v>0</v>
      </c>
      <c r="BM290" s="15">
        <f t="shared" si="130"/>
        <v>2390</v>
      </c>
    </row>
    <row r="291" spans="1:65" outlineLevel="2">
      <c r="A291" s="187" t="s">
        <v>20</v>
      </c>
      <c r="B291" s="188"/>
      <c r="C291" s="51">
        <f>IFERROR(SUBTOTAL(1,C258:C288),"")</f>
        <v>452847.93548387097</v>
      </c>
      <c r="D291" s="61">
        <f t="shared" ref="D291:BM291" si="131">IFERROR(SUBTOTAL(1,D258:D288),"")</f>
        <v>37.954838709677418</v>
      </c>
      <c r="E291" s="12">
        <f t="shared" si="131"/>
        <v>38.225806451612904</v>
      </c>
      <c r="F291" s="12">
        <f t="shared" si="131"/>
        <v>38.87096774193548</v>
      </c>
      <c r="G291" s="12">
        <f t="shared" si="131"/>
        <v>38.258064516129032</v>
      </c>
      <c r="H291" s="12" t="str">
        <f t="shared" si="131"/>
        <v/>
      </c>
      <c r="I291" s="12">
        <f t="shared" si="131"/>
        <v>37.225806451612904</v>
      </c>
      <c r="J291" s="12">
        <f t="shared" si="131"/>
        <v>37.87096774193548</v>
      </c>
      <c r="K291" s="12">
        <f t="shared" si="131"/>
        <v>37.258064516129032</v>
      </c>
      <c r="L291" s="12" t="str">
        <f t="shared" si="131"/>
        <v/>
      </c>
      <c r="M291" s="72">
        <f t="shared" si="131"/>
        <v>7.0250000000000004</v>
      </c>
      <c r="N291" s="83">
        <f t="shared" si="131"/>
        <v>7.0749999999999993</v>
      </c>
      <c r="O291" s="83">
        <f t="shared" si="131"/>
        <v>7.0649999999999995</v>
      </c>
      <c r="P291" s="83">
        <f t="shared" si="131"/>
        <v>6.9450000000000003</v>
      </c>
      <c r="Q291" s="83" t="str">
        <f t="shared" si="131"/>
        <v/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29.762319271023653</v>
      </c>
      <c r="AO291" s="41">
        <f t="shared" si="131"/>
        <v>1376.3548387096773</v>
      </c>
      <c r="AP291" s="110">
        <f t="shared" si="131"/>
        <v>4.4980000000000002</v>
      </c>
      <c r="AQ291" s="111">
        <f t="shared" si="131"/>
        <v>3.3520000000000003</v>
      </c>
      <c r="AR291" s="112">
        <f t="shared" si="131"/>
        <v>74.569330917869294</v>
      </c>
      <c r="AS291" s="112">
        <f t="shared" si="131"/>
        <v>25.430669082130709</v>
      </c>
      <c r="AT291" s="113">
        <f t="shared" si="131"/>
        <v>1974.4516129032259</v>
      </c>
      <c r="AU291" s="114">
        <f t="shared" si="131"/>
        <v>4.2560000000000002</v>
      </c>
      <c r="AV291" s="115">
        <f t="shared" si="131"/>
        <v>2.1019999999999999</v>
      </c>
      <c r="AW291" s="112">
        <f t="shared" si="131"/>
        <v>49.26978102572734</v>
      </c>
      <c r="AX291" s="112">
        <f t="shared" si="131"/>
        <v>50.73021897427266</v>
      </c>
      <c r="AY291" s="61">
        <f t="shared" si="131"/>
        <v>66.672142045760125</v>
      </c>
      <c r="AZ291" s="97">
        <f t="shared" si="131"/>
        <v>75.472727272727283</v>
      </c>
      <c r="BA291" s="68" t="str">
        <f t="shared" si="131"/>
        <v/>
      </c>
      <c r="BB291" s="68" t="str">
        <f t="shared" si="131"/>
        <v/>
      </c>
      <c r="BC291" s="68" t="str">
        <f t="shared" si="131"/>
        <v/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10602.322580645161</v>
      </c>
      <c r="BG291" s="41">
        <f t="shared" si="131"/>
        <v>2673.4193548387098</v>
      </c>
      <c r="BH291" s="42">
        <f t="shared" si="131"/>
        <v>1991.483870967742</v>
      </c>
      <c r="BI291" s="42" t="str">
        <f t="shared" si="131"/>
        <v/>
      </c>
      <c r="BJ291" s="42" t="str">
        <f t="shared" si="131"/>
        <v/>
      </c>
      <c r="BK291" s="42" t="str">
        <f t="shared" si="131"/>
        <v/>
      </c>
      <c r="BL291" s="42" t="str">
        <f t="shared" si="131"/>
        <v/>
      </c>
      <c r="BM291" s="15">
        <f t="shared" si="131"/>
        <v>5937.4193548387093</v>
      </c>
    </row>
    <row r="292" spans="1:65" ht="17.25" outlineLevel="1" thickBot="1">
      <c r="A292" s="189" t="s">
        <v>53</v>
      </c>
      <c r="B292" s="190"/>
      <c r="C292" s="52">
        <f>SUBTOTAL(9,C258:C288)</f>
        <v>14038286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42667</v>
      </c>
      <c r="AP292" s="116"/>
      <c r="AQ292" s="117"/>
      <c r="AR292" s="118"/>
      <c r="AS292" s="118"/>
      <c r="AT292" s="119">
        <f>SUBTOTAL(9,AT258:AT288)</f>
        <v>61208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328672</v>
      </c>
      <c r="BG292" s="43">
        <f t="shared" si="132"/>
        <v>82876</v>
      </c>
      <c r="BH292" s="44">
        <f t="shared" si="132"/>
        <v>61736</v>
      </c>
      <c r="BI292" s="44">
        <f t="shared" si="132"/>
        <v>0</v>
      </c>
      <c r="BJ292" s="44">
        <f t="shared" si="132"/>
        <v>0</v>
      </c>
      <c r="BK292" s="44">
        <f t="shared" si="132"/>
        <v>0</v>
      </c>
      <c r="BL292" s="44">
        <f t="shared" si="132"/>
        <v>0</v>
      </c>
      <c r="BM292" s="16">
        <f t="shared" si="132"/>
        <v>184060</v>
      </c>
    </row>
    <row r="293" spans="1:65" outlineLevel="5">
      <c r="A293" s="21">
        <f t="shared" si="112"/>
        <v>9</v>
      </c>
      <c r="B293" s="33">
        <f>B288+1</f>
        <v>42614</v>
      </c>
      <c r="C293" s="51">
        <v>484323</v>
      </c>
      <c r="D293" s="64">
        <f t="shared" ref="D293:D322" si="133">IFERROR(ROUND(AVERAGE(E293:L293),1),"")</f>
        <v>37.799999999999997</v>
      </c>
      <c r="E293" s="12">
        <v>38</v>
      </c>
      <c r="F293" s="12">
        <v>39</v>
      </c>
      <c r="G293" s="12">
        <v>38</v>
      </c>
      <c r="H293" s="12"/>
      <c r="I293" s="12">
        <v>37</v>
      </c>
      <c r="J293" s="12">
        <v>38</v>
      </c>
      <c r="K293" s="12">
        <v>37</v>
      </c>
      <c r="L293" s="12"/>
      <c r="M293" s="74" t="str">
        <f t="shared" ref="M293:M322" si="134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5">
        <f t="shared" ref="AN293:AN322" si="137">39880/AO293</f>
        <v>26.340819022457069</v>
      </c>
      <c r="AO293" s="41">
        <v>1514</v>
      </c>
      <c r="AP293" s="110"/>
      <c r="AQ293" s="111"/>
      <c r="AR293" s="126" t="str">
        <f t="shared" ref="AR293:AR322" si="138">IFERROR(AQ293/AP293*100,"")</f>
        <v/>
      </c>
      <c r="AS293" s="126" t="str">
        <f t="shared" ref="AS293:AS322" si="139">IFERROR(100-AR293,"")</f>
        <v/>
      </c>
      <c r="AT293" s="127">
        <v>1753</v>
      </c>
      <c r="AU293" s="128"/>
      <c r="AV293" s="129"/>
      <c r="AW293" s="126" t="str">
        <f t="shared" ref="AW293:AW322" si="140">IFERROR(AV293/AU293*100,"")</f>
        <v/>
      </c>
      <c r="AX293" s="126" t="str">
        <f t="shared" ref="AX293:AX322" si="141">IFERROR(100-AW293,"")</f>
        <v/>
      </c>
      <c r="AY293" s="64" t="str">
        <f t="shared" ref="AY293:AY322" si="142">IFERROR((1-((AW293*AS293)/(AX293*AR293)))*100,"")</f>
        <v/>
      </c>
      <c r="AZ293" s="97">
        <v>76.3</v>
      </c>
      <c r="BA293" s="68"/>
      <c r="BB293" s="68"/>
      <c r="BC293" s="68"/>
      <c r="BD293" s="68"/>
      <c r="BE293" s="15"/>
      <c r="BF293" s="5">
        <f t="shared" ref="BF293:BF322" si="143">IF(SUM(BG293:BM293)=0,"",SUM(BG293:BM293))</f>
        <v>11160</v>
      </c>
      <c r="BG293" s="42">
        <v>4312</v>
      </c>
      <c r="BH293" s="42">
        <v>768</v>
      </c>
      <c r="BI293" s="42"/>
      <c r="BJ293" s="42"/>
      <c r="BK293" s="42"/>
      <c r="BL293" s="42"/>
      <c r="BM293" s="15">
        <v>6080</v>
      </c>
    </row>
    <row r="294" spans="1:65" outlineLevel="5">
      <c r="A294" s="22">
        <f t="shared" si="112"/>
        <v>9</v>
      </c>
      <c r="B294" s="9">
        <f t="shared" si="128"/>
        <v>42615</v>
      </c>
      <c r="C294" s="51">
        <v>589627</v>
      </c>
      <c r="D294" s="64">
        <f t="shared" si="133"/>
        <v>37.799999999999997</v>
      </c>
      <c r="E294" s="12">
        <v>39</v>
      </c>
      <c r="F294" s="12">
        <v>38</v>
      </c>
      <c r="G294" s="12">
        <v>38</v>
      </c>
      <c r="H294" s="12"/>
      <c r="I294" s="12">
        <v>38</v>
      </c>
      <c r="J294" s="12">
        <v>37</v>
      </c>
      <c r="K294" s="12">
        <v>37</v>
      </c>
      <c r="L294" s="12"/>
      <c r="M294" s="74" t="str">
        <f t="shared" si="134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5">
        <f t="shared" si="137"/>
        <v>29.410029498525073</v>
      </c>
      <c r="AO294" s="41">
        <v>1356</v>
      </c>
      <c r="AP294" s="110"/>
      <c r="AQ294" s="111"/>
      <c r="AR294" s="126" t="str">
        <f t="shared" si="138"/>
        <v/>
      </c>
      <c r="AS294" s="126" t="str">
        <f t="shared" si="139"/>
        <v/>
      </c>
      <c r="AT294" s="127">
        <v>1385</v>
      </c>
      <c r="AU294" s="128"/>
      <c r="AV294" s="129"/>
      <c r="AW294" s="126" t="str">
        <f t="shared" si="140"/>
        <v/>
      </c>
      <c r="AX294" s="126" t="str">
        <f t="shared" si="141"/>
        <v/>
      </c>
      <c r="AY294" s="64" t="str">
        <f t="shared" si="142"/>
        <v/>
      </c>
      <c r="AZ294" s="97">
        <v>74.599999999999994</v>
      </c>
      <c r="BA294" s="68"/>
      <c r="BB294" s="68"/>
      <c r="BC294" s="68"/>
      <c r="BD294" s="68"/>
      <c r="BE294" s="15"/>
      <c r="BF294" s="5">
        <f t="shared" si="143"/>
        <v>11167</v>
      </c>
      <c r="BG294" s="42">
        <v>2534</v>
      </c>
      <c r="BH294" s="42">
        <v>2923</v>
      </c>
      <c r="BI294" s="42"/>
      <c r="BJ294" s="42"/>
      <c r="BK294" s="42"/>
      <c r="BL294" s="42"/>
      <c r="BM294" s="15">
        <v>5710</v>
      </c>
    </row>
    <row r="295" spans="1:65" outlineLevel="5">
      <c r="A295" s="22">
        <f t="shared" si="112"/>
        <v>9</v>
      </c>
      <c r="B295" s="9">
        <f t="shared" si="128"/>
        <v>42616</v>
      </c>
      <c r="C295" s="51">
        <v>652793</v>
      </c>
      <c r="D295" s="64">
        <f t="shared" si="133"/>
        <v>37.799999999999997</v>
      </c>
      <c r="E295" s="12">
        <v>38</v>
      </c>
      <c r="F295" s="12">
        <v>39</v>
      </c>
      <c r="G295" s="12">
        <v>38</v>
      </c>
      <c r="H295" s="12"/>
      <c r="I295" s="12">
        <v>37</v>
      </c>
      <c r="J295" s="12">
        <v>38</v>
      </c>
      <c r="K295" s="12">
        <v>37</v>
      </c>
      <c r="L295" s="12"/>
      <c r="M295" s="74" t="str">
        <f t="shared" si="134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5">
        <f t="shared" si="137"/>
        <v>27.829727843684577</v>
      </c>
      <c r="AO295" s="41">
        <v>1433</v>
      </c>
      <c r="AP295" s="110"/>
      <c r="AQ295" s="111"/>
      <c r="AR295" s="126" t="str">
        <f t="shared" si="138"/>
        <v/>
      </c>
      <c r="AS295" s="126" t="str">
        <f t="shared" si="139"/>
        <v/>
      </c>
      <c r="AT295" s="127">
        <v>1663</v>
      </c>
      <c r="AU295" s="128"/>
      <c r="AV295" s="129"/>
      <c r="AW295" s="126" t="str">
        <f t="shared" si="140"/>
        <v/>
      </c>
      <c r="AX295" s="126" t="str">
        <f t="shared" si="141"/>
        <v/>
      </c>
      <c r="AY295" s="64" t="str">
        <f t="shared" si="142"/>
        <v/>
      </c>
      <c r="AZ295" s="97"/>
      <c r="BA295" s="68"/>
      <c r="BB295" s="68"/>
      <c r="BC295" s="68"/>
      <c r="BD295" s="68"/>
      <c r="BE295" s="15"/>
      <c r="BF295" s="5">
        <f t="shared" si="143"/>
        <v>10873</v>
      </c>
      <c r="BG295" s="42">
        <v>3478</v>
      </c>
      <c r="BH295" s="42">
        <v>1435</v>
      </c>
      <c r="BI295" s="42"/>
      <c r="BJ295" s="42"/>
      <c r="BK295" s="42"/>
      <c r="BL295" s="42"/>
      <c r="BM295" s="15">
        <v>5960</v>
      </c>
    </row>
    <row r="296" spans="1:65" outlineLevel="5">
      <c r="A296" s="22">
        <f t="shared" si="112"/>
        <v>9</v>
      </c>
      <c r="B296" s="9">
        <f t="shared" si="128"/>
        <v>42617</v>
      </c>
      <c r="C296" s="51">
        <v>632607</v>
      </c>
      <c r="D296" s="64">
        <f t="shared" si="133"/>
        <v>38.200000000000003</v>
      </c>
      <c r="E296" s="12">
        <v>38</v>
      </c>
      <c r="F296" s="12">
        <v>39</v>
      </c>
      <c r="G296" s="12">
        <v>39</v>
      </c>
      <c r="H296" s="12"/>
      <c r="I296" s="12">
        <v>37</v>
      </c>
      <c r="J296" s="12">
        <v>38</v>
      </c>
      <c r="K296" s="12">
        <v>38</v>
      </c>
      <c r="L296" s="12"/>
      <c r="M296" s="74" t="str">
        <f t="shared" si="134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5">
        <f t="shared" si="137"/>
        <v>25.304568527918782</v>
      </c>
      <c r="AO296" s="41">
        <v>1576</v>
      </c>
      <c r="AP296" s="110"/>
      <c r="AQ296" s="111"/>
      <c r="AR296" s="126" t="str">
        <f t="shared" si="138"/>
        <v/>
      </c>
      <c r="AS296" s="126" t="str">
        <f t="shared" si="139"/>
        <v/>
      </c>
      <c r="AT296" s="127">
        <v>1559</v>
      </c>
      <c r="AU296" s="128"/>
      <c r="AV296" s="129"/>
      <c r="AW296" s="126" t="str">
        <f t="shared" si="140"/>
        <v/>
      </c>
      <c r="AX296" s="126" t="str">
        <f t="shared" si="141"/>
        <v/>
      </c>
      <c r="AY296" s="64" t="str">
        <f t="shared" si="142"/>
        <v/>
      </c>
      <c r="AZ296" s="97"/>
      <c r="BA296" s="68"/>
      <c r="BB296" s="68"/>
      <c r="BC296" s="68"/>
      <c r="BD296" s="68"/>
      <c r="BE296" s="15"/>
      <c r="BF296" s="5">
        <f t="shared" si="143"/>
        <v>10676</v>
      </c>
      <c r="BG296" s="42">
        <v>2568</v>
      </c>
      <c r="BH296" s="42">
        <v>2118</v>
      </c>
      <c r="BI296" s="42"/>
      <c r="BJ296" s="42"/>
      <c r="BK296" s="42"/>
      <c r="BL296" s="42"/>
      <c r="BM296" s="15">
        <v>5990</v>
      </c>
    </row>
    <row r="297" spans="1:65" outlineLevel="5">
      <c r="A297" s="22">
        <f t="shared" si="112"/>
        <v>9</v>
      </c>
      <c r="B297" s="9">
        <f t="shared" si="128"/>
        <v>42618</v>
      </c>
      <c r="C297" s="51">
        <v>576164</v>
      </c>
      <c r="D297" s="64">
        <f t="shared" si="133"/>
        <v>38.200000000000003</v>
      </c>
      <c r="E297" s="12">
        <v>38</v>
      </c>
      <c r="F297" s="12">
        <v>39</v>
      </c>
      <c r="G297" s="12">
        <v>39</v>
      </c>
      <c r="H297" s="12"/>
      <c r="I297" s="12">
        <v>37</v>
      </c>
      <c r="J297" s="12">
        <v>38</v>
      </c>
      <c r="K297" s="12">
        <v>38</v>
      </c>
      <c r="L297" s="12"/>
      <c r="M297" s="74" t="str">
        <f t="shared" si="134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5">
        <f t="shared" si="137"/>
        <v>46.534422403733956</v>
      </c>
      <c r="AO297" s="41">
        <v>857</v>
      </c>
      <c r="AP297" s="110"/>
      <c r="AQ297" s="111"/>
      <c r="AR297" s="126" t="str">
        <f t="shared" si="138"/>
        <v/>
      </c>
      <c r="AS297" s="126" t="str">
        <f t="shared" si="139"/>
        <v/>
      </c>
      <c r="AT297" s="127">
        <v>1539</v>
      </c>
      <c r="AU297" s="128"/>
      <c r="AV297" s="129"/>
      <c r="AW297" s="126" t="str">
        <f t="shared" si="140"/>
        <v/>
      </c>
      <c r="AX297" s="126" t="str">
        <f t="shared" si="141"/>
        <v/>
      </c>
      <c r="AY297" s="64" t="str">
        <f t="shared" si="142"/>
        <v/>
      </c>
      <c r="AZ297" s="97">
        <v>75</v>
      </c>
      <c r="BA297" s="68"/>
      <c r="BB297" s="68"/>
      <c r="BC297" s="68"/>
      <c r="BD297" s="68"/>
      <c r="BE297" s="15"/>
      <c r="BF297" s="5">
        <f t="shared" si="143"/>
        <v>11117</v>
      </c>
      <c r="BG297" s="42">
        <v>4417</v>
      </c>
      <c r="BH297" s="42">
        <v>690</v>
      </c>
      <c r="BI297" s="42"/>
      <c r="BJ297" s="42"/>
      <c r="BK297" s="42"/>
      <c r="BL297" s="42"/>
      <c r="BM297" s="15">
        <v>6010</v>
      </c>
    </row>
    <row r="298" spans="1:65" outlineLevel="5">
      <c r="A298" s="22">
        <f t="shared" si="112"/>
        <v>9</v>
      </c>
      <c r="B298" s="9">
        <f t="shared" si="128"/>
        <v>42619</v>
      </c>
      <c r="C298" s="51">
        <v>521049</v>
      </c>
      <c r="D298" s="64">
        <f t="shared" si="133"/>
        <v>38.200000000000003</v>
      </c>
      <c r="E298" s="12">
        <v>38</v>
      </c>
      <c r="F298" s="12">
        <v>39</v>
      </c>
      <c r="G298" s="12">
        <v>39</v>
      </c>
      <c r="H298" s="12"/>
      <c r="I298" s="12">
        <v>37</v>
      </c>
      <c r="J298" s="12">
        <v>38</v>
      </c>
      <c r="K298" s="12">
        <v>38</v>
      </c>
      <c r="L298" s="12"/>
      <c r="M298" s="74" t="str">
        <f t="shared" si="134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5">
        <f t="shared" si="137"/>
        <v>28.283687943262411</v>
      </c>
      <c r="AO298" s="41">
        <v>1410</v>
      </c>
      <c r="AP298" s="110"/>
      <c r="AQ298" s="111"/>
      <c r="AR298" s="126" t="str">
        <f t="shared" si="138"/>
        <v/>
      </c>
      <c r="AS298" s="126" t="str">
        <f t="shared" si="139"/>
        <v/>
      </c>
      <c r="AT298" s="127">
        <v>1660</v>
      </c>
      <c r="AU298" s="128"/>
      <c r="AV298" s="129"/>
      <c r="AW298" s="126" t="str">
        <f t="shared" si="140"/>
        <v/>
      </c>
      <c r="AX298" s="126" t="str">
        <f t="shared" si="141"/>
        <v/>
      </c>
      <c r="AY298" s="64" t="str">
        <f t="shared" si="142"/>
        <v/>
      </c>
      <c r="AZ298" s="97"/>
      <c r="BA298" s="68"/>
      <c r="BB298" s="68"/>
      <c r="BC298" s="68"/>
      <c r="BD298" s="68"/>
      <c r="BE298" s="15"/>
      <c r="BF298" s="5">
        <f t="shared" si="143"/>
        <v>10815</v>
      </c>
      <c r="BG298" s="42">
        <v>2332</v>
      </c>
      <c r="BH298" s="42">
        <v>2463</v>
      </c>
      <c r="BI298" s="42"/>
      <c r="BJ298" s="42"/>
      <c r="BK298" s="42"/>
      <c r="BL298" s="42"/>
      <c r="BM298" s="15">
        <v>6020</v>
      </c>
    </row>
    <row r="299" spans="1:65" outlineLevel="5">
      <c r="A299" s="22">
        <f t="shared" si="112"/>
        <v>9</v>
      </c>
      <c r="B299" s="9">
        <f t="shared" si="128"/>
        <v>42620</v>
      </c>
      <c r="C299" s="51">
        <v>514009</v>
      </c>
      <c r="D299" s="64">
        <f t="shared" si="133"/>
        <v>37.799999999999997</v>
      </c>
      <c r="E299" s="12">
        <v>38</v>
      </c>
      <c r="F299" s="12">
        <v>39</v>
      </c>
      <c r="G299" s="12">
        <v>38</v>
      </c>
      <c r="H299" s="12"/>
      <c r="I299" s="12">
        <v>37</v>
      </c>
      <c r="J299" s="12">
        <v>38</v>
      </c>
      <c r="K299" s="12">
        <v>37</v>
      </c>
      <c r="L299" s="12"/>
      <c r="M299" s="74">
        <f t="shared" si="134"/>
        <v>7.1</v>
      </c>
      <c r="N299" s="83">
        <v>7.05</v>
      </c>
      <c r="O299" s="83">
        <v>7.11</v>
      </c>
      <c r="P299" s="83">
        <v>7.08</v>
      </c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5">
        <f t="shared" si="137"/>
        <v>28.08450704225352</v>
      </c>
      <c r="AO299" s="41">
        <v>1420</v>
      </c>
      <c r="AP299" s="110">
        <v>4.5199999999999996</v>
      </c>
      <c r="AQ299" s="111">
        <v>3.32</v>
      </c>
      <c r="AR299" s="126">
        <f t="shared" si="138"/>
        <v>73.451327433628322</v>
      </c>
      <c r="AS299" s="126">
        <f t="shared" si="139"/>
        <v>26.548672566371678</v>
      </c>
      <c r="AT299" s="127">
        <v>1594</v>
      </c>
      <c r="AU299" s="128">
        <v>3.26</v>
      </c>
      <c r="AV299" s="129">
        <v>1.86</v>
      </c>
      <c r="AW299" s="126">
        <f t="shared" si="140"/>
        <v>57.055214723926383</v>
      </c>
      <c r="AX299" s="126">
        <f t="shared" si="141"/>
        <v>42.944785276073617</v>
      </c>
      <c r="AY299" s="64">
        <f t="shared" si="142"/>
        <v>51.979345955249578</v>
      </c>
      <c r="AZ299" s="97">
        <v>76.900000000000006</v>
      </c>
      <c r="BA299" s="68"/>
      <c r="BB299" s="68"/>
      <c r="BC299" s="68"/>
      <c r="BD299" s="68"/>
      <c r="BE299" s="15"/>
      <c r="BF299" s="5">
        <f t="shared" si="143"/>
        <v>11185</v>
      </c>
      <c r="BG299" s="42">
        <v>842</v>
      </c>
      <c r="BH299" s="42">
        <v>4463</v>
      </c>
      <c r="BI299" s="42"/>
      <c r="BJ299" s="42"/>
      <c r="BK299" s="42"/>
      <c r="BL299" s="42"/>
      <c r="BM299" s="15">
        <v>5880</v>
      </c>
    </row>
    <row r="300" spans="1:65" outlineLevel="5">
      <c r="A300" s="22">
        <f t="shared" si="112"/>
        <v>9</v>
      </c>
      <c r="B300" s="9">
        <f t="shared" si="128"/>
        <v>42621</v>
      </c>
      <c r="C300" s="51">
        <v>504224</v>
      </c>
      <c r="D300" s="64">
        <f t="shared" si="133"/>
        <v>37.5</v>
      </c>
      <c r="E300" s="12">
        <v>37</v>
      </c>
      <c r="F300" s="12">
        <v>39</v>
      </c>
      <c r="G300" s="12">
        <v>38</v>
      </c>
      <c r="H300" s="12"/>
      <c r="I300" s="12">
        <v>36</v>
      </c>
      <c r="J300" s="12">
        <v>38</v>
      </c>
      <c r="K300" s="12">
        <v>37</v>
      </c>
      <c r="L300" s="12"/>
      <c r="M300" s="74" t="str">
        <f t="shared" si="134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5">
        <f t="shared" si="137"/>
        <v>34.438687392055265</v>
      </c>
      <c r="AO300" s="41">
        <v>1158</v>
      </c>
      <c r="AP300" s="110"/>
      <c r="AQ300" s="111"/>
      <c r="AR300" s="126" t="str">
        <f t="shared" si="138"/>
        <v/>
      </c>
      <c r="AS300" s="126" t="str">
        <f t="shared" si="139"/>
        <v/>
      </c>
      <c r="AT300" s="127">
        <v>1382</v>
      </c>
      <c r="AU300" s="128"/>
      <c r="AV300" s="129"/>
      <c r="AW300" s="126" t="str">
        <f t="shared" si="140"/>
        <v/>
      </c>
      <c r="AX300" s="126" t="str">
        <f t="shared" si="141"/>
        <v/>
      </c>
      <c r="AY300" s="64" t="str">
        <f t="shared" si="142"/>
        <v/>
      </c>
      <c r="AZ300" s="97">
        <v>74.900000000000006</v>
      </c>
      <c r="BA300" s="68"/>
      <c r="BB300" s="68"/>
      <c r="BC300" s="68"/>
      <c r="BD300" s="68"/>
      <c r="BE300" s="15"/>
      <c r="BF300" s="5">
        <f t="shared" si="143"/>
        <v>10528</v>
      </c>
      <c r="BG300" s="42">
        <v>2307</v>
      </c>
      <c r="BH300" s="42">
        <v>2301</v>
      </c>
      <c r="BI300" s="42"/>
      <c r="BJ300" s="42"/>
      <c r="BK300" s="42"/>
      <c r="BL300" s="42"/>
      <c r="BM300" s="15">
        <v>5920</v>
      </c>
    </row>
    <row r="301" spans="1:65" outlineLevel="5">
      <c r="A301" s="22">
        <f t="shared" si="112"/>
        <v>9</v>
      </c>
      <c r="B301" s="9">
        <f t="shared" si="128"/>
        <v>42622</v>
      </c>
      <c r="C301" s="51">
        <v>453938</v>
      </c>
      <c r="D301" s="64">
        <f t="shared" si="133"/>
        <v>37.200000000000003</v>
      </c>
      <c r="E301" s="12">
        <v>37</v>
      </c>
      <c r="F301" s="12">
        <v>38</v>
      </c>
      <c r="G301" s="12">
        <v>38</v>
      </c>
      <c r="H301" s="12"/>
      <c r="I301" s="12">
        <v>36</v>
      </c>
      <c r="J301" s="12">
        <v>37</v>
      </c>
      <c r="K301" s="12">
        <v>37</v>
      </c>
      <c r="L301" s="12"/>
      <c r="M301" s="74" t="str">
        <f t="shared" si="134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5">
        <f t="shared" si="137"/>
        <v>27.221843003412971</v>
      </c>
      <c r="AO301" s="41">
        <v>1465</v>
      </c>
      <c r="AP301" s="110"/>
      <c r="AQ301" s="111"/>
      <c r="AR301" s="126" t="str">
        <f t="shared" si="138"/>
        <v/>
      </c>
      <c r="AS301" s="126" t="str">
        <f t="shared" si="139"/>
        <v/>
      </c>
      <c r="AT301" s="127">
        <v>1624</v>
      </c>
      <c r="AU301" s="128"/>
      <c r="AV301" s="129"/>
      <c r="AW301" s="126" t="str">
        <f t="shared" si="140"/>
        <v/>
      </c>
      <c r="AX301" s="126" t="str">
        <f t="shared" si="141"/>
        <v/>
      </c>
      <c r="AY301" s="64" t="str">
        <f t="shared" si="142"/>
        <v/>
      </c>
      <c r="AZ301" s="97">
        <v>75.3</v>
      </c>
      <c r="BA301" s="68"/>
      <c r="BB301" s="68"/>
      <c r="BC301" s="68"/>
      <c r="BD301" s="68"/>
      <c r="BE301" s="15"/>
      <c r="BF301" s="5">
        <f t="shared" si="143"/>
        <v>11362</v>
      </c>
      <c r="BG301" s="42">
        <v>2656</v>
      </c>
      <c r="BH301" s="42">
        <v>2686</v>
      </c>
      <c r="BI301" s="42"/>
      <c r="BJ301" s="42"/>
      <c r="BK301" s="42"/>
      <c r="BL301" s="42"/>
      <c r="BM301" s="15">
        <v>6020</v>
      </c>
    </row>
    <row r="302" spans="1:65" outlineLevel="5">
      <c r="A302" s="22">
        <f t="shared" si="112"/>
        <v>9</v>
      </c>
      <c r="B302" s="9">
        <f t="shared" si="128"/>
        <v>42623</v>
      </c>
      <c r="C302" s="51">
        <v>477286</v>
      </c>
      <c r="D302" s="64">
        <f t="shared" si="133"/>
        <v>38.200000000000003</v>
      </c>
      <c r="E302" s="12">
        <v>38</v>
      </c>
      <c r="F302" s="12">
        <v>40</v>
      </c>
      <c r="G302" s="12">
        <v>38</v>
      </c>
      <c r="H302" s="12"/>
      <c r="I302" s="12">
        <v>37</v>
      </c>
      <c r="J302" s="12">
        <v>39</v>
      </c>
      <c r="K302" s="12">
        <v>37</v>
      </c>
      <c r="L302" s="12"/>
      <c r="M302" s="74" t="str">
        <f t="shared" si="134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5">
        <f t="shared" si="137"/>
        <v>30.629800307219661</v>
      </c>
      <c r="AO302" s="41">
        <v>1302</v>
      </c>
      <c r="AP302" s="110"/>
      <c r="AQ302" s="111"/>
      <c r="AR302" s="126" t="str">
        <f t="shared" si="138"/>
        <v/>
      </c>
      <c r="AS302" s="126" t="str">
        <f t="shared" si="139"/>
        <v/>
      </c>
      <c r="AT302" s="127">
        <v>1627</v>
      </c>
      <c r="AU302" s="128"/>
      <c r="AV302" s="129"/>
      <c r="AW302" s="126" t="str">
        <f t="shared" si="140"/>
        <v/>
      </c>
      <c r="AX302" s="126" t="str">
        <f t="shared" si="141"/>
        <v/>
      </c>
      <c r="AY302" s="64" t="str">
        <f t="shared" si="142"/>
        <v/>
      </c>
      <c r="AZ302" s="97"/>
      <c r="BA302" s="68"/>
      <c r="BB302" s="68"/>
      <c r="BC302" s="68"/>
      <c r="BD302" s="68"/>
      <c r="BE302" s="15"/>
      <c r="BF302" s="5">
        <f t="shared" si="143"/>
        <v>11344</v>
      </c>
      <c r="BG302" s="42">
        <v>4497</v>
      </c>
      <c r="BH302" s="42">
        <v>887</v>
      </c>
      <c r="BI302" s="42"/>
      <c r="BJ302" s="42"/>
      <c r="BK302" s="42"/>
      <c r="BL302" s="42"/>
      <c r="BM302" s="15">
        <v>5960</v>
      </c>
    </row>
    <row r="303" spans="1:65" outlineLevel="5">
      <c r="A303" s="22">
        <f t="shared" si="112"/>
        <v>9</v>
      </c>
      <c r="B303" s="9">
        <f t="shared" si="128"/>
        <v>42624</v>
      </c>
      <c r="C303" s="51">
        <v>423805</v>
      </c>
      <c r="D303" s="64">
        <f t="shared" si="133"/>
        <v>38.200000000000003</v>
      </c>
      <c r="E303" s="12">
        <v>38</v>
      </c>
      <c r="F303" s="12">
        <v>39</v>
      </c>
      <c r="G303" s="12">
        <v>39</v>
      </c>
      <c r="H303" s="12"/>
      <c r="I303" s="12">
        <v>37</v>
      </c>
      <c r="J303" s="12">
        <v>38</v>
      </c>
      <c r="K303" s="12">
        <v>38</v>
      </c>
      <c r="L303" s="12"/>
      <c r="M303" s="74" t="str">
        <f t="shared" si="134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5">
        <f t="shared" si="137"/>
        <v>26.927751519243753</v>
      </c>
      <c r="AO303" s="41">
        <v>1481</v>
      </c>
      <c r="AP303" s="110"/>
      <c r="AQ303" s="111"/>
      <c r="AR303" s="126" t="str">
        <f t="shared" si="138"/>
        <v/>
      </c>
      <c r="AS303" s="126" t="str">
        <f t="shared" si="139"/>
        <v/>
      </c>
      <c r="AT303" s="127">
        <v>1622</v>
      </c>
      <c r="AU303" s="128"/>
      <c r="AV303" s="129"/>
      <c r="AW303" s="126" t="str">
        <f t="shared" si="140"/>
        <v/>
      </c>
      <c r="AX303" s="126" t="str">
        <f t="shared" si="141"/>
        <v/>
      </c>
      <c r="AY303" s="64" t="str">
        <f t="shared" si="142"/>
        <v/>
      </c>
      <c r="AZ303" s="97"/>
      <c r="BA303" s="68"/>
      <c r="BB303" s="68"/>
      <c r="BC303" s="68"/>
      <c r="BD303" s="68"/>
      <c r="BE303" s="15"/>
      <c r="BF303" s="5">
        <f t="shared" si="143"/>
        <v>11065</v>
      </c>
      <c r="BG303" s="42">
        <v>1754</v>
      </c>
      <c r="BH303" s="42">
        <v>3251</v>
      </c>
      <c r="BI303" s="42"/>
      <c r="BJ303" s="42"/>
      <c r="BK303" s="42"/>
      <c r="BL303" s="42"/>
      <c r="BM303" s="15">
        <v>6060</v>
      </c>
    </row>
    <row r="304" spans="1:65" outlineLevel="5">
      <c r="A304" s="22">
        <f t="shared" si="112"/>
        <v>9</v>
      </c>
      <c r="B304" s="9">
        <f t="shared" si="128"/>
        <v>42625</v>
      </c>
      <c r="C304" s="51">
        <v>559146</v>
      </c>
      <c r="D304" s="64">
        <f t="shared" si="133"/>
        <v>37.799999999999997</v>
      </c>
      <c r="E304" s="12">
        <v>37</v>
      </c>
      <c r="F304" s="12">
        <v>39</v>
      </c>
      <c r="G304" s="12">
        <v>39</v>
      </c>
      <c r="H304" s="12"/>
      <c r="I304" s="12">
        <v>36</v>
      </c>
      <c r="J304" s="12">
        <v>38</v>
      </c>
      <c r="K304" s="12">
        <v>38</v>
      </c>
      <c r="L304" s="12"/>
      <c r="M304" s="74" t="str">
        <f t="shared" si="134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5">
        <f t="shared" si="137"/>
        <v>34.588031222896788</v>
      </c>
      <c r="AO304" s="41">
        <v>1153</v>
      </c>
      <c r="AP304" s="110"/>
      <c r="AQ304" s="111"/>
      <c r="AR304" s="126" t="str">
        <f t="shared" si="138"/>
        <v/>
      </c>
      <c r="AS304" s="126" t="str">
        <f t="shared" si="139"/>
        <v/>
      </c>
      <c r="AT304" s="127">
        <v>1630</v>
      </c>
      <c r="AU304" s="128"/>
      <c r="AV304" s="129"/>
      <c r="AW304" s="126" t="str">
        <f t="shared" si="140"/>
        <v/>
      </c>
      <c r="AX304" s="126" t="str">
        <f t="shared" si="141"/>
        <v/>
      </c>
      <c r="AY304" s="64" t="str">
        <f t="shared" si="142"/>
        <v/>
      </c>
      <c r="AZ304" s="97">
        <v>76.900000000000006</v>
      </c>
      <c r="BA304" s="68"/>
      <c r="BB304" s="68"/>
      <c r="BC304" s="68"/>
      <c r="BD304" s="68"/>
      <c r="BE304" s="15"/>
      <c r="BF304" s="5">
        <f t="shared" si="143"/>
        <v>11001</v>
      </c>
      <c r="BG304" s="42">
        <v>5381</v>
      </c>
      <c r="BH304" s="42">
        <v>0</v>
      </c>
      <c r="BI304" s="42"/>
      <c r="BJ304" s="42"/>
      <c r="BK304" s="42"/>
      <c r="BL304" s="42"/>
      <c r="BM304" s="15">
        <v>5620</v>
      </c>
    </row>
    <row r="305" spans="1:65" outlineLevel="5">
      <c r="A305" s="22">
        <f t="shared" si="112"/>
        <v>9</v>
      </c>
      <c r="B305" s="9">
        <f t="shared" si="128"/>
        <v>42626</v>
      </c>
      <c r="C305" s="51">
        <v>485016</v>
      </c>
      <c r="D305" s="64">
        <f t="shared" si="133"/>
        <v>38.200000000000003</v>
      </c>
      <c r="E305" s="12">
        <v>38</v>
      </c>
      <c r="F305" s="12">
        <v>39</v>
      </c>
      <c r="G305" s="12">
        <v>39</v>
      </c>
      <c r="H305" s="12"/>
      <c r="I305" s="12">
        <v>37</v>
      </c>
      <c r="J305" s="12">
        <v>38</v>
      </c>
      <c r="K305" s="12">
        <v>38</v>
      </c>
      <c r="L305" s="12"/>
      <c r="M305" s="74" t="str">
        <f t="shared" si="134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5">
        <f t="shared" si="137"/>
        <v>24.038577456298974</v>
      </c>
      <c r="AO305" s="41">
        <v>1659</v>
      </c>
      <c r="AP305" s="110"/>
      <c r="AQ305" s="111"/>
      <c r="AR305" s="126" t="str">
        <f t="shared" si="138"/>
        <v/>
      </c>
      <c r="AS305" s="126" t="str">
        <f t="shared" si="139"/>
        <v/>
      </c>
      <c r="AT305" s="127">
        <v>1730</v>
      </c>
      <c r="AU305" s="128"/>
      <c r="AV305" s="129"/>
      <c r="AW305" s="126" t="str">
        <f t="shared" si="140"/>
        <v/>
      </c>
      <c r="AX305" s="126" t="str">
        <f t="shared" si="141"/>
        <v/>
      </c>
      <c r="AY305" s="64" t="str">
        <f t="shared" si="142"/>
        <v/>
      </c>
      <c r="AZ305" s="97">
        <v>76.2</v>
      </c>
      <c r="BA305" s="68"/>
      <c r="BB305" s="68"/>
      <c r="BC305" s="68"/>
      <c r="BD305" s="68"/>
      <c r="BE305" s="15"/>
      <c r="BF305" s="5">
        <f t="shared" si="143"/>
        <v>11416</v>
      </c>
      <c r="BG305" s="42">
        <v>706</v>
      </c>
      <c r="BH305" s="42">
        <v>4880</v>
      </c>
      <c r="BI305" s="42"/>
      <c r="BJ305" s="42"/>
      <c r="BK305" s="42"/>
      <c r="BL305" s="42"/>
      <c r="BM305" s="15">
        <v>5830</v>
      </c>
    </row>
    <row r="306" spans="1:65" outlineLevel="5">
      <c r="A306" s="22">
        <f t="shared" si="112"/>
        <v>9</v>
      </c>
      <c r="B306" s="9">
        <f t="shared" si="128"/>
        <v>42627</v>
      </c>
      <c r="C306" s="51">
        <v>441465</v>
      </c>
      <c r="D306" s="64">
        <f t="shared" si="133"/>
        <v>38.200000000000003</v>
      </c>
      <c r="E306" s="12">
        <v>38</v>
      </c>
      <c r="F306" s="12">
        <v>39</v>
      </c>
      <c r="G306" s="12">
        <v>39</v>
      </c>
      <c r="H306" s="12"/>
      <c r="I306" s="12">
        <v>37</v>
      </c>
      <c r="J306" s="12">
        <v>38</v>
      </c>
      <c r="K306" s="12">
        <v>38</v>
      </c>
      <c r="L306" s="12"/>
      <c r="M306" s="74" t="str">
        <f t="shared" si="134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5">
        <f t="shared" si="137"/>
        <v>27.771587743732592</v>
      </c>
      <c r="AO306" s="41">
        <v>1436</v>
      </c>
      <c r="AP306" s="110"/>
      <c r="AQ306" s="111"/>
      <c r="AR306" s="126" t="str">
        <f t="shared" si="138"/>
        <v/>
      </c>
      <c r="AS306" s="126" t="str">
        <f t="shared" si="139"/>
        <v/>
      </c>
      <c r="AT306" s="127">
        <v>1670</v>
      </c>
      <c r="AU306" s="128"/>
      <c r="AV306" s="129"/>
      <c r="AW306" s="126" t="str">
        <f t="shared" si="140"/>
        <v/>
      </c>
      <c r="AX306" s="126" t="str">
        <f t="shared" si="141"/>
        <v/>
      </c>
      <c r="AY306" s="64" t="str">
        <f t="shared" si="142"/>
        <v/>
      </c>
      <c r="AZ306" s="97"/>
      <c r="BA306" s="68"/>
      <c r="BB306" s="68"/>
      <c r="BC306" s="68"/>
      <c r="BD306" s="68"/>
      <c r="BE306" s="15"/>
      <c r="BF306" s="5">
        <f t="shared" si="143"/>
        <v>11248</v>
      </c>
      <c r="BG306" s="42">
        <v>4500</v>
      </c>
      <c r="BH306" s="42">
        <v>758</v>
      </c>
      <c r="BI306" s="42"/>
      <c r="BJ306" s="42"/>
      <c r="BK306" s="42"/>
      <c r="BL306" s="42"/>
      <c r="BM306" s="15">
        <v>5990</v>
      </c>
    </row>
    <row r="307" spans="1:65" outlineLevel="5">
      <c r="A307" s="22">
        <f t="shared" ref="A307:A378" si="144">MONTH(B307)</f>
        <v>9</v>
      </c>
      <c r="B307" s="9">
        <f t="shared" si="128"/>
        <v>42628</v>
      </c>
      <c r="C307" s="51">
        <v>428335</v>
      </c>
      <c r="D307" s="64">
        <f t="shared" si="133"/>
        <v>38.200000000000003</v>
      </c>
      <c r="E307" s="12">
        <v>38</v>
      </c>
      <c r="F307" s="12">
        <v>39</v>
      </c>
      <c r="G307" s="12">
        <v>39</v>
      </c>
      <c r="H307" s="12"/>
      <c r="I307" s="12">
        <v>37</v>
      </c>
      <c r="J307" s="12">
        <v>38</v>
      </c>
      <c r="K307" s="12">
        <v>38</v>
      </c>
      <c r="L307" s="12"/>
      <c r="M307" s="74" t="str">
        <f t="shared" si="134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5">
        <f t="shared" si="137"/>
        <v>32.396425670186836</v>
      </c>
      <c r="AO307" s="41">
        <v>1231</v>
      </c>
      <c r="AP307" s="110"/>
      <c r="AQ307" s="111"/>
      <c r="AR307" s="126" t="str">
        <f t="shared" si="138"/>
        <v/>
      </c>
      <c r="AS307" s="126" t="str">
        <f t="shared" si="139"/>
        <v/>
      </c>
      <c r="AT307" s="127">
        <v>1266</v>
      </c>
      <c r="AU307" s="128"/>
      <c r="AV307" s="129"/>
      <c r="AW307" s="126" t="str">
        <f t="shared" si="140"/>
        <v/>
      </c>
      <c r="AX307" s="126" t="str">
        <f t="shared" si="141"/>
        <v/>
      </c>
      <c r="AY307" s="64" t="str">
        <f t="shared" si="142"/>
        <v/>
      </c>
      <c r="AZ307" s="97"/>
      <c r="BA307" s="68"/>
      <c r="BB307" s="68"/>
      <c r="BC307" s="68"/>
      <c r="BD307" s="68"/>
      <c r="BE307" s="15"/>
      <c r="BF307" s="5">
        <f t="shared" si="143"/>
        <v>11151</v>
      </c>
      <c r="BG307" s="42">
        <v>3562</v>
      </c>
      <c r="BH307" s="42">
        <v>1689</v>
      </c>
      <c r="BI307" s="42"/>
      <c r="BJ307" s="42"/>
      <c r="BK307" s="42"/>
      <c r="BL307" s="42"/>
      <c r="BM307" s="15">
        <v>5900</v>
      </c>
    </row>
    <row r="308" spans="1:65" outlineLevel="5">
      <c r="A308" s="22">
        <f t="shared" si="144"/>
        <v>9</v>
      </c>
      <c r="B308" s="9">
        <f t="shared" si="128"/>
        <v>42629</v>
      </c>
      <c r="C308" s="51">
        <v>431490</v>
      </c>
      <c r="D308" s="64">
        <f t="shared" si="133"/>
        <v>37.799999999999997</v>
      </c>
      <c r="E308" s="12">
        <v>38</v>
      </c>
      <c r="F308" s="12">
        <v>39</v>
      </c>
      <c r="G308" s="12">
        <v>38</v>
      </c>
      <c r="H308" s="12"/>
      <c r="I308" s="12">
        <v>37</v>
      </c>
      <c r="J308" s="12">
        <v>38</v>
      </c>
      <c r="K308" s="12">
        <v>37</v>
      </c>
      <c r="L308" s="12"/>
      <c r="M308" s="74" t="str">
        <f t="shared" si="134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5">
        <f t="shared" si="137"/>
        <v>36.353691886964448</v>
      </c>
      <c r="AO308" s="41">
        <v>1097</v>
      </c>
      <c r="AP308" s="110"/>
      <c r="AQ308" s="111"/>
      <c r="AR308" s="126" t="str">
        <f t="shared" si="138"/>
        <v/>
      </c>
      <c r="AS308" s="126" t="str">
        <f t="shared" si="139"/>
        <v/>
      </c>
      <c r="AT308" s="127">
        <v>1435</v>
      </c>
      <c r="AU308" s="128"/>
      <c r="AV308" s="129"/>
      <c r="AW308" s="126" t="str">
        <f t="shared" si="140"/>
        <v/>
      </c>
      <c r="AX308" s="126" t="str">
        <f t="shared" si="141"/>
        <v/>
      </c>
      <c r="AY308" s="64" t="str">
        <f t="shared" si="142"/>
        <v/>
      </c>
      <c r="AZ308" s="97"/>
      <c r="BA308" s="68"/>
      <c r="BB308" s="68"/>
      <c r="BC308" s="68"/>
      <c r="BD308" s="68"/>
      <c r="BE308" s="15"/>
      <c r="BF308" s="5">
        <f t="shared" si="143"/>
        <v>11216</v>
      </c>
      <c r="BG308" s="42">
        <v>2298</v>
      </c>
      <c r="BH308" s="42">
        <v>3108</v>
      </c>
      <c r="BI308" s="42"/>
      <c r="BJ308" s="42"/>
      <c r="BK308" s="42"/>
      <c r="BL308" s="42"/>
      <c r="BM308" s="15">
        <v>5810</v>
      </c>
    </row>
    <row r="309" spans="1:65" outlineLevel="5">
      <c r="A309" s="22">
        <f t="shared" si="144"/>
        <v>9</v>
      </c>
      <c r="B309" s="9">
        <f t="shared" si="128"/>
        <v>42630</v>
      </c>
      <c r="C309" s="51">
        <v>598870</v>
      </c>
      <c r="D309" s="64">
        <f t="shared" si="133"/>
        <v>38.5</v>
      </c>
      <c r="E309" s="12">
        <v>39</v>
      </c>
      <c r="F309" s="12">
        <v>39</v>
      </c>
      <c r="G309" s="12">
        <v>39</v>
      </c>
      <c r="H309" s="12"/>
      <c r="I309" s="12">
        <v>38</v>
      </c>
      <c r="J309" s="12">
        <v>38</v>
      </c>
      <c r="K309" s="12">
        <v>38</v>
      </c>
      <c r="L309" s="12"/>
      <c r="M309" s="74" t="str">
        <f t="shared" si="134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5">
        <f t="shared" si="137"/>
        <v>24.708798017348204</v>
      </c>
      <c r="AO309" s="41">
        <v>1614</v>
      </c>
      <c r="AP309" s="110"/>
      <c r="AQ309" s="111"/>
      <c r="AR309" s="126" t="str">
        <f t="shared" si="138"/>
        <v/>
      </c>
      <c r="AS309" s="126" t="str">
        <f t="shared" si="139"/>
        <v/>
      </c>
      <c r="AT309" s="127">
        <v>1668</v>
      </c>
      <c r="AU309" s="128"/>
      <c r="AV309" s="129"/>
      <c r="AW309" s="126" t="str">
        <f t="shared" si="140"/>
        <v/>
      </c>
      <c r="AX309" s="126" t="str">
        <f t="shared" si="141"/>
        <v/>
      </c>
      <c r="AY309" s="64" t="str">
        <f t="shared" si="142"/>
        <v/>
      </c>
      <c r="AZ309" s="97"/>
      <c r="BA309" s="68"/>
      <c r="BB309" s="68"/>
      <c r="BC309" s="68"/>
      <c r="BD309" s="68"/>
      <c r="BE309" s="15"/>
      <c r="BF309" s="5">
        <f t="shared" si="143"/>
        <v>11317</v>
      </c>
      <c r="BG309" s="42">
        <v>4428</v>
      </c>
      <c r="BH309" s="42">
        <v>1339</v>
      </c>
      <c r="BI309" s="42"/>
      <c r="BJ309" s="42"/>
      <c r="BK309" s="42"/>
      <c r="BL309" s="42"/>
      <c r="BM309" s="15">
        <v>5550</v>
      </c>
    </row>
    <row r="310" spans="1:65" outlineLevel="5">
      <c r="A310" s="22">
        <f t="shared" si="144"/>
        <v>9</v>
      </c>
      <c r="B310" s="9">
        <f t="shared" si="128"/>
        <v>42631</v>
      </c>
      <c r="C310" s="51">
        <v>629117</v>
      </c>
      <c r="D310" s="64">
        <f t="shared" si="133"/>
        <v>38.5</v>
      </c>
      <c r="E310" s="12">
        <v>39</v>
      </c>
      <c r="F310" s="12">
        <v>39</v>
      </c>
      <c r="G310" s="12">
        <v>39</v>
      </c>
      <c r="H310" s="12"/>
      <c r="I310" s="12">
        <v>38</v>
      </c>
      <c r="J310" s="12">
        <v>38</v>
      </c>
      <c r="K310" s="12">
        <v>38</v>
      </c>
      <c r="L310" s="12"/>
      <c r="M310" s="74" t="str">
        <f t="shared" si="134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5">
        <f t="shared" si="137"/>
        <v>34.738675958188153</v>
      </c>
      <c r="AO310" s="41">
        <v>1148</v>
      </c>
      <c r="AP310" s="110"/>
      <c r="AQ310" s="111"/>
      <c r="AR310" s="126" t="str">
        <f t="shared" si="138"/>
        <v/>
      </c>
      <c r="AS310" s="126" t="str">
        <f t="shared" si="139"/>
        <v/>
      </c>
      <c r="AT310" s="127">
        <v>1308</v>
      </c>
      <c r="AU310" s="128"/>
      <c r="AV310" s="129"/>
      <c r="AW310" s="126" t="str">
        <f t="shared" si="140"/>
        <v/>
      </c>
      <c r="AX310" s="126" t="str">
        <f t="shared" si="141"/>
        <v/>
      </c>
      <c r="AY310" s="64" t="str">
        <f t="shared" si="142"/>
        <v/>
      </c>
      <c r="AZ310" s="97"/>
      <c r="BA310" s="68"/>
      <c r="BB310" s="68"/>
      <c r="BC310" s="68"/>
      <c r="BD310" s="68"/>
      <c r="BE310" s="15"/>
      <c r="BF310" s="5">
        <f t="shared" si="143"/>
        <v>11221</v>
      </c>
      <c r="BG310" s="42">
        <v>3098</v>
      </c>
      <c r="BH310" s="42">
        <v>2323</v>
      </c>
      <c r="BI310" s="42"/>
      <c r="BJ310" s="42"/>
      <c r="BK310" s="42"/>
      <c r="BL310" s="42"/>
      <c r="BM310" s="15">
        <v>5800</v>
      </c>
    </row>
    <row r="311" spans="1:65" outlineLevel="5">
      <c r="A311" s="22">
        <f t="shared" si="144"/>
        <v>9</v>
      </c>
      <c r="B311" s="9">
        <f t="shared" si="128"/>
        <v>42632</v>
      </c>
      <c r="C311" s="51">
        <v>594239</v>
      </c>
      <c r="D311" s="64">
        <f t="shared" si="133"/>
        <v>38.200000000000003</v>
      </c>
      <c r="E311" s="12">
        <v>38</v>
      </c>
      <c r="F311" s="12">
        <v>40</v>
      </c>
      <c r="G311" s="12">
        <v>38</v>
      </c>
      <c r="H311" s="12"/>
      <c r="I311" s="12">
        <v>37</v>
      </c>
      <c r="J311" s="12">
        <v>39</v>
      </c>
      <c r="K311" s="12">
        <v>37</v>
      </c>
      <c r="L311" s="12"/>
      <c r="M311" s="74" t="str">
        <f t="shared" si="134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5">
        <f t="shared" si="137"/>
        <v>49.54037267080745</v>
      </c>
      <c r="AO311" s="41">
        <v>805</v>
      </c>
      <c r="AP311" s="110"/>
      <c r="AQ311" s="111"/>
      <c r="AR311" s="126" t="str">
        <f t="shared" si="138"/>
        <v/>
      </c>
      <c r="AS311" s="126" t="str">
        <f t="shared" si="139"/>
        <v/>
      </c>
      <c r="AT311" s="127">
        <v>1097</v>
      </c>
      <c r="AU311" s="128"/>
      <c r="AV311" s="129"/>
      <c r="AW311" s="126" t="str">
        <f t="shared" si="140"/>
        <v/>
      </c>
      <c r="AX311" s="126" t="str">
        <f t="shared" si="141"/>
        <v/>
      </c>
      <c r="AY311" s="64" t="str">
        <f t="shared" si="142"/>
        <v/>
      </c>
      <c r="AZ311" s="97">
        <v>79</v>
      </c>
      <c r="BA311" s="68"/>
      <c r="BB311" s="68"/>
      <c r="BC311" s="68"/>
      <c r="BD311" s="68"/>
      <c r="BE311" s="15"/>
      <c r="BF311" s="5">
        <f t="shared" si="143"/>
        <v>10775</v>
      </c>
      <c r="BG311" s="42">
        <v>1141</v>
      </c>
      <c r="BH311" s="42">
        <v>3914</v>
      </c>
      <c r="BI311" s="42"/>
      <c r="BJ311" s="42"/>
      <c r="BK311" s="42"/>
      <c r="BL311" s="42"/>
      <c r="BM311" s="15">
        <v>5720</v>
      </c>
    </row>
    <row r="312" spans="1:65" outlineLevel="5">
      <c r="A312" s="22">
        <f t="shared" si="144"/>
        <v>9</v>
      </c>
      <c r="B312" s="9">
        <f t="shared" si="128"/>
        <v>42633</v>
      </c>
      <c r="C312" s="51">
        <v>566514</v>
      </c>
      <c r="D312" s="64">
        <f t="shared" si="133"/>
        <v>38.200000000000003</v>
      </c>
      <c r="E312" s="12">
        <v>38</v>
      </c>
      <c r="F312" s="12">
        <v>39</v>
      </c>
      <c r="G312" s="12">
        <v>39</v>
      </c>
      <c r="H312" s="12"/>
      <c r="I312" s="12">
        <v>37</v>
      </c>
      <c r="J312" s="12">
        <v>38</v>
      </c>
      <c r="K312" s="12">
        <v>38</v>
      </c>
      <c r="L312" s="12"/>
      <c r="M312" s="74" t="str">
        <f t="shared" si="134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5">
        <f t="shared" si="137"/>
        <v>41.759162303664922</v>
      </c>
      <c r="AO312" s="41">
        <v>955</v>
      </c>
      <c r="AP312" s="110"/>
      <c r="AQ312" s="111"/>
      <c r="AR312" s="126" t="str">
        <f t="shared" si="138"/>
        <v/>
      </c>
      <c r="AS312" s="126" t="str">
        <f t="shared" si="139"/>
        <v/>
      </c>
      <c r="AT312" s="127">
        <v>1331</v>
      </c>
      <c r="AU312" s="128"/>
      <c r="AV312" s="129"/>
      <c r="AW312" s="126" t="str">
        <f t="shared" si="140"/>
        <v/>
      </c>
      <c r="AX312" s="126" t="str">
        <f t="shared" si="141"/>
        <v/>
      </c>
      <c r="AY312" s="64" t="str">
        <f t="shared" si="142"/>
        <v/>
      </c>
      <c r="AZ312" s="97">
        <v>77.2</v>
      </c>
      <c r="BA312" s="68"/>
      <c r="BB312" s="68"/>
      <c r="BC312" s="68"/>
      <c r="BD312" s="68"/>
      <c r="BE312" s="15"/>
      <c r="BF312" s="5">
        <f t="shared" si="143"/>
        <v>10362</v>
      </c>
      <c r="BG312" s="42">
        <v>3340</v>
      </c>
      <c r="BH312" s="42">
        <v>1252</v>
      </c>
      <c r="BI312" s="42"/>
      <c r="BJ312" s="42"/>
      <c r="BK312" s="42"/>
      <c r="BL312" s="42"/>
      <c r="BM312" s="15">
        <v>5770</v>
      </c>
    </row>
    <row r="313" spans="1:65" outlineLevel="5">
      <c r="A313" s="22">
        <f t="shared" si="144"/>
        <v>9</v>
      </c>
      <c r="B313" s="9">
        <f t="shared" si="128"/>
        <v>42634</v>
      </c>
      <c r="C313" s="51">
        <v>537429</v>
      </c>
      <c r="D313" s="64">
        <f t="shared" si="133"/>
        <v>37.799999999999997</v>
      </c>
      <c r="E313" s="12">
        <v>38</v>
      </c>
      <c r="F313" s="12">
        <v>38</v>
      </c>
      <c r="G313" s="12">
        <v>39</v>
      </c>
      <c r="H313" s="12"/>
      <c r="I313" s="12">
        <v>37</v>
      </c>
      <c r="J313" s="12">
        <v>37</v>
      </c>
      <c r="K313" s="12">
        <v>38</v>
      </c>
      <c r="L313" s="12"/>
      <c r="M313" s="74">
        <f t="shared" si="134"/>
        <v>7.2</v>
      </c>
      <c r="N313" s="83">
        <v>7.2</v>
      </c>
      <c r="O313" s="83">
        <v>7.16</v>
      </c>
      <c r="P313" s="83">
        <v>7.13</v>
      </c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5">
        <f t="shared" si="137"/>
        <v>28.384341637010674</v>
      </c>
      <c r="AO313" s="41">
        <v>1405</v>
      </c>
      <c r="AP313" s="110">
        <v>4.43</v>
      </c>
      <c r="AQ313" s="111">
        <v>3.2</v>
      </c>
      <c r="AR313" s="126">
        <f t="shared" si="138"/>
        <v>72.234762979683993</v>
      </c>
      <c r="AS313" s="126">
        <f t="shared" si="139"/>
        <v>27.765237020316007</v>
      </c>
      <c r="AT313" s="127">
        <v>1716</v>
      </c>
      <c r="AU313" s="128">
        <v>3.31</v>
      </c>
      <c r="AV313" s="129">
        <v>1.84</v>
      </c>
      <c r="AW313" s="126">
        <f t="shared" si="140"/>
        <v>55.589123867069489</v>
      </c>
      <c r="AX313" s="126">
        <f t="shared" si="141"/>
        <v>44.410876132930511</v>
      </c>
      <c r="AY313" s="64">
        <f t="shared" si="142"/>
        <v>51.887755102040856</v>
      </c>
      <c r="AZ313" s="97">
        <v>75.3</v>
      </c>
      <c r="BA313" s="68"/>
      <c r="BB313" s="68"/>
      <c r="BC313" s="68"/>
      <c r="BD313" s="68"/>
      <c r="BE313" s="15"/>
      <c r="BF313" s="5">
        <f t="shared" si="143"/>
        <v>11069</v>
      </c>
      <c r="BG313" s="42">
        <v>4489</v>
      </c>
      <c r="BH313" s="42">
        <v>890</v>
      </c>
      <c r="BI313" s="42"/>
      <c r="BJ313" s="42"/>
      <c r="BK313" s="42"/>
      <c r="BL313" s="42"/>
      <c r="BM313" s="15">
        <v>5690</v>
      </c>
    </row>
    <row r="314" spans="1:65" outlineLevel="5">
      <c r="A314" s="22">
        <f t="shared" si="144"/>
        <v>9</v>
      </c>
      <c r="B314" s="9">
        <f t="shared" si="128"/>
        <v>42635</v>
      </c>
      <c r="C314" s="51">
        <v>513622</v>
      </c>
      <c r="D314" s="64">
        <f t="shared" si="133"/>
        <v>37.799999999999997</v>
      </c>
      <c r="E314" s="12">
        <v>38</v>
      </c>
      <c r="F314" s="12">
        <v>38</v>
      </c>
      <c r="G314" s="12">
        <v>39</v>
      </c>
      <c r="H314" s="12"/>
      <c r="I314" s="12">
        <v>37</v>
      </c>
      <c r="J314" s="12">
        <v>37</v>
      </c>
      <c r="K314" s="12">
        <v>38</v>
      </c>
      <c r="L314" s="12"/>
      <c r="M314" s="74" t="str">
        <f t="shared" si="134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5">
        <f t="shared" si="137"/>
        <v>35.895589558955898</v>
      </c>
      <c r="AO314" s="41">
        <v>1111</v>
      </c>
      <c r="AP314" s="110"/>
      <c r="AQ314" s="111"/>
      <c r="AR314" s="126" t="str">
        <f t="shared" si="138"/>
        <v/>
      </c>
      <c r="AS314" s="126" t="str">
        <f t="shared" si="139"/>
        <v/>
      </c>
      <c r="AT314" s="127">
        <v>1340</v>
      </c>
      <c r="AU314" s="128"/>
      <c r="AV314" s="129"/>
      <c r="AW314" s="126" t="str">
        <f t="shared" si="140"/>
        <v/>
      </c>
      <c r="AX314" s="126" t="str">
        <f t="shared" si="141"/>
        <v/>
      </c>
      <c r="AY314" s="64" t="str">
        <f t="shared" si="142"/>
        <v/>
      </c>
      <c r="AZ314" s="97">
        <v>79.7</v>
      </c>
      <c r="BA314" s="68"/>
      <c r="BB314" s="68"/>
      <c r="BC314" s="68"/>
      <c r="BD314" s="68"/>
      <c r="BE314" s="15"/>
      <c r="BF314" s="5">
        <f t="shared" si="143"/>
        <v>11161</v>
      </c>
      <c r="BG314" s="42">
        <v>1744</v>
      </c>
      <c r="BH314" s="42">
        <v>3637</v>
      </c>
      <c r="BI314" s="42"/>
      <c r="BJ314" s="42"/>
      <c r="BK314" s="42"/>
      <c r="BL314" s="42"/>
      <c r="BM314" s="15">
        <v>5780</v>
      </c>
    </row>
    <row r="315" spans="1:65" outlineLevel="5">
      <c r="A315" s="22">
        <f t="shared" si="144"/>
        <v>9</v>
      </c>
      <c r="B315" s="9">
        <f t="shared" si="128"/>
        <v>42636</v>
      </c>
      <c r="C315" s="51">
        <v>497777</v>
      </c>
      <c r="D315" s="64">
        <f t="shared" si="133"/>
        <v>37.5</v>
      </c>
      <c r="E315" s="12">
        <v>38</v>
      </c>
      <c r="F315" s="12">
        <v>38</v>
      </c>
      <c r="G315" s="12">
        <v>38</v>
      </c>
      <c r="H315" s="12"/>
      <c r="I315" s="12">
        <v>37</v>
      </c>
      <c r="J315" s="12">
        <v>37</v>
      </c>
      <c r="K315" s="12">
        <v>37</v>
      </c>
      <c r="L315" s="12"/>
      <c r="M315" s="74" t="str">
        <f t="shared" si="134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5">
        <f t="shared" si="137"/>
        <v>35.57537912578055</v>
      </c>
      <c r="AO315" s="41">
        <v>1121</v>
      </c>
      <c r="AP315" s="110"/>
      <c r="AQ315" s="111"/>
      <c r="AR315" s="126" t="str">
        <f t="shared" si="138"/>
        <v/>
      </c>
      <c r="AS315" s="126" t="str">
        <f t="shared" si="139"/>
        <v/>
      </c>
      <c r="AT315" s="127">
        <v>1202</v>
      </c>
      <c r="AU315" s="128"/>
      <c r="AV315" s="129"/>
      <c r="AW315" s="126" t="str">
        <f t="shared" si="140"/>
        <v/>
      </c>
      <c r="AX315" s="126" t="str">
        <f t="shared" si="141"/>
        <v/>
      </c>
      <c r="AY315" s="64" t="str">
        <f t="shared" si="142"/>
        <v/>
      </c>
      <c r="AZ315" s="97">
        <v>78.3</v>
      </c>
      <c r="BA315" s="68"/>
      <c r="BB315" s="68"/>
      <c r="BC315" s="68"/>
      <c r="BD315" s="68"/>
      <c r="BE315" s="15"/>
      <c r="BF315" s="5">
        <f t="shared" si="143"/>
        <v>11002</v>
      </c>
      <c r="BG315" s="42">
        <v>3355</v>
      </c>
      <c r="BH315" s="42">
        <v>1887</v>
      </c>
      <c r="BI315" s="42"/>
      <c r="BJ315" s="42"/>
      <c r="BK315" s="42"/>
      <c r="BL315" s="42"/>
      <c r="BM315" s="15">
        <v>5760</v>
      </c>
    </row>
    <row r="316" spans="1:65" outlineLevel="5">
      <c r="A316" s="22">
        <f t="shared" si="144"/>
        <v>9</v>
      </c>
      <c r="B316" s="9">
        <f t="shared" si="128"/>
        <v>42637</v>
      </c>
      <c r="C316" s="51">
        <v>461484</v>
      </c>
      <c r="D316" s="64">
        <f t="shared" si="133"/>
        <v>37.799999999999997</v>
      </c>
      <c r="E316" s="12">
        <v>38</v>
      </c>
      <c r="F316" s="12">
        <v>39</v>
      </c>
      <c r="G316" s="12">
        <v>38</v>
      </c>
      <c r="H316" s="12"/>
      <c r="I316" s="12">
        <v>37</v>
      </c>
      <c r="J316" s="12">
        <v>38</v>
      </c>
      <c r="K316" s="12">
        <v>37</v>
      </c>
      <c r="L316" s="12"/>
      <c r="M316" s="74" t="str">
        <f t="shared" si="134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5">
        <f t="shared" si="137"/>
        <v>31.30298273155416</v>
      </c>
      <c r="AO316" s="41">
        <v>1274</v>
      </c>
      <c r="AP316" s="110"/>
      <c r="AQ316" s="111"/>
      <c r="AR316" s="126" t="str">
        <f t="shared" si="138"/>
        <v/>
      </c>
      <c r="AS316" s="126" t="str">
        <f t="shared" si="139"/>
        <v/>
      </c>
      <c r="AT316" s="127">
        <v>1538</v>
      </c>
      <c r="AU316" s="128"/>
      <c r="AV316" s="129"/>
      <c r="AW316" s="126" t="str">
        <f t="shared" si="140"/>
        <v/>
      </c>
      <c r="AX316" s="126" t="str">
        <f t="shared" si="141"/>
        <v/>
      </c>
      <c r="AY316" s="64" t="str">
        <f t="shared" si="142"/>
        <v/>
      </c>
      <c r="AZ316" s="97"/>
      <c r="BA316" s="68"/>
      <c r="BB316" s="68"/>
      <c r="BC316" s="68"/>
      <c r="BD316" s="68"/>
      <c r="BE316" s="15"/>
      <c r="BF316" s="5">
        <f t="shared" si="143"/>
        <v>11177</v>
      </c>
      <c r="BG316" s="42">
        <v>4506</v>
      </c>
      <c r="BH316" s="42">
        <v>811</v>
      </c>
      <c r="BI316" s="42"/>
      <c r="BJ316" s="42"/>
      <c r="BK316" s="42"/>
      <c r="BL316" s="42"/>
      <c r="BM316" s="15">
        <v>5860</v>
      </c>
    </row>
    <row r="317" spans="1:65" outlineLevel="5">
      <c r="A317" s="22">
        <f t="shared" si="144"/>
        <v>9</v>
      </c>
      <c r="B317" s="9">
        <f t="shared" si="128"/>
        <v>42638</v>
      </c>
      <c r="C317" s="51">
        <v>427817</v>
      </c>
      <c r="D317" s="64">
        <f t="shared" si="133"/>
        <v>38.200000000000003</v>
      </c>
      <c r="E317" s="12">
        <v>38</v>
      </c>
      <c r="F317" s="12">
        <v>39</v>
      </c>
      <c r="G317" s="12">
        <v>39</v>
      </c>
      <c r="H317" s="12"/>
      <c r="I317" s="12">
        <v>37</v>
      </c>
      <c r="J317" s="12">
        <v>38</v>
      </c>
      <c r="K317" s="12">
        <v>38</v>
      </c>
      <c r="L317" s="12"/>
      <c r="M317" s="74" t="str">
        <f t="shared" si="134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5">
        <f t="shared" si="137"/>
        <v>27.277701778385772</v>
      </c>
      <c r="AO317" s="41">
        <v>1462</v>
      </c>
      <c r="AP317" s="110"/>
      <c r="AQ317" s="111"/>
      <c r="AR317" s="126" t="str">
        <f t="shared" si="138"/>
        <v/>
      </c>
      <c r="AS317" s="126" t="str">
        <f t="shared" si="139"/>
        <v/>
      </c>
      <c r="AT317" s="127">
        <v>1725</v>
      </c>
      <c r="AU317" s="128"/>
      <c r="AV317" s="129"/>
      <c r="AW317" s="126" t="str">
        <f t="shared" si="140"/>
        <v/>
      </c>
      <c r="AX317" s="126" t="str">
        <f t="shared" si="141"/>
        <v/>
      </c>
      <c r="AY317" s="64" t="str">
        <f t="shared" si="142"/>
        <v/>
      </c>
      <c r="AZ317" s="97"/>
      <c r="BA317" s="68"/>
      <c r="BB317" s="68"/>
      <c r="BC317" s="68"/>
      <c r="BD317" s="68"/>
      <c r="BE317" s="15"/>
      <c r="BF317" s="5">
        <f t="shared" si="143"/>
        <v>11283</v>
      </c>
      <c r="BG317" s="42">
        <v>1752</v>
      </c>
      <c r="BH317" s="42">
        <v>3771</v>
      </c>
      <c r="BI317" s="42"/>
      <c r="BJ317" s="42"/>
      <c r="BK317" s="42"/>
      <c r="BL317" s="42"/>
      <c r="BM317" s="15">
        <v>5760</v>
      </c>
    </row>
    <row r="318" spans="1:65" outlineLevel="5">
      <c r="A318" s="22">
        <f t="shared" si="144"/>
        <v>9</v>
      </c>
      <c r="B318" s="9">
        <f t="shared" si="128"/>
        <v>42639</v>
      </c>
      <c r="C318" s="51">
        <v>435956</v>
      </c>
      <c r="D318" s="64">
        <f t="shared" si="133"/>
        <v>37.799999999999997</v>
      </c>
      <c r="E318" s="12">
        <v>37</v>
      </c>
      <c r="F318" s="12">
        <v>40</v>
      </c>
      <c r="G318" s="12">
        <v>38</v>
      </c>
      <c r="H318" s="12"/>
      <c r="I318" s="12">
        <v>36</v>
      </c>
      <c r="J318" s="12">
        <v>39</v>
      </c>
      <c r="K318" s="12">
        <v>37</v>
      </c>
      <c r="L318" s="12"/>
      <c r="M318" s="74" t="str">
        <f t="shared" si="134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5">
        <f t="shared" si="137"/>
        <v>38.346153846153847</v>
      </c>
      <c r="AO318" s="41">
        <v>1040</v>
      </c>
      <c r="AP318" s="110"/>
      <c r="AQ318" s="111"/>
      <c r="AR318" s="126" t="str">
        <f t="shared" si="138"/>
        <v/>
      </c>
      <c r="AS318" s="126" t="str">
        <f t="shared" si="139"/>
        <v/>
      </c>
      <c r="AT318" s="127">
        <v>1306</v>
      </c>
      <c r="AU318" s="128"/>
      <c r="AV318" s="129"/>
      <c r="AW318" s="126" t="str">
        <f t="shared" si="140"/>
        <v/>
      </c>
      <c r="AX318" s="126" t="str">
        <f t="shared" si="141"/>
        <v/>
      </c>
      <c r="AY318" s="64" t="str">
        <f t="shared" si="142"/>
        <v/>
      </c>
      <c r="AZ318" s="97">
        <v>79.599999999999994</v>
      </c>
      <c r="BA318" s="68"/>
      <c r="BB318" s="68"/>
      <c r="BC318" s="68"/>
      <c r="BD318" s="68"/>
      <c r="BE318" s="15"/>
      <c r="BF318" s="5">
        <f t="shared" si="143"/>
        <v>11484</v>
      </c>
      <c r="BG318" s="42">
        <v>3451</v>
      </c>
      <c r="BH318" s="42">
        <v>2083</v>
      </c>
      <c r="BI318" s="42"/>
      <c r="BJ318" s="42"/>
      <c r="BK318" s="42"/>
      <c r="BL318" s="42"/>
      <c r="BM318" s="15">
        <v>5950</v>
      </c>
    </row>
    <row r="319" spans="1:65" outlineLevel="5">
      <c r="A319" s="22">
        <f t="shared" si="144"/>
        <v>9</v>
      </c>
      <c r="B319" s="9">
        <f t="shared" si="128"/>
        <v>42640</v>
      </c>
      <c r="C319" s="51">
        <v>456336</v>
      </c>
      <c r="D319" s="64">
        <f t="shared" si="133"/>
        <v>38.200000000000003</v>
      </c>
      <c r="E319" s="12">
        <v>38</v>
      </c>
      <c r="F319" s="12">
        <v>39</v>
      </c>
      <c r="G319" s="12">
        <v>39</v>
      </c>
      <c r="H319" s="12"/>
      <c r="I319" s="12">
        <v>37</v>
      </c>
      <c r="J319" s="12">
        <v>38</v>
      </c>
      <c r="K319" s="12">
        <v>38</v>
      </c>
      <c r="L319" s="12"/>
      <c r="M319" s="74" t="str">
        <f t="shared" si="134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5">
        <f t="shared" si="137"/>
        <v>41.155830753353975</v>
      </c>
      <c r="AO319" s="41">
        <v>969</v>
      </c>
      <c r="AP319" s="110"/>
      <c r="AQ319" s="111"/>
      <c r="AR319" s="126" t="str">
        <f t="shared" si="138"/>
        <v/>
      </c>
      <c r="AS319" s="126" t="str">
        <f t="shared" si="139"/>
        <v/>
      </c>
      <c r="AT319" s="127">
        <v>1112</v>
      </c>
      <c r="AU319" s="128"/>
      <c r="AV319" s="129"/>
      <c r="AW319" s="126" t="str">
        <f t="shared" si="140"/>
        <v/>
      </c>
      <c r="AX319" s="126" t="str">
        <f t="shared" si="141"/>
        <v/>
      </c>
      <c r="AY319" s="64" t="str">
        <f t="shared" si="142"/>
        <v/>
      </c>
      <c r="AZ319" s="97">
        <v>79.8</v>
      </c>
      <c r="BA319" s="68"/>
      <c r="BB319" s="68"/>
      <c r="BC319" s="68"/>
      <c r="BD319" s="68"/>
      <c r="BE319" s="15"/>
      <c r="BF319" s="5">
        <f t="shared" si="143"/>
        <v>10938</v>
      </c>
      <c r="BG319" s="42">
        <v>4466</v>
      </c>
      <c r="BH319" s="42">
        <v>542</v>
      </c>
      <c r="BI319" s="42"/>
      <c r="BJ319" s="42"/>
      <c r="BK319" s="42"/>
      <c r="BL319" s="42"/>
      <c r="BM319" s="15">
        <v>5930</v>
      </c>
    </row>
    <row r="320" spans="1:65" outlineLevel="5">
      <c r="A320" s="22">
        <f t="shared" si="144"/>
        <v>9</v>
      </c>
      <c r="B320" s="9">
        <f t="shared" si="128"/>
        <v>42641</v>
      </c>
      <c r="C320" s="51">
        <v>530853</v>
      </c>
      <c r="D320" s="64">
        <f t="shared" si="133"/>
        <v>38.200000000000003</v>
      </c>
      <c r="E320" s="12">
        <v>38</v>
      </c>
      <c r="F320" s="12">
        <v>39</v>
      </c>
      <c r="G320" s="12">
        <v>39</v>
      </c>
      <c r="H320" s="12"/>
      <c r="I320" s="12">
        <v>37</v>
      </c>
      <c r="J320" s="12">
        <v>38</v>
      </c>
      <c r="K320" s="12">
        <v>38</v>
      </c>
      <c r="L320" s="12"/>
      <c r="M320" s="74" t="str">
        <f t="shared" si="134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5">
        <f t="shared" si="137"/>
        <v>27.598615916955016</v>
      </c>
      <c r="AO320" s="41">
        <v>1445</v>
      </c>
      <c r="AP320" s="110"/>
      <c r="AQ320" s="111"/>
      <c r="AR320" s="126" t="str">
        <f t="shared" si="138"/>
        <v/>
      </c>
      <c r="AS320" s="126" t="str">
        <f t="shared" si="139"/>
        <v/>
      </c>
      <c r="AT320" s="127">
        <v>1880</v>
      </c>
      <c r="AU320" s="128"/>
      <c r="AV320" s="129"/>
      <c r="AW320" s="126" t="str">
        <f t="shared" si="140"/>
        <v/>
      </c>
      <c r="AX320" s="126" t="str">
        <f t="shared" si="141"/>
        <v/>
      </c>
      <c r="AY320" s="64" t="str">
        <f t="shared" si="142"/>
        <v/>
      </c>
      <c r="AZ320" s="97">
        <v>79.099999999999994</v>
      </c>
      <c r="BA320" s="68"/>
      <c r="BB320" s="68"/>
      <c r="BC320" s="68"/>
      <c r="BD320" s="68"/>
      <c r="BE320" s="15"/>
      <c r="BF320" s="5">
        <f t="shared" si="143"/>
        <v>11155</v>
      </c>
      <c r="BG320" s="42">
        <v>976</v>
      </c>
      <c r="BH320" s="42">
        <v>4809</v>
      </c>
      <c r="BI320" s="42"/>
      <c r="BJ320" s="42"/>
      <c r="BK320" s="42"/>
      <c r="BL320" s="42"/>
      <c r="BM320" s="15">
        <v>5370</v>
      </c>
    </row>
    <row r="321" spans="1:65" outlineLevel="5">
      <c r="A321" s="22">
        <f t="shared" si="144"/>
        <v>9</v>
      </c>
      <c r="B321" s="9">
        <f t="shared" si="128"/>
        <v>42642</v>
      </c>
      <c r="C321" s="51">
        <v>577181</v>
      </c>
      <c r="D321" s="64">
        <f t="shared" si="133"/>
        <v>37.200000000000003</v>
      </c>
      <c r="E321" s="12">
        <v>37</v>
      </c>
      <c r="F321" s="12">
        <v>38</v>
      </c>
      <c r="G321" s="12">
        <v>38</v>
      </c>
      <c r="H321" s="12"/>
      <c r="I321" s="12">
        <v>36</v>
      </c>
      <c r="J321" s="12">
        <v>37</v>
      </c>
      <c r="K321" s="12">
        <v>37</v>
      </c>
      <c r="L321" s="12"/>
      <c r="M321" s="74">
        <f t="shared" si="134"/>
        <v>7.2</v>
      </c>
      <c r="N321" s="83">
        <v>7.22</v>
      </c>
      <c r="O321" s="83">
        <v>7.15</v>
      </c>
      <c r="P321" s="83">
        <v>7.09</v>
      </c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5">
        <f t="shared" si="137"/>
        <v>21.055966209081308</v>
      </c>
      <c r="AO321" s="41">
        <v>1894</v>
      </c>
      <c r="AP321" s="110">
        <v>4.51</v>
      </c>
      <c r="AQ321" s="111">
        <v>3.31</v>
      </c>
      <c r="AR321" s="126">
        <f t="shared" si="138"/>
        <v>73.392461197339259</v>
      </c>
      <c r="AS321" s="126">
        <f t="shared" si="139"/>
        <v>26.607538802660741</v>
      </c>
      <c r="AT321" s="127">
        <v>1999</v>
      </c>
      <c r="AU321" s="128">
        <v>2.86</v>
      </c>
      <c r="AV321" s="129">
        <v>1.62</v>
      </c>
      <c r="AW321" s="126">
        <f t="shared" si="140"/>
        <v>56.643356643356647</v>
      </c>
      <c r="AX321" s="126">
        <f t="shared" si="141"/>
        <v>43.356643356643353</v>
      </c>
      <c r="AY321" s="64">
        <f t="shared" si="142"/>
        <v>52.636195302602104</v>
      </c>
      <c r="AZ321" s="97">
        <v>79.2</v>
      </c>
      <c r="BA321" s="68"/>
      <c r="BB321" s="68"/>
      <c r="BC321" s="68"/>
      <c r="BD321" s="68"/>
      <c r="BE321" s="15"/>
      <c r="BF321" s="5">
        <f t="shared" si="143"/>
        <v>9639</v>
      </c>
      <c r="BG321" s="42">
        <v>3138</v>
      </c>
      <c r="BH321" s="42">
        <v>3361</v>
      </c>
      <c r="BI321" s="42"/>
      <c r="BJ321" s="42"/>
      <c r="BK321" s="42"/>
      <c r="BL321" s="42"/>
      <c r="BM321" s="15">
        <v>3140</v>
      </c>
    </row>
    <row r="322" spans="1:65" ht="17.25" outlineLevel="5" thickBot="1">
      <c r="A322" s="31">
        <f t="shared" si="144"/>
        <v>9</v>
      </c>
      <c r="B322" s="32">
        <f t="shared" si="128"/>
        <v>42643</v>
      </c>
      <c r="C322" s="51">
        <v>556624</v>
      </c>
      <c r="D322" s="64">
        <f t="shared" si="133"/>
        <v>37.200000000000003</v>
      </c>
      <c r="E322" s="12">
        <v>37</v>
      </c>
      <c r="F322" s="12">
        <v>38</v>
      </c>
      <c r="G322" s="12">
        <v>38</v>
      </c>
      <c r="H322" s="12"/>
      <c r="I322" s="12">
        <v>36</v>
      </c>
      <c r="J322" s="12">
        <v>37</v>
      </c>
      <c r="K322" s="12">
        <v>37</v>
      </c>
      <c r="L322" s="12"/>
      <c r="M322" s="74" t="str">
        <f t="shared" si="134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5">
        <f t="shared" si="137"/>
        <v>35.074758135444149</v>
      </c>
      <c r="AO322" s="41">
        <v>1137</v>
      </c>
      <c r="AP322" s="110"/>
      <c r="AQ322" s="111"/>
      <c r="AR322" s="126" t="str">
        <f t="shared" si="138"/>
        <v/>
      </c>
      <c r="AS322" s="126" t="str">
        <f t="shared" si="139"/>
        <v/>
      </c>
      <c r="AT322" s="127">
        <v>1622</v>
      </c>
      <c r="AU322" s="128"/>
      <c r="AV322" s="129"/>
      <c r="AW322" s="126" t="str">
        <f t="shared" si="140"/>
        <v/>
      </c>
      <c r="AX322" s="126" t="str">
        <f t="shared" si="141"/>
        <v/>
      </c>
      <c r="AY322" s="64" t="str">
        <f t="shared" si="142"/>
        <v/>
      </c>
      <c r="AZ322" s="97">
        <v>78.7</v>
      </c>
      <c r="BA322" s="68"/>
      <c r="BB322" s="68"/>
      <c r="BC322" s="68"/>
      <c r="BD322" s="68"/>
      <c r="BE322" s="15"/>
      <c r="BF322" s="5">
        <f t="shared" si="143"/>
        <v>11101</v>
      </c>
      <c r="BG322" s="42">
        <v>3490</v>
      </c>
      <c r="BH322" s="42">
        <v>2121</v>
      </c>
      <c r="BI322" s="42"/>
      <c r="BJ322" s="42"/>
      <c r="BK322" s="42"/>
      <c r="BL322" s="42"/>
      <c r="BM322" s="15">
        <v>5490</v>
      </c>
    </row>
    <row r="323" spans="1:65" outlineLevel="4">
      <c r="A323" s="157" t="s">
        <v>43</v>
      </c>
      <c r="B323" s="158"/>
      <c r="C323" s="50">
        <f t="shared" ref="C323:BM323" si="145">SUBTOTAL(4,C293:C322)</f>
        <v>652793</v>
      </c>
      <c r="D323" s="60">
        <f t="shared" si="145"/>
        <v>38.5</v>
      </c>
      <c r="E323" s="28">
        <f t="shared" si="145"/>
        <v>39</v>
      </c>
      <c r="F323" s="28">
        <f t="shared" si="145"/>
        <v>40</v>
      </c>
      <c r="G323" s="28">
        <f t="shared" si="145"/>
        <v>39</v>
      </c>
      <c r="H323" s="28">
        <f t="shared" si="145"/>
        <v>0</v>
      </c>
      <c r="I323" s="28">
        <f t="shared" si="145"/>
        <v>38</v>
      </c>
      <c r="J323" s="28">
        <f t="shared" si="145"/>
        <v>39</v>
      </c>
      <c r="K323" s="28">
        <f t="shared" si="145"/>
        <v>38</v>
      </c>
      <c r="L323" s="28">
        <f t="shared" si="145"/>
        <v>0</v>
      </c>
      <c r="M323" s="71">
        <f t="shared" si="145"/>
        <v>7.2</v>
      </c>
      <c r="N323" s="82">
        <f t="shared" si="145"/>
        <v>7.22</v>
      </c>
      <c r="O323" s="82">
        <f t="shared" si="145"/>
        <v>7.16</v>
      </c>
      <c r="P323" s="82">
        <f t="shared" si="145"/>
        <v>7.13</v>
      </c>
      <c r="Q323" s="82">
        <f t="shared" si="145"/>
        <v>0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49.54037267080745</v>
      </c>
      <c r="AO323" s="39">
        <f t="shared" ref="AO323:AX323" si="146">SUBTOTAL(4,AO293:AO322)</f>
        <v>1894</v>
      </c>
      <c r="AP323" s="104">
        <f t="shared" si="146"/>
        <v>4.5199999999999996</v>
      </c>
      <c r="AQ323" s="105">
        <f t="shared" si="146"/>
        <v>3.32</v>
      </c>
      <c r="AR323" s="106">
        <f t="shared" si="146"/>
        <v>73.451327433628322</v>
      </c>
      <c r="AS323" s="106">
        <f t="shared" si="146"/>
        <v>27.765237020316007</v>
      </c>
      <c r="AT323" s="107">
        <f t="shared" si="146"/>
        <v>1999</v>
      </c>
      <c r="AU323" s="108">
        <f t="shared" si="146"/>
        <v>3.31</v>
      </c>
      <c r="AV323" s="109">
        <f t="shared" si="146"/>
        <v>1.86</v>
      </c>
      <c r="AW323" s="106">
        <f t="shared" si="146"/>
        <v>57.055214723926383</v>
      </c>
      <c r="AX323" s="106">
        <f t="shared" si="146"/>
        <v>44.410876132930511</v>
      </c>
      <c r="AY323" s="60">
        <f t="shared" si="145"/>
        <v>52.636195302602104</v>
      </c>
      <c r="AZ323" s="96">
        <f t="shared" si="145"/>
        <v>79.8</v>
      </c>
      <c r="BA323" s="67">
        <f t="shared" si="145"/>
        <v>0</v>
      </c>
      <c r="BB323" s="67">
        <f t="shared" si="145"/>
        <v>0</v>
      </c>
      <c r="BC323" s="67">
        <f t="shared" si="145"/>
        <v>0</v>
      </c>
      <c r="BD323" s="67">
        <f t="shared" si="145"/>
        <v>0</v>
      </c>
      <c r="BE323" s="27">
        <f t="shared" si="145"/>
        <v>0</v>
      </c>
      <c r="BF323" s="29">
        <f t="shared" si="145"/>
        <v>11484</v>
      </c>
      <c r="BG323" s="39">
        <f t="shared" si="145"/>
        <v>5381</v>
      </c>
      <c r="BH323" s="40">
        <f t="shared" si="145"/>
        <v>4880</v>
      </c>
      <c r="BI323" s="40">
        <f t="shared" si="145"/>
        <v>0</v>
      </c>
      <c r="BJ323" s="40">
        <f t="shared" si="145"/>
        <v>0</v>
      </c>
      <c r="BK323" s="40">
        <f t="shared" si="145"/>
        <v>0</v>
      </c>
      <c r="BL323" s="40">
        <f t="shared" si="145"/>
        <v>0</v>
      </c>
      <c r="BM323" s="27">
        <f t="shared" si="145"/>
        <v>6080</v>
      </c>
    </row>
    <row r="324" spans="1:65" outlineLevel="3">
      <c r="A324" s="187" t="s">
        <v>32</v>
      </c>
      <c r="B324" s="188"/>
      <c r="C324" s="51">
        <f t="shared" ref="C324:BM324" si="147">SUBTOTAL(5,C293:C322)</f>
        <v>423805</v>
      </c>
      <c r="D324" s="61">
        <f t="shared" si="147"/>
        <v>37.200000000000003</v>
      </c>
      <c r="E324" s="12">
        <f t="shared" si="147"/>
        <v>37</v>
      </c>
      <c r="F324" s="12">
        <f t="shared" si="147"/>
        <v>38</v>
      </c>
      <c r="G324" s="12">
        <f t="shared" si="147"/>
        <v>38</v>
      </c>
      <c r="H324" s="12">
        <f t="shared" si="147"/>
        <v>0</v>
      </c>
      <c r="I324" s="12">
        <f t="shared" si="147"/>
        <v>36</v>
      </c>
      <c r="J324" s="12">
        <f t="shared" si="147"/>
        <v>37</v>
      </c>
      <c r="K324" s="12">
        <f t="shared" si="147"/>
        <v>37</v>
      </c>
      <c r="L324" s="12">
        <f t="shared" si="147"/>
        <v>0</v>
      </c>
      <c r="M324" s="72">
        <f t="shared" si="147"/>
        <v>7.1</v>
      </c>
      <c r="N324" s="83">
        <f t="shared" si="147"/>
        <v>7.05</v>
      </c>
      <c r="O324" s="83">
        <f t="shared" si="147"/>
        <v>7.11</v>
      </c>
      <c r="P324" s="83">
        <f t="shared" si="147"/>
        <v>7.08</v>
      </c>
      <c r="Q324" s="83">
        <f t="shared" si="147"/>
        <v>0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21.055966209081308</v>
      </c>
      <c r="AO324" s="41">
        <f t="shared" ref="AO324:AX324" si="148">SUBTOTAL(5,AO293:AO322)</f>
        <v>805</v>
      </c>
      <c r="AP324" s="110">
        <f t="shared" si="148"/>
        <v>4.43</v>
      </c>
      <c r="AQ324" s="111">
        <f t="shared" si="148"/>
        <v>3.2</v>
      </c>
      <c r="AR324" s="112">
        <f t="shared" si="148"/>
        <v>72.234762979683993</v>
      </c>
      <c r="AS324" s="112">
        <f t="shared" si="148"/>
        <v>26.548672566371678</v>
      </c>
      <c r="AT324" s="113">
        <f t="shared" si="148"/>
        <v>1097</v>
      </c>
      <c r="AU324" s="114">
        <f t="shared" si="148"/>
        <v>2.86</v>
      </c>
      <c r="AV324" s="115">
        <f t="shared" si="148"/>
        <v>1.62</v>
      </c>
      <c r="AW324" s="112">
        <f t="shared" si="148"/>
        <v>55.589123867069489</v>
      </c>
      <c r="AX324" s="112">
        <f t="shared" si="148"/>
        <v>42.944785276073617</v>
      </c>
      <c r="AY324" s="61">
        <f t="shared" si="147"/>
        <v>51.887755102040856</v>
      </c>
      <c r="AZ324" s="97">
        <f t="shared" si="147"/>
        <v>74.599999999999994</v>
      </c>
      <c r="BA324" s="68">
        <f t="shared" si="147"/>
        <v>0</v>
      </c>
      <c r="BB324" s="68">
        <f t="shared" si="147"/>
        <v>0</v>
      </c>
      <c r="BC324" s="68">
        <f t="shared" si="147"/>
        <v>0</v>
      </c>
      <c r="BD324" s="68">
        <f t="shared" si="147"/>
        <v>0</v>
      </c>
      <c r="BE324" s="15">
        <f t="shared" si="147"/>
        <v>0</v>
      </c>
      <c r="BF324" s="6">
        <f t="shared" si="147"/>
        <v>9639</v>
      </c>
      <c r="BG324" s="41">
        <f t="shared" si="147"/>
        <v>706</v>
      </c>
      <c r="BH324" s="42">
        <f t="shared" si="147"/>
        <v>0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3140</v>
      </c>
    </row>
    <row r="325" spans="1:65" outlineLevel="2">
      <c r="A325" s="187" t="s">
        <v>21</v>
      </c>
      <c r="B325" s="188"/>
      <c r="C325" s="51">
        <f>IFERROR(SUBTOTAL(1,C293:C322),"")</f>
        <v>518636.53333333333</v>
      </c>
      <c r="D325" s="61">
        <f t="shared" ref="D325:BM325" si="149">IFERROR(SUBTOTAL(1,D293:D322),"")</f>
        <v>37.940000000000005</v>
      </c>
      <c r="E325" s="12">
        <f t="shared" si="149"/>
        <v>37.9</v>
      </c>
      <c r="F325" s="12">
        <f t="shared" si="149"/>
        <v>38.866666666666667</v>
      </c>
      <c r="G325" s="12">
        <f t="shared" si="149"/>
        <v>38.533333333333331</v>
      </c>
      <c r="H325" s="12" t="str">
        <f t="shared" si="149"/>
        <v/>
      </c>
      <c r="I325" s="12">
        <f t="shared" si="149"/>
        <v>36.9</v>
      </c>
      <c r="J325" s="12">
        <f t="shared" si="149"/>
        <v>37.866666666666667</v>
      </c>
      <c r="K325" s="12">
        <f t="shared" si="149"/>
        <v>37.533333333333331</v>
      </c>
      <c r="L325" s="12" t="str">
        <f t="shared" si="149"/>
        <v/>
      </c>
      <c r="M325" s="72">
        <f t="shared" si="149"/>
        <v>7.166666666666667</v>
      </c>
      <c r="N325" s="83">
        <f t="shared" si="149"/>
        <v>7.1566666666666663</v>
      </c>
      <c r="O325" s="83">
        <f t="shared" si="149"/>
        <v>7.1400000000000006</v>
      </c>
      <c r="P325" s="83">
        <f t="shared" si="149"/>
        <v>7.1000000000000005</v>
      </c>
      <c r="Q325" s="83" t="str">
        <f t="shared" si="149"/>
        <v/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31.952282904217693</v>
      </c>
      <c r="AO325" s="41">
        <f t="shared" si="149"/>
        <v>1297.5999999999999</v>
      </c>
      <c r="AP325" s="110">
        <f t="shared" si="149"/>
        <v>4.4866666666666664</v>
      </c>
      <c r="AQ325" s="111">
        <f t="shared" si="149"/>
        <v>3.2766666666666668</v>
      </c>
      <c r="AR325" s="112">
        <f t="shared" si="149"/>
        <v>73.026183870217196</v>
      </c>
      <c r="AS325" s="112">
        <f t="shared" si="149"/>
        <v>26.973816129782808</v>
      </c>
      <c r="AT325" s="113">
        <f t="shared" si="149"/>
        <v>1532.7666666666667</v>
      </c>
      <c r="AU325" s="114">
        <f t="shared" si="149"/>
        <v>3.1433333333333331</v>
      </c>
      <c r="AV325" s="115">
        <f t="shared" si="149"/>
        <v>1.7733333333333334</v>
      </c>
      <c r="AW325" s="112">
        <f t="shared" si="149"/>
        <v>56.429231744784175</v>
      </c>
      <c r="AX325" s="112">
        <f t="shared" si="149"/>
        <v>43.570768255215825</v>
      </c>
      <c r="AY325" s="61">
        <f t="shared" si="149"/>
        <v>52.167765453297513</v>
      </c>
      <c r="AZ325" s="97">
        <f t="shared" si="149"/>
        <v>77.333333333333329</v>
      </c>
      <c r="BA325" s="68" t="str">
        <f t="shared" si="149"/>
        <v/>
      </c>
      <c r="BB325" s="68" t="str">
        <f t="shared" si="149"/>
        <v/>
      </c>
      <c r="BC325" s="68" t="str">
        <f t="shared" si="149"/>
        <v/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11033.6</v>
      </c>
      <c r="BG325" s="41">
        <f t="shared" si="149"/>
        <v>3050.6</v>
      </c>
      <c r="BH325" s="42">
        <f t="shared" si="149"/>
        <v>2238.6666666666665</v>
      </c>
      <c r="BI325" s="42" t="str">
        <f t="shared" si="149"/>
        <v/>
      </c>
      <c r="BJ325" s="42" t="str">
        <f t="shared" si="149"/>
        <v/>
      </c>
      <c r="BK325" s="42" t="str">
        <f t="shared" si="149"/>
        <v/>
      </c>
      <c r="BL325" s="42" t="str">
        <f t="shared" si="149"/>
        <v/>
      </c>
      <c r="BM325" s="15">
        <f t="shared" si="149"/>
        <v>5744.333333333333</v>
      </c>
    </row>
    <row r="326" spans="1:65" ht="17.25" outlineLevel="1" thickBot="1">
      <c r="A326" s="189" t="s">
        <v>52</v>
      </c>
      <c r="B326" s="190"/>
      <c r="C326" s="52">
        <f>SUBTOTAL(9,C293:C322)</f>
        <v>15559096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38928</v>
      </c>
      <c r="AP326" s="116"/>
      <c r="AQ326" s="117"/>
      <c r="AR326" s="118"/>
      <c r="AS326" s="118"/>
      <c r="AT326" s="119">
        <f>SUBTOTAL(9,AT293:AT322)</f>
        <v>45983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331008</v>
      </c>
      <c r="BG326" s="43">
        <f t="shared" si="150"/>
        <v>91518</v>
      </c>
      <c r="BH326" s="44">
        <f t="shared" si="150"/>
        <v>67160</v>
      </c>
      <c r="BI326" s="44">
        <f t="shared" si="150"/>
        <v>0</v>
      </c>
      <c r="BJ326" s="44">
        <f t="shared" si="150"/>
        <v>0</v>
      </c>
      <c r="BK326" s="44">
        <f t="shared" si="150"/>
        <v>0</v>
      </c>
      <c r="BL326" s="44">
        <f t="shared" si="150"/>
        <v>0</v>
      </c>
      <c r="BM326" s="16">
        <f t="shared" si="150"/>
        <v>172330</v>
      </c>
    </row>
    <row r="327" spans="1:65" outlineLevel="5">
      <c r="A327" s="21">
        <f t="shared" si="144"/>
        <v>10</v>
      </c>
      <c r="B327" s="33">
        <f>B322+1</f>
        <v>42644</v>
      </c>
      <c r="C327" s="51">
        <v>572314</v>
      </c>
      <c r="D327" s="64">
        <f t="shared" ref="D327:D357" si="151">IFERROR(ROUND(AVERAGE(E327:L327),1),"")</f>
        <v>37.5</v>
      </c>
      <c r="E327" s="12">
        <v>38</v>
      </c>
      <c r="F327" s="12">
        <v>38</v>
      </c>
      <c r="G327" s="12">
        <v>38</v>
      </c>
      <c r="H327" s="12"/>
      <c r="I327" s="12">
        <v>37</v>
      </c>
      <c r="J327" s="12">
        <v>37</v>
      </c>
      <c r="K327" s="12">
        <v>37</v>
      </c>
      <c r="L327" s="12"/>
      <c r="M327" s="74" t="str">
        <f t="shared" ref="M327:M357" si="152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5">
        <f t="shared" ref="AN327:AN357" si="155">39880/AO327</f>
        <v>31.827613727055066</v>
      </c>
      <c r="AO327" s="41">
        <v>1253</v>
      </c>
      <c r="AP327" s="110"/>
      <c r="AQ327" s="111"/>
      <c r="AR327" s="126" t="str">
        <f t="shared" ref="AR327:AR357" si="156">IFERROR(AQ327/AP327*100,"")</f>
        <v/>
      </c>
      <c r="AS327" s="126" t="str">
        <f t="shared" ref="AS327:AS357" si="157">IFERROR(100-AR327,"")</f>
        <v/>
      </c>
      <c r="AT327" s="127">
        <v>1360</v>
      </c>
      <c r="AU327" s="128"/>
      <c r="AV327" s="129"/>
      <c r="AW327" s="126" t="str">
        <f t="shared" ref="AW327:AW357" si="158">IFERROR(AV327/AU327*100,"")</f>
        <v/>
      </c>
      <c r="AX327" s="126" t="str">
        <f t="shared" ref="AX327:AX357" si="159">IFERROR(100-AW327,"")</f>
        <v/>
      </c>
      <c r="AY327" s="64" t="str">
        <f t="shared" ref="AY327:AY357" si="160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61">IF(SUM(BG327:BM327)=0,"",SUM(BG327:BM327))</f>
        <v>10891</v>
      </c>
      <c r="BG327" s="41">
        <v>3532</v>
      </c>
      <c r="BH327" s="42">
        <v>1829</v>
      </c>
      <c r="BI327" s="42"/>
      <c r="BJ327" s="42"/>
      <c r="BK327" s="42"/>
      <c r="BL327" s="42"/>
      <c r="BM327" s="15">
        <v>5530</v>
      </c>
    </row>
    <row r="328" spans="1:65" outlineLevel="5">
      <c r="A328" s="22">
        <f t="shared" si="144"/>
        <v>10</v>
      </c>
      <c r="B328" s="9">
        <f t="shared" si="128"/>
        <v>42645</v>
      </c>
      <c r="C328" s="51">
        <v>537529</v>
      </c>
      <c r="D328" s="64">
        <f t="shared" si="151"/>
        <v>38.200000000000003</v>
      </c>
      <c r="E328" s="12">
        <v>38</v>
      </c>
      <c r="F328" s="12">
        <v>39</v>
      </c>
      <c r="G328" s="12">
        <v>39</v>
      </c>
      <c r="H328" s="12"/>
      <c r="I328" s="12">
        <v>37</v>
      </c>
      <c r="J328" s="12">
        <v>38</v>
      </c>
      <c r="K328" s="12">
        <v>38</v>
      </c>
      <c r="L328" s="12"/>
      <c r="M328" s="74" t="str">
        <f t="shared" si="152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5">
        <f t="shared" si="155"/>
        <v>34.829694323144103</v>
      </c>
      <c r="AO328" s="41">
        <v>1145</v>
      </c>
      <c r="AP328" s="110"/>
      <c r="AQ328" s="111"/>
      <c r="AR328" s="126" t="str">
        <f t="shared" si="156"/>
        <v/>
      </c>
      <c r="AS328" s="126" t="str">
        <f t="shared" si="157"/>
        <v/>
      </c>
      <c r="AT328" s="127">
        <v>1373</v>
      </c>
      <c r="AU328" s="128"/>
      <c r="AV328" s="129"/>
      <c r="AW328" s="126" t="str">
        <f t="shared" si="158"/>
        <v/>
      </c>
      <c r="AX328" s="126" t="str">
        <f t="shared" si="159"/>
        <v/>
      </c>
      <c r="AY328" s="64" t="str">
        <f t="shared" si="160"/>
        <v/>
      </c>
      <c r="AZ328" s="97"/>
      <c r="BA328" s="68"/>
      <c r="BB328" s="68"/>
      <c r="BC328" s="68"/>
      <c r="BD328" s="68"/>
      <c r="BE328" s="15"/>
      <c r="BF328" s="5">
        <f t="shared" si="161"/>
        <v>10523</v>
      </c>
      <c r="BG328" s="41">
        <v>3667</v>
      </c>
      <c r="BH328" s="42">
        <v>936</v>
      </c>
      <c r="BI328" s="42"/>
      <c r="BJ328" s="42"/>
      <c r="BK328" s="42"/>
      <c r="BL328" s="42"/>
      <c r="BM328" s="15">
        <v>5920</v>
      </c>
    </row>
    <row r="329" spans="1:65" outlineLevel="5">
      <c r="A329" s="22">
        <f t="shared" si="144"/>
        <v>10</v>
      </c>
      <c r="B329" s="9">
        <f t="shared" si="128"/>
        <v>42646</v>
      </c>
      <c r="C329" s="51">
        <v>543435</v>
      </c>
      <c r="D329" s="64">
        <f t="shared" si="151"/>
        <v>37.799999999999997</v>
      </c>
      <c r="E329" s="12">
        <v>38</v>
      </c>
      <c r="F329" s="12">
        <v>39</v>
      </c>
      <c r="G329" s="12">
        <v>38</v>
      </c>
      <c r="H329" s="12"/>
      <c r="I329" s="12">
        <v>37</v>
      </c>
      <c r="J329" s="12">
        <v>38</v>
      </c>
      <c r="K329" s="12">
        <v>37</v>
      </c>
      <c r="L329" s="12"/>
      <c r="M329" s="74" t="str">
        <f t="shared" si="152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5">
        <f t="shared" si="155"/>
        <v>28.711303095752339</v>
      </c>
      <c r="AO329" s="41">
        <v>1389</v>
      </c>
      <c r="AP329" s="110"/>
      <c r="AQ329" s="111"/>
      <c r="AR329" s="126" t="str">
        <f t="shared" si="156"/>
        <v/>
      </c>
      <c r="AS329" s="126" t="str">
        <f t="shared" si="157"/>
        <v/>
      </c>
      <c r="AT329" s="127">
        <v>1679</v>
      </c>
      <c r="AU329" s="128"/>
      <c r="AV329" s="129"/>
      <c r="AW329" s="126" t="str">
        <f t="shared" si="158"/>
        <v/>
      </c>
      <c r="AX329" s="126" t="str">
        <f t="shared" si="159"/>
        <v/>
      </c>
      <c r="AY329" s="64" t="str">
        <f t="shared" si="160"/>
        <v/>
      </c>
      <c r="AZ329" s="97"/>
      <c r="BA329" s="68"/>
      <c r="BB329" s="68"/>
      <c r="BC329" s="68"/>
      <c r="BD329" s="68"/>
      <c r="BE329" s="15"/>
      <c r="BF329" s="5">
        <f t="shared" si="161"/>
        <v>10788</v>
      </c>
      <c r="BG329" s="41">
        <v>3742</v>
      </c>
      <c r="BH329" s="42">
        <v>1106</v>
      </c>
      <c r="BI329" s="42"/>
      <c r="BJ329" s="42"/>
      <c r="BK329" s="42"/>
      <c r="BL329" s="42"/>
      <c r="BM329" s="15">
        <v>5940</v>
      </c>
    </row>
    <row r="330" spans="1:65" outlineLevel="5">
      <c r="A330" s="22">
        <f t="shared" si="144"/>
        <v>10</v>
      </c>
      <c r="B330" s="9">
        <f t="shared" si="128"/>
        <v>42647</v>
      </c>
      <c r="C330" s="51">
        <v>536905</v>
      </c>
      <c r="D330" s="64">
        <f t="shared" si="151"/>
        <v>37.5</v>
      </c>
      <c r="E330" s="12">
        <v>38</v>
      </c>
      <c r="F330" s="12">
        <v>38</v>
      </c>
      <c r="G330" s="12">
        <v>38</v>
      </c>
      <c r="H330" s="12"/>
      <c r="I330" s="12">
        <v>37</v>
      </c>
      <c r="J330" s="12">
        <v>37</v>
      </c>
      <c r="K330" s="12">
        <v>37</v>
      </c>
      <c r="L330" s="12"/>
      <c r="M330" s="74" t="str">
        <f t="shared" si="152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5">
        <f t="shared" si="155"/>
        <v>40.446247464503045</v>
      </c>
      <c r="AO330" s="41">
        <v>986</v>
      </c>
      <c r="AP330" s="110"/>
      <c r="AQ330" s="111"/>
      <c r="AR330" s="126" t="str">
        <f t="shared" si="156"/>
        <v/>
      </c>
      <c r="AS330" s="126" t="str">
        <f t="shared" si="157"/>
        <v/>
      </c>
      <c r="AT330" s="127">
        <v>1311</v>
      </c>
      <c r="AU330" s="128"/>
      <c r="AV330" s="129"/>
      <c r="AW330" s="126" t="str">
        <f t="shared" si="158"/>
        <v/>
      </c>
      <c r="AX330" s="126" t="str">
        <f t="shared" si="159"/>
        <v/>
      </c>
      <c r="AY330" s="64" t="str">
        <f t="shared" si="160"/>
        <v/>
      </c>
      <c r="AZ330" s="97">
        <v>79.400000000000006</v>
      </c>
      <c r="BA330" s="68"/>
      <c r="BB330" s="68"/>
      <c r="BC330" s="68"/>
      <c r="BD330" s="68"/>
      <c r="BE330" s="15"/>
      <c r="BF330" s="5">
        <f t="shared" si="161"/>
        <v>10929</v>
      </c>
      <c r="BG330" s="41">
        <v>3763</v>
      </c>
      <c r="BH330" s="42">
        <v>1116</v>
      </c>
      <c r="BI330" s="42"/>
      <c r="BJ330" s="42"/>
      <c r="BK330" s="42"/>
      <c r="BL330" s="42"/>
      <c r="BM330" s="15">
        <v>6050</v>
      </c>
    </row>
    <row r="331" spans="1:65" outlineLevel="5">
      <c r="A331" s="22">
        <f t="shared" si="144"/>
        <v>10</v>
      </c>
      <c r="B331" s="9">
        <f t="shared" si="128"/>
        <v>42648</v>
      </c>
      <c r="C331" s="51">
        <v>793510</v>
      </c>
      <c r="D331" s="64">
        <f t="shared" si="151"/>
        <v>38.200000000000003</v>
      </c>
      <c r="E331" s="12">
        <v>38</v>
      </c>
      <c r="F331" s="12">
        <v>39</v>
      </c>
      <c r="G331" s="12">
        <v>39</v>
      </c>
      <c r="H331" s="12"/>
      <c r="I331" s="12">
        <v>37</v>
      </c>
      <c r="J331" s="12">
        <v>38</v>
      </c>
      <c r="K331" s="12">
        <v>38</v>
      </c>
      <c r="L331" s="12"/>
      <c r="M331" s="74" t="str">
        <f t="shared" si="152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5">
        <f t="shared" si="155"/>
        <v>36.721915285451196</v>
      </c>
      <c r="AO331" s="41">
        <v>1086</v>
      </c>
      <c r="AP331" s="110"/>
      <c r="AQ331" s="111"/>
      <c r="AR331" s="126" t="str">
        <f t="shared" si="156"/>
        <v/>
      </c>
      <c r="AS331" s="126" t="str">
        <f t="shared" si="157"/>
        <v/>
      </c>
      <c r="AT331" s="127">
        <v>1380</v>
      </c>
      <c r="AU331" s="128"/>
      <c r="AV331" s="129"/>
      <c r="AW331" s="126" t="str">
        <f t="shared" si="158"/>
        <v/>
      </c>
      <c r="AX331" s="126" t="str">
        <f t="shared" si="159"/>
        <v/>
      </c>
      <c r="AY331" s="64" t="str">
        <f t="shared" si="160"/>
        <v/>
      </c>
      <c r="AZ331" s="97">
        <v>79.099999999999994</v>
      </c>
      <c r="BA331" s="68"/>
      <c r="BB331" s="68"/>
      <c r="BC331" s="68"/>
      <c r="BD331" s="68"/>
      <c r="BE331" s="15"/>
      <c r="BF331" s="5">
        <f t="shared" si="161"/>
        <v>10185</v>
      </c>
      <c r="BG331" s="41">
        <v>2819</v>
      </c>
      <c r="BH331" s="42">
        <v>5106</v>
      </c>
      <c r="BI331" s="42"/>
      <c r="BJ331" s="42"/>
      <c r="BK331" s="42"/>
      <c r="BL331" s="42"/>
      <c r="BM331" s="15">
        <v>2260</v>
      </c>
    </row>
    <row r="332" spans="1:65" outlineLevel="5">
      <c r="A332" s="22">
        <f t="shared" si="144"/>
        <v>10</v>
      </c>
      <c r="B332" s="9">
        <f t="shared" si="128"/>
        <v>42649</v>
      </c>
      <c r="C332" s="51">
        <v>666818</v>
      </c>
      <c r="D332" s="64">
        <f t="shared" si="151"/>
        <v>38.200000000000003</v>
      </c>
      <c r="E332" s="12">
        <v>38</v>
      </c>
      <c r="F332" s="12">
        <v>39</v>
      </c>
      <c r="G332" s="12">
        <v>39</v>
      </c>
      <c r="H332" s="12"/>
      <c r="I332" s="12">
        <v>37</v>
      </c>
      <c r="J332" s="12">
        <v>38</v>
      </c>
      <c r="K332" s="12">
        <v>38</v>
      </c>
      <c r="L332" s="12"/>
      <c r="M332" s="74">
        <f t="shared" si="152"/>
        <v>7.2</v>
      </c>
      <c r="N332" s="83">
        <v>7.21</v>
      </c>
      <c r="O332" s="83">
        <v>7.18</v>
      </c>
      <c r="P332" s="83">
        <v>7.21</v>
      </c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5">
        <f t="shared" si="155"/>
        <v>32.109500805152976</v>
      </c>
      <c r="AO332" s="41">
        <v>1242</v>
      </c>
      <c r="AP332" s="110">
        <v>4.82</v>
      </c>
      <c r="AQ332" s="111">
        <v>3.45</v>
      </c>
      <c r="AR332" s="126">
        <f t="shared" si="156"/>
        <v>71.576763485477173</v>
      </c>
      <c r="AS332" s="126">
        <f t="shared" si="157"/>
        <v>28.423236514522827</v>
      </c>
      <c r="AT332" s="127">
        <v>1676</v>
      </c>
      <c r="AU332" s="128">
        <v>2.68</v>
      </c>
      <c r="AV332" s="129">
        <v>1.61</v>
      </c>
      <c r="AW332" s="126">
        <f t="shared" si="158"/>
        <v>60.074626865671647</v>
      </c>
      <c r="AX332" s="126">
        <f t="shared" si="159"/>
        <v>39.925373134328353</v>
      </c>
      <c r="AY332" s="64">
        <f t="shared" si="160"/>
        <v>40.249221183800586</v>
      </c>
      <c r="AZ332" s="97">
        <v>78.599999999999994</v>
      </c>
      <c r="BA332" s="68"/>
      <c r="BB332" s="68"/>
      <c r="BC332" s="68"/>
      <c r="BD332" s="68"/>
      <c r="BE332" s="15"/>
      <c r="BF332" s="5">
        <f t="shared" si="161"/>
        <v>10499</v>
      </c>
      <c r="BG332" s="41">
        <v>3581</v>
      </c>
      <c r="BH332" s="42">
        <v>4588</v>
      </c>
      <c r="BI332" s="42"/>
      <c r="BJ332" s="42"/>
      <c r="BK332" s="42"/>
      <c r="BL332" s="42"/>
      <c r="BM332" s="15">
        <v>2330</v>
      </c>
    </row>
    <row r="333" spans="1:65" outlineLevel="5">
      <c r="A333" s="22">
        <f t="shared" si="144"/>
        <v>10</v>
      </c>
      <c r="B333" s="9">
        <f t="shared" si="128"/>
        <v>42650</v>
      </c>
      <c r="C333" s="51">
        <v>562666</v>
      </c>
      <c r="D333" s="64">
        <f t="shared" si="151"/>
        <v>38.200000000000003</v>
      </c>
      <c r="E333" s="12">
        <v>38</v>
      </c>
      <c r="F333" s="12">
        <v>39</v>
      </c>
      <c r="G333" s="12">
        <v>39</v>
      </c>
      <c r="H333" s="12"/>
      <c r="I333" s="12">
        <v>37</v>
      </c>
      <c r="J333" s="12">
        <v>38</v>
      </c>
      <c r="K333" s="12">
        <v>38</v>
      </c>
      <c r="L333" s="12"/>
      <c r="M333" s="74" t="str">
        <f t="shared" si="152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5">
        <f t="shared" si="155"/>
        <v>29.280469897209986</v>
      </c>
      <c r="AO333" s="41">
        <v>1362</v>
      </c>
      <c r="AP333" s="110"/>
      <c r="AQ333" s="111"/>
      <c r="AR333" s="126" t="str">
        <f t="shared" si="156"/>
        <v/>
      </c>
      <c r="AS333" s="126" t="str">
        <f t="shared" si="157"/>
        <v/>
      </c>
      <c r="AT333" s="127">
        <v>1481</v>
      </c>
      <c r="AU333" s="128"/>
      <c r="AV333" s="129"/>
      <c r="AW333" s="126" t="str">
        <f t="shared" si="158"/>
        <v/>
      </c>
      <c r="AX333" s="126" t="str">
        <f t="shared" si="159"/>
        <v/>
      </c>
      <c r="AY333" s="64" t="str">
        <f t="shared" si="160"/>
        <v/>
      </c>
      <c r="AZ333" s="97">
        <v>79.599999999999994</v>
      </c>
      <c r="BA333" s="68"/>
      <c r="BB333" s="68"/>
      <c r="BC333" s="68"/>
      <c r="BD333" s="68"/>
      <c r="BE333" s="15"/>
      <c r="BF333" s="5">
        <f t="shared" si="161"/>
        <v>11099</v>
      </c>
      <c r="BG333" s="41">
        <v>3571</v>
      </c>
      <c r="BH333" s="42">
        <v>1788</v>
      </c>
      <c r="BI333" s="42"/>
      <c r="BJ333" s="42"/>
      <c r="BK333" s="42"/>
      <c r="BL333" s="42"/>
      <c r="BM333" s="15">
        <v>5740</v>
      </c>
    </row>
    <row r="334" spans="1:65" outlineLevel="5">
      <c r="A334" s="22">
        <f t="shared" si="144"/>
        <v>10</v>
      </c>
      <c r="B334" s="9">
        <f t="shared" si="128"/>
        <v>42651</v>
      </c>
      <c r="C334" s="51">
        <v>571195</v>
      </c>
      <c r="D334" s="64">
        <f t="shared" si="151"/>
        <v>38.200000000000003</v>
      </c>
      <c r="E334" s="12">
        <v>38</v>
      </c>
      <c r="F334" s="12">
        <v>39</v>
      </c>
      <c r="G334" s="12">
        <v>39</v>
      </c>
      <c r="H334" s="12"/>
      <c r="I334" s="12">
        <v>37</v>
      </c>
      <c r="J334" s="12">
        <v>38</v>
      </c>
      <c r="K334" s="12">
        <v>38</v>
      </c>
      <c r="L334" s="12"/>
      <c r="M334" s="74" t="str">
        <f t="shared" si="152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5">
        <f t="shared" si="155"/>
        <v>37.587181903864277</v>
      </c>
      <c r="AO334" s="41">
        <v>1061</v>
      </c>
      <c r="AP334" s="110"/>
      <c r="AQ334" s="111"/>
      <c r="AR334" s="126" t="str">
        <f t="shared" si="156"/>
        <v/>
      </c>
      <c r="AS334" s="126" t="str">
        <f t="shared" si="157"/>
        <v/>
      </c>
      <c r="AT334" s="127">
        <v>1410</v>
      </c>
      <c r="AU334" s="128"/>
      <c r="AV334" s="129"/>
      <c r="AW334" s="126" t="str">
        <f t="shared" si="158"/>
        <v/>
      </c>
      <c r="AX334" s="126" t="str">
        <f t="shared" si="159"/>
        <v/>
      </c>
      <c r="AY334" s="64" t="str">
        <f t="shared" si="160"/>
        <v/>
      </c>
      <c r="AZ334" s="97"/>
      <c r="BA334" s="68"/>
      <c r="BB334" s="68"/>
      <c r="BC334" s="68"/>
      <c r="BD334" s="68"/>
      <c r="BE334" s="15"/>
      <c r="BF334" s="5">
        <f t="shared" si="161"/>
        <v>10276</v>
      </c>
      <c r="BG334" s="41">
        <v>2172</v>
      </c>
      <c r="BH334" s="42">
        <v>2464</v>
      </c>
      <c r="BI334" s="42"/>
      <c r="BJ334" s="42"/>
      <c r="BK334" s="42"/>
      <c r="BL334" s="42"/>
      <c r="BM334" s="15">
        <v>5640</v>
      </c>
    </row>
    <row r="335" spans="1:65" outlineLevel="5">
      <c r="A335" s="22">
        <f t="shared" si="144"/>
        <v>10</v>
      </c>
      <c r="B335" s="9">
        <f t="shared" si="128"/>
        <v>42652</v>
      </c>
      <c r="C335" s="51">
        <v>565032</v>
      </c>
      <c r="D335" s="64">
        <f t="shared" si="151"/>
        <v>38.200000000000003</v>
      </c>
      <c r="E335" s="12">
        <v>38</v>
      </c>
      <c r="F335" s="12">
        <v>39</v>
      </c>
      <c r="G335" s="12">
        <v>39</v>
      </c>
      <c r="H335" s="12"/>
      <c r="I335" s="12">
        <v>37</v>
      </c>
      <c r="J335" s="12">
        <v>38</v>
      </c>
      <c r="K335" s="12">
        <v>38</v>
      </c>
      <c r="L335" s="12"/>
      <c r="M335" s="74" t="str">
        <f t="shared" si="152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5">
        <f t="shared" si="155"/>
        <v>48.515815085158152</v>
      </c>
      <c r="AO335" s="41">
        <v>822</v>
      </c>
      <c r="AP335" s="110"/>
      <c r="AQ335" s="111"/>
      <c r="AR335" s="126" t="str">
        <f t="shared" si="156"/>
        <v/>
      </c>
      <c r="AS335" s="126" t="str">
        <f t="shared" si="157"/>
        <v/>
      </c>
      <c r="AT335" s="127">
        <v>1070</v>
      </c>
      <c r="AU335" s="128"/>
      <c r="AV335" s="129"/>
      <c r="AW335" s="126" t="str">
        <f t="shared" si="158"/>
        <v/>
      </c>
      <c r="AX335" s="126" t="str">
        <f t="shared" si="159"/>
        <v/>
      </c>
      <c r="AY335" s="64" t="str">
        <f t="shared" si="160"/>
        <v/>
      </c>
      <c r="AZ335" s="97"/>
      <c r="BA335" s="68"/>
      <c r="BB335" s="68"/>
      <c r="BC335" s="68"/>
      <c r="BD335" s="68"/>
      <c r="BE335" s="15"/>
      <c r="BF335" s="5">
        <f t="shared" si="161"/>
        <v>10275</v>
      </c>
      <c r="BG335" s="41">
        <v>2479</v>
      </c>
      <c r="BH335" s="42">
        <v>2416</v>
      </c>
      <c r="BI335" s="42"/>
      <c r="BJ335" s="42"/>
      <c r="BK335" s="42"/>
      <c r="BL335" s="42"/>
      <c r="BM335" s="15">
        <v>5380</v>
      </c>
    </row>
    <row r="336" spans="1:65" outlineLevel="5">
      <c r="A336" s="22">
        <f t="shared" si="144"/>
        <v>10</v>
      </c>
      <c r="B336" s="9">
        <f t="shared" si="128"/>
        <v>42653</v>
      </c>
      <c r="C336" s="51">
        <v>549034</v>
      </c>
      <c r="D336" s="64">
        <f t="shared" si="151"/>
        <v>38.5</v>
      </c>
      <c r="E336" s="12">
        <v>38</v>
      </c>
      <c r="F336" s="12">
        <v>40</v>
      </c>
      <c r="G336" s="12">
        <v>39</v>
      </c>
      <c r="H336" s="12"/>
      <c r="I336" s="12">
        <v>37</v>
      </c>
      <c r="J336" s="12">
        <v>39</v>
      </c>
      <c r="K336" s="12">
        <v>38</v>
      </c>
      <c r="L336" s="12"/>
      <c r="M336" s="74" t="str">
        <f t="shared" si="152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5">
        <f t="shared" si="155"/>
        <v>44.909909909909906</v>
      </c>
      <c r="AO336" s="41">
        <v>888</v>
      </c>
      <c r="AP336" s="110"/>
      <c r="AQ336" s="111"/>
      <c r="AR336" s="126" t="str">
        <f t="shared" si="156"/>
        <v/>
      </c>
      <c r="AS336" s="126" t="str">
        <f t="shared" si="157"/>
        <v/>
      </c>
      <c r="AT336" s="127">
        <v>1169</v>
      </c>
      <c r="AU336" s="128"/>
      <c r="AV336" s="129"/>
      <c r="AW336" s="126" t="str">
        <f t="shared" si="158"/>
        <v/>
      </c>
      <c r="AX336" s="126" t="str">
        <f t="shared" si="159"/>
        <v/>
      </c>
      <c r="AY336" s="64" t="str">
        <f t="shared" si="160"/>
        <v/>
      </c>
      <c r="AZ336" s="97">
        <v>79.8</v>
      </c>
      <c r="BA336" s="68"/>
      <c r="BB336" s="68"/>
      <c r="BC336" s="68"/>
      <c r="BD336" s="68"/>
      <c r="BE336" s="15"/>
      <c r="BF336" s="5">
        <f t="shared" si="161"/>
        <v>10099</v>
      </c>
      <c r="BG336" s="41">
        <v>3637</v>
      </c>
      <c r="BH336" s="42">
        <v>1122</v>
      </c>
      <c r="BI336" s="42"/>
      <c r="BJ336" s="42"/>
      <c r="BK336" s="42"/>
      <c r="BL336" s="42"/>
      <c r="BM336" s="15">
        <v>5340</v>
      </c>
    </row>
    <row r="337" spans="1:65" outlineLevel="5">
      <c r="A337" s="22">
        <f t="shared" si="144"/>
        <v>10</v>
      </c>
      <c r="B337" s="9">
        <f t="shared" si="128"/>
        <v>42654</v>
      </c>
      <c r="C337" s="51">
        <v>525381</v>
      </c>
      <c r="D337" s="64">
        <f t="shared" si="151"/>
        <v>37.799999999999997</v>
      </c>
      <c r="E337" s="12">
        <v>38</v>
      </c>
      <c r="F337" s="12">
        <v>38</v>
      </c>
      <c r="G337" s="12">
        <v>39</v>
      </c>
      <c r="H337" s="12"/>
      <c r="I337" s="12">
        <v>37</v>
      </c>
      <c r="J337" s="12">
        <v>37</v>
      </c>
      <c r="K337" s="12">
        <v>38</v>
      </c>
      <c r="L337" s="12"/>
      <c r="M337" s="74" t="str">
        <f t="shared" si="152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5">
        <f t="shared" si="155"/>
        <v>29.280469897209986</v>
      </c>
      <c r="AO337" s="41">
        <v>1362</v>
      </c>
      <c r="AP337" s="110"/>
      <c r="AQ337" s="111"/>
      <c r="AR337" s="126" t="str">
        <f t="shared" si="156"/>
        <v/>
      </c>
      <c r="AS337" s="126" t="str">
        <f t="shared" si="157"/>
        <v/>
      </c>
      <c r="AT337" s="127">
        <v>1657</v>
      </c>
      <c r="AU337" s="128"/>
      <c r="AV337" s="129"/>
      <c r="AW337" s="126" t="str">
        <f t="shared" si="158"/>
        <v/>
      </c>
      <c r="AX337" s="126" t="str">
        <f t="shared" si="159"/>
        <v/>
      </c>
      <c r="AY337" s="64" t="str">
        <f t="shared" si="160"/>
        <v/>
      </c>
      <c r="AZ337" s="97">
        <v>79.400000000000006</v>
      </c>
      <c r="BA337" s="68"/>
      <c r="BB337" s="68"/>
      <c r="BC337" s="68"/>
      <c r="BD337" s="68"/>
      <c r="BE337" s="15"/>
      <c r="BF337" s="5">
        <f t="shared" si="161"/>
        <v>10299</v>
      </c>
      <c r="BG337" s="41">
        <v>3165</v>
      </c>
      <c r="BH337" s="42">
        <v>1754</v>
      </c>
      <c r="BI337" s="42"/>
      <c r="BJ337" s="42"/>
      <c r="BK337" s="42"/>
      <c r="BL337" s="42"/>
      <c r="BM337" s="15">
        <v>5380</v>
      </c>
    </row>
    <row r="338" spans="1:65" outlineLevel="5">
      <c r="A338" s="22">
        <f t="shared" si="144"/>
        <v>10</v>
      </c>
      <c r="B338" s="9">
        <f t="shared" si="128"/>
        <v>42655</v>
      </c>
      <c r="C338" s="51">
        <v>509517</v>
      </c>
      <c r="D338" s="64">
        <f t="shared" si="151"/>
        <v>37.799999999999997</v>
      </c>
      <c r="E338" s="12">
        <v>38</v>
      </c>
      <c r="F338" s="12">
        <v>38</v>
      </c>
      <c r="G338" s="12">
        <v>39</v>
      </c>
      <c r="H338" s="12"/>
      <c r="I338" s="12">
        <v>37</v>
      </c>
      <c r="J338" s="12">
        <v>37</v>
      </c>
      <c r="K338" s="12">
        <v>38</v>
      </c>
      <c r="L338" s="12"/>
      <c r="M338" s="74">
        <f t="shared" si="152"/>
        <v>7.1</v>
      </c>
      <c r="N338" s="83">
        <v>7.15</v>
      </c>
      <c r="O338" s="83">
        <v>7.11</v>
      </c>
      <c r="P338" s="83">
        <v>7.17</v>
      </c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5">
        <f t="shared" si="155"/>
        <v>39.524281466798811</v>
      </c>
      <c r="AO338" s="41">
        <v>1009</v>
      </c>
      <c r="AP338" s="110">
        <v>4.8499999999999996</v>
      </c>
      <c r="AQ338" s="111">
        <v>3.55</v>
      </c>
      <c r="AR338" s="126">
        <f t="shared" si="156"/>
        <v>73.195876288659804</v>
      </c>
      <c r="AS338" s="126">
        <f t="shared" si="157"/>
        <v>26.804123711340196</v>
      </c>
      <c r="AT338" s="127">
        <v>1093</v>
      </c>
      <c r="AU338" s="128">
        <v>2.42</v>
      </c>
      <c r="AV338" s="129">
        <v>1.45</v>
      </c>
      <c r="AW338" s="126">
        <f t="shared" si="158"/>
        <v>59.917355371900825</v>
      </c>
      <c r="AX338" s="126">
        <f t="shared" si="159"/>
        <v>40.082644628099175</v>
      </c>
      <c r="AY338" s="64">
        <f t="shared" si="160"/>
        <v>45.259183969798201</v>
      </c>
      <c r="AZ338" s="97">
        <v>79.5</v>
      </c>
      <c r="BA338" s="68"/>
      <c r="BB338" s="68"/>
      <c r="BC338" s="68"/>
      <c r="BD338" s="68"/>
      <c r="BE338" s="15"/>
      <c r="BF338" s="5">
        <f t="shared" si="161"/>
        <v>13153</v>
      </c>
      <c r="BG338" s="41">
        <v>3442</v>
      </c>
      <c r="BH338" s="42">
        <v>4141</v>
      </c>
      <c r="BI338" s="42"/>
      <c r="BJ338" s="42"/>
      <c r="BK338" s="42"/>
      <c r="BL338" s="42"/>
      <c r="BM338" s="15">
        <v>5570</v>
      </c>
    </row>
    <row r="339" spans="1:65" outlineLevel="5">
      <c r="A339" s="22">
        <f t="shared" si="144"/>
        <v>10</v>
      </c>
      <c r="B339" s="9">
        <f t="shared" si="128"/>
        <v>42656</v>
      </c>
      <c r="C339" s="51">
        <v>498429</v>
      </c>
      <c r="D339" s="64">
        <f t="shared" si="151"/>
        <v>38.200000000000003</v>
      </c>
      <c r="E339" s="12">
        <v>38</v>
      </c>
      <c r="F339" s="12">
        <v>39</v>
      </c>
      <c r="G339" s="12">
        <v>39</v>
      </c>
      <c r="H339" s="12"/>
      <c r="I339" s="12">
        <v>37</v>
      </c>
      <c r="J339" s="12">
        <v>38</v>
      </c>
      <c r="K339" s="12">
        <v>38</v>
      </c>
      <c r="L339" s="12"/>
      <c r="M339" s="74" t="str">
        <f t="shared" si="152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5">
        <f t="shared" si="155"/>
        <v>63.808</v>
      </c>
      <c r="AO339" s="41">
        <v>625</v>
      </c>
      <c r="AP339" s="110"/>
      <c r="AQ339" s="111"/>
      <c r="AR339" s="126" t="str">
        <f t="shared" si="156"/>
        <v/>
      </c>
      <c r="AS339" s="126" t="str">
        <f t="shared" si="157"/>
        <v/>
      </c>
      <c r="AT339" s="127">
        <v>255</v>
      </c>
      <c r="AU339" s="128"/>
      <c r="AV339" s="129"/>
      <c r="AW339" s="126" t="str">
        <f t="shared" si="158"/>
        <v/>
      </c>
      <c r="AX339" s="126" t="str">
        <f t="shared" si="159"/>
        <v/>
      </c>
      <c r="AY339" s="64" t="str">
        <f t="shared" si="160"/>
        <v/>
      </c>
      <c r="AZ339" s="97">
        <v>79.2</v>
      </c>
      <c r="BA339" s="68"/>
      <c r="BB339" s="68"/>
      <c r="BC339" s="68"/>
      <c r="BD339" s="68"/>
      <c r="BE339" s="15"/>
      <c r="BF339" s="5">
        <f t="shared" si="161"/>
        <v>9327</v>
      </c>
      <c r="BG339" s="41">
        <v>2534</v>
      </c>
      <c r="BH339" s="42">
        <v>1293</v>
      </c>
      <c r="BI339" s="42"/>
      <c r="BJ339" s="42"/>
      <c r="BK339" s="42"/>
      <c r="BL339" s="42"/>
      <c r="BM339" s="15">
        <v>5500</v>
      </c>
    </row>
    <row r="340" spans="1:65" outlineLevel="5">
      <c r="A340" s="22">
        <f t="shared" si="144"/>
        <v>10</v>
      </c>
      <c r="B340" s="9">
        <f t="shared" si="128"/>
        <v>42657</v>
      </c>
      <c r="C340" s="51">
        <v>484366</v>
      </c>
      <c r="D340" s="64">
        <f t="shared" si="151"/>
        <v>38.200000000000003</v>
      </c>
      <c r="E340" s="12">
        <v>38</v>
      </c>
      <c r="F340" s="12">
        <v>39</v>
      </c>
      <c r="G340" s="12">
        <v>39</v>
      </c>
      <c r="H340" s="12"/>
      <c r="I340" s="12">
        <v>37</v>
      </c>
      <c r="J340" s="12">
        <v>38</v>
      </c>
      <c r="K340" s="12">
        <v>38</v>
      </c>
      <c r="L340" s="12"/>
      <c r="M340" s="74" t="str">
        <f t="shared" si="152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5">
        <f t="shared" si="155"/>
        <v>26.375661375661377</v>
      </c>
      <c r="AO340" s="41">
        <v>1512</v>
      </c>
      <c r="AP340" s="110"/>
      <c r="AQ340" s="111"/>
      <c r="AR340" s="126" t="str">
        <f t="shared" si="156"/>
        <v/>
      </c>
      <c r="AS340" s="126" t="str">
        <f t="shared" si="157"/>
        <v/>
      </c>
      <c r="AT340" s="127">
        <v>0</v>
      </c>
      <c r="AU340" s="128"/>
      <c r="AV340" s="129"/>
      <c r="AW340" s="126" t="str">
        <f t="shared" si="158"/>
        <v/>
      </c>
      <c r="AX340" s="126" t="str">
        <f t="shared" si="159"/>
        <v/>
      </c>
      <c r="AY340" s="64" t="str">
        <f t="shared" si="160"/>
        <v/>
      </c>
      <c r="AZ340" s="97"/>
      <c r="BA340" s="68"/>
      <c r="BB340" s="68"/>
      <c r="BC340" s="68"/>
      <c r="BD340" s="68"/>
      <c r="BE340" s="15"/>
      <c r="BF340" s="5">
        <f t="shared" si="161"/>
        <v>9937</v>
      </c>
      <c r="BG340" s="41">
        <v>2229</v>
      </c>
      <c r="BH340" s="42">
        <v>2278</v>
      </c>
      <c r="BI340" s="42"/>
      <c r="BJ340" s="42"/>
      <c r="BK340" s="42"/>
      <c r="BL340" s="42"/>
      <c r="BM340" s="15">
        <v>5430</v>
      </c>
    </row>
    <row r="341" spans="1:65" outlineLevel="5">
      <c r="A341" s="22">
        <f t="shared" si="144"/>
        <v>10</v>
      </c>
      <c r="B341" s="9">
        <f t="shared" si="128"/>
        <v>42658</v>
      </c>
      <c r="C341" s="51">
        <v>471442</v>
      </c>
      <c r="D341" s="64">
        <f t="shared" si="151"/>
        <v>38.200000000000003</v>
      </c>
      <c r="E341" s="12">
        <v>38</v>
      </c>
      <c r="F341" s="12">
        <v>39</v>
      </c>
      <c r="G341" s="12">
        <v>39</v>
      </c>
      <c r="H341" s="12"/>
      <c r="I341" s="12">
        <v>37</v>
      </c>
      <c r="J341" s="12">
        <v>38</v>
      </c>
      <c r="K341" s="12">
        <v>38</v>
      </c>
      <c r="L341" s="12"/>
      <c r="M341" s="74" t="str">
        <f t="shared" si="152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5">
        <f t="shared" si="155"/>
        <v>26.55126498002663</v>
      </c>
      <c r="AO341" s="41">
        <v>1502</v>
      </c>
      <c r="AP341" s="110"/>
      <c r="AQ341" s="111"/>
      <c r="AR341" s="126" t="str">
        <f t="shared" si="156"/>
        <v/>
      </c>
      <c r="AS341" s="126" t="str">
        <f t="shared" si="157"/>
        <v/>
      </c>
      <c r="AT341" s="127">
        <v>474</v>
      </c>
      <c r="AU341" s="128"/>
      <c r="AV341" s="129"/>
      <c r="AW341" s="126" t="str">
        <f t="shared" si="158"/>
        <v/>
      </c>
      <c r="AX341" s="126" t="str">
        <f t="shared" si="159"/>
        <v/>
      </c>
      <c r="AY341" s="64" t="str">
        <f t="shared" si="160"/>
        <v/>
      </c>
      <c r="AZ341" s="97"/>
      <c r="BA341" s="68"/>
      <c r="BB341" s="68"/>
      <c r="BC341" s="68"/>
      <c r="BD341" s="68"/>
      <c r="BE341" s="15"/>
      <c r="BF341" s="5">
        <f t="shared" si="161"/>
        <v>9041</v>
      </c>
      <c r="BG341" s="41">
        <v>1174</v>
      </c>
      <c r="BH341" s="42">
        <v>2427</v>
      </c>
      <c r="BI341" s="42"/>
      <c r="BJ341" s="42"/>
      <c r="BK341" s="42"/>
      <c r="BL341" s="42"/>
      <c r="BM341" s="15">
        <v>5440</v>
      </c>
    </row>
    <row r="342" spans="1:65" outlineLevel="5">
      <c r="A342" s="22">
        <f t="shared" si="144"/>
        <v>10</v>
      </c>
      <c r="B342" s="9">
        <f t="shared" si="128"/>
        <v>42659</v>
      </c>
      <c r="C342" s="51">
        <v>462418</v>
      </c>
      <c r="D342" s="64">
        <f t="shared" si="151"/>
        <v>37.5</v>
      </c>
      <c r="E342" s="12">
        <v>37</v>
      </c>
      <c r="F342" s="12">
        <v>39</v>
      </c>
      <c r="G342" s="12">
        <v>38</v>
      </c>
      <c r="H342" s="12"/>
      <c r="I342" s="12">
        <v>36</v>
      </c>
      <c r="J342" s="12">
        <v>38</v>
      </c>
      <c r="K342" s="12">
        <v>37</v>
      </c>
      <c r="L342" s="12"/>
      <c r="M342" s="74" t="str">
        <f t="shared" si="152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5">
        <f t="shared" si="155"/>
        <v>29.345106696100075</v>
      </c>
      <c r="AO342" s="41">
        <v>1359</v>
      </c>
      <c r="AP342" s="110"/>
      <c r="AQ342" s="111"/>
      <c r="AR342" s="126" t="str">
        <f t="shared" si="156"/>
        <v/>
      </c>
      <c r="AS342" s="126" t="str">
        <f t="shared" si="157"/>
        <v/>
      </c>
      <c r="AT342" s="127">
        <v>1075</v>
      </c>
      <c r="AU342" s="128"/>
      <c r="AV342" s="129"/>
      <c r="AW342" s="126" t="str">
        <f t="shared" si="158"/>
        <v/>
      </c>
      <c r="AX342" s="126" t="str">
        <f t="shared" si="159"/>
        <v/>
      </c>
      <c r="AY342" s="64" t="str">
        <f t="shared" si="160"/>
        <v/>
      </c>
      <c r="AZ342" s="97"/>
      <c r="BA342" s="68"/>
      <c r="BB342" s="68"/>
      <c r="BC342" s="68"/>
      <c r="BD342" s="68"/>
      <c r="BE342" s="15"/>
      <c r="BF342" s="5">
        <f t="shared" si="161"/>
        <v>3953</v>
      </c>
      <c r="BG342" s="41">
        <v>611</v>
      </c>
      <c r="BH342" s="42">
        <v>1542</v>
      </c>
      <c r="BI342" s="42"/>
      <c r="BJ342" s="42"/>
      <c r="BK342" s="42"/>
      <c r="BL342" s="42"/>
      <c r="BM342" s="15">
        <v>1800</v>
      </c>
    </row>
    <row r="343" spans="1:65" outlineLevel="5">
      <c r="A343" s="22">
        <f t="shared" si="144"/>
        <v>10</v>
      </c>
      <c r="B343" s="9">
        <f t="shared" si="128"/>
        <v>42660</v>
      </c>
      <c r="C343" s="51">
        <v>504859</v>
      </c>
      <c r="D343" s="64">
        <f t="shared" si="151"/>
        <v>37.200000000000003</v>
      </c>
      <c r="E343" s="12">
        <v>37</v>
      </c>
      <c r="F343" s="12">
        <v>38</v>
      </c>
      <c r="G343" s="12">
        <v>38</v>
      </c>
      <c r="H343" s="12"/>
      <c r="I343" s="12">
        <v>36</v>
      </c>
      <c r="J343" s="12">
        <v>37</v>
      </c>
      <c r="K343" s="12">
        <v>37</v>
      </c>
      <c r="L343" s="12"/>
      <c r="M343" s="74" t="str">
        <f t="shared" si="152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5">
        <f t="shared" si="155"/>
        <v>31.575613618368962</v>
      </c>
      <c r="AO343" s="41">
        <v>1263</v>
      </c>
      <c r="AP343" s="110"/>
      <c r="AQ343" s="111"/>
      <c r="AR343" s="126" t="str">
        <f t="shared" si="156"/>
        <v/>
      </c>
      <c r="AS343" s="126" t="str">
        <f t="shared" si="157"/>
        <v/>
      </c>
      <c r="AT343" s="127">
        <v>599</v>
      </c>
      <c r="AU343" s="128"/>
      <c r="AV343" s="129"/>
      <c r="AW343" s="126" t="str">
        <f t="shared" si="158"/>
        <v/>
      </c>
      <c r="AX343" s="126" t="str">
        <f t="shared" si="159"/>
        <v/>
      </c>
      <c r="AY343" s="64" t="str">
        <f t="shared" si="160"/>
        <v/>
      </c>
      <c r="AZ343" s="97">
        <v>79.099999999999994</v>
      </c>
      <c r="BA343" s="68"/>
      <c r="BB343" s="68"/>
      <c r="BC343" s="68"/>
      <c r="BD343" s="68"/>
      <c r="BE343" s="15"/>
      <c r="BF343" s="5">
        <f t="shared" si="161"/>
        <v>10504</v>
      </c>
      <c r="BG343" s="41">
        <v>3130</v>
      </c>
      <c r="BH343" s="42">
        <v>4694</v>
      </c>
      <c r="BI343" s="42"/>
      <c r="BJ343" s="42"/>
      <c r="BK343" s="42"/>
      <c r="BL343" s="42"/>
      <c r="BM343" s="15">
        <v>2680</v>
      </c>
    </row>
    <row r="344" spans="1:65" outlineLevel="5">
      <c r="A344" s="22">
        <f t="shared" si="144"/>
        <v>10</v>
      </c>
      <c r="B344" s="9">
        <f t="shared" si="128"/>
        <v>42661</v>
      </c>
      <c r="C344" s="51">
        <v>532138</v>
      </c>
      <c r="D344" s="64">
        <f t="shared" si="151"/>
        <v>37.200000000000003</v>
      </c>
      <c r="E344" s="12">
        <v>37</v>
      </c>
      <c r="F344" s="12">
        <v>38</v>
      </c>
      <c r="G344" s="12">
        <v>38</v>
      </c>
      <c r="H344" s="12"/>
      <c r="I344" s="12">
        <v>36</v>
      </c>
      <c r="J344" s="12">
        <v>37</v>
      </c>
      <c r="K344" s="12">
        <v>37</v>
      </c>
      <c r="L344" s="12"/>
      <c r="M344" s="74" t="str">
        <f t="shared" si="152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5">
        <f t="shared" si="155"/>
        <v>25.449904275686023</v>
      </c>
      <c r="AO344" s="41">
        <v>1567</v>
      </c>
      <c r="AP344" s="110"/>
      <c r="AQ344" s="111"/>
      <c r="AR344" s="126" t="str">
        <f t="shared" si="156"/>
        <v/>
      </c>
      <c r="AS344" s="126" t="str">
        <f t="shared" si="157"/>
        <v/>
      </c>
      <c r="AT344" s="127">
        <v>875</v>
      </c>
      <c r="AU344" s="128"/>
      <c r="AV344" s="129"/>
      <c r="AW344" s="126" t="str">
        <f t="shared" si="158"/>
        <v/>
      </c>
      <c r="AX344" s="126" t="str">
        <f t="shared" si="159"/>
        <v/>
      </c>
      <c r="AY344" s="64" t="str">
        <f t="shared" si="160"/>
        <v/>
      </c>
      <c r="AZ344" s="97">
        <v>78.8</v>
      </c>
      <c r="BA344" s="68"/>
      <c r="BB344" s="68"/>
      <c r="BC344" s="68"/>
      <c r="BD344" s="68"/>
      <c r="BE344" s="15"/>
      <c r="BF344" s="5">
        <f t="shared" si="161"/>
        <v>9227</v>
      </c>
      <c r="BG344" s="41">
        <v>3089</v>
      </c>
      <c r="BH344" s="42">
        <v>2018</v>
      </c>
      <c r="BI344" s="42"/>
      <c r="BJ344" s="42"/>
      <c r="BK344" s="42"/>
      <c r="BL344" s="42"/>
      <c r="BM344" s="15">
        <v>4120</v>
      </c>
    </row>
    <row r="345" spans="1:65" outlineLevel="5">
      <c r="A345" s="22">
        <f t="shared" si="144"/>
        <v>10</v>
      </c>
      <c r="B345" s="9">
        <f t="shared" si="128"/>
        <v>42662</v>
      </c>
      <c r="C345" s="51">
        <v>507663</v>
      </c>
      <c r="D345" s="64">
        <f t="shared" si="151"/>
        <v>36.5</v>
      </c>
      <c r="E345" s="12">
        <v>36</v>
      </c>
      <c r="F345" s="12">
        <v>37</v>
      </c>
      <c r="G345" s="12">
        <v>38</v>
      </c>
      <c r="H345" s="12"/>
      <c r="I345" s="12">
        <v>35</v>
      </c>
      <c r="J345" s="12">
        <v>36</v>
      </c>
      <c r="K345" s="12">
        <v>37</v>
      </c>
      <c r="L345" s="12"/>
      <c r="M345" s="74" t="str">
        <f t="shared" si="152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5">
        <f t="shared" si="155"/>
        <v>53.964817320703652</v>
      </c>
      <c r="AO345" s="41">
        <v>739</v>
      </c>
      <c r="AP345" s="110"/>
      <c r="AQ345" s="111"/>
      <c r="AR345" s="126" t="str">
        <f t="shared" si="156"/>
        <v/>
      </c>
      <c r="AS345" s="126" t="str">
        <f t="shared" si="157"/>
        <v/>
      </c>
      <c r="AT345" s="127">
        <v>899</v>
      </c>
      <c r="AU345" s="128"/>
      <c r="AV345" s="129"/>
      <c r="AW345" s="126" t="str">
        <f t="shared" si="158"/>
        <v/>
      </c>
      <c r="AX345" s="126" t="str">
        <f t="shared" si="159"/>
        <v/>
      </c>
      <c r="AY345" s="64" t="str">
        <f t="shared" si="160"/>
        <v/>
      </c>
      <c r="AZ345" s="97">
        <v>79.3</v>
      </c>
      <c r="BA345" s="68"/>
      <c r="BB345" s="68"/>
      <c r="BC345" s="68"/>
      <c r="BD345" s="68"/>
      <c r="BE345" s="15"/>
      <c r="BF345" s="5">
        <f t="shared" si="161"/>
        <v>9602</v>
      </c>
      <c r="BG345" s="41">
        <v>4182</v>
      </c>
      <c r="BH345" s="42">
        <v>0</v>
      </c>
      <c r="BI345" s="42"/>
      <c r="BJ345" s="42"/>
      <c r="BK345" s="42"/>
      <c r="BL345" s="42"/>
      <c r="BM345" s="15">
        <v>5420</v>
      </c>
    </row>
    <row r="346" spans="1:65" outlineLevel="5">
      <c r="A346" s="22">
        <f t="shared" si="144"/>
        <v>10</v>
      </c>
      <c r="B346" s="9">
        <f t="shared" si="128"/>
        <v>42663</v>
      </c>
      <c r="C346" s="51">
        <v>503600</v>
      </c>
      <c r="D346" s="64">
        <f t="shared" si="151"/>
        <v>36.5</v>
      </c>
      <c r="E346" s="12">
        <v>36</v>
      </c>
      <c r="F346" s="12">
        <v>37</v>
      </c>
      <c r="G346" s="12">
        <v>38</v>
      </c>
      <c r="H346" s="12">
        <v>37</v>
      </c>
      <c r="I346" s="12">
        <v>35</v>
      </c>
      <c r="J346" s="12">
        <v>36</v>
      </c>
      <c r="K346" s="12">
        <v>37</v>
      </c>
      <c r="L346" s="12">
        <v>36</v>
      </c>
      <c r="M346" s="74">
        <f t="shared" si="152"/>
        <v>7.3</v>
      </c>
      <c r="N346" s="83">
        <v>7.37</v>
      </c>
      <c r="O346" s="83">
        <v>7.38</v>
      </c>
      <c r="P346" s="83">
        <v>7.24</v>
      </c>
      <c r="Q346" s="83">
        <v>7.16</v>
      </c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5">
        <f t="shared" si="155"/>
        <v>40.902564102564099</v>
      </c>
      <c r="AO346" s="41">
        <v>975</v>
      </c>
      <c r="AP346" s="110">
        <v>5.44</v>
      </c>
      <c r="AQ346" s="111">
        <v>3.77</v>
      </c>
      <c r="AR346" s="126">
        <f t="shared" si="156"/>
        <v>69.30147058823529</v>
      </c>
      <c r="AS346" s="126">
        <f t="shared" si="157"/>
        <v>30.69852941176471</v>
      </c>
      <c r="AT346" s="127">
        <v>1149</v>
      </c>
      <c r="AU346" s="128">
        <v>2.34</v>
      </c>
      <c r="AV346" s="129">
        <v>1.37</v>
      </c>
      <c r="AW346" s="126">
        <f t="shared" si="158"/>
        <v>58.547008547008552</v>
      </c>
      <c r="AX346" s="126">
        <f t="shared" si="159"/>
        <v>41.452991452991448</v>
      </c>
      <c r="AY346" s="64">
        <f t="shared" si="160"/>
        <v>37.436079739670177</v>
      </c>
      <c r="AZ346" s="97">
        <v>79.5</v>
      </c>
      <c r="BA346" s="68"/>
      <c r="BB346" s="68"/>
      <c r="BC346" s="68"/>
      <c r="BD346" s="68"/>
      <c r="BE346" s="15"/>
      <c r="BF346" s="5">
        <f t="shared" si="161"/>
        <v>10438</v>
      </c>
      <c r="BG346" s="41">
        <v>3640</v>
      </c>
      <c r="BH346" s="42">
        <v>1008</v>
      </c>
      <c r="BI346" s="42"/>
      <c r="BJ346" s="42"/>
      <c r="BK346" s="42"/>
      <c r="BL346" s="42"/>
      <c r="BM346" s="15">
        <v>5790</v>
      </c>
    </row>
    <row r="347" spans="1:65" outlineLevel="5">
      <c r="A347" s="22">
        <f t="shared" si="144"/>
        <v>10</v>
      </c>
      <c r="B347" s="9">
        <f t="shared" si="128"/>
        <v>42664</v>
      </c>
      <c r="C347" s="51">
        <v>474069</v>
      </c>
      <c r="D347" s="64">
        <f t="shared" si="151"/>
        <v>36.5</v>
      </c>
      <c r="E347" s="12">
        <v>36</v>
      </c>
      <c r="F347" s="12">
        <v>37</v>
      </c>
      <c r="G347" s="12">
        <v>37</v>
      </c>
      <c r="H347" s="12">
        <v>38</v>
      </c>
      <c r="I347" s="12">
        <v>35</v>
      </c>
      <c r="J347" s="12">
        <v>36</v>
      </c>
      <c r="K347" s="12">
        <v>36</v>
      </c>
      <c r="L347" s="12">
        <v>37</v>
      </c>
      <c r="M347" s="74" t="str">
        <f t="shared" si="152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5">
        <f t="shared" si="155"/>
        <v>34.528138528138527</v>
      </c>
      <c r="AO347" s="41">
        <v>1155</v>
      </c>
      <c r="AP347" s="110"/>
      <c r="AQ347" s="111"/>
      <c r="AR347" s="126" t="str">
        <f t="shared" si="156"/>
        <v/>
      </c>
      <c r="AS347" s="126" t="str">
        <f t="shared" si="157"/>
        <v/>
      </c>
      <c r="AT347" s="127">
        <v>1024</v>
      </c>
      <c r="AU347" s="128"/>
      <c r="AV347" s="129"/>
      <c r="AW347" s="126" t="str">
        <f t="shared" si="158"/>
        <v/>
      </c>
      <c r="AX347" s="126" t="str">
        <f t="shared" si="159"/>
        <v/>
      </c>
      <c r="AY347" s="64" t="str">
        <f t="shared" si="160"/>
        <v/>
      </c>
      <c r="AZ347" s="97">
        <v>79.7</v>
      </c>
      <c r="BA347" s="68"/>
      <c r="BB347" s="68"/>
      <c r="BC347" s="68"/>
      <c r="BD347" s="68"/>
      <c r="BE347" s="15"/>
      <c r="BF347" s="5">
        <f t="shared" si="161"/>
        <v>12333</v>
      </c>
      <c r="BG347" s="41">
        <v>3561</v>
      </c>
      <c r="BH347" s="42">
        <v>4882</v>
      </c>
      <c r="BI347" s="42"/>
      <c r="BJ347" s="42"/>
      <c r="BK347" s="42"/>
      <c r="BL347" s="42"/>
      <c r="BM347" s="15">
        <v>3890</v>
      </c>
    </row>
    <row r="348" spans="1:65" outlineLevel="5">
      <c r="A348" s="22">
        <f t="shared" si="144"/>
        <v>10</v>
      </c>
      <c r="B348" s="9">
        <f t="shared" si="128"/>
        <v>42665</v>
      </c>
      <c r="C348" s="51">
        <v>455466</v>
      </c>
      <c r="D348" s="64">
        <f t="shared" si="151"/>
        <v>36.799999999999997</v>
      </c>
      <c r="E348" s="12">
        <v>37</v>
      </c>
      <c r="F348" s="12">
        <v>37</v>
      </c>
      <c r="G348" s="12">
        <v>37</v>
      </c>
      <c r="H348" s="12">
        <v>38</v>
      </c>
      <c r="I348" s="12">
        <v>36</v>
      </c>
      <c r="J348" s="12">
        <v>36</v>
      </c>
      <c r="K348" s="12">
        <v>36</v>
      </c>
      <c r="L348" s="12">
        <v>37</v>
      </c>
      <c r="M348" s="74" t="str">
        <f t="shared" si="152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5">
        <f t="shared" si="155"/>
        <v>36.090497737556561</v>
      </c>
      <c r="AO348" s="41">
        <v>1105</v>
      </c>
      <c r="AP348" s="110"/>
      <c r="AQ348" s="111"/>
      <c r="AR348" s="126" t="str">
        <f t="shared" si="156"/>
        <v/>
      </c>
      <c r="AS348" s="126" t="str">
        <f t="shared" si="157"/>
        <v/>
      </c>
      <c r="AT348" s="127">
        <v>1231</v>
      </c>
      <c r="AU348" s="128"/>
      <c r="AV348" s="129"/>
      <c r="AW348" s="126" t="str">
        <f t="shared" si="158"/>
        <v/>
      </c>
      <c r="AX348" s="126" t="str">
        <f t="shared" si="159"/>
        <v/>
      </c>
      <c r="AY348" s="64" t="str">
        <f t="shared" si="160"/>
        <v/>
      </c>
      <c r="AZ348" s="97"/>
      <c r="BA348" s="68"/>
      <c r="BB348" s="68"/>
      <c r="BC348" s="68"/>
      <c r="BD348" s="68"/>
      <c r="BE348" s="15"/>
      <c r="BF348" s="5">
        <f t="shared" si="161"/>
        <v>12264</v>
      </c>
      <c r="BG348" s="41">
        <v>3266</v>
      </c>
      <c r="BH348" s="42">
        <v>5628</v>
      </c>
      <c r="BI348" s="42"/>
      <c r="BJ348" s="42"/>
      <c r="BK348" s="42"/>
      <c r="BL348" s="42"/>
      <c r="BM348" s="15">
        <v>3370</v>
      </c>
    </row>
    <row r="349" spans="1:65" outlineLevel="5">
      <c r="A349" s="22">
        <f t="shared" si="144"/>
        <v>10</v>
      </c>
      <c r="B349" s="9">
        <f t="shared" si="128"/>
        <v>42666</v>
      </c>
      <c r="C349" s="51">
        <v>429337</v>
      </c>
      <c r="D349" s="64">
        <f t="shared" si="151"/>
        <v>36.5</v>
      </c>
      <c r="E349" s="12">
        <v>36</v>
      </c>
      <c r="F349" s="12">
        <v>37</v>
      </c>
      <c r="G349" s="12">
        <v>37</v>
      </c>
      <c r="H349" s="12">
        <v>38</v>
      </c>
      <c r="I349" s="12">
        <v>35</v>
      </c>
      <c r="J349" s="12">
        <v>36</v>
      </c>
      <c r="K349" s="12">
        <v>36</v>
      </c>
      <c r="L349" s="12">
        <v>37</v>
      </c>
      <c r="M349" s="74" t="str">
        <f t="shared" si="152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5">
        <f t="shared" si="155"/>
        <v>24.925000000000001</v>
      </c>
      <c r="AO349" s="41">
        <v>1600</v>
      </c>
      <c r="AP349" s="110"/>
      <c r="AQ349" s="111"/>
      <c r="AR349" s="126" t="str">
        <f t="shared" si="156"/>
        <v/>
      </c>
      <c r="AS349" s="126" t="str">
        <f t="shared" si="157"/>
        <v/>
      </c>
      <c r="AT349" s="127">
        <v>1637</v>
      </c>
      <c r="AU349" s="128"/>
      <c r="AV349" s="129"/>
      <c r="AW349" s="126" t="str">
        <f t="shared" si="158"/>
        <v/>
      </c>
      <c r="AX349" s="126" t="str">
        <f t="shared" si="159"/>
        <v/>
      </c>
      <c r="AY349" s="64" t="str">
        <f t="shared" si="160"/>
        <v/>
      </c>
      <c r="AZ349" s="97"/>
      <c r="BA349" s="68"/>
      <c r="BB349" s="68"/>
      <c r="BC349" s="68"/>
      <c r="BD349" s="68"/>
      <c r="BE349" s="15"/>
      <c r="BF349" s="5">
        <f t="shared" si="161"/>
        <v>15410</v>
      </c>
      <c r="BG349" s="41">
        <v>2858</v>
      </c>
      <c r="BH349" s="42">
        <v>7642</v>
      </c>
      <c r="BI349" s="42"/>
      <c r="BJ349" s="42"/>
      <c r="BK349" s="42"/>
      <c r="BL349" s="42"/>
      <c r="BM349" s="15">
        <v>4910</v>
      </c>
    </row>
    <row r="350" spans="1:65" outlineLevel="5">
      <c r="A350" s="22">
        <f t="shared" si="144"/>
        <v>10</v>
      </c>
      <c r="B350" s="9">
        <f t="shared" si="128"/>
        <v>42667</v>
      </c>
      <c r="C350" s="51">
        <v>431891</v>
      </c>
      <c r="D350" s="64">
        <f t="shared" si="151"/>
        <v>36.5</v>
      </c>
      <c r="E350" s="12">
        <v>36</v>
      </c>
      <c r="F350" s="12">
        <v>37</v>
      </c>
      <c r="G350" s="12">
        <v>37</v>
      </c>
      <c r="H350" s="12">
        <v>38</v>
      </c>
      <c r="I350" s="12">
        <v>35</v>
      </c>
      <c r="J350" s="12">
        <v>36</v>
      </c>
      <c r="K350" s="12">
        <v>36</v>
      </c>
      <c r="L350" s="12">
        <v>37</v>
      </c>
      <c r="M350" s="74" t="str">
        <f t="shared" si="152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5">
        <f t="shared" si="155"/>
        <v>29.25898752751284</v>
      </c>
      <c r="AO350" s="41">
        <v>1363</v>
      </c>
      <c r="AP350" s="110"/>
      <c r="AQ350" s="111"/>
      <c r="AR350" s="126" t="str">
        <f t="shared" si="156"/>
        <v/>
      </c>
      <c r="AS350" s="126" t="str">
        <f t="shared" si="157"/>
        <v/>
      </c>
      <c r="AT350" s="127">
        <v>608</v>
      </c>
      <c r="AU350" s="128"/>
      <c r="AV350" s="129"/>
      <c r="AW350" s="126" t="str">
        <f t="shared" si="158"/>
        <v/>
      </c>
      <c r="AX350" s="126" t="str">
        <f t="shared" si="159"/>
        <v/>
      </c>
      <c r="AY350" s="64" t="str">
        <f t="shared" si="160"/>
        <v/>
      </c>
      <c r="AZ350" s="97">
        <v>79.599999999999994</v>
      </c>
      <c r="BA350" s="68"/>
      <c r="BB350" s="68"/>
      <c r="BC350" s="68"/>
      <c r="BD350" s="68"/>
      <c r="BE350" s="15"/>
      <c r="BF350" s="5">
        <f t="shared" si="161"/>
        <v>15020</v>
      </c>
      <c r="BG350" s="41">
        <v>2575</v>
      </c>
      <c r="BH350" s="42">
        <v>6965</v>
      </c>
      <c r="BI350" s="42"/>
      <c r="BJ350" s="42"/>
      <c r="BK350" s="42"/>
      <c r="BL350" s="42"/>
      <c r="BM350" s="15">
        <v>5480</v>
      </c>
    </row>
    <row r="351" spans="1:65" outlineLevel="5">
      <c r="A351" s="22">
        <f t="shared" si="144"/>
        <v>10</v>
      </c>
      <c r="B351" s="9">
        <f t="shared" si="128"/>
        <v>42668</v>
      </c>
      <c r="C351" s="51">
        <v>437802</v>
      </c>
      <c r="D351" s="64">
        <f t="shared" si="151"/>
        <v>36.5</v>
      </c>
      <c r="E351" s="12">
        <v>36</v>
      </c>
      <c r="F351" s="12">
        <v>36</v>
      </c>
      <c r="G351" s="12">
        <v>37</v>
      </c>
      <c r="H351" s="12">
        <v>39</v>
      </c>
      <c r="I351" s="12">
        <v>35</v>
      </c>
      <c r="J351" s="12">
        <v>35</v>
      </c>
      <c r="K351" s="12">
        <v>36</v>
      </c>
      <c r="L351" s="12">
        <v>38</v>
      </c>
      <c r="M351" s="74" t="str">
        <f t="shared" si="152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5">
        <f t="shared" si="155"/>
        <v>21.067089276281035</v>
      </c>
      <c r="AO351" s="41">
        <v>1893</v>
      </c>
      <c r="AP351" s="110"/>
      <c r="AQ351" s="111"/>
      <c r="AR351" s="126" t="str">
        <f t="shared" si="156"/>
        <v/>
      </c>
      <c r="AS351" s="126" t="str">
        <f t="shared" si="157"/>
        <v/>
      </c>
      <c r="AT351" s="127">
        <v>0</v>
      </c>
      <c r="AU351" s="128"/>
      <c r="AV351" s="129"/>
      <c r="AW351" s="126" t="str">
        <f t="shared" si="158"/>
        <v/>
      </c>
      <c r="AX351" s="126" t="str">
        <f t="shared" si="159"/>
        <v/>
      </c>
      <c r="AY351" s="64" t="str">
        <f t="shared" si="160"/>
        <v/>
      </c>
      <c r="AZ351" s="97"/>
      <c r="BA351" s="68"/>
      <c r="BB351" s="68"/>
      <c r="BC351" s="68"/>
      <c r="BD351" s="68"/>
      <c r="BE351" s="15"/>
      <c r="BF351" s="5">
        <f t="shared" si="161"/>
        <v>12487</v>
      </c>
      <c r="BG351" s="41">
        <v>2724</v>
      </c>
      <c r="BH351" s="42">
        <v>5093</v>
      </c>
      <c r="BI351" s="42"/>
      <c r="BJ351" s="42"/>
      <c r="BK351" s="42"/>
      <c r="BL351" s="42"/>
      <c r="BM351" s="15">
        <v>4670</v>
      </c>
    </row>
    <row r="352" spans="1:65" outlineLevel="5">
      <c r="A352" s="22">
        <f t="shared" si="144"/>
        <v>10</v>
      </c>
      <c r="B352" s="9">
        <f t="shared" ref="B352:B415" si="162">B351+1</f>
        <v>42669</v>
      </c>
      <c r="C352" s="51">
        <v>469403</v>
      </c>
      <c r="D352" s="64">
        <f t="shared" si="151"/>
        <v>36</v>
      </c>
      <c r="E352" s="12">
        <v>35</v>
      </c>
      <c r="F352" s="12">
        <v>36</v>
      </c>
      <c r="G352" s="12">
        <v>36</v>
      </c>
      <c r="H352" s="12">
        <v>39</v>
      </c>
      <c r="I352" s="12">
        <v>34</v>
      </c>
      <c r="J352" s="12">
        <v>35</v>
      </c>
      <c r="K352" s="12">
        <v>35</v>
      </c>
      <c r="L352" s="12">
        <v>38</v>
      </c>
      <c r="M352" s="74" t="str">
        <f t="shared" si="152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5">
        <f t="shared" si="155"/>
        <v>24.785581106277192</v>
      </c>
      <c r="AO352" s="41">
        <v>1609</v>
      </c>
      <c r="AP352" s="110"/>
      <c r="AQ352" s="111"/>
      <c r="AR352" s="126" t="str">
        <f t="shared" si="156"/>
        <v/>
      </c>
      <c r="AS352" s="126" t="str">
        <f t="shared" si="157"/>
        <v/>
      </c>
      <c r="AT352" s="127">
        <v>161</v>
      </c>
      <c r="AU352" s="128"/>
      <c r="AV352" s="129"/>
      <c r="AW352" s="126" t="str">
        <f t="shared" si="158"/>
        <v/>
      </c>
      <c r="AX352" s="126" t="str">
        <f t="shared" si="159"/>
        <v/>
      </c>
      <c r="AY352" s="64" t="str">
        <f t="shared" si="160"/>
        <v/>
      </c>
      <c r="AZ352" s="97"/>
      <c r="BA352" s="68"/>
      <c r="BB352" s="68"/>
      <c r="BC352" s="68"/>
      <c r="BD352" s="68"/>
      <c r="BE352" s="15"/>
      <c r="BF352" s="5">
        <f t="shared" si="161"/>
        <v>15412</v>
      </c>
      <c r="BG352" s="41">
        <v>3107</v>
      </c>
      <c r="BH352" s="42">
        <v>7925</v>
      </c>
      <c r="BI352" s="42"/>
      <c r="BJ352" s="42"/>
      <c r="BK352" s="42"/>
      <c r="BL352" s="42"/>
      <c r="BM352" s="15">
        <v>4380</v>
      </c>
    </row>
    <row r="353" spans="1:65" outlineLevel="5">
      <c r="A353" s="22">
        <f t="shared" si="144"/>
        <v>10</v>
      </c>
      <c r="B353" s="9">
        <f t="shared" si="162"/>
        <v>42670</v>
      </c>
      <c r="C353" s="51">
        <v>447604</v>
      </c>
      <c r="D353" s="64">
        <f t="shared" si="151"/>
        <v>36.299999999999997</v>
      </c>
      <c r="E353" s="12">
        <v>35</v>
      </c>
      <c r="F353" s="12">
        <v>37</v>
      </c>
      <c r="G353" s="12">
        <v>37</v>
      </c>
      <c r="H353" s="12">
        <v>38</v>
      </c>
      <c r="I353" s="12">
        <v>34</v>
      </c>
      <c r="J353" s="12">
        <v>36</v>
      </c>
      <c r="K353" s="12">
        <v>36</v>
      </c>
      <c r="L353" s="12">
        <v>37</v>
      </c>
      <c r="M353" s="74" t="str">
        <f t="shared" si="152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5">
        <f t="shared" si="155"/>
        <v>27.598615916955016</v>
      </c>
      <c r="AO353" s="41">
        <v>1445</v>
      </c>
      <c r="AP353" s="110"/>
      <c r="AQ353" s="111"/>
      <c r="AR353" s="126" t="str">
        <f t="shared" si="156"/>
        <v/>
      </c>
      <c r="AS353" s="126" t="str">
        <f t="shared" si="157"/>
        <v/>
      </c>
      <c r="AT353" s="127">
        <v>1009</v>
      </c>
      <c r="AU353" s="128"/>
      <c r="AV353" s="129"/>
      <c r="AW353" s="126" t="str">
        <f t="shared" si="158"/>
        <v/>
      </c>
      <c r="AX353" s="126" t="str">
        <f t="shared" si="159"/>
        <v/>
      </c>
      <c r="AY353" s="64" t="str">
        <f t="shared" si="160"/>
        <v/>
      </c>
      <c r="AZ353" s="97">
        <v>78.900000000000006</v>
      </c>
      <c r="BA353" s="68"/>
      <c r="BB353" s="68"/>
      <c r="BC353" s="68"/>
      <c r="BD353" s="68"/>
      <c r="BE353" s="15"/>
      <c r="BF353" s="5">
        <f t="shared" si="161"/>
        <v>15043</v>
      </c>
      <c r="BG353" s="41">
        <v>5159</v>
      </c>
      <c r="BH353" s="42">
        <v>4414</v>
      </c>
      <c r="BI353" s="42"/>
      <c r="BJ353" s="42"/>
      <c r="BK353" s="42"/>
      <c r="BL353" s="42"/>
      <c r="BM353" s="15">
        <v>5470</v>
      </c>
    </row>
    <row r="354" spans="1:65" outlineLevel="5">
      <c r="A354" s="22">
        <f t="shared" si="144"/>
        <v>10</v>
      </c>
      <c r="B354" s="9">
        <f t="shared" si="162"/>
        <v>42671</v>
      </c>
      <c r="C354" s="51">
        <v>484498</v>
      </c>
      <c r="D354" s="64">
        <f t="shared" si="151"/>
        <v>37.5</v>
      </c>
      <c r="E354" s="12">
        <v>37</v>
      </c>
      <c r="F354" s="12">
        <v>39</v>
      </c>
      <c r="G354" s="12">
        <v>38</v>
      </c>
      <c r="H354" s="12">
        <v>38</v>
      </c>
      <c r="I354" s="12">
        <v>36</v>
      </c>
      <c r="J354" s="12">
        <v>38</v>
      </c>
      <c r="K354" s="12">
        <v>37</v>
      </c>
      <c r="L354" s="12">
        <v>37</v>
      </c>
      <c r="M354" s="74" t="str">
        <f t="shared" si="152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5">
        <f t="shared" si="155"/>
        <v>32.688524590163937</v>
      </c>
      <c r="AO354" s="41">
        <v>1220</v>
      </c>
      <c r="AP354" s="110"/>
      <c r="AQ354" s="111"/>
      <c r="AR354" s="126" t="str">
        <f t="shared" si="156"/>
        <v/>
      </c>
      <c r="AS354" s="126" t="str">
        <f t="shared" si="157"/>
        <v/>
      </c>
      <c r="AT354" s="127">
        <v>1044</v>
      </c>
      <c r="AU354" s="128"/>
      <c r="AV354" s="129"/>
      <c r="AW354" s="126" t="str">
        <f t="shared" si="158"/>
        <v/>
      </c>
      <c r="AX354" s="126" t="str">
        <f t="shared" si="159"/>
        <v/>
      </c>
      <c r="AY354" s="64" t="str">
        <f t="shared" si="160"/>
        <v/>
      </c>
      <c r="AZ354" s="97">
        <v>79.2</v>
      </c>
      <c r="BA354" s="68"/>
      <c r="BB354" s="68"/>
      <c r="BC354" s="68"/>
      <c r="BD354" s="68"/>
      <c r="BE354" s="15"/>
      <c r="BF354" s="5">
        <f t="shared" si="161"/>
        <v>12255</v>
      </c>
      <c r="BG354" s="41">
        <v>6925</v>
      </c>
      <c r="BH354" s="42">
        <v>0</v>
      </c>
      <c r="BI354" s="42"/>
      <c r="BJ354" s="42"/>
      <c r="BK354" s="42"/>
      <c r="BL354" s="42"/>
      <c r="BM354" s="15">
        <v>5330</v>
      </c>
    </row>
    <row r="355" spans="1:65" outlineLevel="5">
      <c r="A355" s="22">
        <f t="shared" si="144"/>
        <v>10</v>
      </c>
      <c r="B355" s="9">
        <f t="shared" si="162"/>
        <v>42672</v>
      </c>
      <c r="C355" s="51">
        <v>447757</v>
      </c>
      <c r="D355" s="64">
        <f t="shared" si="151"/>
        <v>37.5</v>
      </c>
      <c r="E355" s="12">
        <v>37</v>
      </c>
      <c r="F355" s="12">
        <v>39</v>
      </c>
      <c r="G355" s="12">
        <v>39</v>
      </c>
      <c r="H355" s="12">
        <v>37</v>
      </c>
      <c r="I355" s="12">
        <v>36</v>
      </c>
      <c r="J355" s="12">
        <v>38</v>
      </c>
      <c r="K355" s="12">
        <v>38</v>
      </c>
      <c r="L355" s="12">
        <v>36</v>
      </c>
      <c r="M355" s="74" t="str">
        <f t="shared" si="152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5">
        <f t="shared" si="155"/>
        <v>39.213372664700096</v>
      </c>
      <c r="AO355" s="41">
        <v>1017</v>
      </c>
      <c r="AP355" s="110"/>
      <c r="AQ355" s="111"/>
      <c r="AR355" s="126" t="str">
        <f t="shared" si="156"/>
        <v/>
      </c>
      <c r="AS355" s="126" t="str">
        <f t="shared" si="157"/>
        <v/>
      </c>
      <c r="AT355" s="127">
        <v>1047</v>
      </c>
      <c r="AU355" s="128"/>
      <c r="AV355" s="129"/>
      <c r="AW355" s="126" t="str">
        <f t="shared" si="158"/>
        <v/>
      </c>
      <c r="AX355" s="126" t="str">
        <f t="shared" si="159"/>
        <v/>
      </c>
      <c r="AY355" s="64" t="str">
        <f t="shared" si="160"/>
        <v/>
      </c>
      <c r="AZ355" s="97"/>
      <c r="BA355" s="68"/>
      <c r="BB355" s="68"/>
      <c r="BC355" s="68"/>
      <c r="BD355" s="68"/>
      <c r="BE355" s="15"/>
      <c r="BF355" s="5">
        <f t="shared" si="161"/>
        <v>12310</v>
      </c>
      <c r="BG355" s="41">
        <v>4854</v>
      </c>
      <c r="BH355" s="42">
        <v>2126</v>
      </c>
      <c r="BI355" s="42"/>
      <c r="BJ355" s="42"/>
      <c r="BK355" s="42"/>
      <c r="BL355" s="42"/>
      <c r="BM355" s="15">
        <v>5330</v>
      </c>
    </row>
    <row r="356" spans="1:65" outlineLevel="5">
      <c r="A356" s="22">
        <f t="shared" si="144"/>
        <v>10</v>
      </c>
      <c r="B356" s="9">
        <f t="shared" si="162"/>
        <v>42673</v>
      </c>
      <c r="C356" s="51">
        <v>381314</v>
      </c>
      <c r="D356" s="64">
        <f t="shared" si="151"/>
        <v>37.299999999999997</v>
      </c>
      <c r="E356" s="12">
        <v>37</v>
      </c>
      <c r="F356" s="12">
        <v>39</v>
      </c>
      <c r="G356" s="12">
        <v>39</v>
      </c>
      <c r="H356" s="12">
        <v>36</v>
      </c>
      <c r="I356" s="12">
        <v>36</v>
      </c>
      <c r="J356" s="12">
        <v>38</v>
      </c>
      <c r="K356" s="12">
        <v>38</v>
      </c>
      <c r="L356" s="12">
        <v>35</v>
      </c>
      <c r="M356" s="74" t="str">
        <f t="shared" si="152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5">
        <f t="shared" si="155"/>
        <v>35.831087151841871</v>
      </c>
      <c r="AO356" s="41">
        <v>1113</v>
      </c>
      <c r="AP356" s="110"/>
      <c r="AQ356" s="111"/>
      <c r="AR356" s="126" t="str">
        <f t="shared" si="156"/>
        <v/>
      </c>
      <c r="AS356" s="126" t="str">
        <f t="shared" si="157"/>
        <v/>
      </c>
      <c r="AT356" s="127">
        <v>1036</v>
      </c>
      <c r="AU356" s="128"/>
      <c r="AV356" s="129"/>
      <c r="AW356" s="126" t="str">
        <f t="shared" si="158"/>
        <v/>
      </c>
      <c r="AX356" s="126" t="str">
        <f t="shared" si="159"/>
        <v/>
      </c>
      <c r="AY356" s="64" t="str">
        <f t="shared" si="160"/>
        <v/>
      </c>
      <c r="AZ356" s="97"/>
      <c r="BA356" s="68"/>
      <c r="BB356" s="68"/>
      <c r="BC356" s="68"/>
      <c r="BD356" s="68"/>
      <c r="BE356" s="15"/>
      <c r="BF356" s="5">
        <f t="shared" si="161"/>
        <v>13956</v>
      </c>
      <c r="BG356" s="41">
        <v>3138</v>
      </c>
      <c r="BH356" s="42">
        <v>5568</v>
      </c>
      <c r="BI356" s="42"/>
      <c r="BJ356" s="42"/>
      <c r="BK356" s="42"/>
      <c r="BL356" s="42"/>
      <c r="BM356" s="15">
        <v>5250</v>
      </c>
    </row>
    <row r="357" spans="1:65" ht="17.25" outlineLevel="5" thickBot="1">
      <c r="A357" s="31">
        <f t="shared" si="144"/>
        <v>10</v>
      </c>
      <c r="B357" s="32">
        <f t="shared" si="162"/>
        <v>42674</v>
      </c>
      <c r="C357" s="51">
        <v>390752</v>
      </c>
      <c r="D357" s="64">
        <f t="shared" si="151"/>
        <v>37.299999999999997</v>
      </c>
      <c r="E357" s="12">
        <v>37</v>
      </c>
      <c r="F357" s="12">
        <v>39</v>
      </c>
      <c r="G357" s="12">
        <v>39</v>
      </c>
      <c r="H357" s="12">
        <v>36</v>
      </c>
      <c r="I357" s="12">
        <v>36</v>
      </c>
      <c r="J357" s="12">
        <v>38</v>
      </c>
      <c r="K357" s="12">
        <v>38</v>
      </c>
      <c r="L357" s="12">
        <v>35</v>
      </c>
      <c r="M357" s="74" t="str">
        <f t="shared" si="152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5">
        <f t="shared" si="155"/>
        <v>47.028301886792455</v>
      </c>
      <c r="AO357" s="41">
        <v>848</v>
      </c>
      <c r="AP357" s="110"/>
      <c r="AQ357" s="111"/>
      <c r="AR357" s="126" t="str">
        <f t="shared" si="156"/>
        <v/>
      </c>
      <c r="AS357" s="126" t="str">
        <f t="shared" si="157"/>
        <v/>
      </c>
      <c r="AT357" s="127">
        <v>1023</v>
      </c>
      <c r="AU357" s="128"/>
      <c r="AV357" s="129"/>
      <c r="AW357" s="126" t="str">
        <f t="shared" si="158"/>
        <v/>
      </c>
      <c r="AX357" s="126" t="str">
        <f t="shared" si="159"/>
        <v/>
      </c>
      <c r="AY357" s="64" t="str">
        <f t="shared" si="160"/>
        <v/>
      </c>
      <c r="AZ357" s="97">
        <v>78.7</v>
      </c>
      <c r="BA357" s="68"/>
      <c r="BB357" s="68"/>
      <c r="BC357" s="68"/>
      <c r="BD357" s="68"/>
      <c r="BE357" s="15"/>
      <c r="BF357" s="5">
        <f t="shared" si="161"/>
        <v>14542</v>
      </c>
      <c r="BG357" s="41">
        <v>3050</v>
      </c>
      <c r="BH357" s="42">
        <v>7742</v>
      </c>
      <c r="BI357" s="42"/>
      <c r="BJ357" s="42"/>
      <c r="BK357" s="42"/>
      <c r="BL357" s="42"/>
      <c r="BM357" s="15">
        <v>3750</v>
      </c>
    </row>
    <row r="358" spans="1:65" outlineLevel="4">
      <c r="A358" s="157" t="s">
        <v>48</v>
      </c>
      <c r="B358" s="158"/>
      <c r="C358" s="50">
        <f t="shared" ref="C358:BM358" si="163">SUBTOTAL(4,C327:C357)</f>
        <v>793510</v>
      </c>
      <c r="D358" s="60">
        <f t="shared" si="163"/>
        <v>38.5</v>
      </c>
      <c r="E358" s="28">
        <f t="shared" si="163"/>
        <v>38</v>
      </c>
      <c r="F358" s="28">
        <f t="shared" si="163"/>
        <v>40</v>
      </c>
      <c r="G358" s="28">
        <f t="shared" si="163"/>
        <v>39</v>
      </c>
      <c r="H358" s="28">
        <f t="shared" si="163"/>
        <v>39</v>
      </c>
      <c r="I358" s="28">
        <f t="shared" si="163"/>
        <v>37</v>
      </c>
      <c r="J358" s="28">
        <f t="shared" si="163"/>
        <v>39</v>
      </c>
      <c r="K358" s="28">
        <f t="shared" si="163"/>
        <v>38</v>
      </c>
      <c r="L358" s="28">
        <f t="shared" si="163"/>
        <v>38</v>
      </c>
      <c r="M358" s="71">
        <f t="shared" si="163"/>
        <v>7.3</v>
      </c>
      <c r="N358" s="82">
        <f t="shared" si="163"/>
        <v>7.37</v>
      </c>
      <c r="O358" s="82">
        <f t="shared" si="163"/>
        <v>7.38</v>
      </c>
      <c r="P358" s="82">
        <f t="shared" si="163"/>
        <v>7.24</v>
      </c>
      <c r="Q358" s="82">
        <f t="shared" si="163"/>
        <v>7.16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63.808</v>
      </c>
      <c r="AO358" s="39">
        <f t="shared" si="163"/>
        <v>1893</v>
      </c>
      <c r="AP358" s="104">
        <f t="shared" si="163"/>
        <v>5.44</v>
      </c>
      <c r="AQ358" s="105">
        <f t="shared" si="163"/>
        <v>3.77</v>
      </c>
      <c r="AR358" s="106">
        <f t="shared" si="163"/>
        <v>73.195876288659804</v>
      </c>
      <c r="AS358" s="106">
        <f t="shared" si="163"/>
        <v>30.69852941176471</v>
      </c>
      <c r="AT358" s="107">
        <f t="shared" si="163"/>
        <v>1679</v>
      </c>
      <c r="AU358" s="108">
        <f t="shared" si="163"/>
        <v>2.68</v>
      </c>
      <c r="AV358" s="109">
        <f t="shared" si="163"/>
        <v>1.61</v>
      </c>
      <c r="AW358" s="106">
        <f t="shared" si="163"/>
        <v>60.074626865671647</v>
      </c>
      <c r="AX358" s="106">
        <f t="shared" si="163"/>
        <v>41.452991452991448</v>
      </c>
      <c r="AY358" s="60">
        <f t="shared" si="163"/>
        <v>45.259183969798201</v>
      </c>
      <c r="AZ358" s="96">
        <f t="shared" si="163"/>
        <v>79.8</v>
      </c>
      <c r="BA358" s="67">
        <f t="shared" si="163"/>
        <v>0</v>
      </c>
      <c r="BB358" s="67">
        <f t="shared" si="163"/>
        <v>0</v>
      </c>
      <c r="BC358" s="67">
        <f t="shared" si="163"/>
        <v>0</v>
      </c>
      <c r="BD358" s="67">
        <f t="shared" si="163"/>
        <v>0</v>
      </c>
      <c r="BE358" s="27">
        <f t="shared" si="163"/>
        <v>0</v>
      </c>
      <c r="BF358" s="29">
        <f t="shared" si="163"/>
        <v>15412</v>
      </c>
      <c r="BG358" s="39">
        <f t="shared" si="163"/>
        <v>6925</v>
      </c>
      <c r="BH358" s="40">
        <f t="shared" si="163"/>
        <v>7925</v>
      </c>
      <c r="BI358" s="40">
        <f t="shared" si="163"/>
        <v>0</v>
      </c>
      <c r="BJ358" s="40">
        <f t="shared" si="163"/>
        <v>0</v>
      </c>
      <c r="BK358" s="40">
        <f t="shared" si="163"/>
        <v>0</v>
      </c>
      <c r="BL358" s="40">
        <f t="shared" si="163"/>
        <v>0</v>
      </c>
      <c r="BM358" s="27">
        <f t="shared" si="163"/>
        <v>6050</v>
      </c>
    </row>
    <row r="359" spans="1:65" outlineLevel="3">
      <c r="A359" s="187" t="s">
        <v>49</v>
      </c>
      <c r="B359" s="188"/>
      <c r="C359" s="51">
        <f t="shared" ref="C359:BM359" si="164">SUBTOTAL(5,C327:C357)</f>
        <v>381314</v>
      </c>
      <c r="D359" s="61">
        <f t="shared" si="164"/>
        <v>36</v>
      </c>
      <c r="E359" s="12">
        <f t="shared" si="164"/>
        <v>35</v>
      </c>
      <c r="F359" s="12">
        <f t="shared" si="164"/>
        <v>36</v>
      </c>
      <c r="G359" s="12">
        <f t="shared" si="164"/>
        <v>36</v>
      </c>
      <c r="H359" s="12">
        <f t="shared" si="164"/>
        <v>36</v>
      </c>
      <c r="I359" s="12">
        <f t="shared" si="164"/>
        <v>34</v>
      </c>
      <c r="J359" s="12">
        <f t="shared" si="164"/>
        <v>35</v>
      </c>
      <c r="K359" s="12">
        <f t="shared" si="164"/>
        <v>35</v>
      </c>
      <c r="L359" s="12">
        <f t="shared" si="164"/>
        <v>35</v>
      </c>
      <c r="M359" s="72">
        <f t="shared" si="164"/>
        <v>7.1</v>
      </c>
      <c r="N359" s="83">
        <f t="shared" si="164"/>
        <v>7.15</v>
      </c>
      <c r="O359" s="83">
        <f t="shared" si="164"/>
        <v>7.11</v>
      </c>
      <c r="P359" s="83">
        <f t="shared" si="164"/>
        <v>7.17</v>
      </c>
      <c r="Q359" s="83">
        <f t="shared" si="164"/>
        <v>7.16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21.067089276281035</v>
      </c>
      <c r="AO359" s="41">
        <f t="shared" si="164"/>
        <v>625</v>
      </c>
      <c r="AP359" s="110">
        <f t="shared" si="164"/>
        <v>4.82</v>
      </c>
      <c r="AQ359" s="111">
        <f t="shared" si="164"/>
        <v>3.45</v>
      </c>
      <c r="AR359" s="112">
        <f t="shared" si="164"/>
        <v>69.30147058823529</v>
      </c>
      <c r="AS359" s="112">
        <f t="shared" si="164"/>
        <v>26.804123711340196</v>
      </c>
      <c r="AT359" s="113">
        <f t="shared" si="164"/>
        <v>0</v>
      </c>
      <c r="AU359" s="114">
        <f t="shared" si="164"/>
        <v>2.34</v>
      </c>
      <c r="AV359" s="115">
        <f t="shared" si="164"/>
        <v>1.37</v>
      </c>
      <c r="AW359" s="112">
        <f t="shared" si="164"/>
        <v>58.547008547008552</v>
      </c>
      <c r="AX359" s="112">
        <f t="shared" si="164"/>
        <v>39.925373134328353</v>
      </c>
      <c r="AY359" s="61">
        <f t="shared" si="164"/>
        <v>37.436079739670177</v>
      </c>
      <c r="AZ359" s="97">
        <f t="shared" si="164"/>
        <v>78.599999999999994</v>
      </c>
      <c r="BA359" s="68">
        <f t="shared" si="164"/>
        <v>0</v>
      </c>
      <c r="BB359" s="68">
        <f t="shared" si="164"/>
        <v>0</v>
      </c>
      <c r="BC359" s="68">
        <f t="shared" si="164"/>
        <v>0</v>
      </c>
      <c r="BD359" s="68">
        <f t="shared" si="164"/>
        <v>0</v>
      </c>
      <c r="BE359" s="15">
        <f t="shared" si="164"/>
        <v>0</v>
      </c>
      <c r="BF359" s="6">
        <f t="shared" si="164"/>
        <v>3953</v>
      </c>
      <c r="BG359" s="41">
        <f t="shared" si="164"/>
        <v>611</v>
      </c>
      <c r="BH359" s="42">
        <f t="shared" si="164"/>
        <v>0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1800</v>
      </c>
    </row>
    <row r="360" spans="1:65" outlineLevel="2">
      <c r="A360" s="187" t="s">
        <v>50</v>
      </c>
      <c r="B360" s="188"/>
      <c r="C360" s="51">
        <f>IFERROR(SUBTOTAL(1,C327:C357),"")</f>
        <v>508004.6451612903</v>
      </c>
      <c r="D360" s="61">
        <f t="shared" ref="D360:BM360" si="165">IFERROR(SUBTOTAL(1,D327:D357),"")</f>
        <v>37.429032258064517</v>
      </c>
      <c r="E360" s="12">
        <f t="shared" si="165"/>
        <v>37.161290322580648</v>
      </c>
      <c r="F360" s="12">
        <f t="shared" si="165"/>
        <v>38.193548387096776</v>
      </c>
      <c r="G360" s="12">
        <f t="shared" si="165"/>
        <v>38.225806451612904</v>
      </c>
      <c r="H360" s="12">
        <f t="shared" si="165"/>
        <v>37.666666666666664</v>
      </c>
      <c r="I360" s="12">
        <f t="shared" si="165"/>
        <v>36.161290322580648</v>
      </c>
      <c r="J360" s="12">
        <f t="shared" si="165"/>
        <v>37.193548387096776</v>
      </c>
      <c r="K360" s="12">
        <f t="shared" si="165"/>
        <v>37.225806451612904</v>
      </c>
      <c r="L360" s="12">
        <f t="shared" si="165"/>
        <v>36.666666666666664</v>
      </c>
      <c r="M360" s="72">
        <f t="shared" si="165"/>
        <v>7.2</v>
      </c>
      <c r="N360" s="83">
        <f t="shared" si="165"/>
        <v>7.2433333333333332</v>
      </c>
      <c r="O360" s="83">
        <f t="shared" si="165"/>
        <v>7.2233333333333327</v>
      </c>
      <c r="P360" s="83">
        <f t="shared" si="165"/>
        <v>7.2066666666666661</v>
      </c>
      <c r="Q360" s="83">
        <f t="shared" si="165"/>
        <v>7.16</v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34.99137198763033</v>
      </c>
      <c r="AO360" s="41">
        <f t="shared" si="165"/>
        <v>1210.1612903225807</v>
      </c>
      <c r="AP360" s="110">
        <f t="shared" si="165"/>
        <v>5.0366666666666662</v>
      </c>
      <c r="AQ360" s="111">
        <f t="shared" si="165"/>
        <v>3.59</v>
      </c>
      <c r="AR360" s="112">
        <f t="shared" si="165"/>
        <v>71.358036787457422</v>
      </c>
      <c r="AS360" s="112">
        <f t="shared" si="165"/>
        <v>28.641963212542578</v>
      </c>
      <c r="AT360" s="113">
        <f t="shared" si="165"/>
        <v>1025.9677419354839</v>
      </c>
      <c r="AU360" s="114">
        <f t="shared" si="165"/>
        <v>2.48</v>
      </c>
      <c r="AV360" s="115">
        <f t="shared" si="165"/>
        <v>1.4766666666666666</v>
      </c>
      <c r="AW360" s="112">
        <f t="shared" si="165"/>
        <v>59.512996928193672</v>
      </c>
      <c r="AX360" s="112">
        <f t="shared" si="165"/>
        <v>40.487003071806328</v>
      </c>
      <c r="AY360" s="61">
        <f t="shared" si="165"/>
        <v>40.981494964422986</v>
      </c>
      <c r="AZ360" s="97">
        <f t="shared" si="165"/>
        <v>79.258823529411771</v>
      </c>
      <c r="BA360" s="68" t="str">
        <f t="shared" si="165"/>
        <v/>
      </c>
      <c r="BB360" s="68" t="str">
        <f t="shared" si="165"/>
        <v/>
      </c>
      <c r="BC360" s="68" t="str">
        <f t="shared" si="165"/>
        <v/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11357.322580645161</v>
      </c>
      <c r="BG360" s="41">
        <f t="shared" si="165"/>
        <v>3270.1935483870966</v>
      </c>
      <c r="BH360" s="42">
        <f t="shared" si="165"/>
        <v>3277.7741935483873</v>
      </c>
      <c r="BI360" s="42" t="str">
        <f t="shared" si="165"/>
        <v/>
      </c>
      <c r="BJ360" s="42" t="str">
        <f t="shared" si="165"/>
        <v/>
      </c>
      <c r="BK360" s="42" t="str">
        <f t="shared" si="165"/>
        <v/>
      </c>
      <c r="BL360" s="42" t="str">
        <f t="shared" si="165"/>
        <v/>
      </c>
      <c r="BM360" s="15">
        <f t="shared" si="165"/>
        <v>4809.3548387096771</v>
      </c>
    </row>
    <row r="361" spans="1:65" ht="17.25" outlineLevel="1" thickBot="1">
      <c r="A361" s="189" t="s">
        <v>51</v>
      </c>
      <c r="B361" s="190"/>
      <c r="C361" s="52">
        <f>SUBTOTAL(9,C327:C357)</f>
        <v>15748144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37515</v>
      </c>
      <c r="AP361" s="116"/>
      <c r="AQ361" s="117"/>
      <c r="AR361" s="118"/>
      <c r="AS361" s="118"/>
      <c r="AT361" s="119">
        <f>SUBTOTAL(9,AT327:AT357)</f>
        <v>31805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352077</v>
      </c>
      <c r="BG361" s="43">
        <f t="shared" si="166"/>
        <v>101376</v>
      </c>
      <c r="BH361" s="44">
        <f t="shared" si="166"/>
        <v>101611</v>
      </c>
      <c r="BI361" s="44">
        <f t="shared" si="166"/>
        <v>0</v>
      </c>
      <c r="BJ361" s="44">
        <f t="shared" si="166"/>
        <v>0</v>
      </c>
      <c r="BK361" s="44">
        <f t="shared" si="166"/>
        <v>0</v>
      </c>
      <c r="BL361" s="44">
        <f t="shared" si="166"/>
        <v>0</v>
      </c>
      <c r="BM361" s="16">
        <f t="shared" si="166"/>
        <v>149090</v>
      </c>
    </row>
    <row r="362" spans="1:65" outlineLevel="5">
      <c r="A362" s="21">
        <f t="shared" si="144"/>
        <v>11</v>
      </c>
      <c r="B362" s="33">
        <f>B357+1</f>
        <v>42675</v>
      </c>
      <c r="C362" s="51">
        <v>406801</v>
      </c>
      <c r="D362" s="64">
        <f t="shared" ref="D362:D391" si="167">IFERROR(ROUND(AVERAGE(E362:L362),1),"")</f>
        <v>37.5</v>
      </c>
      <c r="E362" s="12">
        <v>38</v>
      </c>
      <c r="F362" s="12">
        <v>38</v>
      </c>
      <c r="G362" s="12">
        <v>39</v>
      </c>
      <c r="H362" s="12">
        <v>37</v>
      </c>
      <c r="I362" s="12">
        <v>37</v>
      </c>
      <c r="J362" s="12">
        <v>37</v>
      </c>
      <c r="K362" s="12">
        <v>38</v>
      </c>
      <c r="L362" s="12">
        <v>36</v>
      </c>
      <c r="M362" s="74" t="str">
        <f t="shared" ref="M362:M391" si="16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5">
        <f t="shared" ref="AN362:AN391" si="171">39880/AO362</f>
        <v>45.73394495412844</v>
      </c>
      <c r="AO362" s="41">
        <v>872</v>
      </c>
      <c r="AP362" s="110"/>
      <c r="AQ362" s="111"/>
      <c r="AR362" s="126" t="str">
        <f t="shared" ref="AR362:AR391" si="172">IFERROR(AQ362/AP362*100,"")</f>
        <v/>
      </c>
      <c r="AS362" s="126" t="str">
        <f t="shared" ref="AS362:AS391" si="173">IFERROR(100-AR362,"")</f>
        <v/>
      </c>
      <c r="AT362" s="127">
        <v>1145</v>
      </c>
      <c r="AU362" s="128"/>
      <c r="AV362" s="129"/>
      <c r="AW362" s="126" t="str">
        <f t="shared" ref="AW362:AW391" si="174">IFERROR(AV362/AU362*100,"")</f>
        <v/>
      </c>
      <c r="AX362" s="126" t="str">
        <f t="shared" ref="AX362:AX391" si="175">IFERROR(100-AW362,"")</f>
        <v/>
      </c>
      <c r="AY362" s="64" t="str">
        <f t="shared" ref="AY362:AY391" si="176">IFERROR((1-((AW362*AS362)/(AX362*AR362)))*100,"")</f>
        <v/>
      </c>
      <c r="AZ362" s="97">
        <v>79.099999999999994</v>
      </c>
      <c r="BA362" s="68"/>
      <c r="BB362" s="68"/>
      <c r="BC362" s="68"/>
      <c r="BD362" s="68"/>
      <c r="BE362" s="15"/>
      <c r="BF362" s="5">
        <f t="shared" ref="BF362:BF391" si="177">IF(SUM(BG362:BM362)=0,"",SUM(BG362:BM362))</f>
        <v>13766</v>
      </c>
      <c r="BG362" s="41">
        <v>6077</v>
      </c>
      <c r="BH362" s="42">
        <v>7689</v>
      </c>
      <c r="BI362" s="42"/>
      <c r="BJ362" s="42"/>
      <c r="BK362" s="42"/>
      <c r="BL362" s="42"/>
      <c r="BM362" s="15">
        <v>0</v>
      </c>
    </row>
    <row r="363" spans="1:65" outlineLevel="5">
      <c r="A363" s="22">
        <f t="shared" si="144"/>
        <v>11</v>
      </c>
      <c r="B363" s="9">
        <f t="shared" si="162"/>
        <v>42676</v>
      </c>
      <c r="C363" s="51">
        <v>401923</v>
      </c>
      <c r="D363" s="64">
        <f t="shared" si="167"/>
        <v>38</v>
      </c>
      <c r="E363" s="12">
        <v>39</v>
      </c>
      <c r="F363" s="12">
        <v>38</v>
      </c>
      <c r="G363" s="12">
        <v>39</v>
      </c>
      <c r="H363" s="12">
        <v>38</v>
      </c>
      <c r="I363" s="12">
        <v>38</v>
      </c>
      <c r="J363" s="12">
        <v>37</v>
      </c>
      <c r="K363" s="12">
        <v>38</v>
      </c>
      <c r="L363" s="12">
        <v>37</v>
      </c>
      <c r="M363" s="74" t="str">
        <f t="shared" si="168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5">
        <f t="shared" si="171"/>
        <v>30.512624330527927</v>
      </c>
      <c r="AO363" s="41">
        <v>1307</v>
      </c>
      <c r="AP363" s="110"/>
      <c r="AQ363" s="111"/>
      <c r="AR363" s="126" t="str">
        <f t="shared" si="172"/>
        <v/>
      </c>
      <c r="AS363" s="126" t="str">
        <f t="shared" si="173"/>
        <v/>
      </c>
      <c r="AT363" s="127">
        <v>1482</v>
      </c>
      <c r="AU363" s="128"/>
      <c r="AV363" s="129"/>
      <c r="AW363" s="126" t="str">
        <f t="shared" si="174"/>
        <v/>
      </c>
      <c r="AX363" s="126" t="str">
        <f t="shared" si="175"/>
        <v/>
      </c>
      <c r="AY363" s="64" t="str">
        <f t="shared" si="176"/>
        <v/>
      </c>
      <c r="AZ363" s="97">
        <v>78.900000000000006</v>
      </c>
      <c r="BA363" s="68"/>
      <c r="BB363" s="68"/>
      <c r="BC363" s="68"/>
      <c r="BD363" s="68"/>
      <c r="BE363" s="15"/>
      <c r="BF363" s="5">
        <f t="shared" si="177"/>
        <v>11262</v>
      </c>
      <c r="BG363" s="41">
        <v>8371</v>
      </c>
      <c r="BH363" s="42">
        <v>2891</v>
      </c>
      <c r="BI363" s="42"/>
      <c r="BJ363" s="42"/>
      <c r="BK363" s="42"/>
      <c r="BL363" s="42"/>
      <c r="BM363" s="15">
        <v>0</v>
      </c>
    </row>
    <row r="364" spans="1:65" outlineLevel="5">
      <c r="A364" s="22">
        <f t="shared" si="144"/>
        <v>11</v>
      </c>
      <c r="B364" s="9">
        <f t="shared" si="162"/>
        <v>42677</v>
      </c>
      <c r="C364" s="51">
        <v>400649</v>
      </c>
      <c r="D364" s="64">
        <f t="shared" si="167"/>
        <v>38</v>
      </c>
      <c r="E364" s="12">
        <v>38</v>
      </c>
      <c r="F364" s="12">
        <v>39</v>
      </c>
      <c r="G364" s="12">
        <v>39</v>
      </c>
      <c r="H364" s="12">
        <v>38</v>
      </c>
      <c r="I364" s="12">
        <v>37</v>
      </c>
      <c r="J364" s="12">
        <v>38</v>
      </c>
      <c r="K364" s="12">
        <v>38</v>
      </c>
      <c r="L364" s="12">
        <v>37</v>
      </c>
      <c r="M364" s="74" t="str">
        <f t="shared" si="168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5">
        <f t="shared" si="171"/>
        <v>31.929543634907926</v>
      </c>
      <c r="AO364" s="41">
        <v>1249</v>
      </c>
      <c r="AP364" s="110">
        <v>4.3099999999999996</v>
      </c>
      <c r="AQ364" s="111">
        <v>3.37</v>
      </c>
      <c r="AR364" s="126">
        <f t="shared" si="172"/>
        <v>78.190255220417654</v>
      </c>
      <c r="AS364" s="126">
        <f t="shared" si="173"/>
        <v>21.809744779582346</v>
      </c>
      <c r="AT364" s="127">
        <v>1250</v>
      </c>
      <c r="AU364" s="128">
        <v>2.72</v>
      </c>
      <c r="AV364" s="129">
        <v>1.61</v>
      </c>
      <c r="AW364" s="126">
        <f t="shared" si="174"/>
        <v>59.191176470588239</v>
      </c>
      <c r="AX364" s="126">
        <f t="shared" si="175"/>
        <v>40.808823529411761</v>
      </c>
      <c r="AY364" s="64">
        <f t="shared" si="176"/>
        <v>59.542331649156623</v>
      </c>
      <c r="AZ364" s="97">
        <v>79.7</v>
      </c>
      <c r="BA364" s="68"/>
      <c r="BB364" s="68"/>
      <c r="BC364" s="68"/>
      <c r="BD364" s="68"/>
      <c r="BE364" s="15"/>
      <c r="BF364" s="5">
        <f t="shared" si="177"/>
        <v>12893</v>
      </c>
      <c r="BG364" s="41">
        <v>4539</v>
      </c>
      <c r="BH364" s="42">
        <v>8354</v>
      </c>
      <c r="BI364" s="42"/>
      <c r="BJ364" s="42"/>
      <c r="BK364" s="42"/>
      <c r="BL364" s="42"/>
      <c r="BM364" s="15">
        <v>0</v>
      </c>
    </row>
    <row r="365" spans="1:65" outlineLevel="5">
      <c r="A365" s="22">
        <f t="shared" si="144"/>
        <v>11</v>
      </c>
      <c r="B365" s="9">
        <f t="shared" si="162"/>
        <v>42678</v>
      </c>
      <c r="C365" s="51">
        <v>408540</v>
      </c>
      <c r="D365" s="64">
        <f t="shared" si="167"/>
        <v>37.799999999999997</v>
      </c>
      <c r="E365" s="12">
        <v>38</v>
      </c>
      <c r="F365" s="12">
        <v>38</v>
      </c>
      <c r="G365" s="12">
        <v>39</v>
      </c>
      <c r="H365" s="12">
        <v>38</v>
      </c>
      <c r="I365" s="12">
        <v>37</v>
      </c>
      <c r="J365" s="12">
        <v>37</v>
      </c>
      <c r="K365" s="12">
        <v>38</v>
      </c>
      <c r="L365" s="12">
        <v>37</v>
      </c>
      <c r="M365" s="74" t="str">
        <f t="shared" si="16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5">
        <f t="shared" si="171"/>
        <v>45.839080459770116</v>
      </c>
      <c r="AO365" s="41">
        <v>870</v>
      </c>
      <c r="AP365" s="110"/>
      <c r="AQ365" s="111"/>
      <c r="AR365" s="126" t="str">
        <f t="shared" si="172"/>
        <v/>
      </c>
      <c r="AS365" s="126" t="str">
        <f t="shared" si="173"/>
        <v/>
      </c>
      <c r="AT365" s="127">
        <v>992</v>
      </c>
      <c r="AU365" s="128"/>
      <c r="AV365" s="129"/>
      <c r="AW365" s="126" t="str">
        <f t="shared" si="174"/>
        <v/>
      </c>
      <c r="AX365" s="126" t="str">
        <f t="shared" si="175"/>
        <v/>
      </c>
      <c r="AY365" s="64" t="str">
        <f t="shared" si="176"/>
        <v/>
      </c>
      <c r="AZ365" s="97">
        <v>78.7</v>
      </c>
      <c r="BA365" s="68"/>
      <c r="BB365" s="68"/>
      <c r="BC365" s="68"/>
      <c r="BD365" s="68"/>
      <c r="BE365" s="15"/>
      <c r="BF365" s="5">
        <f t="shared" si="177"/>
        <v>14161</v>
      </c>
      <c r="BG365" s="41">
        <v>4128</v>
      </c>
      <c r="BH365" s="42">
        <v>9003</v>
      </c>
      <c r="BI365" s="42"/>
      <c r="BJ365" s="42"/>
      <c r="BK365" s="42"/>
      <c r="BL365" s="42"/>
      <c r="BM365" s="15">
        <v>1030</v>
      </c>
    </row>
    <row r="366" spans="1:65" outlineLevel="5">
      <c r="A366" s="22">
        <f t="shared" si="144"/>
        <v>11</v>
      </c>
      <c r="B366" s="9">
        <f t="shared" si="162"/>
        <v>42679</v>
      </c>
      <c r="C366" s="51">
        <v>407458</v>
      </c>
      <c r="D366" s="64">
        <f t="shared" si="167"/>
        <v>38</v>
      </c>
      <c r="E366" s="12">
        <v>39</v>
      </c>
      <c r="F366" s="12">
        <v>38</v>
      </c>
      <c r="G366" s="12">
        <v>39</v>
      </c>
      <c r="H366" s="12">
        <v>38</v>
      </c>
      <c r="I366" s="12">
        <v>38</v>
      </c>
      <c r="J366" s="12">
        <v>37</v>
      </c>
      <c r="K366" s="12">
        <v>38</v>
      </c>
      <c r="L366" s="12">
        <v>37</v>
      </c>
      <c r="M366" s="74" t="str">
        <f t="shared" si="16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5">
        <f t="shared" si="171"/>
        <v>29.761194029850746</v>
      </c>
      <c r="AO366" s="41">
        <v>1340</v>
      </c>
      <c r="AP366" s="110"/>
      <c r="AQ366" s="111"/>
      <c r="AR366" s="126" t="str">
        <f t="shared" si="172"/>
        <v/>
      </c>
      <c r="AS366" s="126" t="str">
        <f t="shared" si="173"/>
        <v/>
      </c>
      <c r="AT366" s="127">
        <v>1398</v>
      </c>
      <c r="AU366" s="128"/>
      <c r="AV366" s="129"/>
      <c r="AW366" s="126" t="str">
        <f t="shared" si="174"/>
        <v/>
      </c>
      <c r="AX366" s="126" t="str">
        <f t="shared" si="175"/>
        <v/>
      </c>
      <c r="AY366" s="64" t="str">
        <f t="shared" si="176"/>
        <v/>
      </c>
      <c r="AZ366" s="97"/>
      <c r="BA366" s="68"/>
      <c r="BB366" s="68"/>
      <c r="BC366" s="68"/>
      <c r="BD366" s="68"/>
      <c r="BE366" s="15"/>
      <c r="BF366" s="5">
        <f t="shared" si="177"/>
        <v>15557</v>
      </c>
      <c r="BG366" s="41">
        <v>4126</v>
      </c>
      <c r="BH366" s="42">
        <v>6011</v>
      </c>
      <c r="BI366" s="42"/>
      <c r="BJ366" s="42"/>
      <c r="BK366" s="42"/>
      <c r="BL366" s="42"/>
      <c r="BM366" s="15">
        <v>5420</v>
      </c>
    </row>
    <row r="367" spans="1:65" outlineLevel="5">
      <c r="A367" s="22">
        <f t="shared" si="144"/>
        <v>11</v>
      </c>
      <c r="B367" s="9">
        <f t="shared" si="162"/>
        <v>42680</v>
      </c>
      <c r="C367" s="51">
        <v>367326</v>
      </c>
      <c r="D367" s="64">
        <f t="shared" si="167"/>
        <v>37.799999999999997</v>
      </c>
      <c r="E367" s="12">
        <v>39</v>
      </c>
      <c r="F367" s="12">
        <v>38</v>
      </c>
      <c r="G367" s="12">
        <v>38</v>
      </c>
      <c r="H367" s="12">
        <v>38</v>
      </c>
      <c r="I367" s="12">
        <v>38</v>
      </c>
      <c r="J367" s="12">
        <v>37</v>
      </c>
      <c r="K367" s="12">
        <v>37</v>
      </c>
      <c r="L367" s="12">
        <v>37</v>
      </c>
      <c r="M367" s="74">
        <f t="shared" si="168"/>
        <v>7.3</v>
      </c>
      <c r="N367" s="83">
        <v>7.41</v>
      </c>
      <c r="O367" s="83">
        <v>7.22</v>
      </c>
      <c r="P367" s="83">
        <v>7.38</v>
      </c>
      <c r="Q367" s="83">
        <v>7.33</v>
      </c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5">
        <f t="shared" si="171"/>
        <v>39.059745347698332</v>
      </c>
      <c r="AO367" s="41">
        <v>1021</v>
      </c>
      <c r="AP367" s="110"/>
      <c r="AQ367" s="111"/>
      <c r="AR367" s="126" t="str">
        <f t="shared" si="172"/>
        <v/>
      </c>
      <c r="AS367" s="126" t="str">
        <f t="shared" si="173"/>
        <v/>
      </c>
      <c r="AT367" s="127">
        <v>1150</v>
      </c>
      <c r="AU367" s="128"/>
      <c r="AV367" s="129"/>
      <c r="AW367" s="126" t="str">
        <f t="shared" si="174"/>
        <v/>
      </c>
      <c r="AX367" s="126" t="str">
        <f t="shared" si="175"/>
        <v/>
      </c>
      <c r="AY367" s="64" t="str">
        <f t="shared" si="176"/>
        <v/>
      </c>
      <c r="AZ367" s="97"/>
      <c r="BA367" s="68"/>
      <c r="BB367" s="68"/>
      <c r="BC367" s="68"/>
      <c r="BD367" s="68"/>
      <c r="BE367" s="15"/>
      <c r="BF367" s="5">
        <f t="shared" si="177"/>
        <v>15163</v>
      </c>
      <c r="BG367" s="41">
        <v>4168</v>
      </c>
      <c r="BH367" s="42">
        <v>5585</v>
      </c>
      <c r="BI367" s="42"/>
      <c r="BJ367" s="42"/>
      <c r="BK367" s="42"/>
      <c r="BL367" s="42"/>
      <c r="BM367" s="15">
        <v>5410</v>
      </c>
    </row>
    <row r="368" spans="1:65" outlineLevel="5">
      <c r="A368" s="22">
        <f t="shared" si="144"/>
        <v>11</v>
      </c>
      <c r="B368" s="9">
        <f t="shared" si="162"/>
        <v>42681</v>
      </c>
      <c r="C368" s="51">
        <v>374903</v>
      </c>
      <c r="D368" s="64">
        <f t="shared" si="167"/>
        <v>38</v>
      </c>
      <c r="E368" s="12">
        <v>39</v>
      </c>
      <c r="F368" s="12">
        <v>38</v>
      </c>
      <c r="G368" s="12">
        <v>39</v>
      </c>
      <c r="H368" s="12">
        <v>38</v>
      </c>
      <c r="I368" s="12">
        <v>38</v>
      </c>
      <c r="J368" s="12">
        <v>37</v>
      </c>
      <c r="K368" s="12">
        <v>38</v>
      </c>
      <c r="L368" s="12">
        <v>37</v>
      </c>
      <c r="M368" s="74" t="str">
        <f t="shared" si="16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5">
        <f t="shared" si="171"/>
        <v>41.155830753353975</v>
      </c>
      <c r="AO368" s="41">
        <v>969</v>
      </c>
      <c r="AP368" s="110"/>
      <c r="AQ368" s="111"/>
      <c r="AR368" s="126" t="str">
        <f t="shared" si="172"/>
        <v/>
      </c>
      <c r="AS368" s="126" t="str">
        <f t="shared" si="173"/>
        <v/>
      </c>
      <c r="AT368" s="127">
        <v>1132</v>
      </c>
      <c r="AU368" s="128"/>
      <c r="AV368" s="129"/>
      <c r="AW368" s="126" t="str">
        <f t="shared" si="174"/>
        <v/>
      </c>
      <c r="AX368" s="126" t="str">
        <f t="shared" si="175"/>
        <v/>
      </c>
      <c r="AY368" s="64" t="str">
        <f t="shared" si="176"/>
        <v/>
      </c>
      <c r="AZ368" s="97">
        <v>79.5</v>
      </c>
      <c r="BA368" s="68"/>
      <c r="BB368" s="68"/>
      <c r="BC368" s="68"/>
      <c r="BD368" s="68"/>
      <c r="BE368" s="15"/>
      <c r="BF368" s="5">
        <f t="shared" si="177"/>
        <v>15211</v>
      </c>
      <c r="BG368" s="41">
        <v>4178</v>
      </c>
      <c r="BH368" s="42">
        <v>5643</v>
      </c>
      <c r="BI368" s="42"/>
      <c r="BJ368" s="42"/>
      <c r="BK368" s="42"/>
      <c r="BL368" s="42"/>
      <c r="BM368" s="15">
        <v>5390</v>
      </c>
    </row>
    <row r="369" spans="1:65" outlineLevel="5">
      <c r="A369" s="22">
        <f t="shared" si="144"/>
        <v>11</v>
      </c>
      <c r="B369" s="9">
        <f t="shared" si="162"/>
        <v>42682</v>
      </c>
      <c r="C369" s="51">
        <v>382120</v>
      </c>
      <c r="D369" s="64">
        <f t="shared" si="167"/>
        <v>38</v>
      </c>
      <c r="E369" s="12">
        <v>39</v>
      </c>
      <c r="F369" s="12">
        <v>38</v>
      </c>
      <c r="G369" s="12">
        <v>39</v>
      </c>
      <c r="H369" s="12">
        <v>38</v>
      </c>
      <c r="I369" s="12">
        <v>38</v>
      </c>
      <c r="J369" s="12">
        <v>37</v>
      </c>
      <c r="K369" s="12">
        <v>38</v>
      </c>
      <c r="L369" s="12">
        <v>37</v>
      </c>
      <c r="M369" s="74" t="str">
        <f t="shared" si="16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5">
        <f t="shared" si="171"/>
        <v>43.920704845814981</v>
      </c>
      <c r="AO369" s="41">
        <v>908</v>
      </c>
      <c r="AP369" s="110"/>
      <c r="AQ369" s="111"/>
      <c r="AR369" s="126" t="str">
        <f t="shared" si="172"/>
        <v/>
      </c>
      <c r="AS369" s="126" t="str">
        <f t="shared" si="173"/>
        <v/>
      </c>
      <c r="AT369" s="127">
        <v>1123</v>
      </c>
      <c r="AU369" s="128"/>
      <c r="AV369" s="129"/>
      <c r="AW369" s="126" t="str">
        <f t="shared" si="174"/>
        <v/>
      </c>
      <c r="AX369" s="126" t="str">
        <f t="shared" si="175"/>
        <v/>
      </c>
      <c r="AY369" s="64" t="str">
        <f t="shared" si="176"/>
        <v/>
      </c>
      <c r="AZ369" s="97">
        <v>79.2</v>
      </c>
      <c r="BA369" s="68"/>
      <c r="BB369" s="68"/>
      <c r="BC369" s="68"/>
      <c r="BD369" s="68"/>
      <c r="BE369" s="15"/>
      <c r="BF369" s="5">
        <f t="shared" si="177"/>
        <v>14970</v>
      </c>
      <c r="BG369" s="41">
        <v>4113</v>
      </c>
      <c r="BH369" s="42">
        <v>5557</v>
      </c>
      <c r="BI369" s="42"/>
      <c r="BJ369" s="42"/>
      <c r="BK369" s="42"/>
      <c r="BL369" s="42"/>
      <c r="BM369" s="15">
        <v>5300</v>
      </c>
    </row>
    <row r="370" spans="1:65" outlineLevel="5">
      <c r="A370" s="22">
        <f t="shared" si="144"/>
        <v>11</v>
      </c>
      <c r="B370" s="9">
        <f t="shared" si="162"/>
        <v>42683</v>
      </c>
      <c r="C370" s="51">
        <v>398046</v>
      </c>
      <c r="D370" s="64">
        <f t="shared" si="167"/>
        <v>38.5</v>
      </c>
      <c r="E370" s="12">
        <v>39</v>
      </c>
      <c r="F370" s="12">
        <v>39</v>
      </c>
      <c r="G370" s="12">
        <v>40</v>
      </c>
      <c r="H370" s="12">
        <v>38</v>
      </c>
      <c r="I370" s="12">
        <v>38</v>
      </c>
      <c r="J370" s="12">
        <v>38</v>
      </c>
      <c r="K370" s="12">
        <v>39</v>
      </c>
      <c r="L370" s="12">
        <v>37</v>
      </c>
      <c r="M370" s="74" t="str">
        <f t="shared" si="168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5">
        <f t="shared" si="171"/>
        <v>36.188747731397456</v>
      </c>
      <c r="AO370" s="41">
        <v>1102</v>
      </c>
      <c r="AP370" s="110"/>
      <c r="AQ370" s="111"/>
      <c r="AR370" s="126" t="str">
        <f t="shared" si="172"/>
        <v/>
      </c>
      <c r="AS370" s="126" t="str">
        <f t="shared" si="173"/>
        <v/>
      </c>
      <c r="AT370" s="127">
        <v>1379</v>
      </c>
      <c r="AU370" s="128"/>
      <c r="AV370" s="129"/>
      <c r="AW370" s="126" t="str">
        <f t="shared" si="174"/>
        <v/>
      </c>
      <c r="AX370" s="126" t="str">
        <f t="shared" si="175"/>
        <v/>
      </c>
      <c r="AY370" s="64" t="str">
        <f t="shared" si="176"/>
        <v/>
      </c>
      <c r="AZ370" s="97">
        <v>79.400000000000006</v>
      </c>
      <c r="BA370" s="68"/>
      <c r="BB370" s="68"/>
      <c r="BC370" s="68"/>
      <c r="BD370" s="68"/>
      <c r="BE370" s="15"/>
      <c r="BF370" s="5">
        <f t="shared" si="177"/>
        <v>14670</v>
      </c>
      <c r="BG370" s="41">
        <v>3933</v>
      </c>
      <c r="BH370" s="42">
        <v>5677</v>
      </c>
      <c r="BI370" s="42"/>
      <c r="BJ370" s="42"/>
      <c r="BK370" s="42"/>
      <c r="BL370" s="42"/>
      <c r="BM370" s="15">
        <v>5060</v>
      </c>
    </row>
    <row r="371" spans="1:65" outlineLevel="5">
      <c r="A371" s="22">
        <f t="shared" si="144"/>
        <v>11</v>
      </c>
      <c r="B371" s="9">
        <f t="shared" si="162"/>
        <v>42684</v>
      </c>
      <c r="C371" s="51">
        <v>434804</v>
      </c>
      <c r="D371" s="64">
        <f t="shared" si="167"/>
        <v>38.299999999999997</v>
      </c>
      <c r="E371" s="12">
        <v>38</v>
      </c>
      <c r="F371" s="12">
        <v>39</v>
      </c>
      <c r="G371" s="12">
        <v>39</v>
      </c>
      <c r="H371" s="12">
        <v>39</v>
      </c>
      <c r="I371" s="12">
        <v>37</v>
      </c>
      <c r="J371" s="12">
        <v>38</v>
      </c>
      <c r="K371" s="12">
        <v>38</v>
      </c>
      <c r="L371" s="12">
        <v>38</v>
      </c>
      <c r="M371" s="74" t="str">
        <f t="shared" si="16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5">
        <f t="shared" si="171"/>
        <v>28.752703677000721</v>
      </c>
      <c r="AO371" s="41">
        <v>1387</v>
      </c>
      <c r="AP371" s="110">
        <v>5.0599999999999996</v>
      </c>
      <c r="AQ371" s="111">
        <v>3.99</v>
      </c>
      <c r="AR371" s="126">
        <f t="shared" si="172"/>
        <v>78.853754940711468</v>
      </c>
      <c r="AS371" s="126">
        <f t="shared" si="173"/>
        <v>21.146245059288532</v>
      </c>
      <c r="AT371" s="127">
        <v>1642</v>
      </c>
      <c r="AU371" s="128">
        <v>3.47</v>
      </c>
      <c r="AV371" s="129">
        <v>1.99</v>
      </c>
      <c r="AW371" s="126">
        <f t="shared" si="174"/>
        <v>57.348703170028813</v>
      </c>
      <c r="AX371" s="126">
        <f t="shared" si="175"/>
        <v>42.651296829971187</v>
      </c>
      <c r="AY371" s="64">
        <f t="shared" si="176"/>
        <v>63.941949468265278</v>
      </c>
      <c r="AZ371" s="97">
        <v>79.599999999999994</v>
      </c>
      <c r="BA371" s="68"/>
      <c r="BB371" s="68"/>
      <c r="BC371" s="68"/>
      <c r="BD371" s="68"/>
      <c r="BE371" s="15"/>
      <c r="BF371" s="5">
        <f t="shared" si="177"/>
        <v>12813</v>
      </c>
      <c r="BG371" s="41">
        <v>3004</v>
      </c>
      <c r="BH371" s="42">
        <v>7239</v>
      </c>
      <c r="BI371" s="42"/>
      <c r="BJ371" s="42"/>
      <c r="BK371" s="42"/>
      <c r="BL371" s="42"/>
      <c r="BM371" s="15">
        <v>2570</v>
      </c>
    </row>
    <row r="372" spans="1:65" outlineLevel="5">
      <c r="A372" s="22">
        <f t="shared" si="144"/>
        <v>11</v>
      </c>
      <c r="B372" s="9">
        <f t="shared" si="162"/>
        <v>42685</v>
      </c>
      <c r="C372" s="51">
        <v>417151</v>
      </c>
      <c r="D372" s="64">
        <f t="shared" si="167"/>
        <v>37.799999999999997</v>
      </c>
      <c r="E372" s="12">
        <v>38</v>
      </c>
      <c r="F372" s="12">
        <v>38</v>
      </c>
      <c r="G372" s="12">
        <v>38</v>
      </c>
      <c r="H372" s="12">
        <v>39</v>
      </c>
      <c r="I372" s="12">
        <v>37</v>
      </c>
      <c r="J372" s="12">
        <v>37</v>
      </c>
      <c r="K372" s="12">
        <v>37</v>
      </c>
      <c r="L372" s="12">
        <v>38</v>
      </c>
      <c r="M372" s="74" t="str">
        <f t="shared" si="16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5">
        <f t="shared" si="171"/>
        <v>27.446662078458363</v>
      </c>
      <c r="AO372" s="41">
        <v>1453</v>
      </c>
      <c r="AP372" s="110"/>
      <c r="AQ372" s="111"/>
      <c r="AR372" s="126" t="str">
        <f t="shared" si="172"/>
        <v/>
      </c>
      <c r="AS372" s="126" t="str">
        <f t="shared" si="173"/>
        <v/>
      </c>
      <c r="AT372" s="127">
        <v>1556</v>
      </c>
      <c r="AU372" s="128"/>
      <c r="AV372" s="129"/>
      <c r="AW372" s="126" t="str">
        <f t="shared" si="174"/>
        <v/>
      </c>
      <c r="AX372" s="126" t="str">
        <f t="shared" si="175"/>
        <v/>
      </c>
      <c r="AY372" s="64" t="str">
        <f t="shared" si="176"/>
        <v/>
      </c>
      <c r="AZ372" s="97">
        <v>79.8</v>
      </c>
      <c r="BA372" s="68"/>
      <c r="BB372" s="68"/>
      <c r="BC372" s="68"/>
      <c r="BD372" s="68"/>
      <c r="BE372" s="15"/>
      <c r="BF372" s="5">
        <f t="shared" si="177"/>
        <v>16116</v>
      </c>
      <c r="BG372" s="41">
        <v>4052</v>
      </c>
      <c r="BH372" s="42">
        <v>6834</v>
      </c>
      <c r="BI372" s="42"/>
      <c r="BJ372" s="42"/>
      <c r="BK372" s="42"/>
      <c r="BL372" s="42"/>
      <c r="BM372" s="15">
        <v>5230</v>
      </c>
    </row>
    <row r="373" spans="1:65" outlineLevel="5">
      <c r="A373" s="22">
        <f t="shared" si="144"/>
        <v>11</v>
      </c>
      <c r="B373" s="9">
        <f t="shared" si="162"/>
        <v>42686</v>
      </c>
      <c r="C373" s="51">
        <v>395156</v>
      </c>
      <c r="D373" s="64">
        <f t="shared" si="167"/>
        <v>37.799999999999997</v>
      </c>
      <c r="E373" s="12">
        <v>38</v>
      </c>
      <c r="F373" s="12">
        <v>38</v>
      </c>
      <c r="G373" s="12">
        <v>38</v>
      </c>
      <c r="H373" s="12">
        <v>39</v>
      </c>
      <c r="I373" s="12">
        <v>37</v>
      </c>
      <c r="J373" s="12">
        <v>37</v>
      </c>
      <c r="K373" s="12">
        <v>37</v>
      </c>
      <c r="L373" s="12">
        <v>38</v>
      </c>
      <c r="M373" s="74" t="str">
        <f t="shared" si="16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5">
        <f t="shared" si="171"/>
        <v>28.445078459343794</v>
      </c>
      <c r="AO373" s="41">
        <v>1402</v>
      </c>
      <c r="AP373" s="110"/>
      <c r="AQ373" s="111"/>
      <c r="AR373" s="126" t="str">
        <f t="shared" si="172"/>
        <v/>
      </c>
      <c r="AS373" s="126" t="str">
        <f t="shared" si="173"/>
        <v/>
      </c>
      <c r="AT373" s="127">
        <v>1537</v>
      </c>
      <c r="AU373" s="128"/>
      <c r="AV373" s="129"/>
      <c r="AW373" s="126" t="str">
        <f t="shared" si="174"/>
        <v/>
      </c>
      <c r="AX373" s="126" t="str">
        <f t="shared" si="175"/>
        <v/>
      </c>
      <c r="AY373" s="64" t="str">
        <f t="shared" si="176"/>
        <v/>
      </c>
      <c r="AZ373" s="97"/>
      <c r="BA373" s="68"/>
      <c r="BB373" s="68"/>
      <c r="BC373" s="68"/>
      <c r="BD373" s="68"/>
      <c r="BE373" s="15"/>
      <c r="BF373" s="5">
        <f t="shared" si="177"/>
        <v>16252</v>
      </c>
      <c r="BG373" s="41">
        <v>4148</v>
      </c>
      <c r="BH373" s="42">
        <v>6994</v>
      </c>
      <c r="BI373" s="42"/>
      <c r="BJ373" s="42"/>
      <c r="BK373" s="42"/>
      <c r="BL373" s="42"/>
      <c r="BM373" s="15">
        <v>5110</v>
      </c>
    </row>
    <row r="374" spans="1:65" outlineLevel="5">
      <c r="A374" s="22">
        <f t="shared" si="144"/>
        <v>11</v>
      </c>
      <c r="B374" s="9">
        <f t="shared" si="162"/>
        <v>42687</v>
      </c>
      <c r="C374" s="51">
        <v>383389</v>
      </c>
      <c r="D374" s="64">
        <f t="shared" si="167"/>
        <v>37.799999999999997</v>
      </c>
      <c r="E374" s="12">
        <v>38</v>
      </c>
      <c r="F374" s="12">
        <v>37</v>
      </c>
      <c r="G374" s="12">
        <v>39</v>
      </c>
      <c r="H374" s="12">
        <v>39</v>
      </c>
      <c r="I374" s="12">
        <v>37</v>
      </c>
      <c r="J374" s="12">
        <v>36</v>
      </c>
      <c r="K374" s="12">
        <v>38</v>
      </c>
      <c r="L374" s="12">
        <v>38</v>
      </c>
      <c r="M374" s="74">
        <f t="shared" si="168"/>
        <v>7.4</v>
      </c>
      <c r="N374" s="83">
        <v>7.39</v>
      </c>
      <c r="O374" s="83">
        <v>7.26</v>
      </c>
      <c r="P374" s="83">
        <v>7.37</v>
      </c>
      <c r="Q374" s="83">
        <v>7.45</v>
      </c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5">
        <f t="shared" si="171"/>
        <v>36.221616712079928</v>
      </c>
      <c r="AO374" s="41">
        <v>1101</v>
      </c>
      <c r="AP374" s="110"/>
      <c r="AQ374" s="111"/>
      <c r="AR374" s="126" t="str">
        <f t="shared" si="172"/>
        <v/>
      </c>
      <c r="AS374" s="126" t="str">
        <f t="shared" si="173"/>
        <v/>
      </c>
      <c r="AT374" s="127">
        <v>1237</v>
      </c>
      <c r="AU374" s="128"/>
      <c r="AV374" s="129"/>
      <c r="AW374" s="126" t="str">
        <f t="shared" si="174"/>
        <v/>
      </c>
      <c r="AX374" s="126" t="str">
        <f t="shared" si="175"/>
        <v/>
      </c>
      <c r="AY374" s="64" t="str">
        <f t="shared" si="176"/>
        <v/>
      </c>
      <c r="AZ374" s="97"/>
      <c r="BA374" s="68"/>
      <c r="BB374" s="68"/>
      <c r="BC374" s="68"/>
      <c r="BD374" s="68"/>
      <c r="BE374" s="15"/>
      <c r="BF374" s="5">
        <f t="shared" si="177"/>
        <v>15985</v>
      </c>
      <c r="BG374" s="41">
        <v>4158</v>
      </c>
      <c r="BH374" s="42">
        <v>8527</v>
      </c>
      <c r="BI374" s="42"/>
      <c r="BJ374" s="42"/>
      <c r="BK374" s="42"/>
      <c r="BL374" s="42"/>
      <c r="BM374" s="15">
        <v>3300</v>
      </c>
    </row>
    <row r="375" spans="1:65" outlineLevel="5">
      <c r="A375" s="22">
        <f t="shared" si="144"/>
        <v>11</v>
      </c>
      <c r="B375" s="9">
        <f t="shared" si="162"/>
        <v>42688</v>
      </c>
      <c r="C375" s="51">
        <v>485794</v>
      </c>
      <c r="D375" s="64">
        <f t="shared" si="167"/>
        <v>38</v>
      </c>
      <c r="E375" s="12">
        <v>38</v>
      </c>
      <c r="F375" s="12">
        <v>38</v>
      </c>
      <c r="G375" s="12">
        <v>39</v>
      </c>
      <c r="H375" s="12">
        <v>39</v>
      </c>
      <c r="I375" s="12">
        <v>37</v>
      </c>
      <c r="J375" s="12">
        <v>37</v>
      </c>
      <c r="K375" s="12">
        <v>38</v>
      </c>
      <c r="L375" s="12">
        <v>38</v>
      </c>
      <c r="M375" s="74" t="str">
        <f t="shared" si="16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5">
        <f t="shared" si="171"/>
        <v>38.983382209188662</v>
      </c>
      <c r="AO375" s="41">
        <v>1023</v>
      </c>
      <c r="AP375" s="110"/>
      <c r="AQ375" s="111"/>
      <c r="AR375" s="126" t="str">
        <f t="shared" si="172"/>
        <v/>
      </c>
      <c r="AS375" s="126" t="str">
        <f t="shared" si="173"/>
        <v/>
      </c>
      <c r="AT375" s="127">
        <v>1382</v>
      </c>
      <c r="AU375" s="128"/>
      <c r="AV375" s="129"/>
      <c r="AW375" s="126" t="str">
        <f t="shared" si="174"/>
        <v/>
      </c>
      <c r="AX375" s="126" t="str">
        <f t="shared" si="175"/>
        <v/>
      </c>
      <c r="AY375" s="64" t="str">
        <f t="shared" si="176"/>
        <v/>
      </c>
      <c r="AZ375" s="97">
        <v>79.8</v>
      </c>
      <c r="BA375" s="68"/>
      <c r="BB375" s="68"/>
      <c r="BC375" s="68"/>
      <c r="BD375" s="68"/>
      <c r="BE375" s="15"/>
      <c r="BF375" s="5">
        <f t="shared" si="177"/>
        <v>15444</v>
      </c>
      <c r="BG375" s="41">
        <v>4209</v>
      </c>
      <c r="BH375" s="42">
        <v>10525</v>
      </c>
      <c r="BI375" s="42"/>
      <c r="BJ375" s="42"/>
      <c r="BK375" s="42"/>
      <c r="BL375" s="42"/>
      <c r="BM375" s="15">
        <v>710</v>
      </c>
    </row>
    <row r="376" spans="1:65" outlineLevel="5">
      <c r="A376" s="22">
        <f t="shared" si="144"/>
        <v>11</v>
      </c>
      <c r="B376" s="9">
        <f t="shared" si="162"/>
        <v>42689</v>
      </c>
      <c r="C376" s="51">
        <v>415309</v>
      </c>
      <c r="D376" s="64">
        <f t="shared" si="167"/>
        <v>37.799999999999997</v>
      </c>
      <c r="E376" s="12">
        <v>38</v>
      </c>
      <c r="F376" s="12">
        <v>37</v>
      </c>
      <c r="G376" s="12">
        <v>39</v>
      </c>
      <c r="H376" s="12">
        <v>39</v>
      </c>
      <c r="I376" s="12">
        <v>37</v>
      </c>
      <c r="J376" s="12">
        <v>36</v>
      </c>
      <c r="K376" s="12">
        <v>38</v>
      </c>
      <c r="L376" s="12">
        <v>38</v>
      </c>
      <c r="M376" s="74" t="str">
        <f t="shared" si="168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5">
        <f t="shared" si="171"/>
        <v>29.366715758468334</v>
      </c>
      <c r="AO376" s="41">
        <v>1358</v>
      </c>
      <c r="AP376" s="110"/>
      <c r="AQ376" s="111"/>
      <c r="AR376" s="126" t="str">
        <f t="shared" si="172"/>
        <v/>
      </c>
      <c r="AS376" s="126" t="str">
        <f t="shared" si="173"/>
        <v/>
      </c>
      <c r="AT376" s="127">
        <v>1654</v>
      </c>
      <c r="AU376" s="128"/>
      <c r="AV376" s="129"/>
      <c r="AW376" s="126" t="str">
        <f t="shared" si="174"/>
        <v/>
      </c>
      <c r="AX376" s="126" t="str">
        <f t="shared" si="175"/>
        <v/>
      </c>
      <c r="AY376" s="64" t="str">
        <f t="shared" si="176"/>
        <v/>
      </c>
      <c r="AZ376" s="97">
        <v>79.599999999999994</v>
      </c>
      <c r="BA376" s="68"/>
      <c r="BB376" s="68"/>
      <c r="BC376" s="68"/>
      <c r="BD376" s="68"/>
      <c r="BE376" s="15"/>
      <c r="BF376" s="5">
        <f t="shared" si="177"/>
        <v>16142</v>
      </c>
      <c r="BG376" s="41">
        <v>3574</v>
      </c>
      <c r="BH376" s="42">
        <v>7388</v>
      </c>
      <c r="BI376" s="42"/>
      <c r="BJ376" s="42"/>
      <c r="BK376" s="42"/>
      <c r="BL376" s="42"/>
      <c r="BM376" s="15">
        <v>5180</v>
      </c>
    </row>
    <row r="377" spans="1:65" outlineLevel="5">
      <c r="A377" s="22">
        <f t="shared" si="144"/>
        <v>11</v>
      </c>
      <c r="B377" s="9">
        <f t="shared" si="162"/>
        <v>42690</v>
      </c>
      <c r="C377" s="51">
        <v>424418</v>
      </c>
      <c r="D377" s="64">
        <f t="shared" si="167"/>
        <v>37.5</v>
      </c>
      <c r="E377" s="12">
        <v>38</v>
      </c>
      <c r="F377" s="12">
        <v>37</v>
      </c>
      <c r="G377" s="12">
        <v>39</v>
      </c>
      <c r="H377" s="12">
        <v>38</v>
      </c>
      <c r="I377" s="12">
        <v>37</v>
      </c>
      <c r="J377" s="12">
        <v>36</v>
      </c>
      <c r="K377" s="12">
        <v>38</v>
      </c>
      <c r="L377" s="12">
        <v>37</v>
      </c>
      <c r="M377" s="74" t="str">
        <f t="shared" si="168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5">
        <f t="shared" si="171"/>
        <v>28.526466380543635</v>
      </c>
      <c r="AO377" s="41">
        <v>1398</v>
      </c>
      <c r="AP377" s="110"/>
      <c r="AQ377" s="111"/>
      <c r="AR377" s="126" t="str">
        <f t="shared" si="172"/>
        <v/>
      </c>
      <c r="AS377" s="126" t="str">
        <f t="shared" si="173"/>
        <v/>
      </c>
      <c r="AT377" s="127">
        <v>1607</v>
      </c>
      <c r="AU377" s="128"/>
      <c r="AV377" s="129"/>
      <c r="AW377" s="126" t="str">
        <f t="shared" si="174"/>
        <v/>
      </c>
      <c r="AX377" s="126" t="str">
        <f t="shared" si="175"/>
        <v/>
      </c>
      <c r="AY377" s="64" t="str">
        <f t="shared" si="176"/>
        <v/>
      </c>
      <c r="AZ377" s="97">
        <v>79.5</v>
      </c>
      <c r="BA377" s="68"/>
      <c r="BB377" s="68"/>
      <c r="BC377" s="68"/>
      <c r="BD377" s="68"/>
      <c r="BE377" s="15"/>
      <c r="BF377" s="5">
        <f t="shared" si="177"/>
        <v>17480</v>
      </c>
      <c r="BG377" s="41">
        <v>2054</v>
      </c>
      <c r="BH377" s="42">
        <v>10176</v>
      </c>
      <c r="BI377" s="42"/>
      <c r="BJ377" s="42"/>
      <c r="BK377" s="42"/>
      <c r="BL377" s="42"/>
      <c r="BM377" s="15">
        <v>5250</v>
      </c>
    </row>
    <row r="378" spans="1:65" outlineLevel="5">
      <c r="A378" s="22">
        <f t="shared" si="144"/>
        <v>11</v>
      </c>
      <c r="B378" s="9">
        <f t="shared" si="162"/>
        <v>42691</v>
      </c>
      <c r="C378" s="51">
        <v>412396</v>
      </c>
      <c r="D378" s="64">
        <f t="shared" si="167"/>
        <v>37.5</v>
      </c>
      <c r="E378" s="12">
        <v>38</v>
      </c>
      <c r="F378" s="12">
        <v>37</v>
      </c>
      <c r="G378" s="12">
        <v>39</v>
      </c>
      <c r="H378" s="12">
        <v>38</v>
      </c>
      <c r="I378" s="12">
        <v>37</v>
      </c>
      <c r="J378" s="12">
        <v>36</v>
      </c>
      <c r="K378" s="12">
        <v>38</v>
      </c>
      <c r="L378" s="12">
        <v>37</v>
      </c>
      <c r="M378" s="74" t="str">
        <f t="shared" si="16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5">
        <f t="shared" si="171"/>
        <v>29.216117216117215</v>
      </c>
      <c r="AO378" s="41">
        <v>1365</v>
      </c>
      <c r="AP378" s="110"/>
      <c r="AQ378" s="111"/>
      <c r="AR378" s="126" t="str">
        <f t="shared" si="172"/>
        <v/>
      </c>
      <c r="AS378" s="126" t="str">
        <f t="shared" si="173"/>
        <v/>
      </c>
      <c r="AT378" s="127">
        <v>1613</v>
      </c>
      <c r="AU378" s="128"/>
      <c r="AV378" s="129"/>
      <c r="AW378" s="126" t="str">
        <f t="shared" si="174"/>
        <v/>
      </c>
      <c r="AX378" s="126" t="str">
        <f t="shared" si="175"/>
        <v/>
      </c>
      <c r="AY378" s="64" t="str">
        <f t="shared" si="176"/>
        <v/>
      </c>
      <c r="AZ378" s="97">
        <v>79.7</v>
      </c>
      <c r="BA378" s="68"/>
      <c r="BB378" s="68"/>
      <c r="BC378" s="68"/>
      <c r="BD378" s="68"/>
      <c r="BE378" s="15"/>
      <c r="BF378" s="5">
        <f t="shared" si="177"/>
        <v>22355</v>
      </c>
      <c r="BG378" s="41">
        <v>4462</v>
      </c>
      <c r="BH378" s="42">
        <v>12583</v>
      </c>
      <c r="BI378" s="42"/>
      <c r="BJ378" s="42"/>
      <c r="BK378" s="42"/>
      <c r="BL378" s="42"/>
      <c r="BM378" s="15">
        <v>5310</v>
      </c>
    </row>
    <row r="379" spans="1:65" outlineLevel="5">
      <c r="A379" s="22">
        <f t="shared" ref="A379:A426" si="178">MONTH(B379)</f>
        <v>11</v>
      </c>
      <c r="B379" s="9">
        <f t="shared" si="162"/>
        <v>42692</v>
      </c>
      <c r="C379" s="51">
        <v>432118</v>
      </c>
      <c r="D379" s="64">
        <f t="shared" si="167"/>
        <v>37.799999999999997</v>
      </c>
      <c r="E379" s="12">
        <v>38</v>
      </c>
      <c r="F379" s="12">
        <v>38</v>
      </c>
      <c r="G379" s="12">
        <v>39</v>
      </c>
      <c r="H379" s="12">
        <v>38</v>
      </c>
      <c r="I379" s="12">
        <v>37</v>
      </c>
      <c r="J379" s="12">
        <v>37</v>
      </c>
      <c r="K379" s="12">
        <v>38</v>
      </c>
      <c r="L379" s="12">
        <v>37</v>
      </c>
      <c r="M379" s="74" t="str">
        <f t="shared" si="16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5">
        <f t="shared" si="171"/>
        <v>38.907317073170731</v>
      </c>
      <c r="AO379" s="41">
        <v>1025</v>
      </c>
      <c r="AP379" s="110">
        <v>5.55</v>
      </c>
      <c r="AQ379" s="111">
        <v>4.21</v>
      </c>
      <c r="AR379" s="126">
        <f t="shared" si="172"/>
        <v>75.855855855855864</v>
      </c>
      <c r="AS379" s="126">
        <f t="shared" si="173"/>
        <v>24.144144144144136</v>
      </c>
      <c r="AT379" s="127">
        <v>1246</v>
      </c>
      <c r="AU379" s="128">
        <v>2.48</v>
      </c>
      <c r="AV379" s="129">
        <v>1.4</v>
      </c>
      <c r="AW379" s="126">
        <f t="shared" si="174"/>
        <v>56.451612903225801</v>
      </c>
      <c r="AX379" s="126">
        <f t="shared" si="175"/>
        <v>43.548387096774199</v>
      </c>
      <c r="AY379" s="64">
        <f t="shared" si="176"/>
        <v>58.740212896982527</v>
      </c>
      <c r="AZ379" s="97">
        <v>78</v>
      </c>
      <c r="BA379" s="68"/>
      <c r="BB379" s="68"/>
      <c r="BC379" s="68"/>
      <c r="BD379" s="68"/>
      <c r="BE379" s="15"/>
      <c r="BF379" s="5">
        <f t="shared" si="177"/>
        <v>21871</v>
      </c>
      <c r="BG379" s="41">
        <v>7635</v>
      </c>
      <c r="BH379" s="42">
        <v>8926</v>
      </c>
      <c r="BI379" s="42"/>
      <c r="BJ379" s="42"/>
      <c r="BK379" s="42"/>
      <c r="BL379" s="42"/>
      <c r="BM379" s="15">
        <v>5310</v>
      </c>
    </row>
    <row r="380" spans="1:65" outlineLevel="5">
      <c r="A380" s="22">
        <f t="shared" si="178"/>
        <v>11</v>
      </c>
      <c r="B380" s="9">
        <f t="shared" si="162"/>
        <v>42693</v>
      </c>
      <c r="C380" s="51">
        <v>504708</v>
      </c>
      <c r="D380" s="64">
        <f t="shared" si="167"/>
        <v>38.299999999999997</v>
      </c>
      <c r="E380" s="12">
        <v>39</v>
      </c>
      <c r="F380" s="12">
        <v>38</v>
      </c>
      <c r="G380" s="12">
        <v>39</v>
      </c>
      <c r="H380" s="12">
        <v>39</v>
      </c>
      <c r="I380" s="12">
        <v>38</v>
      </c>
      <c r="J380" s="12">
        <v>37</v>
      </c>
      <c r="K380" s="12">
        <v>38</v>
      </c>
      <c r="L380" s="12">
        <v>38</v>
      </c>
      <c r="M380" s="74" t="str">
        <f t="shared" si="16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5">
        <f t="shared" si="171"/>
        <v>32.083668543845533</v>
      </c>
      <c r="AO380" s="41">
        <v>1243</v>
      </c>
      <c r="AP380" s="110"/>
      <c r="AQ380" s="111"/>
      <c r="AR380" s="126" t="str">
        <f t="shared" si="172"/>
        <v/>
      </c>
      <c r="AS380" s="126" t="str">
        <f t="shared" si="173"/>
        <v/>
      </c>
      <c r="AT380" s="127">
        <v>1425</v>
      </c>
      <c r="AU380" s="128"/>
      <c r="AV380" s="129"/>
      <c r="AW380" s="126" t="str">
        <f t="shared" si="174"/>
        <v/>
      </c>
      <c r="AX380" s="126" t="str">
        <f t="shared" si="175"/>
        <v/>
      </c>
      <c r="AY380" s="64" t="str">
        <f t="shared" si="176"/>
        <v/>
      </c>
      <c r="AZ380" s="97"/>
      <c r="BA380" s="68"/>
      <c r="BB380" s="68"/>
      <c r="BC380" s="68"/>
      <c r="BD380" s="68"/>
      <c r="BE380" s="15"/>
      <c r="BF380" s="5">
        <f t="shared" si="177"/>
        <v>20767</v>
      </c>
      <c r="BG380" s="41">
        <v>5426</v>
      </c>
      <c r="BH380" s="42">
        <v>10151</v>
      </c>
      <c r="BI380" s="42"/>
      <c r="BJ380" s="42"/>
      <c r="BK380" s="42"/>
      <c r="BL380" s="42"/>
      <c r="BM380" s="15">
        <v>5190</v>
      </c>
    </row>
    <row r="381" spans="1:65" outlineLevel="5">
      <c r="A381" s="22">
        <f t="shared" si="178"/>
        <v>11</v>
      </c>
      <c r="B381" s="9">
        <f t="shared" si="162"/>
        <v>42694</v>
      </c>
      <c r="C381" s="51">
        <v>409366</v>
      </c>
      <c r="D381" s="64">
        <f t="shared" si="167"/>
        <v>38.299999999999997</v>
      </c>
      <c r="E381" s="12">
        <v>39</v>
      </c>
      <c r="F381" s="12">
        <v>38</v>
      </c>
      <c r="G381" s="12">
        <v>39</v>
      </c>
      <c r="H381" s="12">
        <v>39</v>
      </c>
      <c r="I381" s="12">
        <v>38</v>
      </c>
      <c r="J381" s="12">
        <v>37</v>
      </c>
      <c r="K381" s="12">
        <v>38</v>
      </c>
      <c r="L381" s="12">
        <v>38</v>
      </c>
      <c r="M381" s="74" t="str">
        <f t="shared" si="168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5">
        <f t="shared" si="171"/>
        <v>26.586666666666666</v>
      </c>
      <c r="AO381" s="41">
        <v>1500</v>
      </c>
      <c r="AP381" s="110"/>
      <c r="AQ381" s="111"/>
      <c r="AR381" s="126" t="str">
        <f t="shared" si="172"/>
        <v/>
      </c>
      <c r="AS381" s="126" t="str">
        <f t="shared" si="173"/>
        <v/>
      </c>
      <c r="AT381" s="127">
        <v>1677</v>
      </c>
      <c r="AU381" s="128"/>
      <c r="AV381" s="129"/>
      <c r="AW381" s="126" t="str">
        <f t="shared" si="174"/>
        <v/>
      </c>
      <c r="AX381" s="126" t="str">
        <f t="shared" si="175"/>
        <v/>
      </c>
      <c r="AY381" s="64" t="str">
        <f t="shared" si="176"/>
        <v/>
      </c>
      <c r="AZ381" s="97"/>
      <c r="BA381" s="68"/>
      <c r="BB381" s="68"/>
      <c r="BC381" s="68"/>
      <c r="BD381" s="68"/>
      <c r="BE381" s="15"/>
      <c r="BF381" s="5">
        <f t="shared" si="177"/>
        <v>21606</v>
      </c>
      <c r="BG381" s="41">
        <v>4977</v>
      </c>
      <c r="BH381" s="42">
        <v>11089</v>
      </c>
      <c r="BI381" s="42"/>
      <c r="BJ381" s="42"/>
      <c r="BK381" s="42"/>
      <c r="BL381" s="42"/>
      <c r="BM381" s="15">
        <v>5540</v>
      </c>
    </row>
    <row r="382" spans="1:65" outlineLevel="5">
      <c r="A382" s="22">
        <f t="shared" si="178"/>
        <v>11</v>
      </c>
      <c r="B382" s="9">
        <f t="shared" si="162"/>
        <v>42695</v>
      </c>
      <c r="C382" s="51">
        <v>414517</v>
      </c>
      <c r="D382" s="64">
        <f t="shared" si="167"/>
        <v>38.5</v>
      </c>
      <c r="E382" s="12">
        <v>39</v>
      </c>
      <c r="F382" s="12">
        <v>39</v>
      </c>
      <c r="G382" s="12">
        <v>39</v>
      </c>
      <c r="H382" s="12">
        <v>39</v>
      </c>
      <c r="I382" s="12">
        <v>38</v>
      </c>
      <c r="J382" s="12">
        <v>38</v>
      </c>
      <c r="K382" s="12">
        <v>38</v>
      </c>
      <c r="L382" s="12">
        <v>38</v>
      </c>
      <c r="M382" s="74">
        <f t="shared" si="168"/>
        <v>7.3</v>
      </c>
      <c r="N382" s="83">
        <v>7.37</v>
      </c>
      <c r="O382" s="83">
        <v>7.27</v>
      </c>
      <c r="P382" s="83">
        <v>7.32</v>
      </c>
      <c r="Q382" s="83">
        <v>7.3</v>
      </c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5">
        <f t="shared" si="171"/>
        <v>41.412253374870197</v>
      </c>
      <c r="AO382" s="41">
        <v>963</v>
      </c>
      <c r="AP382" s="110"/>
      <c r="AQ382" s="111"/>
      <c r="AR382" s="126" t="str">
        <f t="shared" si="172"/>
        <v/>
      </c>
      <c r="AS382" s="126" t="str">
        <f t="shared" si="173"/>
        <v/>
      </c>
      <c r="AT382" s="127">
        <v>1157</v>
      </c>
      <c r="AU382" s="128"/>
      <c r="AV382" s="129"/>
      <c r="AW382" s="126" t="str">
        <f t="shared" si="174"/>
        <v/>
      </c>
      <c r="AX382" s="126" t="str">
        <f t="shared" si="175"/>
        <v/>
      </c>
      <c r="AY382" s="64" t="str">
        <f t="shared" si="176"/>
        <v/>
      </c>
      <c r="AZ382" s="97">
        <v>79.3</v>
      </c>
      <c r="BA382" s="68"/>
      <c r="BB382" s="68"/>
      <c r="BC382" s="68"/>
      <c r="BD382" s="68"/>
      <c r="BE382" s="15"/>
      <c r="BF382" s="5">
        <f t="shared" si="177"/>
        <v>22310</v>
      </c>
      <c r="BG382" s="41">
        <v>5039</v>
      </c>
      <c r="BH382" s="42">
        <v>11901</v>
      </c>
      <c r="BI382" s="42"/>
      <c r="BJ382" s="42"/>
      <c r="BK382" s="42"/>
      <c r="BL382" s="42"/>
      <c r="BM382" s="15">
        <v>5370</v>
      </c>
    </row>
    <row r="383" spans="1:65" outlineLevel="5">
      <c r="A383" s="22">
        <f t="shared" si="178"/>
        <v>11</v>
      </c>
      <c r="B383" s="9">
        <f t="shared" si="162"/>
        <v>42696</v>
      </c>
      <c r="C383" s="51">
        <v>424194</v>
      </c>
      <c r="D383" s="64">
        <f t="shared" si="167"/>
        <v>38.299999999999997</v>
      </c>
      <c r="E383" s="12">
        <v>39</v>
      </c>
      <c r="F383" s="12">
        <v>38</v>
      </c>
      <c r="G383" s="12">
        <v>39</v>
      </c>
      <c r="H383" s="12">
        <v>39</v>
      </c>
      <c r="I383" s="12">
        <v>38</v>
      </c>
      <c r="J383" s="12">
        <v>37</v>
      </c>
      <c r="K383" s="12">
        <v>38</v>
      </c>
      <c r="L383" s="12">
        <v>38</v>
      </c>
      <c r="M383" s="74" t="str">
        <f t="shared" si="16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5">
        <f t="shared" si="171"/>
        <v>37.201492537313435</v>
      </c>
      <c r="AO383" s="41">
        <v>1072</v>
      </c>
      <c r="AP383" s="110"/>
      <c r="AQ383" s="111"/>
      <c r="AR383" s="126" t="str">
        <f t="shared" si="172"/>
        <v/>
      </c>
      <c r="AS383" s="126" t="str">
        <f t="shared" si="173"/>
        <v/>
      </c>
      <c r="AT383" s="127">
        <v>1136</v>
      </c>
      <c r="AU383" s="128"/>
      <c r="AV383" s="129"/>
      <c r="AW383" s="126" t="str">
        <f t="shared" si="174"/>
        <v/>
      </c>
      <c r="AX383" s="126" t="str">
        <f t="shared" si="175"/>
        <v/>
      </c>
      <c r="AY383" s="64" t="str">
        <f t="shared" si="176"/>
        <v/>
      </c>
      <c r="AZ383" s="97">
        <v>78.900000000000006</v>
      </c>
      <c r="BA383" s="68"/>
      <c r="BB383" s="68"/>
      <c r="BC383" s="68"/>
      <c r="BD383" s="68"/>
      <c r="BE383" s="15"/>
      <c r="BF383" s="5">
        <f t="shared" si="177"/>
        <v>21035</v>
      </c>
      <c r="BG383" s="41">
        <v>4793</v>
      </c>
      <c r="BH383" s="42">
        <v>11072</v>
      </c>
      <c r="BI383" s="42"/>
      <c r="BJ383" s="42"/>
      <c r="BK383" s="42"/>
      <c r="BL383" s="42"/>
      <c r="BM383" s="15">
        <v>5170</v>
      </c>
    </row>
    <row r="384" spans="1:65" outlineLevel="5">
      <c r="A384" s="22">
        <f t="shared" si="178"/>
        <v>11</v>
      </c>
      <c r="B384" s="9">
        <f t="shared" si="162"/>
        <v>42697</v>
      </c>
      <c r="C384" s="51">
        <v>406152</v>
      </c>
      <c r="D384" s="64">
        <f t="shared" si="167"/>
        <v>38.5</v>
      </c>
      <c r="E384" s="12">
        <v>39</v>
      </c>
      <c r="F384" s="12">
        <v>39</v>
      </c>
      <c r="G384" s="12">
        <v>39</v>
      </c>
      <c r="H384" s="12">
        <v>39</v>
      </c>
      <c r="I384" s="12">
        <v>38</v>
      </c>
      <c r="J384" s="12">
        <v>38</v>
      </c>
      <c r="K384" s="12">
        <v>38</v>
      </c>
      <c r="L384" s="12">
        <v>38</v>
      </c>
      <c r="M384" s="74" t="str">
        <f t="shared" si="168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5">
        <f t="shared" si="171"/>
        <v>40.986639260020553</v>
      </c>
      <c r="AO384" s="41">
        <v>973</v>
      </c>
      <c r="AP384" s="110"/>
      <c r="AQ384" s="111"/>
      <c r="AR384" s="126" t="str">
        <f t="shared" si="172"/>
        <v/>
      </c>
      <c r="AS384" s="126" t="str">
        <f t="shared" si="173"/>
        <v/>
      </c>
      <c r="AT384" s="127">
        <v>1190</v>
      </c>
      <c r="AU384" s="128"/>
      <c r="AV384" s="129"/>
      <c r="AW384" s="126" t="str">
        <f t="shared" si="174"/>
        <v/>
      </c>
      <c r="AX384" s="126" t="str">
        <f t="shared" si="175"/>
        <v/>
      </c>
      <c r="AY384" s="64" t="str">
        <f t="shared" si="176"/>
        <v/>
      </c>
      <c r="AZ384" s="97">
        <v>78.2</v>
      </c>
      <c r="BA384" s="68"/>
      <c r="BB384" s="68"/>
      <c r="BC384" s="68"/>
      <c r="BD384" s="68"/>
      <c r="BE384" s="15"/>
      <c r="BF384" s="5">
        <f t="shared" si="177"/>
        <v>20037</v>
      </c>
      <c r="BG384" s="41">
        <v>3796</v>
      </c>
      <c r="BH384" s="42">
        <v>11281</v>
      </c>
      <c r="BI384" s="42"/>
      <c r="BJ384" s="42"/>
      <c r="BK384" s="42"/>
      <c r="BL384" s="42"/>
      <c r="BM384" s="15">
        <v>4960</v>
      </c>
    </row>
    <row r="385" spans="1:65" outlineLevel="5">
      <c r="A385" s="22">
        <f t="shared" si="178"/>
        <v>11</v>
      </c>
      <c r="B385" s="9">
        <f t="shared" si="162"/>
        <v>42698</v>
      </c>
      <c r="C385" s="51">
        <v>409095</v>
      </c>
      <c r="D385" s="64">
        <f t="shared" si="167"/>
        <v>38.799999999999997</v>
      </c>
      <c r="E385" s="12">
        <v>39</v>
      </c>
      <c r="F385" s="12">
        <v>39</v>
      </c>
      <c r="G385" s="12">
        <v>40</v>
      </c>
      <c r="H385" s="12">
        <v>39</v>
      </c>
      <c r="I385" s="12">
        <v>38</v>
      </c>
      <c r="J385" s="12">
        <v>38</v>
      </c>
      <c r="K385" s="12">
        <v>39</v>
      </c>
      <c r="L385" s="12">
        <v>38</v>
      </c>
      <c r="M385" s="74" t="str">
        <f t="shared" si="168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5">
        <f t="shared" si="171"/>
        <v>29.650557620817843</v>
      </c>
      <c r="AO385" s="41">
        <v>1345</v>
      </c>
      <c r="AP385" s="110"/>
      <c r="AQ385" s="111"/>
      <c r="AR385" s="126" t="str">
        <f t="shared" si="172"/>
        <v/>
      </c>
      <c r="AS385" s="126" t="str">
        <f t="shared" si="173"/>
        <v/>
      </c>
      <c r="AT385" s="127">
        <v>1330</v>
      </c>
      <c r="AU385" s="128"/>
      <c r="AV385" s="129"/>
      <c r="AW385" s="126" t="str">
        <f t="shared" si="174"/>
        <v/>
      </c>
      <c r="AX385" s="126" t="str">
        <f t="shared" si="175"/>
        <v/>
      </c>
      <c r="AY385" s="64" t="str">
        <f t="shared" si="176"/>
        <v/>
      </c>
      <c r="AZ385" s="97">
        <v>78.599999999999994</v>
      </c>
      <c r="BA385" s="68"/>
      <c r="BB385" s="68"/>
      <c r="BC385" s="68"/>
      <c r="BD385" s="68"/>
      <c r="BE385" s="15"/>
      <c r="BF385" s="5">
        <f t="shared" si="177"/>
        <v>19679</v>
      </c>
      <c r="BG385" s="41">
        <v>4003</v>
      </c>
      <c r="BH385" s="42">
        <v>10926</v>
      </c>
      <c r="BI385" s="42"/>
      <c r="BJ385" s="42"/>
      <c r="BK385" s="42"/>
      <c r="BL385" s="42"/>
      <c r="BM385" s="15">
        <v>4750</v>
      </c>
    </row>
    <row r="386" spans="1:65" outlineLevel="5">
      <c r="A386" s="22">
        <f t="shared" si="178"/>
        <v>11</v>
      </c>
      <c r="B386" s="9">
        <f t="shared" si="162"/>
        <v>42699</v>
      </c>
      <c r="C386" s="51">
        <v>413091</v>
      </c>
      <c r="D386" s="64">
        <f t="shared" si="167"/>
        <v>38.299999999999997</v>
      </c>
      <c r="E386" s="12">
        <v>38</v>
      </c>
      <c r="F386" s="12">
        <v>39</v>
      </c>
      <c r="G386" s="12">
        <v>39</v>
      </c>
      <c r="H386" s="12">
        <v>39</v>
      </c>
      <c r="I386" s="12">
        <v>37</v>
      </c>
      <c r="J386" s="12">
        <v>38</v>
      </c>
      <c r="K386" s="12">
        <v>38</v>
      </c>
      <c r="L386" s="12">
        <v>38</v>
      </c>
      <c r="M386" s="74" t="str">
        <f t="shared" si="16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5">
        <f t="shared" si="171"/>
        <v>44.859392575928013</v>
      </c>
      <c r="AO386" s="41">
        <v>889</v>
      </c>
      <c r="AP386" s="110">
        <v>3.84</v>
      </c>
      <c r="AQ386" s="111">
        <v>2.84</v>
      </c>
      <c r="AR386" s="126">
        <f t="shared" si="172"/>
        <v>73.958333333333343</v>
      </c>
      <c r="AS386" s="126">
        <f t="shared" si="173"/>
        <v>26.041666666666657</v>
      </c>
      <c r="AT386" s="127">
        <v>1025</v>
      </c>
      <c r="AU386" s="128">
        <v>3.2</v>
      </c>
      <c r="AV386" s="129">
        <v>1.88</v>
      </c>
      <c r="AW386" s="126">
        <f t="shared" si="174"/>
        <v>58.749999999999993</v>
      </c>
      <c r="AX386" s="126">
        <f t="shared" si="175"/>
        <v>41.250000000000007</v>
      </c>
      <c r="AY386" s="64">
        <f t="shared" si="176"/>
        <v>49.850618864703414</v>
      </c>
      <c r="AZ386" s="97">
        <v>78.3</v>
      </c>
      <c r="BA386" s="68"/>
      <c r="BB386" s="68"/>
      <c r="BC386" s="68"/>
      <c r="BD386" s="68"/>
      <c r="BE386" s="15"/>
      <c r="BF386" s="5">
        <f t="shared" si="177"/>
        <v>19870</v>
      </c>
      <c r="BG386" s="41">
        <v>4111</v>
      </c>
      <c r="BH386" s="42">
        <v>10969</v>
      </c>
      <c r="BI386" s="42"/>
      <c r="BJ386" s="42"/>
      <c r="BK386" s="42"/>
      <c r="BL386" s="42"/>
      <c r="BM386" s="15">
        <v>4790</v>
      </c>
    </row>
    <row r="387" spans="1:65" outlineLevel="5">
      <c r="A387" s="22">
        <f t="shared" si="178"/>
        <v>11</v>
      </c>
      <c r="B387" s="9">
        <f t="shared" si="162"/>
        <v>42700</v>
      </c>
      <c r="C387" s="51">
        <v>400597</v>
      </c>
      <c r="D387" s="64">
        <f t="shared" si="167"/>
        <v>38.799999999999997</v>
      </c>
      <c r="E387" s="12">
        <v>39</v>
      </c>
      <c r="F387" s="12">
        <v>39</v>
      </c>
      <c r="G387" s="12">
        <v>40</v>
      </c>
      <c r="H387" s="12">
        <v>39</v>
      </c>
      <c r="I387" s="12">
        <v>38</v>
      </c>
      <c r="J387" s="12">
        <v>38</v>
      </c>
      <c r="K387" s="12">
        <v>39</v>
      </c>
      <c r="L387" s="12">
        <v>38</v>
      </c>
      <c r="M387" s="74" t="str">
        <f t="shared" si="16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5">
        <f t="shared" si="171"/>
        <v>32.006420545746387</v>
      </c>
      <c r="AO387" s="41">
        <v>1246</v>
      </c>
      <c r="AP387" s="110"/>
      <c r="AQ387" s="111"/>
      <c r="AR387" s="126" t="str">
        <f t="shared" si="172"/>
        <v/>
      </c>
      <c r="AS387" s="126" t="str">
        <f t="shared" si="173"/>
        <v/>
      </c>
      <c r="AT387" s="127">
        <v>1434</v>
      </c>
      <c r="AU387" s="128"/>
      <c r="AV387" s="129"/>
      <c r="AW387" s="126" t="str">
        <f t="shared" si="174"/>
        <v/>
      </c>
      <c r="AX387" s="126" t="str">
        <f t="shared" si="175"/>
        <v/>
      </c>
      <c r="AY387" s="64" t="str">
        <f t="shared" si="176"/>
        <v/>
      </c>
      <c r="AZ387" s="97"/>
      <c r="BA387" s="68"/>
      <c r="BB387" s="68"/>
      <c r="BC387" s="68"/>
      <c r="BD387" s="68"/>
      <c r="BE387" s="15"/>
      <c r="BF387" s="5">
        <f t="shared" si="177"/>
        <v>19348</v>
      </c>
      <c r="BG387" s="41">
        <v>3208</v>
      </c>
      <c r="BH387" s="42">
        <v>11440</v>
      </c>
      <c r="BI387" s="42"/>
      <c r="BJ387" s="42"/>
      <c r="BK387" s="42"/>
      <c r="BL387" s="42"/>
      <c r="BM387" s="15">
        <v>4700</v>
      </c>
    </row>
    <row r="388" spans="1:65" outlineLevel="5">
      <c r="A388" s="22">
        <f t="shared" si="178"/>
        <v>11</v>
      </c>
      <c r="B388" s="9">
        <f t="shared" si="162"/>
        <v>42701</v>
      </c>
      <c r="C388" s="51">
        <v>371742</v>
      </c>
      <c r="D388" s="64">
        <f t="shared" si="167"/>
        <v>38.299999999999997</v>
      </c>
      <c r="E388" s="12">
        <v>38</v>
      </c>
      <c r="F388" s="12">
        <v>39</v>
      </c>
      <c r="G388" s="12">
        <v>39</v>
      </c>
      <c r="H388" s="12">
        <v>39</v>
      </c>
      <c r="I388" s="12">
        <v>37</v>
      </c>
      <c r="J388" s="12">
        <v>38</v>
      </c>
      <c r="K388" s="12">
        <v>38</v>
      </c>
      <c r="L388" s="12">
        <v>38</v>
      </c>
      <c r="M388" s="74" t="str">
        <f t="shared" si="168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5">
        <f t="shared" si="171"/>
        <v>34.982456140350877</v>
      </c>
      <c r="AO388" s="41">
        <v>1140</v>
      </c>
      <c r="AP388" s="110"/>
      <c r="AQ388" s="111"/>
      <c r="AR388" s="126" t="str">
        <f t="shared" si="172"/>
        <v/>
      </c>
      <c r="AS388" s="126" t="str">
        <f t="shared" si="173"/>
        <v/>
      </c>
      <c r="AT388" s="127">
        <v>1165</v>
      </c>
      <c r="AU388" s="128"/>
      <c r="AV388" s="129"/>
      <c r="AW388" s="126" t="str">
        <f t="shared" si="174"/>
        <v/>
      </c>
      <c r="AX388" s="126" t="str">
        <f t="shared" si="175"/>
        <v/>
      </c>
      <c r="AY388" s="64" t="str">
        <f t="shared" si="176"/>
        <v/>
      </c>
      <c r="AZ388" s="97"/>
      <c r="BA388" s="68"/>
      <c r="BB388" s="68"/>
      <c r="BC388" s="68"/>
      <c r="BD388" s="68"/>
      <c r="BE388" s="15"/>
      <c r="BF388" s="5">
        <f t="shared" si="177"/>
        <v>19976</v>
      </c>
      <c r="BG388" s="41">
        <v>1591</v>
      </c>
      <c r="BH388" s="42">
        <v>14775</v>
      </c>
      <c r="BI388" s="42"/>
      <c r="BJ388" s="42"/>
      <c r="BK388" s="42"/>
      <c r="BL388" s="42"/>
      <c r="BM388" s="15">
        <v>3610</v>
      </c>
    </row>
    <row r="389" spans="1:65" outlineLevel="5">
      <c r="A389" s="22">
        <f t="shared" si="178"/>
        <v>11</v>
      </c>
      <c r="B389" s="9">
        <f t="shared" si="162"/>
        <v>42702</v>
      </c>
      <c r="C389" s="51">
        <v>386075</v>
      </c>
      <c r="D389" s="64">
        <f t="shared" si="167"/>
        <v>37.799999999999997</v>
      </c>
      <c r="E389" s="12">
        <v>38</v>
      </c>
      <c r="F389" s="12">
        <v>38</v>
      </c>
      <c r="G389" s="12">
        <v>39</v>
      </c>
      <c r="H389" s="12">
        <v>38</v>
      </c>
      <c r="I389" s="12">
        <v>37</v>
      </c>
      <c r="J389" s="12">
        <v>37</v>
      </c>
      <c r="K389" s="12">
        <v>38</v>
      </c>
      <c r="L389" s="12">
        <v>37</v>
      </c>
      <c r="M389" s="74">
        <f t="shared" si="168"/>
        <v>7.4</v>
      </c>
      <c r="N389" s="83">
        <v>7.45</v>
      </c>
      <c r="O389" s="83">
        <v>7.48</v>
      </c>
      <c r="P389" s="83">
        <v>7.41</v>
      </c>
      <c r="Q389" s="83">
        <v>7.39</v>
      </c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5">
        <f t="shared" si="171"/>
        <v>47.419738406658738</v>
      </c>
      <c r="AO389" s="41">
        <v>841</v>
      </c>
      <c r="AP389" s="110"/>
      <c r="AQ389" s="111"/>
      <c r="AR389" s="126" t="str">
        <f t="shared" si="172"/>
        <v/>
      </c>
      <c r="AS389" s="126" t="str">
        <f t="shared" si="173"/>
        <v/>
      </c>
      <c r="AT389" s="127">
        <v>1018</v>
      </c>
      <c r="AU389" s="128"/>
      <c r="AV389" s="129"/>
      <c r="AW389" s="126" t="str">
        <f t="shared" si="174"/>
        <v/>
      </c>
      <c r="AX389" s="126" t="str">
        <f t="shared" si="175"/>
        <v/>
      </c>
      <c r="AY389" s="64" t="str">
        <f t="shared" si="176"/>
        <v/>
      </c>
      <c r="AZ389" s="97">
        <v>79.400000000000006</v>
      </c>
      <c r="BA389" s="68"/>
      <c r="BB389" s="68"/>
      <c r="BC389" s="68"/>
      <c r="BD389" s="68"/>
      <c r="BE389" s="15"/>
      <c r="BF389" s="5">
        <f t="shared" si="177"/>
        <v>18465</v>
      </c>
      <c r="BG389" s="41">
        <v>2631</v>
      </c>
      <c r="BH389" s="42">
        <v>13624</v>
      </c>
      <c r="BI389" s="42"/>
      <c r="BJ389" s="42"/>
      <c r="BK389" s="42"/>
      <c r="BL389" s="42"/>
      <c r="BM389" s="15">
        <v>2210</v>
      </c>
    </row>
    <row r="390" spans="1:65" outlineLevel="5">
      <c r="A390" s="22">
        <f t="shared" si="178"/>
        <v>11</v>
      </c>
      <c r="B390" s="9">
        <f t="shared" si="162"/>
        <v>42703</v>
      </c>
      <c r="C390" s="51">
        <v>398402</v>
      </c>
      <c r="D390" s="64">
        <f t="shared" si="167"/>
        <v>37.799999999999997</v>
      </c>
      <c r="E390" s="12">
        <v>38</v>
      </c>
      <c r="F390" s="12">
        <v>38</v>
      </c>
      <c r="G390" s="12">
        <v>39</v>
      </c>
      <c r="H390" s="12">
        <v>38</v>
      </c>
      <c r="I390" s="12">
        <v>37</v>
      </c>
      <c r="J390" s="12">
        <v>37</v>
      </c>
      <c r="K390" s="12">
        <v>38</v>
      </c>
      <c r="L390" s="12">
        <v>37</v>
      </c>
      <c r="M390" s="74" t="str">
        <f t="shared" si="168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5">
        <f t="shared" si="171"/>
        <v>37.13221601489758</v>
      </c>
      <c r="AO390" s="41">
        <v>1074</v>
      </c>
      <c r="AP390" s="110"/>
      <c r="AQ390" s="111"/>
      <c r="AR390" s="126" t="str">
        <f t="shared" si="172"/>
        <v/>
      </c>
      <c r="AS390" s="126" t="str">
        <f t="shared" si="173"/>
        <v/>
      </c>
      <c r="AT390" s="127">
        <v>1336</v>
      </c>
      <c r="AU390" s="128"/>
      <c r="AV390" s="129"/>
      <c r="AW390" s="126" t="str">
        <f t="shared" si="174"/>
        <v/>
      </c>
      <c r="AX390" s="126" t="str">
        <f t="shared" si="175"/>
        <v/>
      </c>
      <c r="AY390" s="64" t="str">
        <f t="shared" si="176"/>
        <v/>
      </c>
      <c r="AZ390" s="97">
        <v>79.599999999999994</v>
      </c>
      <c r="BA390" s="68"/>
      <c r="BB390" s="68"/>
      <c r="BC390" s="68"/>
      <c r="BD390" s="68"/>
      <c r="BE390" s="15"/>
      <c r="BF390" s="5">
        <f t="shared" si="177"/>
        <v>19015</v>
      </c>
      <c r="BG390" s="41">
        <v>3757</v>
      </c>
      <c r="BH390" s="42">
        <v>10318</v>
      </c>
      <c r="BI390" s="42"/>
      <c r="BJ390" s="42"/>
      <c r="BK390" s="42"/>
      <c r="BL390" s="42"/>
      <c r="BM390" s="15">
        <v>4940</v>
      </c>
    </row>
    <row r="391" spans="1:65" ht="17.25" outlineLevel="5" thickBot="1">
      <c r="A391" s="31">
        <f t="shared" si="178"/>
        <v>11</v>
      </c>
      <c r="B391" s="32">
        <f t="shared" si="162"/>
        <v>42704</v>
      </c>
      <c r="C391" s="51">
        <v>434710</v>
      </c>
      <c r="D391" s="64">
        <f t="shared" si="167"/>
        <v>37.5</v>
      </c>
      <c r="E391" s="12">
        <v>38</v>
      </c>
      <c r="F391" s="12">
        <v>38</v>
      </c>
      <c r="G391" s="12">
        <v>38</v>
      </c>
      <c r="H391" s="12">
        <v>38</v>
      </c>
      <c r="I391" s="12">
        <v>37</v>
      </c>
      <c r="J391" s="12">
        <v>37</v>
      </c>
      <c r="K391" s="12">
        <v>37</v>
      </c>
      <c r="L391" s="12">
        <v>37</v>
      </c>
      <c r="M391" s="74" t="str">
        <f t="shared" si="168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5">
        <f t="shared" si="171"/>
        <v>39.840159840159842</v>
      </c>
      <c r="AO391" s="41">
        <v>1001</v>
      </c>
      <c r="AP391" s="110"/>
      <c r="AQ391" s="111"/>
      <c r="AR391" s="126" t="str">
        <f t="shared" si="172"/>
        <v/>
      </c>
      <c r="AS391" s="126" t="str">
        <f t="shared" si="173"/>
        <v/>
      </c>
      <c r="AT391" s="127">
        <v>1080</v>
      </c>
      <c r="AU391" s="128"/>
      <c r="AV391" s="129"/>
      <c r="AW391" s="126" t="str">
        <f t="shared" si="174"/>
        <v/>
      </c>
      <c r="AX391" s="126" t="str">
        <f t="shared" si="175"/>
        <v/>
      </c>
      <c r="AY391" s="64" t="str">
        <f t="shared" si="176"/>
        <v/>
      </c>
      <c r="AZ391" s="97">
        <v>79.5</v>
      </c>
      <c r="BA391" s="68"/>
      <c r="BB391" s="68"/>
      <c r="BC391" s="68"/>
      <c r="BD391" s="68"/>
      <c r="BE391" s="15"/>
      <c r="BF391" s="5">
        <f t="shared" si="177"/>
        <v>19725</v>
      </c>
      <c r="BG391" s="41">
        <v>3309</v>
      </c>
      <c r="BH391" s="42">
        <v>11426</v>
      </c>
      <c r="BI391" s="42"/>
      <c r="BJ391" s="42"/>
      <c r="BK391" s="42"/>
      <c r="BL391" s="42"/>
      <c r="BM391" s="15">
        <v>4990</v>
      </c>
    </row>
    <row r="392" spans="1:65" outlineLevel="4">
      <c r="A392" s="157" t="s">
        <v>44</v>
      </c>
      <c r="B392" s="158"/>
      <c r="C392" s="50">
        <f t="shared" ref="C392:BM392" si="179">SUBTOTAL(4,C362:C391)</f>
        <v>504708</v>
      </c>
      <c r="D392" s="60">
        <f t="shared" si="179"/>
        <v>38.799999999999997</v>
      </c>
      <c r="E392" s="28">
        <f t="shared" si="179"/>
        <v>39</v>
      </c>
      <c r="F392" s="28">
        <f t="shared" si="179"/>
        <v>39</v>
      </c>
      <c r="G392" s="28">
        <f t="shared" si="179"/>
        <v>40</v>
      </c>
      <c r="H392" s="28">
        <f t="shared" si="179"/>
        <v>39</v>
      </c>
      <c r="I392" s="28">
        <f t="shared" si="179"/>
        <v>38</v>
      </c>
      <c r="J392" s="28">
        <f t="shared" si="179"/>
        <v>38</v>
      </c>
      <c r="K392" s="28">
        <f t="shared" si="179"/>
        <v>39</v>
      </c>
      <c r="L392" s="28">
        <f t="shared" si="179"/>
        <v>38</v>
      </c>
      <c r="M392" s="71">
        <f t="shared" si="179"/>
        <v>7.4</v>
      </c>
      <c r="N392" s="82"/>
      <c r="O392" s="82"/>
      <c r="P392" s="82"/>
      <c r="Q392" s="82"/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47.419738406658738</v>
      </c>
      <c r="AO392" s="39">
        <f t="shared" si="179"/>
        <v>1500</v>
      </c>
      <c r="AP392" s="104">
        <f t="shared" si="179"/>
        <v>5.55</v>
      </c>
      <c r="AQ392" s="105">
        <f t="shared" si="179"/>
        <v>4.21</v>
      </c>
      <c r="AR392" s="106">
        <f t="shared" si="179"/>
        <v>78.853754940711468</v>
      </c>
      <c r="AS392" s="106">
        <f t="shared" si="179"/>
        <v>26.041666666666657</v>
      </c>
      <c r="AT392" s="107">
        <f t="shared" si="179"/>
        <v>1677</v>
      </c>
      <c r="AU392" s="108">
        <f t="shared" si="179"/>
        <v>3.47</v>
      </c>
      <c r="AV392" s="109">
        <f t="shared" si="179"/>
        <v>1.99</v>
      </c>
      <c r="AW392" s="106">
        <f t="shared" si="179"/>
        <v>59.191176470588239</v>
      </c>
      <c r="AX392" s="106">
        <f t="shared" si="179"/>
        <v>43.548387096774199</v>
      </c>
      <c r="AY392" s="60">
        <f t="shared" si="179"/>
        <v>63.941949468265278</v>
      </c>
      <c r="AZ392" s="96">
        <f t="shared" si="179"/>
        <v>79.8</v>
      </c>
      <c r="BA392" s="67">
        <f t="shared" si="179"/>
        <v>0</v>
      </c>
      <c r="BB392" s="67">
        <f t="shared" si="179"/>
        <v>0</v>
      </c>
      <c r="BC392" s="67">
        <f t="shared" si="179"/>
        <v>0</v>
      </c>
      <c r="BD392" s="67">
        <f t="shared" si="179"/>
        <v>0</v>
      </c>
      <c r="BE392" s="27">
        <f t="shared" si="179"/>
        <v>0</v>
      </c>
      <c r="BF392" s="29">
        <f t="shared" si="179"/>
        <v>22355</v>
      </c>
      <c r="BG392" s="39">
        <f t="shared" si="179"/>
        <v>8371</v>
      </c>
      <c r="BH392" s="40">
        <f t="shared" si="179"/>
        <v>14775</v>
      </c>
      <c r="BI392" s="40">
        <f t="shared" si="179"/>
        <v>0</v>
      </c>
      <c r="BJ392" s="40">
        <f t="shared" si="179"/>
        <v>0</v>
      </c>
      <c r="BK392" s="40">
        <f t="shared" si="179"/>
        <v>0</v>
      </c>
      <c r="BL392" s="40">
        <f t="shared" si="179"/>
        <v>0</v>
      </c>
      <c r="BM392" s="27">
        <f t="shared" si="179"/>
        <v>5540</v>
      </c>
    </row>
    <row r="393" spans="1:65" outlineLevel="3">
      <c r="A393" s="187" t="s">
        <v>33</v>
      </c>
      <c r="B393" s="188"/>
      <c r="C393" s="51">
        <f t="shared" ref="C393:BM393" si="180">SUBTOTAL(5,C362:C391)</f>
        <v>367326</v>
      </c>
      <c r="D393" s="61">
        <f t="shared" si="180"/>
        <v>37.5</v>
      </c>
      <c r="E393" s="12">
        <f t="shared" si="180"/>
        <v>38</v>
      </c>
      <c r="F393" s="12">
        <f t="shared" si="180"/>
        <v>37</v>
      </c>
      <c r="G393" s="12">
        <f t="shared" si="180"/>
        <v>38</v>
      </c>
      <c r="H393" s="12">
        <f t="shared" si="180"/>
        <v>37</v>
      </c>
      <c r="I393" s="12">
        <f t="shared" si="180"/>
        <v>37</v>
      </c>
      <c r="J393" s="12">
        <f t="shared" si="180"/>
        <v>36</v>
      </c>
      <c r="K393" s="12">
        <f t="shared" si="180"/>
        <v>37</v>
      </c>
      <c r="L393" s="12">
        <f t="shared" si="180"/>
        <v>36</v>
      </c>
      <c r="M393" s="72">
        <f t="shared" si="180"/>
        <v>7.3</v>
      </c>
      <c r="N393" s="83"/>
      <c r="O393" s="83"/>
      <c r="P393" s="83">
        <f t="shared" si="180"/>
        <v>7.32</v>
      </c>
      <c r="Q393" s="83"/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26.586666666666666</v>
      </c>
      <c r="AO393" s="41">
        <f t="shared" si="180"/>
        <v>841</v>
      </c>
      <c r="AP393" s="110">
        <f t="shared" si="180"/>
        <v>3.84</v>
      </c>
      <c r="AQ393" s="111">
        <f t="shared" si="180"/>
        <v>2.84</v>
      </c>
      <c r="AR393" s="112">
        <f t="shared" si="180"/>
        <v>73.958333333333343</v>
      </c>
      <c r="AS393" s="112">
        <f t="shared" si="180"/>
        <v>21.146245059288532</v>
      </c>
      <c r="AT393" s="113">
        <f t="shared" si="180"/>
        <v>992</v>
      </c>
      <c r="AU393" s="114">
        <f t="shared" si="180"/>
        <v>2.48</v>
      </c>
      <c r="AV393" s="115">
        <f t="shared" si="180"/>
        <v>1.4</v>
      </c>
      <c r="AW393" s="112">
        <f t="shared" si="180"/>
        <v>56.451612903225801</v>
      </c>
      <c r="AX393" s="112">
        <f t="shared" si="180"/>
        <v>40.808823529411761</v>
      </c>
      <c r="AY393" s="61">
        <f t="shared" si="180"/>
        <v>49.850618864703414</v>
      </c>
      <c r="AZ393" s="97">
        <f t="shared" si="180"/>
        <v>78</v>
      </c>
      <c r="BA393" s="68">
        <f t="shared" si="180"/>
        <v>0</v>
      </c>
      <c r="BB393" s="68">
        <f t="shared" si="180"/>
        <v>0</v>
      </c>
      <c r="BC393" s="68">
        <f t="shared" si="180"/>
        <v>0</v>
      </c>
      <c r="BD393" s="68">
        <f t="shared" si="180"/>
        <v>0</v>
      </c>
      <c r="BE393" s="15">
        <f t="shared" si="180"/>
        <v>0</v>
      </c>
      <c r="BF393" s="6">
        <f t="shared" si="180"/>
        <v>11262</v>
      </c>
      <c r="BG393" s="41">
        <f t="shared" si="180"/>
        <v>1591</v>
      </c>
      <c r="BH393" s="42">
        <f t="shared" si="180"/>
        <v>2891</v>
      </c>
      <c r="BI393" s="42">
        <f t="shared" si="180"/>
        <v>0</v>
      </c>
      <c r="BJ393" s="42">
        <f t="shared" si="180"/>
        <v>0</v>
      </c>
      <c r="BK393" s="42">
        <f t="shared" si="180"/>
        <v>0</v>
      </c>
      <c r="BL393" s="42">
        <f t="shared" si="180"/>
        <v>0</v>
      </c>
      <c r="BM393" s="15">
        <f t="shared" si="180"/>
        <v>0</v>
      </c>
    </row>
    <row r="394" spans="1:65" outlineLevel="2">
      <c r="A394" s="187" t="s">
        <v>22</v>
      </c>
      <c r="B394" s="188"/>
      <c r="C394" s="51">
        <f>IFERROR(SUBTOTAL(1,C362:C391),"")</f>
        <v>410698.33333333331</v>
      </c>
      <c r="D394" s="61">
        <f t="shared" ref="D394:BM394" si="181">IFERROR(SUBTOTAL(1,D362:D391),"")</f>
        <v>38.036666666666655</v>
      </c>
      <c r="E394" s="12">
        <f t="shared" si="181"/>
        <v>38.43333333333333</v>
      </c>
      <c r="F394" s="12">
        <f t="shared" si="181"/>
        <v>38.166666666666664</v>
      </c>
      <c r="G394" s="12">
        <f t="shared" si="181"/>
        <v>38.966666666666669</v>
      </c>
      <c r="H394" s="12">
        <f t="shared" si="181"/>
        <v>38.466666666666669</v>
      </c>
      <c r="I394" s="12">
        <f t="shared" si="181"/>
        <v>37.43333333333333</v>
      </c>
      <c r="J394" s="12">
        <f t="shared" si="181"/>
        <v>37.166666666666664</v>
      </c>
      <c r="K394" s="12">
        <f t="shared" si="181"/>
        <v>37.966666666666669</v>
      </c>
      <c r="L394" s="12">
        <f t="shared" si="181"/>
        <v>37.466666666666669</v>
      </c>
      <c r="M394" s="72">
        <f t="shared" si="181"/>
        <v>7.35</v>
      </c>
      <c r="N394" s="83">
        <f t="shared" si="181"/>
        <v>7.4050000000000002</v>
      </c>
      <c r="O394" s="83">
        <f t="shared" si="181"/>
        <v>7.3075000000000001</v>
      </c>
      <c r="P394" s="83">
        <f t="shared" si="181"/>
        <v>7.37</v>
      </c>
      <c r="Q394" s="83">
        <f t="shared" si="181"/>
        <v>7.3675000000000006</v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35.804304572636575</v>
      </c>
      <c r="AO394" s="41">
        <f t="shared" si="181"/>
        <v>1147.9000000000001</v>
      </c>
      <c r="AP394" s="110">
        <f t="shared" si="181"/>
        <v>4.6899999999999995</v>
      </c>
      <c r="AQ394" s="111">
        <f t="shared" si="181"/>
        <v>3.6025</v>
      </c>
      <c r="AR394" s="112">
        <f t="shared" si="181"/>
        <v>76.714549837579568</v>
      </c>
      <c r="AS394" s="112">
        <f t="shared" si="181"/>
        <v>23.285450162420418</v>
      </c>
      <c r="AT394" s="113">
        <f t="shared" si="181"/>
        <v>1316.6</v>
      </c>
      <c r="AU394" s="114">
        <f t="shared" si="181"/>
        <v>2.9675000000000002</v>
      </c>
      <c r="AV394" s="115">
        <f t="shared" si="181"/>
        <v>1.72</v>
      </c>
      <c r="AW394" s="112">
        <f t="shared" si="181"/>
        <v>57.93537313596071</v>
      </c>
      <c r="AX394" s="112">
        <f t="shared" si="181"/>
        <v>42.06462686403929</v>
      </c>
      <c r="AY394" s="61">
        <f t="shared" si="181"/>
        <v>58.018778219776962</v>
      </c>
      <c r="AZ394" s="97">
        <f t="shared" si="181"/>
        <v>79.195454545454538</v>
      </c>
      <c r="BA394" s="68" t="str">
        <f t="shared" si="181"/>
        <v/>
      </c>
      <c r="BB394" s="68" t="str">
        <f t="shared" si="181"/>
        <v/>
      </c>
      <c r="BC394" s="68" t="str">
        <f t="shared" si="181"/>
        <v/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17464.8</v>
      </c>
      <c r="BG394" s="41">
        <f t="shared" si="181"/>
        <v>4252.333333333333</v>
      </c>
      <c r="BH394" s="42">
        <f t="shared" si="181"/>
        <v>9152.4666666666672</v>
      </c>
      <c r="BI394" s="42" t="str">
        <f t="shared" si="181"/>
        <v/>
      </c>
      <c r="BJ394" s="42" t="str">
        <f t="shared" si="181"/>
        <v/>
      </c>
      <c r="BK394" s="42" t="str">
        <f t="shared" si="181"/>
        <v/>
      </c>
      <c r="BL394" s="42" t="str">
        <f t="shared" si="181"/>
        <v/>
      </c>
      <c r="BM394" s="15">
        <f t="shared" si="181"/>
        <v>4060</v>
      </c>
    </row>
    <row r="395" spans="1:65" ht="17.25" outlineLevel="1" thickBot="1">
      <c r="A395" s="189" t="s">
        <v>47</v>
      </c>
      <c r="B395" s="190"/>
      <c r="C395" s="52">
        <f>SUBTOTAL(9,C362:C391)</f>
        <v>12320950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34437</v>
      </c>
      <c r="AP395" s="116"/>
      <c r="AQ395" s="117"/>
      <c r="AR395" s="118"/>
      <c r="AS395" s="118"/>
      <c r="AT395" s="119">
        <f>SUBTOTAL(9,AT362:AT391)</f>
        <v>39498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523944</v>
      </c>
      <c r="BG395" s="43">
        <f t="shared" si="182"/>
        <v>127570</v>
      </c>
      <c r="BH395" s="44">
        <f t="shared" si="182"/>
        <v>274574</v>
      </c>
      <c r="BI395" s="44">
        <f t="shared" si="182"/>
        <v>0</v>
      </c>
      <c r="BJ395" s="44">
        <f t="shared" si="182"/>
        <v>0</v>
      </c>
      <c r="BK395" s="44">
        <f t="shared" si="182"/>
        <v>0</v>
      </c>
      <c r="BL395" s="44">
        <f t="shared" si="182"/>
        <v>0</v>
      </c>
      <c r="BM395" s="16">
        <f t="shared" si="182"/>
        <v>121800</v>
      </c>
    </row>
    <row r="396" spans="1:65" outlineLevel="5">
      <c r="A396" s="21">
        <f t="shared" si="178"/>
        <v>12</v>
      </c>
      <c r="B396" s="33">
        <f>B391+1</f>
        <v>42705</v>
      </c>
      <c r="C396" s="51">
        <v>376622</v>
      </c>
      <c r="D396" s="64">
        <f t="shared" ref="D396:D426" si="183">IFERROR(ROUND(AVERAGE(E396:L396),1),"")</f>
        <v>37.799999999999997</v>
      </c>
      <c r="E396" s="12">
        <v>38</v>
      </c>
      <c r="F396" s="12">
        <v>38</v>
      </c>
      <c r="G396" s="12">
        <v>39</v>
      </c>
      <c r="H396" s="12">
        <v>38</v>
      </c>
      <c r="I396" s="12">
        <v>37</v>
      </c>
      <c r="J396" s="12">
        <v>37</v>
      </c>
      <c r="K396" s="12">
        <v>38</v>
      </c>
      <c r="L396" s="12">
        <v>37</v>
      </c>
      <c r="M396" s="74" t="str">
        <f t="shared" ref="M396:M426" si="184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5">
        <f t="shared" ref="AN396:AN426" si="187">39880/AO396</f>
        <v>33.540790580319594</v>
      </c>
      <c r="AO396" s="41">
        <v>1189</v>
      </c>
      <c r="AP396" s="110"/>
      <c r="AQ396" s="111"/>
      <c r="AR396" s="126" t="str">
        <f t="shared" ref="AR396:AR426" si="188">IFERROR(AQ396/AP396*100,"")</f>
        <v/>
      </c>
      <c r="AS396" s="126" t="str">
        <f t="shared" ref="AS396:AS426" si="189">IFERROR(100-AR396,"")</f>
        <v/>
      </c>
      <c r="AT396" s="127">
        <v>1075</v>
      </c>
      <c r="AU396" s="128"/>
      <c r="AV396" s="129"/>
      <c r="AW396" s="126" t="str">
        <f t="shared" ref="AW396:AW426" si="190">IFERROR(AV396/AU396*100,"")</f>
        <v/>
      </c>
      <c r="AX396" s="126" t="str">
        <f t="shared" ref="AX396:AX426" si="191">IFERROR(100-AW396,"")</f>
        <v/>
      </c>
      <c r="AY396" s="64" t="str">
        <f t="shared" ref="AY396:AY426" si="192">IFERROR((1-((AW396*AS396)/(AX396*AR396)))*100,"")</f>
        <v/>
      </c>
      <c r="AZ396" s="97">
        <v>79.099999999999994</v>
      </c>
      <c r="BA396" s="68"/>
      <c r="BB396" s="68"/>
      <c r="BC396" s="68"/>
      <c r="BD396" s="68"/>
      <c r="BE396" s="15"/>
      <c r="BF396" s="5">
        <f t="shared" ref="BF396:BF426" si="193">IF(SUM(BG396:BM396)=0,"",SUM(BG396:BM396))</f>
        <v>17103</v>
      </c>
      <c r="BG396" s="41">
        <v>3009</v>
      </c>
      <c r="BH396" s="42">
        <v>2450</v>
      </c>
      <c r="BI396" s="42"/>
      <c r="BJ396" s="42"/>
      <c r="BK396" s="42"/>
      <c r="BL396" s="42"/>
      <c r="BM396" s="15">
        <v>11644</v>
      </c>
    </row>
    <row r="397" spans="1:65" outlineLevel="5">
      <c r="A397" s="22">
        <f t="shared" si="178"/>
        <v>12</v>
      </c>
      <c r="B397" s="9">
        <f t="shared" si="162"/>
        <v>42706</v>
      </c>
      <c r="C397" s="51">
        <v>370389</v>
      </c>
      <c r="D397" s="64">
        <f t="shared" si="183"/>
        <v>37.5</v>
      </c>
      <c r="E397" s="12">
        <v>38</v>
      </c>
      <c r="F397" s="12">
        <v>38</v>
      </c>
      <c r="G397" s="12">
        <v>38</v>
      </c>
      <c r="H397" s="12">
        <v>38</v>
      </c>
      <c r="I397" s="12">
        <v>37</v>
      </c>
      <c r="J397" s="12">
        <v>37</v>
      </c>
      <c r="K397" s="12">
        <v>37</v>
      </c>
      <c r="L397" s="12">
        <v>37</v>
      </c>
      <c r="M397" s="74">
        <f t="shared" si="184"/>
        <v>7.4</v>
      </c>
      <c r="N397" s="83">
        <v>7.43</v>
      </c>
      <c r="O397" s="83">
        <v>7.41</v>
      </c>
      <c r="P397" s="83">
        <v>7.41</v>
      </c>
      <c r="Q397" s="83">
        <v>7.42</v>
      </c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5">
        <f t="shared" si="187"/>
        <v>42.515991471215351</v>
      </c>
      <c r="AO397" s="41">
        <v>938</v>
      </c>
      <c r="AP397" s="110">
        <v>5.77</v>
      </c>
      <c r="AQ397" s="111">
        <v>4.3600000000000003</v>
      </c>
      <c r="AR397" s="126">
        <f t="shared" si="188"/>
        <v>75.563258232235711</v>
      </c>
      <c r="AS397" s="126">
        <f t="shared" si="189"/>
        <v>24.436741767764289</v>
      </c>
      <c r="AT397" s="127">
        <v>1096</v>
      </c>
      <c r="AU397" s="128"/>
      <c r="AV397" s="129"/>
      <c r="AW397" s="126" t="str">
        <f t="shared" si="190"/>
        <v/>
      </c>
      <c r="AX397" s="126" t="str">
        <f t="shared" si="191"/>
        <v/>
      </c>
      <c r="AY397" s="64" t="str">
        <f t="shared" si="192"/>
        <v/>
      </c>
      <c r="AZ397" s="97">
        <v>79.599999999999994</v>
      </c>
      <c r="BA397" s="68"/>
      <c r="BB397" s="68"/>
      <c r="BC397" s="68"/>
      <c r="BD397" s="68"/>
      <c r="BE397" s="15"/>
      <c r="BF397" s="5">
        <f t="shared" si="193"/>
        <v>17960</v>
      </c>
      <c r="BG397" s="41">
        <v>3306</v>
      </c>
      <c r="BH397" s="42">
        <v>3150</v>
      </c>
      <c r="BI397" s="42"/>
      <c r="BJ397" s="42"/>
      <c r="BK397" s="42"/>
      <c r="BL397" s="42"/>
      <c r="BM397" s="15">
        <v>11504</v>
      </c>
    </row>
    <row r="398" spans="1:65" outlineLevel="5">
      <c r="A398" s="22">
        <f t="shared" si="178"/>
        <v>12</v>
      </c>
      <c r="B398" s="9">
        <f t="shared" si="162"/>
        <v>42707</v>
      </c>
      <c r="C398" s="51">
        <v>400118</v>
      </c>
      <c r="D398" s="64">
        <f t="shared" si="183"/>
        <v>37.799999999999997</v>
      </c>
      <c r="E398" s="12">
        <v>38</v>
      </c>
      <c r="F398" s="12">
        <v>38</v>
      </c>
      <c r="G398" s="12">
        <v>39</v>
      </c>
      <c r="H398" s="12">
        <v>38</v>
      </c>
      <c r="I398" s="12">
        <v>37</v>
      </c>
      <c r="J398" s="12">
        <v>37</v>
      </c>
      <c r="K398" s="12">
        <v>38</v>
      </c>
      <c r="L398" s="12">
        <v>37</v>
      </c>
      <c r="M398" s="74" t="str">
        <f t="shared" si="18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5">
        <f t="shared" si="187"/>
        <v>49.356435643564353</v>
      </c>
      <c r="AO398" s="41">
        <v>808</v>
      </c>
      <c r="AP398" s="110"/>
      <c r="AQ398" s="111"/>
      <c r="AR398" s="126" t="str">
        <f t="shared" si="188"/>
        <v/>
      </c>
      <c r="AS398" s="126" t="str">
        <f t="shared" si="189"/>
        <v/>
      </c>
      <c r="AT398" s="127">
        <v>1070</v>
      </c>
      <c r="AU398" s="128"/>
      <c r="AV398" s="129"/>
      <c r="AW398" s="126" t="str">
        <f t="shared" si="190"/>
        <v/>
      </c>
      <c r="AX398" s="126" t="str">
        <f t="shared" si="191"/>
        <v/>
      </c>
      <c r="AY398" s="64" t="str">
        <f t="shared" si="192"/>
        <v/>
      </c>
      <c r="AZ398" s="97"/>
      <c r="BA398" s="68"/>
      <c r="BB398" s="68"/>
      <c r="BC398" s="68"/>
      <c r="BD398" s="68"/>
      <c r="BE398" s="15"/>
      <c r="BF398" s="5">
        <f t="shared" si="193"/>
        <v>17849</v>
      </c>
      <c r="BG398" s="41">
        <v>3865</v>
      </c>
      <c r="BH398" s="42">
        <v>2450</v>
      </c>
      <c r="BI398" s="42"/>
      <c r="BJ398" s="42"/>
      <c r="BK398" s="42"/>
      <c r="BL398" s="42"/>
      <c r="BM398" s="15">
        <v>11534</v>
      </c>
    </row>
    <row r="399" spans="1:65" outlineLevel="5">
      <c r="A399" s="22">
        <f t="shared" si="178"/>
        <v>12</v>
      </c>
      <c r="B399" s="9">
        <f t="shared" si="162"/>
        <v>42708</v>
      </c>
      <c r="C399" s="51">
        <v>368790</v>
      </c>
      <c r="D399" s="64">
        <f t="shared" si="183"/>
        <v>37.799999999999997</v>
      </c>
      <c r="E399" s="12">
        <v>38</v>
      </c>
      <c r="F399" s="12">
        <v>38</v>
      </c>
      <c r="G399" s="12">
        <v>39</v>
      </c>
      <c r="H399" s="12">
        <v>38</v>
      </c>
      <c r="I399" s="12">
        <v>37</v>
      </c>
      <c r="J399" s="12">
        <v>37</v>
      </c>
      <c r="K399" s="12">
        <v>38</v>
      </c>
      <c r="L399" s="12">
        <v>37</v>
      </c>
      <c r="M399" s="74" t="str">
        <f t="shared" si="184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5">
        <f t="shared" si="187"/>
        <v>43.489640130861503</v>
      </c>
      <c r="AO399" s="41">
        <v>917</v>
      </c>
      <c r="AP399" s="110"/>
      <c r="AQ399" s="111"/>
      <c r="AR399" s="126" t="str">
        <f t="shared" si="188"/>
        <v/>
      </c>
      <c r="AS399" s="126" t="str">
        <f t="shared" si="189"/>
        <v/>
      </c>
      <c r="AT399" s="127">
        <v>1404</v>
      </c>
      <c r="AU399" s="128"/>
      <c r="AV399" s="129"/>
      <c r="AW399" s="126" t="str">
        <f t="shared" si="190"/>
        <v/>
      </c>
      <c r="AX399" s="126" t="str">
        <f t="shared" si="191"/>
        <v/>
      </c>
      <c r="AY399" s="64" t="str">
        <f t="shared" si="192"/>
        <v/>
      </c>
      <c r="AZ399" s="97"/>
      <c r="BA399" s="68"/>
      <c r="BB399" s="68"/>
      <c r="BC399" s="68"/>
      <c r="BD399" s="68"/>
      <c r="BE399" s="15"/>
      <c r="BF399" s="5">
        <f t="shared" si="193"/>
        <v>16699</v>
      </c>
      <c r="BG399" s="41">
        <v>3855</v>
      </c>
      <c r="BH399" s="42">
        <v>3500</v>
      </c>
      <c r="BI399" s="42"/>
      <c r="BJ399" s="42"/>
      <c r="BK399" s="42"/>
      <c r="BL399" s="42"/>
      <c r="BM399" s="15">
        <v>9344</v>
      </c>
    </row>
    <row r="400" spans="1:65" outlineLevel="5">
      <c r="A400" s="22">
        <f t="shared" si="178"/>
        <v>12</v>
      </c>
      <c r="B400" s="9">
        <f t="shared" si="162"/>
        <v>42709</v>
      </c>
      <c r="C400" s="51">
        <v>365939</v>
      </c>
      <c r="D400" s="64">
        <f t="shared" si="183"/>
        <v>37.799999999999997</v>
      </c>
      <c r="E400" s="12">
        <v>38</v>
      </c>
      <c r="F400" s="12">
        <v>38</v>
      </c>
      <c r="G400" s="12">
        <v>39</v>
      </c>
      <c r="H400" s="12">
        <v>38</v>
      </c>
      <c r="I400" s="12">
        <v>37</v>
      </c>
      <c r="J400" s="12">
        <v>37</v>
      </c>
      <c r="K400" s="12">
        <v>38</v>
      </c>
      <c r="L400" s="12">
        <v>37</v>
      </c>
      <c r="M400" s="74" t="str">
        <f t="shared" si="18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5">
        <f t="shared" si="187"/>
        <v>32.396425670186836</v>
      </c>
      <c r="AO400" s="41">
        <v>1231</v>
      </c>
      <c r="AP400" s="110"/>
      <c r="AQ400" s="111"/>
      <c r="AR400" s="126" t="str">
        <f t="shared" si="188"/>
        <v/>
      </c>
      <c r="AS400" s="126" t="str">
        <f t="shared" si="189"/>
        <v/>
      </c>
      <c r="AT400" s="127">
        <v>1560</v>
      </c>
      <c r="AU400" s="128"/>
      <c r="AV400" s="129"/>
      <c r="AW400" s="126" t="str">
        <f t="shared" si="190"/>
        <v/>
      </c>
      <c r="AX400" s="126" t="str">
        <f t="shared" si="191"/>
        <v/>
      </c>
      <c r="AY400" s="64" t="str">
        <f t="shared" si="192"/>
        <v/>
      </c>
      <c r="AZ400" s="97">
        <v>79.8</v>
      </c>
      <c r="BA400" s="68"/>
      <c r="BB400" s="68"/>
      <c r="BC400" s="68"/>
      <c r="BD400" s="68"/>
      <c r="BE400" s="15"/>
      <c r="BF400" s="5">
        <f t="shared" si="193"/>
        <v>20272</v>
      </c>
      <c r="BG400" s="41">
        <v>6537</v>
      </c>
      <c r="BH400" s="42">
        <v>5950</v>
      </c>
      <c r="BI400" s="42"/>
      <c r="BJ400" s="42"/>
      <c r="BK400" s="42"/>
      <c r="BL400" s="42"/>
      <c r="BM400" s="15">
        <v>7785</v>
      </c>
    </row>
    <row r="401" spans="1:65" outlineLevel="5">
      <c r="A401" s="22">
        <f t="shared" si="178"/>
        <v>12</v>
      </c>
      <c r="B401" s="9">
        <f t="shared" si="162"/>
        <v>42710</v>
      </c>
      <c r="C401" s="51">
        <v>424360</v>
      </c>
      <c r="D401" s="64">
        <f t="shared" si="183"/>
        <v>38</v>
      </c>
      <c r="E401" s="12">
        <v>38</v>
      </c>
      <c r="F401" s="12">
        <v>38</v>
      </c>
      <c r="G401" s="12">
        <v>40</v>
      </c>
      <c r="H401" s="12">
        <v>38</v>
      </c>
      <c r="I401" s="12">
        <v>37</v>
      </c>
      <c r="J401" s="12">
        <v>37</v>
      </c>
      <c r="K401" s="12">
        <v>39</v>
      </c>
      <c r="L401" s="12">
        <v>37</v>
      </c>
      <c r="M401" s="74" t="str">
        <f t="shared" si="18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5">
        <f t="shared" si="187"/>
        <v>31.955128205128204</v>
      </c>
      <c r="AO401" s="41">
        <v>1248</v>
      </c>
      <c r="AP401" s="110"/>
      <c r="AQ401" s="111"/>
      <c r="AR401" s="126" t="str">
        <f t="shared" si="188"/>
        <v/>
      </c>
      <c r="AS401" s="126" t="str">
        <f t="shared" si="189"/>
        <v/>
      </c>
      <c r="AT401" s="127">
        <v>1542</v>
      </c>
      <c r="AU401" s="128"/>
      <c r="AV401" s="129"/>
      <c r="AW401" s="126" t="str">
        <f t="shared" si="190"/>
        <v/>
      </c>
      <c r="AX401" s="126" t="str">
        <f t="shared" si="191"/>
        <v/>
      </c>
      <c r="AY401" s="64" t="str">
        <f t="shared" si="192"/>
        <v/>
      </c>
      <c r="AZ401" s="97">
        <v>79.5</v>
      </c>
      <c r="BA401" s="68"/>
      <c r="BB401" s="68"/>
      <c r="BC401" s="68"/>
      <c r="BD401" s="68"/>
      <c r="BE401" s="15"/>
      <c r="BF401" s="5">
        <f t="shared" si="193"/>
        <v>23402</v>
      </c>
      <c r="BG401" s="41">
        <v>7943</v>
      </c>
      <c r="BH401" s="42">
        <v>5075</v>
      </c>
      <c r="BI401" s="42"/>
      <c r="BJ401" s="42"/>
      <c r="BK401" s="42"/>
      <c r="BL401" s="42"/>
      <c r="BM401" s="15">
        <v>10384</v>
      </c>
    </row>
    <row r="402" spans="1:65" outlineLevel="5">
      <c r="A402" s="22">
        <f t="shared" si="178"/>
        <v>12</v>
      </c>
      <c r="B402" s="9">
        <f t="shared" si="162"/>
        <v>42711</v>
      </c>
      <c r="C402" s="51">
        <v>406113</v>
      </c>
      <c r="D402" s="64">
        <f t="shared" si="183"/>
        <v>38.299999999999997</v>
      </c>
      <c r="E402" s="12">
        <v>38</v>
      </c>
      <c r="F402" s="12">
        <v>39</v>
      </c>
      <c r="G402" s="12">
        <v>39</v>
      </c>
      <c r="H402" s="12">
        <v>39</v>
      </c>
      <c r="I402" s="12">
        <v>37</v>
      </c>
      <c r="J402" s="12">
        <v>38</v>
      </c>
      <c r="K402" s="12">
        <v>38</v>
      </c>
      <c r="L402" s="12">
        <v>38</v>
      </c>
      <c r="M402" s="74" t="str">
        <f t="shared" si="18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5">
        <f t="shared" si="187"/>
        <v>26.639946559786239</v>
      </c>
      <c r="AO402" s="41">
        <v>1497</v>
      </c>
      <c r="AP402" s="110"/>
      <c r="AQ402" s="111"/>
      <c r="AR402" s="126" t="str">
        <f t="shared" si="188"/>
        <v/>
      </c>
      <c r="AS402" s="126" t="str">
        <f t="shared" si="189"/>
        <v/>
      </c>
      <c r="AT402" s="127">
        <v>1577</v>
      </c>
      <c r="AU402" s="128"/>
      <c r="AV402" s="129"/>
      <c r="AW402" s="126" t="str">
        <f t="shared" si="190"/>
        <v/>
      </c>
      <c r="AX402" s="126" t="str">
        <f t="shared" si="191"/>
        <v/>
      </c>
      <c r="AY402" s="64" t="str">
        <f t="shared" si="192"/>
        <v/>
      </c>
      <c r="AZ402" s="97">
        <v>78.3</v>
      </c>
      <c r="BA402" s="68"/>
      <c r="BB402" s="68"/>
      <c r="BC402" s="68"/>
      <c r="BD402" s="68"/>
      <c r="BE402" s="15"/>
      <c r="BF402" s="5">
        <f t="shared" si="193"/>
        <v>22347</v>
      </c>
      <c r="BG402" s="41">
        <v>7868</v>
      </c>
      <c r="BH402" s="42">
        <v>2975</v>
      </c>
      <c r="BI402" s="42"/>
      <c r="BJ402" s="42"/>
      <c r="BK402" s="42"/>
      <c r="BL402" s="42"/>
      <c r="BM402" s="15">
        <v>11504</v>
      </c>
    </row>
    <row r="403" spans="1:65" outlineLevel="5">
      <c r="A403" s="22">
        <f t="shared" si="178"/>
        <v>12</v>
      </c>
      <c r="B403" s="9">
        <f t="shared" si="162"/>
        <v>42712</v>
      </c>
      <c r="C403" s="51">
        <v>403996</v>
      </c>
      <c r="D403" s="64">
        <f t="shared" si="183"/>
        <v>38.5</v>
      </c>
      <c r="E403" s="12">
        <v>38</v>
      </c>
      <c r="F403" s="12">
        <v>39</v>
      </c>
      <c r="G403" s="12">
        <v>40</v>
      </c>
      <c r="H403" s="12">
        <v>39</v>
      </c>
      <c r="I403" s="12">
        <v>37</v>
      </c>
      <c r="J403" s="12">
        <v>38</v>
      </c>
      <c r="K403" s="12">
        <v>39</v>
      </c>
      <c r="L403" s="12">
        <v>38</v>
      </c>
      <c r="M403" s="74">
        <f t="shared" si="184"/>
        <v>7.4</v>
      </c>
      <c r="N403" s="83">
        <v>7.37</v>
      </c>
      <c r="O403" s="83">
        <v>7.38</v>
      </c>
      <c r="P403" s="83">
        <v>7.37</v>
      </c>
      <c r="Q403" s="83">
        <v>7.4</v>
      </c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5">
        <f t="shared" si="187"/>
        <v>28.203677510608205</v>
      </c>
      <c r="AO403" s="41">
        <v>1414</v>
      </c>
      <c r="AP403" s="110">
        <v>5</v>
      </c>
      <c r="AQ403" s="111">
        <v>3.99</v>
      </c>
      <c r="AR403" s="126">
        <f t="shared" si="188"/>
        <v>79.800000000000011</v>
      </c>
      <c r="AS403" s="126">
        <f t="shared" si="189"/>
        <v>20.199999999999989</v>
      </c>
      <c r="AT403" s="127">
        <v>1681</v>
      </c>
      <c r="AU403" s="128">
        <v>2.81</v>
      </c>
      <c r="AV403" s="129">
        <v>1.66</v>
      </c>
      <c r="AW403" s="126">
        <f t="shared" si="190"/>
        <v>59.07473309608541</v>
      </c>
      <c r="AX403" s="126">
        <f t="shared" si="191"/>
        <v>40.92526690391459</v>
      </c>
      <c r="AY403" s="64">
        <f t="shared" si="192"/>
        <v>63.460825977988478</v>
      </c>
      <c r="AZ403" s="97">
        <v>78.900000000000006</v>
      </c>
      <c r="BA403" s="68"/>
      <c r="BB403" s="68"/>
      <c r="BC403" s="68"/>
      <c r="BD403" s="68"/>
      <c r="BE403" s="15"/>
      <c r="BF403" s="5">
        <f t="shared" si="193"/>
        <v>23226</v>
      </c>
      <c r="BG403" s="41">
        <v>7902</v>
      </c>
      <c r="BH403" s="42">
        <v>3850</v>
      </c>
      <c r="BI403" s="42"/>
      <c r="BJ403" s="42"/>
      <c r="BK403" s="42"/>
      <c r="BL403" s="42"/>
      <c r="BM403" s="15">
        <v>11474</v>
      </c>
    </row>
    <row r="404" spans="1:65" outlineLevel="5">
      <c r="A404" s="22">
        <f t="shared" si="178"/>
        <v>12</v>
      </c>
      <c r="B404" s="9">
        <f t="shared" si="162"/>
        <v>42713</v>
      </c>
      <c r="C404" s="51">
        <v>403725</v>
      </c>
      <c r="D404" s="64">
        <f t="shared" si="183"/>
        <v>38.5</v>
      </c>
      <c r="E404" s="12">
        <v>39</v>
      </c>
      <c r="F404" s="12">
        <v>39</v>
      </c>
      <c r="G404" s="12">
        <v>39</v>
      </c>
      <c r="H404" s="12">
        <v>39</v>
      </c>
      <c r="I404" s="12">
        <v>38</v>
      </c>
      <c r="J404" s="12">
        <v>38</v>
      </c>
      <c r="K404" s="12">
        <v>38</v>
      </c>
      <c r="L404" s="12">
        <v>38</v>
      </c>
      <c r="M404" s="74" t="str">
        <f t="shared" si="184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5">
        <f t="shared" si="187"/>
        <v>31.878497202238208</v>
      </c>
      <c r="AO404" s="41">
        <v>1251</v>
      </c>
      <c r="AP404" s="110"/>
      <c r="AQ404" s="111"/>
      <c r="AR404" s="126" t="str">
        <f t="shared" si="188"/>
        <v/>
      </c>
      <c r="AS404" s="126" t="str">
        <f t="shared" si="189"/>
        <v/>
      </c>
      <c r="AT404" s="127">
        <v>1187</v>
      </c>
      <c r="AU404" s="128"/>
      <c r="AV404" s="129"/>
      <c r="AW404" s="126" t="str">
        <f t="shared" si="190"/>
        <v/>
      </c>
      <c r="AX404" s="126" t="str">
        <f t="shared" si="191"/>
        <v/>
      </c>
      <c r="AY404" s="64" t="str">
        <f t="shared" si="192"/>
        <v/>
      </c>
      <c r="AZ404" s="97">
        <v>78.900000000000006</v>
      </c>
      <c r="BA404" s="68"/>
      <c r="BB404" s="68"/>
      <c r="BC404" s="68"/>
      <c r="BD404" s="68"/>
      <c r="BE404" s="15"/>
      <c r="BF404" s="5">
        <f t="shared" si="193"/>
        <v>22045</v>
      </c>
      <c r="BG404" s="41">
        <v>4831</v>
      </c>
      <c r="BH404" s="42">
        <v>5600</v>
      </c>
      <c r="BI404" s="42"/>
      <c r="BJ404" s="42"/>
      <c r="BK404" s="42"/>
      <c r="BL404" s="42"/>
      <c r="BM404" s="15">
        <v>11614</v>
      </c>
    </row>
    <row r="405" spans="1:65" outlineLevel="5">
      <c r="A405" s="22">
        <f t="shared" si="178"/>
        <v>12</v>
      </c>
      <c r="B405" s="9">
        <f t="shared" si="162"/>
        <v>42714</v>
      </c>
      <c r="C405" s="51">
        <v>401192</v>
      </c>
      <c r="D405" s="64">
        <f t="shared" si="183"/>
        <v>38.5</v>
      </c>
      <c r="E405" s="12">
        <v>39</v>
      </c>
      <c r="F405" s="12">
        <v>39</v>
      </c>
      <c r="G405" s="12">
        <v>39</v>
      </c>
      <c r="H405" s="12">
        <v>39</v>
      </c>
      <c r="I405" s="12">
        <v>38</v>
      </c>
      <c r="J405" s="12">
        <v>38</v>
      </c>
      <c r="K405" s="12">
        <v>38</v>
      </c>
      <c r="L405" s="12">
        <v>38</v>
      </c>
      <c r="M405" s="74" t="str">
        <f t="shared" si="18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5">
        <f t="shared" si="187"/>
        <v>36.287534121929028</v>
      </c>
      <c r="AO405" s="41">
        <v>1099</v>
      </c>
      <c r="AP405" s="110"/>
      <c r="AQ405" s="111"/>
      <c r="AR405" s="126" t="str">
        <f t="shared" si="188"/>
        <v/>
      </c>
      <c r="AS405" s="126" t="str">
        <f t="shared" si="189"/>
        <v/>
      </c>
      <c r="AT405" s="127">
        <v>1171</v>
      </c>
      <c r="AU405" s="128"/>
      <c r="AV405" s="129"/>
      <c r="AW405" s="126" t="str">
        <f t="shared" si="190"/>
        <v/>
      </c>
      <c r="AX405" s="126" t="str">
        <f t="shared" si="191"/>
        <v/>
      </c>
      <c r="AY405" s="64" t="str">
        <f t="shared" si="192"/>
        <v/>
      </c>
      <c r="AZ405" s="97"/>
      <c r="BA405" s="68"/>
      <c r="BB405" s="68"/>
      <c r="BC405" s="68"/>
      <c r="BD405" s="68"/>
      <c r="BE405" s="15"/>
      <c r="BF405" s="5">
        <f t="shared" si="193"/>
        <v>19377</v>
      </c>
      <c r="BG405" s="41">
        <v>3793</v>
      </c>
      <c r="BH405" s="42">
        <v>4200</v>
      </c>
      <c r="BI405" s="42"/>
      <c r="BJ405" s="42"/>
      <c r="BK405" s="42"/>
      <c r="BL405" s="42"/>
      <c r="BM405" s="15">
        <v>11384</v>
      </c>
    </row>
    <row r="406" spans="1:65" outlineLevel="5">
      <c r="A406" s="22">
        <f t="shared" si="178"/>
        <v>12</v>
      </c>
      <c r="B406" s="9">
        <f t="shared" si="162"/>
        <v>42715</v>
      </c>
      <c r="C406" s="51">
        <v>366952</v>
      </c>
      <c r="D406" s="64">
        <f t="shared" si="183"/>
        <v>38.5</v>
      </c>
      <c r="E406" s="12">
        <v>39</v>
      </c>
      <c r="F406" s="12">
        <v>39</v>
      </c>
      <c r="G406" s="12">
        <v>39</v>
      </c>
      <c r="H406" s="12">
        <v>39</v>
      </c>
      <c r="I406" s="12">
        <v>38</v>
      </c>
      <c r="J406" s="12">
        <v>38</v>
      </c>
      <c r="K406" s="12">
        <v>38</v>
      </c>
      <c r="L406" s="12">
        <v>38</v>
      </c>
      <c r="M406" s="74" t="str">
        <f t="shared" si="184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5">
        <f t="shared" si="187"/>
        <v>41.369294605809131</v>
      </c>
      <c r="AO406" s="41">
        <v>964</v>
      </c>
      <c r="AP406" s="110"/>
      <c r="AQ406" s="111"/>
      <c r="AR406" s="126" t="str">
        <f t="shared" si="188"/>
        <v/>
      </c>
      <c r="AS406" s="126" t="str">
        <f t="shared" si="189"/>
        <v/>
      </c>
      <c r="AT406" s="127">
        <v>1133</v>
      </c>
      <c r="AU406" s="128"/>
      <c r="AV406" s="129"/>
      <c r="AW406" s="126" t="str">
        <f t="shared" si="190"/>
        <v/>
      </c>
      <c r="AX406" s="126" t="str">
        <f t="shared" si="191"/>
        <v/>
      </c>
      <c r="AY406" s="64" t="str">
        <f t="shared" si="192"/>
        <v/>
      </c>
      <c r="AZ406" s="97"/>
      <c r="BA406" s="68"/>
      <c r="BB406" s="68"/>
      <c r="BC406" s="68"/>
      <c r="BD406" s="68"/>
      <c r="BE406" s="15"/>
      <c r="BF406" s="5">
        <f t="shared" si="193"/>
        <v>18282</v>
      </c>
      <c r="BG406" s="41">
        <v>3838</v>
      </c>
      <c r="BH406" s="42">
        <v>3150</v>
      </c>
      <c r="BI406" s="42"/>
      <c r="BJ406" s="42"/>
      <c r="BK406" s="42"/>
      <c r="BL406" s="42"/>
      <c r="BM406" s="15">
        <v>11294</v>
      </c>
    </row>
    <row r="407" spans="1:65" outlineLevel="5">
      <c r="A407" s="22">
        <f t="shared" si="178"/>
        <v>12</v>
      </c>
      <c r="B407" s="9">
        <f t="shared" si="162"/>
        <v>42716</v>
      </c>
      <c r="C407" s="51">
        <v>382714</v>
      </c>
      <c r="D407" s="64">
        <f t="shared" si="183"/>
        <v>38.799999999999997</v>
      </c>
      <c r="E407" s="12">
        <v>39</v>
      </c>
      <c r="F407" s="12">
        <v>39</v>
      </c>
      <c r="G407" s="12">
        <v>40</v>
      </c>
      <c r="H407" s="12">
        <v>39</v>
      </c>
      <c r="I407" s="12">
        <v>38</v>
      </c>
      <c r="J407" s="12">
        <v>38</v>
      </c>
      <c r="K407" s="12">
        <v>39</v>
      </c>
      <c r="L407" s="12">
        <v>38</v>
      </c>
      <c r="M407" s="74" t="str">
        <f t="shared" si="18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5">
        <f t="shared" si="187"/>
        <v>42.380446333687566</v>
      </c>
      <c r="AO407" s="41">
        <v>941</v>
      </c>
      <c r="AP407" s="110"/>
      <c r="AQ407" s="111"/>
      <c r="AR407" s="126" t="str">
        <f t="shared" si="188"/>
        <v/>
      </c>
      <c r="AS407" s="126" t="str">
        <f t="shared" si="189"/>
        <v/>
      </c>
      <c r="AT407" s="127">
        <v>1101</v>
      </c>
      <c r="AU407" s="128"/>
      <c r="AV407" s="129"/>
      <c r="AW407" s="126" t="str">
        <f t="shared" si="190"/>
        <v/>
      </c>
      <c r="AX407" s="126" t="str">
        <f t="shared" si="191"/>
        <v/>
      </c>
      <c r="AY407" s="64" t="str">
        <f t="shared" si="192"/>
        <v/>
      </c>
      <c r="AZ407" s="97">
        <v>79.7</v>
      </c>
      <c r="BA407" s="68"/>
      <c r="BB407" s="68"/>
      <c r="BC407" s="68"/>
      <c r="BD407" s="68"/>
      <c r="BE407" s="15"/>
      <c r="BF407" s="5">
        <f t="shared" si="193"/>
        <v>21038</v>
      </c>
      <c r="BG407" s="41">
        <v>4264</v>
      </c>
      <c r="BH407" s="42">
        <v>5250</v>
      </c>
      <c r="BI407" s="42"/>
      <c r="BJ407" s="42"/>
      <c r="BK407" s="42"/>
      <c r="BL407" s="42"/>
      <c r="BM407" s="15">
        <v>11524</v>
      </c>
    </row>
    <row r="408" spans="1:65" outlineLevel="5">
      <c r="A408" s="22">
        <f t="shared" si="178"/>
        <v>12</v>
      </c>
      <c r="B408" s="9">
        <f t="shared" si="162"/>
        <v>42717</v>
      </c>
      <c r="C408" s="51">
        <v>400586</v>
      </c>
      <c r="D408" s="64">
        <f t="shared" si="183"/>
        <v>38.799999999999997</v>
      </c>
      <c r="E408" s="12">
        <v>39</v>
      </c>
      <c r="F408" s="12">
        <v>39</v>
      </c>
      <c r="G408" s="12">
        <v>40</v>
      </c>
      <c r="H408" s="12">
        <v>39</v>
      </c>
      <c r="I408" s="12">
        <v>38</v>
      </c>
      <c r="J408" s="12">
        <v>38</v>
      </c>
      <c r="K408" s="12">
        <v>39</v>
      </c>
      <c r="L408" s="12">
        <v>38</v>
      </c>
      <c r="M408" s="74">
        <f t="shared" si="184"/>
        <v>7.4</v>
      </c>
      <c r="N408" s="83">
        <v>7.37</v>
      </c>
      <c r="O408" s="83">
        <v>7.44</v>
      </c>
      <c r="P408" s="83">
        <v>7.4</v>
      </c>
      <c r="Q408" s="83">
        <v>7.42</v>
      </c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5">
        <f t="shared" si="187"/>
        <v>46.8075117370892</v>
      </c>
      <c r="AO408" s="41">
        <v>852</v>
      </c>
      <c r="AP408" s="110">
        <v>5.65</v>
      </c>
      <c r="AQ408" s="111">
        <v>4.54</v>
      </c>
      <c r="AR408" s="126">
        <f t="shared" si="188"/>
        <v>80.353982300884951</v>
      </c>
      <c r="AS408" s="126">
        <f t="shared" si="189"/>
        <v>19.646017699115049</v>
      </c>
      <c r="AT408" s="127">
        <v>870</v>
      </c>
      <c r="AU408" s="128">
        <v>2.67</v>
      </c>
      <c r="AV408" s="129">
        <v>1.47</v>
      </c>
      <c r="AW408" s="126">
        <f t="shared" si="190"/>
        <v>55.056179775280903</v>
      </c>
      <c r="AX408" s="126">
        <f t="shared" si="191"/>
        <v>44.943820224719097</v>
      </c>
      <c r="AY408" s="64">
        <f t="shared" si="192"/>
        <v>70.049559471365626</v>
      </c>
      <c r="AZ408" s="97">
        <v>79.3</v>
      </c>
      <c r="BA408" s="68"/>
      <c r="BB408" s="68"/>
      <c r="BC408" s="68"/>
      <c r="BD408" s="68"/>
      <c r="BE408" s="15"/>
      <c r="BF408" s="5">
        <f t="shared" si="193"/>
        <v>19202</v>
      </c>
      <c r="BG408" s="41">
        <v>4558</v>
      </c>
      <c r="BH408" s="42">
        <v>3150</v>
      </c>
      <c r="BI408" s="42"/>
      <c r="BJ408" s="42"/>
      <c r="BK408" s="42"/>
      <c r="BL408" s="42"/>
      <c r="BM408" s="15">
        <v>11494</v>
      </c>
    </row>
    <row r="409" spans="1:65" outlineLevel="5">
      <c r="A409" s="22">
        <f t="shared" si="178"/>
        <v>12</v>
      </c>
      <c r="B409" s="9">
        <f t="shared" si="162"/>
        <v>42718</v>
      </c>
      <c r="C409" s="51">
        <v>408160</v>
      </c>
      <c r="D409" s="64">
        <f t="shared" si="183"/>
        <v>38.5</v>
      </c>
      <c r="E409" s="12">
        <v>38</v>
      </c>
      <c r="F409" s="12">
        <v>39</v>
      </c>
      <c r="G409" s="12">
        <v>40</v>
      </c>
      <c r="H409" s="12">
        <v>39</v>
      </c>
      <c r="I409" s="12">
        <v>37</v>
      </c>
      <c r="J409" s="12">
        <v>38</v>
      </c>
      <c r="K409" s="12">
        <v>39</v>
      </c>
      <c r="L409" s="12">
        <v>38</v>
      </c>
      <c r="M409" s="74" t="str">
        <f t="shared" si="18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5">
        <f t="shared" si="187"/>
        <v>40.120724346076457</v>
      </c>
      <c r="AO409" s="41">
        <v>994</v>
      </c>
      <c r="AP409" s="110"/>
      <c r="AQ409" s="111"/>
      <c r="AR409" s="126" t="str">
        <f t="shared" si="188"/>
        <v/>
      </c>
      <c r="AS409" s="126" t="str">
        <f t="shared" si="189"/>
        <v/>
      </c>
      <c r="AT409" s="127">
        <v>1036</v>
      </c>
      <c r="AU409" s="128"/>
      <c r="AV409" s="129"/>
      <c r="AW409" s="126" t="str">
        <f t="shared" si="190"/>
        <v/>
      </c>
      <c r="AX409" s="126" t="str">
        <f t="shared" si="191"/>
        <v/>
      </c>
      <c r="AY409" s="64" t="str">
        <f t="shared" si="192"/>
        <v/>
      </c>
      <c r="AZ409" s="97">
        <v>77.5</v>
      </c>
      <c r="BA409" s="68"/>
      <c r="BB409" s="68"/>
      <c r="BC409" s="68"/>
      <c r="BD409" s="68"/>
      <c r="BE409" s="15"/>
      <c r="BF409" s="5">
        <f t="shared" si="193"/>
        <v>20973</v>
      </c>
      <c r="BG409" s="41">
        <v>3969</v>
      </c>
      <c r="BH409" s="42">
        <v>5600</v>
      </c>
      <c r="BI409" s="42"/>
      <c r="BJ409" s="42"/>
      <c r="BK409" s="42"/>
      <c r="BL409" s="42"/>
      <c r="BM409" s="15">
        <v>11404</v>
      </c>
    </row>
    <row r="410" spans="1:65" outlineLevel="5">
      <c r="A410" s="22">
        <f t="shared" si="178"/>
        <v>12</v>
      </c>
      <c r="B410" s="9">
        <f t="shared" si="162"/>
        <v>42719</v>
      </c>
      <c r="C410" s="51">
        <v>395294</v>
      </c>
      <c r="D410" s="64">
        <f t="shared" si="183"/>
        <v>38.5</v>
      </c>
      <c r="E410" s="12">
        <v>38</v>
      </c>
      <c r="F410" s="12">
        <v>39</v>
      </c>
      <c r="G410" s="12">
        <v>40</v>
      </c>
      <c r="H410" s="12">
        <v>39</v>
      </c>
      <c r="I410" s="12">
        <v>37</v>
      </c>
      <c r="J410" s="12">
        <v>38</v>
      </c>
      <c r="K410" s="12">
        <v>39</v>
      </c>
      <c r="L410" s="12">
        <v>38</v>
      </c>
      <c r="M410" s="74" t="str">
        <f t="shared" si="184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5">
        <f t="shared" si="187"/>
        <v>42.561366061899683</v>
      </c>
      <c r="AO410" s="41">
        <v>937</v>
      </c>
      <c r="AP410" s="110"/>
      <c r="AQ410" s="111"/>
      <c r="AR410" s="126" t="str">
        <f t="shared" si="188"/>
        <v/>
      </c>
      <c r="AS410" s="126" t="str">
        <f t="shared" si="189"/>
        <v/>
      </c>
      <c r="AT410" s="127">
        <v>1033</v>
      </c>
      <c r="AU410" s="128"/>
      <c r="AV410" s="129"/>
      <c r="AW410" s="126" t="str">
        <f t="shared" si="190"/>
        <v/>
      </c>
      <c r="AX410" s="126" t="str">
        <f t="shared" si="191"/>
        <v/>
      </c>
      <c r="AY410" s="64" t="str">
        <f t="shared" si="192"/>
        <v/>
      </c>
      <c r="AZ410" s="97">
        <v>78.599999999999994</v>
      </c>
      <c r="BA410" s="68"/>
      <c r="BB410" s="68"/>
      <c r="BC410" s="68"/>
      <c r="BD410" s="68"/>
      <c r="BE410" s="15"/>
      <c r="BF410" s="5">
        <f t="shared" si="193"/>
        <v>18484</v>
      </c>
      <c r="BG410" s="41">
        <v>3910</v>
      </c>
      <c r="BH410" s="42">
        <v>3300</v>
      </c>
      <c r="BI410" s="42"/>
      <c r="BJ410" s="42"/>
      <c r="BK410" s="42"/>
      <c r="BL410" s="42"/>
      <c r="BM410" s="15">
        <v>11274</v>
      </c>
    </row>
    <row r="411" spans="1:65" outlineLevel="5">
      <c r="A411" s="22">
        <f t="shared" si="178"/>
        <v>12</v>
      </c>
      <c r="B411" s="9">
        <f t="shared" si="162"/>
        <v>42720</v>
      </c>
      <c r="C411" s="51">
        <v>379292</v>
      </c>
      <c r="D411" s="64">
        <f t="shared" si="183"/>
        <v>38.5</v>
      </c>
      <c r="E411" s="12">
        <v>39</v>
      </c>
      <c r="F411" s="12">
        <v>39</v>
      </c>
      <c r="G411" s="12">
        <v>39</v>
      </c>
      <c r="H411" s="12">
        <v>39</v>
      </c>
      <c r="I411" s="12">
        <v>38</v>
      </c>
      <c r="J411" s="12">
        <v>38</v>
      </c>
      <c r="K411" s="12">
        <v>38</v>
      </c>
      <c r="L411" s="12">
        <v>38</v>
      </c>
      <c r="M411" s="74" t="str">
        <f t="shared" si="18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5">
        <f t="shared" si="187"/>
        <v>42.515991471215351</v>
      </c>
      <c r="AO411" s="41">
        <v>938</v>
      </c>
      <c r="AP411" s="110"/>
      <c r="AQ411" s="111"/>
      <c r="AR411" s="126" t="str">
        <f t="shared" si="188"/>
        <v/>
      </c>
      <c r="AS411" s="126" t="str">
        <f t="shared" si="189"/>
        <v/>
      </c>
      <c r="AT411" s="127">
        <v>948</v>
      </c>
      <c r="AU411" s="128"/>
      <c r="AV411" s="129"/>
      <c r="AW411" s="126" t="str">
        <f t="shared" si="190"/>
        <v/>
      </c>
      <c r="AX411" s="126" t="str">
        <f t="shared" si="191"/>
        <v/>
      </c>
      <c r="AY411" s="64" t="str">
        <f t="shared" si="192"/>
        <v/>
      </c>
      <c r="AZ411" s="97">
        <v>79.599999999999994</v>
      </c>
      <c r="BA411" s="68"/>
      <c r="BB411" s="68"/>
      <c r="BC411" s="68"/>
      <c r="BD411" s="68"/>
      <c r="BE411" s="15"/>
      <c r="BF411" s="5">
        <f t="shared" si="193"/>
        <v>18529</v>
      </c>
      <c r="BG411" s="41">
        <v>3365</v>
      </c>
      <c r="BH411" s="42">
        <v>4050</v>
      </c>
      <c r="BI411" s="42"/>
      <c r="BJ411" s="42"/>
      <c r="BK411" s="42"/>
      <c r="BL411" s="42"/>
      <c r="BM411" s="15">
        <v>11114</v>
      </c>
    </row>
    <row r="412" spans="1:65" outlineLevel="5">
      <c r="A412" s="22">
        <f t="shared" si="178"/>
        <v>12</v>
      </c>
      <c r="B412" s="9">
        <f t="shared" si="162"/>
        <v>42721</v>
      </c>
      <c r="C412" s="51">
        <v>392469</v>
      </c>
      <c r="D412" s="64">
        <f t="shared" si="183"/>
        <v>38.5</v>
      </c>
      <c r="E412" s="12">
        <v>39</v>
      </c>
      <c r="F412" s="12">
        <v>39</v>
      </c>
      <c r="G412" s="12">
        <v>39</v>
      </c>
      <c r="H412" s="12">
        <v>39</v>
      </c>
      <c r="I412" s="12">
        <v>38</v>
      </c>
      <c r="J412" s="12">
        <v>38</v>
      </c>
      <c r="K412" s="12">
        <v>38</v>
      </c>
      <c r="L412" s="12">
        <v>38</v>
      </c>
      <c r="M412" s="74" t="str">
        <f t="shared" si="18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5">
        <f t="shared" si="187"/>
        <v>44.508928571428569</v>
      </c>
      <c r="AO412" s="41">
        <v>896</v>
      </c>
      <c r="AP412" s="110"/>
      <c r="AQ412" s="111"/>
      <c r="AR412" s="126" t="str">
        <f t="shared" si="188"/>
        <v/>
      </c>
      <c r="AS412" s="126" t="str">
        <f t="shared" si="189"/>
        <v/>
      </c>
      <c r="AT412" s="127">
        <v>1078</v>
      </c>
      <c r="AU412" s="128"/>
      <c r="AV412" s="129"/>
      <c r="AW412" s="126" t="str">
        <f t="shared" si="190"/>
        <v/>
      </c>
      <c r="AX412" s="126" t="str">
        <f t="shared" si="191"/>
        <v/>
      </c>
      <c r="AY412" s="64" t="str">
        <f t="shared" si="192"/>
        <v/>
      </c>
      <c r="AZ412" s="97"/>
      <c r="BA412" s="68"/>
      <c r="BB412" s="68"/>
      <c r="BC412" s="68"/>
      <c r="BD412" s="68"/>
      <c r="BE412" s="15"/>
      <c r="BF412" s="5">
        <f t="shared" si="193"/>
        <v>18302</v>
      </c>
      <c r="BG412" s="41">
        <v>3128</v>
      </c>
      <c r="BH412" s="42">
        <v>3850</v>
      </c>
      <c r="BI412" s="42"/>
      <c r="BJ412" s="42"/>
      <c r="BK412" s="42"/>
      <c r="BL412" s="42"/>
      <c r="BM412" s="15">
        <v>11324</v>
      </c>
    </row>
    <row r="413" spans="1:65" outlineLevel="5">
      <c r="A413" s="22">
        <f t="shared" si="178"/>
        <v>12</v>
      </c>
      <c r="B413" s="9">
        <f t="shared" si="162"/>
        <v>42722</v>
      </c>
      <c r="C413" s="51">
        <v>365594</v>
      </c>
      <c r="D413" s="64">
        <f t="shared" si="183"/>
        <v>38.5</v>
      </c>
      <c r="E413" s="12">
        <v>39</v>
      </c>
      <c r="F413" s="12">
        <v>39</v>
      </c>
      <c r="G413" s="12">
        <v>39</v>
      </c>
      <c r="H413" s="12">
        <v>39</v>
      </c>
      <c r="I413" s="12">
        <v>38</v>
      </c>
      <c r="J413" s="12">
        <v>38</v>
      </c>
      <c r="K413" s="12">
        <v>38</v>
      </c>
      <c r="L413" s="12">
        <v>38</v>
      </c>
      <c r="M413" s="74" t="str">
        <f t="shared" si="184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5">
        <f t="shared" si="187"/>
        <v>42.698072805139184</v>
      </c>
      <c r="AO413" s="41">
        <v>934</v>
      </c>
      <c r="AP413" s="110"/>
      <c r="AQ413" s="111"/>
      <c r="AR413" s="126" t="str">
        <f t="shared" si="188"/>
        <v/>
      </c>
      <c r="AS413" s="126" t="str">
        <f t="shared" si="189"/>
        <v/>
      </c>
      <c r="AT413" s="127">
        <v>1089</v>
      </c>
      <c r="AU413" s="128"/>
      <c r="AV413" s="129"/>
      <c r="AW413" s="126" t="str">
        <f t="shared" si="190"/>
        <v/>
      </c>
      <c r="AX413" s="126" t="str">
        <f t="shared" si="191"/>
        <v/>
      </c>
      <c r="AY413" s="64" t="str">
        <f t="shared" si="192"/>
        <v/>
      </c>
      <c r="AZ413" s="97"/>
      <c r="BA413" s="68"/>
      <c r="BB413" s="68"/>
      <c r="BC413" s="68"/>
      <c r="BD413" s="68"/>
      <c r="BE413" s="15"/>
      <c r="BF413" s="5">
        <f t="shared" si="193"/>
        <v>16493</v>
      </c>
      <c r="BG413" s="41">
        <v>2619</v>
      </c>
      <c r="BH413" s="42">
        <v>2450</v>
      </c>
      <c r="BI413" s="42"/>
      <c r="BJ413" s="42"/>
      <c r="BK413" s="42"/>
      <c r="BL413" s="42"/>
      <c r="BM413" s="15">
        <v>11424</v>
      </c>
    </row>
    <row r="414" spans="1:65" outlineLevel="5">
      <c r="A414" s="22">
        <f t="shared" si="178"/>
        <v>12</v>
      </c>
      <c r="B414" s="9">
        <f t="shared" si="162"/>
        <v>42723</v>
      </c>
      <c r="C414" s="51">
        <v>414523</v>
      </c>
      <c r="D414" s="64">
        <f t="shared" si="183"/>
        <v>38</v>
      </c>
      <c r="E414" s="12">
        <v>38</v>
      </c>
      <c r="F414" s="12">
        <v>38</v>
      </c>
      <c r="G414" s="12">
        <v>39</v>
      </c>
      <c r="H414" s="12">
        <v>39</v>
      </c>
      <c r="I414" s="12">
        <v>37</v>
      </c>
      <c r="J414" s="12">
        <v>37</v>
      </c>
      <c r="K414" s="12">
        <v>38</v>
      </c>
      <c r="L414" s="12">
        <v>38</v>
      </c>
      <c r="M414" s="74" t="str">
        <f t="shared" si="18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5">
        <f t="shared" si="187"/>
        <v>38.162679425837318</v>
      </c>
      <c r="AO414" s="41">
        <v>1045</v>
      </c>
      <c r="AP414" s="110"/>
      <c r="AQ414" s="111"/>
      <c r="AR414" s="126" t="str">
        <f t="shared" si="188"/>
        <v/>
      </c>
      <c r="AS414" s="126" t="str">
        <f t="shared" si="189"/>
        <v/>
      </c>
      <c r="AT414" s="127">
        <v>1192</v>
      </c>
      <c r="AU414" s="128"/>
      <c r="AV414" s="129"/>
      <c r="AW414" s="126" t="str">
        <f t="shared" si="190"/>
        <v/>
      </c>
      <c r="AX414" s="126" t="str">
        <f t="shared" si="191"/>
        <v/>
      </c>
      <c r="AY414" s="64" t="str">
        <f t="shared" si="192"/>
        <v/>
      </c>
      <c r="AZ414" s="97">
        <v>79.8</v>
      </c>
      <c r="BA414" s="68"/>
      <c r="BB414" s="68"/>
      <c r="BC414" s="68"/>
      <c r="BD414" s="68"/>
      <c r="BE414" s="15"/>
      <c r="BF414" s="5">
        <f t="shared" si="193"/>
        <v>15332</v>
      </c>
      <c r="BG414" s="41">
        <v>3908</v>
      </c>
      <c r="BH414" s="42">
        <v>0</v>
      </c>
      <c r="BI414" s="42"/>
      <c r="BJ414" s="42"/>
      <c r="BK414" s="42"/>
      <c r="BL414" s="42"/>
      <c r="BM414" s="15">
        <v>11424</v>
      </c>
    </row>
    <row r="415" spans="1:65" outlineLevel="5">
      <c r="A415" s="22">
        <f t="shared" si="178"/>
        <v>12</v>
      </c>
      <c r="B415" s="9">
        <f t="shared" si="162"/>
        <v>42724</v>
      </c>
      <c r="C415" s="51">
        <v>464071</v>
      </c>
      <c r="D415" s="64">
        <f t="shared" si="183"/>
        <v>38</v>
      </c>
      <c r="E415" s="12">
        <v>38</v>
      </c>
      <c r="F415" s="12">
        <v>39</v>
      </c>
      <c r="G415" s="12">
        <v>39</v>
      </c>
      <c r="H415" s="12">
        <v>38</v>
      </c>
      <c r="I415" s="12">
        <v>37</v>
      </c>
      <c r="J415" s="12">
        <v>38</v>
      </c>
      <c r="K415" s="12">
        <v>38</v>
      </c>
      <c r="L415" s="12">
        <v>37</v>
      </c>
      <c r="M415" s="74">
        <f t="shared" si="184"/>
        <v>7.4</v>
      </c>
      <c r="N415" s="83">
        <v>7.39</v>
      </c>
      <c r="O415" s="83">
        <v>7.38</v>
      </c>
      <c r="P415" s="83">
        <v>7.45</v>
      </c>
      <c r="Q415" s="83">
        <v>7.49</v>
      </c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5">
        <f t="shared" si="187"/>
        <v>36.057866184448464</v>
      </c>
      <c r="AO415" s="41">
        <v>1106</v>
      </c>
      <c r="AP415" s="110">
        <v>5.08</v>
      </c>
      <c r="AQ415" s="111">
        <v>3.89</v>
      </c>
      <c r="AR415" s="126">
        <f t="shared" si="188"/>
        <v>76.574803149606296</v>
      </c>
      <c r="AS415" s="126">
        <f t="shared" si="189"/>
        <v>23.425196850393704</v>
      </c>
      <c r="AT415" s="127">
        <v>1609</v>
      </c>
      <c r="AU415" s="128">
        <v>2.89</v>
      </c>
      <c r="AV415" s="129">
        <v>1.73</v>
      </c>
      <c r="AW415" s="126">
        <f t="shared" si="190"/>
        <v>59.861591695501723</v>
      </c>
      <c r="AX415" s="126">
        <f t="shared" si="191"/>
        <v>40.138408304498277</v>
      </c>
      <c r="AY415" s="64">
        <f t="shared" si="192"/>
        <v>54.3768282953639</v>
      </c>
      <c r="AZ415" s="97">
        <v>79.5</v>
      </c>
      <c r="BA415" s="68"/>
      <c r="BB415" s="68"/>
      <c r="BC415" s="68"/>
      <c r="BD415" s="68"/>
      <c r="BE415" s="15"/>
      <c r="BF415" s="5">
        <f t="shared" si="193"/>
        <v>18508</v>
      </c>
      <c r="BG415" s="41">
        <v>4674</v>
      </c>
      <c r="BH415" s="42">
        <v>2100</v>
      </c>
      <c r="BI415" s="42"/>
      <c r="BJ415" s="42"/>
      <c r="BK415" s="42"/>
      <c r="BL415" s="42"/>
      <c r="BM415" s="15">
        <v>11734</v>
      </c>
    </row>
    <row r="416" spans="1:65" outlineLevel="5">
      <c r="A416" s="22">
        <f t="shared" si="178"/>
        <v>12</v>
      </c>
      <c r="B416" s="9">
        <f t="shared" ref="B416:B426" si="194">B415+1</f>
        <v>42725</v>
      </c>
      <c r="C416" s="51">
        <v>387982</v>
      </c>
      <c r="D416" s="64">
        <f t="shared" si="183"/>
        <v>37.799999999999997</v>
      </c>
      <c r="E416" s="12">
        <v>38</v>
      </c>
      <c r="F416" s="12">
        <v>38</v>
      </c>
      <c r="G416" s="12">
        <v>39</v>
      </c>
      <c r="H416" s="12">
        <v>38</v>
      </c>
      <c r="I416" s="12">
        <v>37</v>
      </c>
      <c r="J416" s="12">
        <v>37</v>
      </c>
      <c r="K416" s="12">
        <v>38</v>
      </c>
      <c r="L416" s="12">
        <v>37</v>
      </c>
      <c r="M416" s="74" t="str">
        <f t="shared" si="18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5">
        <f t="shared" si="187"/>
        <v>33.969335604770016</v>
      </c>
      <c r="AO416" s="41">
        <v>1174</v>
      </c>
      <c r="AP416" s="110"/>
      <c r="AQ416" s="111"/>
      <c r="AR416" s="126" t="str">
        <f t="shared" si="188"/>
        <v/>
      </c>
      <c r="AS416" s="126" t="str">
        <f t="shared" si="189"/>
        <v/>
      </c>
      <c r="AT416" s="127">
        <v>1256</v>
      </c>
      <c r="AU416" s="128"/>
      <c r="AV416" s="129"/>
      <c r="AW416" s="126" t="str">
        <f t="shared" si="190"/>
        <v/>
      </c>
      <c r="AX416" s="126" t="str">
        <f t="shared" si="191"/>
        <v/>
      </c>
      <c r="AY416" s="64" t="str">
        <f t="shared" si="192"/>
        <v/>
      </c>
      <c r="AZ416" s="97">
        <v>79.3</v>
      </c>
      <c r="BA416" s="68"/>
      <c r="BB416" s="68"/>
      <c r="BC416" s="68"/>
      <c r="BD416" s="68"/>
      <c r="BE416" s="15"/>
      <c r="BF416" s="5">
        <f t="shared" si="193"/>
        <v>22553</v>
      </c>
      <c r="BG416" s="41">
        <v>4719</v>
      </c>
      <c r="BH416" s="42">
        <v>6130</v>
      </c>
      <c r="BI416" s="42"/>
      <c r="BJ416" s="42"/>
      <c r="BK416" s="42"/>
      <c r="BL416" s="42"/>
      <c r="BM416" s="15">
        <v>11704</v>
      </c>
    </row>
    <row r="417" spans="1:65" outlineLevel="5">
      <c r="A417" s="22">
        <f t="shared" si="178"/>
        <v>12</v>
      </c>
      <c r="B417" s="9">
        <f t="shared" si="194"/>
        <v>42726</v>
      </c>
      <c r="C417" s="51">
        <v>543470</v>
      </c>
      <c r="D417" s="64">
        <f t="shared" si="183"/>
        <v>37.799999999999997</v>
      </c>
      <c r="E417" s="12">
        <v>38</v>
      </c>
      <c r="F417" s="12">
        <v>38</v>
      </c>
      <c r="G417" s="12">
        <v>39</v>
      </c>
      <c r="H417" s="12">
        <v>38</v>
      </c>
      <c r="I417" s="12">
        <v>37</v>
      </c>
      <c r="J417" s="12">
        <v>37</v>
      </c>
      <c r="K417" s="12">
        <v>38</v>
      </c>
      <c r="L417" s="12">
        <v>37</v>
      </c>
      <c r="M417" s="74" t="str">
        <f t="shared" si="184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5">
        <f t="shared" si="187"/>
        <v>30.189250567751703</v>
      </c>
      <c r="AO417" s="41">
        <v>1321</v>
      </c>
      <c r="AP417" s="110"/>
      <c r="AQ417" s="111"/>
      <c r="AR417" s="126" t="str">
        <f t="shared" si="188"/>
        <v/>
      </c>
      <c r="AS417" s="126" t="str">
        <f t="shared" si="189"/>
        <v/>
      </c>
      <c r="AT417" s="127">
        <v>1668</v>
      </c>
      <c r="AU417" s="128"/>
      <c r="AV417" s="129"/>
      <c r="AW417" s="126" t="str">
        <f t="shared" si="190"/>
        <v/>
      </c>
      <c r="AX417" s="126" t="str">
        <f t="shared" si="191"/>
        <v/>
      </c>
      <c r="AY417" s="64" t="str">
        <f t="shared" si="192"/>
        <v/>
      </c>
      <c r="AZ417" s="97">
        <v>79.099999999999994</v>
      </c>
      <c r="BA417" s="68"/>
      <c r="BB417" s="68"/>
      <c r="BC417" s="68"/>
      <c r="BD417" s="68"/>
      <c r="BE417" s="15"/>
      <c r="BF417" s="5">
        <f t="shared" si="193"/>
        <v>22143</v>
      </c>
      <c r="BG417" s="41">
        <v>5289</v>
      </c>
      <c r="BH417" s="42">
        <v>6300</v>
      </c>
      <c r="BI417" s="42"/>
      <c r="BJ417" s="42"/>
      <c r="BK417" s="42"/>
      <c r="BL417" s="42"/>
      <c r="BM417" s="15">
        <v>10554</v>
      </c>
    </row>
    <row r="418" spans="1:65" outlineLevel="5">
      <c r="A418" s="22">
        <f t="shared" si="178"/>
        <v>12</v>
      </c>
      <c r="B418" s="9">
        <f t="shared" si="194"/>
        <v>42727</v>
      </c>
      <c r="C418" s="51">
        <v>542731</v>
      </c>
      <c r="D418" s="64">
        <f t="shared" si="183"/>
        <v>37.799999999999997</v>
      </c>
      <c r="E418" s="12">
        <v>38</v>
      </c>
      <c r="F418" s="12">
        <v>38</v>
      </c>
      <c r="G418" s="12">
        <v>39</v>
      </c>
      <c r="H418" s="12">
        <v>38</v>
      </c>
      <c r="I418" s="12">
        <v>37</v>
      </c>
      <c r="J418" s="12">
        <v>37</v>
      </c>
      <c r="K418" s="12">
        <v>38</v>
      </c>
      <c r="L418" s="12">
        <v>37</v>
      </c>
      <c r="M418" s="74" t="str">
        <f t="shared" si="18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5">
        <f t="shared" si="187"/>
        <v>28.485714285714284</v>
      </c>
      <c r="AO418" s="41">
        <v>1400</v>
      </c>
      <c r="AP418" s="110"/>
      <c r="AQ418" s="111"/>
      <c r="AR418" s="126" t="str">
        <f t="shared" si="188"/>
        <v/>
      </c>
      <c r="AS418" s="126" t="str">
        <f t="shared" si="189"/>
        <v/>
      </c>
      <c r="AT418" s="127">
        <v>1650</v>
      </c>
      <c r="AU418" s="128"/>
      <c r="AV418" s="129"/>
      <c r="AW418" s="126" t="str">
        <f t="shared" si="190"/>
        <v/>
      </c>
      <c r="AX418" s="126" t="str">
        <f t="shared" si="191"/>
        <v/>
      </c>
      <c r="AY418" s="64" t="str">
        <f t="shared" si="192"/>
        <v/>
      </c>
      <c r="AZ418" s="97">
        <v>79.5</v>
      </c>
      <c r="BA418" s="68"/>
      <c r="BB418" s="68"/>
      <c r="BC418" s="68"/>
      <c r="BD418" s="68"/>
      <c r="BE418" s="15"/>
      <c r="BF418" s="5">
        <f t="shared" si="193"/>
        <v>21156</v>
      </c>
      <c r="BG418" s="41">
        <v>5152</v>
      </c>
      <c r="BH418" s="42">
        <v>4650</v>
      </c>
      <c r="BI418" s="42"/>
      <c r="BJ418" s="42"/>
      <c r="BK418" s="42"/>
      <c r="BL418" s="42"/>
      <c r="BM418" s="15">
        <v>11354</v>
      </c>
    </row>
    <row r="419" spans="1:65" outlineLevel="5">
      <c r="A419" s="22">
        <f t="shared" si="178"/>
        <v>12</v>
      </c>
      <c r="B419" s="9">
        <f t="shared" si="194"/>
        <v>42728</v>
      </c>
      <c r="C419" s="51">
        <v>480829</v>
      </c>
      <c r="D419" s="64">
        <f t="shared" si="183"/>
        <v>37.5</v>
      </c>
      <c r="E419" s="12">
        <v>38</v>
      </c>
      <c r="F419" s="12">
        <v>37</v>
      </c>
      <c r="G419" s="12">
        <v>39</v>
      </c>
      <c r="H419" s="12">
        <v>38</v>
      </c>
      <c r="I419" s="12">
        <v>37</v>
      </c>
      <c r="J419" s="12">
        <v>36</v>
      </c>
      <c r="K419" s="12">
        <v>38</v>
      </c>
      <c r="L419" s="12">
        <v>37</v>
      </c>
      <c r="M419" s="74" t="str">
        <f t="shared" si="184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5">
        <f t="shared" si="187"/>
        <v>31.30298273155416</v>
      </c>
      <c r="AO419" s="41">
        <v>1274</v>
      </c>
      <c r="AP419" s="110"/>
      <c r="AQ419" s="111"/>
      <c r="AR419" s="126" t="str">
        <f t="shared" si="188"/>
        <v/>
      </c>
      <c r="AS419" s="126" t="str">
        <f t="shared" si="189"/>
        <v/>
      </c>
      <c r="AT419" s="127">
        <v>1572</v>
      </c>
      <c r="AU419" s="128"/>
      <c r="AV419" s="129"/>
      <c r="AW419" s="126" t="str">
        <f t="shared" si="190"/>
        <v/>
      </c>
      <c r="AX419" s="126" t="str">
        <f t="shared" si="191"/>
        <v/>
      </c>
      <c r="AY419" s="64" t="str">
        <f t="shared" si="192"/>
        <v/>
      </c>
      <c r="AZ419" s="97"/>
      <c r="BA419" s="68"/>
      <c r="BB419" s="68"/>
      <c r="BC419" s="68"/>
      <c r="BD419" s="68"/>
      <c r="BE419" s="15"/>
      <c r="BF419" s="5">
        <f t="shared" si="193"/>
        <v>21815</v>
      </c>
      <c r="BG419" s="41">
        <v>4551</v>
      </c>
      <c r="BH419" s="42">
        <v>6000</v>
      </c>
      <c r="BI419" s="42"/>
      <c r="BJ419" s="42"/>
      <c r="BK419" s="42"/>
      <c r="BL419" s="42"/>
      <c r="BM419" s="15">
        <v>11264</v>
      </c>
    </row>
    <row r="420" spans="1:65" outlineLevel="5">
      <c r="A420" s="22">
        <f t="shared" si="178"/>
        <v>12</v>
      </c>
      <c r="B420" s="9">
        <f t="shared" si="194"/>
        <v>42729</v>
      </c>
      <c r="C420" s="51">
        <v>436779</v>
      </c>
      <c r="D420" s="64">
        <f t="shared" si="183"/>
        <v>38</v>
      </c>
      <c r="E420" s="12">
        <v>38</v>
      </c>
      <c r="F420" s="12">
        <v>38</v>
      </c>
      <c r="G420" s="12">
        <v>40</v>
      </c>
      <c r="H420" s="12">
        <v>38</v>
      </c>
      <c r="I420" s="12">
        <v>37</v>
      </c>
      <c r="J420" s="12">
        <v>37</v>
      </c>
      <c r="K420" s="12">
        <v>39</v>
      </c>
      <c r="L420" s="12">
        <v>37</v>
      </c>
      <c r="M420" s="74" t="str">
        <f t="shared" si="18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5">
        <f t="shared" si="187"/>
        <v>44.508928571428569</v>
      </c>
      <c r="AO420" s="41">
        <v>896</v>
      </c>
      <c r="AP420" s="110"/>
      <c r="AQ420" s="111"/>
      <c r="AR420" s="126" t="str">
        <f t="shared" si="188"/>
        <v/>
      </c>
      <c r="AS420" s="126" t="str">
        <f t="shared" si="189"/>
        <v/>
      </c>
      <c r="AT420" s="127">
        <v>1213</v>
      </c>
      <c r="AU420" s="128"/>
      <c r="AV420" s="129"/>
      <c r="AW420" s="126" t="str">
        <f t="shared" si="190"/>
        <v/>
      </c>
      <c r="AX420" s="126" t="str">
        <f t="shared" si="191"/>
        <v/>
      </c>
      <c r="AY420" s="64" t="str">
        <f t="shared" si="192"/>
        <v/>
      </c>
      <c r="AZ420" s="97"/>
      <c r="BA420" s="68"/>
      <c r="BB420" s="68"/>
      <c r="BC420" s="68"/>
      <c r="BD420" s="68"/>
      <c r="BE420" s="15"/>
      <c r="BF420" s="5">
        <f t="shared" si="193"/>
        <v>21674</v>
      </c>
      <c r="BG420" s="41">
        <v>7109</v>
      </c>
      <c r="BH420" s="42">
        <v>3150</v>
      </c>
      <c r="BI420" s="42"/>
      <c r="BJ420" s="42"/>
      <c r="BK420" s="42"/>
      <c r="BL420" s="42"/>
      <c r="BM420" s="15">
        <v>11415</v>
      </c>
    </row>
    <row r="421" spans="1:65" outlineLevel="5">
      <c r="A421" s="22">
        <f t="shared" si="178"/>
        <v>12</v>
      </c>
      <c r="B421" s="9">
        <f t="shared" si="194"/>
        <v>42730</v>
      </c>
      <c r="C421" s="51">
        <v>445929</v>
      </c>
      <c r="D421" s="64">
        <f t="shared" si="183"/>
        <v>37.799999999999997</v>
      </c>
      <c r="E421" s="12">
        <v>38</v>
      </c>
      <c r="F421" s="12">
        <v>38</v>
      </c>
      <c r="G421" s="12">
        <v>39</v>
      </c>
      <c r="H421" s="12">
        <v>38</v>
      </c>
      <c r="I421" s="12">
        <v>37</v>
      </c>
      <c r="J421" s="12">
        <v>37</v>
      </c>
      <c r="K421" s="12">
        <v>38</v>
      </c>
      <c r="L421" s="12">
        <v>37</v>
      </c>
      <c r="M421" s="74" t="str">
        <f t="shared" si="18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5">
        <f t="shared" si="187"/>
        <v>41.541666666666664</v>
      </c>
      <c r="AO421" s="41">
        <v>960</v>
      </c>
      <c r="AP421" s="110"/>
      <c r="AQ421" s="111"/>
      <c r="AR421" s="126" t="str">
        <f t="shared" si="188"/>
        <v/>
      </c>
      <c r="AS421" s="126" t="str">
        <f t="shared" si="189"/>
        <v/>
      </c>
      <c r="AT421" s="127">
        <v>1062</v>
      </c>
      <c r="AU421" s="128"/>
      <c r="AV421" s="129"/>
      <c r="AW421" s="126" t="str">
        <f t="shared" si="190"/>
        <v/>
      </c>
      <c r="AX421" s="126" t="str">
        <f t="shared" si="191"/>
        <v/>
      </c>
      <c r="AY421" s="64" t="str">
        <f t="shared" si="192"/>
        <v/>
      </c>
      <c r="AZ421" s="97">
        <v>78.599999999999994</v>
      </c>
      <c r="BA421" s="68"/>
      <c r="BB421" s="68"/>
      <c r="BC421" s="68"/>
      <c r="BD421" s="68"/>
      <c r="BE421" s="15"/>
      <c r="BF421" s="5">
        <f t="shared" si="193"/>
        <v>18092</v>
      </c>
      <c r="BG421" s="41">
        <v>3867</v>
      </c>
      <c r="BH421" s="42">
        <v>2800</v>
      </c>
      <c r="BI421" s="42"/>
      <c r="BJ421" s="42"/>
      <c r="BK421" s="42"/>
      <c r="BL421" s="42"/>
      <c r="BM421" s="15">
        <v>11425</v>
      </c>
    </row>
    <row r="422" spans="1:65" outlineLevel="5">
      <c r="A422" s="22">
        <f t="shared" si="178"/>
        <v>12</v>
      </c>
      <c r="B422" s="9">
        <f t="shared" si="194"/>
        <v>42731</v>
      </c>
      <c r="C422" s="51">
        <v>458205</v>
      </c>
      <c r="D422" s="64">
        <f t="shared" si="183"/>
        <v>37.5</v>
      </c>
      <c r="E422" s="12">
        <v>38</v>
      </c>
      <c r="F422" s="12">
        <v>38</v>
      </c>
      <c r="G422" s="12">
        <v>39</v>
      </c>
      <c r="H422" s="12">
        <v>37</v>
      </c>
      <c r="I422" s="12">
        <v>37</v>
      </c>
      <c r="J422" s="12">
        <v>37</v>
      </c>
      <c r="K422" s="12">
        <v>38</v>
      </c>
      <c r="L422" s="12">
        <v>36</v>
      </c>
      <c r="M422" s="74">
        <f t="shared" si="184"/>
        <v>7.4</v>
      </c>
      <c r="N422" s="83">
        <v>7.37</v>
      </c>
      <c r="O422" s="83">
        <v>7.36</v>
      </c>
      <c r="P422" s="83">
        <v>7.42</v>
      </c>
      <c r="Q422" s="83">
        <v>7.46</v>
      </c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5">
        <f t="shared" si="187"/>
        <v>41.759162303664922</v>
      </c>
      <c r="AO422" s="41">
        <v>955</v>
      </c>
      <c r="AP422" s="110">
        <v>4.49</v>
      </c>
      <c r="AQ422" s="111">
        <v>3.38</v>
      </c>
      <c r="AR422" s="126">
        <f t="shared" si="188"/>
        <v>75.278396436525611</v>
      </c>
      <c r="AS422" s="126">
        <f t="shared" si="189"/>
        <v>24.721603563474389</v>
      </c>
      <c r="AT422" s="127">
        <v>1031</v>
      </c>
      <c r="AU422" s="128">
        <v>2.72</v>
      </c>
      <c r="AV422" s="129">
        <v>1.62</v>
      </c>
      <c r="AW422" s="126">
        <f t="shared" si="190"/>
        <v>59.558823529411761</v>
      </c>
      <c r="AX422" s="126">
        <f t="shared" si="191"/>
        <v>40.441176470588239</v>
      </c>
      <c r="AY422" s="64">
        <f t="shared" si="192"/>
        <v>51.63528778913394</v>
      </c>
      <c r="AZ422" s="97">
        <v>78.900000000000006</v>
      </c>
      <c r="BA422" s="68"/>
      <c r="BB422" s="68"/>
      <c r="BC422" s="68"/>
      <c r="BD422" s="68"/>
      <c r="BE422" s="15"/>
      <c r="BF422" s="5">
        <f t="shared" si="193"/>
        <v>16530</v>
      </c>
      <c r="BG422" s="41">
        <v>3725</v>
      </c>
      <c r="BH422" s="42">
        <v>1470</v>
      </c>
      <c r="BI422" s="42"/>
      <c r="BJ422" s="42"/>
      <c r="BK422" s="42"/>
      <c r="BL422" s="42"/>
      <c r="BM422" s="15">
        <v>11335</v>
      </c>
    </row>
    <row r="423" spans="1:65" outlineLevel="5">
      <c r="A423" s="22">
        <f t="shared" si="178"/>
        <v>12</v>
      </c>
      <c r="B423" s="9">
        <f t="shared" si="194"/>
        <v>42732</v>
      </c>
      <c r="C423" s="51">
        <v>407972</v>
      </c>
      <c r="D423" s="64">
        <f t="shared" si="183"/>
        <v>37.799999999999997</v>
      </c>
      <c r="E423" s="12">
        <v>38</v>
      </c>
      <c r="F423" s="12">
        <v>38</v>
      </c>
      <c r="G423" s="12">
        <v>39</v>
      </c>
      <c r="H423" s="12">
        <v>38</v>
      </c>
      <c r="I423" s="12">
        <v>37</v>
      </c>
      <c r="J423" s="12">
        <v>37</v>
      </c>
      <c r="K423" s="12">
        <v>38</v>
      </c>
      <c r="L423" s="12">
        <v>37</v>
      </c>
      <c r="M423" s="74" t="str">
        <f t="shared" si="18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5">
        <f t="shared" si="187"/>
        <v>46.480186480186482</v>
      </c>
      <c r="AO423" s="41">
        <v>858</v>
      </c>
      <c r="AP423" s="110"/>
      <c r="AQ423" s="111"/>
      <c r="AR423" s="126" t="str">
        <f t="shared" si="188"/>
        <v/>
      </c>
      <c r="AS423" s="126" t="str">
        <f t="shared" si="189"/>
        <v/>
      </c>
      <c r="AT423" s="127">
        <v>882</v>
      </c>
      <c r="AU423" s="128"/>
      <c r="AV423" s="129"/>
      <c r="AW423" s="126" t="str">
        <f t="shared" si="190"/>
        <v/>
      </c>
      <c r="AX423" s="126" t="str">
        <f t="shared" si="191"/>
        <v/>
      </c>
      <c r="AY423" s="64" t="str">
        <f t="shared" si="192"/>
        <v/>
      </c>
      <c r="AZ423" s="97">
        <v>79.2</v>
      </c>
      <c r="BA423" s="68"/>
      <c r="BB423" s="68"/>
      <c r="BC423" s="68"/>
      <c r="BD423" s="68"/>
      <c r="BE423" s="15"/>
      <c r="BF423" s="5">
        <f t="shared" si="193"/>
        <v>19218</v>
      </c>
      <c r="BG423" s="41">
        <v>6854</v>
      </c>
      <c r="BH423" s="42">
        <v>1200</v>
      </c>
      <c r="BI423" s="42"/>
      <c r="BJ423" s="42"/>
      <c r="BK423" s="42"/>
      <c r="BL423" s="42"/>
      <c r="BM423" s="15">
        <v>11164</v>
      </c>
    </row>
    <row r="424" spans="1:65" outlineLevel="5">
      <c r="A424" s="22">
        <f t="shared" si="178"/>
        <v>12</v>
      </c>
      <c r="B424" s="9">
        <f t="shared" si="194"/>
        <v>42733</v>
      </c>
      <c r="C424" s="51">
        <v>381770</v>
      </c>
      <c r="D424" s="64">
        <f t="shared" si="183"/>
        <v>38</v>
      </c>
      <c r="E424" s="12">
        <v>39</v>
      </c>
      <c r="F424" s="12">
        <v>38</v>
      </c>
      <c r="G424" s="12">
        <v>39</v>
      </c>
      <c r="H424" s="12">
        <v>38</v>
      </c>
      <c r="I424" s="12">
        <v>38</v>
      </c>
      <c r="J424" s="12">
        <v>37</v>
      </c>
      <c r="K424" s="12">
        <v>38</v>
      </c>
      <c r="L424" s="12">
        <v>37</v>
      </c>
      <c r="M424" s="74" t="str">
        <f t="shared" si="184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5">
        <f t="shared" si="187"/>
        <v>67.593220338983045</v>
      </c>
      <c r="AO424" s="41">
        <v>590</v>
      </c>
      <c r="AP424" s="110"/>
      <c r="AQ424" s="111"/>
      <c r="AR424" s="126" t="str">
        <f t="shared" si="188"/>
        <v/>
      </c>
      <c r="AS424" s="126" t="str">
        <f t="shared" si="189"/>
        <v/>
      </c>
      <c r="AT424" s="127">
        <v>627</v>
      </c>
      <c r="AU424" s="128"/>
      <c r="AV424" s="129"/>
      <c r="AW424" s="126" t="str">
        <f t="shared" si="190"/>
        <v/>
      </c>
      <c r="AX424" s="126" t="str">
        <f t="shared" si="191"/>
        <v/>
      </c>
      <c r="AY424" s="64" t="str">
        <f t="shared" si="192"/>
        <v/>
      </c>
      <c r="AZ424" s="97">
        <v>79</v>
      </c>
      <c r="BA424" s="68"/>
      <c r="BB424" s="68"/>
      <c r="BC424" s="68"/>
      <c r="BD424" s="68"/>
      <c r="BE424" s="15"/>
      <c r="BF424" s="5">
        <f t="shared" si="193"/>
        <v>18767</v>
      </c>
      <c r="BG424" s="41">
        <v>3682</v>
      </c>
      <c r="BH424" s="42">
        <v>3850</v>
      </c>
      <c r="BI424" s="42"/>
      <c r="BJ424" s="42"/>
      <c r="BK424" s="42"/>
      <c r="BL424" s="42"/>
      <c r="BM424" s="15">
        <v>11235</v>
      </c>
    </row>
    <row r="425" spans="1:65" outlineLevel="5">
      <c r="A425" s="22">
        <f t="shared" si="178"/>
        <v>12</v>
      </c>
      <c r="B425" s="9">
        <f t="shared" si="194"/>
        <v>42734</v>
      </c>
      <c r="C425" s="51">
        <v>431642</v>
      </c>
      <c r="D425" s="64">
        <f t="shared" si="183"/>
        <v>38</v>
      </c>
      <c r="E425" s="12">
        <v>38</v>
      </c>
      <c r="F425" s="12">
        <v>39</v>
      </c>
      <c r="G425" s="12">
        <v>39</v>
      </c>
      <c r="H425" s="12">
        <v>38</v>
      </c>
      <c r="I425" s="12">
        <v>37</v>
      </c>
      <c r="J425" s="12">
        <v>38</v>
      </c>
      <c r="K425" s="12">
        <v>38</v>
      </c>
      <c r="L425" s="12">
        <v>37</v>
      </c>
      <c r="M425" s="74" t="str">
        <f t="shared" si="18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5">
        <f t="shared" si="187"/>
        <v>48.280871670702176</v>
      </c>
      <c r="AO425" s="41">
        <v>826</v>
      </c>
      <c r="AP425" s="110"/>
      <c r="AQ425" s="111"/>
      <c r="AR425" s="126" t="str">
        <f t="shared" si="188"/>
        <v/>
      </c>
      <c r="AS425" s="126" t="str">
        <f t="shared" si="189"/>
        <v/>
      </c>
      <c r="AT425" s="127">
        <v>1120</v>
      </c>
      <c r="AU425" s="128"/>
      <c r="AV425" s="129"/>
      <c r="AW425" s="126" t="str">
        <f t="shared" si="190"/>
        <v/>
      </c>
      <c r="AX425" s="126" t="str">
        <f t="shared" si="191"/>
        <v/>
      </c>
      <c r="AY425" s="64" t="str">
        <f t="shared" si="192"/>
        <v/>
      </c>
      <c r="AZ425" s="97">
        <v>79.599999999999994</v>
      </c>
      <c r="BA425" s="68"/>
      <c r="BB425" s="68"/>
      <c r="BC425" s="68"/>
      <c r="BD425" s="68"/>
      <c r="BE425" s="15"/>
      <c r="BF425" s="5">
        <f t="shared" si="193"/>
        <v>16704</v>
      </c>
      <c r="BG425" s="41">
        <v>2749</v>
      </c>
      <c r="BH425" s="42">
        <v>2800</v>
      </c>
      <c r="BI425" s="42"/>
      <c r="BJ425" s="42"/>
      <c r="BK425" s="42"/>
      <c r="BL425" s="42"/>
      <c r="BM425" s="15">
        <v>11155</v>
      </c>
    </row>
    <row r="426" spans="1:65" ht="17.25" outlineLevel="5" thickBot="1">
      <c r="A426" s="23">
        <f t="shared" si="178"/>
        <v>12</v>
      </c>
      <c r="B426" s="10">
        <f t="shared" si="194"/>
        <v>42735</v>
      </c>
      <c r="C426" s="52">
        <v>397368</v>
      </c>
      <c r="D426" s="64">
        <f t="shared" si="183"/>
        <v>38.299999999999997</v>
      </c>
      <c r="E426" s="13">
        <v>39</v>
      </c>
      <c r="F426" s="13">
        <v>39</v>
      </c>
      <c r="G426" s="13">
        <v>39</v>
      </c>
      <c r="H426" s="13">
        <v>38</v>
      </c>
      <c r="I426" s="13">
        <v>38</v>
      </c>
      <c r="J426" s="13">
        <v>38</v>
      </c>
      <c r="K426" s="13">
        <v>38</v>
      </c>
      <c r="L426" s="13">
        <v>37</v>
      </c>
      <c r="M426" s="74" t="str">
        <f t="shared" si="184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5">
        <f t="shared" si="187"/>
        <v>51.391752577319586</v>
      </c>
      <c r="AO426" s="43">
        <v>776</v>
      </c>
      <c r="AP426" s="134"/>
      <c r="AQ426" s="135"/>
      <c r="AR426" s="126" t="str">
        <f t="shared" si="188"/>
        <v/>
      </c>
      <c r="AS426" s="126" t="str">
        <f t="shared" si="189"/>
        <v/>
      </c>
      <c r="AT426" s="127">
        <v>1105</v>
      </c>
      <c r="AU426" s="128"/>
      <c r="AV426" s="129"/>
      <c r="AW426" s="126" t="str">
        <f t="shared" si="190"/>
        <v/>
      </c>
      <c r="AX426" s="126" t="str">
        <f t="shared" si="191"/>
        <v/>
      </c>
      <c r="AY426" s="64" t="str">
        <f t="shared" si="192"/>
        <v/>
      </c>
      <c r="AZ426" s="99"/>
      <c r="BA426" s="77"/>
      <c r="BB426" s="77"/>
      <c r="BC426" s="77"/>
      <c r="BD426" s="77"/>
      <c r="BE426" s="16"/>
      <c r="BF426" s="5">
        <f t="shared" si="193"/>
        <v>19584</v>
      </c>
      <c r="BG426" s="43">
        <v>6459</v>
      </c>
      <c r="BH426" s="44">
        <v>1800</v>
      </c>
      <c r="BI426" s="44"/>
      <c r="BJ426" s="44"/>
      <c r="BK426" s="44"/>
      <c r="BL426" s="44"/>
      <c r="BM426" s="16">
        <v>11325</v>
      </c>
    </row>
    <row r="427" spans="1:65" outlineLevel="4">
      <c r="A427" s="157" t="s">
        <v>45</v>
      </c>
      <c r="B427" s="158"/>
      <c r="C427" s="50">
        <f t="shared" ref="C427:BM427" si="195">SUBTOTAL(4,C396:C426)</f>
        <v>543470</v>
      </c>
      <c r="D427" s="60">
        <f t="shared" si="195"/>
        <v>38.799999999999997</v>
      </c>
      <c r="E427" s="28">
        <f t="shared" si="195"/>
        <v>39</v>
      </c>
      <c r="F427" s="28">
        <f t="shared" si="195"/>
        <v>39</v>
      </c>
      <c r="G427" s="28">
        <f t="shared" si="195"/>
        <v>40</v>
      </c>
      <c r="H427" s="28">
        <f t="shared" si="195"/>
        <v>39</v>
      </c>
      <c r="I427" s="28">
        <f t="shared" si="195"/>
        <v>38</v>
      </c>
      <c r="J427" s="28">
        <f t="shared" si="195"/>
        <v>38</v>
      </c>
      <c r="K427" s="28">
        <f t="shared" si="195"/>
        <v>39</v>
      </c>
      <c r="L427" s="28">
        <f t="shared" si="195"/>
        <v>38</v>
      </c>
      <c r="M427" s="71">
        <f t="shared" si="195"/>
        <v>7.4</v>
      </c>
      <c r="N427" s="82">
        <f t="shared" si="195"/>
        <v>7.43</v>
      </c>
      <c r="O427" s="82">
        <f t="shared" si="195"/>
        <v>7.44</v>
      </c>
      <c r="P427" s="82">
        <f t="shared" si="195"/>
        <v>7.45</v>
      </c>
      <c r="Q427" s="82">
        <f t="shared" si="195"/>
        <v>7.49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67.593220338983045</v>
      </c>
      <c r="AO427" s="39">
        <f t="shared" si="195"/>
        <v>1497</v>
      </c>
      <c r="AP427" s="104">
        <f t="shared" si="195"/>
        <v>5.77</v>
      </c>
      <c r="AQ427" s="105">
        <f t="shared" si="195"/>
        <v>4.54</v>
      </c>
      <c r="AR427" s="106">
        <f t="shared" si="195"/>
        <v>80.353982300884951</v>
      </c>
      <c r="AS427" s="106">
        <f t="shared" si="195"/>
        <v>24.721603563474389</v>
      </c>
      <c r="AT427" s="107">
        <f t="shared" si="195"/>
        <v>1681</v>
      </c>
      <c r="AU427" s="108">
        <f t="shared" si="195"/>
        <v>2.89</v>
      </c>
      <c r="AV427" s="109">
        <f t="shared" si="195"/>
        <v>1.73</v>
      </c>
      <c r="AW427" s="106">
        <f t="shared" si="195"/>
        <v>59.861591695501723</v>
      </c>
      <c r="AX427" s="106">
        <f t="shared" si="195"/>
        <v>44.943820224719097</v>
      </c>
      <c r="AY427" s="60">
        <f t="shared" si="195"/>
        <v>70.049559471365626</v>
      </c>
      <c r="AZ427" s="96">
        <f t="shared" si="195"/>
        <v>79.8</v>
      </c>
      <c r="BA427" s="67">
        <f t="shared" si="195"/>
        <v>0</v>
      </c>
      <c r="BB427" s="67">
        <f t="shared" si="195"/>
        <v>0</v>
      </c>
      <c r="BC427" s="67">
        <f t="shared" si="195"/>
        <v>0</v>
      </c>
      <c r="BD427" s="67">
        <f t="shared" si="195"/>
        <v>0</v>
      </c>
      <c r="BE427" s="27">
        <f t="shared" si="195"/>
        <v>0</v>
      </c>
      <c r="BF427" s="29">
        <f t="shared" si="195"/>
        <v>23402</v>
      </c>
      <c r="BG427" s="39">
        <f t="shared" si="195"/>
        <v>7943</v>
      </c>
      <c r="BH427" s="40">
        <f t="shared" si="195"/>
        <v>6300</v>
      </c>
      <c r="BI427" s="40">
        <f t="shared" si="195"/>
        <v>0</v>
      </c>
      <c r="BJ427" s="40">
        <f t="shared" si="195"/>
        <v>0</v>
      </c>
      <c r="BK427" s="40">
        <f t="shared" si="195"/>
        <v>0</v>
      </c>
      <c r="BL427" s="40">
        <f t="shared" si="195"/>
        <v>0</v>
      </c>
      <c r="BM427" s="27">
        <f t="shared" si="195"/>
        <v>11734</v>
      </c>
    </row>
    <row r="428" spans="1:65" outlineLevel="3">
      <c r="A428" s="187" t="s">
        <v>34</v>
      </c>
      <c r="B428" s="188"/>
      <c r="C428" s="51">
        <f t="shared" ref="C428:BM428" si="196">SUBTOTAL(5,C396:C426)</f>
        <v>365594</v>
      </c>
      <c r="D428" s="61">
        <f t="shared" si="196"/>
        <v>37.5</v>
      </c>
      <c r="E428" s="12">
        <f t="shared" si="196"/>
        <v>38</v>
      </c>
      <c r="F428" s="12">
        <f t="shared" si="196"/>
        <v>37</v>
      </c>
      <c r="G428" s="12">
        <f t="shared" si="196"/>
        <v>38</v>
      </c>
      <c r="H428" s="12">
        <f t="shared" si="196"/>
        <v>37</v>
      </c>
      <c r="I428" s="12">
        <f t="shared" si="196"/>
        <v>37</v>
      </c>
      <c r="J428" s="12">
        <f t="shared" si="196"/>
        <v>36</v>
      </c>
      <c r="K428" s="12">
        <f t="shared" si="196"/>
        <v>37</v>
      </c>
      <c r="L428" s="12">
        <f t="shared" si="196"/>
        <v>36</v>
      </c>
      <c r="M428" s="72">
        <f t="shared" si="196"/>
        <v>7.4</v>
      </c>
      <c r="N428" s="83">
        <f t="shared" si="196"/>
        <v>7.37</v>
      </c>
      <c r="O428" s="83">
        <f t="shared" si="196"/>
        <v>7.36</v>
      </c>
      <c r="P428" s="83">
        <f t="shared" si="196"/>
        <v>7.37</v>
      </c>
      <c r="Q428" s="83">
        <f t="shared" si="196"/>
        <v>7.4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26.639946559786239</v>
      </c>
      <c r="AO428" s="41">
        <f t="shared" si="196"/>
        <v>590</v>
      </c>
      <c r="AP428" s="110">
        <f t="shared" si="196"/>
        <v>4.49</v>
      </c>
      <c r="AQ428" s="111">
        <f t="shared" si="196"/>
        <v>3.38</v>
      </c>
      <c r="AR428" s="112">
        <f t="shared" si="196"/>
        <v>75.278396436525611</v>
      </c>
      <c r="AS428" s="112">
        <f t="shared" si="196"/>
        <v>19.646017699115049</v>
      </c>
      <c r="AT428" s="113">
        <f t="shared" si="196"/>
        <v>627</v>
      </c>
      <c r="AU428" s="114">
        <f t="shared" si="196"/>
        <v>2.67</v>
      </c>
      <c r="AV428" s="115">
        <f t="shared" si="196"/>
        <v>1.47</v>
      </c>
      <c r="AW428" s="112">
        <f t="shared" si="196"/>
        <v>55.056179775280903</v>
      </c>
      <c r="AX428" s="112">
        <f t="shared" si="196"/>
        <v>40.138408304498277</v>
      </c>
      <c r="AY428" s="61">
        <f t="shared" si="196"/>
        <v>51.63528778913394</v>
      </c>
      <c r="AZ428" s="97">
        <f t="shared" si="196"/>
        <v>77.5</v>
      </c>
      <c r="BA428" s="68">
        <f t="shared" si="196"/>
        <v>0</v>
      </c>
      <c r="BB428" s="68">
        <f t="shared" si="196"/>
        <v>0</v>
      </c>
      <c r="BC428" s="68">
        <f t="shared" si="196"/>
        <v>0</v>
      </c>
      <c r="BD428" s="68">
        <f t="shared" si="196"/>
        <v>0</v>
      </c>
      <c r="BE428" s="15">
        <f t="shared" si="196"/>
        <v>0</v>
      </c>
      <c r="BF428" s="6">
        <f t="shared" si="196"/>
        <v>15332</v>
      </c>
      <c r="BG428" s="41">
        <f t="shared" si="196"/>
        <v>2619</v>
      </c>
      <c r="BH428" s="42">
        <f t="shared" si="196"/>
        <v>0</v>
      </c>
      <c r="BI428" s="42">
        <f t="shared" si="196"/>
        <v>0</v>
      </c>
      <c r="BJ428" s="42">
        <f t="shared" si="196"/>
        <v>0</v>
      </c>
      <c r="BK428" s="42">
        <f t="shared" si="196"/>
        <v>0</v>
      </c>
      <c r="BL428" s="42">
        <f t="shared" si="196"/>
        <v>0</v>
      </c>
      <c r="BM428" s="15">
        <f t="shared" si="196"/>
        <v>7785</v>
      </c>
    </row>
    <row r="429" spans="1:65" outlineLevel="2">
      <c r="A429" s="187" t="s">
        <v>23</v>
      </c>
      <c r="B429" s="188"/>
      <c r="C429" s="51">
        <f>IFERROR(SUBTOTAL(1,C396:C426),"")</f>
        <v>413083.09677419357</v>
      </c>
      <c r="D429" s="61">
        <f t="shared" ref="D429:BM429" si="197">IFERROR(SUBTOTAL(1,D396:D426),"")</f>
        <v>38.109677419354824</v>
      </c>
      <c r="E429" s="12">
        <f t="shared" si="197"/>
        <v>38.322580645161288</v>
      </c>
      <c r="F429" s="12">
        <f t="shared" si="197"/>
        <v>38.451612903225808</v>
      </c>
      <c r="G429" s="12">
        <f t="shared" si="197"/>
        <v>39.193548387096776</v>
      </c>
      <c r="H429" s="12">
        <f t="shared" si="197"/>
        <v>38.387096774193552</v>
      </c>
      <c r="I429" s="12">
        <f t="shared" si="197"/>
        <v>37.322580645161288</v>
      </c>
      <c r="J429" s="12">
        <f t="shared" si="197"/>
        <v>37.451612903225808</v>
      </c>
      <c r="K429" s="12">
        <f t="shared" si="197"/>
        <v>38.193548387096776</v>
      </c>
      <c r="L429" s="12">
        <f t="shared" si="197"/>
        <v>37.387096774193552</v>
      </c>
      <c r="M429" s="72">
        <f t="shared" si="197"/>
        <v>7.4</v>
      </c>
      <c r="N429" s="83">
        <f t="shared" si="197"/>
        <v>7.3860000000000001</v>
      </c>
      <c r="O429" s="83">
        <f t="shared" si="197"/>
        <v>7.3940000000000001</v>
      </c>
      <c r="P429" s="83">
        <f t="shared" si="197"/>
        <v>7.4099999999999993</v>
      </c>
      <c r="Q429" s="83">
        <f t="shared" si="197"/>
        <v>7.4380000000000006</v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39.966129691522887</v>
      </c>
      <c r="AO429" s="41">
        <f t="shared" si="197"/>
        <v>1039.6451612903227</v>
      </c>
      <c r="AP429" s="110">
        <f t="shared" si="197"/>
        <v>5.1980000000000004</v>
      </c>
      <c r="AQ429" s="111">
        <f t="shared" si="197"/>
        <v>4.032</v>
      </c>
      <c r="AR429" s="112">
        <f t="shared" si="197"/>
        <v>77.514088023850519</v>
      </c>
      <c r="AS429" s="112">
        <f t="shared" si="197"/>
        <v>22.485911976149485</v>
      </c>
      <c r="AT429" s="113">
        <f t="shared" si="197"/>
        <v>1214.1290322580646</v>
      </c>
      <c r="AU429" s="114">
        <f t="shared" si="197"/>
        <v>2.7725000000000004</v>
      </c>
      <c r="AV429" s="115">
        <f t="shared" si="197"/>
        <v>1.6199999999999999</v>
      </c>
      <c r="AW429" s="112">
        <f t="shared" si="197"/>
        <v>58.387832024069951</v>
      </c>
      <c r="AX429" s="112">
        <f t="shared" si="197"/>
        <v>41.612167975930049</v>
      </c>
      <c r="AY429" s="61">
        <f t="shared" si="197"/>
        <v>59.880625383462984</v>
      </c>
      <c r="AZ429" s="97">
        <f t="shared" si="197"/>
        <v>79.149999999999991</v>
      </c>
      <c r="BA429" s="68" t="str">
        <f t="shared" si="197"/>
        <v/>
      </c>
      <c r="BB429" s="68" t="str">
        <f t="shared" si="197"/>
        <v/>
      </c>
      <c r="BC429" s="68" t="str">
        <f t="shared" si="197"/>
        <v/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19472.870967741936</v>
      </c>
      <c r="BG429" s="41">
        <f t="shared" si="197"/>
        <v>4687.0322580645161</v>
      </c>
      <c r="BH429" s="42">
        <f t="shared" si="197"/>
        <v>3620.9677419354839</v>
      </c>
      <c r="BI429" s="42" t="str">
        <f t="shared" si="197"/>
        <v/>
      </c>
      <c r="BJ429" s="42" t="str">
        <f t="shared" si="197"/>
        <v/>
      </c>
      <c r="BK429" s="42" t="str">
        <f t="shared" si="197"/>
        <v/>
      </c>
      <c r="BL429" s="42" t="str">
        <f t="shared" si="197"/>
        <v/>
      </c>
      <c r="BM429" s="15">
        <f t="shared" si="197"/>
        <v>11164.870967741936</v>
      </c>
    </row>
    <row r="430" spans="1:65" ht="17.25" outlineLevel="1" thickBot="1">
      <c r="A430" s="189" t="s">
        <v>46</v>
      </c>
      <c r="B430" s="190"/>
      <c r="C430" s="52">
        <f>SUBTOTAL(9,C396:C426)</f>
        <v>12805576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32229</v>
      </c>
      <c r="AP430" s="116"/>
      <c r="AQ430" s="117"/>
      <c r="AR430" s="118"/>
      <c r="AS430" s="118"/>
      <c r="AT430" s="119">
        <f>SUBTOTAL(9,AT396:AT426)</f>
        <v>37638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603659</v>
      </c>
      <c r="BG430" s="43">
        <f t="shared" si="198"/>
        <v>145298</v>
      </c>
      <c r="BH430" s="44">
        <f t="shared" si="198"/>
        <v>112250</v>
      </c>
      <c r="BI430" s="44">
        <f t="shared" si="198"/>
        <v>0</v>
      </c>
      <c r="BJ430" s="44">
        <f t="shared" si="198"/>
        <v>0</v>
      </c>
      <c r="BK430" s="44">
        <f t="shared" si="198"/>
        <v>0</v>
      </c>
      <c r="BL430" s="44">
        <f t="shared" si="198"/>
        <v>0</v>
      </c>
      <c r="BM430" s="16">
        <f t="shared" si="198"/>
        <v>346111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activeCell="AH408" sqref="AH408"/>
      <selection pane="topRight" activeCell="AH408" sqref="AH408"/>
      <selection pane="bottomLeft" activeCell="AH408" sqref="AH408"/>
      <selection pane="bottomRight" activeCell="L52" sqref="L52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107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108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109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110</v>
      </c>
      <c r="B6" s="180"/>
      <c r="C6" s="163" t="s">
        <v>111</v>
      </c>
      <c r="D6" s="183" t="s">
        <v>112</v>
      </c>
      <c r="E6" s="184"/>
      <c r="F6" s="184"/>
      <c r="G6" s="184"/>
      <c r="H6" s="184"/>
      <c r="I6" s="184"/>
      <c r="J6" s="184"/>
      <c r="K6" s="184"/>
      <c r="L6" s="184"/>
      <c r="M6" s="185" t="s">
        <v>113</v>
      </c>
      <c r="N6" s="186"/>
      <c r="O6" s="186"/>
      <c r="P6" s="186"/>
      <c r="Q6" s="186"/>
      <c r="R6" s="186"/>
      <c r="S6" s="186"/>
      <c r="T6" s="186"/>
      <c r="U6" s="186"/>
      <c r="V6" s="167" t="s">
        <v>114</v>
      </c>
      <c r="W6" s="163"/>
      <c r="X6" s="163"/>
      <c r="Y6" s="163"/>
      <c r="Z6" s="163"/>
      <c r="AA6" s="163"/>
      <c r="AB6" s="163"/>
      <c r="AC6" s="163"/>
      <c r="AD6" s="163"/>
      <c r="AE6" s="153" t="s">
        <v>115</v>
      </c>
      <c r="AF6" s="163"/>
      <c r="AG6" s="163"/>
      <c r="AH6" s="163"/>
      <c r="AI6" s="163"/>
      <c r="AJ6" s="163"/>
      <c r="AK6" s="163"/>
      <c r="AL6" s="163"/>
      <c r="AM6" s="163"/>
      <c r="AN6" s="153" t="s">
        <v>116</v>
      </c>
      <c r="AO6" s="167" t="s">
        <v>117</v>
      </c>
      <c r="AP6" s="171" t="s">
        <v>118</v>
      </c>
      <c r="AQ6" s="173" t="s">
        <v>119</v>
      </c>
      <c r="AR6" s="175" t="s">
        <v>120</v>
      </c>
      <c r="AS6" s="175" t="s">
        <v>121</v>
      </c>
      <c r="AT6" s="169" t="s">
        <v>122</v>
      </c>
      <c r="AU6" s="171" t="s">
        <v>123</v>
      </c>
      <c r="AV6" s="173" t="s">
        <v>124</v>
      </c>
      <c r="AW6" s="175" t="s">
        <v>125</v>
      </c>
      <c r="AX6" s="175" t="s">
        <v>126</v>
      </c>
      <c r="AY6" s="177" t="s">
        <v>127</v>
      </c>
      <c r="AZ6" s="159" t="s">
        <v>128</v>
      </c>
      <c r="BA6" s="161" t="s">
        <v>104</v>
      </c>
      <c r="BB6" s="162"/>
      <c r="BC6" s="162"/>
      <c r="BD6" s="162"/>
      <c r="BE6" s="163" t="s">
        <v>102</v>
      </c>
      <c r="BF6" s="165" t="s">
        <v>129</v>
      </c>
      <c r="BG6" s="167" t="s">
        <v>130</v>
      </c>
      <c r="BH6" s="153" t="s">
        <v>131</v>
      </c>
      <c r="BI6" s="153" t="s">
        <v>132</v>
      </c>
      <c r="BJ6" s="153" t="s">
        <v>133</v>
      </c>
      <c r="BK6" s="153" t="s">
        <v>134</v>
      </c>
      <c r="BL6" s="153" t="s">
        <v>135</v>
      </c>
      <c r="BM6" s="155" t="s">
        <v>136</v>
      </c>
    </row>
    <row r="7" spans="1:65" s="1" customFormat="1" ht="35.25" thickBot="1">
      <c r="A7" s="195"/>
      <c r="B7" s="196"/>
      <c r="C7" s="197"/>
      <c r="D7" s="75" t="s">
        <v>159</v>
      </c>
      <c r="E7" s="198" t="s">
        <v>160</v>
      </c>
      <c r="F7" s="199" t="s">
        <v>139</v>
      </c>
      <c r="G7" s="199" t="s">
        <v>71</v>
      </c>
      <c r="H7" s="199" t="s">
        <v>72</v>
      </c>
      <c r="I7" s="199" t="s">
        <v>73</v>
      </c>
      <c r="J7" s="199" t="s">
        <v>74</v>
      </c>
      <c r="K7" s="199" t="s">
        <v>75</v>
      </c>
      <c r="L7" s="199" t="s">
        <v>141</v>
      </c>
      <c r="M7" s="63" t="s">
        <v>161</v>
      </c>
      <c r="N7" s="200" t="s">
        <v>160</v>
      </c>
      <c r="O7" s="201" t="s">
        <v>139</v>
      </c>
      <c r="P7" s="201" t="s">
        <v>71</v>
      </c>
      <c r="Q7" s="201" t="s">
        <v>72</v>
      </c>
      <c r="R7" s="201" t="s">
        <v>73</v>
      </c>
      <c r="S7" s="201" t="s">
        <v>74</v>
      </c>
      <c r="T7" s="201" t="s">
        <v>75</v>
      </c>
      <c r="U7" s="202" t="s">
        <v>141</v>
      </c>
      <c r="V7" s="90" t="s">
        <v>162</v>
      </c>
      <c r="W7" s="203" t="s">
        <v>160</v>
      </c>
      <c r="X7" s="204" t="s">
        <v>139</v>
      </c>
      <c r="Y7" s="204" t="s">
        <v>71</v>
      </c>
      <c r="Z7" s="204" t="s">
        <v>72</v>
      </c>
      <c r="AA7" s="204" t="s">
        <v>73</v>
      </c>
      <c r="AB7" s="204" t="s">
        <v>74</v>
      </c>
      <c r="AC7" s="204" t="s">
        <v>75</v>
      </c>
      <c r="AD7" s="204" t="s">
        <v>141</v>
      </c>
      <c r="AE7" s="90" t="s">
        <v>163</v>
      </c>
      <c r="AF7" s="203" t="s">
        <v>160</v>
      </c>
      <c r="AG7" s="204" t="s">
        <v>139</v>
      </c>
      <c r="AH7" s="204" t="s">
        <v>71</v>
      </c>
      <c r="AI7" s="204" t="s">
        <v>72</v>
      </c>
      <c r="AJ7" s="204" t="s">
        <v>73</v>
      </c>
      <c r="AK7" s="204" t="s">
        <v>74</v>
      </c>
      <c r="AL7" s="204" t="s">
        <v>75</v>
      </c>
      <c r="AM7" s="204" t="s">
        <v>141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146</v>
      </c>
      <c r="BB7" s="65" t="s">
        <v>148</v>
      </c>
      <c r="BC7" s="65" t="s">
        <v>164</v>
      </c>
      <c r="BD7" s="66" t="s">
        <v>151</v>
      </c>
      <c r="BE7" s="197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576407</v>
      </c>
      <c r="D8" s="60">
        <f t="shared" si="0"/>
        <v>39</v>
      </c>
      <c r="E8" s="28">
        <f t="shared" si="0"/>
        <v>39</v>
      </c>
      <c r="F8" s="28">
        <f t="shared" si="0"/>
        <v>40</v>
      </c>
      <c r="G8" s="28">
        <f t="shared" si="0"/>
        <v>41</v>
      </c>
      <c r="H8" s="28">
        <f t="shared" si="0"/>
        <v>40</v>
      </c>
      <c r="I8" s="28">
        <f t="shared" si="0"/>
        <v>38</v>
      </c>
      <c r="J8" s="28">
        <f t="shared" si="0"/>
        <v>39</v>
      </c>
      <c r="K8" s="28">
        <f t="shared" si="0"/>
        <v>40</v>
      </c>
      <c r="L8" s="28">
        <f t="shared" si="0"/>
        <v>39</v>
      </c>
      <c r="M8" s="71">
        <f t="shared" si="0"/>
        <v>7.4</v>
      </c>
      <c r="N8" s="82">
        <f t="shared" si="0"/>
        <v>7.47</v>
      </c>
      <c r="O8" s="82">
        <f t="shared" si="0"/>
        <v>7.43</v>
      </c>
      <c r="P8" s="82">
        <f t="shared" si="0"/>
        <v>7.46</v>
      </c>
      <c r="Q8" s="82">
        <f t="shared" si="0"/>
        <v>7.5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56</v>
      </c>
      <c r="AO8" s="39">
        <f t="shared" si="0"/>
        <v>2134</v>
      </c>
      <c r="AP8" s="104">
        <f t="shared" si="0"/>
        <v>6.42</v>
      </c>
      <c r="AQ8" s="105">
        <f t="shared" si="0"/>
        <v>5.44</v>
      </c>
      <c r="AR8" s="106">
        <f t="shared" si="0"/>
        <v>84.73520249221184</v>
      </c>
      <c r="AS8" s="106">
        <f t="shared" si="0"/>
        <v>27.098321342925658</v>
      </c>
      <c r="AT8" s="107">
        <f t="shared" si="0"/>
        <v>2585</v>
      </c>
      <c r="AU8" s="108">
        <f t="shared" si="0"/>
        <v>3.41</v>
      </c>
      <c r="AV8" s="109">
        <f t="shared" si="0"/>
        <v>2.02</v>
      </c>
      <c r="AW8" s="106">
        <f t="shared" si="0"/>
        <v>70.075757575757578</v>
      </c>
      <c r="AX8" s="106">
        <f t="shared" si="0"/>
        <v>100</v>
      </c>
      <c r="AY8" s="60">
        <f t="shared" si="0"/>
        <v>69.321490972626691</v>
      </c>
      <c r="AZ8" s="96">
        <f t="shared" si="0"/>
        <v>82.8</v>
      </c>
      <c r="BA8" s="67">
        <f t="shared" si="0"/>
        <v>62.59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22983</v>
      </c>
      <c r="BG8" s="39">
        <f t="shared" si="0"/>
        <v>8493</v>
      </c>
      <c r="BH8" s="40">
        <f t="shared" si="0"/>
        <v>16290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7560</v>
      </c>
    </row>
    <row r="9" spans="1:65">
      <c r="A9" s="187" t="s">
        <v>11</v>
      </c>
      <c r="B9" s="188"/>
      <c r="C9" s="207">
        <f t="shared" ref="C9:BM9" si="1">SUBTOTAL(5,C17:C426)</f>
        <v>305178</v>
      </c>
      <c r="D9" s="208">
        <f t="shared" si="1"/>
        <v>37</v>
      </c>
      <c r="E9" s="12">
        <f t="shared" si="1"/>
        <v>36</v>
      </c>
      <c r="F9" s="12">
        <f t="shared" si="1"/>
        <v>37</v>
      </c>
      <c r="G9" s="12">
        <f t="shared" si="1"/>
        <v>38</v>
      </c>
      <c r="H9" s="12">
        <f t="shared" si="1"/>
        <v>37</v>
      </c>
      <c r="I9" s="12">
        <f t="shared" si="1"/>
        <v>35</v>
      </c>
      <c r="J9" s="12">
        <f t="shared" si="1"/>
        <v>36</v>
      </c>
      <c r="K9" s="12">
        <f t="shared" si="1"/>
        <v>37</v>
      </c>
      <c r="L9" s="12">
        <f t="shared" si="1"/>
        <v>36</v>
      </c>
      <c r="M9" s="210">
        <f t="shared" si="1"/>
        <v>7.2</v>
      </c>
      <c r="N9" s="83">
        <f t="shared" si="1"/>
        <v>7.21</v>
      </c>
      <c r="O9" s="83">
        <f t="shared" si="1"/>
        <v>7.12</v>
      </c>
      <c r="P9" s="83">
        <f t="shared" si="1"/>
        <v>7.2</v>
      </c>
      <c r="Q9" s="83">
        <f t="shared" si="1"/>
        <v>7.1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212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212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19</v>
      </c>
      <c r="AO9" s="41">
        <f t="shared" si="1"/>
        <v>717</v>
      </c>
      <c r="AP9" s="110">
        <f t="shared" si="1"/>
        <v>2.4700000000000002</v>
      </c>
      <c r="AQ9" s="111">
        <f t="shared" si="1"/>
        <v>1.9</v>
      </c>
      <c r="AR9" s="216">
        <f t="shared" si="1"/>
        <v>72.901678657074342</v>
      </c>
      <c r="AS9" s="216">
        <f t="shared" si="1"/>
        <v>15.26479750778816</v>
      </c>
      <c r="AT9" s="113">
        <f t="shared" si="1"/>
        <v>665</v>
      </c>
      <c r="AU9" s="114">
        <f t="shared" si="1"/>
        <v>2.2999999999999998</v>
      </c>
      <c r="AV9" s="115">
        <f t="shared" si="1"/>
        <v>1.39</v>
      </c>
      <c r="AW9" s="216">
        <f t="shared" si="1"/>
        <v>0</v>
      </c>
      <c r="AX9" s="216">
        <f t="shared" si="1"/>
        <v>29.924242424242422</v>
      </c>
      <c r="AY9" s="208">
        <f t="shared" si="1"/>
        <v>32.511737089201887</v>
      </c>
      <c r="AZ9" s="97">
        <f t="shared" si="1"/>
        <v>77.8</v>
      </c>
      <c r="BA9" s="68">
        <f t="shared" si="1"/>
        <v>59.06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212">
        <f t="shared" si="1"/>
        <v>7060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153</v>
      </c>
      <c r="B10" s="188"/>
      <c r="C10" s="207">
        <f>IFERROR(SUBTOTAL(1,C17:C426),"")</f>
        <v>404093.83287671232</v>
      </c>
      <c r="D10" s="208">
        <f t="shared" ref="D10:BM10" si="2">IFERROR(SUBTOTAL(1,D17:D426),"")</f>
        <v>37.934246575342343</v>
      </c>
      <c r="E10" s="12">
        <f t="shared" si="2"/>
        <v>38.254794520547946</v>
      </c>
      <c r="F10" s="12">
        <f t="shared" si="2"/>
        <v>38.331506849315069</v>
      </c>
      <c r="G10" s="12">
        <f t="shared" si="2"/>
        <v>38.832876712328769</v>
      </c>
      <c r="H10" s="12">
        <f t="shared" si="2"/>
        <v>38.224657534246575</v>
      </c>
      <c r="I10" s="12">
        <f t="shared" si="2"/>
        <v>37.254794520547946</v>
      </c>
      <c r="J10" s="12">
        <f t="shared" si="2"/>
        <v>37.331506849315069</v>
      </c>
      <c r="K10" s="12">
        <f t="shared" si="2"/>
        <v>37.832876712328769</v>
      </c>
      <c r="L10" s="12">
        <f t="shared" si="2"/>
        <v>37.224657534246575</v>
      </c>
      <c r="M10" s="210">
        <f t="shared" si="2"/>
        <v>7.3340000000000023</v>
      </c>
      <c r="N10" s="83">
        <f t="shared" si="2"/>
        <v>7.3424000000000005</v>
      </c>
      <c r="O10" s="83">
        <f t="shared" si="2"/>
        <v>7.3386000000000005</v>
      </c>
      <c r="P10" s="83">
        <f t="shared" si="2"/>
        <v>7.3600000000000021</v>
      </c>
      <c r="Q10" s="83">
        <f t="shared" si="2"/>
        <v>7.3397999999999959</v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212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212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30.934246575342467</v>
      </c>
      <c r="AO10" s="41">
        <f t="shared" si="2"/>
        <v>1359.1424657534246</v>
      </c>
      <c r="AP10" s="110">
        <f t="shared" si="2"/>
        <v>4.3309999999999995</v>
      </c>
      <c r="AQ10" s="111">
        <f t="shared" si="2"/>
        <v>3.3829999999999996</v>
      </c>
      <c r="AR10" s="216">
        <f t="shared" si="2"/>
        <v>77.867548778975873</v>
      </c>
      <c r="AS10" s="216">
        <f t="shared" si="2"/>
        <v>22.132451221024148</v>
      </c>
      <c r="AT10" s="113">
        <f t="shared" si="2"/>
        <v>1537.0602739726028</v>
      </c>
      <c r="AU10" s="114">
        <f t="shared" si="2"/>
        <v>2.7969230769230768</v>
      </c>
      <c r="AV10" s="115">
        <f t="shared" si="2"/>
        <v>1.7244000000000002</v>
      </c>
      <c r="AW10" s="216">
        <f t="shared" si="2"/>
        <v>59.472436492894651</v>
      </c>
      <c r="AX10" s="216">
        <f t="shared" si="2"/>
        <v>40.527563507105363</v>
      </c>
      <c r="AY10" s="208">
        <f t="shared" si="2"/>
        <v>53.6766997392197</v>
      </c>
      <c r="AZ10" s="97">
        <f t="shared" si="2"/>
        <v>80.988477366255125</v>
      </c>
      <c r="BA10" s="68">
        <f t="shared" si="2"/>
        <v>61.246666666666663</v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212">
        <f t="shared" si="2"/>
        <v>15423.528767123287</v>
      </c>
      <c r="BG10" s="41">
        <f t="shared" si="2"/>
        <v>3988.7726027397262</v>
      </c>
      <c r="BH10" s="42">
        <f t="shared" si="2"/>
        <v>6120.9863013698632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>
        <f t="shared" si="2"/>
        <v>5313.7698630136983</v>
      </c>
    </row>
    <row r="11" spans="1:65" ht="17.25" thickBot="1">
      <c r="A11" s="224" t="s">
        <v>154</v>
      </c>
      <c r="B11" s="225"/>
      <c r="C11" s="226">
        <f>SUBTOTAL(9,C17:C426)</f>
        <v>147494249</v>
      </c>
      <c r="D11" s="227"/>
      <c r="E11" s="228"/>
      <c r="F11" s="228"/>
      <c r="G11" s="228"/>
      <c r="H11" s="228"/>
      <c r="I11" s="228"/>
      <c r="J11" s="228"/>
      <c r="K11" s="228"/>
      <c r="L11" s="228"/>
      <c r="M11" s="229"/>
      <c r="N11" s="230"/>
      <c r="O11" s="230"/>
      <c r="P11" s="230"/>
      <c r="Q11" s="230"/>
      <c r="R11" s="230"/>
      <c r="S11" s="230"/>
      <c r="T11" s="230"/>
      <c r="U11" s="230"/>
      <c r="V11" s="231"/>
      <c r="W11" s="232"/>
      <c r="X11" s="232"/>
      <c r="Y11" s="232"/>
      <c r="Z11" s="232"/>
      <c r="AA11" s="232"/>
      <c r="AB11" s="232"/>
      <c r="AC11" s="232"/>
      <c r="AD11" s="232"/>
      <c r="AE11" s="231"/>
      <c r="AF11" s="232"/>
      <c r="AG11" s="232"/>
      <c r="AH11" s="232"/>
      <c r="AI11" s="232"/>
      <c r="AJ11" s="232"/>
      <c r="AK11" s="232"/>
      <c r="AL11" s="232"/>
      <c r="AM11" s="232"/>
      <c r="AN11" s="232"/>
      <c r="AO11" s="233">
        <f>SUBTOTAL(9,AO17:AO425)</f>
        <v>494906</v>
      </c>
      <c r="AP11" s="234"/>
      <c r="AQ11" s="235"/>
      <c r="AR11" s="236"/>
      <c r="AS11" s="236"/>
      <c r="AT11" s="237">
        <f>SUBTOTAL(9,AT17:AT425)</f>
        <v>559495</v>
      </c>
      <c r="AU11" s="238"/>
      <c r="AV11" s="239"/>
      <c r="AW11" s="236"/>
      <c r="AX11" s="236"/>
      <c r="AY11" s="227"/>
      <c r="AZ11" s="240"/>
      <c r="BA11" s="241"/>
      <c r="BB11" s="241"/>
      <c r="BC11" s="241"/>
      <c r="BD11" s="241"/>
      <c r="BE11" s="242">
        <f>SUBTOTAL(9,BE17:BE425)</f>
        <v>0</v>
      </c>
      <c r="BF11" s="243">
        <f t="shared" ref="BF11:BM11" si="3">SUBTOTAL(9,BF17:BF425)</f>
        <v>5614438</v>
      </c>
      <c r="BG11" s="233">
        <f t="shared" si="3"/>
        <v>1451102</v>
      </c>
      <c r="BH11" s="244">
        <f t="shared" si="3"/>
        <v>2229700</v>
      </c>
      <c r="BI11" s="244">
        <f t="shared" si="3"/>
        <v>0</v>
      </c>
      <c r="BJ11" s="244">
        <f t="shared" si="3"/>
        <v>0</v>
      </c>
      <c r="BK11" s="244">
        <f t="shared" si="3"/>
        <v>0</v>
      </c>
      <c r="BL11" s="244">
        <f t="shared" si="3"/>
        <v>0</v>
      </c>
      <c r="BM11" s="242">
        <f t="shared" si="3"/>
        <v>1933636</v>
      </c>
    </row>
    <row r="12" spans="1:65" ht="17.25" thickBot="1">
      <c r="A12" s="224" t="s">
        <v>156</v>
      </c>
      <c r="B12" s="225"/>
      <c r="C12" s="226">
        <f>IFERROR(SUBTOTAL(9,C17:C426)/COUNTA(C17:C47,C52:C80,C85:C115,C120:C149,C154:C184,C189:C218,C223:C253,C258:C288,C293:C322,C327:C357,C362:C391,C396:C426),"")</f>
        <v>404093.83287671232</v>
      </c>
      <c r="D12" s="227"/>
      <c r="E12" s="228"/>
      <c r="F12" s="228"/>
      <c r="G12" s="228"/>
      <c r="H12" s="228"/>
      <c r="I12" s="228"/>
      <c r="J12" s="228"/>
      <c r="K12" s="228"/>
      <c r="L12" s="228"/>
      <c r="M12" s="229"/>
      <c r="N12" s="230"/>
      <c r="O12" s="230"/>
      <c r="P12" s="230"/>
      <c r="Q12" s="230"/>
      <c r="R12" s="230"/>
      <c r="S12" s="230"/>
      <c r="T12" s="230"/>
      <c r="U12" s="230"/>
      <c r="V12" s="231"/>
      <c r="W12" s="232"/>
      <c r="X12" s="232"/>
      <c r="Y12" s="232"/>
      <c r="Z12" s="232"/>
      <c r="AA12" s="232"/>
      <c r="AB12" s="232"/>
      <c r="AC12" s="232"/>
      <c r="AD12" s="232"/>
      <c r="AE12" s="231"/>
      <c r="AF12" s="232"/>
      <c r="AG12" s="232"/>
      <c r="AH12" s="232"/>
      <c r="AI12" s="232"/>
      <c r="AJ12" s="232"/>
      <c r="AK12" s="232"/>
      <c r="AL12" s="232"/>
      <c r="AM12" s="232"/>
      <c r="AN12" s="232"/>
      <c r="AO12" s="233">
        <f>IFERROR(SUBTOTAL(9,AO17:AO426)/COUNTA(AO17:AO47,AO52:AO80,AO85:AO115,AO120:AO149,AO154:AO184,AO189:AO218,AO223:AO253,AO258:AO288,AO293:AO322,AO327:AO357,AO362:AO391,AO396:AO426),"")</f>
        <v>1359.1424657534246</v>
      </c>
      <c r="AP12" s="234"/>
      <c r="AQ12" s="235"/>
      <c r="AR12" s="236"/>
      <c r="AS12" s="236"/>
      <c r="AT12" s="237">
        <f>IFERROR(SUBTOTAL(9,AT17:AT426)/COUNTA(AT17:AT47,AT52:AT80,AT85:AT115,AT120:AT149,AT154:AT184,AT189:AT218,AT223:AT253,AT258:AT288,AT293:AT322,AT327:AT357,AT362:AT391,AT396:AT426),"")</f>
        <v>1537.0602739726028</v>
      </c>
      <c r="AU12" s="238"/>
      <c r="AV12" s="239"/>
      <c r="AW12" s="236"/>
      <c r="AX12" s="236"/>
      <c r="AY12" s="227"/>
      <c r="AZ12" s="240"/>
      <c r="BA12" s="241"/>
      <c r="BB12" s="241"/>
      <c r="BC12" s="241"/>
      <c r="BD12" s="241"/>
      <c r="BE12" s="242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15381.387978142076</v>
      </c>
      <c r="BG12" s="78">
        <f>IFERROR(SUBTOTAL(9,BG17:BG426)/COUNTA(BG17:BG47,BG52:BG80,BG85:BG115,BG120:BG149,BG154:BG184,BG189:BG218,BG223:BG253,BG258:BG288,BG293:BG322,BG327:BG357,BG362:BG391,BG396:BG426),"")</f>
        <v>3988.7726027397262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6120.9863013698632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>
        <f t="shared" si="4"/>
        <v>5313.7698630136983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157</v>
      </c>
      <c r="B15" s="193" t="s">
        <v>158</v>
      </c>
      <c r="C15" s="163" t="s">
        <v>111</v>
      </c>
      <c r="D15" s="183" t="s">
        <v>112</v>
      </c>
      <c r="E15" s="184"/>
      <c r="F15" s="184"/>
      <c r="G15" s="184"/>
      <c r="H15" s="184"/>
      <c r="I15" s="184"/>
      <c r="J15" s="184"/>
      <c r="K15" s="184"/>
      <c r="L15" s="184"/>
      <c r="M15" s="185" t="s">
        <v>113</v>
      </c>
      <c r="N15" s="186"/>
      <c r="O15" s="186"/>
      <c r="P15" s="186"/>
      <c r="Q15" s="186"/>
      <c r="R15" s="186"/>
      <c r="S15" s="186"/>
      <c r="T15" s="186"/>
      <c r="U15" s="186"/>
      <c r="V15" s="167" t="s">
        <v>114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115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116</v>
      </c>
      <c r="AO15" s="167" t="s">
        <v>117</v>
      </c>
      <c r="AP15" s="171" t="s">
        <v>118</v>
      </c>
      <c r="AQ15" s="173" t="s">
        <v>119</v>
      </c>
      <c r="AR15" s="175" t="s">
        <v>120</v>
      </c>
      <c r="AS15" s="175" t="s">
        <v>121</v>
      </c>
      <c r="AT15" s="169" t="s">
        <v>122</v>
      </c>
      <c r="AU15" s="171" t="s">
        <v>123</v>
      </c>
      <c r="AV15" s="173" t="s">
        <v>124</v>
      </c>
      <c r="AW15" s="175" t="s">
        <v>125</v>
      </c>
      <c r="AX15" s="175" t="s">
        <v>126</v>
      </c>
      <c r="AY15" s="177" t="s">
        <v>127</v>
      </c>
      <c r="AZ15" s="159" t="s">
        <v>128</v>
      </c>
      <c r="BA15" s="161" t="s">
        <v>105</v>
      </c>
      <c r="BB15" s="162"/>
      <c r="BC15" s="162"/>
      <c r="BD15" s="162"/>
      <c r="BE15" s="163" t="s">
        <v>102</v>
      </c>
      <c r="BF15" s="165" t="s">
        <v>129</v>
      </c>
      <c r="BG15" s="167" t="s">
        <v>130</v>
      </c>
      <c r="BH15" s="153" t="s">
        <v>131</v>
      </c>
      <c r="BI15" s="153" t="s">
        <v>132</v>
      </c>
      <c r="BJ15" s="153" t="s">
        <v>133</v>
      </c>
      <c r="BK15" s="153" t="s">
        <v>134</v>
      </c>
      <c r="BL15" s="153" t="s">
        <v>135</v>
      </c>
      <c r="BM15" s="155" t="s">
        <v>136</v>
      </c>
    </row>
    <row r="16" spans="1:65" s="1" customFormat="1" ht="35.25" thickBot="1">
      <c r="A16" s="192"/>
      <c r="B16" s="194"/>
      <c r="C16" s="197"/>
      <c r="D16" s="75" t="s">
        <v>159</v>
      </c>
      <c r="E16" s="198" t="s">
        <v>160</v>
      </c>
      <c r="F16" s="199" t="s">
        <v>139</v>
      </c>
      <c r="G16" s="199" t="s">
        <v>71</v>
      </c>
      <c r="H16" s="199" t="s">
        <v>72</v>
      </c>
      <c r="I16" s="199" t="s">
        <v>73</v>
      </c>
      <c r="J16" s="199" t="s">
        <v>74</v>
      </c>
      <c r="K16" s="199" t="s">
        <v>75</v>
      </c>
      <c r="L16" s="199" t="s">
        <v>141</v>
      </c>
      <c r="M16" s="63" t="s">
        <v>161</v>
      </c>
      <c r="N16" s="200" t="s">
        <v>160</v>
      </c>
      <c r="O16" s="201" t="s">
        <v>139</v>
      </c>
      <c r="P16" s="201" t="s">
        <v>71</v>
      </c>
      <c r="Q16" s="201" t="s">
        <v>72</v>
      </c>
      <c r="R16" s="201" t="s">
        <v>73</v>
      </c>
      <c r="S16" s="201" t="s">
        <v>74</v>
      </c>
      <c r="T16" s="201" t="s">
        <v>75</v>
      </c>
      <c r="U16" s="202" t="s">
        <v>141</v>
      </c>
      <c r="V16" s="90" t="s">
        <v>162</v>
      </c>
      <c r="W16" s="203" t="s">
        <v>160</v>
      </c>
      <c r="X16" s="204" t="s">
        <v>139</v>
      </c>
      <c r="Y16" s="204" t="s">
        <v>71</v>
      </c>
      <c r="Z16" s="204" t="s">
        <v>72</v>
      </c>
      <c r="AA16" s="204" t="s">
        <v>73</v>
      </c>
      <c r="AB16" s="204" t="s">
        <v>74</v>
      </c>
      <c r="AC16" s="204" t="s">
        <v>75</v>
      </c>
      <c r="AD16" s="204" t="s">
        <v>141</v>
      </c>
      <c r="AE16" s="90" t="s">
        <v>163</v>
      </c>
      <c r="AF16" s="203" t="s">
        <v>160</v>
      </c>
      <c r="AG16" s="204" t="s">
        <v>139</v>
      </c>
      <c r="AH16" s="204" t="s">
        <v>71</v>
      </c>
      <c r="AI16" s="204" t="s">
        <v>72</v>
      </c>
      <c r="AJ16" s="204" t="s">
        <v>73</v>
      </c>
      <c r="AK16" s="204" t="s">
        <v>74</v>
      </c>
      <c r="AL16" s="204" t="s">
        <v>75</v>
      </c>
      <c r="AM16" s="204" t="s">
        <v>141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146</v>
      </c>
      <c r="BB16" s="65" t="s">
        <v>148</v>
      </c>
      <c r="BC16" s="65" t="s">
        <v>164</v>
      </c>
      <c r="BD16" s="66" t="s">
        <v>151</v>
      </c>
      <c r="BE16" s="197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42736</v>
      </c>
      <c r="C17" s="207">
        <v>420915</v>
      </c>
      <c r="D17" s="64">
        <v>38.299999999999997</v>
      </c>
      <c r="E17" s="12">
        <v>39</v>
      </c>
      <c r="F17" s="12">
        <v>39</v>
      </c>
      <c r="G17" s="12">
        <v>39</v>
      </c>
      <c r="H17" s="12">
        <v>38</v>
      </c>
      <c r="I17" s="11">
        <v>38</v>
      </c>
      <c r="J17" s="11">
        <v>38</v>
      </c>
      <c r="K17" s="11">
        <v>38</v>
      </c>
      <c r="L17" s="11">
        <v>37</v>
      </c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44</v>
      </c>
      <c r="AO17" s="41">
        <v>910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1076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12804</v>
      </c>
      <c r="BG17" s="42">
        <v>3824</v>
      </c>
      <c r="BH17" s="42">
        <v>4200</v>
      </c>
      <c r="BI17" s="42"/>
      <c r="BJ17" s="42"/>
      <c r="BK17" s="42"/>
      <c r="BL17" s="42"/>
      <c r="BM17" s="14">
        <v>4780</v>
      </c>
    </row>
    <row r="18" spans="1:65" outlineLevel="5">
      <c r="A18" s="22">
        <f t="shared" ref="A18:A90" si="5">MONTH(B18)</f>
        <v>1</v>
      </c>
      <c r="B18" s="9">
        <f>B17+1</f>
        <v>42737</v>
      </c>
      <c r="C18" s="207">
        <v>414156</v>
      </c>
      <c r="D18" s="64">
        <v>38.299999999999997</v>
      </c>
      <c r="E18" s="12">
        <v>39</v>
      </c>
      <c r="F18" s="12">
        <v>39</v>
      </c>
      <c r="G18" s="12">
        <v>39</v>
      </c>
      <c r="H18" s="12">
        <v>38</v>
      </c>
      <c r="I18" s="12">
        <v>38</v>
      </c>
      <c r="J18" s="12">
        <v>38</v>
      </c>
      <c r="K18" s="12">
        <v>38</v>
      </c>
      <c r="L18" s="12">
        <v>37</v>
      </c>
      <c r="M18" s="74" t="str">
        <f t="shared" ref="M18:M47" si="6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7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8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45</v>
      </c>
      <c r="AO18" s="41">
        <v>886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1024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9">IFERROR((1-((AW18*AS18)/(AX18*AR18)))*100,"")</f>
        <v/>
      </c>
      <c r="AZ18" s="97">
        <v>78.2</v>
      </c>
      <c r="BA18" s="68"/>
      <c r="BB18" s="68"/>
      <c r="BC18" s="68"/>
      <c r="BD18" s="68"/>
      <c r="BE18" s="15"/>
      <c r="BF18" s="5">
        <f t="shared" ref="BF18:BF47" si="10">IF(SUM(BG18:BM18)=0,"",SUM(BG18:BM18))</f>
        <v>12724</v>
      </c>
      <c r="BG18" s="42">
        <v>3953</v>
      </c>
      <c r="BH18" s="42">
        <v>3500</v>
      </c>
      <c r="BI18" s="42"/>
      <c r="BJ18" s="42"/>
      <c r="BK18" s="42"/>
      <c r="BL18" s="42"/>
      <c r="BM18" s="15">
        <v>5271</v>
      </c>
    </row>
    <row r="19" spans="1:65" outlineLevel="5">
      <c r="A19" s="22">
        <f t="shared" si="5"/>
        <v>1</v>
      </c>
      <c r="B19" s="9">
        <f t="shared" ref="B19:B79" si="11">B18+1</f>
        <v>42738</v>
      </c>
      <c r="C19" s="207">
        <v>414723</v>
      </c>
      <c r="D19" s="64">
        <v>38.299999999999997</v>
      </c>
      <c r="E19" s="12">
        <v>39</v>
      </c>
      <c r="F19" s="12">
        <v>39</v>
      </c>
      <c r="G19" s="12">
        <v>39</v>
      </c>
      <c r="H19" s="12">
        <v>38</v>
      </c>
      <c r="I19" s="12">
        <v>38</v>
      </c>
      <c r="J19" s="12">
        <v>38</v>
      </c>
      <c r="K19" s="12">
        <v>38</v>
      </c>
      <c r="L19" s="12">
        <v>37</v>
      </c>
      <c r="M19" s="74" t="str">
        <f t="shared" si="6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7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8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45</v>
      </c>
      <c r="AO19" s="41">
        <v>879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1070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9"/>
        <v/>
      </c>
      <c r="AZ19" s="97">
        <v>79.3</v>
      </c>
      <c r="BA19" s="68"/>
      <c r="BB19" s="68"/>
      <c r="BC19" s="68"/>
      <c r="BD19" s="68"/>
      <c r="BE19" s="15"/>
      <c r="BF19" s="5">
        <f t="shared" si="10"/>
        <v>10750</v>
      </c>
      <c r="BG19" s="42">
        <v>3939</v>
      </c>
      <c r="BH19" s="42">
        <v>0</v>
      </c>
      <c r="BI19" s="42"/>
      <c r="BJ19" s="42"/>
      <c r="BK19" s="42"/>
      <c r="BL19" s="42"/>
      <c r="BM19" s="15">
        <v>6811</v>
      </c>
    </row>
    <row r="20" spans="1:65" outlineLevel="5">
      <c r="A20" s="22">
        <f t="shared" si="5"/>
        <v>1</v>
      </c>
      <c r="B20" s="9">
        <f t="shared" si="11"/>
        <v>42739</v>
      </c>
      <c r="C20" s="207">
        <v>448443</v>
      </c>
      <c r="D20" s="64">
        <v>38.299999999999997</v>
      </c>
      <c r="E20" s="12">
        <v>38</v>
      </c>
      <c r="F20" s="12">
        <v>39</v>
      </c>
      <c r="G20" s="12">
        <v>39</v>
      </c>
      <c r="H20" s="12">
        <v>39</v>
      </c>
      <c r="I20" s="12">
        <v>37</v>
      </c>
      <c r="J20" s="12">
        <v>38</v>
      </c>
      <c r="K20" s="12">
        <v>38</v>
      </c>
      <c r="L20" s="12">
        <v>38</v>
      </c>
      <c r="M20" s="74" t="str">
        <f t="shared" si="6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7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8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43</v>
      </c>
      <c r="AO20" s="41">
        <v>923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1291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9"/>
        <v/>
      </c>
      <c r="AZ20" s="97">
        <v>80.2</v>
      </c>
      <c r="BA20" s="68"/>
      <c r="BB20" s="68"/>
      <c r="BC20" s="68"/>
      <c r="BD20" s="68"/>
      <c r="BE20" s="15"/>
      <c r="BF20" s="5">
        <f t="shared" si="10"/>
        <v>12819</v>
      </c>
      <c r="BG20" s="42">
        <v>3079</v>
      </c>
      <c r="BH20" s="42">
        <v>4200</v>
      </c>
      <c r="BI20" s="42"/>
      <c r="BJ20" s="42"/>
      <c r="BK20" s="42"/>
      <c r="BL20" s="42"/>
      <c r="BM20" s="15">
        <v>5540</v>
      </c>
    </row>
    <row r="21" spans="1:65" outlineLevel="5">
      <c r="A21" s="22">
        <f t="shared" si="5"/>
        <v>1</v>
      </c>
      <c r="B21" s="9">
        <f t="shared" si="11"/>
        <v>42740</v>
      </c>
      <c r="C21" s="207">
        <v>432046</v>
      </c>
      <c r="D21" s="64">
        <v>37.799999999999997</v>
      </c>
      <c r="E21" s="12">
        <v>37</v>
      </c>
      <c r="F21" s="12">
        <v>39</v>
      </c>
      <c r="G21" s="12">
        <v>39</v>
      </c>
      <c r="H21" s="12">
        <v>38</v>
      </c>
      <c r="I21" s="12">
        <v>36</v>
      </c>
      <c r="J21" s="12">
        <v>38</v>
      </c>
      <c r="K21" s="12">
        <v>38</v>
      </c>
      <c r="L21" s="12">
        <v>37</v>
      </c>
      <c r="M21" s="74">
        <f t="shared" si="6"/>
        <v>7.4</v>
      </c>
      <c r="N21" s="83">
        <v>7.42</v>
      </c>
      <c r="O21" s="83">
        <v>7.39</v>
      </c>
      <c r="P21" s="83">
        <v>7.43</v>
      </c>
      <c r="Q21" s="83">
        <v>7.45</v>
      </c>
      <c r="R21" s="83"/>
      <c r="S21" s="83"/>
      <c r="T21" s="83"/>
      <c r="U21" s="83"/>
      <c r="V21" s="5" t="str">
        <f t="shared" si="7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8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31</v>
      </c>
      <c r="AO21" s="41">
        <v>1290</v>
      </c>
      <c r="AP21" s="110">
        <v>4.51</v>
      </c>
      <c r="AQ21" s="111">
        <v>3.35</v>
      </c>
      <c r="AR21" s="126">
        <f t="shared" ref="AR21:AR47" si="12">IFERROR(AQ21/AP21*100,"")</f>
        <v>74.27937915742794</v>
      </c>
      <c r="AS21" s="126">
        <f t="shared" ref="AS21:AS47" si="13">IFERROR(100-AR21,"")</f>
        <v>25.72062084257206</v>
      </c>
      <c r="AT21" s="127">
        <v>1563</v>
      </c>
      <c r="AU21" s="114">
        <v>2.7</v>
      </c>
      <c r="AV21" s="115">
        <v>1.58</v>
      </c>
      <c r="AW21" s="126">
        <f t="shared" ref="AW21:AW47" si="14">IFERROR(AV21/AU21*100,"")</f>
        <v>58.518518518518512</v>
      </c>
      <c r="AX21" s="126">
        <f t="shared" ref="AX21:AX47" si="15">IFERROR(100-AW21,"")</f>
        <v>41.481481481481488</v>
      </c>
      <c r="AY21" s="64">
        <f t="shared" si="9"/>
        <v>51.151385927505352</v>
      </c>
      <c r="AZ21" s="97">
        <v>79.2</v>
      </c>
      <c r="BA21" s="68"/>
      <c r="BB21" s="68"/>
      <c r="BC21" s="68"/>
      <c r="BD21" s="68"/>
      <c r="BE21" s="15"/>
      <c r="BF21" s="5">
        <f t="shared" si="10"/>
        <v>11986</v>
      </c>
      <c r="BG21" s="42">
        <v>2726</v>
      </c>
      <c r="BH21" s="42">
        <v>3680</v>
      </c>
      <c r="BI21" s="42"/>
      <c r="BJ21" s="42"/>
      <c r="BK21" s="42"/>
      <c r="BL21" s="42"/>
      <c r="BM21" s="15">
        <v>5580</v>
      </c>
    </row>
    <row r="22" spans="1:65" outlineLevel="5">
      <c r="A22" s="22">
        <f t="shared" si="5"/>
        <v>1</v>
      </c>
      <c r="B22" s="9">
        <f t="shared" si="11"/>
        <v>42741</v>
      </c>
      <c r="C22" s="207">
        <v>406697</v>
      </c>
      <c r="D22" s="64">
        <v>38</v>
      </c>
      <c r="E22" s="12">
        <v>37</v>
      </c>
      <c r="F22" s="12">
        <v>39</v>
      </c>
      <c r="G22" s="12">
        <v>39</v>
      </c>
      <c r="H22" s="12">
        <v>39</v>
      </c>
      <c r="I22" s="12">
        <v>36</v>
      </c>
      <c r="J22" s="12">
        <v>38</v>
      </c>
      <c r="K22" s="12">
        <v>38</v>
      </c>
      <c r="L22" s="12">
        <v>38</v>
      </c>
      <c r="M22" s="74" t="str">
        <f t="shared" si="6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7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8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32</v>
      </c>
      <c r="AO22" s="41">
        <v>1228</v>
      </c>
      <c r="AP22" s="110"/>
      <c r="AQ22" s="111"/>
      <c r="AR22" s="126" t="str">
        <f t="shared" si="12"/>
        <v/>
      </c>
      <c r="AS22" s="126" t="str">
        <f t="shared" si="13"/>
        <v/>
      </c>
      <c r="AT22" s="127">
        <v>1493</v>
      </c>
      <c r="AU22" s="114"/>
      <c r="AV22" s="115"/>
      <c r="AW22" s="126" t="str">
        <f t="shared" si="14"/>
        <v/>
      </c>
      <c r="AX22" s="126" t="str">
        <f t="shared" si="15"/>
        <v/>
      </c>
      <c r="AY22" s="64" t="str">
        <f t="shared" si="9"/>
        <v/>
      </c>
      <c r="AZ22" s="97">
        <v>79.099999999999994</v>
      </c>
      <c r="BA22" s="68"/>
      <c r="BB22" s="68"/>
      <c r="BC22" s="68"/>
      <c r="BD22" s="68"/>
      <c r="BE22" s="15"/>
      <c r="BF22" s="5">
        <f t="shared" si="10"/>
        <v>11773</v>
      </c>
      <c r="BG22" s="42">
        <v>5353</v>
      </c>
      <c r="BH22" s="42">
        <v>1400</v>
      </c>
      <c r="BI22" s="42"/>
      <c r="BJ22" s="42"/>
      <c r="BK22" s="42"/>
      <c r="BL22" s="42"/>
      <c r="BM22" s="15">
        <v>5020</v>
      </c>
    </row>
    <row r="23" spans="1:65" outlineLevel="5">
      <c r="A23" s="22">
        <f t="shared" si="5"/>
        <v>1</v>
      </c>
      <c r="B23" s="9">
        <f t="shared" si="11"/>
        <v>42742</v>
      </c>
      <c r="C23" s="207">
        <v>404658</v>
      </c>
      <c r="D23" s="64">
        <v>38.799999999999997</v>
      </c>
      <c r="E23" s="12">
        <v>37</v>
      </c>
      <c r="F23" s="12">
        <v>40</v>
      </c>
      <c r="G23" s="12">
        <v>40</v>
      </c>
      <c r="H23" s="12">
        <v>40</v>
      </c>
      <c r="I23" s="12">
        <v>36</v>
      </c>
      <c r="J23" s="12">
        <v>39</v>
      </c>
      <c r="K23" s="12">
        <v>39</v>
      </c>
      <c r="L23" s="12">
        <v>39</v>
      </c>
      <c r="M23" s="74" t="str">
        <f t="shared" si="6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7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8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29</v>
      </c>
      <c r="AO23" s="41">
        <v>1362</v>
      </c>
      <c r="AP23" s="110"/>
      <c r="AQ23" s="111"/>
      <c r="AR23" s="126" t="str">
        <f t="shared" si="12"/>
        <v/>
      </c>
      <c r="AS23" s="126" t="str">
        <f t="shared" si="13"/>
        <v/>
      </c>
      <c r="AT23" s="127">
        <v>1554</v>
      </c>
      <c r="AU23" s="114"/>
      <c r="AV23" s="115"/>
      <c r="AW23" s="126" t="str">
        <f t="shared" si="14"/>
        <v/>
      </c>
      <c r="AX23" s="126" t="str">
        <f t="shared" si="15"/>
        <v/>
      </c>
      <c r="AY23" s="64" t="str">
        <f t="shared" si="9"/>
        <v/>
      </c>
      <c r="AZ23" s="97"/>
      <c r="BA23" s="68"/>
      <c r="BB23" s="68"/>
      <c r="BC23" s="68"/>
      <c r="BD23" s="68"/>
      <c r="BE23" s="15"/>
      <c r="BF23" s="5">
        <f t="shared" si="10"/>
        <v>15268</v>
      </c>
      <c r="BG23" s="42">
        <v>6008</v>
      </c>
      <c r="BH23" s="42">
        <v>4380</v>
      </c>
      <c r="BI23" s="42"/>
      <c r="BJ23" s="42"/>
      <c r="BK23" s="42"/>
      <c r="BL23" s="42"/>
      <c r="BM23" s="15">
        <v>4880</v>
      </c>
    </row>
    <row r="24" spans="1:65" outlineLevel="5">
      <c r="A24" s="22">
        <f t="shared" si="5"/>
        <v>1</v>
      </c>
      <c r="B24" s="9">
        <f t="shared" si="11"/>
        <v>42743</v>
      </c>
      <c r="C24" s="207">
        <v>440785</v>
      </c>
      <c r="D24" s="64">
        <v>38.799999999999997</v>
      </c>
      <c r="E24" s="12">
        <v>38</v>
      </c>
      <c r="F24" s="12">
        <v>40</v>
      </c>
      <c r="G24" s="12">
        <v>39</v>
      </c>
      <c r="H24" s="12">
        <v>40</v>
      </c>
      <c r="I24" s="12">
        <v>37</v>
      </c>
      <c r="J24" s="12">
        <v>39</v>
      </c>
      <c r="K24" s="12">
        <v>38</v>
      </c>
      <c r="L24" s="12">
        <v>39</v>
      </c>
      <c r="M24" s="74" t="str">
        <f t="shared" si="6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7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8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29</v>
      </c>
      <c r="AO24" s="41">
        <v>1357</v>
      </c>
      <c r="AP24" s="110"/>
      <c r="AQ24" s="111"/>
      <c r="AR24" s="126" t="str">
        <f t="shared" si="12"/>
        <v/>
      </c>
      <c r="AS24" s="126" t="str">
        <f t="shared" si="13"/>
        <v/>
      </c>
      <c r="AT24" s="127">
        <v>1485</v>
      </c>
      <c r="AU24" s="114"/>
      <c r="AV24" s="115"/>
      <c r="AW24" s="126" t="str">
        <f t="shared" si="14"/>
        <v/>
      </c>
      <c r="AX24" s="126" t="str">
        <f t="shared" si="15"/>
        <v/>
      </c>
      <c r="AY24" s="64" t="str">
        <f t="shared" si="9"/>
        <v/>
      </c>
      <c r="AZ24" s="97"/>
      <c r="BA24" s="68"/>
      <c r="BB24" s="68"/>
      <c r="BC24" s="68"/>
      <c r="BD24" s="68"/>
      <c r="BE24" s="15"/>
      <c r="BF24" s="5">
        <f t="shared" si="10"/>
        <v>17362</v>
      </c>
      <c r="BG24" s="42">
        <v>3792</v>
      </c>
      <c r="BH24" s="42">
        <v>8400</v>
      </c>
      <c r="BI24" s="42"/>
      <c r="BJ24" s="42"/>
      <c r="BK24" s="42"/>
      <c r="BL24" s="42"/>
      <c r="BM24" s="15">
        <v>5170</v>
      </c>
    </row>
    <row r="25" spans="1:65" outlineLevel="5">
      <c r="A25" s="22">
        <f t="shared" si="5"/>
        <v>1</v>
      </c>
      <c r="B25" s="9">
        <f t="shared" si="11"/>
        <v>42744</v>
      </c>
      <c r="C25" s="207">
        <v>392873</v>
      </c>
      <c r="D25" s="64">
        <v>38.299999999999997</v>
      </c>
      <c r="E25" s="12">
        <v>38</v>
      </c>
      <c r="F25" s="12">
        <v>39</v>
      </c>
      <c r="G25" s="12">
        <v>39</v>
      </c>
      <c r="H25" s="12">
        <v>39</v>
      </c>
      <c r="I25" s="12">
        <v>37</v>
      </c>
      <c r="J25" s="12">
        <v>38</v>
      </c>
      <c r="K25" s="12">
        <v>38</v>
      </c>
      <c r="L25" s="12">
        <v>38</v>
      </c>
      <c r="M25" s="74" t="str">
        <f t="shared" si="6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7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8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38</v>
      </c>
      <c r="AO25" s="41">
        <v>1062</v>
      </c>
      <c r="AP25" s="110"/>
      <c r="AQ25" s="111"/>
      <c r="AR25" s="126" t="str">
        <f t="shared" si="12"/>
        <v/>
      </c>
      <c r="AS25" s="126" t="str">
        <f t="shared" si="13"/>
        <v/>
      </c>
      <c r="AT25" s="127">
        <v>1030</v>
      </c>
      <c r="AU25" s="114"/>
      <c r="AV25" s="115"/>
      <c r="AW25" s="126" t="str">
        <f t="shared" si="14"/>
        <v/>
      </c>
      <c r="AX25" s="126" t="str">
        <f t="shared" si="15"/>
        <v/>
      </c>
      <c r="AY25" s="64" t="str">
        <f t="shared" si="9"/>
        <v/>
      </c>
      <c r="AZ25" s="97">
        <v>79.5</v>
      </c>
      <c r="BA25" s="68"/>
      <c r="BB25" s="68"/>
      <c r="BC25" s="68"/>
      <c r="BD25" s="68"/>
      <c r="BE25" s="15"/>
      <c r="BF25" s="5">
        <f t="shared" si="10"/>
        <v>14786</v>
      </c>
      <c r="BG25" s="42">
        <v>4126</v>
      </c>
      <c r="BH25" s="42">
        <v>5950</v>
      </c>
      <c r="BI25" s="42"/>
      <c r="BJ25" s="42"/>
      <c r="BK25" s="42"/>
      <c r="BL25" s="42"/>
      <c r="BM25" s="15">
        <v>4710</v>
      </c>
    </row>
    <row r="26" spans="1:65" outlineLevel="5">
      <c r="A26" s="22">
        <f t="shared" si="5"/>
        <v>1</v>
      </c>
      <c r="B26" s="9">
        <f t="shared" si="11"/>
        <v>42745</v>
      </c>
      <c r="C26" s="207">
        <v>405323</v>
      </c>
      <c r="D26" s="64">
        <v>38.5</v>
      </c>
      <c r="E26" s="12">
        <v>38</v>
      </c>
      <c r="F26" s="12">
        <v>40</v>
      </c>
      <c r="G26" s="12">
        <v>39</v>
      </c>
      <c r="H26" s="12">
        <v>39</v>
      </c>
      <c r="I26" s="12">
        <v>37</v>
      </c>
      <c r="J26" s="12">
        <v>39</v>
      </c>
      <c r="K26" s="12">
        <v>38</v>
      </c>
      <c r="L26" s="12">
        <v>38</v>
      </c>
      <c r="M26" s="74" t="str">
        <f t="shared" si="6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7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8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43</v>
      </c>
      <c r="AO26" s="41">
        <v>922</v>
      </c>
      <c r="AP26" s="110"/>
      <c r="AQ26" s="111"/>
      <c r="AR26" s="126" t="str">
        <f t="shared" si="12"/>
        <v/>
      </c>
      <c r="AS26" s="126" t="str">
        <f t="shared" si="13"/>
        <v/>
      </c>
      <c r="AT26" s="127">
        <v>798</v>
      </c>
      <c r="AU26" s="114"/>
      <c r="AV26" s="115"/>
      <c r="AW26" s="126" t="str">
        <f t="shared" si="14"/>
        <v/>
      </c>
      <c r="AX26" s="126" t="str">
        <f t="shared" si="15"/>
        <v/>
      </c>
      <c r="AY26" s="64" t="str">
        <f t="shared" si="9"/>
        <v/>
      </c>
      <c r="AZ26" s="97">
        <v>79.099999999999994</v>
      </c>
      <c r="BA26" s="68"/>
      <c r="BB26" s="68"/>
      <c r="BC26" s="68"/>
      <c r="BD26" s="68"/>
      <c r="BE26" s="15"/>
      <c r="BF26" s="5">
        <f t="shared" si="10"/>
        <v>15023</v>
      </c>
      <c r="BG26" s="42">
        <v>8363</v>
      </c>
      <c r="BH26" s="42">
        <v>1750</v>
      </c>
      <c r="BI26" s="42"/>
      <c r="BJ26" s="42"/>
      <c r="BK26" s="42"/>
      <c r="BL26" s="42"/>
      <c r="BM26" s="15">
        <v>4910</v>
      </c>
    </row>
    <row r="27" spans="1:65" outlineLevel="5">
      <c r="A27" s="22">
        <f t="shared" si="5"/>
        <v>1</v>
      </c>
      <c r="B27" s="9">
        <f t="shared" si="11"/>
        <v>42746</v>
      </c>
      <c r="C27" s="207">
        <v>418098</v>
      </c>
      <c r="D27" s="64">
        <v>39</v>
      </c>
      <c r="E27" s="12">
        <v>39</v>
      </c>
      <c r="F27" s="12">
        <v>40</v>
      </c>
      <c r="G27" s="12">
        <v>40</v>
      </c>
      <c r="H27" s="12">
        <v>39</v>
      </c>
      <c r="I27" s="12">
        <v>38</v>
      </c>
      <c r="J27" s="12">
        <v>39</v>
      </c>
      <c r="K27" s="12">
        <v>39</v>
      </c>
      <c r="L27" s="12">
        <v>38</v>
      </c>
      <c r="M27" s="74" t="str">
        <f t="shared" si="6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7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8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47</v>
      </c>
      <c r="AO27" s="41">
        <v>849</v>
      </c>
      <c r="AP27" s="110"/>
      <c r="AQ27" s="111"/>
      <c r="AR27" s="126" t="str">
        <f t="shared" si="12"/>
        <v/>
      </c>
      <c r="AS27" s="126" t="str">
        <f t="shared" si="13"/>
        <v/>
      </c>
      <c r="AT27" s="127">
        <v>1028</v>
      </c>
      <c r="AU27" s="114"/>
      <c r="AV27" s="115"/>
      <c r="AW27" s="126" t="str">
        <f t="shared" si="14"/>
        <v/>
      </c>
      <c r="AX27" s="126" t="str">
        <f t="shared" si="15"/>
        <v/>
      </c>
      <c r="AY27" s="64" t="str">
        <f t="shared" si="9"/>
        <v/>
      </c>
      <c r="AZ27" s="97">
        <v>79.599999999999994</v>
      </c>
      <c r="BA27" s="68"/>
      <c r="BB27" s="68"/>
      <c r="BC27" s="68"/>
      <c r="BD27" s="68"/>
      <c r="BE27" s="15"/>
      <c r="BF27" s="5">
        <f t="shared" si="10"/>
        <v>12693</v>
      </c>
      <c r="BG27" s="42">
        <v>7833</v>
      </c>
      <c r="BH27" s="42">
        <v>0</v>
      </c>
      <c r="BI27" s="42"/>
      <c r="BJ27" s="42"/>
      <c r="BK27" s="42"/>
      <c r="BL27" s="42"/>
      <c r="BM27" s="15">
        <v>4860</v>
      </c>
    </row>
    <row r="28" spans="1:65" outlineLevel="5">
      <c r="A28" s="22">
        <f t="shared" si="5"/>
        <v>1</v>
      </c>
      <c r="B28" s="9">
        <f t="shared" si="11"/>
        <v>42747</v>
      </c>
      <c r="C28" s="207">
        <v>406221</v>
      </c>
      <c r="D28" s="64">
        <v>38.5</v>
      </c>
      <c r="E28" s="12">
        <v>39</v>
      </c>
      <c r="F28" s="12">
        <v>39</v>
      </c>
      <c r="G28" s="12">
        <v>39</v>
      </c>
      <c r="H28" s="12">
        <v>39</v>
      </c>
      <c r="I28" s="12">
        <v>38</v>
      </c>
      <c r="J28" s="12">
        <v>38</v>
      </c>
      <c r="K28" s="12">
        <v>38</v>
      </c>
      <c r="L28" s="12">
        <v>38</v>
      </c>
      <c r="M28" s="74">
        <f t="shared" si="6"/>
        <v>7.2</v>
      </c>
      <c r="N28" s="83">
        <v>7.35</v>
      </c>
      <c r="O28" s="83">
        <v>7.32</v>
      </c>
      <c r="P28" s="83">
        <v>7.2</v>
      </c>
      <c r="Q28" s="83">
        <v>7.1</v>
      </c>
      <c r="R28" s="83"/>
      <c r="S28" s="83"/>
      <c r="T28" s="83"/>
      <c r="U28" s="83"/>
      <c r="V28" s="5" t="str">
        <f t="shared" si="7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8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39</v>
      </c>
      <c r="AO28" s="41">
        <v>1024</v>
      </c>
      <c r="AP28" s="110">
        <v>6.24</v>
      </c>
      <c r="AQ28" s="111">
        <v>4.75</v>
      </c>
      <c r="AR28" s="126">
        <f t="shared" si="12"/>
        <v>76.121794871794862</v>
      </c>
      <c r="AS28" s="126">
        <f t="shared" si="13"/>
        <v>23.878205128205138</v>
      </c>
      <c r="AT28" s="127">
        <v>1361</v>
      </c>
      <c r="AU28" s="114">
        <v>2.84</v>
      </c>
      <c r="AV28" s="115">
        <v>1.7</v>
      </c>
      <c r="AW28" s="126">
        <f t="shared" si="14"/>
        <v>59.859154929577464</v>
      </c>
      <c r="AX28" s="126">
        <f t="shared" si="15"/>
        <v>40.140845070422536</v>
      </c>
      <c r="AY28" s="64">
        <f t="shared" si="9"/>
        <v>53.22253000923358</v>
      </c>
      <c r="AZ28" s="97">
        <v>79.2</v>
      </c>
      <c r="BA28" s="68"/>
      <c r="BB28" s="68"/>
      <c r="BC28" s="68"/>
      <c r="BD28" s="68"/>
      <c r="BE28" s="15"/>
      <c r="BF28" s="5">
        <f t="shared" si="10"/>
        <v>12332</v>
      </c>
      <c r="BG28" s="42">
        <v>3952</v>
      </c>
      <c r="BH28" s="42">
        <v>3150</v>
      </c>
      <c r="BI28" s="42"/>
      <c r="BJ28" s="42"/>
      <c r="BK28" s="42"/>
      <c r="BL28" s="42"/>
      <c r="BM28" s="15">
        <v>5230</v>
      </c>
    </row>
    <row r="29" spans="1:65" outlineLevel="5">
      <c r="A29" s="22">
        <f t="shared" si="5"/>
        <v>1</v>
      </c>
      <c r="B29" s="9">
        <f t="shared" si="11"/>
        <v>42748</v>
      </c>
      <c r="C29" s="207">
        <v>425472</v>
      </c>
      <c r="D29" s="64">
        <v>38.799999999999997</v>
      </c>
      <c r="E29" s="12">
        <v>39</v>
      </c>
      <c r="F29" s="12">
        <v>39</v>
      </c>
      <c r="G29" s="12">
        <v>40</v>
      </c>
      <c r="H29" s="12">
        <v>39</v>
      </c>
      <c r="I29" s="12">
        <v>38</v>
      </c>
      <c r="J29" s="12">
        <v>38</v>
      </c>
      <c r="K29" s="12">
        <v>39</v>
      </c>
      <c r="L29" s="12">
        <v>38</v>
      </c>
      <c r="M29" s="74" t="str">
        <f t="shared" si="6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7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8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48</v>
      </c>
      <c r="AO29" s="41">
        <v>827</v>
      </c>
      <c r="AP29" s="110"/>
      <c r="AQ29" s="111"/>
      <c r="AR29" s="126" t="str">
        <f t="shared" si="12"/>
        <v/>
      </c>
      <c r="AS29" s="126" t="str">
        <f t="shared" si="13"/>
        <v/>
      </c>
      <c r="AT29" s="127">
        <v>1330</v>
      </c>
      <c r="AU29" s="114"/>
      <c r="AV29" s="115"/>
      <c r="AW29" s="126" t="str">
        <f t="shared" si="14"/>
        <v/>
      </c>
      <c r="AX29" s="126" t="str">
        <f t="shared" si="15"/>
        <v/>
      </c>
      <c r="AY29" s="64" t="str">
        <f t="shared" si="9"/>
        <v/>
      </c>
      <c r="AZ29" s="97"/>
      <c r="BA29" s="68"/>
      <c r="BB29" s="68"/>
      <c r="BC29" s="68"/>
      <c r="BD29" s="68"/>
      <c r="BE29" s="15"/>
      <c r="BF29" s="5">
        <f t="shared" si="10"/>
        <v>13315</v>
      </c>
      <c r="BG29" s="42">
        <v>4585</v>
      </c>
      <c r="BH29" s="42">
        <v>4030</v>
      </c>
      <c r="BI29" s="42"/>
      <c r="BJ29" s="42"/>
      <c r="BK29" s="42"/>
      <c r="BL29" s="42"/>
      <c r="BM29" s="15">
        <v>4700</v>
      </c>
    </row>
    <row r="30" spans="1:65" outlineLevel="5">
      <c r="A30" s="22">
        <f t="shared" si="5"/>
        <v>1</v>
      </c>
      <c r="B30" s="9">
        <f t="shared" si="11"/>
        <v>42749</v>
      </c>
      <c r="C30" s="207">
        <v>384190</v>
      </c>
      <c r="D30" s="64">
        <v>38.5</v>
      </c>
      <c r="E30" s="12">
        <v>39</v>
      </c>
      <c r="F30" s="12">
        <v>38</v>
      </c>
      <c r="G30" s="12">
        <v>40</v>
      </c>
      <c r="H30" s="12">
        <v>39</v>
      </c>
      <c r="I30" s="12">
        <v>38</v>
      </c>
      <c r="J30" s="12">
        <v>37</v>
      </c>
      <c r="K30" s="12">
        <v>39</v>
      </c>
      <c r="L30" s="12">
        <v>38</v>
      </c>
      <c r="M30" s="74" t="str">
        <f t="shared" si="6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7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8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32</v>
      </c>
      <c r="AO30" s="41">
        <v>1259</v>
      </c>
      <c r="AP30" s="110"/>
      <c r="AQ30" s="111"/>
      <c r="AR30" s="126" t="str">
        <f t="shared" si="12"/>
        <v/>
      </c>
      <c r="AS30" s="126" t="str">
        <f t="shared" si="13"/>
        <v/>
      </c>
      <c r="AT30" s="127">
        <v>1542</v>
      </c>
      <c r="AU30" s="114"/>
      <c r="AV30" s="115"/>
      <c r="AW30" s="126" t="str">
        <f t="shared" si="14"/>
        <v/>
      </c>
      <c r="AX30" s="126" t="str">
        <f t="shared" si="15"/>
        <v/>
      </c>
      <c r="AY30" s="64" t="str">
        <f t="shared" si="9"/>
        <v/>
      </c>
      <c r="AZ30" s="97"/>
      <c r="BA30" s="68"/>
      <c r="BB30" s="68"/>
      <c r="BC30" s="68"/>
      <c r="BD30" s="68"/>
      <c r="BE30" s="15"/>
      <c r="BF30" s="5">
        <f t="shared" si="10"/>
        <v>13246</v>
      </c>
      <c r="BG30" s="42">
        <v>3256</v>
      </c>
      <c r="BH30" s="42">
        <v>4200</v>
      </c>
      <c r="BI30" s="42"/>
      <c r="BJ30" s="42"/>
      <c r="BK30" s="42"/>
      <c r="BL30" s="42"/>
      <c r="BM30" s="15">
        <v>5790</v>
      </c>
    </row>
    <row r="31" spans="1:65" outlineLevel="5">
      <c r="A31" s="22">
        <f t="shared" si="5"/>
        <v>1</v>
      </c>
      <c r="B31" s="9">
        <f t="shared" si="11"/>
        <v>42750</v>
      </c>
      <c r="C31" s="207">
        <v>390222</v>
      </c>
      <c r="D31" s="64">
        <v>38.299999999999997</v>
      </c>
      <c r="E31" s="12">
        <v>39</v>
      </c>
      <c r="F31" s="12">
        <v>38</v>
      </c>
      <c r="G31" s="12">
        <v>40</v>
      </c>
      <c r="H31" s="12">
        <v>38</v>
      </c>
      <c r="I31" s="12">
        <v>38</v>
      </c>
      <c r="J31" s="12">
        <v>37</v>
      </c>
      <c r="K31" s="12">
        <v>39</v>
      </c>
      <c r="L31" s="12">
        <v>37</v>
      </c>
      <c r="M31" s="74" t="str">
        <f t="shared" si="6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7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8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29</v>
      </c>
      <c r="AO31" s="41">
        <v>1363</v>
      </c>
      <c r="AP31" s="110"/>
      <c r="AQ31" s="111"/>
      <c r="AR31" s="126" t="str">
        <f t="shared" si="12"/>
        <v/>
      </c>
      <c r="AS31" s="126" t="str">
        <f t="shared" si="13"/>
        <v/>
      </c>
      <c r="AT31" s="127">
        <v>1563</v>
      </c>
      <c r="AU31" s="114"/>
      <c r="AV31" s="115"/>
      <c r="AW31" s="126" t="str">
        <f t="shared" si="14"/>
        <v/>
      </c>
      <c r="AX31" s="126" t="str">
        <f t="shared" si="15"/>
        <v/>
      </c>
      <c r="AY31" s="64" t="str">
        <f t="shared" si="9"/>
        <v/>
      </c>
      <c r="AZ31" s="97"/>
      <c r="BA31" s="68"/>
      <c r="BB31" s="68"/>
      <c r="BC31" s="68"/>
      <c r="BD31" s="68"/>
      <c r="BE31" s="15"/>
      <c r="BF31" s="5">
        <f t="shared" si="10"/>
        <v>17473</v>
      </c>
      <c r="BG31" s="42">
        <v>8423</v>
      </c>
      <c r="BH31" s="42">
        <v>4730</v>
      </c>
      <c r="BI31" s="42"/>
      <c r="BJ31" s="42"/>
      <c r="BK31" s="42"/>
      <c r="BL31" s="42"/>
      <c r="BM31" s="15">
        <v>4320</v>
      </c>
    </row>
    <row r="32" spans="1:65" outlineLevel="5">
      <c r="A32" s="22">
        <f t="shared" si="5"/>
        <v>1</v>
      </c>
      <c r="B32" s="9">
        <f t="shared" si="11"/>
        <v>42751</v>
      </c>
      <c r="C32" s="207">
        <v>400838</v>
      </c>
      <c r="D32" s="64">
        <v>38.799999999999997</v>
      </c>
      <c r="E32" s="12">
        <v>39</v>
      </c>
      <c r="F32" s="12">
        <v>39</v>
      </c>
      <c r="G32" s="12">
        <v>40</v>
      </c>
      <c r="H32" s="12">
        <v>39</v>
      </c>
      <c r="I32" s="12">
        <v>38</v>
      </c>
      <c r="J32" s="12">
        <v>38</v>
      </c>
      <c r="K32" s="12">
        <v>39</v>
      </c>
      <c r="L32" s="12">
        <v>38</v>
      </c>
      <c r="M32" s="74" t="str">
        <f t="shared" si="6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7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8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40</v>
      </c>
      <c r="AO32" s="41">
        <v>1007</v>
      </c>
      <c r="AP32" s="110"/>
      <c r="AQ32" s="111"/>
      <c r="AR32" s="126" t="str">
        <f t="shared" si="12"/>
        <v/>
      </c>
      <c r="AS32" s="126" t="str">
        <f t="shared" si="13"/>
        <v/>
      </c>
      <c r="AT32" s="127">
        <v>1138</v>
      </c>
      <c r="AU32" s="114"/>
      <c r="AV32" s="115"/>
      <c r="AW32" s="126" t="str">
        <f t="shared" si="14"/>
        <v/>
      </c>
      <c r="AX32" s="126" t="str">
        <f t="shared" si="15"/>
        <v/>
      </c>
      <c r="AY32" s="64" t="str">
        <f t="shared" si="9"/>
        <v/>
      </c>
      <c r="AZ32" s="97">
        <v>79.7</v>
      </c>
      <c r="BA32" s="68"/>
      <c r="BB32" s="68"/>
      <c r="BC32" s="68"/>
      <c r="BD32" s="68"/>
      <c r="BE32" s="15"/>
      <c r="BF32" s="5">
        <f t="shared" si="10"/>
        <v>16780</v>
      </c>
      <c r="BG32" s="42">
        <v>7710</v>
      </c>
      <c r="BH32" s="42">
        <v>4550</v>
      </c>
      <c r="BI32" s="42"/>
      <c r="BJ32" s="42"/>
      <c r="BK32" s="42"/>
      <c r="BL32" s="42"/>
      <c r="BM32" s="15">
        <v>4520</v>
      </c>
    </row>
    <row r="33" spans="1:65" outlineLevel="5">
      <c r="A33" s="22">
        <f t="shared" si="5"/>
        <v>1</v>
      </c>
      <c r="B33" s="9">
        <f t="shared" si="11"/>
        <v>42752</v>
      </c>
      <c r="C33" s="207">
        <v>422047</v>
      </c>
      <c r="D33" s="64">
        <v>38.5</v>
      </c>
      <c r="E33" s="12">
        <v>39</v>
      </c>
      <c r="F33" s="12">
        <v>38</v>
      </c>
      <c r="G33" s="12">
        <v>40</v>
      </c>
      <c r="H33" s="12">
        <v>39</v>
      </c>
      <c r="I33" s="12">
        <v>38</v>
      </c>
      <c r="J33" s="12">
        <v>37</v>
      </c>
      <c r="K33" s="12">
        <v>39</v>
      </c>
      <c r="L33" s="12">
        <v>38</v>
      </c>
      <c r="M33" s="74">
        <f t="shared" si="6"/>
        <v>7.4</v>
      </c>
      <c r="N33" s="83">
        <v>7.35</v>
      </c>
      <c r="O33" s="83">
        <v>7.27</v>
      </c>
      <c r="P33" s="83">
        <v>7.43</v>
      </c>
      <c r="Q33" s="83">
        <v>7.39</v>
      </c>
      <c r="R33" s="83"/>
      <c r="S33" s="83"/>
      <c r="T33" s="83"/>
      <c r="U33" s="83"/>
      <c r="V33" s="5" t="str">
        <f t="shared" si="7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8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49</v>
      </c>
      <c r="AO33" s="41">
        <v>817</v>
      </c>
      <c r="AP33" s="110">
        <v>5.79</v>
      </c>
      <c r="AQ33" s="111">
        <v>4.58</v>
      </c>
      <c r="AR33" s="126">
        <f t="shared" si="12"/>
        <v>79.10189982728842</v>
      </c>
      <c r="AS33" s="126">
        <f t="shared" si="13"/>
        <v>20.89810017271158</v>
      </c>
      <c r="AT33" s="127">
        <v>858</v>
      </c>
      <c r="AU33" s="114">
        <v>3.02</v>
      </c>
      <c r="AV33" s="115">
        <v>1.81</v>
      </c>
      <c r="AW33" s="126">
        <f t="shared" si="14"/>
        <v>59.933774834437095</v>
      </c>
      <c r="AX33" s="126">
        <f t="shared" si="15"/>
        <v>40.066225165562905</v>
      </c>
      <c r="AY33" s="64">
        <f t="shared" si="9"/>
        <v>60.480349344978137</v>
      </c>
      <c r="AZ33" s="97">
        <v>79.2</v>
      </c>
      <c r="BA33" s="68"/>
      <c r="BB33" s="68"/>
      <c r="BC33" s="68"/>
      <c r="BD33" s="68"/>
      <c r="BE33" s="15"/>
      <c r="BF33" s="5">
        <f t="shared" si="10"/>
        <v>13137</v>
      </c>
      <c r="BG33" s="42">
        <v>4457</v>
      </c>
      <c r="BH33" s="42">
        <v>5600</v>
      </c>
      <c r="BI33" s="42"/>
      <c r="BJ33" s="42"/>
      <c r="BK33" s="42"/>
      <c r="BL33" s="42"/>
      <c r="BM33" s="15">
        <v>3080</v>
      </c>
    </row>
    <row r="34" spans="1:65" outlineLevel="5">
      <c r="A34" s="22">
        <f t="shared" si="5"/>
        <v>1</v>
      </c>
      <c r="B34" s="9">
        <f t="shared" si="11"/>
        <v>42753</v>
      </c>
      <c r="C34" s="207">
        <v>401631</v>
      </c>
      <c r="D34" s="64">
        <v>38.5</v>
      </c>
      <c r="E34" s="12">
        <v>39</v>
      </c>
      <c r="F34" s="12">
        <v>38</v>
      </c>
      <c r="G34" s="12">
        <v>40</v>
      </c>
      <c r="H34" s="12">
        <v>39</v>
      </c>
      <c r="I34" s="12">
        <v>38</v>
      </c>
      <c r="J34" s="12">
        <v>37</v>
      </c>
      <c r="K34" s="12">
        <v>39</v>
      </c>
      <c r="L34" s="12">
        <v>38</v>
      </c>
      <c r="M34" s="74" t="str">
        <f t="shared" si="6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7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8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40</v>
      </c>
      <c r="AO34" s="41">
        <v>991</v>
      </c>
      <c r="AP34" s="110"/>
      <c r="AQ34" s="111"/>
      <c r="AR34" s="126" t="str">
        <f t="shared" si="12"/>
        <v/>
      </c>
      <c r="AS34" s="126" t="str">
        <f t="shared" si="13"/>
        <v/>
      </c>
      <c r="AT34" s="127">
        <v>1224</v>
      </c>
      <c r="AU34" s="114"/>
      <c r="AV34" s="115"/>
      <c r="AW34" s="126" t="str">
        <f t="shared" si="14"/>
        <v/>
      </c>
      <c r="AX34" s="126" t="str">
        <f t="shared" si="15"/>
        <v/>
      </c>
      <c r="AY34" s="64" t="str">
        <f t="shared" si="9"/>
        <v/>
      </c>
      <c r="AZ34" s="97">
        <v>79.099999999999994</v>
      </c>
      <c r="BA34" s="68"/>
      <c r="BB34" s="68"/>
      <c r="BC34" s="68"/>
      <c r="BD34" s="68"/>
      <c r="BE34" s="15"/>
      <c r="BF34" s="5">
        <f t="shared" si="10"/>
        <v>12667</v>
      </c>
      <c r="BG34" s="42">
        <v>4607</v>
      </c>
      <c r="BH34" s="42">
        <v>3150</v>
      </c>
      <c r="BI34" s="42"/>
      <c r="BJ34" s="42"/>
      <c r="BK34" s="42"/>
      <c r="BL34" s="42"/>
      <c r="BM34" s="15">
        <v>4910</v>
      </c>
    </row>
    <row r="35" spans="1:65" outlineLevel="5">
      <c r="A35" s="22">
        <f t="shared" si="5"/>
        <v>1</v>
      </c>
      <c r="B35" s="9">
        <f t="shared" si="11"/>
        <v>42754</v>
      </c>
      <c r="C35" s="207">
        <v>408296</v>
      </c>
      <c r="D35" s="64">
        <v>38.5</v>
      </c>
      <c r="E35" s="12">
        <v>39</v>
      </c>
      <c r="F35" s="12">
        <v>38</v>
      </c>
      <c r="G35" s="12">
        <v>40</v>
      </c>
      <c r="H35" s="12">
        <v>39</v>
      </c>
      <c r="I35" s="12">
        <v>38</v>
      </c>
      <c r="J35" s="12">
        <v>37</v>
      </c>
      <c r="K35" s="12">
        <v>39</v>
      </c>
      <c r="L35" s="12">
        <v>38</v>
      </c>
      <c r="M35" s="74" t="str">
        <f t="shared" si="6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7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8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46</v>
      </c>
      <c r="AO35" s="41">
        <v>874</v>
      </c>
      <c r="AP35" s="110"/>
      <c r="AQ35" s="111"/>
      <c r="AR35" s="126" t="str">
        <f t="shared" si="12"/>
        <v/>
      </c>
      <c r="AS35" s="126" t="str">
        <f t="shared" si="13"/>
        <v/>
      </c>
      <c r="AT35" s="127">
        <v>1031</v>
      </c>
      <c r="AU35" s="114"/>
      <c r="AV35" s="115"/>
      <c r="AW35" s="126" t="str">
        <f t="shared" si="14"/>
        <v/>
      </c>
      <c r="AX35" s="126" t="str">
        <f t="shared" si="15"/>
        <v/>
      </c>
      <c r="AY35" s="64" t="str">
        <f t="shared" si="9"/>
        <v/>
      </c>
      <c r="AZ35" s="97">
        <v>80.3</v>
      </c>
      <c r="BA35" s="68"/>
      <c r="BB35" s="68"/>
      <c r="BC35" s="68"/>
      <c r="BD35" s="68"/>
      <c r="BE35" s="15"/>
      <c r="BF35" s="5">
        <f t="shared" si="10"/>
        <v>12560</v>
      </c>
      <c r="BG35" s="42">
        <v>4700</v>
      </c>
      <c r="BH35" s="42">
        <v>2100</v>
      </c>
      <c r="BI35" s="42"/>
      <c r="BJ35" s="42"/>
      <c r="BK35" s="42"/>
      <c r="BL35" s="42"/>
      <c r="BM35" s="15">
        <v>5760</v>
      </c>
    </row>
    <row r="36" spans="1:65" outlineLevel="5">
      <c r="A36" s="22">
        <f t="shared" si="5"/>
        <v>1</v>
      </c>
      <c r="B36" s="9">
        <f t="shared" si="11"/>
        <v>42755</v>
      </c>
      <c r="C36" s="207">
        <v>388992</v>
      </c>
      <c r="D36" s="64">
        <v>38.5</v>
      </c>
      <c r="E36" s="12">
        <v>39</v>
      </c>
      <c r="F36" s="12">
        <v>38</v>
      </c>
      <c r="G36" s="12">
        <v>40</v>
      </c>
      <c r="H36" s="12">
        <v>39</v>
      </c>
      <c r="I36" s="12">
        <v>38</v>
      </c>
      <c r="J36" s="12">
        <v>37</v>
      </c>
      <c r="K36" s="12">
        <v>39</v>
      </c>
      <c r="L36" s="12">
        <v>38</v>
      </c>
      <c r="M36" s="74" t="str">
        <f t="shared" si="6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7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8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51</v>
      </c>
      <c r="AO36" s="41">
        <v>782</v>
      </c>
      <c r="AP36" s="110"/>
      <c r="AQ36" s="111"/>
      <c r="AR36" s="126" t="str">
        <f t="shared" si="12"/>
        <v/>
      </c>
      <c r="AS36" s="126" t="str">
        <f t="shared" si="13"/>
        <v/>
      </c>
      <c r="AT36" s="127">
        <v>1141</v>
      </c>
      <c r="AU36" s="114"/>
      <c r="AV36" s="115"/>
      <c r="AW36" s="126" t="str">
        <f t="shared" si="14"/>
        <v/>
      </c>
      <c r="AX36" s="126" t="str">
        <f t="shared" si="15"/>
        <v/>
      </c>
      <c r="AY36" s="64" t="str">
        <f t="shared" si="9"/>
        <v/>
      </c>
      <c r="AZ36" s="97">
        <v>79</v>
      </c>
      <c r="BA36" s="68"/>
      <c r="BB36" s="68"/>
      <c r="BC36" s="68"/>
      <c r="BD36" s="68"/>
      <c r="BE36" s="15"/>
      <c r="BF36" s="5">
        <f t="shared" si="10"/>
        <v>12208</v>
      </c>
      <c r="BG36" s="42">
        <v>5318</v>
      </c>
      <c r="BH36" s="42">
        <v>1050</v>
      </c>
      <c r="BI36" s="42"/>
      <c r="BJ36" s="42"/>
      <c r="BK36" s="42"/>
      <c r="BL36" s="42"/>
      <c r="BM36" s="15">
        <v>5840</v>
      </c>
    </row>
    <row r="37" spans="1:65" outlineLevel="5">
      <c r="A37" s="22">
        <f t="shared" si="5"/>
        <v>1</v>
      </c>
      <c r="B37" s="9">
        <f t="shared" si="11"/>
        <v>42756</v>
      </c>
      <c r="C37" s="207">
        <v>411691</v>
      </c>
      <c r="D37" s="64">
        <v>38.799999999999997</v>
      </c>
      <c r="E37" s="12">
        <v>39</v>
      </c>
      <c r="F37" s="12">
        <v>39</v>
      </c>
      <c r="G37" s="12">
        <v>40</v>
      </c>
      <c r="H37" s="12">
        <v>39</v>
      </c>
      <c r="I37" s="12">
        <v>38</v>
      </c>
      <c r="J37" s="12">
        <v>38</v>
      </c>
      <c r="K37" s="12">
        <v>39</v>
      </c>
      <c r="L37" s="12">
        <v>38</v>
      </c>
      <c r="M37" s="74" t="str">
        <f t="shared" si="6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7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8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47</v>
      </c>
      <c r="AO37" s="41">
        <v>855</v>
      </c>
      <c r="AP37" s="110"/>
      <c r="AQ37" s="111"/>
      <c r="AR37" s="126" t="str">
        <f t="shared" si="12"/>
        <v/>
      </c>
      <c r="AS37" s="126" t="str">
        <f t="shared" si="13"/>
        <v/>
      </c>
      <c r="AT37" s="127">
        <v>1332</v>
      </c>
      <c r="AU37" s="114"/>
      <c r="AV37" s="115"/>
      <c r="AW37" s="126" t="str">
        <f t="shared" si="14"/>
        <v/>
      </c>
      <c r="AX37" s="126" t="str">
        <f t="shared" si="15"/>
        <v/>
      </c>
      <c r="AY37" s="64" t="str">
        <f t="shared" si="9"/>
        <v/>
      </c>
      <c r="AZ37" s="97"/>
      <c r="BA37" s="68"/>
      <c r="BB37" s="68"/>
      <c r="BC37" s="68"/>
      <c r="BD37" s="68"/>
      <c r="BE37" s="15"/>
      <c r="BF37" s="5">
        <f t="shared" si="10"/>
        <v>13677</v>
      </c>
      <c r="BG37" s="42">
        <v>5087</v>
      </c>
      <c r="BH37" s="42">
        <v>4030</v>
      </c>
      <c r="BI37" s="42"/>
      <c r="BJ37" s="42"/>
      <c r="BK37" s="42"/>
      <c r="BL37" s="42"/>
      <c r="BM37" s="15">
        <v>4560</v>
      </c>
    </row>
    <row r="38" spans="1:65" outlineLevel="5">
      <c r="A38" s="22">
        <f t="shared" si="5"/>
        <v>1</v>
      </c>
      <c r="B38" s="9">
        <f t="shared" si="11"/>
        <v>42757</v>
      </c>
      <c r="C38" s="207">
        <v>362346</v>
      </c>
      <c r="D38" s="64">
        <v>38.5</v>
      </c>
      <c r="E38" s="12">
        <v>39</v>
      </c>
      <c r="F38" s="12">
        <v>39</v>
      </c>
      <c r="G38" s="12">
        <v>39</v>
      </c>
      <c r="H38" s="12">
        <v>39</v>
      </c>
      <c r="I38" s="12">
        <v>38</v>
      </c>
      <c r="J38" s="12">
        <v>38</v>
      </c>
      <c r="K38" s="12">
        <v>38</v>
      </c>
      <c r="L38" s="12">
        <v>38</v>
      </c>
      <c r="M38" s="74" t="str">
        <f t="shared" si="6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7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8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34</v>
      </c>
      <c r="AO38" s="41">
        <v>1181</v>
      </c>
      <c r="AP38" s="110"/>
      <c r="AQ38" s="111"/>
      <c r="AR38" s="126" t="str">
        <f t="shared" si="12"/>
        <v/>
      </c>
      <c r="AS38" s="126" t="str">
        <f t="shared" si="13"/>
        <v/>
      </c>
      <c r="AT38" s="127">
        <v>1554</v>
      </c>
      <c r="AU38" s="114"/>
      <c r="AV38" s="115"/>
      <c r="AW38" s="126" t="str">
        <f t="shared" si="14"/>
        <v/>
      </c>
      <c r="AX38" s="126" t="str">
        <f t="shared" si="15"/>
        <v/>
      </c>
      <c r="AY38" s="64" t="str">
        <f t="shared" si="9"/>
        <v/>
      </c>
      <c r="AZ38" s="97"/>
      <c r="BA38" s="68"/>
      <c r="BB38" s="68"/>
      <c r="BC38" s="68"/>
      <c r="BD38" s="68"/>
      <c r="BE38" s="15"/>
      <c r="BF38" s="5">
        <f t="shared" si="10"/>
        <v>12808</v>
      </c>
      <c r="BG38" s="42">
        <v>3988</v>
      </c>
      <c r="BH38" s="42">
        <v>4370</v>
      </c>
      <c r="BI38" s="42"/>
      <c r="BJ38" s="42"/>
      <c r="BK38" s="42"/>
      <c r="BL38" s="42"/>
      <c r="BM38" s="15">
        <v>4450</v>
      </c>
    </row>
    <row r="39" spans="1:65" outlineLevel="5">
      <c r="A39" s="22">
        <f t="shared" si="5"/>
        <v>1</v>
      </c>
      <c r="B39" s="9">
        <f t="shared" si="11"/>
        <v>42758</v>
      </c>
      <c r="C39" s="207">
        <v>388357</v>
      </c>
      <c r="D39" s="64">
        <v>38.799999999999997</v>
      </c>
      <c r="E39" s="12">
        <v>39</v>
      </c>
      <c r="F39" s="12">
        <v>39</v>
      </c>
      <c r="G39" s="12">
        <v>40</v>
      </c>
      <c r="H39" s="12">
        <v>39</v>
      </c>
      <c r="I39" s="12">
        <v>38</v>
      </c>
      <c r="J39" s="12">
        <v>38</v>
      </c>
      <c r="K39" s="12">
        <v>39</v>
      </c>
      <c r="L39" s="12">
        <v>38</v>
      </c>
      <c r="M39" s="74" t="str">
        <f t="shared" si="6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7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8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38</v>
      </c>
      <c r="AO39" s="41">
        <v>1048</v>
      </c>
      <c r="AP39" s="110"/>
      <c r="AQ39" s="111"/>
      <c r="AR39" s="126" t="str">
        <f t="shared" si="12"/>
        <v/>
      </c>
      <c r="AS39" s="126" t="str">
        <f t="shared" si="13"/>
        <v/>
      </c>
      <c r="AT39" s="127">
        <v>1309</v>
      </c>
      <c r="AU39" s="114"/>
      <c r="AV39" s="115"/>
      <c r="AW39" s="126" t="str">
        <f t="shared" si="14"/>
        <v/>
      </c>
      <c r="AX39" s="126" t="str">
        <f t="shared" si="15"/>
        <v/>
      </c>
      <c r="AY39" s="64" t="str">
        <f t="shared" si="9"/>
        <v/>
      </c>
      <c r="AZ39" s="97">
        <v>80.7</v>
      </c>
      <c r="BA39" s="68"/>
      <c r="BB39" s="68"/>
      <c r="BC39" s="68"/>
      <c r="BD39" s="68"/>
      <c r="BE39" s="15"/>
      <c r="BF39" s="5">
        <f t="shared" si="10"/>
        <v>17235</v>
      </c>
      <c r="BG39" s="42">
        <v>8265</v>
      </c>
      <c r="BH39" s="42">
        <v>4550</v>
      </c>
      <c r="BI39" s="42"/>
      <c r="BJ39" s="42"/>
      <c r="BK39" s="42"/>
      <c r="BL39" s="42"/>
      <c r="BM39" s="15">
        <v>4420</v>
      </c>
    </row>
    <row r="40" spans="1:65" outlineLevel="5">
      <c r="A40" s="22">
        <f t="shared" si="5"/>
        <v>1</v>
      </c>
      <c r="B40" s="9">
        <f t="shared" si="11"/>
        <v>42759</v>
      </c>
      <c r="C40" s="207">
        <v>404140</v>
      </c>
      <c r="D40" s="64">
        <v>38.799999999999997</v>
      </c>
      <c r="E40" s="12">
        <v>39</v>
      </c>
      <c r="F40" s="12">
        <v>39</v>
      </c>
      <c r="G40" s="12">
        <v>40</v>
      </c>
      <c r="H40" s="12">
        <v>39</v>
      </c>
      <c r="I40" s="12">
        <v>38</v>
      </c>
      <c r="J40" s="12">
        <v>38</v>
      </c>
      <c r="K40" s="12">
        <v>39</v>
      </c>
      <c r="L40" s="12">
        <v>38</v>
      </c>
      <c r="M40" s="74" t="str">
        <f t="shared" si="6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7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8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44</v>
      </c>
      <c r="AO40" s="41">
        <v>912</v>
      </c>
      <c r="AP40" s="110"/>
      <c r="AQ40" s="111"/>
      <c r="AR40" s="126" t="str">
        <f t="shared" si="12"/>
        <v/>
      </c>
      <c r="AS40" s="126" t="str">
        <f t="shared" si="13"/>
        <v/>
      </c>
      <c r="AT40" s="127">
        <v>1245</v>
      </c>
      <c r="AU40" s="114"/>
      <c r="AV40" s="115"/>
      <c r="AW40" s="126" t="str">
        <f t="shared" si="14"/>
        <v/>
      </c>
      <c r="AX40" s="126" t="str">
        <f t="shared" si="15"/>
        <v/>
      </c>
      <c r="AY40" s="64" t="str">
        <f t="shared" si="9"/>
        <v/>
      </c>
      <c r="AZ40" s="97">
        <v>79.8</v>
      </c>
      <c r="BA40" s="68"/>
      <c r="BB40" s="68"/>
      <c r="BC40" s="68"/>
      <c r="BD40" s="68"/>
      <c r="BE40" s="15"/>
      <c r="BF40" s="5">
        <f t="shared" si="10"/>
        <v>16162</v>
      </c>
      <c r="BG40" s="42">
        <v>5572</v>
      </c>
      <c r="BH40" s="42">
        <v>6130</v>
      </c>
      <c r="BI40" s="42"/>
      <c r="BJ40" s="42"/>
      <c r="BK40" s="42"/>
      <c r="BL40" s="42"/>
      <c r="BM40" s="15">
        <v>4460</v>
      </c>
    </row>
    <row r="41" spans="1:65" outlineLevel="5">
      <c r="A41" s="22">
        <f t="shared" si="5"/>
        <v>1</v>
      </c>
      <c r="B41" s="9">
        <f t="shared" si="11"/>
        <v>42760</v>
      </c>
      <c r="C41" s="207">
        <v>407613</v>
      </c>
      <c r="D41" s="64">
        <v>38.5</v>
      </c>
      <c r="E41" s="12">
        <v>39</v>
      </c>
      <c r="F41" s="12">
        <v>39</v>
      </c>
      <c r="G41" s="12">
        <v>39</v>
      </c>
      <c r="H41" s="12">
        <v>39</v>
      </c>
      <c r="I41" s="12">
        <v>38</v>
      </c>
      <c r="J41" s="12">
        <v>38</v>
      </c>
      <c r="K41" s="12">
        <v>38</v>
      </c>
      <c r="L41" s="12">
        <v>38</v>
      </c>
      <c r="M41" s="74" t="str">
        <f t="shared" si="6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7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8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39</v>
      </c>
      <c r="AO41" s="41">
        <v>1032</v>
      </c>
      <c r="AP41" s="110"/>
      <c r="AQ41" s="111"/>
      <c r="AR41" s="126" t="str">
        <f t="shared" si="12"/>
        <v/>
      </c>
      <c r="AS41" s="126" t="str">
        <f t="shared" si="13"/>
        <v/>
      </c>
      <c r="AT41" s="127">
        <v>1435</v>
      </c>
      <c r="AU41" s="114"/>
      <c r="AV41" s="115"/>
      <c r="AW41" s="126" t="str">
        <f t="shared" si="14"/>
        <v/>
      </c>
      <c r="AX41" s="126" t="str">
        <f t="shared" si="15"/>
        <v/>
      </c>
      <c r="AY41" s="64" t="str">
        <f t="shared" si="9"/>
        <v/>
      </c>
      <c r="AZ41" s="97">
        <v>80.099999999999994</v>
      </c>
      <c r="BA41" s="68"/>
      <c r="BB41" s="68"/>
      <c r="BC41" s="68"/>
      <c r="BD41" s="68"/>
      <c r="BE41" s="15"/>
      <c r="BF41" s="5">
        <f t="shared" si="10"/>
        <v>14191</v>
      </c>
      <c r="BG41" s="42">
        <v>3811</v>
      </c>
      <c r="BH41" s="42">
        <v>5780</v>
      </c>
      <c r="BI41" s="42"/>
      <c r="BJ41" s="42"/>
      <c r="BK41" s="42"/>
      <c r="BL41" s="42"/>
      <c r="BM41" s="15">
        <v>4600</v>
      </c>
    </row>
    <row r="42" spans="1:65" outlineLevel="5">
      <c r="A42" s="22">
        <f t="shared" si="5"/>
        <v>1</v>
      </c>
      <c r="B42" s="9">
        <f t="shared" si="11"/>
        <v>42761</v>
      </c>
      <c r="C42" s="207">
        <v>408754</v>
      </c>
      <c r="D42" s="64">
        <v>38</v>
      </c>
      <c r="E42" s="12">
        <v>38</v>
      </c>
      <c r="F42" s="12">
        <v>39</v>
      </c>
      <c r="G42" s="12">
        <v>39</v>
      </c>
      <c r="H42" s="12">
        <v>38</v>
      </c>
      <c r="I42" s="12">
        <v>37</v>
      </c>
      <c r="J42" s="12">
        <v>38</v>
      </c>
      <c r="K42" s="12">
        <v>38</v>
      </c>
      <c r="L42" s="12">
        <v>37</v>
      </c>
      <c r="M42" s="74">
        <f t="shared" si="6"/>
        <v>7.3</v>
      </c>
      <c r="N42" s="83">
        <v>7.21</v>
      </c>
      <c r="O42" s="83">
        <v>7.33</v>
      </c>
      <c r="P42" s="83">
        <v>7.38</v>
      </c>
      <c r="Q42" s="83">
        <v>7.41</v>
      </c>
      <c r="R42" s="83"/>
      <c r="S42" s="83"/>
      <c r="T42" s="83"/>
      <c r="U42" s="83"/>
      <c r="V42" s="5" t="str">
        <f t="shared" si="7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8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35</v>
      </c>
      <c r="AO42" s="41">
        <v>1148</v>
      </c>
      <c r="AP42" s="110">
        <v>5.97</v>
      </c>
      <c r="AQ42" s="111">
        <v>4.3600000000000003</v>
      </c>
      <c r="AR42" s="126">
        <f t="shared" si="12"/>
        <v>73.031825795644906</v>
      </c>
      <c r="AS42" s="126">
        <f t="shared" si="13"/>
        <v>26.968174204355094</v>
      </c>
      <c r="AT42" s="127">
        <v>1619</v>
      </c>
      <c r="AU42" s="114">
        <v>3.3</v>
      </c>
      <c r="AV42" s="115">
        <v>1.73</v>
      </c>
      <c r="AW42" s="126">
        <f t="shared" si="14"/>
        <v>52.424242424242429</v>
      </c>
      <c r="AX42" s="126">
        <f t="shared" si="15"/>
        <v>47.575757575757571</v>
      </c>
      <c r="AY42" s="64">
        <f t="shared" si="9"/>
        <v>59.310173552270228</v>
      </c>
      <c r="AZ42" s="97">
        <v>79.2</v>
      </c>
      <c r="BA42" s="68"/>
      <c r="BB42" s="68"/>
      <c r="BC42" s="68"/>
      <c r="BD42" s="68"/>
      <c r="BE42" s="15"/>
      <c r="BF42" s="5">
        <f t="shared" si="10"/>
        <v>16693</v>
      </c>
      <c r="BG42" s="42">
        <v>3823</v>
      </c>
      <c r="BH42" s="42">
        <v>8050</v>
      </c>
      <c r="BI42" s="42"/>
      <c r="BJ42" s="42"/>
      <c r="BK42" s="42"/>
      <c r="BL42" s="42"/>
      <c r="BM42" s="15">
        <v>4820</v>
      </c>
    </row>
    <row r="43" spans="1:65" outlineLevel="5">
      <c r="A43" s="22">
        <f t="shared" si="5"/>
        <v>1</v>
      </c>
      <c r="B43" s="9">
        <f t="shared" si="11"/>
        <v>42762</v>
      </c>
      <c r="C43" s="207">
        <v>387090</v>
      </c>
      <c r="D43" s="64">
        <v>38.299999999999997</v>
      </c>
      <c r="E43" s="12">
        <v>38</v>
      </c>
      <c r="F43" s="12">
        <v>39</v>
      </c>
      <c r="G43" s="12">
        <v>40</v>
      </c>
      <c r="H43" s="12">
        <v>38</v>
      </c>
      <c r="I43" s="12">
        <v>37</v>
      </c>
      <c r="J43" s="12">
        <v>38</v>
      </c>
      <c r="K43" s="12">
        <v>39</v>
      </c>
      <c r="L43" s="12">
        <v>37</v>
      </c>
      <c r="M43" s="74" t="str">
        <f t="shared" si="6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7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8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41</v>
      </c>
      <c r="AO43" s="41">
        <v>966</v>
      </c>
      <c r="AP43" s="110"/>
      <c r="AQ43" s="111"/>
      <c r="AR43" s="126" t="str">
        <f t="shared" si="12"/>
        <v/>
      </c>
      <c r="AS43" s="126" t="str">
        <f t="shared" si="13"/>
        <v/>
      </c>
      <c r="AT43" s="127">
        <v>1280</v>
      </c>
      <c r="AU43" s="114"/>
      <c r="AV43" s="115"/>
      <c r="AW43" s="126" t="str">
        <f t="shared" si="14"/>
        <v/>
      </c>
      <c r="AX43" s="126" t="str">
        <f t="shared" si="15"/>
        <v/>
      </c>
      <c r="AY43" s="64" t="str">
        <f t="shared" si="9"/>
        <v/>
      </c>
      <c r="AZ43" s="97"/>
      <c r="BA43" s="68"/>
      <c r="BB43" s="68"/>
      <c r="BC43" s="68"/>
      <c r="BD43" s="68"/>
      <c r="BE43" s="15"/>
      <c r="BF43" s="5">
        <f t="shared" si="10"/>
        <v>12954</v>
      </c>
      <c r="BG43" s="42">
        <v>6344</v>
      </c>
      <c r="BH43" s="42">
        <v>1400</v>
      </c>
      <c r="BI43" s="42"/>
      <c r="BJ43" s="42"/>
      <c r="BK43" s="42"/>
      <c r="BL43" s="42"/>
      <c r="BM43" s="15">
        <v>5210</v>
      </c>
    </row>
    <row r="44" spans="1:65" outlineLevel="5">
      <c r="A44" s="22">
        <f t="shared" si="5"/>
        <v>1</v>
      </c>
      <c r="B44" s="9">
        <f t="shared" si="11"/>
        <v>42763</v>
      </c>
      <c r="C44" s="207">
        <v>372767</v>
      </c>
      <c r="D44" s="64">
        <v>38.299999999999997</v>
      </c>
      <c r="E44" s="12">
        <v>38</v>
      </c>
      <c r="F44" s="12">
        <v>39</v>
      </c>
      <c r="G44" s="12">
        <v>40</v>
      </c>
      <c r="H44" s="12">
        <v>38</v>
      </c>
      <c r="I44" s="12">
        <v>37</v>
      </c>
      <c r="J44" s="12">
        <v>38</v>
      </c>
      <c r="K44" s="12">
        <v>39</v>
      </c>
      <c r="L44" s="12">
        <v>37</v>
      </c>
      <c r="M44" s="74" t="str">
        <f t="shared" si="6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7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8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43</v>
      </c>
      <c r="AO44" s="41">
        <v>919</v>
      </c>
      <c r="AP44" s="110"/>
      <c r="AQ44" s="111"/>
      <c r="AR44" s="126" t="str">
        <f t="shared" si="12"/>
        <v/>
      </c>
      <c r="AS44" s="126" t="str">
        <f t="shared" si="13"/>
        <v/>
      </c>
      <c r="AT44" s="127">
        <v>1447</v>
      </c>
      <c r="AU44" s="114"/>
      <c r="AV44" s="115"/>
      <c r="AW44" s="126" t="str">
        <f t="shared" si="14"/>
        <v/>
      </c>
      <c r="AX44" s="126" t="str">
        <f t="shared" si="15"/>
        <v/>
      </c>
      <c r="AY44" s="64" t="str">
        <f t="shared" si="9"/>
        <v/>
      </c>
      <c r="AZ44" s="97"/>
      <c r="BA44" s="68"/>
      <c r="BB44" s="68"/>
      <c r="BC44" s="68"/>
      <c r="BD44" s="68"/>
      <c r="BE44" s="15"/>
      <c r="BF44" s="5">
        <f t="shared" si="10"/>
        <v>16851</v>
      </c>
      <c r="BG44" s="42">
        <v>8211</v>
      </c>
      <c r="BH44" s="42">
        <v>3680</v>
      </c>
      <c r="BI44" s="42"/>
      <c r="BJ44" s="42"/>
      <c r="BK44" s="42"/>
      <c r="BL44" s="42"/>
      <c r="BM44" s="15">
        <v>4960</v>
      </c>
    </row>
    <row r="45" spans="1:65" outlineLevel="5">
      <c r="A45" s="22">
        <f t="shared" si="5"/>
        <v>1</v>
      </c>
      <c r="B45" s="9">
        <f t="shared" si="11"/>
        <v>42764</v>
      </c>
      <c r="C45" s="207">
        <v>399927</v>
      </c>
      <c r="D45" s="64">
        <v>38.5</v>
      </c>
      <c r="E45" s="12">
        <v>39</v>
      </c>
      <c r="F45" s="12">
        <v>39</v>
      </c>
      <c r="G45" s="12">
        <v>40</v>
      </c>
      <c r="H45" s="12">
        <v>38</v>
      </c>
      <c r="I45" s="12">
        <v>38</v>
      </c>
      <c r="J45" s="12">
        <v>38</v>
      </c>
      <c r="K45" s="12">
        <v>39</v>
      </c>
      <c r="L45" s="12">
        <v>37</v>
      </c>
      <c r="M45" s="74" t="str">
        <f t="shared" si="6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7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8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38</v>
      </c>
      <c r="AO45" s="41">
        <v>1041</v>
      </c>
      <c r="AP45" s="110"/>
      <c r="AQ45" s="111"/>
      <c r="AR45" s="126" t="str">
        <f t="shared" si="12"/>
        <v/>
      </c>
      <c r="AS45" s="126" t="str">
        <f t="shared" si="13"/>
        <v/>
      </c>
      <c r="AT45" s="127">
        <v>1560</v>
      </c>
      <c r="AU45" s="114"/>
      <c r="AV45" s="115"/>
      <c r="AW45" s="126" t="str">
        <f t="shared" si="14"/>
        <v/>
      </c>
      <c r="AX45" s="126" t="str">
        <f t="shared" si="15"/>
        <v/>
      </c>
      <c r="AY45" s="64" t="str">
        <f t="shared" si="9"/>
        <v/>
      </c>
      <c r="AZ45" s="97"/>
      <c r="BA45" s="68"/>
      <c r="BB45" s="68"/>
      <c r="BC45" s="68"/>
      <c r="BD45" s="68"/>
      <c r="BE45" s="15"/>
      <c r="BF45" s="5">
        <f t="shared" si="10"/>
        <v>14900</v>
      </c>
      <c r="BG45" s="42">
        <v>6850</v>
      </c>
      <c r="BH45" s="42">
        <v>3150</v>
      </c>
      <c r="BI45" s="42"/>
      <c r="BJ45" s="42"/>
      <c r="BK45" s="42"/>
      <c r="BL45" s="42"/>
      <c r="BM45" s="15">
        <v>4900</v>
      </c>
    </row>
    <row r="46" spans="1:65" outlineLevel="5">
      <c r="A46" s="22">
        <f t="shared" si="5"/>
        <v>1</v>
      </c>
      <c r="B46" s="9">
        <f t="shared" si="11"/>
        <v>42765</v>
      </c>
      <c r="C46" s="207">
        <v>380884</v>
      </c>
      <c r="D46" s="64">
        <v>38.5</v>
      </c>
      <c r="E46" s="12">
        <v>39</v>
      </c>
      <c r="F46" s="12">
        <v>39</v>
      </c>
      <c r="G46" s="12">
        <v>40</v>
      </c>
      <c r="H46" s="12">
        <v>38</v>
      </c>
      <c r="I46" s="12">
        <v>38</v>
      </c>
      <c r="J46" s="12">
        <v>38</v>
      </c>
      <c r="K46" s="12">
        <v>39</v>
      </c>
      <c r="L46" s="12">
        <v>37</v>
      </c>
      <c r="M46" s="74" t="str">
        <f t="shared" si="6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7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8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34</v>
      </c>
      <c r="AO46" s="41">
        <v>1183</v>
      </c>
      <c r="AP46" s="110"/>
      <c r="AQ46" s="111"/>
      <c r="AR46" s="126" t="str">
        <f t="shared" si="12"/>
        <v/>
      </c>
      <c r="AS46" s="126" t="str">
        <f t="shared" si="13"/>
        <v/>
      </c>
      <c r="AT46" s="127">
        <v>1570</v>
      </c>
      <c r="AU46" s="114"/>
      <c r="AV46" s="115"/>
      <c r="AW46" s="126" t="str">
        <f t="shared" si="14"/>
        <v/>
      </c>
      <c r="AX46" s="126" t="str">
        <f t="shared" si="15"/>
        <v/>
      </c>
      <c r="AY46" s="64" t="str">
        <f t="shared" si="9"/>
        <v/>
      </c>
      <c r="AZ46" s="97"/>
      <c r="BA46" s="68"/>
      <c r="BB46" s="68"/>
      <c r="BC46" s="68"/>
      <c r="BD46" s="68"/>
      <c r="BE46" s="15"/>
      <c r="BF46" s="5">
        <f t="shared" si="10"/>
        <v>14905</v>
      </c>
      <c r="BG46" s="42">
        <v>3655</v>
      </c>
      <c r="BH46" s="42">
        <v>6300</v>
      </c>
      <c r="BI46" s="42"/>
      <c r="BJ46" s="42"/>
      <c r="BK46" s="42"/>
      <c r="BL46" s="42"/>
      <c r="BM46" s="15">
        <v>4950</v>
      </c>
    </row>
    <row r="47" spans="1:65" ht="17.25" outlineLevel="5" thickBot="1">
      <c r="A47" s="31">
        <f t="shared" si="5"/>
        <v>1</v>
      </c>
      <c r="B47" s="32">
        <f t="shared" si="11"/>
        <v>42766</v>
      </c>
      <c r="C47" s="207">
        <v>386348</v>
      </c>
      <c r="D47" s="64">
        <v>38.299999999999997</v>
      </c>
      <c r="E47" s="12">
        <v>39</v>
      </c>
      <c r="F47" s="12">
        <v>39</v>
      </c>
      <c r="G47" s="12">
        <v>40</v>
      </c>
      <c r="H47" s="12">
        <v>37</v>
      </c>
      <c r="I47" s="26">
        <v>38</v>
      </c>
      <c r="J47" s="26">
        <v>38</v>
      </c>
      <c r="K47" s="26">
        <v>39</v>
      </c>
      <c r="L47" s="26">
        <v>36</v>
      </c>
      <c r="M47" s="74" t="str">
        <f t="shared" si="6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7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8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35</v>
      </c>
      <c r="AO47" s="41">
        <v>1154</v>
      </c>
      <c r="AP47" s="130"/>
      <c r="AQ47" s="131"/>
      <c r="AR47" s="126" t="str">
        <f t="shared" si="12"/>
        <v/>
      </c>
      <c r="AS47" s="126" t="str">
        <f t="shared" si="13"/>
        <v/>
      </c>
      <c r="AT47" s="127">
        <v>1553</v>
      </c>
      <c r="AU47" s="132">
        <v>2.9</v>
      </c>
      <c r="AV47" s="133"/>
      <c r="AW47" s="126">
        <f t="shared" si="14"/>
        <v>0</v>
      </c>
      <c r="AX47" s="126">
        <f t="shared" si="15"/>
        <v>100</v>
      </c>
      <c r="AY47" s="64" t="str">
        <f t="shared" si="9"/>
        <v/>
      </c>
      <c r="AZ47" s="97">
        <v>79.599999999999994</v>
      </c>
      <c r="BA47" s="76">
        <v>61.78</v>
      </c>
      <c r="BB47" s="76"/>
      <c r="BC47" s="76"/>
      <c r="BD47" s="76"/>
      <c r="BE47" s="15"/>
      <c r="BF47" s="5">
        <f t="shared" si="10"/>
        <v>16885</v>
      </c>
      <c r="BG47" s="42">
        <v>8163</v>
      </c>
      <c r="BH47" s="42">
        <v>3850</v>
      </c>
      <c r="BI47" s="42"/>
      <c r="BJ47" s="42"/>
      <c r="BK47" s="42"/>
      <c r="BL47" s="42"/>
      <c r="BM47" s="25">
        <v>4872</v>
      </c>
    </row>
    <row r="48" spans="1:65" outlineLevel="4">
      <c r="A48" s="157" t="s">
        <v>35</v>
      </c>
      <c r="B48" s="158"/>
      <c r="C48" s="50">
        <f t="shared" ref="C48:BM48" si="16">SUBTOTAL(4,C17:C47)</f>
        <v>448443</v>
      </c>
      <c r="D48" s="60">
        <f t="shared" si="16"/>
        <v>39</v>
      </c>
      <c r="E48" s="28">
        <f t="shared" si="16"/>
        <v>39</v>
      </c>
      <c r="F48" s="28">
        <f t="shared" si="16"/>
        <v>40</v>
      </c>
      <c r="G48" s="28">
        <f t="shared" si="16"/>
        <v>40</v>
      </c>
      <c r="H48" s="28">
        <f t="shared" si="16"/>
        <v>40</v>
      </c>
      <c r="I48" s="28">
        <f t="shared" si="16"/>
        <v>38</v>
      </c>
      <c r="J48" s="28">
        <f t="shared" si="16"/>
        <v>39</v>
      </c>
      <c r="K48" s="28">
        <f t="shared" si="16"/>
        <v>39</v>
      </c>
      <c r="L48" s="28">
        <f t="shared" si="16"/>
        <v>39</v>
      </c>
      <c r="M48" s="71">
        <f t="shared" si="16"/>
        <v>7.4</v>
      </c>
      <c r="N48" s="82">
        <f t="shared" si="16"/>
        <v>7.42</v>
      </c>
      <c r="O48" s="82">
        <f t="shared" si="16"/>
        <v>7.39</v>
      </c>
      <c r="P48" s="82">
        <f t="shared" si="16"/>
        <v>7.43</v>
      </c>
      <c r="Q48" s="82">
        <f t="shared" si="16"/>
        <v>7.45</v>
      </c>
      <c r="R48" s="82">
        <f t="shared" si="16"/>
        <v>0</v>
      </c>
      <c r="S48" s="82">
        <f t="shared" si="16"/>
        <v>0</v>
      </c>
      <c r="T48" s="82">
        <f t="shared" si="16"/>
        <v>0</v>
      </c>
      <c r="U48" s="82">
        <f t="shared" si="16"/>
        <v>0</v>
      </c>
      <c r="V48" s="29">
        <f t="shared" si="16"/>
        <v>0</v>
      </c>
      <c r="W48" s="39">
        <f t="shared" si="16"/>
        <v>0</v>
      </c>
      <c r="X48" s="39">
        <f t="shared" si="16"/>
        <v>0</v>
      </c>
      <c r="Y48" s="39">
        <f t="shared" si="16"/>
        <v>0</v>
      </c>
      <c r="Z48" s="39">
        <f t="shared" si="16"/>
        <v>0</v>
      </c>
      <c r="AA48" s="39">
        <f t="shared" si="16"/>
        <v>0</v>
      </c>
      <c r="AB48" s="39">
        <f t="shared" si="16"/>
        <v>0</v>
      </c>
      <c r="AC48" s="39">
        <f t="shared" si="16"/>
        <v>0</v>
      </c>
      <c r="AD48" s="39">
        <f t="shared" si="16"/>
        <v>0</v>
      </c>
      <c r="AE48" s="29">
        <f t="shared" si="16"/>
        <v>0</v>
      </c>
      <c r="AF48" s="39">
        <f t="shared" si="16"/>
        <v>0</v>
      </c>
      <c r="AG48" s="39">
        <f t="shared" si="16"/>
        <v>0</v>
      </c>
      <c r="AH48" s="39">
        <f t="shared" si="16"/>
        <v>0</v>
      </c>
      <c r="AI48" s="39">
        <f t="shared" si="16"/>
        <v>0</v>
      </c>
      <c r="AJ48" s="39">
        <f t="shared" si="16"/>
        <v>0</v>
      </c>
      <c r="AK48" s="39">
        <f t="shared" si="16"/>
        <v>0</v>
      </c>
      <c r="AL48" s="39">
        <f t="shared" si="16"/>
        <v>0</v>
      </c>
      <c r="AM48" s="39">
        <f t="shared" si="16"/>
        <v>0</v>
      </c>
      <c r="AN48" s="39">
        <f t="shared" si="16"/>
        <v>51</v>
      </c>
      <c r="AO48" s="39">
        <f t="shared" si="16"/>
        <v>1363</v>
      </c>
      <c r="AP48" s="104">
        <f t="shared" si="16"/>
        <v>6.24</v>
      </c>
      <c r="AQ48" s="105">
        <f t="shared" si="16"/>
        <v>4.75</v>
      </c>
      <c r="AR48" s="106">
        <f t="shared" si="16"/>
        <v>79.10189982728842</v>
      </c>
      <c r="AS48" s="106">
        <f t="shared" si="16"/>
        <v>26.968174204355094</v>
      </c>
      <c r="AT48" s="107">
        <f t="shared" si="16"/>
        <v>1619</v>
      </c>
      <c r="AU48" s="108">
        <f t="shared" si="16"/>
        <v>3.3</v>
      </c>
      <c r="AV48" s="109">
        <f t="shared" si="16"/>
        <v>1.81</v>
      </c>
      <c r="AW48" s="106">
        <f t="shared" si="16"/>
        <v>59.933774834437095</v>
      </c>
      <c r="AX48" s="106">
        <f t="shared" si="16"/>
        <v>100</v>
      </c>
      <c r="AY48" s="60">
        <f t="shared" si="16"/>
        <v>60.480349344978137</v>
      </c>
      <c r="AZ48" s="96">
        <f t="shared" si="16"/>
        <v>80.7</v>
      </c>
      <c r="BA48" s="67">
        <f t="shared" si="16"/>
        <v>61.78</v>
      </c>
      <c r="BB48" s="67">
        <f t="shared" si="16"/>
        <v>0</v>
      </c>
      <c r="BC48" s="67">
        <f t="shared" si="16"/>
        <v>0</v>
      </c>
      <c r="BD48" s="67">
        <f t="shared" si="16"/>
        <v>0</v>
      </c>
      <c r="BE48" s="27">
        <f t="shared" si="16"/>
        <v>0</v>
      </c>
      <c r="BF48" s="29">
        <f t="shared" si="16"/>
        <v>17473</v>
      </c>
      <c r="BG48" s="39">
        <f t="shared" si="16"/>
        <v>8423</v>
      </c>
      <c r="BH48" s="40">
        <f t="shared" si="16"/>
        <v>8400</v>
      </c>
      <c r="BI48" s="40">
        <f t="shared" si="16"/>
        <v>0</v>
      </c>
      <c r="BJ48" s="40">
        <f t="shared" si="16"/>
        <v>0</v>
      </c>
      <c r="BK48" s="40">
        <f t="shared" si="16"/>
        <v>0</v>
      </c>
      <c r="BL48" s="40">
        <f t="shared" si="16"/>
        <v>0</v>
      </c>
      <c r="BM48" s="27">
        <f t="shared" si="16"/>
        <v>6811</v>
      </c>
    </row>
    <row r="49" spans="1:65" outlineLevel="3">
      <c r="A49" s="187" t="s">
        <v>24</v>
      </c>
      <c r="B49" s="188"/>
      <c r="C49" s="207">
        <f t="shared" ref="C49:BM49" si="17">SUBTOTAL(5,C17:C47)</f>
        <v>362346</v>
      </c>
      <c r="D49" s="208">
        <f t="shared" si="17"/>
        <v>37.799999999999997</v>
      </c>
      <c r="E49" s="12">
        <f t="shared" si="17"/>
        <v>37</v>
      </c>
      <c r="F49" s="12">
        <f t="shared" si="17"/>
        <v>38</v>
      </c>
      <c r="G49" s="12">
        <f t="shared" si="17"/>
        <v>39</v>
      </c>
      <c r="H49" s="12">
        <f t="shared" si="17"/>
        <v>37</v>
      </c>
      <c r="I49" s="12">
        <f t="shared" si="17"/>
        <v>36</v>
      </c>
      <c r="J49" s="12">
        <f t="shared" si="17"/>
        <v>37</v>
      </c>
      <c r="K49" s="12">
        <f t="shared" si="17"/>
        <v>38</v>
      </c>
      <c r="L49" s="12">
        <f t="shared" si="17"/>
        <v>36</v>
      </c>
      <c r="M49" s="210">
        <f t="shared" si="17"/>
        <v>7.2</v>
      </c>
      <c r="N49" s="83">
        <f t="shared" si="17"/>
        <v>7.21</v>
      </c>
      <c r="O49" s="83">
        <f t="shared" si="17"/>
        <v>7.27</v>
      </c>
      <c r="P49" s="83">
        <f t="shared" si="17"/>
        <v>7.2</v>
      </c>
      <c r="Q49" s="83">
        <f t="shared" si="17"/>
        <v>7.1</v>
      </c>
      <c r="R49" s="83">
        <f t="shared" si="17"/>
        <v>0</v>
      </c>
      <c r="S49" s="83">
        <f t="shared" si="17"/>
        <v>0</v>
      </c>
      <c r="T49" s="83">
        <f t="shared" si="17"/>
        <v>0</v>
      </c>
      <c r="U49" s="83">
        <f t="shared" si="17"/>
        <v>0</v>
      </c>
      <c r="V49" s="212">
        <f t="shared" si="17"/>
        <v>0</v>
      </c>
      <c r="W49" s="41">
        <f t="shared" si="17"/>
        <v>0</v>
      </c>
      <c r="X49" s="41">
        <f t="shared" si="17"/>
        <v>0</v>
      </c>
      <c r="Y49" s="41">
        <f t="shared" si="17"/>
        <v>0</v>
      </c>
      <c r="Z49" s="41">
        <f t="shared" si="17"/>
        <v>0</v>
      </c>
      <c r="AA49" s="41">
        <f t="shared" si="17"/>
        <v>0</v>
      </c>
      <c r="AB49" s="41">
        <f t="shared" si="17"/>
        <v>0</v>
      </c>
      <c r="AC49" s="41">
        <f t="shared" si="17"/>
        <v>0</v>
      </c>
      <c r="AD49" s="41">
        <f t="shared" si="17"/>
        <v>0</v>
      </c>
      <c r="AE49" s="212">
        <f t="shared" si="17"/>
        <v>0</v>
      </c>
      <c r="AF49" s="41">
        <f t="shared" si="17"/>
        <v>0</v>
      </c>
      <c r="AG49" s="41">
        <f t="shared" si="17"/>
        <v>0</v>
      </c>
      <c r="AH49" s="41">
        <f t="shared" si="17"/>
        <v>0</v>
      </c>
      <c r="AI49" s="41">
        <f t="shared" si="17"/>
        <v>0</v>
      </c>
      <c r="AJ49" s="41">
        <f t="shared" si="17"/>
        <v>0</v>
      </c>
      <c r="AK49" s="41">
        <f t="shared" si="17"/>
        <v>0</v>
      </c>
      <c r="AL49" s="41">
        <f t="shared" si="17"/>
        <v>0</v>
      </c>
      <c r="AM49" s="41">
        <f t="shared" si="17"/>
        <v>0</v>
      </c>
      <c r="AN49" s="41">
        <f t="shared" si="17"/>
        <v>29</v>
      </c>
      <c r="AO49" s="41">
        <f t="shared" si="17"/>
        <v>782</v>
      </c>
      <c r="AP49" s="110">
        <f t="shared" si="17"/>
        <v>4.51</v>
      </c>
      <c r="AQ49" s="111">
        <f t="shared" si="17"/>
        <v>3.35</v>
      </c>
      <c r="AR49" s="216">
        <f t="shared" si="17"/>
        <v>73.031825795644906</v>
      </c>
      <c r="AS49" s="216">
        <f t="shared" si="17"/>
        <v>20.89810017271158</v>
      </c>
      <c r="AT49" s="113">
        <f t="shared" si="17"/>
        <v>798</v>
      </c>
      <c r="AU49" s="114">
        <f t="shared" si="17"/>
        <v>2.7</v>
      </c>
      <c r="AV49" s="115">
        <f t="shared" si="17"/>
        <v>1.58</v>
      </c>
      <c r="AW49" s="216">
        <f t="shared" si="17"/>
        <v>0</v>
      </c>
      <c r="AX49" s="216">
        <f t="shared" si="17"/>
        <v>40.066225165562905</v>
      </c>
      <c r="AY49" s="208">
        <f t="shared" si="17"/>
        <v>51.151385927505352</v>
      </c>
      <c r="AZ49" s="97">
        <f t="shared" si="17"/>
        <v>78.2</v>
      </c>
      <c r="BA49" s="68">
        <f t="shared" si="17"/>
        <v>61.78</v>
      </c>
      <c r="BB49" s="68">
        <f t="shared" si="17"/>
        <v>0</v>
      </c>
      <c r="BC49" s="68">
        <f t="shared" si="17"/>
        <v>0</v>
      </c>
      <c r="BD49" s="68">
        <f t="shared" si="17"/>
        <v>0</v>
      </c>
      <c r="BE49" s="15">
        <f t="shared" si="17"/>
        <v>0</v>
      </c>
      <c r="BF49" s="212">
        <f t="shared" si="17"/>
        <v>10750</v>
      </c>
      <c r="BG49" s="41">
        <f t="shared" si="17"/>
        <v>2726</v>
      </c>
      <c r="BH49" s="42">
        <f t="shared" si="17"/>
        <v>0</v>
      </c>
      <c r="BI49" s="42">
        <f t="shared" si="17"/>
        <v>0</v>
      </c>
      <c r="BJ49" s="42">
        <f t="shared" si="17"/>
        <v>0</v>
      </c>
      <c r="BK49" s="42">
        <f t="shared" si="17"/>
        <v>0</v>
      </c>
      <c r="BL49" s="42">
        <f t="shared" si="17"/>
        <v>0</v>
      </c>
      <c r="BM49" s="15">
        <f t="shared" si="17"/>
        <v>3080</v>
      </c>
    </row>
    <row r="50" spans="1:65" outlineLevel="2">
      <c r="A50" s="187" t="s">
        <v>13</v>
      </c>
      <c r="B50" s="188"/>
      <c r="C50" s="207">
        <f>IFERROR(SUBTOTAL(1,C17:C47),"")</f>
        <v>404404.61290322582</v>
      </c>
      <c r="D50" s="208">
        <f t="shared" ref="D50:BM50" si="18">IFERROR(SUBTOTAL(1,D17:D47),"")</f>
        <v>38.470967741935475</v>
      </c>
      <c r="E50" s="12">
        <f t="shared" si="18"/>
        <v>38.58064516129032</v>
      </c>
      <c r="F50" s="12">
        <f t="shared" si="18"/>
        <v>38.935483870967744</v>
      </c>
      <c r="G50" s="12">
        <f t="shared" si="18"/>
        <v>39.58064516129032</v>
      </c>
      <c r="H50" s="12">
        <f t="shared" si="18"/>
        <v>38.677419354838712</v>
      </c>
      <c r="I50" s="12">
        <f t="shared" si="18"/>
        <v>37.58064516129032</v>
      </c>
      <c r="J50" s="12">
        <f t="shared" si="18"/>
        <v>37.935483870967744</v>
      </c>
      <c r="K50" s="12">
        <f t="shared" si="18"/>
        <v>38.58064516129032</v>
      </c>
      <c r="L50" s="12">
        <f t="shared" si="18"/>
        <v>37.677419354838712</v>
      </c>
      <c r="M50" s="210">
        <f t="shared" si="18"/>
        <v>7.3250000000000002</v>
      </c>
      <c r="N50" s="83">
        <f t="shared" si="18"/>
        <v>7.3324999999999996</v>
      </c>
      <c r="O50" s="83">
        <f t="shared" si="18"/>
        <v>7.3275000000000006</v>
      </c>
      <c r="P50" s="83">
        <f t="shared" si="18"/>
        <v>7.3599999999999994</v>
      </c>
      <c r="Q50" s="83">
        <f t="shared" si="18"/>
        <v>7.3375000000000004</v>
      </c>
      <c r="R50" s="83" t="str">
        <f t="shared" si="18"/>
        <v/>
      </c>
      <c r="S50" s="83" t="str">
        <f t="shared" si="18"/>
        <v/>
      </c>
      <c r="T50" s="83" t="str">
        <f t="shared" si="18"/>
        <v/>
      </c>
      <c r="U50" s="83" t="str">
        <f t="shared" si="18"/>
        <v/>
      </c>
      <c r="V50" s="212" t="str">
        <f t="shared" si="18"/>
        <v/>
      </c>
      <c r="W50" s="41" t="str">
        <f t="shared" si="18"/>
        <v/>
      </c>
      <c r="X50" s="41" t="str">
        <f t="shared" si="18"/>
        <v/>
      </c>
      <c r="Y50" s="41" t="str">
        <f t="shared" si="18"/>
        <v/>
      </c>
      <c r="Z50" s="41" t="str">
        <f t="shared" si="18"/>
        <v/>
      </c>
      <c r="AA50" s="41" t="str">
        <f t="shared" si="18"/>
        <v/>
      </c>
      <c r="AB50" s="41" t="str">
        <f t="shared" si="18"/>
        <v/>
      </c>
      <c r="AC50" s="41" t="str">
        <f t="shared" si="18"/>
        <v/>
      </c>
      <c r="AD50" s="41" t="str">
        <f t="shared" si="18"/>
        <v/>
      </c>
      <c r="AE50" s="212" t="str">
        <f t="shared" si="18"/>
        <v/>
      </c>
      <c r="AF50" s="41" t="str">
        <f t="shared" si="18"/>
        <v/>
      </c>
      <c r="AG50" s="41" t="str">
        <f t="shared" si="18"/>
        <v/>
      </c>
      <c r="AH50" s="41" t="str">
        <f t="shared" si="18"/>
        <v/>
      </c>
      <c r="AI50" s="41" t="str">
        <f t="shared" si="18"/>
        <v/>
      </c>
      <c r="AJ50" s="41" t="str">
        <f t="shared" si="18"/>
        <v/>
      </c>
      <c r="AK50" s="41" t="str">
        <f t="shared" si="18"/>
        <v/>
      </c>
      <c r="AL50" s="41" t="str">
        <f t="shared" si="18"/>
        <v/>
      </c>
      <c r="AM50" s="41" t="str">
        <f t="shared" si="18"/>
        <v/>
      </c>
      <c r="AN50" s="41">
        <f t="shared" si="18"/>
        <v>39.612903225806448</v>
      </c>
      <c r="AO50" s="41">
        <f t="shared" si="18"/>
        <v>1033.9032258064517</v>
      </c>
      <c r="AP50" s="110">
        <f t="shared" si="18"/>
        <v>5.6274999999999995</v>
      </c>
      <c r="AQ50" s="111">
        <f t="shared" si="18"/>
        <v>4.26</v>
      </c>
      <c r="AR50" s="216">
        <f t="shared" si="18"/>
        <v>75.633724913039032</v>
      </c>
      <c r="AS50" s="216">
        <f t="shared" si="18"/>
        <v>24.366275086960968</v>
      </c>
      <c r="AT50" s="113">
        <f t="shared" si="18"/>
        <v>1306.5806451612902</v>
      </c>
      <c r="AU50" s="114">
        <f t="shared" si="18"/>
        <v>2.952</v>
      </c>
      <c r="AV50" s="115">
        <f t="shared" si="18"/>
        <v>1.7050000000000001</v>
      </c>
      <c r="AW50" s="216">
        <f t="shared" si="18"/>
        <v>46.1471381413551</v>
      </c>
      <c r="AX50" s="216">
        <f t="shared" si="18"/>
        <v>53.852861858644907</v>
      </c>
      <c r="AY50" s="208">
        <f t="shared" si="18"/>
        <v>56.041109708496819</v>
      </c>
      <c r="AZ50" s="97">
        <f t="shared" si="18"/>
        <v>79.478947368421061</v>
      </c>
      <c r="BA50" s="68">
        <f t="shared" si="18"/>
        <v>61.78</v>
      </c>
      <c r="BB50" s="68" t="str">
        <f t="shared" si="18"/>
        <v/>
      </c>
      <c r="BC50" s="68" t="str">
        <f t="shared" si="18"/>
        <v/>
      </c>
      <c r="BD50" s="68" t="str">
        <f t="shared" si="18"/>
        <v/>
      </c>
      <c r="BE50" s="15" t="str">
        <f>IFERROR(SUBTOTAL(1,BE17:BE47),"")</f>
        <v/>
      </c>
      <c r="BF50" s="212">
        <f t="shared" si="18"/>
        <v>14160.225806451614</v>
      </c>
      <c r="BG50" s="41">
        <f t="shared" si="18"/>
        <v>5283</v>
      </c>
      <c r="BH50" s="42">
        <f t="shared" si="18"/>
        <v>3913.2258064516127</v>
      </c>
      <c r="BI50" s="42" t="str">
        <f t="shared" si="18"/>
        <v/>
      </c>
      <c r="BJ50" s="42" t="str">
        <f t="shared" si="18"/>
        <v/>
      </c>
      <c r="BK50" s="42" t="str">
        <f t="shared" si="18"/>
        <v/>
      </c>
      <c r="BL50" s="42" t="str">
        <f t="shared" si="18"/>
        <v/>
      </c>
      <c r="BM50" s="15">
        <f t="shared" si="18"/>
        <v>4964</v>
      </c>
    </row>
    <row r="51" spans="1:65" ht="17.25" outlineLevel="1" thickBot="1">
      <c r="A51" s="224" t="s">
        <v>60</v>
      </c>
      <c r="B51" s="225"/>
      <c r="C51" s="226">
        <f>SUBTOTAL(9,C17:C47)</f>
        <v>12536543</v>
      </c>
      <c r="D51" s="227"/>
      <c r="E51" s="228"/>
      <c r="F51" s="228"/>
      <c r="G51" s="228"/>
      <c r="H51" s="228"/>
      <c r="I51" s="228"/>
      <c r="J51" s="228"/>
      <c r="K51" s="228"/>
      <c r="L51" s="228"/>
      <c r="M51" s="229"/>
      <c r="N51" s="230"/>
      <c r="O51" s="230"/>
      <c r="P51" s="230"/>
      <c r="Q51" s="230"/>
      <c r="R51" s="230"/>
      <c r="S51" s="230"/>
      <c r="T51" s="230"/>
      <c r="U51" s="230"/>
      <c r="V51" s="231"/>
      <c r="W51" s="232"/>
      <c r="X51" s="232"/>
      <c r="Y51" s="232"/>
      <c r="Z51" s="232"/>
      <c r="AA51" s="232"/>
      <c r="AB51" s="232"/>
      <c r="AC51" s="232"/>
      <c r="AD51" s="232"/>
      <c r="AE51" s="231"/>
      <c r="AF51" s="232"/>
      <c r="AG51" s="232"/>
      <c r="AH51" s="232"/>
      <c r="AI51" s="232"/>
      <c r="AJ51" s="232"/>
      <c r="AK51" s="232"/>
      <c r="AL51" s="232"/>
      <c r="AM51" s="232"/>
      <c r="AN51" s="232"/>
      <c r="AO51" s="233">
        <f>SUBTOTAL(9,AO17:AO47)</f>
        <v>32051</v>
      </c>
      <c r="AP51" s="234"/>
      <c r="AQ51" s="235"/>
      <c r="AR51" s="236"/>
      <c r="AS51" s="236"/>
      <c r="AT51" s="237">
        <f>SUBTOTAL(9,AT17:AT47)</f>
        <v>40504</v>
      </c>
      <c r="AU51" s="238"/>
      <c r="AV51" s="239"/>
      <c r="AW51" s="236"/>
      <c r="AX51" s="236"/>
      <c r="AY51" s="227"/>
      <c r="AZ51" s="240"/>
      <c r="BA51" s="241"/>
      <c r="BB51" s="241"/>
      <c r="BC51" s="241"/>
      <c r="BD51" s="241"/>
      <c r="BE51" s="242">
        <f>SUBTOTAL(9,BE17:BE47)</f>
        <v>0</v>
      </c>
      <c r="BF51" s="243">
        <f t="shared" ref="BF51:BM51" si="19">SUBTOTAL(9,BF17:BF47)</f>
        <v>438967</v>
      </c>
      <c r="BG51" s="233">
        <f t="shared" si="19"/>
        <v>163773</v>
      </c>
      <c r="BH51" s="244">
        <f t="shared" si="19"/>
        <v>121310</v>
      </c>
      <c r="BI51" s="244">
        <f t="shared" si="19"/>
        <v>0</v>
      </c>
      <c r="BJ51" s="244">
        <f t="shared" si="19"/>
        <v>0</v>
      </c>
      <c r="BK51" s="244">
        <f t="shared" si="19"/>
        <v>0</v>
      </c>
      <c r="BL51" s="244">
        <f t="shared" si="19"/>
        <v>0</v>
      </c>
      <c r="BM51" s="242">
        <f t="shared" si="19"/>
        <v>153884</v>
      </c>
    </row>
    <row r="52" spans="1:65" outlineLevel="5">
      <c r="A52" s="21">
        <f t="shared" si="5"/>
        <v>2</v>
      </c>
      <c r="B52" s="33">
        <f>B47+1</f>
        <v>42767</v>
      </c>
      <c r="C52" s="207">
        <v>390541</v>
      </c>
      <c r="D52" s="64">
        <f t="shared" ref="D52:D80" si="20">IFERROR(ROUND(AVERAGE(E52:L52),1),"")</f>
        <v>38.799999999999997</v>
      </c>
      <c r="E52" s="12">
        <v>39</v>
      </c>
      <c r="F52" s="12">
        <v>39</v>
      </c>
      <c r="G52" s="12">
        <v>40</v>
      </c>
      <c r="H52" s="12">
        <v>39</v>
      </c>
      <c r="I52" s="11">
        <v>38</v>
      </c>
      <c r="J52" s="11">
        <v>38</v>
      </c>
      <c r="K52" s="11">
        <v>39</v>
      </c>
      <c r="L52" s="11">
        <v>38</v>
      </c>
      <c r="M52" s="74">
        <f t="shared" ref="M52:M80" si="21">IFERROR(ROUND(AVERAGE(N52:U52),1),"")</f>
        <v>7.4</v>
      </c>
      <c r="N52" s="86">
        <v>7.36</v>
      </c>
      <c r="O52" s="86">
        <v>7.38</v>
      </c>
      <c r="P52" s="86">
        <v>7.42</v>
      </c>
      <c r="Q52" s="86">
        <v>7.45</v>
      </c>
      <c r="R52" s="86"/>
      <c r="S52" s="86"/>
      <c r="T52" s="86"/>
      <c r="U52" s="86"/>
      <c r="V52" s="5" t="str">
        <f t="shared" ref="V52:V80" si="22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3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35</v>
      </c>
      <c r="AO52" s="41">
        <v>1141</v>
      </c>
      <c r="AP52" s="124">
        <v>4.8099999999999996</v>
      </c>
      <c r="AQ52" s="125">
        <v>3.61</v>
      </c>
      <c r="AR52" s="126">
        <f t="shared" ref="AR52:AR80" si="24">IFERROR(AQ52/AP52*100,"")</f>
        <v>75.051975051975049</v>
      </c>
      <c r="AS52" s="126">
        <f t="shared" ref="AS52:AS80" si="25">IFERROR(100-AR52,"")</f>
        <v>24.948024948024951</v>
      </c>
      <c r="AT52" s="127">
        <v>1209</v>
      </c>
      <c r="AU52" s="128">
        <v>3.1</v>
      </c>
      <c r="AV52" s="129">
        <v>1.79</v>
      </c>
      <c r="AW52" s="126">
        <f t="shared" ref="AW52:AW80" si="26">IFERROR(AV52/AU52*100,"")</f>
        <v>57.741935483870968</v>
      </c>
      <c r="AX52" s="126">
        <f t="shared" ref="AX52:AX80" si="27">IFERROR(100-AW52,"")</f>
        <v>42.258064516129032</v>
      </c>
      <c r="AY52" s="64">
        <f t="shared" ref="AY52:AY80" si="28">IFERROR((1-((AW52*AS52)/(AX52*AR52)))*100,"")</f>
        <v>54.57909538812882</v>
      </c>
      <c r="AZ52">
        <v>79</v>
      </c>
      <c r="BA52" s="70"/>
      <c r="BB52" s="70"/>
      <c r="BC52" s="70"/>
      <c r="BD52" s="70"/>
      <c r="BE52" s="15"/>
      <c r="BF52" s="5">
        <f t="shared" ref="BF52:BF80" si="29">IF(SUM(BG52:BM52)=0,"",SUM(BG52:BM52))</f>
        <v>16524</v>
      </c>
      <c r="BG52" s="42">
        <v>5904</v>
      </c>
      <c r="BH52" s="42">
        <v>5950</v>
      </c>
      <c r="BI52" s="42"/>
      <c r="BJ52" s="42"/>
      <c r="BK52" s="42"/>
      <c r="BL52" s="42"/>
      <c r="BM52" s="14">
        <v>4670</v>
      </c>
    </row>
    <row r="53" spans="1:65" outlineLevel="5">
      <c r="A53" s="22">
        <f t="shared" si="5"/>
        <v>2</v>
      </c>
      <c r="B53" s="9">
        <f t="shared" si="11"/>
        <v>42768</v>
      </c>
      <c r="C53" s="207">
        <v>397173</v>
      </c>
      <c r="D53" s="64">
        <f t="shared" si="20"/>
        <v>38.5</v>
      </c>
      <c r="E53" s="12">
        <v>39</v>
      </c>
      <c r="F53" s="12">
        <v>39</v>
      </c>
      <c r="G53" s="12">
        <v>40</v>
      </c>
      <c r="H53" s="12">
        <v>38</v>
      </c>
      <c r="I53" s="12">
        <v>38</v>
      </c>
      <c r="J53" s="12">
        <v>38</v>
      </c>
      <c r="K53" s="12">
        <v>39</v>
      </c>
      <c r="L53" s="12">
        <v>37</v>
      </c>
      <c r="M53" s="74" t="str">
        <f t="shared" si="21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2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3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47</v>
      </c>
      <c r="AO53" s="41">
        <v>841</v>
      </c>
      <c r="AP53" s="110"/>
      <c r="AQ53" s="111"/>
      <c r="AR53" s="126" t="str">
        <f t="shared" si="24"/>
        <v/>
      </c>
      <c r="AS53" s="126" t="str">
        <f t="shared" si="25"/>
        <v/>
      </c>
      <c r="AT53" s="127">
        <v>971</v>
      </c>
      <c r="AU53" s="128"/>
      <c r="AV53" s="129"/>
      <c r="AW53" s="126" t="str">
        <f t="shared" si="26"/>
        <v/>
      </c>
      <c r="AX53" s="126" t="str">
        <f t="shared" si="27"/>
        <v/>
      </c>
      <c r="AY53" s="64" t="str">
        <f t="shared" si="28"/>
        <v/>
      </c>
      <c r="AZ53" s="97">
        <v>78.900000000000006</v>
      </c>
      <c r="BA53" s="68"/>
      <c r="BB53" s="68"/>
      <c r="BC53" s="68"/>
      <c r="BD53" s="68"/>
      <c r="BE53" s="15"/>
      <c r="BF53" s="5">
        <f t="shared" si="29"/>
        <v>15679</v>
      </c>
      <c r="BG53" s="42">
        <v>4289</v>
      </c>
      <c r="BH53" s="42">
        <v>6650</v>
      </c>
      <c r="BI53" s="42"/>
      <c r="BJ53" s="42"/>
      <c r="BK53" s="42"/>
      <c r="BL53" s="42"/>
      <c r="BM53" s="15">
        <v>4740</v>
      </c>
    </row>
    <row r="54" spans="1:65" outlineLevel="5">
      <c r="A54" s="22">
        <f t="shared" si="5"/>
        <v>2</v>
      </c>
      <c r="B54" s="9">
        <f t="shared" si="11"/>
        <v>42769</v>
      </c>
      <c r="C54" s="207">
        <v>398742</v>
      </c>
      <c r="D54" s="64">
        <f t="shared" si="20"/>
        <v>38.799999999999997</v>
      </c>
      <c r="E54" s="12">
        <v>39</v>
      </c>
      <c r="F54" s="12">
        <v>40</v>
      </c>
      <c r="G54" s="12">
        <v>40</v>
      </c>
      <c r="H54" s="12">
        <v>38</v>
      </c>
      <c r="I54" s="12">
        <v>38</v>
      </c>
      <c r="J54" s="12">
        <v>39</v>
      </c>
      <c r="K54" s="12">
        <v>39</v>
      </c>
      <c r="L54" s="12">
        <v>37</v>
      </c>
      <c r="M54" s="74" t="str">
        <f t="shared" si="21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2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3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49</v>
      </c>
      <c r="AO54" s="41">
        <v>818</v>
      </c>
      <c r="AP54" s="110"/>
      <c r="AQ54" s="111"/>
      <c r="AR54" s="126" t="str">
        <f t="shared" si="24"/>
        <v/>
      </c>
      <c r="AS54" s="126" t="str">
        <f t="shared" si="25"/>
        <v/>
      </c>
      <c r="AT54" s="127">
        <v>986</v>
      </c>
      <c r="AU54" s="128"/>
      <c r="AV54" s="129"/>
      <c r="AW54" s="126" t="str">
        <f t="shared" si="26"/>
        <v/>
      </c>
      <c r="AX54" s="126" t="str">
        <f t="shared" si="27"/>
        <v/>
      </c>
      <c r="AY54" s="64" t="str">
        <f t="shared" si="28"/>
        <v/>
      </c>
      <c r="AZ54" s="97">
        <v>79.099999999999994</v>
      </c>
      <c r="BA54" s="68"/>
      <c r="BB54" s="68"/>
      <c r="BC54" s="68"/>
      <c r="BD54" s="68"/>
      <c r="BE54" s="15"/>
      <c r="BF54" s="5">
        <f t="shared" si="29"/>
        <v>16443</v>
      </c>
      <c r="BG54" s="42">
        <v>5983</v>
      </c>
      <c r="BH54" s="42">
        <v>5600</v>
      </c>
      <c r="BI54" s="42"/>
      <c r="BJ54" s="42"/>
      <c r="BK54" s="42"/>
      <c r="BL54" s="42"/>
      <c r="BM54" s="15">
        <v>4860</v>
      </c>
    </row>
    <row r="55" spans="1:65" outlineLevel="5">
      <c r="A55" s="22">
        <f t="shared" si="5"/>
        <v>2</v>
      </c>
      <c r="B55" s="9">
        <f t="shared" si="11"/>
        <v>42770</v>
      </c>
      <c r="C55" s="207">
        <v>391610</v>
      </c>
      <c r="D55" s="64">
        <f t="shared" si="20"/>
        <v>38.5</v>
      </c>
      <c r="E55" s="12">
        <v>39</v>
      </c>
      <c r="F55" s="12">
        <v>39</v>
      </c>
      <c r="G55" s="12">
        <v>40</v>
      </c>
      <c r="H55" s="12">
        <v>38</v>
      </c>
      <c r="I55" s="12">
        <v>38</v>
      </c>
      <c r="J55" s="12">
        <v>38</v>
      </c>
      <c r="K55" s="12">
        <v>39</v>
      </c>
      <c r="L55" s="12">
        <v>37</v>
      </c>
      <c r="M55" s="74" t="str">
        <f t="shared" si="21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2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3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51</v>
      </c>
      <c r="AO55" s="41">
        <v>776</v>
      </c>
      <c r="AP55" s="110"/>
      <c r="AQ55" s="111"/>
      <c r="AR55" s="126" t="str">
        <f t="shared" si="24"/>
        <v/>
      </c>
      <c r="AS55" s="126" t="str">
        <f t="shared" si="25"/>
        <v/>
      </c>
      <c r="AT55" s="127">
        <v>996</v>
      </c>
      <c r="AU55" s="128"/>
      <c r="AV55" s="129"/>
      <c r="AW55" s="126" t="str">
        <f t="shared" si="26"/>
        <v/>
      </c>
      <c r="AX55" s="126" t="str">
        <f t="shared" si="27"/>
        <v/>
      </c>
      <c r="AY55" s="64" t="str">
        <f t="shared" si="28"/>
        <v/>
      </c>
      <c r="AZ55" s="97"/>
      <c r="BA55" s="68"/>
      <c r="BB55" s="68"/>
      <c r="BC55" s="68"/>
      <c r="BD55" s="68"/>
      <c r="BE55" s="15"/>
      <c r="BF55" s="5">
        <f t="shared" si="29"/>
        <v>12162</v>
      </c>
      <c r="BG55" s="42">
        <v>3952</v>
      </c>
      <c r="BH55" s="42">
        <v>3500</v>
      </c>
      <c r="BI55" s="42"/>
      <c r="BJ55" s="42"/>
      <c r="BK55" s="42"/>
      <c r="BL55" s="42"/>
      <c r="BM55" s="15">
        <v>4710</v>
      </c>
    </row>
    <row r="56" spans="1:65" outlineLevel="5">
      <c r="A56" s="22">
        <f t="shared" si="5"/>
        <v>2</v>
      </c>
      <c r="B56" s="9">
        <f t="shared" si="11"/>
        <v>42771</v>
      </c>
      <c r="C56" s="207">
        <v>466591</v>
      </c>
      <c r="D56" s="64">
        <f t="shared" si="20"/>
        <v>38.299999999999997</v>
      </c>
      <c r="E56" s="12">
        <v>39</v>
      </c>
      <c r="F56" s="12">
        <v>39</v>
      </c>
      <c r="G56" s="12">
        <v>39</v>
      </c>
      <c r="H56" s="12">
        <v>38</v>
      </c>
      <c r="I56" s="12">
        <v>38</v>
      </c>
      <c r="J56" s="12">
        <v>38</v>
      </c>
      <c r="K56" s="12">
        <v>38</v>
      </c>
      <c r="L56" s="12">
        <v>37</v>
      </c>
      <c r="M56" s="74" t="str">
        <f t="shared" si="21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2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3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47</v>
      </c>
      <c r="AO56" s="41">
        <v>853</v>
      </c>
      <c r="AP56" s="110"/>
      <c r="AQ56" s="111"/>
      <c r="AR56" s="126" t="str">
        <f t="shared" si="24"/>
        <v/>
      </c>
      <c r="AS56" s="126" t="str">
        <f t="shared" si="25"/>
        <v/>
      </c>
      <c r="AT56" s="127">
        <v>996</v>
      </c>
      <c r="AU56" s="128"/>
      <c r="AV56" s="129"/>
      <c r="AW56" s="126" t="str">
        <f t="shared" si="26"/>
        <v/>
      </c>
      <c r="AX56" s="126" t="str">
        <f t="shared" si="27"/>
        <v/>
      </c>
      <c r="AY56" s="64" t="str">
        <f t="shared" si="28"/>
        <v/>
      </c>
      <c r="AZ56" s="97"/>
      <c r="BA56" s="68"/>
      <c r="BB56" s="68"/>
      <c r="BC56" s="68"/>
      <c r="BD56" s="68"/>
      <c r="BE56" s="15"/>
      <c r="BF56" s="5">
        <f t="shared" si="29"/>
        <v>9954</v>
      </c>
      <c r="BG56" s="42">
        <v>3874</v>
      </c>
      <c r="BH56" s="42">
        <v>2630</v>
      </c>
      <c r="BI56" s="42"/>
      <c r="BJ56" s="42"/>
      <c r="BK56" s="42"/>
      <c r="BL56" s="42"/>
      <c r="BM56" s="15">
        <v>3450</v>
      </c>
    </row>
    <row r="57" spans="1:65" outlineLevel="5">
      <c r="A57" s="22">
        <f t="shared" si="5"/>
        <v>2</v>
      </c>
      <c r="B57" s="9">
        <f t="shared" si="11"/>
        <v>42772</v>
      </c>
      <c r="C57" s="207">
        <v>402419</v>
      </c>
      <c r="D57" s="64">
        <f t="shared" si="20"/>
        <v>38.5</v>
      </c>
      <c r="E57" s="12">
        <v>39</v>
      </c>
      <c r="F57" s="12">
        <v>39</v>
      </c>
      <c r="G57" s="12">
        <v>40</v>
      </c>
      <c r="H57" s="12">
        <v>38</v>
      </c>
      <c r="I57" s="12">
        <v>38</v>
      </c>
      <c r="J57" s="12">
        <v>38</v>
      </c>
      <c r="K57" s="12">
        <v>39</v>
      </c>
      <c r="L57" s="12">
        <v>37</v>
      </c>
      <c r="M57" s="74" t="str">
        <f t="shared" si="21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2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3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41</v>
      </c>
      <c r="AO57" s="41">
        <v>977</v>
      </c>
      <c r="AP57" s="110"/>
      <c r="AQ57" s="111"/>
      <c r="AR57" s="126" t="str">
        <f t="shared" si="24"/>
        <v/>
      </c>
      <c r="AS57" s="126" t="str">
        <f t="shared" si="25"/>
        <v/>
      </c>
      <c r="AT57" s="127">
        <v>1201</v>
      </c>
      <c r="AU57" s="128"/>
      <c r="AV57" s="129"/>
      <c r="AW57" s="126" t="str">
        <f t="shared" si="26"/>
        <v/>
      </c>
      <c r="AX57" s="126" t="str">
        <f t="shared" si="27"/>
        <v/>
      </c>
      <c r="AY57" s="64" t="str">
        <f t="shared" si="28"/>
        <v/>
      </c>
      <c r="AZ57" s="97">
        <v>80.7</v>
      </c>
      <c r="BA57" s="68"/>
      <c r="BB57" s="68"/>
      <c r="BC57" s="68"/>
      <c r="BD57" s="68"/>
      <c r="BE57" s="15"/>
      <c r="BF57" s="5">
        <f t="shared" si="29"/>
        <v>14120</v>
      </c>
      <c r="BG57" s="42">
        <v>3550</v>
      </c>
      <c r="BH57" s="42">
        <v>5780</v>
      </c>
      <c r="BI57" s="42"/>
      <c r="BJ57" s="42"/>
      <c r="BK57" s="42"/>
      <c r="BL57" s="42"/>
      <c r="BM57" s="15">
        <v>4790</v>
      </c>
    </row>
    <row r="58" spans="1:65" outlineLevel="5">
      <c r="A58" s="22">
        <f t="shared" si="5"/>
        <v>2</v>
      </c>
      <c r="B58" s="9">
        <f t="shared" si="11"/>
        <v>42773</v>
      </c>
      <c r="C58" s="207">
        <v>391254</v>
      </c>
      <c r="D58" s="64">
        <f t="shared" si="20"/>
        <v>37.799999999999997</v>
      </c>
      <c r="E58" s="12">
        <v>38</v>
      </c>
      <c r="F58" s="12">
        <v>39</v>
      </c>
      <c r="G58" s="12">
        <v>39</v>
      </c>
      <c r="H58" s="12">
        <v>37</v>
      </c>
      <c r="I58" s="12">
        <v>37</v>
      </c>
      <c r="J58" s="12">
        <v>38</v>
      </c>
      <c r="K58" s="12">
        <v>38</v>
      </c>
      <c r="L58" s="12">
        <v>36</v>
      </c>
      <c r="M58" s="74">
        <f t="shared" si="21"/>
        <v>7.3</v>
      </c>
      <c r="N58" s="86">
        <v>7.28</v>
      </c>
      <c r="O58" s="86">
        <v>7.22</v>
      </c>
      <c r="P58" s="86">
        <v>7.35</v>
      </c>
      <c r="Q58" s="86">
        <v>7.36</v>
      </c>
      <c r="R58" s="83"/>
      <c r="S58" s="83"/>
      <c r="T58" s="83"/>
      <c r="U58" s="83"/>
      <c r="V58" s="5" t="str">
        <f t="shared" si="22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3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34</v>
      </c>
      <c r="AO58" s="41">
        <v>1159</v>
      </c>
      <c r="AP58" s="110">
        <v>4.45</v>
      </c>
      <c r="AQ58" s="111">
        <v>3.48</v>
      </c>
      <c r="AR58" s="126">
        <f t="shared" si="24"/>
        <v>78.202247191011224</v>
      </c>
      <c r="AS58" s="126">
        <f t="shared" si="25"/>
        <v>21.797752808988776</v>
      </c>
      <c r="AT58" s="127">
        <v>1511</v>
      </c>
      <c r="AU58" s="128">
        <v>2.5</v>
      </c>
      <c r="AV58" s="129">
        <v>1.55</v>
      </c>
      <c r="AW58" s="126">
        <f t="shared" si="26"/>
        <v>62</v>
      </c>
      <c r="AX58" s="126">
        <f t="shared" si="27"/>
        <v>38</v>
      </c>
      <c r="AY58" s="64">
        <f t="shared" si="28"/>
        <v>54.522081064730756</v>
      </c>
      <c r="AZ58" s="97">
        <v>77.8</v>
      </c>
      <c r="BA58" s="68"/>
      <c r="BB58" s="68"/>
      <c r="BC58" s="68"/>
      <c r="BD58" s="68"/>
      <c r="BE58" s="15"/>
      <c r="BF58" s="5">
        <f t="shared" si="29"/>
        <v>12405</v>
      </c>
      <c r="BG58" s="42">
        <v>3605</v>
      </c>
      <c r="BH58" s="42">
        <v>3850</v>
      </c>
      <c r="BI58" s="42"/>
      <c r="BJ58" s="42"/>
      <c r="BK58" s="42"/>
      <c r="BL58" s="42"/>
      <c r="BM58" s="15">
        <v>4950</v>
      </c>
    </row>
    <row r="59" spans="1:65" outlineLevel="5">
      <c r="A59" s="22">
        <f t="shared" si="5"/>
        <v>2</v>
      </c>
      <c r="B59" s="9">
        <f t="shared" si="11"/>
        <v>42774</v>
      </c>
      <c r="C59" s="207">
        <v>396004</v>
      </c>
      <c r="D59" s="64">
        <f t="shared" si="20"/>
        <v>37.799999999999997</v>
      </c>
      <c r="E59" s="12">
        <v>38</v>
      </c>
      <c r="F59" s="12">
        <v>38</v>
      </c>
      <c r="G59" s="12">
        <v>40</v>
      </c>
      <c r="H59" s="12">
        <v>37</v>
      </c>
      <c r="I59" s="12">
        <v>37</v>
      </c>
      <c r="J59" s="12">
        <v>37</v>
      </c>
      <c r="K59" s="12">
        <v>39</v>
      </c>
      <c r="L59" s="12">
        <v>36</v>
      </c>
      <c r="M59" s="74" t="str">
        <f t="shared" si="21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2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3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37</v>
      </c>
      <c r="AO59" s="41">
        <v>1082</v>
      </c>
      <c r="AP59" s="110"/>
      <c r="AQ59" s="111"/>
      <c r="AR59" s="126" t="str">
        <f t="shared" si="24"/>
        <v/>
      </c>
      <c r="AS59" s="126" t="str">
        <f t="shared" si="25"/>
        <v/>
      </c>
      <c r="AT59" s="127">
        <v>1519</v>
      </c>
      <c r="AU59" s="128"/>
      <c r="AV59" s="129"/>
      <c r="AW59" s="126" t="str">
        <f t="shared" si="26"/>
        <v/>
      </c>
      <c r="AX59" s="126" t="str">
        <f t="shared" si="27"/>
        <v/>
      </c>
      <c r="AY59" s="64" t="str">
        <f t="shared" si="28"/>
        <v/>
      </c>
      <c r="AZ59" s="97">
        <v>79.8</v>
      </c>
      <c r="BA59" s="68"/>
      <c r="BB59" s="68"/>
      <c r="BC59" s="68"/>
      <c r="BD59" s="68"/>
      <c r="BE59" s="15"/>
      <c r="BF59" s="5">
        <f t="shared" si="29"/>
        <v>14051</v>
      </c>
      <c r="BG59" s="42">
        <v>5751</v>
      </c>
      <c r="BH59" s="42">
        <v>3850</v>
      </c>
      <c r="BI59" s="42"/>
      <c r="BJ59" s="42"/>
      <c r="BK59" s="42"/>
      <c r="BL59" s="42"/>
      <c r="BM59" s="15">
        <v>4450</v>
      </c>
    </row>
    <row r="60" spans="1:65" outlineLevel="5">
      <c r="A60" s="22">
        <f t="shared" si="5"/>
        <v>2</v>
      </c>
      <c r="B60" s="9">
        <f t="shared" si="11"/>
        <v>42775</v>
      </c>
      <c r="C60" s="207">
        <v>385991</v>
      </c>
      <c r="D60" s="64">
        <f t="shared" si="20"/>
        <v>38</v>
      </c>
      <c r="E60" s="12">
        <v>37</v>
      </c>
      <c r="F60" s="12">
        <v>39</v>
      </c>
      <c r="G60" s="12">
        <v>40</v>
      </c>
      <c r="H60" s="12">
        <v>38</v>
      </c>
      <c r="I60" s="12">
        <v>36</v>
      </c>
      <c r="J60" s="12">
        <v>38</v>
      </c>
      <c r="K60" s="12">
        <v>39</v>
      </c>
      <c r="L60" s="12">
        <v>37</v>
      </c>
      <c r="M60" s="74" t="str">
        <f t="shared" si="21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2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3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37</v>
      </c>
      <c r="AO60" s="41">
        <v>1065</v>
      </c>
      <c r="AP60" s="110"/>
      <c r="AQ60" s="111"/>
      <c r="AR60" s="126" t="str">
        <f t="shared" si="24"/>
        <v/>
      </c>
      <c r="AS60" s="126" t="str">
        <f t="shared" si="25"/>
        <v/>
      </c>
      <c r="AT60" s="127">
        <v>1500</v>
      </c>
      <c r="AU60" s="128"/>
      <c r="AV60" s="129"/>
      <c r="AW60" s="126" t="str">
        <f t="shared" si="26"/>
        <v/>
      </c>
      <c r="AX60" s="126" t="str">
        <f t="shared" si="27"/>
        <v/>
      </c>
      <c r="AY60" s="64" t="str">
        <f t="shared" si="28"/>
        <v/>
      </c>
      <c r="AZ60" s="97">
        <v>79.599999999999994</v>
      </c>
      <c r="BA60" s="68"/>
      <c r="BB60" s="68"/>
      <c r="BC60" s="68"/>
      <c r="BD60" s="68"/>
      <c r="BE60" s="15"/>
      <c r="BF60" s="5">
        <f t="shared" si="29"/>
        <v>16956</v>
      </c>
      <c r="BG60" s="42">
        <v>8266</v>
      </c>
      <c r="BH60" s="42">
        <v>4020</v>
      </c>
      <c r="BI60" s="42"/>
      <c r="BJ60" s="42"/>
      <c r="BK60" s="42"/>
      <c r="BL60" s="42"/>
      <c r="BM60" s="15">
        <v>4670</v>
      </c>
    </row>
    <row r="61" spans="1:65" outlineLevel="5">
      <c r="A61" s="22">
        <f t="shared" si="5"/>
        <v>2</v>
      </c>
      <c r="B61" s="9">
        <f t="shared" si="11"/>
        <v>42776</v>
      </c>
      <c r="C61" s="207">
        <v>373004</v>
      </c>
      <c r="D61" s="64">
        <f t="shared" si="20"/>
        <v>38.299999999999997</v>
      </c>
      <c r="E61" s="12">
        <v>38</v>
      </c>
      <c r="F61" s="12">
        <v>40</v>
      </c>
      <c r="G61" s="12">
        <v>39</v>
      </c>
      <c r="H61" s="12">
        <v>38</v>
      </c>
      <c r="I61" s="12">
        <v>37</v>
      </c>
      <c r="J61" s="12">
        <v>39</v>
      </c>
      <c r="K61" s="12">
        <v>38</v>
      </c>
      <c r="L61" s="12">
        <v>37</v>
      </c>
      <c r="M61" s="74" t="str">
        <f t="shared" si="21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2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3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33</v>
      </c>
      <c r="AO61" s="41">
        <v>1196</v>
      </c>
      <c r="AP61" s="110"/>
      <c r="AQ61" s="111"/>
      <c r="AR61" s="126" t="str">
        <f t="shared" si="24"/>
        <v/>
      </c>
      <c r="AS61" s="126" t="str">
        <f t="shared" si="25"/>
        <v/>
      </c>
      <c r="AT61" s="127">
        <v>1515</v>
      </c>
      <c r="AU61" s="128"/>
      <c r="AV61" s="129"/>
      <c r="AW61" s="126" t="str">
        <f t="shared" si="26"/>
        <v/>
      </c>
      <c r="AX61" s="126" t="str">
        <f t="shared" si="27"/>
        <v/>
      </c>
      <c r="AY61" s="64" t="str">
        <f t="shared" si="28"/>
        <v/>
      </c>
      <c r="AZ61" s="97">
        <v>80.5</v>
      </c>
      <c r="BA61" s="68"/>
      <c r="BB61" s="68"/>
      <c r="BC61" s="68"/>
      <c r="BD61" s="68"/>
      <c r="BE61" s="15"/>
      <c r="BF61" s="5">
        <f t="shared" si="29"/>
        <v>17900</v>
      </c>
      <c r="BG61" s="42">
        <v>8310</v>
      </c>
      <c r="BH61" s="42">
        <v>5080</v>
      </c>
      <c r="BI61" s="42"/>
      <c r="BJ61" s="42"/>
      <c r="BK61" s="42"/>
      <c r="BL61" s="42"/>
      <c r="BM61" s="15">
        <v>4510</v>
      </c>
    </row>
    <row r="62" spans="1:65" outlineLevel="5">
      <c r="A62" s="22">
        <f t="shared" si="5"/>
        <v>2</v>
      </c>
      <c r="B62" s="9">
        <f t="shared" si="11"/>
        <v>42777</v>
      </c>
      <c r="C62" s="207">
        <v>368335</v>
      </c>
      <c r="D62" s="64">
        <f t="shared" si="20"/>
        <v>38.5</v>
      </c>
      <c r="E62" s="12">
        <v>38</v>
      </c>
      <c r="F62" s="12">
        <v>39</v>
      </c>
      <c r="G62" s="12">
        <v>40</v>
      </c>
      <c r="H62" s="12">
        <v>39</v>
      </c>
      <c r="I62" s="12">
        <v>37</v>
      </c>
      <c r="J62" s="12">
        <v>38</v>
      </c>
      <c r="K62" s="12">
        <v>39</v>
      </c>
      <c r="L62" s="12">
        <v>38</v>
      </c>
      <c r="M62" s="74" t="str">
        <f t="shared" si="21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2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3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38</v>
      </c>
      <c r="AO62" s="41">
        <v>1038</v>
      </c>
      <c r="AP62" s="110"/>
      <c r="AQ62" s="111"/>
      <c r="AR62" s="126" t="str">
        <f t="shared" si="24"/>
        <v/>
      </c>
      <c r="AS62" s="126" t="str">
        <f t="shared" si="25"/>
        <v/>
      </c>
      <c r="AT62" s="127">
        <v>1471</v>
      </c>
      <c r="AU62" s="128"/>
      <c r="AV62" s="129"/>
      <c r="AW62" s="126" t="str">
        <f t="shared" si="26"/>
        <v/>
      </c>
      <c r="AX62" s="126" t="str">
        <f t="shared" si="27"/>
        <v/>
      </c>
      <c r="AY62" s="64" t="str">
        <f t="shared" si="28"/>
        <v/>
      </c>
      <c r="AZ62" s="97"/>
      <c r="BA62" s="68"/>
      <c r="BB62" s="68"/>
      <c r="BC62" s="68"/>
      <c r="BD62" s="68"/>
      <c r="BE62" s="15"/>
      <c r="BF62" s="5">
        <f t="shared" si="29"/>
        <v>17053</v>
      </c>
      <c r="BG62" s="42">
        <v>8493</v>
      </c>
      <c r="BH62" s="42">
        <v>3850</v>
      </c>
      <c r="BI62" s="42"/>
      <c r="BJ62" s="42"/>
      <c r="BK62" s="42"/>
      <c r="BL62" s="42"/>
      <c r="BM62" s="15">
        <v>4710</v>
      </c>
    </row>
    <row r="63" spans="1:65" outlineLevel="5">
      <c r="A63" s="22">
        <f t="shared" si="5"/>
        <v>2</v>
      </c>
      <c r="B63" s="9">
        <f t="shared" si="11"/>
        <v>42778</v>
      </c>
      <c r="C63" s="207">
        <v>339438</v>
      </c>
      <c r="D63" s="64">
        <f t="shared" si="20"/>
        <v>38.799999999999997</v>
      </c>
      <c r="E63" s="12">
        <v>37</v>
      </c>
      <c r="F63" s="12">
        <v>40</v>
      </c>
      <c r="G63" s="12">
        <v>41</v>
      </c>
      <c r="H63" s="12">
        <v>39</v>
      </c>
      <c r="I63" s="12">
        <v>36</v>
      </c>
      <c r="J63" s="12">
        <v>39</v>
      </c>
      <c r="K63" s="12">
        <v>40</v>
      </c>
      <c r="L63" s="12">
        <v>38</v>
      </c>
      <c r="M63" s="74" t="str">
        <f t="shared" si="21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2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3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36</v>
      </c>
      <c r="AO63" s="41">
        <v>1117</v>
      </c>
      <c r="AP63" s="110"/>
      <c r="AQ63" s="111"/>
      <c r="AR63" s="126" t="str">
        <f t="shared" si="24"/>
        <v/>
      </c>
      <c r="AS63" s="126" t="str">
        <f t="shared" si="25"/>
        <v/>
      </c>
      <c r="AT63" s="127">
        <v>1467</v>
      </c>
      <c r="AU63" s="128"/>
      <c r="AV63" s="129"/>
      <c r="AW63" s="126" t="str">
        <f t="shared" si="26"/>
        <v/>
      </c>
      <c r="AX63" s="126" t="str">
        <f t="shared" si="27"/>
        <v/>
      </c>
      <c r="AY63" s="64" t="str">
        <f t="shared" si="28"/>
        <v/>
      </c>
      <c r="AZ63" s="97"/>
      <c r="BA63" s="68"/>
      <c r="BB63" s="68"/>
      <c r="BC63" s="68"/>
      <c r="BD63" s="68"/>
      <c r="BE63" s="15"/>
      <c r="BF63" s="5">
        <f t="shared" si="29"/>
        <v>14507</v>
      </c>
      <c r="BG63" s="42">
        <v>7377</v>
      </c>
      <c r="BH63" s="42">
        <v>2450</v>
      </c>
      <c r="BI63" s="42"/>
      <c r="BJ63" s="42"/>
      <c r="BK63" s="42"/>
      <c r="BL63" s="42"/>
      <c r="BM63" s="15">
        <v>4680</v>
      </c>
    </row>
    <row r="64" spans="1:65" outlineLevel="5">
      <c r="A64" s="22">
        <f t="shared" si="5"/>
        <v>2</v>
      </c>
      <c r="B64" s="9">
        <f t="shared" si="11"/>
        <v>42779</v>
      </c>
      <c r="C64" s="207">
        <v>353423</v>
      </c>
      <c r="D64" s="64">
        <f t="shared" si="20"/>
        <v>38.299999999999997</v>
      </c>
      <c r="E64" s="12">
        <v>36</v>
      </c>
      <c r="F64" s="12">
        <v>39</v>
      </c>
      <c r="G64" s="12">
        <v>41</v>
      </c>
      <c r="H64" s="12">
        <v>39</v>
      </c>
      <c r="I64" s="12">
        <v>35</v>
      </c>
      <c r="J64" s="12">
        <v>38</v>
      </c>
      <c r="K64" s="12">
        <v>40</v>
      </c>
      <c r="L64" s="12">
        <v>38</v>
      </c>
      <c r="M64" s="74" t="str">
        <f t="shared" si="21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2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3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36</v>
      </c>
      <c r="AO64" s="41">
        <v>1115</v>
      </c>
      <c r="AP64" s="110"/>
      <c r="AQ64" s="111"/>
      <c r="AR64" s="126" t="str">
        <f t="shared" si="24"/>
        <v/>
      </c>
      <c r="AS64" s="126" t="str">
        <f t="shared" si="25"/>
        <v/>
      </c>
      <c r="AT64" s="127">
        <v>1505</v>
      </c>
      <c r="AU64" s="128"/>
      <c r="AV64" s="129"/>
      <c r="AW64" s="126" t="str">
        <f t="shared" si="26"/>
        <v/>
      </c>
      <c r="AX64" s="126" t="str">
        <f t="shared" si="27"/>
        <v/>
      </c>
      <c r="AY64" s="64" t="str">
        <f t="shared" si="28"/>
        <v/>
      </c>
      <c r="AZ64" s="97">
        <v>81.5</v>
      </c>
      <c r="BA64" s="68"/>
      <c r="BB64" s="68"/>
      <c r="BC64" s="68"/>
      <c r="BD64" s="68"/>
      <c r="BE64" s="15"/>
      <c r="BF64" s="5">
        <f t="shared" si="29"/>
        <v>14989</v>
      </c>
      <c r="BG64" s="42">
        <v>4629</v>
      </c>
      <c r="BH64" s="42">
        <v>5780</v>
      </c>
      <c r="BI64" s="42"/>
      <c r="BJ64" s="42"/>
      <c r="BK64" s="42"/>
      <c r="BL64" s="42"/>
      <c r="BM64" s="15">
        <v>4580</v>
      </c>
    </row>
    <row r="65" spans="1:65" outlineLevel="5">
      <c r="A65" s="22">
        <f t="shared" si="5"/>
        <v>2</v>
      </c>
      <c r="B65" s="9">
        <f t="shared" si="11"/>
        <v>42780</v>
      </c>
      <c r="C65" s="207">
        <v>365564</v>
      </c>
      <c r="D65" s="64">
        <f t="shared" si="20"/>
        <v>38.299999999999997</v>
      </c>
      <c r="E65" s="12">
        <v>37</v>
      </c>
      <c r="F65" s="12">
        <v>39</v>
      </c>
      <c r="G65" s="12">
        <v>40</v>
      </c>
      <c r="H65" s="12">
        <v>39</v>
      </c>
      <c r="I65" s="12">
        <v>36</v>
      </c>
      <c r="J65" s="12">
        <v>38</v>
      </c>
      <c r="K65" s="12">
        <v>39</v>
      </c>
      <c r="L65" s="12">
        <v>38</v>
      </c>
      <c r="M65" s="74">
        <f t="shared" si="21"/>
        <v>7.4</v>
      </c>
      <c r="N65" s="86">
        <v>7.47</v>
      </c>
      <c r="O65" s="86">
        <v>7.43</v>
      </c>
      <c r="P65" s="86">
        <v>7.38</v>
      </c>
      <c r="Q65" s="86">
        <v>7.31</v>
      </c>
      <c r="R65" s="83"/>
      <c r="S65" s="83"/>
      <c r="T65" s="83"/>
      <c r="U65" s="83"/>
      <c r="V65" s="5" t="str">
        <f t="shared" si="22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3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40</v>
      </c>
      <c r="AO65" s="41">
        <v>988</v>
      </c>
      <c r="AP65" s="110">
        <v>5.32</v>
      </c>
      <c r="AQ65" s="111">
        <v>4.09</v>
      </c>
      <c r="AR65" s="126">
        <f t="shared" si="24"/>
        <v>76.879699248120289</v>
      </c>
      <c r="AS65" s="126">
        <f t="shared" si="25"/>
        <v>23.120300751879711</v>
      </c>
      <c r="AT65" s="127">
        <v>1043</v>
      </c>
      <c r="AU65" s="128">
        <v>2.88</v>
      </c>
      <c r="AV65" s="129">
        <v>1.83</v>
      </c>
      <c r="AW65" s="126">
        <f t="shared" si="26"/>
        <v>63.541666666666671</v>
      </c>
      <c r="AX65" s="126">
        <f t="shared" si="27"/>
        <v>36.458333333333329</v>
      </c>
      <c r="AY65" s="64">
        <f t="shared" si="28"/>
        <v>47.586447782046761</v>
      </c>
      <c r="AZ65" s="97">
        <v>81.400000000000006</v>
      </c>
      <c r="BA65" s="68"/>
      <c r="BB65" s="68"/>
      <c r="BC65" s="68"/>
      <c r="BD65" s="68"/>
      <c r="BE65" s="15"/>
      <c r="BF65" s="5">
        <f t="shared" si="29"/>
        <v>14329</v>
      </c>
      <c r="BG65" s="42">
        <v>4439</v>
      </c>
      <c r="BH65" s="42">
        <v>4900</v>
      </c>
      <c r="BI65" s="42"/>
      <c r="BJ65" s="42"/>
      <c r="BK65" s="42"/>
      <c r="BL65" s="42"/>
      <c r="BM65" s="15">
        <v>4990</v>
      </c>
    </row>
    <row r="66" spans="1:65" outlineLevel="5">
      <c r="A66" s="22">
        <f t="shared" si="5"/>
        <v>2</v>
      </c>
      <c r="B66" s="9">
        <f t="shared" si="11"/>
        <v>42781</v>
      </c>
      <c r="C66" s="207">
        <v>382517</v>
      </c>
      <c r="D66" s="64">
        <f t="shared" si="20"/>
        <v>38</v>
      </c>
      <c r="E66" s="12">
        <v>37</v>
      </c>
      <c r="F66" s="12">
        <v>40</v>
      </c>
      <c r="G66" s="12">
        <v>39</v>
      </c>
      <c r="H66" s="12">
        <v>38</v>
      </c>
      <c r="I66" s="12">
        <v>36</v>
      </c>
      <c r="J66" s="12">
        <v>39</v>
      </c>
      <c r="K66" s="12">
        <v>38</v>
      </c>
      <c r="L66" s="12">
        <v>37</v>
      </c>
      <c r="M66" s="74" t="str">
        <f t="shared" si="21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2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3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43</v>
      </c>
      <c r="AO66" s="41">
        <v>921</v>
      </c>
      <c r="AP66" s="110"/>
      <c r="AQ66" s="111"/>
      <c r="AR66" s="126" t="str">
        <f t="shared" si="24"/>
        <v/>
      </c>
      <c r="AS66" s="126" t="str">
        <f t="shared" si="25"/>
        <v/>
      </c>
      <c r="AT66" s="127">
        <v>1247</v>
      </c>
      <c r="AU66" s="128"/>
      <c r="AV66" s="129"/>
      <c r="AW66" s="126" t="str">
        <f t="shared" si="26"/>
        <v/>
      </c>
      <c r="AX66" s="126" t="str">
        <f t="shared" si="27"/>
        <v/>
      </c>
      <c r="AY66" s="64" t="str">
        <f t="shared" si="28"/>
        <v/>
      </c>
      <c r="AZ66" s="97">
        <v>82</v>
      </c>
      <c r="BA66" s="68"/>
      <c r="BB66" s="68"/>
      <c r="BC66" s="68"/>
      <c r="BD66" s="68"/>
      <c r="BE66" s="15"/>
      <c r="BF66" s="5">
        <f t="shared" si="29"/>
        <v>11939</v>
      </c>
      <c r="BG66" s="42">
        <v>4189</v>
      </c>
      <c r="BH66" s="42">
        <v>3150</v>
      </c>
      <c r="BI66" s="42"/>
      <c r="BJ66" s="42"/>
      <c r="BK66" s="42"/>
      <c r="BL66" s="42"/>
      <c r="BM66" s="15">
        <v>4600</v>
      </c>
    </row>
    <row r="67" spans="1:65" outlineLevel="5">
      <c r="A67" s="22">
        <f t="shared" si="5"/>
        <v>2</v>
      </c>
      <c r="B67" s="9">
        <f t="shared" si="11"/>
        <v>42782</v>
      </c>
      <c r="C67" s="207">
        <v>378995</v>
      </c>
      <c r="D67" s="64">
        <f t="shared" si="20"/>
        <v>38.299999999999997</v>
      </c>
      <c r="E67" s="12">
        <v>37</v>
      </c>
      <c r="F67" s="12">
        <v>40</v>
      </c>
      <c r="G67" s="12">
        <v>40</v>
      </c>
      <c r="H67" s="12">
        <v>38</v>
      </c>
      <c r="I67" s="12">
        <v>36</v>
      </c>
      <c r="J67" s="12">
        <v>39</v>
      </c>
      <c r="K67" s="12">
        <v>39</v>
      </c>
      <c r="L67" s="12">
        <v>37</v>
      </c>
      <c r="M67" s="74" t="str">
        <f t="shared" si="21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2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3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34</v>
      </c>
      <c r="AO67" s="41">
        <v>1170</v>
      </c>
      <c r="AP67" s="110"/>
      <c r="AQ67" s="111"/>
      <c r="AR67" s="126" t="str">
        <f t="shared" si="24"/>
        <v/>
      </c>
      <c r="AS67" s="126" t="str">
        <f t="shared" si="25"/>
        <v/>
      </c>
      <c r="AT67" s="127">
        <v>1540</v>
      </c>
      <c r="AU67" s="128"/>
      <c r="AV67" s="129"/>
      <c r="AW67" s="126" t="str">
        <f t="shared" si="26"/>
        <v/>
      </c>
      <c r="AX67" s="126" t="str">
        <f t="shared" si="27"/>
        <v/>
      </c>
      <c r="AY67" s="64" t="str">
        <f t="shared" si="28"/>
        <v/>
      </c>
      <c r="AZ67" s="97">
        <v>82.2</v>
      </c>
      <c r="BA67" s="68"/>
      <c r="BB67" s="68"/>
      <c r="BC67" s="68"/>
      <c r="BD67" s="68"/>
      <c r="BE67" s="15"/>
      <c r="BF67" s="5">
        <f t="shared" si="29"/>
        <v>15431</v>
      </c>
      <c r="BG67" s="42">
        <v>6751</v>
      </c>
      <c r="BH67" s="42">
        <v>4030</v>
      </c>
      <c r="BI67" s="42"/>
      <c r="BJ67" s="42"/>
      <c r="BK67" s="42"/>
      <c r="BL67" s="42"/>
      <c r="BM67" s="15">
        <v>4650</v>
      </c>
    </row>
    <row r="68" spans="1:65" outlineLevel="5">
      <c r="A68" s="22">
        <f t="shared" si="5"/>
        <v>2</v>
      </c>
      <c r="B68" s="9">
        <f t="shared" si="11"/>
        <v>42783</v>
      </c>
      <c r="C68" s="207">
        <v>438324</v>
      </c>
      <c r="D68" s="64">
        <f t="shared" si="20"/>
        <v>38.299999999999997</v>
      </c>
      <c r="E68" s="12">
        <v>37</v>
      </c>
      <c r="F68" s="12">
        <v>39</v>
      </c>
      <c r="G68" s="12">
        <v>40</v>
      </c>
      <c r="H68" s="12">
        <v>39</v>
      </c>
      <c r="I68" s="12">
        <v>36</v>
      </c>
      <c r="J68" s="12">
        <v>38</v>
      </c>
      <c r="K68" s="12">
        <v>39</v>
      </c>
      <c r="L68" s="12">
        <v>38</v>
      </c>
      <c r="M68" s="74" t="str">
        <f t="shared" si="21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2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3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33</v>
      </c>
      <c r="AO68" s="41">
        <v>1197</v>
      </c>
      <c r="AP68" s="110"/>
      <c r="AQ68" s="111"/>
      <c r="AR68" s="126" t="str">
        <f t="shared" si="24"/>
        <v/>
      </c>
      <c r="AS68" s="126" t="str">
        <f t="shared" si="25"/>
        <v/>
      </c>
      <c r="AT68" s="127">
        <v>1472</v>
      </c>
      <c r="AU68" s="128"/>
      <c r="AV68" s="129"/>
      <c r="AW68" s="126" t="str">
        <f t="shared" si="26"/>
        <v/>
      </c>
      <c r="AX68" s="126" t="str">
        <f t="shared" si="27"/>
        <v/>
      </c>
      <c r="AY68" s="64" t="str">
        <f t="shared" si="28"/>
        <v/>
      </c>
      <c r="AZ68" s="97">
        <v>82.2</v>
      </c>
      <c r="BA68" s="68"/>
      <c r="BB68" s="68"/>
      <c r="BC68" s="68"/>
      <c r="BD68" s="68"/>
      <c r="BE68" s="15"/>
      <c r="BF68" s="5">
        <f t="shared" si="29"/>
        <v>14485</v>
      </c>
      <c r="BG68" s="42">
        <v>6075</v>
      </c>
      <c r="BH68" s="42">
        <v>3150</v>
      </c>
      <c r="BI68" s="42"/>
      <c r="BJ68" s="42"/>
      <c r="BK68" s="42"/>
      <c r="BL68" s="42"/>
      <c r="BM68" s="15">
        <v>5260</v>
      </c>
    </row>
    <row r="69" spans="1:65" outlineLevel="5">
      <c r="A69" s="22">
        <f t="shared" si="5"/>
        <v>2</v>
      </c>
      <c r="B69" s="9">
        <f t="shared" si="11"/>
        <v>42784</v>
      </c>
      <c r="C69" s="207">
        <v>404142</v>
      </c>
      <c r="D69" s="64">
        <f t="shared" si="20"/>
        <v>38.299999999999997</v>
      </c>
      <c r="E69" s="12">
        <v>38</v>
      </c>
      <c r="F69" s="12">
        <v>39</v>
      </c>
      <c r="G69" s="12">
        <v>40</v>
      </c>
      <c r="H69" s="12">
        <v>38</v>
      </c>
      <c r="I69" s="12">
        <v>37</v>
      </c>
      <c r="J69" s="12">
        <v>38</v>
      </c>
      <c r="K69" s="12">
        <v>39</v>
      </c>
      <c r="L69" s="12">
        <v>37</v>
      </c>
      <c r="M69" s="74" t="str">
        <f t="shared" si="21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2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3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34</v>
      </c>
      <c r="AO69" s="41">
        <v>1157</v>
      </c>
      <c r="AP69" s="110"/>
      <c r="AQ69" s="111"/>
      <c r="AR69" s="126" t="str">
        <f t="shared" si="24"/>
        <v/>
      </c>
      <c r="AS69" s="126" t="str">
        <f t="shared" si="25"/>
        <v/>
      </c>
      <c r="AT69" s="127">
        <v>1539</v>
      </c>
      <c r="AU69" s="128"/>
      <c r="AV69" s="129"/>
      <c r="AW69" s="126" t="str">
        <f t="shared" si="26"/>
        <v/>
      </c>
      <c r="AX69" s="126" t="str">
        <f t="shared" si="27"/>
        <v/>
      </c>
      <c r="AY69" s="64" t="str">
        <f t="shared" si="28"/>
        <v/>
      </c>
      <c r="AZ69" s="97"/>
      <c r="BA69" s="68"/>
      <c r="BB69" s="68"/>
      <c r="BC69" s="68"/>
      <c r="BD69" s="68"/>
      <c r="BE69" s="15"/>
      <c r="BF69" s="5">
        <f t="shared" si="29"/>
        <v>16846</v>
      </c>
      <c r="BG69" s="42">
        <v>5536</v>
      </c>
      <c r="BH69" s="42">
        <v>6470</v>
      </c>
      <c r="BI69" s="42"/>
      <c r="BJ69" s="42"/>
      <c r="BK69" s="42"/>
      <c r="BL69" s="42"/>
      <c r="BM69" s="15">
        <v>4840</v>
      </c>
    </row>
    <row r="70" spans="1:65" outlineLevel="5">
      <c r="A70" s="22">
        <f t="shared" si="5"/>
        <v>2</v>
      </c>
      <c r="B70" s="9">
        <f t="shared" si="11"/>
        <v>42785</v>
      </c>
      <c r="C70" s="207">
        <v>362242</v>
      </c>
      <c r="D70" s="64">
        <f t="shared" si="20"/>
        <v>38.299999999999997</v>
      </c>
      <c r="E70" s="12">
        <v>38</v>
      </c>
      <c r="F70" s="12">
        <v>39</v>
      </c>
      <c r="G70" s="12">
        <v>40</v>
      </c>
      <c r="H70" s="12">
        <v>38</v>
      </c>
      <c r="I70" s="12">
        <v>37</v>
      </c>
      <c r="J70" s="12">
        <v>38</v>
      </c>
      <c r="K70" s="12">
        <v>39</v>
      </c>
      <c r="L70" s="12">
        <v>37</v>
      </c>
      <c r="M70" s="74" t="str">
        <f t="shared" si="21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2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3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36</v>
      </c>
      <c r="AO70" s="41">
        <v>1106</v>
      </c>
      <c r="AP70" s="110"/>
      <c r="AQ70" s="111"/>
      <c r="AR70" s="126" t="str">
        <f t="shared" si="24"/>
        <v/>
      </c>
      <c r="AS70" s="126" t="str">
        <f t="shared" si="25"/>
        <v/>
      </c>
      <c r="AT70" s="127">
        <v>1548</v>
      </c>
      <c r="AU70" s="128"/>
      <c r="AV70" s="129"/>
      <c r="AW70" s="126" t="str">
        <f t="shared" si="26"/>
        <v/>
      </c>
      <c r="AX70" s="126" t="str">
        <f t="shared" si="27"/>
        <v/>
      </c>
      <c r="AY70" s="64" t="str">
        <f t="shared" si="28"/>
        <v/>
      </c>
      <c r="AZ70" s="97"/>
      <c r="BA70" s="68"/>
      <c r="BB70" s="68"/>
      <c r="BC70" s="68"/>
      <c r="BD70" s="68"/>
      <c r="BE70" s="15"/>
      <c r="BF70" s="5">
        <f t="shared" si="29"/>
        <v>14245</v>
      </c>
      <c r="BG70" s="42">
        <v>4905</v>
      </c>
      <c r="BH70" s="42">
        <v>4550</v>
      </c>
      <c r="BI70" s="42"/>
      <c r="BJ70" s="42"/>
      <c r="BK70" s="42"/>
      <c r="BL70" s="42"/>
      <c r="BM70" s="15">
        <v>4790</v>
      </c>
    </row>
    <row r="71" spans="1:65" outlineLevel="5">
      <c r="A71" s="22">
        <f t="shared" si="5"/>
        <v>2</v>
      </c>
      <c r="B71" s="9">
        <f t="shared" si="11"/>
        <v>42786</v>
      </c>
      <c r="C71" s="207">
        <v>378783</v>
      </c>
      <c r="D71" s="64">
        <f t="shared" si="20"/>
        <v>38.5</v>
      </c>
      <c r="E71" s="12">
        <v>38</v>
      </c>
      <c r="F71" s="12">
        <v>39</v>
      </c>
      <c r="G71" s="12">
        <v>40</v>
      </c>
      <c r="H71" s="12">
        <v>39</v>
      </c>
      <c r="I71" s="12">
        <v>37</v>
      </c>
      <c r="J71" s="12">
        <v>38</v>
      </c>
      <c r="K71" s="12">
        <v>39</v>
      </c>
      <c r="L71" s="12">
        <v>38</v>
      </c>
      <c r="M71" s="74" t="str">
        <f t="shared" si="21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2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3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34</v>
      </c>
      <c r="AO71" s="41">
        <v>1172</v>
      </c>
      <c r="AP71" s="110"/>
      <c r="AQ71" s="111"/>
      <c r="AR71" s="126" t="str">
        <f t="shared" si="24"/>
        <v/>
      </c>
      <c r="AS71" s="126" t="str">
        <f t="shared" si="25"/>
        <v/>
      </c>
      <c r="AT71" s="127">
        <v>1543</v>
      </c>
      <c r="AU71" s="128"/>
      <c r="AV71" s="129"/>
      <c r="AW71" s="126" t="str">
        <f t="shared" si="26"/>
        <v/>
      </c>
      <c r="AX71" s="126" t="str">
        <f t="shared" si="27"/>
        <v/>
      </c>
      <c r="AY71" s="64" t="str">
        <f t="shared" si="28"/>
        <v/>
      </c>
      <c r="AZ71" s="97">
        <v>82.7</v>
      </c>
      <c r="BA71" s="68"/>
      <c r="BB71" s="68"/>
      <c r="BC71" s="68"/>
      <c r="BD71" s="68"/>
      <c r="BE71" s="15"/>
      <c r="BF71" s="5">
        <f t="shared" si="29"/>
        <v>14678</v>
      </c>
      <c r="BG71" s="42">
        <v>8108</v>
      </c>
      <c r="BH71" s="42">
        <v>1750</v>
      </c>
      <c r="BI71" s="42"/>
      <c r="BJ71" s="42"/>
      <c r="BK71" s="42"/>
      <c r="BL71" s="42"/>
      <c r="BM71" s="15">
        <v>4820</v>
      </c>
    </row>
    <row r="72" spans="1:65" outlineLevel="5">
      <c r="A72" s="22">
        <f t="shared" si="5"/>
        <v>2</v>
      </c>
      <c r="B72" s="9">
        <f t="shared" si="11"/>
        <v>42787</v>
      </c>
      <c r="C72" s="207">
        <v>400078</v>
      </c>
      <c r="D72" s="64">
        <f t="shared" si="20"/>
        <v>38.5</v>
      </c>
      <c r="E72" s="12">
        <v>39</v>
      </c>
      <c r="F72" s="12">
        <v>39</v>
      </c>
      <c r="G72" s="12">
        <v>39</v>
      </c>
      <c r="H72" s="12">
        <v>39</v>
      </c>
      <c r="I72" s="12">
        <v>38</v>
      </c>
      <c r="J72" s="12">
        <v>38</v>
      </c>
      <c r="K72" s="12">
        <v>38</v>
      </c>
      <c r="L72" s="12">
        <v>38</v>
      </c>
      <c r="M72" s="74">
        <f t="shared" si="21"/>
        <v>7.2</v>
      </c>
      <c r="N72" s="86">
        <v>7.27</v>
      </c>
      <c r="O72" s="86">
        <v>7.12</v>
      </c>
      <c r="P72" s="86">
        <v>7.31</v>
      </c>
      <c r="Q72" s="86">
        <v>7.25</v>
      </c>
      <c r="R72" s="83"/>
      <c r="S72" s="83"/>
      <c r="T72" s="83"/>
      <c r="U72" s="83"/>
      <c r="V72" s="5" t="str">
        <f t="shared" si="22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3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34</v>
      </c>
      <c r="AO72" s="41">
        <v>1177</v>
      </c>
      <c r="AP72" s="110">
        <v>5.57</v>
      </c>
      <c r="AQ72" s="111">
        <v>4.49</v>
      </c>
      <c r="AR72" s="126">
        <f t="shared" si="24"/>
        <v>80.61041292639139</v>
      </c>
      <c r="AS72" s="126">
        <f t="shared" si="25"/>
        <v>19.38958707360861</v>
      </c>
      <c r="AT72" s="127">
        <v>1568</v>
      </c>
      <c r="AU72" s="128">
        <v>2.81</v>
      </c>
      <c r="AV72" s="129">
        <v>1.83</v>
      </c>
      <c r="AW72" s="126">
        <f t="shared" si="26"/>
        <v>65.12455516014235</v>
      </c>
      <c r="AX72" s="126">
        <f t="shared" si="27"/>
        <v>34.87544483985765</v>
      </c>
      <c r="AY72" s="64">
        <f t="shared" si="28"/>
        <v>55.08385982455345</v>
      </c>
      <c r="AZ72" s="97">
        <v>82</v>
      </c>
      <c r="BA72" s="68"/>
      <c r="BB72" s="68"/>
      <c r="BC72" s="68"/>
      <c r="BD72" s="68"/>
      <c r="BE72" s="15"/>
      <c r="BF72" s="5">
        <f t="shared" si="29"/>
        <v>12826</v>
      </c>
      <c r="BG72" s="42">
        <v>2036</v>
      </c>
      <c r="BH72" s="42">
        <v>5600</v>
      </c>
      <c r="BI72" s="42"/>
      <c r="BJ72" s="42"/>
      <c r="BK72" s="42"/>
      <c r="BL72" s="42"/>
      <c r="BM72" s="15">
        <v>5190</v>
      </c>
    </row>
    <row r="73" spans="1:65" outlineLevel="5">
      <c r="A73" s="22">
        <f t="shared" si="5"/>
        <v>2</v>
      </c>
      <c r="B73" s="9">
        <f t="shared" si="11"/>
        <v>42788</v>
      </c>
      <c r="C73" s="207">
        <v>420393</v>
      </c>
      <c r="D73" s="64">
        <f t="shared" si="20"/>
        <v>38.299999999999997</v>
      </c>
      <c r="E73" s="12">
        <v>39</v>
      </c>
      <c r="F73" s="12">
        <v>38</v>
      </c>
      <c r="G73" s="12">
        <v>39</v>
      </c>
      <c r="H73" s="12">
        <v>39</v>
      </c>
      <c r="I73" s="12">
        <v>38</v>
      </c>
      <c r="J73" s="12">
        <v>37</v>
      </c>
      <c r="K73" s="12">
        <v>38</v>
      </c>
      <c r="L73" s="12">
        <v>38</v>
      </c>
      <c r="M73" s="74" t="str">
        <f t="shared" si="21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2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3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37</v>
      </c>
      <c r="AO73" s="41">
        <v>1080</v>
      </c>
      <c r="AP73" s="110"/>
      <c r="AQ73" s="111"/>
      <c r="AR73" s="126" t="str">
        <f t="shared" si="24"/>
        <v/>
      </c>
      <c r="AS73" s="126" t="str">
        <f t="shared" si="25"/>
        <v/>
      </c>
      <c r="AT73" s="127">
        <v>1444</v>
      </c>
      <c r="AU73" s="128"/>
      <c r="AV73" s="129"/>
      <c r="AW73" s="126" t="str">
        <f t="shared" si="26"/>
        <v/>
      </c>
      <c r="AX73" s="126" t="str">
        <f t="shared" si="27"/>
        <v/>
      </c>
      <c r="AY73" s="64" t="str">
        <f t="shared" si="28"/>
        <v/>
      </c>
      <c r="AZ73" s="97">
        <v>81.7</v>
      </c>
      <c r="BA73" s="68"/>
      <c r="BB73" s="68"/>
      <c r="BC73" s="68"/>
      <c r="BD73" s="68"/>
      <c r="BE73" s="15"/>
      <c r="BF73" s="5">
        <f t="shared" si="29"/>
        <v>15036</v>
      </c>
      <c r="BG73" s="42">
        <v>4476</v>
      </c>
      <c r="BH73" s="42">
        <v>5780</v>
      </c>
      <c r="BI73" s="42"/>
      <c r="BJ73" s="42"/>
      <c r="BK73" s="42"/>
      <c r="BL73" s="42"/>
      <c r="BM73" s="15">
        <v>4780</v>
      </c>
    </row>
    <row r="74" spans="1:65" outlineLevel="5">
      <c r="A74" s="22">
        <f t="shared" si="5"/>
        <v>2</v>
      </c>
      <c r="B74" s="9">
        <f t="shared" si="11"/>
        <v>42789</v>
      </c>
      <c r="C74" s="207">
        <v>490348</v>
      </c>
      <c r="D74" s="64">
        <f t="shared" si="20"/>
        <v>37.799999999999997</v>
      </c>
      <c r="E74" s="12">
        <v>38</v>
      </c>
      <c r="F74" s="12">
        <v>38</v>
      </c>
      <c r="G74" s="12">
        <v>39</v>
      </c>
      <c r="H74" s="12">
        <v>38</v>
      </c>
      <c r="I74" s="12">
        <v>37</v>
      </c>
      <c r="J74" s="12">
        <v>37</v>
      </c>
      <c r="K74" s="12">
        <v>38</v>
      </c>
      <c r="L74" s="12">
        <v>37</v>
      </c>
      <c r="M74" s="74" t="str">
        <f t="shared" si="21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2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3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30</v>
      </c>
      <c r="AO74" s="41">
        <v>1335</v>
      </c>
      <c r="AP74" s="110"/>
      <c r="AQ74" s="111"/>
      <c r="AR74" s="126" t="str">
        <f t="shared" si="24"/>
        <v/>
      </c>
      <c r="AS74" s="126" t="str">
        <f t="shared" si="25"/>
        <v/>
      </c>
      <c r="AT74" s="127">
        <v>1504</v>
      </c>
      <c r="AU74" s="128"/>
      <c r="AV74" s="129"/>
      <c r="AW74" s="126" t="str">
        <f t="shared" si="26"/>
        <v/>
      </c>
      <c r="AX74" s="126" t="str">
        <f t="shared" si="27"/>
        <v/>
      </c>
      <c r="AY74" s="64" t="str">
        <f t="shared" si="28"/>
        <v/>
      </c>
      <c r="AZ74" s="97">
        <v>82.2</v>
      </c>
      <c r="BA74" s="68"/>
      <c r="BB74" s="68"/>
      <c r="BC74" s="68"/>
      <c r="BD74" s="68"/>
      <c r="BE74" s="15"/>
      <c r="BF74" s="5">
        <f t="shared" si="29"/>
        <v>13291</v>
      </c>
      <c r="BG74" s="42">
        <v>6261</v>
      </c>
      <c r="BH74" s="42">
        <v>2100</v>
      </c>
      <c r="BI74" s="42"/>
      <c r="BJ74" s="42"/>
      <c r="BK74" s="42"/>
      <c r="BL74" s="42"/>
      <c r="BM74" s="15">
        <v>4930</v>
      </c>
    </row>
    <row r="75" spans="1:65" outlineLevel="5">
      <c r="A75" s="22">
        <f t="shared" si="5"/>
        <v>2</v>
      </c>
      <c r="B75" s="9">
        <f t="shared" si="11"/>
        <v>42790</v>
      </c>
      <c r="C75" s="207">
        <v>409662</v>
      </c>
      <c r="D75" s="64">
        <f t="shared" si="20"/>
        <v>38.299999999999997</v>
      </c>
      <c r="E75" s="12">
        <v>39</v>
      </c>
      <c r="F75" s="12">
        <v>38</v>
      </c>
      <c r="G75" s="12">
        <v>40</v>
      </c>
      <c r="H75" s="12">
        <v>38</v>
      </c>
      <c r="I75" s="12">
        <v>38</v>
      </c>
      <c r="J75" s="12">
        <v>37</v>
      </c>
      <c r="K75" s="12">
        <v>39</v>
      </c>
      <c r="L75" s="12">
        <v>37</v>
      </c>
      <c r="M75" s="74" t="str">
        <f t="shared" si="21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2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3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33</v>
      </c>
      <c r="AO75" s="41">
        <v>1193</v>
      </c>
      <c r="AP75" s="110"/>
      <c r="AQ75" s="111"/>
      <c r="AR75" s="126" t="str">
        <f t="shared" si="24"/>
        <v/>
      </c>
      <c r="AS75" s="126" t="str">
        <f t="shared" si="25"/>
        <v/>
      </c>
      <c r="AT75" s="127">
        <v>1324</v>
      </c>
      <c r="AU75" s="128"/>
      <c r="AV75" s="129"/>
      <c r="AW75" s="126" t="str">
        <f t="shared" si="26"/>
        <v/>
      </c>
      <c r="AX75" s="126" t="str">
        <f t="shared" si="27"/>
        <v/>
      </c>
      <c r="AY75" s="64" t="str">
        <f t="shared" si="28"/>
        <v/>
      </c>
      <c r="AZ75" s="97">
        <v>81.7</v>
      </c>
      <c r="BA75" s="68"/>
      <c r="BB75" s="68"/>
      <c r="BC75" s="68"/>
      <c r="BD75" s="68"/>
      <c r="BE75" s="15"/>
      <c r="BF75" s="5">
        <f t="shared" si="29"/>
        <v>15340</v>
      </c>
      <c r="BG75" s="42">
        <v>8050</v>
      </c>
      <c r="BH75" s="42">
        <v>2800</v>
      </c>
      <c r="BI75" s="42"/>
      <c r="BJ75" s="42"/>
      <c r="BK75" s="42"/>
      <c r="BL75" s="42"/>
      <c r="BM75" s="15">
        <v>4490</v>
      </c>
    </row>
    <row r="76" spans="1:65" outlineLevel="5">
      <c r="A76" s="22">
        <f t="shared" si="5"/>
        <v>2</v>
      </c>
      <c r="B76" s="9">
        <f t="shared" si="11"/>
        <v>42791</v>
      </c>
      <c r="C76" s="207">
        <v>415277</v>
      </c>
      <c r="D76" s="64">
        <f t="shared" si="20"/>
        <v>38.5</v>
      </c>
      <c r="E76" s="12">
        <v>39</v>
      </c>
      <c r="F76" s="12">
        <v>39</v>
      </c>
      <c r="G76" s="12">
        <v>40</v>
      </c>
      <c r="H76" s="12">
        <v>38</v>
      </c>
      <c r="I76" s="12">
        <v>38</v>
      </c>
      <c r="J76" s="12">
        <v>38</v>
      </c>
      <c r="K76" s="12">
        <v>39</v>
      </c>
      <c r="L76" s="12">
        <v>37</v>
      </c>
      <c r="M76" s="74" t="str">
        <f t="shared" si="21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2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3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33</v>
      </c>
      <c r="AO76" s="41">
        <v>1194</v>
      </c>
      <c r="AP76" s="110"/>
      <c r="AQ76" s="111"/>
      <c r="AR76" s="126" t="str">
        <f t="shared" si="24"/>
        <v/>
      </c>
      <c r="AS76" s="126" t="str">
        <f t="shared" si="25"/>
        <v/>
      </c>
      <c r="AT76" s="127">
        <v>1495</v>
      </c>
      <c r="AU76" s="128"/>
      <c r="AV76" s="129"/>
      <c r="AW76" s="126" t="str">
        <f t="shared" si="26"/>
        <v/>
      </c>
      <c r="AX76" s="126" t="str">
        <f t="shared" si="27"/>
        <v/>
      </c>
      <c r="AY76" s="64" t="str">
        <f t="shared" si="28"/>
        <v/>
      </c>
      <c r="AZ76" s="97"/>
      <c r="BA76" s="68"/>
      <c r="BB76" s="68"/>
      <c r="BC76" s="68"/>
      <c r="BD76" s="68"/>
      <c r="BE76" s="15"/>
      <c r="BF76" s="5">
        <f t="shared" si="29"/>
        <v>13768</v>
      </c>
      <c r="BG76" s="42">
        <v>6228</v>
      </c>
      <c r="BH76" s="42">
        <v>2630</v>
      </c>
      <c r="BI76" s="42"/>
      <c r="BJ76" s="42"/>
      <c r="BK76" s="42"/>
      <c r="BL76" s="42"/>
      <c r="BM76" s="15">
        <v>4910</v>
      </c>
    </row>
    <row r="77" spans="1:65" outlineLevel="5">
      <c r="A77" s="22">
        <f t="shared" si="5"/>
        <v>2</v>
      </c>
      <c r="B77" s="9">
        <f t="shared" si="11"/>
        <v>42792</v>
      </c>
      <c r="C77" s="207">
        <v>373965</v>
      </c>
      <c r="D77" s="64">
        <f t="shared" si="20"/>
        <v>38</v>
      </c>
      <c r="E77" s="12">
        <v>39</v>
      </c>
      <c r="F77" s="12">
        <v>38</v>
      </c>
      <c r="G77" s="12">
        <v>39</v>
      </c>
      <c r="H77" s="12">
        <v>38</v>
      </c>
      <c r="I77" s="12">
        <v>38</v>
      </c>
      <c r="J77" s="12">
        <v>37</v>
      </c>
      <c r="K77" s="12">
        <v>38</v>
      </c>
      <c r="L77" s="12">
        <v>37</v>
      </c>
      <c r="M77" s="74" t="str">
        <f t="shared" si="21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2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3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27</v>
      </c>
      <c r="AO77" s="41">
        <v>1485</v>
      </c>
      <c r="AP77" s="110"/>
      <c r="AQ77" s="111"/>
      <c r="AR77" s="126" t="str">
        <f t="shared" si="24"/>
        <v/>
      </c>
      <c r="AS77" s="126" t="str">
        <f t="shared" si="25"/>
        <v/>
      </c>
      <c r="AT77" s="127">
        <v>1371</v>
      </c>
      <c r="AU77" s="128"/>
      <c r="AV77" s="129"/>
      <c r="AW77" s="126" t="str">
        <f t="shared" si="26"/>
        <v/>
      </c>
      <c r="AX77" s="126" t="str">
        <f t="shared" si="27"/>
        <v/>
      </c>
      <c r="AY77" s="64" t="str">
        <f t="shared" si="28"/>
        <v/>
      </c>
      <c r="AZ77" s="97"/>
      <c r="BA77" s="68"/>
      <c r="BB77" s="68"/>
      <c r="BC77" s="68"/>
      <c r="BD77" s="68"/>
      <c r="BE77" s="15"/>
      <c r="BF77" s="5">
        <f t="shared" si="29"/>
        <v>14753</v>
      </c>
      <c r="BG77" s="42">
        <v>3573</v>
      </c>
      <c r="BH77" s="42">
        <v>6300</v>
      </c>
      <c r="BI77" s="42"/>
      <c r="BJ77" s="42"/>
      <c r="BK77" s="42"/>
      <c r="BL77" s="42"/>
      <c r="BM77" s="15">
        <v>4880</v>
      </c>
    </row>
    <row r="78" spans="1:65" outlineLevel="5">
      <c r="A78" s="22">
        <f t="shared" si="5"/>
        <v>2</v>
      </c>
      <c r="B78" s="9">
        <f t="shared" si="11"/>
        <v>42793</v>
      </c>
      <c r="C78" s="207">
        <v>379194</v>
      </c>
      <c r="D78" s="64">
        <f t="shared" si="20"/>
        <v>37.799999999999997</v>
      </c>
      <c r="E78" s="12">
        <v>38</v>
      </c>
      <c r="F78" s="12">
        <v>38</v>
      </c>
      <c r="G78" s="12">
        <v>39</v>
      </c>
      <c r="H78" s="12">
        <v>38</v>
      </c>
      <c r="I78" s="12">
        <v>37</v>
      </c>
      <c r="J78" s="12">
        <v>37</v>
      </c>
      <c r="K78" s="12">
        <v>38</v>
      </c>
      <c r="L78" s="12">
        <v>37</v>
      </c>
      <c r="M78" s="74" t="str">
        <f t="shared" si="21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2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3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38</v>
      </c>
      <c r="AO78" s="41">
        <v>1061</v>
      </c>
      <c r="AP78" s="110"/>
      <c r="AQ78" s="111"/>
      <c r="AR78" s="126" t="str">
        <f t="shared" si="24"/>
        <v/>
      </c>
      <c r="AS78" s="126" t="str">
        <f t="shared" si="25"/>
        <v/>
      </c>
      <c r="AT78" s="127">
        <v>1068</v>
      </c>
      <c r="AU78" s="128"/>
      <c r="AV78" s="129"/>
      <c r="AW78" s="126" t="str">
        <f t="shared" si="26"/>
        <v/>
      </c>
      <c r="AX78" s="126" t="str">
        <f t="shared" si="27"/>
        <v/>
      </c>
      <c r="AY78" s="64" t="str">
        <f t="shared" si="28"/>
        <v/>
      </c>
      <c r="AZ78" s="97">
        <v>81.2</v>
      </c>
      <c r="BA78" s="68"/>
      <c r="BB78" s="68"/>
      <c r="BC78" s="68"/>
      <c r="BD78" s="68"/>
      <c r="BE78" s="15"/>
      <c r="BF78" s="5">
        <f t="shared" si="29"/>
        <v>13202</v>
      </c>
      <c r="BG78" s="42">
        <v>6602</v>
      </c>
      <c r="BH78" s="42">
        <v>1750</v>
      </c>
      <c r="BI78" s="42"/>
      <c r="BJ78" s="42"/>
      <c r="BK78" s="42"/>
      <c r="BL78" s="42"/>
      <c r="BM78" s="15">
        <v>4850</v>
      </c>
    </row>
    <row r="79" spans="1:65" outlineLevel="5">
      <c r="A79" s="22">
        <f t="shared" si="5"/>
        <v>2</v>
      </c>
      <c r="B79" s="49">
        <f t="shared" si="11"/>
        <v>42794</v>
      </c>
      <c r="C79" s="207">
        <v>390925</v>
      </c>
      <c r="D79" s="64">
        <f t="shared" si="20"/>
        <v>38.299999999999997</v>
      </c>
      <c r="E79" s="12">
        <v>39</v>
      </c>
      <c r="F79" s="12">
        <v>38</v>
      </c>
      <c r="G79" s="12">
        <v>40</v>
      </c>
      <c r="H79" s="12">
        <v>38</v>
      </c>
      <c r="I79" s="12">
        <v>38</v>
      </c>
      <c r="J79" s="12">
        <v>37</v>
      </c>
      <c r="K79" s="12">
        <v>39</v>
      </c>
      <c r="L79" s="12">
        <v>37</v>
      </c>
      <c r="M79" s="74" t="str">
        <f t="shared" si="21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2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3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36</v>
      </c>
      <c r="AO79" s="41">
        <v>1108</v>
      </c>
      <c r="AP79" s="110"/>
      <c r="AQ79" s="111"/>
      <c r="AR79" s="126" t="str">
        <f t="shared" si="24"/>
        <v/>
      </c>
      <c r="AS79" s="126" t="str">
        <f t="shared" si="25"/>
        <v/>
      </c>
      <c r="AT79" s="127">
        <v>1334</v>
      </c>
      <c r="AU79" s="128"/>
      <c r="AV79" s="129"/>
      <c r="AW79" s="126" t="str">
        <f t="shared" si="26"/>
        <v/>
      </c>
      <c r="AX79" s="126" t="str">
        <f t="shared" si="27"/>
        <v/>
      </c>
      <c r="AY79" s="64" t="str">
        <f t="shared" si="28"/>
        <v/>
      </c>
      <c r="AZ79" s="97">
        <v>82</v>
      </c>
      <c r="BA79" s="68">
        <v>61.55</v>
      </c>
      <c r="BB79" s="68"/>
      <c r="BC79" s="68"/>
      <c r="BD79" s="68"/>
      <c r="BE79" s="15"/>
      <c r="BF79" s="5">
        <f t="shared" si="29"/>
        <v>12294</v>
      </c>
      <c r="BG79" s="42">
        <v>4254</v>
      </c>
      <c r="BH79" s="42">
        <v>2800</v>
      </c>
      <c r="BI79" s="42"/>
      <c r="BJ79" s="42"/>
      <c r="BK79" s="42"/>
      <c r="BL79" s="42"/>
      <c r="BM79" s="15">
        <v>5240</v>
      </c>
    </row>
    <row r="80" spans="1:65" ht="17.25" outlineLevel="5" thickBot="1">
      <c r="A80" s="47" t="e">
        <f t="shared" si="5"/>
        <v>#VALUE!</v>
      </c>
      <c r="B80" s="49" t="s">
        <v>165</v>
      </c>
      <c r="C80" s="207"/>
      <c r="D80" s="64" t="str">
        <f t="shared" si="20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1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2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3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4"/>
        <v/>
      </c>
      <c r="AS80" s="126" t="str">
        <f t="shared" si="25"/>
        <v/>
      </c>
      <c r="AT80" s="127"/>
      <c r="AU80" s="128"/>
      <c r="AV80" s="129"/>
      <c r="AW80" s="126" t="str">
        <f t="shared" si="26"/>
        <v/>
      </c>
      <c r="AX80" s="126" t="str">
        <f t="shared" si="27"/>
        <v/>
      </c>
      <c r="AY80" s="64" t="str">
        <f t="shared" si="28"/>
        <v/>
      </c>
      <c r="AZ80" s="97"/>
      <c r="BA80" s="68"/>
      <c r="BB80" s="68"/>
      <c r="BC80" s="68"/>
      <c r="BD80" s="68"/>
      <c r="BE80" s="15"/>
      <c r="BF80" s="5" t="str">
        <f t="shared" si="29"/>
        <v/>
      </c>
      <c r="BG80" s="42"/>
      <c r="BH80" s="42"/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0">SUBTOTAL(4,C52:C80)</f>
        <v>490348</v>
      </c>
      <c r="D81" s="60">
        <f t="shared" si="30"/>
        <v>38.799999999999997</v>
      </c>
      <c r="E81" s="28">
        <f t="shared" si="30"/>
        <v>39</v>
      </c>
      <c r="F81" s="28">
        <f t="shared" si="30"/>
        <v>40</v>
      </c>
      <c r="G81" s="28">
        <f t="shared" si="30"/>
        <v>41</v>
      </c>
      <c r="H81" s="28">
        <f t="shared" si="30"/>
        <v>39</v>
      </c>
      <c r="I81" s="28">
        <f t="shared" si="30"/>
        <v>38</v>
      </c>
      <c r="J81" s="28">
        <f t="shared" si="30"/>
        <v>39</v>
      </c>
      <c r="K81" s="28">
        <f t="shared" si="30"/>
        <v>40</v>
      </c>
      <c r="L81" s="28">
        <f t="shared" si="30"/>
        <v>38</v>
      </c>
      <c r="M81" s="71">
        <f t="shared" si="30"/>
        <v>7.4</v>
      </c>
      <c r="N81" s="82">
        <f t="shared" si="30"/>
        <v>7.47</v>
      </c>
      <c r="O81" s="82">
        <f t="shared" si="30"/>
        <v>7.43</v>
      </c>
      <c r="P81" s="82">
        <f t="shared" si="30"/>
        <v>7.42</v>
      </c>
      <c r="Q81" s="82">
        <f t="shared" si="30"/>
        <v>7.45</v>
      </c>
      <c r="R81" s="82">
        <f t="shared" si="30"/>
        <v>0</v>
      </c>
      <c r="S81" s="82">
        <f t="shared" si="30"/>
        <v>0</v>
      </c>
      <c r="T81" s="82">
        <f t="shared" si="30"/>
        <v>0</v>
      </c>
      <c r="U81" s="82">
        <f t="shared" si="30"/>
        <v>0</v>
      </c>
      <c r="V81" s="29">
        <f t="shared" si="30"/>
        <v>0</v>
      </c>
      <c r="W81" s="39">
        <f t="shared" si="30"/>
        <v>0</v>
      </c>
      <c r="X81" s="39">
        <f t="shared" si="30"/>
        <v>0</v>
      </c>
      <c r="Y81" s="39">
        <f t="shared" si="30"/>
        <v>0</v>
      </c>
      <c r="Z81" s="39">
        <f t="shared" si="30"/>
        <v>0</v>
      </c>
      <c r="AA81" s="39">
        <f t="shared" si="30"/>
        <v>0</v>
      </c>
      <c r="AB81" s="39">
        <f t="shared" si="30"/>
        <v>0</v>
      </c>
      <c r="AC81" s="39">
        <f t="shared" si="30"/>
        <v>0</v>
      </c>
      <c r="AD81" s="39">
        <f t="shared" si="30"/>
        <v>0</v>
      </c>
      <c r="AE81" s="29">
        <f t="shared" si="30"/>
        <v>0</v>
      </c>
      <c r="AF81" s="39">
        <f t="shared" si="30"/>
        <v>0</v>
      </c>
      <c r="AG81" s="39">
        <f t="shared" si="30"/>
        <v>0</v>
      </c>
      <c r="AH81" s="39">
        <f t="shared" si="30"/>
        <v>0</v>
      </c>
      <c r="AI81" s="39">
        <f t="shared" si="30"/>
        <v>0</v>
      </c>
      <c r="AJ81" s="39">
        <f t="shared" si="30"/>
        <v>0</v>
      </c>
      <c r="AK81" s="39">
        <f t="shared" si="30"/>
        <v>0</v>
      </c>
      <c r="AL81" s="39">
        <f t="shared" si="30"/>
        <v>0</v>
      </c>
      <c r="AM81" s="39">
        <f t="shared" si="30"/>
        <v>0</v>
      </c>
      <c r="AN81" s="39">
        <f t="shared" si="30"/>
        <v>51</v>
      </c>
      <c r="AO81" s="39">
        <f t="shared" si="30"/>
        <v>1485</v>
      </c>
      <c r="AP81" s="104">
        <f t="shared" si="30"/>
        <v>5.57</v>
      </c>
      <c r="AQ81" s="105">
        <f t="shared" si="30"/>
        <v>4.49</v>
      </c>
      <c r="AR81" s="106">
        <f t="shared" si="30"/>
        <v>80.61041292639139</v>
      </c>
      <c r="AS81" s="106">
        <f t="shared" si="30"/>
        <v>24.948024948024951</v>
      </c>
      <c r="AT81" s="107">
        <f t="shared" si="30"/>
        <v>1568</v>
      </c>
      <c r="AU81" s="108">
        <f t="shared" si="30"/>
        <v>3.1</v>
      </c>
      <c r="AV81" s="109">
        <f t="shared" si="30"/>
        <v>1.83</v>
      </c>
      <c r="AW81" s="106">
        <f t="shared" si="30"/>
        <v>65.12455516014235</v>
      </c>
      <c r="AX81" s="106">
        <f t="shared" si="30"/>
        <v>42.258064516129032</v>
      </c>
      <c r="AY81" s="60">
        <f t="shared" si="30"/>
        <v>55.08385982455345</v>
      </c>
      <c r="AZ81" s="96">
        <f t="shared" si="30"/>
        <v>82.7</v>
      </c>
      <c r="BA81" s="67">
        <f t="shared" si="30"/>
        <v>61.55</v>
      </c>
      <c r="BB81" s="67">
        <f t="shared" si="30"/>
        <v>0</v>
      </c>
      <c r="BC81" s="67">
        <f t="shared" si="30"/>
        <v>0</v>
      </c>
      <c r="BD81" s="67">
        <f t="shared" si="30"/>
        <v>0</v>
      </c>
      <c r="BE81" s="27">
        <f t="shared" si="30"/>
        <v>0</v>
      </c>
      <c r="BF81" s="29">
        <f t="shared" si="30"/>
        <v>17900</v>
      </c>
      <c r="BG81" s="39">
        <f t="shared" si="30"/>
        <v>8493</v>
      </c>
      <c r="BH81" s="40">
        <f t="shared" si="30"/>
        <v>6650</v>
      </c>
      <c r="BI81" s="40">
        <f t="shared" si="30"/>
        <v>0</v>
      </c>
      <c r="BJ81" s="40">
        <f t="shared" si="30"/>
        <v>0</v>
      </c>
      <c r="BK81" s="40">
        <f t="shared" si="30"/>
        <v>0</v>
      </c>
      <c r="BL81" s="40">
        <f t="shared" si="30"/>
        <v>0</v>
      </c>
      <c r="BM81" s="27">
        <f t="shared" si="30"/>
        <v>5260</v>
      </c>
    </row>
    <row r="82" spans="1:65" outlineLevel="3">
      <c r="A82" s="187" t="s">
        <v>25</v>
      </c>
      <c r="B82" s="188"/>
      <c r="C82" s="207">
        <f t="shared" ref="C82:BM82" si="31">SUBTOTAL(5,C52:C80)</f>
        <v>339438</v>
      </c>
      <c r="D82" s="208">
        <f t="shared" si="31"/>
        <v>37.799999999999997</v>
      </c>
      <c r="E82" s="12">
        <f t="shared" si="31"/>
        <v>36</v>
      </c>
      <c r="F82" s="12">
        <f t="shared" si="31"/>
        <v>38</v>
      </c>
      <c r="G82" s="12">
        <f t="shared" si="31"/>
        <v>39</v>
      </c>
      <c r="H82" s="12">
        <f t="shared" si="31"/>
        <v>37</v>
      </c>
      <c r="I82" s="12">
        <f t="shared" si="31"/>
        <v>35</v>
      </c>
      <c r="J82" s="12">
        <f t="shared" si="31"/>
        <v>37</v>
      </c>
      <c r="K82" s="12">
        <f t="shared" si="31"/>
        <v>38</v>
      </c>
      <c r="L82" s="12">
        <f t="shared" si="31"/>
        <v>36</v>
      </c>
      <c r="M82" s="210">
        <f t="shared" si="31"/>
        <v>7.2</v>
      </c>
      <c r="N82" s="83">
        <f t="shared" si="31"/>
        <v>7.27</v>
      </c>
      <c r="O82" s="83">
        <f t="shared" si="31"/>
        <v>7.12</v>
      </c>
      <c r="P82" s="83">
        <f t="shared" si="31"/>
        <v>7.31</v>
      </c>
      <c r="Q82" s="83">
        <f t="shared" si="31"/>
        <v>7.25</v>
      </c>
      <c r="R82" s="83">
        <f t="shared" si="31"/>
        <v>0</v>
      </c>
      <c r="S82" s="83">
        <f t="shared" si="31"/>
        <v>0</v>
      </c>
      <c r="T82" s="83">
        <f t="shared" si="31"/>
        <v>0</v>
      </c>
      <c r="U82" s="83">
        <f t="shared" si="31"/>
        <v>0</v>
      </c>
      <c r="V82" s="212">
        <f t="shared" si="31"/>
        <v>0</v>
      </c>
      <c r="W82" s="41">
        <f t="shared" si="31"/>
        <v>0</v>
      </c>
      <c r="X82" s="41">
        <f t="shared" si="31"/>
        <v>0</v>
      </c>
      <c r="Y82" s="41">
        <f t="shared" si="31"/>
        <v>0</v>
      </c>
      <c r="Z82" s="41">
        <f t="shared" si="31"/>
        <v>0</v>
      </c>
      <c r="AA82" s="41">
        <f t="shared" si="31"/>
        <v>0</v>
      </c>
      <c r="AB82" s="41">
        <f t="shared" si="31"/>
        <v>0</v>
      </c>
      <c r="AC82" s="41">
        <f t="shared" si="31"/>
        <v>0</v>
      </c>
      <c r="AD82" s="41">
        <f t="shared" si="31"/>
        <v>0</v>
      </c>
      <c r="AE82" s="212">
        <f t="shared" si="31"/>
        <v>0</v>
      </c>
      <c r="AF82" s="41">
        <f t="shared" si="31"/>
        <v>0</v>
      </c>
      <c r="AG82" s="41">
        <f t="shared" si="31"/>
        <v>0</v>
      </c>
      <c r="AH82" s="41">
        <f t="shared" si="31"/>
        <v>0</v>
      </c>
      <c r="AI82" s="41">
        <f t="shared" si="31"/>
        <v>0</v>
      </c>
      <c r="AJ82" s="41">
        <f t="shared" si="31"/>
        <v>0</v>
      </c>
      <c r="AK82" s="41">
        <f t="shared" si="31"/>
        <v>0</v>
      </c>
      <c r="AL82" s="41">
        <f t="shared" si="31"/>
        <v>0</v>
      </c>
      <c r="AM82" s="41">
        <f t="shared" si="31"/>
        <v>0</v>
      </c>
      <c r="AN82" s="41">
        <f t="shared" si="31"/>
        <v>27</v>
      </c>
      <c r="AO82" s="41">
        <f t="shared" si="31"/>
        <v>776</v>
      </c>
      <c r="AP82" s="110">
        <f t="shared" si="31"/>
        <v>4.45</v>
      </c>
      <c r="AQ82" s="111">
        <f t="shared" si="31"/>
        <v>3.48</v>
      </c>
      <c r="AR82" s="216">
        <f t="shared" si="31"/>
        <v>75.051975051975049</v>
      </c>
      <c r="AS82" s="216">
        <f t="shared" si="31"/>
        <v>19.38958707360861</v>
      </c>
      <c r="AT82" s="113">
        <f t="shared" si="31"/>
        <v>971</v>
      </c>
      <c r="AU82" s="114">
        <f t="shared" si="31"/>
        <v>2.5</v>
      </c>
      <c r="AV82" s="115">
        <f t="shared" si="31"/>
        <v>1.55</v>
      </c>
      <c r="AW82" s="216">
        <f t="shared" si="31"/>
        <v>57.741935483870968</v>
      </c>
      <c r="AX82" s="216">
        <f t="shared" si="31"/>
        <v>34.87544483985765</v>
      </c>
      <c r="AY82" s="208">
        <f t="shared" si="31"/>
        <v>47.586447782046761</v>
      </c>
      <c r="AZ82" s="97">
        <f t="shared" si="31"/>
        <v>77.8</v>
      </c>
      <c r="BA82" s="68">
        <f t="shared" si="31"/>
        <v>61.55</v>
      </c>
      <c r="BB82" s="68">
        <f t="shared" si="31"/>
        <v>0</v>
      </c>
      <c r="BC82" s="68">
        <f t="shared" si="31"/>
        <v>0</v>
      </c>
      <c r="BD82" s="68">
        <f t="shared" si="31"/>
        <v>0</v>
      </c>
      <c r="BE82" s="15">
        <f t="shared" si="31"/>
        <v>0</v>
      </c>
      <c r="BF82" s="212">
        <f t="shared" si="31"/>
        <v>9954</v>
      </c>
      <c r="BG82" s="41">
        <f t="shared" si="31"/>
        <v>2036</v>
      </c>
      <c r="BH82" s="42">
        <f t="shared" si="31"/>
        <v>1750</v>
      </c>
      <c r="BI82" s="42">
        <f t="shared" si="31"/>
        <v>0</v>
      </c>
      <c r="BJ82" s="42">
        <f t="shared" si="31"/>
        <v>0</v>
      </c>
      <c r="BK82" s="42">
        <f t="shared" si="31"/>
        <v>0</v>
      </c>
      <c r="BL82" s="42">
        <f t="shared" si="31"/>
        <v>0</v>
      </c>
      <c r="BM82" s="15">
        <f t="shared" si="31"/>
        <v>3450</v>
      </c>
    </row>
    <row r="83" spans="1:65" outlineLevel="2">
      <c r="A83" s="187" t="s">
        <v>14</v>
      </c>
      <c r="B83" s="188"/>
      <c r="C83" s="207">
        <f>IFERROR(SUBTOTAL(1,C52:C80),"")</f>
        <v>394461.92857142858</v>
      </c>
      <c r="D83" s="208">
        <f t="shared" ref="D83:BM83" si="32">IFERROR(SUBTOTAL(1,D52:D80),"")</f>
        <v>38.29999999999999</v>
      </c>
      <c r="E83" s="12">
        <f t="shared" si="32"/>
        <v>38.142857142857146</v>
      </c>
      <c r="F83" s="12">
        <f t="shared" si="32"/>
        <v>38.928571428571431</v>
      </c>
      <c r="G83" s="12">
        <f t="shared" si="32"/>
        <v>39.75</v>
      </c>
      <c r="H83" s="12">
        <f t="shared" si="32"/>
        <v>38.25</v>
      </c>
      <c r="I83" s="12">
        <f t="shared" si="32"/>
        <v>37.142857142857146</v>
      </c>
      <c r="J83" s="12">
        <f t="shared" si="32"/>
        <v>37.928571428571431</v>
      </c>
      <c r="K83" s="12">
        <f t="shared" si="32"/>
        <v>38.75</v>
      </c>
      <c r="L83" s="12">
        <f t="shared" si="32"/>
        <v>37.25</v>
      </c>
      <c r="M83" s="210">
        <f t="shared" si="32"/>
        <v>7.3250000000000002</v>
      </c>
      <c r="N83" s="83">
        <f t="shared" si="32"/>
        <v>7.3449999999999998</v>
      </c>
      <c r="O83" s="83">
        <f t="shared" si="32"/>
        <v>7.2875000000000005</v>
      </c>
      <c r="P83" s="83">
        <f t="shared" si="32"/>
        <v>7.3649999999999993</v>
      </c>
      <c r="Q83" s="83">
        <f t="shared" si="32"/>
        <v>7.3425000000000002</v>
      </c>
      <c r="R83" s="83" t="str">
        <f t="shared" si="32"/>
        <v/>
      </c>
      <c r="S83" s="83" t="str">
        <f t="shared" si="32"/>
        <v/>
      </c>
      <c r="T83" s="83" t="str">
        <f t="shared" si="32"/>
        <v/>
      </c>
      <c r="U83" s="83" t="str">
        <f t="shared" si="32"/>
        <v/>
      </c>
      <c r="V83" s="212" t="str">
        <f t="shared" si="32"/>
        <v/>
      </c>
      <c r="W83" s="41" t="str">
        <f t="shared" si="32"/>
        <v/>
      </c>
      <c r="X83" s="41" t="str">
        <f t="shared" si="32"/>
        <v/>
      </c>
      <c r="Y83" s="41" t="str">
        <f t="shared" si="32"/>
        <v/>
      </c>
      <c r="Z83" s="41" t="str">
        <f t="shared" si="32"/>
        <v/>
      </c>
      <c r="AA83" s="41" t="str">
        <f t="shared" si="32"/>
        <v/>
      </c>
      <c r="AB83" s="41" t="str">
        <f t="shared" si="32"/>
        <v/>
      </c>
      <c r="AC83" s="41" t="str">
        <f t="shared" si="32"/>
        <v/>
      </c>
      <c r="AD83" s="41" t="str">
        <f t="shared" si="32"/>
        <v/>
      </c>
      <c r="AE83" s="212" t="str">
        <f t="shared" si="32"/>
        <v/>
      </c>
      <c r="AF83" s="41" t="str">
        <f t="shared" si="32"/>
        <v/>
      </c>
      <c r="AG83" s="41" t="str">
        <f t="shared" si="32"/>
        <v/>
      </c>
      <c r="AH83" s="41" t="str">
        <f t="shared" si="32"/>
        <v/>
      </c>
      <c r="AI83" s="41" t="str">
        <f t="shared" si="32"/>
        <v/>
      </c>
      <c r="AJ83" s="41" t="str">
        <f t="shared" si="32"/>
        <v/>
      </c>
      <c r="AK83" s="41" t="str">
        <f t="shared" si="32"/>
        <v/>
      </c>
      <c r="AL83" s="41" t="str">
        <f t="shared" si="32"/>
        <v/>
      </c>
      <c r="AM83" s="41" t="str">
        <f t="shared" si="32"/>
        <v/>
      </c>
      <c r="AN83" s="41">
        <f t="shared" si="32"/>
        <v>37.25</v>
      </c>
      <c r="AO83" s="41">
        <f t="shared" si="32"/>
        <v>1090.0714285714287</v>
      </c>
      <c r="AP83" s="110">
        <f t="shared" si="32"/>
        <v>5.0374999999999996</v>
      </c>
      <c r="AQ83" s="111">
        <f t="shared" si="32"/>
        <v>3.9175</v>
      </c>
      <c r="AR83" s="216">
        <f t="shared" si="32"/>
        <v>77.686083604374488</v>
      </c>
      <c r="AS83" s="216">
        <f t="shared" si="32"/>
        <v>22.313916395625512</v>
      </c>
      <c r="AT83" s="113">
        <f t="shared" si="32"/>
        <v>1353.1071428571429</v>
      </c>
      <c r="AU83" s="114">
        <f t="shared" si="32"/>
        <v>2.8225000000000002</v>
      </c>
      <c r="AV83" s="115">
        <f t="shared" si="32"/>
        <v>1.75</v>
      </c>
      <c r="AW83" s="216">
        <f t="shared" si="32"/>
        <v>62.102039327669999</v>
      </c>
      <c r="AX83" s="216">
        <f t="shared" si="32"/>
        <v>37.897960672330001</v>
      </c>
      <c r="AY83" s="208">
        <f t="shared" si="32"/>
        <v>52.942871014864949</v>
      </c>
      <c r="AZ83" s="97">
        <f t="shared" si="32"/>
        <v>80.910000000000011</v>
      </c>
      <c r="BA83" s="68">
        <f t="shared" si="32"/>
        <v>61.55</v>
      </c>
      <c r="BB83" s="68" t="str">
        <f t="shared" si="32"/>
        <v/>
      </c>
      <c r="BC83" s="68" t="str">
        <f t="shared" si="32"/>
        <v/>
      </c>
      <c r="BD83" s="68" t="str">
        <f t="shared" si="32"/>
        <v/>
      </c>
      <c r="BE83" s="15" t="str">
        <f>IFERROR(SUBTOTAL(1,BE52:BE80),"")</f>
        <v/>
      </c>
      <c r="BF83" s="212">
        <f t="shared" si="32"/>
        <v>14471.642857142857</v>
      </c>
      <c r="BG83" s="41">
        <f t="shared" si="32"/>
        <v>5552.3571428571431</v>
      </c>
      <c r="BH83" s="42">
        <f t="shared" si="32"/>
        <v>4169.6428571428569</v>
      </c>
      <c r="BI83" s="42" t="str">
        <f t="shared" si="32"/>
        <v/>
      </c>
      <c r="BJ83" s="42" t="str">
        <f t="shared" si="32"/>
        <v/>
      </c>
      <c r="BK83" s="42" t="str">
        <f t="shared" si="32"/>
        <v/>
      </c>
      <c r="BL83" s="42" t="str">
        <f t="shared" si="32"/>
        <v/>
      </c>
      <c r="BM83" s="15">
        <f t="shared" si="32"/>
        <v>4749.6428571428569</v>
      </c>
    </row>
    <row r="84" spans="1:65" ht="17.25" outlineLevel="1" thickBot="1">
      <c r="A84" s="224" t="s">
        <v>59</v>
      </c>
      <c r="B84" s="225"/>
      <c r="C84" s="226">
        <f>SUBTOTAL(9,C52:C80)</f>
        <v>11044934</v>
      </c>
      <c r="D84" s="227"/>
      <c r="E84" s="228"/>
      <c r="F84" s="228"/>
      <c r="G84" s="228"/>
      <c r="H84" s="228"/>
      <c r="I84" s="228"/>
      <c r="J84" s="228"/>
      <c r="K84" s="228"/>
      <c r="L84" s="228"/>
      <c r="M84" s="229"/>
      <c r="N84" s="230"/>
      <c r="O84" s="230"/>
      <c r="P84" s="230"/>
      <c r="Q84" s="230"/>
      <c r="R84" s="230"/>
      <c r="S84" s="230"/>
      <c r="T84" s="230"/>
      <c r="U84" s="230"/>
      <c r="V84" s="231"/>
      <c r="W84" s="232"/>
      <c r="X84" s="232"/>
      <c r="Y84" s="232"/>
      <c r="Z84" s="232"/>
      <c r="AA84" s="232"/>
      <c r="AB84" s="232"/>
      <c r="AC84" s="232"/>
      <c r="AD84" s="232"/>
      <c r="AE84" s="231"/>
      <c r="AF84" s="232"/>
      <c r="AG84" s="232"/>
      <c r="AH84" s="232"/>
      <c r="AI84" s="232"/>
      <c r="AJ84" s="232"/>
      <c r="AK84" s="232"/>
      <c r="AL84" s="232"/>
      <c r="AM84" s="232"/>
      <c r="AN84" s="232"/>
      <c r="AO84" s="233">
        <f>SUBTOTAL(9,AO52:AO80)</f>
        <v>30522</v>
      </c>
      <c r="AP84" s="234"/>
      <c r="AQ84" s="235"/>
      <c r="AR84" s="236"/>
      <c r="AS84" s="236"/>
      <c r="AT84" s="237">
        <f>SUBTOTAL(9,AT52:AT80)</f>
        <v>37887</v>
      </c>
      <c r="AU84" s="238"/>
      <c r="AV84" s="239"/>
      <c r="AW84" s="236"/>
      <c r="AX84" s="236"/>
      <c r="AY84" s="227"/>
      <c r="AZ84" s="240"/>
      <c r="BA84" s="241"/>
      <c r="BB84" s="241"/>
      <c r="BC84" s="241"/>
      <c r="BD84" s="241"/>
      <c r="BE84" s="242">
        <f>SUBTOTAL(9,BE52:BE80)</f>
        <v>0</v>
      </c>
      <c r="BF84" s="243">
        <f t="shared" ref="BF84:BM84" si="33">SUBTOTAL(9,BF52:BF80)</f>
        <v>405206</v>
      </c>
      <c r="BG84" s="233">
        <f t="shared" si="33"/>
        <v>155466</v>
      </c>
      <c r="BH84" s="244">
        <f t="shared" si="33"/>
        <v>116750</v>
      </c>
      <c r="BI84" s="244">
        <f t="shared" si="33"/>
        <v>0</v>
      </c>
      <c r="BJ84" s="244">
        <f t="shared" si="33"/>
        <v>0</v>
      </c>
      <c r="BK84" s="244">
        <f t="shared" si="33"/>
        <v>0</v>
      </c>
      <c r="BL84" s="244">
        <f t="shared" si="33"/>
        <v>0</v>
      </c>
      <c r="BM84" s="242">
        <f t="shared" si="33"/>
        <v>132990</v>
      </c>
    </row>
    <row r="85" spans="1:65" outlineLevel="5">
      <c r="A85" s="21">
        <f t="shared" si="5"/>
        <v>3</v>
      </c>
      <c r="B85" s="8">
        <f>B79+1</f>
        <v>42795</v>
      </c>
      <c r="C85" s="207">
        <v>404925</v>
      </c>
      <c r="D85" s="64">
        <f t="shared" ref="D85:D115" si="34">IFERROR(ROUND(AVERAGE(E85:L85),1),"")</f>
        <v>38</v>
      </c>
      <c r="E85" s="12">
        <v>39</v>
      </c>
      <c r="F85" s="12">
        <v>38</v>
      </c>
      <c r="G85" s="12">
        <v>39</v>
      </c>
      <c r="H85" s="12">
        <v>38</v>
      </c>
      <c r="I85" s="12">
        <v>38</v>
      </c>
      <c r="J85" s="12">
        <v>37</v>
      </c>
      <c r="K85" s="12">
        <v>38</v>
      </c>
      <c r="L85" s="12">
        <v>37</v>
      </c>
      <c r="M85" s="74" t="str">
        <f t="shared" ref="M85:M115" si="35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6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7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33</v>
      </c>
      <c r="AO85" s="41">
        <v>1202</v>
      </c>
      <c r="AP85" s="110"/>
      <c r="AQ85" s="111"/>
      <c r="AR85" s="126" t="str">
        <f t="shared" ref="AR85:AR115" si="38">IFERROR(AQ85/AP85*100,"")</f>
        <v/>
      </c>
      <c r="AS85" s="126" t="str">
        <f t="shared" ref="AS85:AS115" si="39">IFERROR(100-AR85,"")</f>
        <v/>
      </c>
      <c r="AT85" s="127">
        <v>1533</v>
      </c>
      <c r="AU85" s="128"/>
      <c r="AV85" s="129"/>
      <c r="AW85" s="126" t="str">
        <f t="shared" ref="AW85:AW115" si="40">IFERROR(AV85/AU85*100,"")</f>
        <v/>
      </c>
      <c r="AX85" s="126" t="str">
        <f t="shared" ref="AX85:AX115" si="41">IFERROR(100-AW85,"")</f>
        <v/>
      </c>
      <c r="AY85" s="64" t="str">
        <f t="shared" ref="AY85:AY115" si="42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3">IF(SUM(BG85:BM85)=0,"",SUM(BG85:BM85))</f>
        <v>14327</v>
      </c>
      <c r="BG85" s="42">
        <v>4417</v>
      </c>
      <c r="BH85" s="42">
        <v>4900</v>
      </c>
      <c r="BI85" s="42"/>
      <c r="BJ85" s="42"/>
      <c r="BK85" s="42"/>
      <c r="BL85" s="42"/>
      <c r="BM85" s="42">
        <v>5010</v>
      </c>
    </row>
    <row r="86" spans="1:65" outlineLevel="5">
      <c r="A86" s="22">
        <f t="shared" si="5"/>
        <v>3</v>
      </c>
      <c r="B86" s="9">
        <f t="shared" ref="B86:B149" si="44">B85+1</f>
        <v>42796</v>
      </c>
      <c r="C86" s="207">
        <v>514427</v>
      </c>
      <c r="D86" s="64">
        <f t="shared" si="34"/>
        <v>38.299999999999997</v>
      </c>
      <c r="E86" s="12">
        <v>39</v>
      </c>
      <c r="F86" s="12">
        <v>38</v>
      </c>
      <c r="G86" s="12">
        <v>40</v>
      </c>
      <c r="H86" s="12">
        <v>38</v>
      </c>
      <c r="I86" s="12">
        <v>38</v>
      </c>
      <c r="J86" s="12">
        <v>37</v>
      </c>
      <c r="K86" s="12">
        <v>39</v>
      </c>
      <c r="L86" s="12">
        <v>37</v>
      </c>
      <c r="M86" s="74">
        <f t="shared" si="35"/>
        <v>7.4</v>
      </c>
      <c r="N86" s="83">
        <v>7.45</v>
      </c>
      <c r="O86" s="83">
        <v>7.42</v>
      </c>
      <c r="P86" s="83">
        <v>7.45</v>
      </c>
      <c r="Q86" s="83">
        <v>7.39</v>
      </c>
      <c r="R86" s="83"/>
      <c r="S86" s="83"/>
      <c r="T86" s="83"/>
      <c r="U86" s="83"/>
      <c r="V86" s="5" t="str">
        <f t="shared" si="36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7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32</v>
      </c>
      <c r="AO86" s="41">
        <v>1264</v>
      </c>
      <c r="AP86" s="110">
        <v>6.42</v>
      </c>
      <c r="AQ86" s="111">
        <v>5.44</v>
      </c>
      <c r="AR86" s="126">
        <f t="shared" si="38"/>
        <v>84.73520249221184</v>
      </c>
      <c r="AS86" s="126">
        <f t="shared" si="39"/>
        <v>15.26479750778816</v>
      </c>
      <c r="AT86" s="127">
        <v>1508</v>
      </c>
      <c r="AU86" s="128">
        <v>2.73</v>
      </c>
      <c r="AV86" s="129">
        <v>1.72</v>
      </c>
      <c r="AW86" s="126">
        <f t="shared" si="40"/>
        <v>63.003663003663</v>
      </c>
      <c r="AX86" s="126">
        <f t="shared" si="41"/>
        <v>36.996336996337</v>
      </c>
      <c r="AY86" s="64">
        <f t="shared" si="42"/>
        <v>69.321490972626691</v>
      </c>
      <c r="AZ86" s="97">
        <v>82.4</v>
      </c>
      <c r="BA86" s="68"/>
      <c r="BB86" s="68"/>
      <c r="BC86" s="68"/>
      <c r="BD86" s="68"/>
      <c r="BE86" s="15"/>
      <c r="BF86" s="5">
        <f t="shared" si="43"/>
        <v>12729</v>
      </c>
      <c r="BG86" s="42">
        <v>6059</v>
      </c>
      <c r="BH86" s="42">
        <v>1750</v>
      </c>
      <c r="BI86" s="42"/>
      <c r="BJ86" s="42"/>
      <c r="BK86" s="42"/>
      <c r="BL86" s="42"/>
      <c r="BM86" s="42">
        <v>4920</v>
      </c>
    </row>
    <row r="87" spans="1:65" outlineLevel="5">
      <c r="A87" s="22">
        <f t="shared" si="5"/>
        <v>3</v>
      </c>
      <c r="B87" s="9">
        <f t="shared" si="44"/>
        <v>42797</v>
      </c>
      <c r="C87" s="207">
        <v>419883</v>
      </c>
      <c r="D87" s="64">
        <f t="shared" si="34"/>
        <v>37.799999999999997</v>
      </c>
      <c r="E87" s="12">
        <v>38</v>
      </c>
      <c r="F87" s="12">
        <v>38</v>
      </c>
      <c r="G87" s="12">
        <v>39</v>
      </c>
      <c r="H87" s="12">
        <v>38</v>
      </c>
      <c r="I87" s="12">
        <v>37</v>
      </c>
      <c r="J87" s="12">
        <v>37</v>
      </c>
      <c r="K87" s="12">
        <v>38</v>
      </c>
      <c r="L87" s="12">
        <v>37</v>
      </c>
      <c r="M87" s="74" t="str">
        <f t="shared" si="35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6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7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34</v>
      </c>
      <c r="AO87" s="41">
        <v>1177</v>
      </c>
      <c r="AP87" s="110"/>
      <c r="AQ87" s="111"/>
      <c r="AR87" s="126" t="str">
        <f t="shared" si="38"/>
        <v/>
      </c>
      <c r="AS87" s="126" t="str">
        <f t="shared" si="39"/>
        <v/>
      </c>
      <c r="AT87" s="127">
        <v>1484</v>
      </c>
      <c r="AU87" s="128">
        <v>3.02</v>
      </c>
      <c r="AV87" s="129"/>
      <c r="AW87" s="126">
        <f t="shared" si="40"/>
        <v>0</v>
      </c>
      <c r="AX87" s="126">
        <f t="shared" si="41"/>
        <v>100</v>
      </c>
      <c r="AY87" s="64" t="str">
        <f t="shared" si="42"/>
        <v/>
      </c>
      <c r="AZ87" s="97">
        <v>81.2</v>
      </c>
      <c r="BA87" s="68"/>
      <c r="BB87" s="68"/>
      <c r="BC87" s="68"/>
      <c r="BD87" s="68"/>
      <c r="BE87" s="15"/>
      <c r="BF87" s="5">
        <f t="shared" si="43"/>
        <v>12253</v>
      </c>
      <c r="BG87" s="42">
        <v>3843</v>
      </c>
      <c r="BH87" s="42">
        <v>3680</v>
      </c>
      <c r="BI87" s="42"/>
      <c r="BJ87" s="42"/>
      <c r="BK87" s="42"/>
      <c r="BL87" s="42"/>
      <c r="BM87" s="42">
        <v>4730</v>
      </c>
    </row>
    <row r="88" spans="1:65" outlineLevel="5">
      <c r="A88" s="22">
        <f t="shared" si="5"/>
        <v>3</v>
      </c>
      <c r="B88" s="9">
        <f t="shared" si="44"/>
        <v>42798</v>
      </c>
      <c r="C88" s="207">
        <v>403027</v>
      </c>
      <c r="D88" s="64">
        <f t="shared" si="34"/>
        <v>38</v>
      </c>
      <c r="E88" s="12">
        <v>39</v>
      </c>
      <c r="F88" s="12">
        <v>38</v>
      </c>
      <c r="G88" s="12">
        <v>39</v>
      </c>
      <c r="H88" s="12">
        <v>38</v>
      </c>
      <c r="I88" s="12">
        <v>38</v>
      </c>
      <c r="J88" s="12">
        <v>37</v>
      </c>
      <c r="K88" s="12">
        <v>38</v>
      </c>
      <c r="L88" s="12">
        <v>37</v>
      </c>
      <c r="M88" s="74" t="str">
        <f t="shared" si="35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6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7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35</v>
      </c>
      <c r="AO88" s="41">
        <v>1135</v>
      </c>
      <c r="AP88" s="110"/>
      <c r="AQ88" s="111"/>
      <c r="AR88" s="126" t="str">
        <f t="shared" si="38"/>
        <v/>
      </c>
      <c r="AS88" s="126" t="str">
        <f t="shared" si="39"/>
        <v/>
      </c>
      <c r="AT88" s="127">
        <v>1167</v>
      </c>
      <c r="AU88" s="128"/>
      <c r="AV88" s="129"/>
      <c r="AW88" s="126" t="str">
        <f t="shared" si="40"/>
        <v/>
      </c>
      <c r="AX88" s="126" t="str">
        <f t="shared" si="41"/>
        <v/>
      </c>
      <c r="AY88" s="64" t="str">
        <f t="shared" si="42"/>
        <v/>
      </c>
      <c r="AZ88" s="97"/>
      <c r="BA88" s="68"/>
      <c r="BB88" s="68"/>
      <c r="BC88" s="68"/>
      <c r="BD88" s="68"/>
      <c r="BE88" s="15"/>
      <c r="BF88" s="5">
        <f t="shared" si="43"/>
        <v>15570</v>
      </c>
      <c r="BG88" s="42">
        <v>4380</v>
      </c>
      <c r="BH88" s="42">
        <v>6130</v>
      </c>
      <c r="BI88" s="42"/>
      <c r="BJ88" s="42"/>
      <c r="BK88" s="42"/>
      <c r="BL88" s="42"/>
      <c r="BM88" s="42">
        <v>5060</v>
      </c>
    </row>
    <row r="89" spans="1:65" outlineLevel="5">
      <c r="A89" s="22">
        <f t="shared" si="5"/>
        <v>3</v>
      </c>
      <c r="B89" s="9">
        <f t="shared" si="44"/>
        <v>42799</v>
      </c>
      <c r="C89" s="207">
        <v>417372</v>
      </c>
      <c r="D89" s="64">
        <f t="shared" si="34"/>
        <v>38</v>
      </c>
      <c r="E89" s="12">
        <v>39</v>
      </c>
      <c r="F89" s="12">
        <v>38</v>
      </c>
      <c r="G89" s="12">
        <v>39</v>
      </c>
      <c r="H89" s="12">
        <v>38</v>
      </c>
      <c r="I89" s="12">
        <v>38</v>
      </c>
      <c r="J89" s="12">
        <v>37</v>
      </c>
      <c r="K89" s="12">
        <v>38</v>
      </c>
      <c r="L89" s="12">
        <v>37</v>
      </c>
      <c r="M89" s="74" t="str">
        <f t="shared" si="35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6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7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43</v>
      </c>
      <c r="AO89" s="41">
        <v>933</v>
      </c>
      <c r="AP89" s="110"/>
      <c r="AQ89" s="111"/>
      <c r="AR89" s="126" t="str">
        <f t="shared" si="38"/>
        <v/>
      </c>
      <c r="AS89" s="126" t="str">
        <f t="shared" si="39"/>
        <v/>
      </c>
      <c r="AT89" s="127">
        <v>991</v>
      </c>
      <c r="AU89" s="128"/>
      <c r="AV89" s="129"/>
      <c r="AW89" s="126" t="str">
        <f t="shared" si="40"/>
        <v/>
      </c>
      <c r="AX89" s="126" t="str">
        <f t="shared" si="41"/>
        <v/>
      </c>
      <c r="AY89" s="64" t="str">
        <f t="shared" si="42"/>
        <v/>
      </c>
      <c r="AZ89" s="97"/>
      <c r="BA89" s="68"/>
      <c r="BB89" s="68"/>
      <c r="BC89" s="68"/>
      <c r="BD89" s="68"/>
      <c r="BE89" s="15"/>
      <c r="BF89" s="5">
        <f t="shared" si="43"/>
        <v>15076</v>
      </c>
      <c r="BG89" s="42">
        <v>4286</v>
      </c>
      <c r="BH89" s="42">
        <v>5780</v>
      </c>
      <c r="BI89" s="42"/>
      <c r="BJ89" s="42"/>
      <c r="BK89" s="42"/>
      <c r="BL89" s="42"/>
      <c r="BM89" s="42">
        <v>5010</v>
      </c>
    </row>
    <row r="90" spans="1:65" outlineLevel="5">
      <c r="A90" s="22">
        <f t="shared" si="5"/>
        <v>3</v>
      </c>
      <c r="B90" s="9">
        <f t="shared" si="44"/>
        <v>42800</v>
      </c>
      <c r="C90" s="207">
        <v>404443</v>
      </c>
      <c r="D90" s="64">
        <f t="shared" si="34"/>
        <v>38</v>
      </c>
      <c r="E90" s="12">
        <v>39</v>
      </c>
      <c r="F90" s="12">
        <v>38</v>
      </c>
      <c r="G90" s="12">
        <v>39</v>
      </c>
      <c r="H90" s="12">
        <v>38</v>
      </c>
      <c r="I90" s="12">
        <v>38</v>
      </c>
      <c r="J90" s="12">
        <v>37</v>
      </c>
      <c r="K90" s="12">
        <v>38</v>
      </c>
      <c r="L90" s="12">
        <v>37</v>
      </c>
      <c r="M90" s="74" t="str">
        <f t="shared" si="35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6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7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41</v>
      </c>
      <c r="AO90" s="41">
        <v>979</v>
      </c>
      <c r="AP90" s="110"/>
      <c r="AQ90" s="111"/>
      <c r="AR90" s="126" t="str">
        <f t="shared" si="38"/>
        <v/>
      </c>
      <c r="AS90" s="126" t="str">
        <f t="shared" si="39"/>
        <v/>
      </c>
      <c r="AT90" s="127">
        <v>983</v>
      </c>
      <c r="AU90" s="128"/>
      <c r="AV90" s="129"/>
      <c r="AW90" s="126" t="str">
        <f t="shared" si="40"/>
        <v/>
      </c>
      <c r="AX90" s="126" t="str">
        <f t="shared" si="41"/>
        <v/>
      </c>
      <c r="AY90" s="64" t="str">
        <f t="shared" si="42"/>
        <v/>
      </c>
      <c r="AZ90" s="97">
        <v>81.599999999999994</v>
      </c>
      <c r="BA90" s="68"/>
      <c r="BB90" s="68"/>
      <c r="BC90" s="68"/>
      <c r="BD90" s="68"/>
      <c r="BE90" s="15"/>
      <c r="BF90" s="5">
        <f t="shared" si="43"/>
        <v>14731</v>
      </c>
      <c r="BG90" s="42">
        <v>4201</v>
      </c>
      <c r="BH90" s="42">
        <v>5600</v>
      </c>
      <c r="BI90" s="42"/>
      <c r="BJ90" s="42"/>
      <c r="BK90" s="42"/>
      <c r="BL90" s="42"/>
      <c r="BM90" s="42">
        <v>4930</v>
      </c>
    </row>
    <row r="91" spans="1:65" outlineLevel="5">
      <c r="A91" s="22">
        <f t="shared" ref="A91:A162" si="45">MONTH(B91)</f>
        <v>3</v>
      </c>
      <c r="B91" s="9">
        <f t="shared" si="44"/>
        <v>42801</v>
      </c>
      <c r="C91" s="207">
        <v>419805</v>
      </c>
      <c r="D91" s="64">
        <f t="shared" si="34"/>
        <v>38</v>
      </c>
      <c r="E91" s="12">
        <v>39</v>
      </c>
      <c r="F91" s="12">
        <v>38</v>
      </c>
      <c r="G91" s="12">
        <v>39</v>
      </c>
      <c r="H91" s="12">
        <v>38</v>
      </c>
      <c r="I91" s="12">
        <v>38</v>
      </c>
      <c r="J91" s="12">
        <v>37</v>
      </c>
      <c r="K91" s="12">
        <v>38</v>
      </c>
      <c r="L91" s="12">
        <v>37</v>
      </c>
      <c r="M91" s="74">
        <f t="shared" si="35"/>
        <v>7.3</v>
      </c>
      <c r="N91" s="83">
        <v>7.25</v>
      </c>
      <c r="O91" s="83">
        <v>7.29</v>
      </c>
      <c r="P91" s="83">
        <v>7.28</v>
      </c>
      <c r="Q91" s="83">
        <v>7.22</v>
      </c>
      <c r="R91" s="83"/>
      <c r="S91" s="83"/>
      <c r="T91" s="83"/>
      <c r="U91" s="83"/>
      <c r="V91" s="5" t="str">
        <f t="shared" si="36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7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36</v>
      </c>
      <c r="AO91" s="41">
        <v>1122</v>
      </c>
      <c r="AP91" s="110">
        <v>4.49</v>
      </c>
      <c r="AQ91" s="111">
        <v>3.6</v>
      </c>
      <c r="AR91" s="126">
        <f t="shared" si="38"/>
        <v>80.178173719376389</v>
      </c>
      <c r="AS91" s="126">
        <f t="shared" si="39"/>
        <v>19.821826280623611</v>
      </c>
      <c r="AT91" s="127">
        <v>1332</v>
      </c>
      <c r="AU91" s="128">
        <v>3.06</v>
      </c>
      <c r="AV91" s="129">
        <v>1.93</v>
      </c>
      <c r="AW91" s="126">
        <f t="shared" si="40"/>
        <v>63.071895424836597</v>
      </c>
      <c r="AX91" s="126">
        <f t="shared" si="41"/>
        <v>36.928104575163403</v>
      </c>
      <c r="AY91" s="64">
        <f t="shared" si="42"/>
        <v>57.775319567354956</v>
      </c>
      <c r="AZ91" s="97">
        <v>82.3</v>
      </c>
      <c r="BA91" s="68"/>
      <c r="BB91" s="68"/>
      <c r="BC91" s="68"/>
      <c r="BD91" s="68"/>
      <c r="BE91" s="15"/>
      <c r="BF91" s="5">
        <f t="shared" si="43"/>
        <v>15587</v>
      </c>
      <c r="BG91" s="42">
        <v>3267</v>
      </c>
      <c r="BH91" s="42">
        <v>7350</v>
      </c>
      <c r="BI91" s="42"/>
      <c r="BJ91" s="42"/>
      <c r="BK91" s="42"/>
      <c r="BL91" s="42"/>
      <c r="BM91" s="42">
        <v>4970</v>
      </c>
    </row>
    <row r="92" spans="1:65" outlineLevel="5">
      <c r="A92" s="22">
        <f t="shared" si="45"/>
        <v>3</v>
      </c>
      <c r="B92" s="9">
        <f t="shared" si="44"/>
        <v>42802</v>
      </c>
      <c r="C92" s="207">
        <v>412813</v>
      </c>
      <c r="D92" s="64">
        <f t="shared" si="34"/>
        <v>38.299999999999997</v>
      </c>
      <c r="E92" s="12">
        <v>39</v>
      </c>
      <c r="F92" s="12">
        <v>38</v>
      </c>
      <c r="G92" s="12">
        <v>40</v>
      </c>
      <c r="H92" s="12">
        <v>38</v>
      </c>
      <c r="I92" s="12">
        <v>38</v>
      </c>
      <c r="J92" s="12">
        <v>37</v>
      </c>
      <c r="K92" s="12">
        <v>39</v>
      </c>
      <c r="L92" s="12">
        <v>37</v>
      </c>
      <c r="M92" s="74" t="str">
        <f t="shared" si="35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6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7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38</v>
      </c>
      <c r="AO92" s="41">
        <v>1038</v>
      </c>
      <c r="AP92" s="110"/>
      <c r="AQ92" s="111"/>
      <c r="AR92" s="126" t="str">
        <f t="shared" si="38"/>
        <v/>
      </c>
      <c r="AS92" s="126" t="str">
        <f t="shared" si="39"/>
        <v/>
      </c>
      <c r="AT92" s="127">
        <v>1086</v>
      </c>
      <c r="AU92" s="128"/>
      <c r="AV92" s="129"/>
      <c r="AW92" s="126" t="str">
        <f t="shared" si="40"/>
        <v/>
      </c>
      <c r="AX92" s="126" t="str">
        <f t="shared" si="41"/>
        <v/>
      </c>
      <c r="AY92" s="64" t="str">
        <f t="shared" si="42"/>
        <v/>
      </c>
      <c r="AZ92" s="97">
        <v>80.8</v>
      </c>
      <c r="BA92" s="68"/>
      <c r="BB92" s="68"/>
      <c r="BC92" s="68"/>
      <c r="BD92" s="68"/>
      <c r="BE92" s="15"/>
      <c r="BF92" s="5">
        <f t="shared" si="43"/>
        <v>15752</v>
      </c>
      <c r="BG92" s="42">
        <v>6532</v>
      </c>
      <c r="BH92" s="42">
        <v>4200</v>
      </c>
      <c r="BI92" s="42"/>
      <c r="BJ92" s="42"/>
      <c r="BK92" s="42"/>
      <c r="BL92" s="42"/>
      <c r="BM92" s="42">
        <v>5020</v>
      </c>
    </row>
    <row r="93" spans="1:65" outlineLevel="5">
      <c r="A93" s="22">
        <f t="shared" si="45"/>
        <v>3</v>
      </c>
      <c r="B93" s="9">
        <f t="shared" si="44"/>
        <v>42803</v>
      </c>
      <c r="C93" s="207">
        <v>411830</v>
      </c>
      <c r="D93" s="64">
        <f t="shared" si="34"/>
        <v>38.5</v>
      </c>
      <c r="E93" s="12">
        <v>39</v>
      </c>
      <c r="F93" s="12">
        <v>39</v>
      </c>
      <c r="G93" s="12">
        <v>39</v>
      </c>
      <c r="H93" s="12">
        <v>39</v>
      </c>
      <c r="I93" s="12">
        <v>38</v>
      </c>
      <c r="J93" s="12">
        <v>38</v>
      </c>
      <c r="K93" s="12">
        <v>38</v>
      </c>
      <c r="L93" s="12">
        <v>38</v>
      </c>
      <c r="M93" s="74" t="str">
        <f t="shared" si="35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6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7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54</v>
      </c>
      <c r="AO93" s="41">
        <v>734</v>
      </c>
      <c r="AP93" s="110"/>
      <c r="AQ93" s="111"/>
      <c r="AR93" s="126" t="str">
        <f t="shared" si="38"/>
        <v/>
      </c>
      <c r="AS93" s="126" t="str">
        <f t="shared" si="39"/>
        <v/>
      </c>
      <c r="AT93" s="127">
        <v>915</v>
      </c>
      <c r="AU93" s="128"/>
      <c r="AV93" s="129"/>
      <c r="AW93" s="126" t="str">
        <f t="shared" si="40"/>
        <v/>
      </c>
      <c r="AX93" s="126" t="str">
        <f t="shared" si="41"/>
        <v/>
      </c>
      <c r="AY93" s="64" t="str">
        <f t="shared" si="42"/>
        <v/>
      </c>
      <c r="AZ93" s="97">
        <v>81</v>
      </c>
      <c r="BA93" s="68"/>
      <c r="BB93" s="68"/>
      <c r="BC93" s="68"/>
      <c r="BD93" s="68"/>
      <c r="BE93" s="15"/>
      <c r="BF93" s="5">
        <f t="shared" si="43"/>
        <v>12956</v>
      </c>
      <c r="BG93" s="42">
        <v>5766</v>
      </c>
      <c r="BH93" s="42">
        <v>6480</v>
      </c>
      <c r="BI93" s="42"/>
      <c r="BJ93" s="42"/>
      <c r="BK93" s="42"/>
      <c r="BL93" s="42"/>
      <c r="BM93" s="42">
        <v>710</v>
      </c>
    </row>
    <row r="94" spans="1:65" outlineLevel="5">
      <c r="A94" s="22">
        <f t="shared" si="45"/>
        <v>3</v>
      </c>
      <c r="B94" s="9">
        <f t="shared" si="44"/>
        <v>42804</v>
      </c>
      <c r="C94" s="207">
        <v>394334</v>
      </c>
      <c r="D94" s="64">
        <f t="shared" si="34"/>
        <v>38.299999999999997</v>
      </c>
      <c r="E94" s="12">
        <v>39</v>
      </c>
      <c r="F94" s="12">
        <v>38</v>
      </c>
      <c r="G94" s="12">
        <v>39</v>
      </c>
      <c r="H94" s="12">
        <v>39</v>
      </c>
      <c r="I94" s="12">
        <v>38</v>
      </c>
      <c r="J94" s="12">
        <v>37</v>
      </c>
      <c r="K94" s="12">
        <v>38</v>
      </c>
      <c r="L94" s="12">
        <v>38</v>
      </c>
      <c r="M94" s="74" t="str">
        <f t="shared" si="35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6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7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48</v>
      </c>
      <c r="AO94" s="41">
        <v>828</v>
      </c>
      <c r="AP94" s="110"/>
      <c r="AQ94" s="111"/>
      <c r="AR94" s="126" t="str">
        <f t="shared" si="38"/>
        <v/>
      </c>
      <c r="AS94" s="126" t="str">
        <f t="shared" si="39"/>
        <v/>
      </c>
      <c r="AT94" s="127">
        <v>971</v>
      </c>
      <c r="AU94" s="128"/>
      <c r="AV94" s="129"/>
      <c r="AW94" s="126" t="str">
        <f t="shared" si="40"/>
        <v/>
      </c>
      <c r="AX94" s="126" t="str">
        <f t="shared" si="41"/>
        <v/>
      </c>
      <c r="AY94" s="64" t="str">
        <f t="shared" si="42"/>
        <v/>
      </c>
      <c r="AZ94" s="97">
        <v>81.2</v>
      </c>
      <c r="BA94" s="68"/>
      <c r="BB94" s="68"/>
      <c r="BC94" s="68"/>
      <c r="BD94" s="68"/>
      <c r="BE94" s="15"/>
      <c r="BF94" s="5">
        <f t="shared" si="43"/>
        <v>11950</v>
      </c>
      <c r="BG94" s="42">
        <v>3830</v>
      </c>
      <c r="BH94" s="42">
        <v>3850</v>
      </c>
      <c r="BI94" s="42"/>
      <c r="BJ94" s="42"/>
      <c r="BK94" s="42"/>
      <c r="BL94" s="42"/>
      <c r="BM94" s="42">
        <v>4270</v>
      </c>
    </row>
    <row r="95" spans="1:65" outlineLevel="5">
      <c r="A95" s="22">
        <f t="shared" si="45"/>
        <v>3</v>
      </c>
      <c r="B95" s="9">
        <f t="shared" si="44"/>
        <v>42805</v>
      </c>
      <c r="C95" s="207">
        <v>382082</v>
      </c>
      <c r="D95" s="64">
        <f t="shared" si="34"/>
        <v>38.299999999999997</v>
      </c>
      <c r="E95" s="12">
        <v>39</v>
      </c>
      <c r="F95" s="12">
        <v>38</v>
      </c>
      <c r="G95" s="12">
        <v>39</v>
      </c>
      <c r="H95" s="12">
        <v>39</v>
      </c>
      <c r="I95" s="12">
        <v>38</v>
      </c>
      <c r="J95" s="12">
        <v>37</v>
      </c>
      <c r="K95" s="12">
        <v>38</v>
      </c>
      <c r="L95" s="12">
        <v>38</v>
      </c>
      <c r="M95" s="74" t="str">
        <f t="shared" si="35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6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7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49</v>
      </c>
      <c r="AO95" s="41">
        <v>807</v>
      </c>
      <c r="AP95" s="110"/>
      <c r="AQ95" s="111"/>
      <c r="AR95" s="126" t="str">
        <f t="shared" si="38"/>
        <v/>
      </c>
      <c r="AS95" s="126" t="str">
        <f t="shared" si="39"/>
        <v/>
      </c>
      <c r="AT95" s="127">
        <v>724</v>
      </c>
      <c r="AU95" s="128"/>
      <c r="AV95" s="129"/>
      <c r="AW95" s="126" t="str">
        <f t="shared" si="40"/>
        <v/>
      </c>
      <c r="AX95" s="126" t="str">
        <f t="shared" si="41"/>
        <v/>
      </c>
      <c r="AY95" s="64" t="str">
        <f t="shared" si="42"/>
        <v/>
      </c>
      <c r="AZ95" s="97"/>
      <c r="BA95" s="68"/>
      <c r="BB95" s="68"/>
      <c r="BC95" s="68"/>
      <c r="BD95" s="68"/>
      <c r="BE95" s="15"/>
      <c r="BF95" s="5">
        <f t="shared" si="43"/>
        <v>12790</v>
      </c>
      <c r="BG95" s="42">
        <v>3750</v>
      </c>
      <c r="BH95" s="42">
        <v>4840</v>
      </c>
      <c r="BI95" s="42"/>
      <c r="BJ95" s="42"/>
      <c r="BK95" s="42"/>
      <c r="BL95" s="42"/>
      <c r="BM95" s="42">
        <v>4200</v>
      </c>
    </row>
    <row r="96" spans="1:65" outlineLevel="5">
      <c r="A96" s="22">
        <f t="shared" si="45"/>
        <v>3</v>
      </c>
      <c r="B96" s="9">
        <f t="shared" si="44"/>
        <v>42806</v>
      </c>
      <c r="C96" s="207">
        <v>381194</v>
      </c>
      <c r="D96" s="64">
        <f t="shared" si="34"/>
        <v>38.299999999999997</v>
      </c>
      <c r="E96" s="12">
        <v>39</v>
      </c>
      <c r="F96" s="12">
        <v>38</v>
      </c>
      <c r="G96" s="12">
        <v>40</v>
      </c>
      <c r="H96" s="12">
        <v>38</v>
      </c>
      <c r="I96" s="12">
        <v>38</v>
      </c>
      <c r="J96" s="12">
        <v>37</v>
      </c>
      <c r="K96" s="12">
        <v>39</v>
      </c>
      <c r="L96" s="12">
        <v>37</v>
      </c>
      <c r="M96" s="74" t="str">
        <f t="shared" si="35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6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7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45</v>
      </c>
      <c r="AO96" s="41">
        <v>878</v>
      </c>
      <c r="AP96" s="110"/>
      <c r="AQ96" s="111"/>
      <c r="AR96" s="126" t="str">
        <f t="shared" si="38"/>
        <v/>
      </c>
      <c r="AS96" s="126" t="str">
        <f t="shared" si="39"/>
        <v/>
      </c>
      <c r="AT96" s="127">
        <v>1010</v>
      </c>
      <c r="AU96" s="128"/>
      <c r="AV96" s="129"/>
      <c r="AW96" s="126" t="str">
        <f t="shared" si="40"/>
        <v/>
      </c>
      <c r="AX96" s="126" t="str">
        <f t="shared" si="41"/>
        <v/>
      </c>
      <c r="AY96" s="64" t="str">
        <f t="shared" si="42"/>
        <v/>
      </c>
      <c r="AZ96" s="97"/>
      <c r="BA96" s="68"/>
      <c r="BB96" s="68"/>
      <c r="BC96" s="68"/>
      <c r="BD96" s="68"/>
      <c r="BE96" s="15"/>
      <c r="BF96" s="5">
        <f t="shared" si="43"/>
        <v>12858</v>
      </c>
      <c r="BG96" s="42">
        <v>4098</v>
      </c>
      <c r="BH96" s="42">
        <v>3680</v>
      </c>
      <c r="BI96" s="42"/>
      <c r="BJ96" s="42"/>
      <c r="BK96" s="42"/>
      <c r="BL96" s="42"/>
      <c r="BM96" s="42">
        <v>5080</v>
      </c>
    </row>
    <row r="97" spans="1:65" outlineLevel="5">
      <c r="A97" s="22">
        <f t="shared" si="45"/>
        <v>3</v>
      </c>
      <c r="B97" s="9">
        <f t="shared" si="44"/>
        <v>42807</v>
      </c>
      <c r="C97" s="207">
        <v>395111</v>
      </c>
      <c r="D97" s="64">
        <f t="shared" si="34"/>
        <v>38.799999999999997</v>
      </c>
      <c r="E97" s="12">
        <v>39</v>
      </c>
      <c r="F97" s="12">
        <v>39</v>
      </c>
      <c r="G97" s="12">
        <v>39</v>
      </c>
      <c r="H97" s="12">
        <v>40</v>
      </c>
      <c r="I97" s="12">
        <v>38</v>
      </c>
      <c r="J97" s="12">
        <v>38</v>
      </c>
      <c r="K97" s="12">
        <v>38</v>
      </c>
      <c r="L97" s="12">
        <v>39</v>
      </c>
      <c r="M97" s="74" t="str">
        <f t="shared" si="35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6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7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38</v>
      </c>
      <c r="AO97" s="41">
        <v>1038</v>
      </c>
      <c r="AP97" s="110"/>
      <c r="AQ97" s="111"/>
      <c r="AR97" s="126" t="str">
        <f t="shared" si="38"/>
        <v/>
      </c>
      <c r="AS97" s="126" t="str">
        <f t="shared" si="39"/>
        <v/>
      </c>
      <c r="AT97" s="127">
        <v>1340</v>
      </c>
      <c r="AU97" s="128"/>
      <c r="AV97" s="129"/>
      <c r="AW97" s="126" t="str">
        <f t="shared" si="40"/>
        <v/>
      </c>
      <c r="AX97" s="126" t="str">
        <f t="shared" si="41"/>
        <v/>
      </c>
      <c r="AY97" s="64" t="str">
        <f t="shared" si="42"/>
        <v/>
      </c>
      <c r="AZ97" s="97">
        <v>82.1</v>
      </c>
      <c r="BA97" s="68"/>
      <c r="BB97" s="68"/>
      <c r="BC97" s="68"/>
      <c r="BD97" s="68"/>
      <c r="BE97" s="15"/>
      <c r="BF97" s="5">
        <f t="shared" si="43"/>
        <v>12404</v>
      </c>
      <c r="BG97" s="42">
        <v>4444</v>
      </c>
      <c r="BH97" s="42">
        <v>2800</v>
      </c>
      <c r="BI97" s="42"/>
      <c r="BJ97" s="42"/>
      <c r="BK97" s="42"/>
      <c r="BL97" s="42"/>
      <c r="BM97" s="42">
        <v>5160</v>
      </c>
    </row>
    <row r="98" spans="1:65" outlineLevel="5">
      <c r="A98" s="22">
        <f t="shared" si="45"/>
        <v>3</v>
      </c>
      <c r="B98" s="9">
        <f t="shared" si="44"/>
        <v>42808</v>
      </c>
      <c r="C98" s="207">
        <v>393738</v>
      </c>
      <c r="D98" s="64">
        <f t="shared" si="34"/>
        <v>38.299999999999997</v>
      </c>
      <c r="E98" s="12">
        <v>39</v>
      </c>
      <c r="F98" s="12">
        <v>38</v>
      </c>
      <c r="G98" s="12">
        <v>39</v>
      </c>
      <c r="H98" s="12">
        <v>39</v>
      </c>
      <c r="I98" s="12">
        <v>38</v>
      </c>
      <c r="J98" s="12">
        <v>37</v>
      </c>
      <c r="K98" s="12">
        <v>38</v>
      </c>
      <c r="L98" s="12">
        <v>38</v>
      </c>
      <c r="M98" s="74" t="str">
        <f t="shared" si="35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6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7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31</v>
      </c>
      <c r="AO98" s="41">
        <v>1298</v>
      </c>
      <c r="AP98" s="110"/>
      <c r="AQ98" s="111"/>
      <c r="AR98" s="126" t="str">
        <f t="shared" si="38"/>
        <v/>
      </c>
      <c r="AS98" s="126" t="str">
        <f t="shared" si="39"/>
        <v/>
      </c>
      <c r="AT98" s="127">
        <v>1565</v>
      </c>
      <c r="AU98" s="128"/>
      <c r="AV98" s="129"/>
      <c r="AW98" s="126" t="str">
        <f t="shared" si="40"/>
        <v/>
      </c>
      <c r="AX98" s="126" t="str">
        <f t="shared" si="41"/>
        <v/>
      </c>
      <c r="AY98" s="64" t="str">
        <f t="shared" si="42"/>
        <v/>
      </c>
      <c r="AZ98" s="97">
        <v>82.3</v>
      </c>
      <c r="BA98" s="68"/>
      <c r="BB98" s="68"/>
      <c r="BC98" s="68"/>
      <c r="BD98" s="68"/>
      <c r="BE98" s="15"/>
      <c r="BF98" s="5">
        <f t="shared" si="43"/>
        <v>17574</v>
      </c>
      <c r="BG98" s="42">
        <v>4464</v>
      </c>
      <c r="BH98" s="42">
        <v>8050</v>
      </c>
      <c r="BI98" s="42"/>
      <c r="BJ98" s="42"/>
      <c r="BK98" s="42"/>
      <c r="BL98" s="42"/>
      <c r="BM98" s="42">
        <v>5060</v>
      </c>
    </row>
    <row r="99" spans="1:65" outlineLevel="5">
      <c r="A99" s="22">
        <f t="shared" si="45"/>
        <v>3</v>
      </c>
      <c r="B99" s="9">
        <f t="shared" si="44"/>
        <v>42809</v>
      </c>
      <c r="C99" s="207">
        <v>399152</v>
      </c>
      <c r="D99" s="64">
        <f t="shared" si="34"/>
        <v>38.5</v>
      </c>
      <c r="E99" s="12">
        <v>39</v>
      </c>
      <c r="F99" s="12">
        <v>38</v>
      </c>
      <c r="G99" s="12">
        <v>40</v>
      </c>
      <c r="H99" s="12">
        <v>39</v>
      </c>
      <c r="I99" s="12">
        <v>38</v>
      </c>
      <c r="J99" s="12">
        <v>37</v>
      </c>
      <c r="K99" s="12">
        <v>39</v>
      </c>
      <c r="L99" s="12">
        <v>38</v>
      </c>
      <c r="M99" s="74" t="str">
        <f t="shared" si="35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6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7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33</v>
      </c>
      <c r="AO99" s="41">
        <v>1224</v>
      </c>
      <c r="AP99" s="110"/>
      <c r="AQ99" s="111"/>
      <c r="AR99" s="126" t="str">
        <f t="shared" si="38"/>
        <v/>
      </c>
      <c r="AS99" s="126" t="str">
        <f t="shared" si="39"/>
        <v/>
      </c>
      <c r="AT99" s="127">
        <v>1570</v>
      </c>
      <c r="AU99" s="128"/>
      <c r="AV99" s="129"/>
      <c r="AW99" s="126" t="str">
        <f t="shared" si="40"/>
        <v/>
      </c>
      <c r="AX99" s="126" t="str">
        <f t="shared" si="41"/>
        <v/>
      </c>
      <c r="AY99" s="64" t="str">
        <f t="shared" si="42"/>
        <v/>
      </c>
      <c r="AZ99" s="97">
        <v>81.400000000000006</v>
      </c>
      <c r="BA99" s="68"/>
      <c r="BB99" s="68"/>
      <c r="BC99" s="68"/>
      <c r="BD99" s="68"/>
      <c r="BE99" s="15"/>
      <c r="BF99" s="5">
        <f t="shared" si="43"/>
        <v>11887</v>
      </c>
      <c r="BG99" s="42">
        <v>4327</v>
      </c>
      <c r="BH99" s="42">
        <v>2450</v>
      </c>
      <c r="BI99" s="42"/>
      <c r="BJ99" s="42"/>
      <c r="BK99" s="42"/>
      <c r="BL99" s="42"/>
      <c r="BM99" s="42">
        <v>5110</v>
      </c>
    </row>
    <row r="100" spans="1:65" outlineLevel="5">
      <c r="A100" s="22">
        <f t="shared" si="45"/>
        <v>3</v>
      </c>
      <c r="B100" s="9">
        <f t="shared" si="44"/>
        <v>42810</v>
      </c>
      <c r="C100" s="207">
        <v>397611</v>
      </c>
      <c r="D100" s="64">
        <f t="shared" si="34"/>
        <v>38.299999999999997</v>
      </c>
      <c r="E100" s="12">
        <v>39</v>
      </c>
      <c r="F100" s="12">
        <v>38</v>
      </c>
      <c r="G100" s="12">
        <v>39</v>
      </c>
      <c r="H100" s="12">
        <v>39</v>
      </c>
      <c r="I100" s="12">
        <v>38</v>
      </c>
      <c r="J100" s="12">
        <v>37</v>
      </c>
      <c r="K100" s="12">
        <v>38</v>
      </c>
      <c r="L100" s="12">
        <v>38</v>
      </c>
      <c r="M100" s="74">
        <f t="shared" si="35"/>
        <v>7.4</v>
      </c>
      <c r="N100" s="83">
        <v>7.45</v>
      </c>
      <c r="O100" s="83">
        <v>7.42</v>
      </c>
      <c r="P100" s="83">
        <v>7.42</v>
      </c>
      <c r="Q100" s="83">
        <v>7.46</v>
      </c>
      <c r="R100" s="83"/>
      <c r="S100" s="83"/>
      <c r="T100" s="83"/>
      <c r="U100" s="83"/>
      <c r="V100" s="5" t="str">
        <f t="shared" si="36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7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36</v>
      </c>
      <c r="AO100" s="41">
        <v>1101</v>
      </c>
      <c r="AP100" s="110">
        <v>5.37</v>
      </c>
      <c r="AQ100" s="111">
        <v>4.47</v>
      </c>
      <c r="AR100" s="126">
        <f t="shared" si="38"/>
        <v>83.240223463687144</v>
      </c>
      <c r="AS100" s="126">
        <f t="shared" si="39"/>
        <v>16.759776536312856</v>
      </c>
      <c r="AT100" s="127">
        <v>1585</v>
      </c>
      <c r="AU100" s="128">
        <v>3.1</v>
      </c>
      <c r="AV100" s="129">
        <v>1.95</v>
      </c>
      <c r="AW100" s="126">
        <f t="shared" si="40"/>
        <v>62.903225806451616</v>
      </c>
      <c r="AX100" s="126">
        <f t="shared" si="41"/>
        <v>37.096774193548384</v>
      </c>
      <c r="AY100" s="64">
        <f t="shared" si="42"/>
        <v>65.859352203093067</v>
      </c>
      <c r="AZ100" s="97">
        <v>81</v>
      </c>
      <c r="BA100" s="68"/>
      <c r="BB100" s="68"/>
      <c r="BC100" s="68"/>
      <c r="BD100" s="68"/>
      <c r="BE100" s="15"/>
      <c r="BF100" s="5">
        <f t="shared" si="43"/>
        <v>16664</v>
      </c>
      <c r="BG100" s="42">
        <v>5384</v>
      </c>
      <c r="BH100" s="42">
        <v>6300</v>
      </c>
      <c r="BI100" s="42"/>
      <c r="BJ100" s="42"/>
      <c r="BK100" s="42"/>
      <c r="BL100" s="42"/>
      <c r="BM100" s="42">
        <v>4980</v>
      </c>
    </row>
    <row r="101" spans="1:65" outlineLevel="5">
      <c r="A101" s="22">
        <f t="shared" si="45"/>
        <v>3</v>
      </c>
      <c r="B101" s="9">
        <f t="shared" si="44"/>
        <v>42811</v>
      </c>
      <c r="C101" s="207">
        <v>412547</v>
      </c>
      <c r="D101" s="64">
        <f t="shared" si="34"/>
        <v>38.5</v>
      </c>
      <c r="E101" s="12">
        <v>39</v>
      </c>
      <c r="F101" s="12">
        <v>39</v>
      </c>
      <c r="G101" s="12">
        <v>39</v>
      </c>
      <c r="H101" s="12">
        <v>39</v>
      </c>
      <c r="I101" s="12">
        <v>38</v>
      </c>
      <c r="J101" s="12">
        <v>38</v>
      </c>
      <c r="K101" s="12">
        <v>38</v>
      </c>
      <c r="L101" s="12">
        <v>38</v>
      </c>
      <c r="M101" s="74" t="str">
        <f t="shared" si="35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6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7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30</v>
      </c>
      <c r="AO101" s="41">
        <v>1329</v>
      </c>
      <c r="AP101" s="110"/>
      <c r="AQ101" s="111"/>
      <c r="AR101" s="126" t="str">
        <f t="shared" si="38"/>
        <v/>
      </c>
      <c r="AS101" s="126" t="str">
        <f t="shared" si="39"/>
        <v/>
      </c>
      <c r="AT101" s="127">
        <v>1526</v>
      </c>
      <c r="AU101" s="128"/>
      <c r="AV101" s="129"/>
      <c r="AW101" s="126" t="str">
        <f t="shared" si="40"/>
        <v/>
      </c>
      <c r="AX101" s="126" t="str">
        <f t="shared" si="41"/>
        <v/>
      </c>
      <c r="AY101" s="64" t="str">
        <f t="shared" si="42"/>
        <v/>
      </c>
      <c r="AZ101" s="97">
        <v>81.2</v>
      </c>
      <c r="BA101" s="68"/>
      <c r="BB101" s="68"/>
      <c r="BC101" s="68"/>
      <c r="BD101" s="68"/>
      <c r="BE101" s="15"/>
      <c r="BF101" s="5">
        <f t="shared" si="43"/>
        <v>13523</v>
      </c>
      <c r="BG101" s="42">
        <v>4173</v>
      </c>
      <c r="BH101" s="42">
        <v>4200</v>
      </c>
      <c r="BI101" s="42"/>
      <c r="BJ101" s="42"/>
      <c r="BK101" s="42"/>
      <c r="BL101" s="42"/>
      <c r="BM101" s="42">
        <v>5150</v>
      </c>
    </row>
    <row r="102" spans="1:65" outlineLevel="5">
      <c r="A102" s="22">
        <f t="shared" si="45"/>
        <v>3</v>
      </c>
      <c r="B102" s="9">
        <f t="shared" si="44"/>
        <v>42812</v>
      </c>
      <c r="C102" s="207">
        <v>382419</v>
      </c>
      <c r="D102" s="64">
        <f t="shared" si="34"/>
        <v>38</v>
      </c>
      <c r="E102" s="12">
        <v>39</v>
      </c>
      <c r="F102" s="12">
        <v>38</v>
      </c>
      <c r="G102" s="12">
        <v>39</v>
      </c>
      <c r="H102" s="12">
        <v>38</v>
      </c>
      <c r="I102" s="12">
        <v>38</v>
      </c>
      <c r="J102" s="12">
        <v>37</v>
      </c>
      <c r="K102" s="12">
        <v>38</v>
      </c>
      <c r="L102" s="12">
        <v>37</v>
      </c>
      <c r="M102" s="74" t="str">
        <f t="shared" si="35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6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7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36</v>
      </c>
      <c r="AO102" s="41">
        <v>1113</v>
      </c>
      <c r="AP102" s="110"/>
      <c r="AQ102" s="111"/>
      <c r="AR102" s="126" t="str">
        <f t="shared" si="38"/>
        <v/>
      </c>
      <c r="AS102" s="126" t="str">
        <f t="shared" si="39"/>
        <v/>
      </c>
      <c r="AT102" s="127">
        <v>1558</v>
      </c>
      <c r="AU102" s="128"/>
      <c r="AV102" s="129"/>
      <c r="AW102" s="126" t="str">
        <f t="shared" si="40"/>
        <v/>
      </c>
      <c r="AX102" s="126" t="str">
        <f t="shared" si="41"/>
        <v/>
      </c>
      <c r="AY102" s="64" t="str">
        <f t="shared" si="42"/>
        <v/>
      </c>
      <c r="AZ102" s="97"/>
      <c r="BA102" s="68"/>
      <c r="BB102" s="68"/>
      <c r="BC102" s="68"/>
      <c r="BD102" s="68"/>
      <c r="BE102" s="15"/>
      <c r="BF102" s="5">
        <f t="shared" si="43"/>
        <v>14612</v>
      </c>
      <c r="BG102" s="42">
        <v>3982</v>
      </c>
      <c r="BH102" s="42">
        <v>5600</v>
      </c>
      <c r="BI102" s="42"/>
      <c r="BJ102" s="42"/>
      <c r="BK102" s="42"/>
      <c r="BL102" s="42"/>
      <c r="BM102" s="42">
        <v>5030</v>
      </c>
    </row>
    <row r="103" spans="1:65" outlineLevel="5">
      <c r="A103" s="22">
        <f t="shared" si="45"/>
        <v>3</v>
      </c>
      <c r="B103" s="9">
        <f t="shared" si="44"/>
        <v>42813</v>
      </c>
      <c r="C103" s="207">
        <v>363012</v>
      </c>
      <c r="D103" s="64">
        <f t="shared" si="34"/>
        <v>38</v>
      </c>
      <c r="E103" s="12">
        <v>39</v>
      </c>
      <c r="F103" s="12">
        <v>38</v>
      </c>
      <c r="G103" s="12">
        <v>39</v>
      </c>
      <c r="H103" s="12">
        <v>38</v>
      </c>
      <c r="I103" s="12">
        <v>38</v>
      </c>
      <c r="J103" s="12">
        <v>37</v>
      </c>
      <c r="K103" s="12">
        <v>38</v>
      </c>
      <c r="L103" s="12">
        <v>37</v>
      </c>
      <c r="M103" s="74" t="str">
        <f t="shared" si="35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6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7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30</v>
      </c>
      <c r="AO103" s="41">
        <v>1312</v>
      </c>
      <c r="AP103" s="110"/>
      <c r="AQ103" s="111"/>
      <c r="AR103" s="126" t="str">
        <f t="shared" si="38"/>
        <v/>
      </c>
      <c r="AS103" s="126" t="str">
        <f t="shared" si="39"/>
        <v/>
      </c>
      <c r="AT103" s="127">
        <v>1522</v>
      </c>
      <c r="AU103" s="128"/>
      <c r="AV103" s="129"/>
      <c r="AW103" s="126" t="str">
        <f t="shared" si="40"/>
        <v/>
      </c>
      <c r="AX103" s="126" t="str">
        <f t="shared" si="41"/>
        <v/>
      </c>
      <c r="AY103" s="64" t="str">
        <f t="shared" si="42"/>
        <v/>
      </c>
      <c r="AZ103" s="97"/>
      <c r="BA103" s="68"/>
      <c r="BB103" s="68"/>
      <c r="BC103" s="68"/>
      <c r="BD103" s="68"/>
      <c r="BE103" s="15"/>
      <c r="BF103" s="5">
        <f t="shared" si="43"/>
        <v>15175</v>
      </c>
      <c r="BG103" s="42">
        <v>3985</v>
      </c>
      <c r="BH103" s="42">
        <v>6130</v>
      </c>
      <c r="BI103" s="42"/>
      <c r="BJ103" s="42"/>
      <c r="BK103" s="42"/>
      <c r="BL103" s="42"/>
      <c r="BM103" s="42">
        <v>5060</v>
      </c>
    </row>
    <row r="104" spans="1:65" outlineLevel="5">
      <c r="A104" s="22">
        <f t="shared" si="45"/>
        <v>3</v>
      </c>
      <c r="B104" s="9">
        <f t="shared" si="44"/>
        <v>42814</v>
      </c>
      <c r="C104" s="207">
        <v>381311</v>
      </c>
      <c r="D104" s="64">
        <f t="shared" si="34"/>
        <v>38.299999999999997</v>
      </c>
      <c r="E104" s="12">
        <v>39</v>
      </c>
      <c r="F104" s="12">
        <v>38</v>
      </c>
      <c r="G104" s="12">
        <v>39</v>
      </c>
      <c r="H104" s="12">
        <v>39</v>
      </c>
      <c r="I104" s="12">
        <v>38</v>
      </c>
      <c r="J104" s="12">
        <v>37</v>
      </c>
      <c r="K104" s="12">
        <v>38</v>
      </c>
      <c r="L104" s="12">
        <v>38</v>
      </c>
      <c r="M104" s="74" t="str">
        <f t="shared" si="35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6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7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31</v>
      </c>
      <c r="AO104" s="41">
        <v>1276</v>
      </c>
      <c r="AP104" s="110"/>
      <c r="AQ104" s="111"/>
      <c r="AR104" s="126" t="str">
        <f t="shared" si="38"/>
        <v/>
      </c>
      <c r="AS104" s="126" t="str">
        <f t="shared" si="39"/>
        <v/>
      </c>
      <c r="AT104" s="127">
        <v>1430</v>
      </c>
      <c r="AU104" s="128"/>
      <c r="AV104" s="129"/>
      <c r="AW104" s="126" t="str">
        <f t="shared" si="40"/>
        <v/>
      </c>
      <c r="AX104" s="126" t="str">
        <f t="shared" si="41"/>
        <v/>
      </c>
      <c r="AY104" s="64" t="str">
        <f t="shared" si="42"/>
        <v/>
      </c>
      <c r="AZ104" s="97">
        <v>82.3</v>
      </c>
      <c r="BA104" s="68"/>
      <c r="BB104" s="68"/>
      <c r="BC104" s="68"/>
      <c r="BD104" s="68"/>
      <c r="BE104" s="15"/>
      <c r="BF104" s="5">
        <f t="shared" si="43"/>
        <v>15319</v>
      </c>
      <c r="BG104" s="42">
        <v>3919</v>
      </c>
      <c r="BH104" s="42">
        <v>6300</v>
      </c>
      <c r="BI104" s="42"/>
      <c r="BJ104" s="42"/>
      <c r="BK104" s="42"/>
      <c r="BL104" s="42"/>
      <c r="BM104" s="42">
        <v>5100</v>
      </c>
    </row>
    <row r="105" spans="1:65" outlineLevel="5">
      <c r="A105" s="22">
        <f t="shared" si="45"/>
        <v>3</v>
      </c>
      <c r="B105" s="9">
        <f t="shared" si="44"/>
        <v>42815</v>
      </c>
      <c r="C105" s="207">
        <v>441317</v>
      </c>
      <c r="D105" s="64">
        <f t="shared" si="34"/>
        <v>38</v>
      </c>
      <c r="E105" s="12">
        <v>38</v>
      </c>
      <c r="F105" s="12">
        <v>37</v>
      </c>
      <c r="G105" s="12">
        <v>39</v>
      </c>
      <c r="H105" s="12">
        <v>40</v>
      </c>
      <c r="I105" s="12">
        <v>37</v>
      </c>
      <c r="J105" s="12">
        <v>36</v>
      </c>
      <c r="K105" s="12">
        <v>38</v>
      </c>
      <c r="L105" s="12">
        <v>39</v>
      </c>
      <c r="M105" s="74" t="str">
        <f t="shared" si="35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6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7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37</v>
      </c>
      <c r="AO105" s="41">
        <v>1073</v>
      </c>
      <c r="AP105" s="110"/>
      <c r="AQ105" s="111"/>
      <c r="AR105" s="126" t="str">
        <f t="shared" si="38"/>
        <v/>
      </c>
      <c r="AS105" s="126" t="str">
        <f t="shared" si="39"/>
        <v/>
      </c>
      <c r="AT105" s="127">
        <v>1444</v>
      </c>
      <c r="AU105" s="128"/>
      <c r="AV105" s="129"/>
      <c r="AW105" s="126" t="str">
        <f t="shared" si="40"/>
        <v/>
      </c>
      <c r="AX105" s="126" t="str">
        <f t="shared" si="41"/>
        <v/>
      </c>
      <c r="AY105" s="64" t="str">
        <f t="shared" si="42"/>
        <v/>
      </c>
      <c r="AZ105" s="97">
        <v>81.8</v>
      </c>
      <c r="BA105" s="68"/>
      <c r="BB105" s="68"/>
      <c r="BC105" s="68"/>
      <c r="BD105" s="68"/>
      <c r="BE105" s="15"/>
      <c r="BF105" s="5">
        <f t="shared" si="43"/>
        <v>17476</v>
      </c>
      <c r="BG105" s="42">
        <v>3836</v>
      </c>
      <c r="BH105" s="42">
        <v>8570</v>
      </c>
      <c r="BI105" s="42"/>
      <c r="BJ105" s="42"/>
      <c r="BK105" s="42"/>
      <c r="BL105" s="42"/>
      <c r="BM105" s="42">
        <v>5070</v>
      </c>
    </row>
    <row r="106" spans="1:65" outlineLevel="5">
      <c r="A106" s="22">
        <f t="shared" si="45"/>
        <v>3</v>
      </c>
      <c r="B106" s="9">
        <f t="shared" si="44"/>
        <v>42816</v>
      </c>
      <c r="C106" s="207">
        <v>392550</v>
      </c>
      <c r="D106" s="64">
        <f t="shared" si="34"/>
        <v>37.5</v>
      </c>
      <c r="E106" s="12">
        <v>38</v>
      </c>
      <c r="F106" s="12">
        <v>37</v>
      </c>
      <c r="G106" s="12">
        <v>39</v>
      </c>
      <c r="H106" s="12">
        <v>38</v>
      </c>
      <c r="I106" s="12">
        <v>37</v>
      </c>
      <c r="J106" s="12">
        <v>36</v>
      </c>
      <c r="K106" s="12">
        <v>38</v>
      </c>
      <c r="L106" s="12">
        <v>37</v>
      </c>
      <c r="M106" s="74">
        <f t="shared" si="35"/>
        <v>7.4</v>
      </c>
      <c r="N106" s="83">
        <v>7.46</v>
      </c>
      <c r="O106" s="83">
        <v>7.42</v>
      </c>
      <c r="P106" s="83">
        <v>7.41</v>
      </c>
      <c r="Q106" s="83">
        <v>7.5</v>
      </c>
      <c r="R106" s="83"/>
      <c r="S106" s="83"/>
      <c r="T106" s="83"/>
      <c r="U106" s="83"/>
      <c r="V106" s="5" t="str">
        <f t="shared" si="36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7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32</v>
      </c>
      <c r="AO106" s="41">
        <v>1246</v>
      </c>
      <c r="AP106" s="110">
        <v>5.19</v>
      </c>
      <c r="AQ106" s="111">
        <v>4.16</v>
      </c>
      <c r="AR106" s="126">
        <f t="shared" si="38"/>
        <v>80.154142581888237</v>
      </c>
      <c r="AS106" s="126">
        <f t="shared" si="39"/>
        <v>19.845857418111763</v>
      </c>
      <c r="AT106" s="127">
        <v>1441</v>
      </c>
      <c r="AU106" s="128">
        <v>2.86</v>
      </c>
      <c r="AV106" s="129">
        <v>1.84</v>
      </c>
      <c r="AW106" s="126">
        <f t="shared" si="40"/>
        <v>64.335664335664347</v>
      </c>
      <c r="AX106" s="126">
        <f t="shared" si="41"/>
        <v>35.664335664335653</v>
      </c>
      <c r="AY106" s="64">
        <f t="shared" si="42"/>
        <v>55.335595776772195</v>
      </c>
      <c r="AZ106" s="97">
        <v>82.2</v>
      </c>
      <c r="BA106" s="68"/>
      <c r="BB106" s="68"/>
      <c r="BC106" s="68"/>
      <c r="BD106" s="68"/>
      <c r="BE106" s="15"/>
      <c r="BF106" s="5">
        <f t="shared" si="43"/>
        <v>16225</v>
      </c>
      <c r="BG106" s="42">
        <v>4005</v>
      </c>
      <c r="BH106" s="42">
        <v>7180</v>
      </c>
      <c r="BI106" s="42"/>
      <c r="BJ106" s="42"/>
      <c r="BK106" s="42"/>
      <c r="BL106" s="42"/>
      <c r="BM106" s="42">
        <v>5040</v>
      </c>
    </row>
    <row r="107" spans="1:65" outlineLevel="5">
      <c r="A107" s="22">
        <f t="shared" si="45"/>
        <v>3</v>
      </c>
      <c r="B107" s="9">
        <f t="shared" si="44"/>
        <v>42817</v>
      </c>
      <c r="C107" s="207">
        <v>386824</v>
      </c>
      <c r="D107" s="64">
        <f t="shared" si="34"/>
        <v>37.5</v>
      </c>
      <c r="E107" s="12">
        <v>38</v>
      </c>
      <c r="F107" s="12">
        <v>37</v>
      </c>
      <c r="G107" s="12">
        <v>39</v>
      </c>
      <c r="H107" s="12">
        <v>38</v>
      </c>
      <c r="I107" s="12">
        <v>37</v>
      </c>
      <c r="J107" s="12">
        <v>36</v>
      </c>
      <c r="K107" s="12">
        <v>38</v>
      </c>
      <c r="L107" s="12">
        <v>37</v>
      </c>
      <c r="M107" s="74" t="str">
        <f t="shared" si="35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6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7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35</v>
      </c>
      <c r="AO107" s="41">
        <v>1145</v>
      </c>
      <c r="AP107" s="110"/>
      <c r="AQ107" s="111"/>
      <c r="AR107" s="126" t="str">
        <f t="shared" si="38"/>
        <v/>
      </c>
      <c r="AS107" s="126" t="str">
        <f t="shared" si="39"/>
        <v/>
      </c>
      <c r="AT107" s="127">
        <v>1340</v>
      </c>
      <c r="AU107" s="128"/>
      <c r="AV107" s="129"/>
      <c r="AW107" s="126" t="str">
        <f t="shared" si="40"/>
        <v/>
      </c>
      <c r="AX107" s="126" t="str">
        <f t="shared" si="41"/>
        <v/>
      </c>
      <c r="AY107" s="64" t="str">
        <f t="shared" si="42"/>
        <v/>
      </c>
      <c r="AZ107" s="97">
        <v>82</v>
      </c>
      <c r="BA107" s="68"/>
      <c r="BB107" s="68"/>
      <c r="BC107" s="68"/>
      <c r="BD107" s="68"/>
      <c r="BE107" s="15"/>
      <c r="BF107" s="5">
        <f t="shared" si="43"/>
        <v>17654</v>
      </c>
      <c r="BG107" s="42">
        <v>4244</v>
      </c>
      <c r="BH107" s="42">
        <v>8400</v>
      </c>
      <c r="BI107" s="42"/>
      <c r="BJ107" s="42"/>
      <c r="BK107" s="42"/>
      <c r="BL107" s="42"/>
      <c r="BM107" s="42">
        <v>5010</v>
      </c>
    </row>
    <row r="108" spans="1:65" outlineLevel="5">
      <c r="A108" s="22">
        <f t="shared" si="45"/>
        <v>3</v>
      </c>
      <c r="B108" s="9">
        <f t="shared" si="44"/>
        <v>42818</v>
      </c>
      <c r="C108" s="207">
        <v>374390</v>
      </c>
      <c r="D108" s="64">
        <f t="shared" si="34"/>
        <v>38</v>
      </c>
      <c r="E108" s="12">
        <v>39</v>
      </c>
      <c r="F108" s="12">
        <v>37</v>
      </c>
      <c r="G108" s="12">
        <v>40</v>
      </c>
      <c r="H108" s="12">
        <v>38</v>
      </c>
      <c r="I108" s="12">
        <v>38</v>
      </c>
      <c r="J108" s="12">
        <v>36</v>
      </c>
      <c r="K108" s="12">
        <v>39</v>
      </c>
      <c r="L108" s="12">
        <v>37</v>
      </c>
      <c r="M108" s="74" t="str">
        <f t="shared" si="35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6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7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35</v>
      </c>
      <c r="AO108" s="41">
        <v>1151</v>
      </c>
      <c r="AP108" s="110"/>
      <c r="AQ108" s="111"/>
      <c r="AR108" s="126" t="str">
        <f t="shared" si="38"/>
        <v/>
      </c>
      <c r="AS108" s="126" t="str">
        <f t="shared" si="39"/>
        <v/>
      </c>
      <c r="AT108" s="127">
        <v>1307</v>
      </c>
      <c r="AU108" s="128"/>
      <c r="AV108" s="129"/>
      <c r="AW108" s="126" t="str">
        <f t="shared" si="40"/>
        <v/>
      </c>
      <c r="AX108" s="126" t="str">
        <f t="shared" si="41"/>
        <v/>
      </c>
      <c r="AY108" s="64" t="str">
        <f t="shared" si="42"/>
        <v/>
      </c>
      <c r="AZ108" s="97">
        <v>82</v>
      </c>
      <c r="BA108" s="68"/>
      <c r="BB108" s="68"/>
      <c r="BC108" s="68"/>
      <c r="BD108" s="68"/>
      <c r="BE108" s="15"/>
      <c r="BF108" s="5">
        <f t="shared" si="43"/>
        <v>13406</v>
      </c>
      <c r="BG108" s="42">
        <v>6276</v>
      </c>
      <c r="BH108" s="42">
        <v>2100</v>
      </c>
      <c r="BI108" s="42"/>
      <c r="BJ108" s="42"/>
      <c r="BK108" s="42"/>
      <c r="BL108" s="42"/>
      <c r="BM108" s="42">
        <v>5030</v>
      </c>
    </row>
    <row r="109" spans="1:65" outlineLevel="5">
      <c r="A109" s="22">
        <f t="shared" si="45"/>
        <v>3</v>
      </c>
      <c r="B109" s="9">
        <f t="shared" si="44"/>
        <v>42819</v>
      </c>
      <c r="C109" s="207">
        <v>394317</v>
      </c>
      <c r="D109" s="64">
        <f t="shared" si="34"/>
        <v>37.799999999999997</v>
      </c>
      <c r="E109" s="12">
        <v>39</v>
      </c>
      <c r="F109" s="12">
        <v>37</v>
      </c>
      <c r="G109" s="12">
        <v>39</v>
      </c>
      <c r="H109" s="12">
        <v>38</v>
      </c>
      <c r="I109" s="12">
        <v>38</v>
      </c>
      <c r="J109" s="12">
        <v>36</v>
      </c>
      <c r="K109" s="12">
        <v>38</v>
      </c>
      <c r="L109" s="12">
        <v>37</v>
      </c>
      <c r="M109" s="74" t="str">
        <f t="shared" si="35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6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7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45</v>
      </c>
      <c r="AO109" s="41">
        <v>886</v>
      </c>
      <c r="AP109" s="110"/>
      <c r="AQ109" s="111"/>
      <c r="AR109" s="126" t="str">
        <f t="shared" si="38"/>
        <v/>
      </c>
      <c r="AS109" s="126" t="str">
        <f t="shared" si="39"/>
        <v/>
      </c>
      <c r="AT109" s="127">
        <v>1312</v>
      </c>
      <c r="AU109" s="128"/>
      <c r="AV109" s="129"/>
      <c r="AW109" s="126" t="str">
        <f t="shared" si="40"/>
        <v/>
      </c>
      <c r="AX109" s="126" t="str">
        <f t="shared" si="41"/>
        <v/>
      </c>
      <c r="AY109" s="64" t="str">
        <f t="shared" si="42"/>
        <v/>
      </c>
      <c r="AZ109" s="97"/>
      <c r="BA109" s="68"/>
      <c r="BB109" s="68"/>
      <c r="BC109" s="68"/>
      <c r="BD109" s="68"/>
      <c r="BE109" s="15"/>
      <c r="BF109" s="5">
        <f t="shared" si="43"/>
        <v>15187</v>
      </c>
      <c r="BG109" s="42">
        <v>4387</v>
      </c>
      <c r="BH109" s="42">
        <v>5250</v>
      </c>
      <c r="BI109" s="42"/>
      <c r="BJ109" s="42"/>
      <c r="BK109" s="42"/>
      <c r="BL109" s="42"/>
      <c r="BM109" s="42">
        <v>5550</v>
      </c>
    </row>
    <row r="110" spans="1:65" outlineLevel="5">
      <c r="A110" s="22">
        <f t="shared" si="45"/>
        <v>3</v>
      </c>
      <c r="B110" s="9">
        <f t="shared" si="44"/>
        <v>42820</v>
      </c>
      <c r="C110" s="207">
        <v>422361</v>
      </c>
      <c r="D110" s="64">
        <f t="shared" si="34"/>
        <v>37.799999999999997</v>
      </c>
      <c r="E110" s="12">
        <v>39</v>
      </c>
      <c r="F110" s="12">
        <v>37</v>
      </c>
      <c r="G110" s="12">
        <v>39</v>
      </c>
      <c r="H110" s="12">
        <v>38</v>
      </c>
      <c r="I110" s="12">
        <v>38</v>
      </c>
      <c r="J110" s="12">
        <v>36</v>
      </c>
      <c r="K110" s="12">
        <v>38</v>
      </c>
      <c r="L110" s="12">
        <v>37</v>
      </c>
      <c r="M110" s="74" t="str">
        <f t="shared" si="35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6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7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32</v>
      </c>
      <c r="AO110" s="41">
        <v>1236</v>
      </c>
      <c r="AP110" s="110"/>
      <c r="AQ110" s="111"/>
      <c r="AR110" s="126" t="str">
        <f t="shared" si="38"/>
        <v/>
      </c>
      <c r="AS110" s="126" t="str">
        <f t="shared" si="39"/>
        <v/>
      </c>
      <c r="AT110" s="127">
        <v>1507</v>
      </c>
      <c r="AU110" s="128"/>
      <c r="AV110" s="129"/>
      <c r="AW110" s="126" t="str">
        <f t="shared" si="40"/>
        <v/>
      </c>
      <c r="AX110" s="126" t="str">
        <f t="shared" si="41"/>
        <v/>
      </c>
      <c r="AY110" s="64" t="str">
        <f t="shared" si="42"/>
        <v/>
      </c>
      <c r="AZ110" s="97"/>
      <c r="BA110" s="68"/>
      <c r="BB110" s="68"/>
      <c r="BC110" s="68"/>
      <c r="BD110" s="68"/>
      <c r="BE110" s="15"/>
      <c r="BF110" s="5">
        <f t="shared" si="43"/>
        <v>14230</v>
      </c>
      <c r="BG110" s="42">
        <v>3900</v>
      </c>
      <c r="BH110" s="42">
        <v>5430</v>
      </c>
      <c r="BI110" s="42"/>
      <c r="BJ110" s="42"/>
      <c r="BK110" s="42"/>
      <c r="BL110" s="42"/>
      <c r="BM110" s="42">
        <v>4900</v>
      </c>
    </row>
    <row r="111" spans="1:65" outlineLevel="5">
      <c r="A111" s="22">
        <f t="shared" si="45"/>
        <v>3</v>
      </c>
      <c r="B111" s="9">
        <f t="shared" si="44"/>
        <v>42821</v>
      </c>
      <c r="C111" s="207">
        <v>401533</v>
      </c>
      <c r="D111" s="64">
        <f t="shared" si="34"/>
        <v>38</v>
      </c>
      <c r="E111" s="12">
        <v>39</v>
      </c>
      <c r="F111" s="12">
        <v>38</v>
      </c>
      <c r="G111" s="12">
        <v>39</v>
      </c>
      <c r="H111" s="12">
        <v>38</v>
      </c>
      <c r="I111" s="12">
        <v>38</v>
      </c>
      <c r="J111" s="12">
        <v>37</v>
      </c>
      <c r="K111" s="12">
        <v>38</v>
      </c>
      <c r="L111" s="12">
        <v>37</v>
      </c>
      <c r="M111" s="74" t="str">
        <f t="shared" si="35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6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7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30</v>
      </c>
      <c r="AO111" s="41">
        <v>1321</v>
      </c>
      <c r="AP111" s="110"/>
      <c r="AQ111" s="111"/>
      <c r="AR111" s="126" t="str">
        <f t="shared" si="38"/>
        <v/>
      </c>
      <c r="AS111" s="126" t="str">
        <f t="shared" si="39"/>
        <v/>
      </c>
      <c r="AT111" s="127">
        <v>1476</v>
      </c>
      <c r="AU111" s="128"/>
      <c r="AV111" s="129"/>
      <c r="AW111" s="126" t="str">
        <f t="shared" si="40"/>
        <v/>
      </c>
      <c r="AX111" s="126" t="str">
        <f t="shared" si="41"/>
        <v/>
      </c>
      <c r="AY111" s="64" t="str">
        <f t="shared" si="42"/>
        <v/>
      </c>
      <c r="AZ111" s="97">
        <v>82.3</v>
      </c>
      <c r="BA111" s="68"/>
      <c r="BB111" s="68"/>
      <c r="BC111" s="68"/>
      <c r="BD111" s="68"/>
      <c r="BE111" s="15"/>
      <c r="BF111" s="5">
        <f t="shared" si="43"/>
        <v>15379</v>
      </c>
      <c r="BG111" s="42">
        <v>3879</v>
      </c>
      <c r="BH111" s="42">
        <v>6650</v>
      </c>
      <c r="BI111" s="42"/>
      <c r="BJ111" s="42"/>
      <c r="BK111" s="42"/>
      <c r="BL111" s="42"/>
      <c r="BM111" s="42">
        <v>4850</v>
      </c>
    </row>
    <row r="112" spans="1:65" outlineLevel="5">
      <c r="A112" s="22">
        <f t="shared" si="45"/>
        <v>3</v>
      </c>
      <c r="B112" s="9">
        <f t="shared" si="44"/>
        <v>42822</v>
      </c>
      <c r="C112" s="207">
        <v>392358</v>
      </c>
      <c r="D112" s="64">
        <f t="shared" si="34"/>
        <v>37.799999999999997</v>
      </c>
      <c r="E112" s="12">
        <v>38</v>
      </c>
      <c r="F112" s="12">
        <v>38</v>
      </c>
      <c r="G112" s="12">
        <v>39</v>
      </c>
      <c r="H112" s="12">
        <v>38</v>
      </c>
      <c r="I112" s="12">
        <v>37</v>
      </c>
      <c r="J112" s="12">
        <v>37</v>
      </c>
      <c r="K112" s="12">
        <v>38</v>
      </c>
      <c r="L112" s="12">
        <v>37</v>
      </c>
      <c r="M112" s="74" t="str">
        <f t="shared" si="35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6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7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33</v>
      </c>
      <c r="AO112" s="41">
        <v>1207</v>
      </c>
      <c r="AP112" s="110"/>
      <c r="AQ112" s="111"/>
      <c r="AR112" s="126" t="str">
        <f t="shared" si="38"/>
        <v/>
      </c>
      <c r="AS112" s="126" t="str">
        <f t="shared" si="39"/>
        <v/>
      </c>
      <c r="AT112" s="127">
        <v>1471</v>
      </c>
      <c r="AU112" s="128"/>
      <c r="AV112" s="129"/>
      <c r="AW112" s="126" t="str">
        <f t="shared" si="40"/>
        <v/>
      </c>
      <c r="AX112" s="126" t="str">
        <f t="shared" si="41"/>
        <v/>
      </c>
      <c r="AY112" s="64" t="str">
        <f t="shared" si="42"/>
        <v/>
      </c>
      <c r="AZ112" s="97">
        <v>81.599999999999994</v>
      </c>
      <c r="BA112" s="68"/>
      <c r="BB112" s="68"/>
      <c r="BC112" s="68"/>
      <c r="BD112" s="68"/>
      <c r="BE112" s="15"/>
      <c r="BF112" s="5">
        <f t="shared" si="43"/>
        <v>15653</v>
      </c>
      <c r="BG112" s="42">
        <v>5353</v>
      </c>
      <c r="BH112" s="42">
        <v>5250</v>
      </c>
      <c r="BI112" s="42"/>
      <c r="BJ112" s="42"/>
      <c r="BK112" s="42"/>
      <c r="BL112" s="42"/>
      <c r="BM112" s="42">
        <v>5050</v>
      </c>
    </row>
    <row r="113" spans="1:65" outlineLevel="5">
      <c r="A113" s="22">
        <f t="shared" si="45"/>
        <v>3</v>
      </c>
      <c r="B113" s="9">
        <f t="shared" si="44"/>
        <v>42823</v>
      </c>
      <c r="C113" s="207">
        <v>404703</v>
      </c>
      <c r="D113" s="64">
        <f t="shared" si="34"/>
        <v>38.299999999999997</v>
      </c>
      <c r="E113" s="12">
        <v>39</v>
      </c>
      <c r="F113" s="12">
        <v>38</v>
      </c>
      <c r="G113" s="12">
        <v>40</v>
      </c>
      <c r="H113" s="12">
        <v>38</v>
      </c>
      <c r="I113" s="12">
        <v>38</v>
      </c>
      <c r="J113" s="12">
        <v>37</v>
      </c>
      <c r="K113" s="12">
        <v>39</v>
      </c>
      <c r="L113" s="12">
        <v>37</v>
      </c>
      <c r="M113" s="74" t="str">
        <f t="shared" si="35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6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7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38</v>
      </c>
      <c r="AO113" s="41">
        <v>1050</v>
      </c>
      <c r="AP113" s="110"/>
      <c r="AQ113" s="111"/>
      <c r="AR113" s="126" t="str">
        <f t="shared" si="38"/>
        <v/>
      </c>
      <c r="AS113" s="126" t="str">
        <f t="shared" si="39"/>
        <v/>
      </c>
      <c r="AT113" s="127">
        <v>1145</v>
      </c>
      <c r="AU113" s="128"/>
      <c r="AV113" s="129"/>
      <c r="AW113" s="126" t="str">
        <f t="shared" si="40"/>
        <v/>
      </c>
      <c r="AX113" s="126" t="str">
        <f t="shared" si="41"/>
        <v/>
      </c>
      <c r="AY113" s="64" t="str">
        <f t="shared" si="42"/>
        <v/>
      </c>
      <c r="AZ113" s="97">
        <v>81.8</v>
      </c>
      <c r="BA113" s="68"/>
      <c r="BB113" s="68"/>
      <c r="BC113" s="68"/>
      <c r="BD113" s="68"/>
      <c r="BE113" s="15"/>
      <c r="BF113" s="5">
        <f t="shared" si="43"/>
        <v>17805</v>
      </c>
      <c r="BG113" s="42">
        <v>6145</v>
      </c>
      <c r="BH113" s="42">
        <v>6650</v>
      </c>
      <c r="BI113" s="42"/>
      <c r="BJ113" s="42"/>
      <c r="BK113" s="42"/>
      <c r="BL113" s="42"/>
      <c r="BM113" s="42">
        <v>5010</v>
      </c>
    </row>
    <row r="114" spans="1:65" outlineLevel="5">
      <c r="A114" s="22">
        <f t="shared" si="45"/>
        <v>3</v>
      </c>
      <c r="B114" s="9">
        <f t="shared" si="44"/>
        <v>42824</v>
      </c>
      <c r="C114" s="207">
        <v>383326</v>
      </c>
      <c r="D114" s="64">
        <f t="shared" si="34"/>
        <v>38.5</v>
      </c>
      <c r="E114" s="12">
        <v>39</v>
      </c>
      <c r="F114" s="12">
        <v>39</v>
      </c>
      <c r="G114" s="12">
        <v>40</v>
      </c>
      <c r="H114" s="12">
        <v>38</v>
      </c>
      <c r="I114" s="12">
        <v>38</v>
      </c>
      <c r="J114" s="12">
        <v>38</v>
      </c>
      <c r="K114" s="12">
        <v>39</v>
      </c>
      <c r="L114" s="12">
        <v>37</v>
      </c>
      <c r="M114" s="74">
        <f t="shared" si="35"/>
        <v>7.3</v>
      </c>
      <c r="N114" s="83">
        <v>7.25</v>
      </c>
      <c r="O114" s="83">
        <v>7.22</v>
      </c>
      <c r="P114" s="83">
        <v>7.29</v>
      </c>
      <c r="Q114" s="83">
        <v>7.28</v>
      </c>
      <c r="R114" s="83"/>
      <c r="S114" s="83"/>
      <c r="T114" s="83"/>
      <c r="U114" s="83"/>
      <c r="V114" s="5" t="str">
        <f t="shared" si="36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7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46</v>
      </c>
      <c r="AO114" s="41">
        <v>863</v>
      </c>
      <c r="AP114" s="110">
        <v>4.93</v>
      </c>
      <c r="AQ114" s="111">
        <v>3.95</v>
      </c>
      <c r="AR114" s="126">
        <f t="shared" si="38"/>
        <v>80.121703853955381</v>
      </c>
      <c r="AS114" s="126">
        <f t="shared" si="39"/>
        <v>19.878296146044619</v>
      </c>
      <c r="AT114" s="127">
        <v>996</v>
      </c>
      <c r="AU114" s="128">
        <v>3.12</v>
      </c>
      <c r="AV114" s="129">
        <v>1.98</v>
      </c>
      <c r="AW114" s="126">
        <f t="shared" si="40"/>
        <v>63.46153846153846</v>
      </c>
      <c r="AX114" s="126">
        <f t="shared" si="41"/>
        <v>36.53846153846154</v>
      </c>
      <c r="AY114" s="64">
        <f t="shared" si="42"/>
        <v>56.908727514990019</v>
      </c>
      <c r="AZ114" s="97">
        <v>82.2</v>
      </c>
      <c r="BA114" s="68"/>
      <c r="BB114" s="68"/>
      <c r="BC114" s="68"/>
      <c r="BD114" s="68"/>
      <c r="BE114" s="15"/>
      <c r="BF114" s="5">
        <f t="shared" si="43"/>
        <v>16023</v>
      </c>
      <c r="BG114" s="42">
        <v>4073</v>
      </c>
      <c r="BH114" s="42">
        <v>6650</v>
      </c>
      <c r="BI114" s="42"/>
      <c r="BJ114" s="42"/>
      <c r="BK114" s="42"/>
      <c r="BL114" s="42"/>
      <c r="BM114" s="42">
        <v>5300</v>
      </c>
    </row>
    <row r="115" spans="1:65" ht="17.25" outlineLevel="5" thickBot="1">
      <c r="A115" s="31">
        <f t="shared" si="45"/>
        <v>3</v>
      </c>
      <c r="B115" s="32">
        <f t="shared" si="44"/>
        <v>42825</v>
      </c>
      <c r="C115" s="207">
        <v>364831</v>
      </c>
      <c r="D115" s="64">
        <f t="shared" si="34"/>
        <v>38</v>
      </c>
      <c r="E115" s="12">
        <v>39</v>
      </c>
      <c r="F115" s="12">
        <v>38</v>
      </c>
      <c r="G115" s="12">
        <v>39</v>
      </c>
      <c r="H115" s="12">
        <v>38</v>
      </c>
      <c r="I115" s="12">
        <v>38</v>
      </c>
      <c r="J115" s="12">
        <v>37</v>
      </c>
      <c r="K115" s="12">
        <v>38</v>
      </c>
      <c r="L115" s="12">
        <v>37</v>
      </c>
      <c r="M115" s="74" t="str">
        <f t="shared" si="35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6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7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47</v>
      </c>
      <c r="AO115" s="41">
        <v>856</v>
      </c>
      <c r="AP115" s="110"/>
      <c r="AQ115" s="111"/>
      <c r="AR115" s="126" t="str">
        <f t="shared" si="38"/>
        <v/>
      </c>
      <c r="AS115" s="126" t="str">
        <f t="shared" si="39"/>
        <v/>
      </c>
      <c r="AT115" s="127">
        <v>976</v>
      </c>
      <c r="AU115" s="128"/>
      <c r="AV115" s="129"/>
      <c r="AW115" s="126" t="str">
        <f t="shared" si="40"/>
        <v/>
      </c>
      <c r="AX115" s="126" t="str">
        <f t="shared" si="41"/>
        <v/>
      </c>
      <c r="AY115" s="64" t="str">
        <f t="shared" si="42"/>
        <v/>
      </c>
      <c r="AZ115" s="97">
        <v>81.8</v>
      </c>
      <c r="BA115" s="68">
        <v>61.94</v>
      </c>
      <c r="BB115" s="68"/>
      <c r="BC115" s="68"/>
      <c r="BD115" s="68"/>
      <c r="BE115" s="15"/>
      <c r="BF115" s="5">
        <f t="shared" si="43"/>
        <v>13765</v>
      </c>
      <c r="BG115" s="42">
        <v>3915</v>
      </c>
      <c r="BH115" s="42">
        <v>4550</v>
      </c>
      <c r="BI115" s="42"/>
      <c r="BJ115" s="42"/>
      <c r="BK115" s="42"/>
      <c r="BL115" s="42"/>
      <c r="BM115" s="42">
        <v>5300</v>
      </c>
    </row>
    <row r="116" spans="1:65" outlineLevel="4">
      <c r="A116" s="157" t="s">
        <v>37</v>
      </c>
      <c r="B116" s="158"/>
      <c r="C116" s="50">
        <f t="shared" ref="C116:BM116" si="46">SUBTOTAL(4,C85:C115)</f>
        <v>514427</v>
      </c>
      <c r="D116" s="60">
        <f t="shared" si="46"/>
        <v>38.799999999999997</v>
      </c>
      <c r="E116" s="28">
        <f t="shared" si="46"/>
        <v>39</v>
      </c>
      <c r="F116" s="28">
        <f t="shared" si="46"/>
        <v>39</v>
      </c>
      <c r="G116" s="28">
        <f t="shared" si="46"/>
        <v>40</v>
      </c>
      <c r="H116" s="28">
        <f t="shared" si="46"/>
        <v>40</v>
      </c>
      <c r="I116" s="28">
        <f t="shared" si="46"/>
        <v>38</v>
      </c>
      <c r="J116" s="28">
        <f t="shared" si="46"/>
        <v>38</v>
      </c>
      <c r="K116" s="28">
        <f t="shared" si="46"/>
        <v>39</v>
      </c>
      <c r="L116" s="28">
        <f t="shared" si="46"/>
        <v>39</v>
      </c>
      <c r="M116" s="71">
        <f t="shared" si="46"/>
        <v>7.4</v>
      </c>
      <c r="N116" s="82">
        <f t="shared" si="46"/>
        <v>7.46</v>
      </c>
      <c r="O116" s="82">
        <f t="shared" si="46"/>
        <v>7.42</v>
      </c>
      <c r="P116" s="82">
        <f t="shared" si="46"/>
        <v>7.45</v>
      </c>
      <c r="Q116" s="82">
        <f t="shared" si="46"/>
        <v>7.5</v>
      </c>
      <c r="R116" s="82">
        <f t="shared" si="46"/>
        <v>0</v>
      </c>
      <c r="S116" s="82">
        <f t="shared" si="46"/>
        <v>0</v>
      </c>
      <c r="T116" s="82">
        <f t="shared" si="46"/>
        <v>0</v>
      </c>
      <c r="U116" s="82">
        <f t="shared" si="46"/>
        <v>0</v>
      </c>
      <c r="V116" s="29">
        <f t="shared" si="46"/>
        <v>0</v>
      </c>
      <c r="W116" s="39">
        <f t="shared" si="46"/>
        <v>0</v>
      </c>
      <c r="X116" s="39">
        <f t="shared" si="46"/>
        <v>0</v>
      </c>
      <c r="Y116" s="39">
        <f t="shared" si="46"/>
        <v>0</v>
      </c>
      <c r="Z116" s="39">
        <f t="shared" si="46"/>
        <v>0</v>
      </c>
      <c r="AA116" s="39">
        <f t="shared" si="46"/>
        <v>0</v>
      </c>
      <c r="AB116" s="39">
        <f t="shared" si="46"/>
        <v>0</v>
      </c>
      <c r="AC116" s="39">
        <f t="shared" si="46"/>
        <v>0</v>
      </c>
      <c r="AD116" s="39">
        <f t="shared" si="46"/>
        <v>0</v>
      </c>
      <c r="AE116" s="29">
        <f t="shared" si="46"/>
        <v>0</v>
      </c>
      <c r="AF116" s="39">
        <f t="shared" si="46"/>
        <v>0</v>
      </c>
      <c r="AG116" s="39">
        <f t="shared" si="46"/>
        <v>0</v>
      </c>
      <c r="AH116" s="39">
        <f t="shared" si="46"/>
        <v>0</v>
      </c>
      <c r="AI116" s="39">
        <f t="shared" si="46"/>
        <v>0</v>
      </c>
      <c r="AJ116" s="39">
        <f t="shared" si="46"/>
        <v>0</v>
      </c>
      <c r="AK116" s="39">
        <f t="shared" si="46"/>
        <v>0</v>
      </c>
      <c r="AL116" s="39">
        <f t="shared" si="46"/>
        <v>0</v>
      </c>
      <c r="AM116" s="39">
        <f t="shared" si="46"/>
        <v>0</v>
      </c>
      <c r="AN116" s="39">
        <f t="shared" si="46"/>
        <v>54</v>
      </c>
      <c r="AO116" s="39">
        <f t="shared" si="46"/>
        <v>1329</v>
      </c>
      <c r="AP116" s="104">
        <f t="shared" si="46"/>
        <v>6.42</v>
      </c>
      <c r="AQ116" s="105">
        <f t="shared" si="46"/>
        <v>5.44</v>
      </c>
      <c r="AR116" s="106">
        <f t="shared" si="46"/>
        <v>84.73520249221184</v>
      </c>
      <c r="AS116" s="106">
        <f t="shared" si="46"/>
        <v>19.878296146044619</v>
      </c>
      <c r="AT116" s="107">
        <f t="shared" si="46"/>
        <v>1585</v>
      </c>
      <c r="AU116" s="108">
        <f t="shared" si="46"/>
        <v>3.12</v>
      </c>
      <c r="AV116" s="109">
        <f t="shared" si="46"/>
        <v>1.98</v>
      </c>
      <c r="AW116" s="106">
        <f t="shared" si="46"/>
        <v>64.335664335664347</v>
      </c>
      <c r="AX116" s="106">
        <f t="shared" si="46"/>
        <v>100</v>
      </c>
      <c r="AY116" s="60">
        <f t="shared" si="46"/>
        <v>69.321490972626691</v>
      </c>
      <c r="AZ116" s="96">
        <f t="shared" si="46"/>
        <v>82.4</v>
      </c>
      <c r="BA116" s="67">
        <f t="shared" si="46"/>
        <v>61.94</v>
      </c>
      <c r="BB116" s="67">
        <f t="shared" si="46"/>
        <v>0</v>
      </c>
      <c r="BC116" s="67">
        <f t="shared" si="46"/>
        <v>0</v>
      </c>
      <c r="BD116" s="67">
        <f t="shared" si="46"/>
        <v>0</v>
      </c>
      <c r="BE116" s="27">
        <f t="shared" si="46"/>
        <v>0</v>
      </c>
      <c r="BF116" s="29">
        <f t="shared" si="46"/>
        <v>17805</v>
      </c>
      <c r="BG116" s="39">
        <f t="shared" si="46"/>
        <v>6532</v>
      </c>
      <c r="BH116" s="40">
        <f t="shared" si="46"/>
        <v>8570</v>
      </c>
      <c r="BI116" s="40">
        <f t="shared" si="46"/>
        <v>0</v>
      </c>
      <c r="BJ116" s="40">
        <f t="shared" si="46"/>
        <v>0</v>
      </c>
      <c r="BK116" s="40">
        <f t="shared" si="46"/>
        <v>0</v>
      </c>
      <c r="BL116" s="40">
        <f t="shared" si="46"/>
        <v>0</v>
      </c>
      <c r="BM116" s="27">
        <f t="shared" si="46"/>
        <v>5550</v>
      </c>
    </row>
    <row r="117" spans="1:65" outlineLevel="3">
      <c r="A117" s="187" t="s">
        <v>26</v>
      </c>
      <c r="B117" s="188"/>
      <c r="C117" s="207">
        <f t="shared" ref="C117:BM117" si="47">SUBTOTAL(5,C85:C115)</f>
        <v>363012</v>
      </c>
      <c r="D117" s="208">
        <f t="shared" si="47"/>
        <v>37.5</v>
      </c>
      <c r="E117" s="12">
        <f t="shared" si="47"/>
        <v>38</v>
      </c>
      <c r="F117" s="12">
        <f t="shared" si="47"/>
        <v>37</v>
      </c>
      <c r="G117" s="12">
        <f t="shared" si="47"/>
        <v>39</v>
      </c>
      <c r="H117" s="12">
        <f t="shared" si="47"/>
        <v>38</v>
      </c>
      <c r="I117" s="12">
        <f t="shared" si="47"/>
        <v>37</v>
      </c>
      <c r="J117" s="12">
        <f t="shared" si="47"/>
        <v>36</v>
      </c>
      <c r="K117" s="12">
        <f t="shared" si="47"/>
        <v>38</v>
      </c>
      <c r="L117" s="12">
        <f t="shared" si="47"/>
        <v>37</v>
      </c>
      <c r="M117" s="210">
        <f t="shared" si="47"/>
        <v>7.3</v>
      </c>
      <c r="N117" s="83">
        <f t="shared" si="47"/>
        <v>7.25</v>
      </c>
      <c r="O117" s="83">
        <f t="shared" si="47"/>
        <v>7.22</v>
      </c>
      <c r="P117" s="83">
        <f t="shared" si="47"/>
        <v>7.28</v>
      </c>
      <c r="Q117" s="83">
        <f t="shared" si="47"/>
        <v>7.22</v>
      </c>
      <c r="R117" s="83">
        <f t="shared" si="47"/>
        <v>0</v>
      </c>
      <c r="S117" s="83">
        <f t="shared" si="47"/>
        <v>0</v>
      </c>
      <c r="T117" s="83">
        <f t="shared" si="47"/>
        <v>0</v>
      </c>
      <c r="U117" s="83">
        <f t="shared" si="47"/>
        <v>0</v>
      </c>
      <c r="V117" s="212">
        <f t="shared" si="47"/>
        <v>0</v>
      </c>
      <c r="W117" s="41">
        <f t="shared" si="47"/>
        <v>0</v>
      </c>
      <c r="X117" s="41">
        <f t="shared" si="47"/>
        <v>0</v>
      </c>
      <c r="Y117" s="41">
        <f t="shared" si="47"/>
        <v>0</v>
      </c>
      <c r="Z117" s="41">
        <f t="shared" si="47"/>
        <v>0</v>
      </c>
      <c r="AA117" s="41">
        <f t="shared" si="47"/>
        <v>0</v>
      </c>
      <c r="AB117" s="41">
        <f t="shared" si="47"/>
        <v>0</v>
      </c>
      <c r="AC117" s="41">
        <f t="shared" si="47"/>
        <v>0</v>
      </c>
      <c r="AD117" s="41">
        <f t="shared" si="47"/>
        <v>0</v>
      </c>
      <c r="AE117" s="212">
        <f t="shared" si="47"/>
        <v>0</v>
      </c>
      <c r="AF117" s="41">
        <f t="shared" si="47"/>
        <v>0</v>
      </c>
      <c r="AG117" s="41">
        <f t="shared" si="47"/>
        <v>0</v>
      </c>
      <c r="AH117" s="41">
        <f t="shared" si="47"/>
        <v>0</v>
      </c>
      <c r="AI117" s="41">
        <f t="shared" si="47"/>
        <v>0</v>
      </c>
      <c r="AJ117" s="41">
        <f t="shared" si="47"/>
        <v>0</v>
      </c>
      <c r="AK117" s="41">
        <f t="shared" si="47"/>
        <v>0</v>
      </c>
      <c r="AL117" s="41">
        <f t="shared" si="47"/>
        <v>0</v>
      </c>
      <c r="AM117" s="41">
        <f t="shared" si="47"/>
        <v>0</v>
      </c>
      <c r="AN117" s="41">
        <f t="shared" si="47"/>
        <v>30</v>
      </c>
      <c r="AO117" s="41">
        <f t="shared" si="47"/>
        <v>734</v>
      </c>
      <c r="AP117" s="110">
        <f t="shared" si="47"/>
        <v>4.49</v>
      </c>
      <c r="AQ117" s="111">
        <f t="shared" si="47"/>
        <v>3.6</v>
      </c>
      <c r="AR117" s="216">
        <f t="shared" si="47"/>
        <v>80.121703853955381</v>
      </c>
      <c r="AS117" s="216">
        <f t="shared" si="47"/>
        <v>15.26479750778816</v>
      </c>
      <c r="AT117" s="113">
        <f t="shared" si="47"/>
        <v>724</v>
      </c>
      <c r="AU117" s="114">
        <f t="shared" si="47"/>
        <v>2.73</v>
      </c>
      <c r="AV117" s="115">
        <f t="shared" si="47"/>
        <v>1.72</v>
      </c>
      <c r="AW117" s="216">
        <f t="shared" si="47"/>
        <v>0</v>
      </c>
      <c r="AX117" s="216">
        <f t="shared" si="47"/>
        <v>35.664335664335653</v>
      </c>
      <c r="AY117" s="208">
        <f t="shared" si="47"/>
        <v>55.335595776772195</v>
      </c>
      <c r="AZ117" s="97">
        <f t="shared" si="47"/>
        <v>80.8</v>
      </c>
      <c r="BA117" s="68">
        <f t="shared" si="47"/>
        <v>61.94</v>
      </c>
      <c r="BB117" s="68">
        <f t="shared" si="47"/>
        <v>0</v>
      </c>
      <c r="BC117" s="68">
        <f t="shared" si="47"/>
        <v>0</v>
      </c>
      <c r="BD117" s="68">
        <f t="shared" si="47"/>
        <v>0</v>
      </c>
      <c r="BE117" s="15">
        <f t="shared" si="47"/>
        <v>0</v>
      </c>
      <c r="BF117" s="212">
        <f t="shared" si="47"/>
        <v>11887</v>
      </c>
      <c r="BG117" s="41">
        <f t="shared" si="47"/>
        <v>3267</v>
      </c>
      <c r="BH117" s="42">
        <f t="shared" si="47"/>
        <v>1750</v>
      </c>
      <c r="BI117" s="42">
        <f t="shared" si="47"/>
        <v>0</v>
      </c>
      <c r="BJ117" s="42">
        <f t="shared" si="47"/>
        <v>0</v>
      </c>
      <c r="BK117" s="42">
        <f t="shared" si="47"/>
        <v>0</v>
      </c>
      <c r="BL117" s="42">
        <f t="shared" si="47"/>
        <v>0</v>
      </c>
      <c r="BM117" s="15">
        <f t="shared" si="47"/>
        <v>710</v>
      </c>
    </row>
    <row r="118" spans="1:65" outlineLevel="2">
      <c r="A118" s="187" t="s">
        <v>15</v>
      </c>
      <c r="B118" s="188"/>
      <c r="C118" s="207">
        <f>IFERROR(SUBTOTAL(1,C85:C115),"")</f>
        <v>401598.25806451612</v>
      </c>
      <c r="D118" s="208">
        <f t="shared" ref="D118:BM118" si="48">IFERROR(SUBTOTAL(1,D85:D115),"")</f>
        <v>38.119354838709668</v>
      </c>
      <c r="E118" s="12">
        <f t="shared" si="48"/>
        <v>38.838709677419352</v>
      </c>
      <c r="F118" s="12">
        <f t="shared" si="48"/>
        <v>37.935483870967744</v>
      </c>
      <c r="G118" s="12">
        <f t="shared" si="48"/>
        <v>39.225806451612904</v>
      </c>
      <c r="H118" s="12">
        <f t="shared" si="48"/>
        <v>38.387096774193552</v>
      </c>
      <c r="I118" s="12">
        <f t="shared" si="48"/>
        <v>37.838709677419352</v>
      </c>
      <c r="J118" s="12">
        <f t="shared" si="48"/>
        <v>36.935483870967744</v>
      </c>
      <c r="K118" s="12">
        <f t="shared" si="48"/>
        <v>38.225806451612904</v>
      </c>
      <c r="L118" s="12">
        <f t="shared" si="48"/>
        <v>37.387096774193552</v>
      </c>
      <c r="M118" s="210">
        <f t="shared" si="48"/>
        <v>7.3599999999999994</v>
      </c>
      <c r="N118" s="83">
        <f t="shared" si="48"/>
        <v>7.3719999999999999</v>
      </c>
      <c r="O118" s="83">
        <f t="shared" si="48"/>
        <v>7.354000000000001</v>
      </c>
      <c r="P118" s="83">
        <f t="shared" si="48"/>
        <v>7.37</v>
      </c>
      <c r="Q118" s="83">
        <f t="shared" si="48"/>
        <v>7.37</v>
      </c>
      <c r="R118" s="83" t="str">
        <f t="shared" si="48"/>
        <v/>
      </c>
      <c r="S118" s="83" t="str">
        <f t="shared" si="48"/>
        <v/>
      </c>
      <c r="T118" s="83" t="str">
        <f t="shared" si="48"/>
        <v/>
      </c>
      <c r="U118" s="83" t="str">
        <f t="shared" si="48"/>
        <v/>
      </c>
      <c r="V118" s="212" t="str">
        <f t="shared" si="48"/>
        <v/>
      </c>
      <c r="W118" s="41" t="str">
        <f t="shared" si="48"/>
        <v/>
      </c>
      <c r="X118" s="41" t="str">
        <f t="shared" si="48"/>
        <v/>
      </c>
      <c r="Y118" s="41" t="str">
        <f t="shared" si="48"/>
        <v/>
      </c>
      <c r="Z118" s="41" t="str">
        <f t="shared" si="48"/>
        <v/>
      </c>
      <c r="AA118" s="41" t="str">
        <f t="shared" si="48"/>
        <v/>
      </c>
      <c r="AB118" s="41" t="str">
        <f t="shared" si="48"/>
        <v/>
      </c>
      <c r="AC118" s="41" t="str">
        <f t="shared" si="48"/>
        <v/>
      </c>
      <c r="AD118" s="41" t="str">
        <f t="shared" si="48"/>
        <v/>
      </c>
      <c r="AE118" s="212" t="str">
        <f t="shared" si="48"/>
        <v/>
      </c>
      <c r="AF118" s="41" t="str">
        <f t="shared" si="48"/>
        <v/>
      </c>
      <c r="AG118" s="41" t="str">
        <f t="shared" si="48"/>
        <v/>
      </c>
      <c r="AH118" s="41" t="str">
        <f t="shared" si="48"/>
        <v/>
      </c>
      <c r="AI118" s="41" t="str">
        <f t="shared" si="48"/>
        <v/>
      </c>
      <c r="AJ118" s="41" t="str">
        <f t="shared" si="48"/>
        <v/>
      </c>
      <c r="AK118" s="41" t="str">
        <f t="shared" si="48"/>
        <v/>
      </c>
      <c r="AL118" s="41" t="str">
        <f t="shared" si="48"/>
        <v/>
      </c>
      <c r="AM118" s="41" t="str">
        <f t="shared" si="48"/>
        <v/>
      </c>
      <c r="AN118" s="41">
        <f t="shared" si="48"/>
        <v>37.516129032258064</v>
      </c>
      <c r="AO118" s="41">
        <f t="shared" si="48"/>
        <v>1091.0322580645161</v>
      </c>
      <c r="AP118" s="110">
        <f t="shared" si="48"/>
        <v>5.28</v>
      </c>
      <c r="AQ118" s="111">
        <f t="shared" si="48"/>
        <v>4.3239999999999998</v>
      </c>
      <c r="AR118" s="216">
        <f t="shared" si="48"/>
        <v>81.685889222223793</v>
      </c>
      <c r="AS118" s="216">
        <f t="shared" si="48"/>
        <v>18.3141107777762</v>
      </c>
      <c r="AT118" s="113">
        <f t="shared" si="48"/>
        <v>1297.258064516129</v>
      </c>
      <c r="AU118" s="114">
        <f t="shared" si="48"/>
        <v>2.9816666666666669</v>
      </c>
      <c r="AV118" s="115">
        <f t="shared" si="48"/>
        <v>1.8839999999999999</v>
      </c>
      <c r="AW118" s="216">
        <f t="shared" si="48"/>
        <v>52.795997838692337</v>
      </c>
      <c r="AX118" s="216">
        <f t="shared" si="48"/>
        <v>47.204002161307663</v>
      </c>
      <c r="AY118" s="208">
        <f t="shared" si="48"/>
        <v>61.040097206967381</v>
      </c>
      <c r="AZ118" s="97">
        <f t="shared" si="48"/>
        <v>81.749999999999986</v>
      </c>
      <c r="BA118" s="68">
        <f t="shared" si="48"/>
        <v>61.94</v>
      </c>
      <c r="BB118" s="68" t="str">
        <f t="shared" si="48"/>
        <v/>
      </c>
      <c r="BC118" s="68" t="str">
        <f t="shared" si="48"/>
        <v/>
      </c>
      <c r="BD118" s="68" t="str">
        <f t="shared" si="48"/>
        <v/>
      </c>
      <c r="BE118" s="15" t="str">
        <f>IFERROR(SUBTOTAL(1,BE85:BE115),"")</f>
        <v/>
      </c>
      <c r="BF118" s="212">
        <f t="shared" si="48"/>
        <v>14727.096774193549</v>
      </c>
      <c r="BG118" s="41">
        <f t="shared" si="48"/>
        <v>4487.7419354838712</v>
      </c>
      <c r="BH118" s="42">
        <f t="shared" si="48"/>
        <v>5379.0322580645161</v>
      </c>
      <c r="BI118" s="42" t="str">
        <f t="shared" si="48"/>
        <v/>
      </c>
      <c r="BJ118" s="42" t="str">
        <f t="shared" si="48"/>
        <v/>
      </c>
      <c r="BK118" s="42" t="str">
        <f t="shared" si="48"/>
        <v/>
      </c>
      <c r="BL118" s="42" t="str">
        <f t="shared" si="48"/>
        <v/>
      </c>
      <c r="BM118" s="15">
        <f t="shared" si="48"/>
        <v>4860.322580645161</v>
      </c>
    </row>
    <row r="119" spans="1:65" ht="17.25" outlineLevel="1" thickBot="1">
      <c r="A119" s="224" t="s">
        <v>58</v>
      </c>
      <c r="B119" s="225"/>
      <c r="C119" s="226">
        <f>SUBTOTAL(9,C85:C115)</f>
        <v>12449546</v>
      </c>
      <c r="D119" s="227"/>
      <c r="E119" s="228"/>
      <c r="F119" s="228"/>
      <c r="G119" s="228"/>
      <c r="H119" s="228"/>
      <c r="I119" s="228"/>
      <c r="J119" s="228"/>
      <c r="K119" s="228"/>
      <c r="L119" s="228"/>
      <c r="M119" s="229"/>
      <c r="N119" s="230"/>
      <c r="O119" s="230"/>
      <c r="P119" s="230"/>
      <c r="Q119" s="230"/>
      <c r="R119" s="230"/>
      <c r="S119" s="230"/>
      <c r="T119" s="230"/>
      <c r="U119" s="230"/>
      <c r="V119" s="231"/>
      <c r="W119" s="232"/>
      <c r="X119" s="232"/>
      <c r="Y119" s="232"/>
      <c r="Z119" s="232"/>
      <c r="AA119" s="232"/>
      <c r="AB119" s="232"/>
      <c r="AC119" s="232"/>
      <c r="AD119" s="232"/>
      <c r="AE119" s="231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3">
        <f>SUBTOTAL(9,AO85:AO115)</f>
        <v>33822</v>
      </c>
      <c r="AP119" s="234"/>
      <c r="AQ119" s="235"/>
      <c r="AR119" s="236"/>
      <c r="AS119" s="236"/>
      <c r="AT119" s="237">
        <f>SUBTOTAL(9,AT85:AT115)</f>
        <v>40215</v>
      </c>
      <c r="AU119" s="238"/>
      <c r="AV119" s="239"/>
      <c r="AW119" s="236"/>
      <c r="AX119" s="236"/>
      <c r="AY119" s="227"/>
      <c r="AZ119" s="240"/>
      <c r="BA119" s="241"/>
      <c r="BB119" s="241"/>
      <c r="BC119" s="241"/>
      <c r="BD119" s="241"/>
      <c r="BE119" s="242">
        <f>SUBTOTAL(9,BE85:BE115)</f>
        <v>0</v>
      </c>
      <c r="BF119" s="243">
        <f t="shared" ref="BF119:BM119" si="49">SUBTOTAL(9,BF85:BF115)</f>
        <v>456540</v>
      </c>
      <c r="BG119" s="233">
        <f t="shared" si="49"/>
        <v>139120</v>
      </c>
      <c r="BH119" s="244">
        <f t="shared" si="49"/>
        <v>166750</v>
      </c>
      <c r="BI119" s="244">
        <f t="shared" si="49"/>
        <v>0</v>
      </c>
      <c r="BJ119" s="244">
        <f t="shared" si="49"/>
        <v>0</v>
      </c>
      <c r="BK119" s="244">
        <f t="shared" si="49"/>
        <v>0</v>
      </c>
      <c r="BL119" s="244">
        <f t="shared" si="49"/>
        <v>0</v>
      </c>
      <c r="BM119" s="242">
        <f t="shared" si="49"/>
        <v>150670</v>
      </c>
    </row>
    <row r="120" spans="1:65" outlineLevel="5">
      <c r="A120" s="21">
        <f t="shared" si="45"/>
        <v>4</v>
      </c>
      <c r="B120" s="33">
        <f>B115+1</f>
        <v>42826</v>
      </c>
      <c r="C120" s="207">
        <v>392205</v>
      </c>
      <c r="D120" s="64">
        <f t="shared" ref="D120:D149" si="50">IFERROR(ROUND(AVERAGE(E120:L120),1),"")</f>
        <v>38.5</v>
      </c>
      <c r="E120" s="12">
        <v>39</v>
      </c>
      <c r="F120" s="12">
        <v>39</v>
      </c>
      <c r="G120" s="12">
        <v>40</v>
      </c>
      <c r="H120" s="12">
        <v>38</v>
      </c>
      <c r="I120" s="12">
        <v>38</v>
      </c>
      <c r="J120" s="12">
        <v>38</v>
      </c>
      <c r="K120" s="12">
        <v>39</v>
      </c>
      <c r="L120" s="12">
        <v>37</v>
      </c>
      <c r="M120" s="74" t="str">
        <f t="shared" ref="M120:M149" si="51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2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3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44</v>
      </c>
      <c r="AO120" s="41">
        <v>913</v>
      </c>
      <c r="AP120" s="110"/>
      <c r="AQ120" s="111"/>
      <c r="AR120" s="126" t="str">
        <f t="shared" ref="AR120:AR149" si="54">IFERROR(AQ120/AP120*100,"")</f>
        <v/>
      </c>
      <c r="AS120" s="126" t="str">
        <f t="shared" ref="AS120:AS149" si="55">IFERROR(100-AR120,"")</f>
        <v/>
      </c>
      <c r="AT120" s="127">
        <v>971</v>
      </c>
      <c r="AU120" s="128"/>
      <c r="AV120" s="129"/>
      <c r="AW120" s="126" t="str">
        <f t="shared" ref="AW120:AW149" si="56">IFERROR(AV120/AU120*100,"")</f>
        <v/>
      </c>
      <c r="AX120" s="126" t="str">
        <f t="shared" ref="AX120:AX149" si="57">IFERROR(100-AW120,"")</f>
        <v/>
      </c>
      <c r="AY120" s="64" t="str">
        <f t="shared" ref="AY120:AY149" si="58">IFERROR((1-((AW120*AS120)/(AX120*AR120)))*100,"")</f>
        <v/>
      </c>
      <c r="AZ120" s="97"/>
      <c r="BA120" s="68"/>
      <c r="BB120" s="68"/>
      <c r="BC120" s="68"/>
      <c r="BD120" s="68"/>
      <c r="BE120" s="15"/>
      <c r="BF120" s="5">
        <f t="shared" ref="BF120:BF149" si="59">IF(SUM(BG120:BM120)=0,"",SUM(BG120:BM120))</f>
        <v>12752</v>
      </c>
      <c r="BG120" s="42">
        <v>3722</v>
      </c>
      <c r="BH120" s="42">
        <v>6600</v>
      </c>
      <c r="BI120" s="42"/>
      <c r="BJ120" s="42"/>
      <c r="BK120" s="42"/>
      <c r="BL120" s="42"/>
      <c r="BM120" s="42">
        <v>2430</v>
      </c>
    </row>
    <row r="121" spans="1:65" outlineLevel="5">
      <c r="A121" s="22">
        <f t="shared" si="45"/>
        <v>4</v>
      </c>
      <c r="B121" s="9">
        <f t="shared" si="44"/>
        <v>42827</v>
      </c>
      <c r="C121" s="207">
        <v>363551</v>
      </c>
      <c r="D121" s="64">
        <f t="shared" si="50"/>
        <v>38.5</v>
      </c>
      <c r="E121" s="12">
        <v>39</v>
      </c>
      <c r="F121" s="12">
        <v>39</v>
      </c>
      <c r="G121" s="12">
        <v>40</v>
      </c>
      <c r="H121" s="12">
        <v>38</v>
      </c>
      <c r="I121" s="12">
        <v>38</v>
      </c>
      <c r="J121" s="12">
        <v>38</v>
      </c>
      <c r="K121" s="12">
        <v>39</v>
      </c>
      <c r="L121" s="12">
        <v>37</v>
      </c>
      <c r="M121" s="74" t="str">
        <f t="shared" si="51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2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3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50</v>
      </c>
      <c r="AO121" s="41">
        <v>794</v>
      </c>
      <c r="AP121" s="110"/>
      <c r="AQ121" s="111"/>
      <c r="AR121" s="126" t="str">
        <f t="shared" si="54"/>
        <v/>
      </c>
      <c r="AS121" s="126" t="str">
        <f t="shared" si="55"/>
        <v/>
      </c>
      <c r="AT121" s="127">
        <v>1110</v>
      </c>
      <c r="AU121" s="128"/>
      <c r="AV121" s="129"/>
      <c r="AW121" s="126" t="str">
        <f t="shared" si="56"/>
        <v/>
      </c>
      <c r="AX121" s="126" t="str">
        <f t="shared" si="57"/>
        <v/>
      </c>
      <c r="AY121" s="64" t="str">
        <f t="shared" si="58"/>
        <v/>
      </c>
      <c r="AZ121" s="97"/>
      <c r="BA121" s="68"/>
      <c r="BB121" s="68"/>
      <c r="BC121" s="68"/>
      <c r="BD121" s="68"/>
      <c r="BE121" s="15"/>
      <c r="BF121" s="5">
        <f t="shared" si="59"/>
        <v>13612</v>
      </c>
      <c r="BG121" s="42">
        <v>3732</v>
      </c>
      <c r="BH121" s="42">
        <v>7200</v>
      </c>
      <c r="BI121" s="42"/>
      <c r="BJ121" s="42"/>
      <c r="BK121" s="42"/>
      <c r="BL121" s="42"/>
      <c r="BM121" s="42">
        <v>2680</v>
      </c>
    </row>
    <row r="122" spans="1:65" outlineLevel="5">
      <c r="A122" s="22">
        <f t="shared" si="45"/>
        <v>4</v>
      </c>
      <c r="B122" s="9">
        <f t="shared" si="44"/>
        <v>42828</v>
      </c>
      <c r="C122" s="207">
        <v>376644</v>
      </c>
      <c r="D122" s="64">
        <f t="shared" si="50"/>
        <v>38.299999999999997</v>
      </c>
      <c r="E122" s="12">
        <v>39</v>
      </c>
      <c r="F122" s="12">
        <v>39</v>
      </c>
      <c r="G122" s="12">
        <v>39</v>
      </c>
      <c r="H122" s="12">
        <v>38</v>
      </c>
      <c r="I122" s="12">
        <v>38</v>
      </c>
      <c r="J122" s="12">
        <v>38</v>
      </c>
      <c r="K122" s="12">
        <v>38</v>
      </c>
      <c r="L122" s="12">
        <v>37</v>
      </c>
      <c r="M122" s="74" t="str">
        <f t="shared" si="51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2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3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34</v>
      </c>
      <c r="AO122" s="41">
        <v>1178</v>
      </c>
      <c r="AP122" s="110"/>
      <c r="AQ122" s="111"/>
      <c r="AR122" s="126" t="str">
        <f t="shared" si="54"/>
        <v/>
      </c>
      <c r="AS122" s="126" t="str">
        <f t="shared" si="55"/>
        <v/>
      </c>
      <c r="AT122" s="127">
        <v>1451</v>
      </c>
      <c r="AU122" s="128"/>
      <c r="AV122" s="129"/>
      <c r="AW122" s="126" t="str">
        <f t="shared" si="56"/>
        <v/>
      </c>
      <c r="AX122" s="126" t="str">
        <f t="shared" si="57"/>
        <v/>
      </c>
      <c r="AY122" s="64" t="str">
        <f t="shared" si="58"/>
        <v/>
      </c>
      <c r="AZ122" s="97">
        <v>80.599999999999994</v>
      </c>
      <c r="BA122" s="68"/>
      <c r="BB122" s="68"/>
      <c r="BC122" s="68"/>
      <c r="BD122" s="68"/>
      <c r="BE122" s="15"/>
      <c r="BF122" s="5">
        <f t="shared" si="59"/>
        <v>14289</v>
      </c>
      <c r="BG122" s="42">
        <v>4009</v>
      </c>
      <c r="BH122" s="42">
        <v>5040</v>
      </c>
      <c r="BI122" s="42"/>
      <c r="BJ122" s="42"/>
      <c r="BK122" s="42"/>
      <c r="BL122" s="42"/>
      <c r="BM122" s="42">
        <v>5240</v>
      </c>
    </row>
    <row r="123" spans="1:65" outlineLevel="5">
      <c r="A123" s="22">
        <f t="shared" si="45"/>
        <v>4</v>
      </c>
      <c r="B123" s="9">
        <f t="shared" si="44"/>
        <v>42829</v>
      </c>
      <c r="C123" s="207">
        <v>372323</v>
      </c>
      <c r="D123" s="64">
        <f t="shared" si="50"/>
        <v>38.299999999999997</v>
      </c>
      <c r="E123" s="12">
        <v>39</v>
      </c>
      <c r="F123" s="12">
        <v>39</v>
      </c>
      <c r="G123" s="12">
        <v>39</v>
      </c>
      <c r="H123" s="12">
        <v>38</v>
      </c>
      <c r="I123" s="12">
        <v>38</v>
      </c>
      <c r="J123" s="12">
        <v>38</v>
      </c>
      <c r="K123" s="12">
        <v>38</v>
      </c>
      <c r="L123" s="12">
        <v>37</v>
      </c>
      <c r="M123" s="74" t="str">
        <f t="shared" si="51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2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3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52</v>
      </c>
      <c r="AO123" s="41">
        <v>766</v>
      </c>
      <c r="AP123" s="110"/>
      <c r="AQ123" s="111"/>
      <c r="AR123" s="126" t="str">
        <f t="shared" si="54"/>
        <v/>
      </c>
      <c r="AS123" s="126" t="str">
        <f t="shared" si="55"/>
        <v/>
      </c>
      <c r="AT123" s="127">
        <v>665</v>
      </c>
      <c r="AU123" s="128"/>
      <c r="AV123" s="129"/>
      <c r="AW123" s="126" t="str">
        <f t="shared" si="56"/>
        <v/>
      </c>
      <c r="AX123" s="126" t="str">
        <f t="shared" si="57"/>
        <v/>
      </c>
      <c r="AY123" s="64" t="str">
        <f t="shared" si="58"/>
        <v/>
      </c>
      <c r="AZ123" s="97">
        <v>81.2</v>
      </c>
      <c r="BA123" s="68"/>
      <c r="BB123" s="68"/>
      <c r="BC123" s="68"/>
      <c r="BD123" s="68"/>
      <c r="BE123" s="15"/>
      <c r="BF123" s="5">
        <f t="shared" si="59"/>
        <v>14414</v>
      </c>
      <c r="BG123" s="42">
        <v>4094</v>
      </c>
      <c r="BH123" s="42">
        <v>5080</v>
      </c>
      <c r="BI123" s="42"/>
      <c r="BJ123" s="42"/>
      <c r="BK123" s="42"/>
      <c r="BL123" s="42"/>
      <c r="BM123" s="42">
        <v>5240</v>
      </c>
    </row>
    <row r="124" spans="1:65" outlineLevel="5">
      <c r="A124" s="22">
        <f t="shared" si="45"/>
        <v>4</v>
      </c>
      <c r="B124" s="9">
        <f t="shared" si="44"/>
        <v>42830</v>
      </c>
      <c r="C124" s="207">
        <v>410849</v>
      </c>
      <c r="D124" s="64">
        <f t="shared" si="50"/>
        <v>38.299999999999997</v>
      </c>
      <c r="E124" s="12">
        <v>39</v>
      </c>
      <c r="F124" s="12">
        <v>39</v>
      </c>
      <c r="G124" s="12">
        <v>39</v>
      </c>
      <c r="H124" s="12">
        <v>38</v>
      </c>
      <c r="I124" s="12">
        <v>38</v>
      </c>
      <c r="J124" s="12">
        <v>38</v>
      </c>
      <c r="K124" s="12">
        <v>38</v>
      </c>
      <c r="L124" s="12">
        <v>37</v>
      </c>
      <c r="M124" s="74" t="str">
        <f t="shared" si="51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2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3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56</v>
      </c>
      <c r="AO124" s="41">
        <v>717</v>
      </c>
      <c r="AP124" s="110"/>
      <c r="AQ124" s="111"/>
      <c r="AR124" s="126" t="str">
        <f t="shared" si="54"/>
        <v/>
      </c>
      <c r="AS124" s="126" t="str">
        <f t="shared" si="55"/>
        <v/>
      </c>
      <c r="AT124" s="127">
        <v>1083</v>
      </c>
      <c r="AU124" s="128"/>
      <c r="AV124" s="129"/>
      <c r="AW124" s="126" t="str">
        <f t="shared" si="56"/>
        <v/>
      </c>
      <c r="AX124" s="126" t="str">
        <f t="shared" si="57"/>
        <v/>
      </c>
      <c r="AY124" s="64" t="str">
        <f t="shared" si="58"/>
        <v/>
      </c>
      <c r="AZ124" s="97">
        <v>81.8</v>
      </c>
      <c r="BA124" s="68"/>
      <c r="BB124" s="68"/>
      <c r="BC124" s="68"/>
      <c r="BD124" s="68"/>
      <c r="BE124" s="15"/>
      <c r="BF124" s="5">
        <f t="shared" si="59"/>
        <v>15493</v>
      </c>
      <c r="BG124" s="42">
        <v>4033</v>
      </c>
      <c r="BH124" s="42">
        <v>6130</v>
      </c>
      <c r="BI124" s="42"/>
      <c r="BJ124" s="42"/>
      <c r="BK124" s="42"/>
      <c r="BL124" s="42"/>
      <c r="BM124" s="42">
        <v>5330</v>
      </c>
    </row>
    <row r="125" spans="1:65" outlineLevel="5">
      <c r="A125" s="22">
        <f t="shared" si="45"/>
        <v>4</v>
      </c>
      <c r="B125" s="9">
        <f t="shared" si="44"/>
        <v>42831</v>
      </c>
      <c r="C125" s="207">
        <v>516076</v>
      </c>
      <c r="D125" s="64">
        <f t="shared" si="50"/>
        <v>38.299999999999997</v>
      </c>
      <c r="E125" s="12">
        <v>39</v>
      </c>
      <c r="F125" s="12">
        <v>39</v>
      </c>
      <c r="G125" s="12">
        <v>39</v>
      </c>
      <c r="H125" s="12">
        <v>38</v>
      </c>
      <c r="I125" s="12">
        <v>38</v>
      </c>
      <c r="J125" s="12">
        <v>38</v>
      </c>
      <c r="K125" s="12">
        <v>38</v>
      </c>
      <c r="L125" s="12">
        <v>37</v>
      </c>
      <c r="M125" s="74" t="str">
        <f t="shared" si="51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2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3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36</v>
      </c>
      <c r="AO125" s="41">
        <v>1110</v>
      </c>
      <c r="AP125" s="110"/>
      <c r="AQ125" s="111"/>
      <c r="AR125" s="126" t="str">
        <f t="shared" si="54"/>
        <v/>
      </c>
      <c r="AS125" s="126" t="str">
        <f t="shared" si="55"/>
        <v/>
      </c>
      <c r="AT125" s="127">
        <v>1533</v>
      </c>
      <c r="AU125" s="128"/>
      <c r="AV125" s="129"/>
      <c r="AW125" s="126" t="str">
        <f t="shared" si="56"/>
        <v/>
      </c>
      <c r="AX125" s="126" t="str">
        <f t="shared" si="57"/>
        <v/>
      </c>
      <c r="AY125" s="64" t="str">
        <f t="shared" si="58"/>
        <v/>
      </c>
      <c r="AZ125" s="97">
        <v>81.599999999999994</v>
      </c>
      <c r="BA125" s="68"/>
      <c r="BB125" s="68"/>
      <c r="BC125" s="68"/>
      <c r="BD125" s="68"/>
      <c r="BE125" s="15"/>
      <c r="BF125" s="5">
        <f t="shared" si="59"/>
        <v>15385</v>
      </c>
      <c r="BG125" s="42">
        <v>4065</v>
      </c>
      <c r="BH125" s="42">
        <v>6120</v>
      </c>
      <c r="BI125" s="42"/>
      <c r="BJ125" s="42"/>
      <c r="BK125" s="42"/>
      <c r="BL125" s="42"/>
      <c r="BM125" s="42">
        <v>5200</v>
      </c>
    </row>
    <row r="126" spans="1:65" outlineLevel="5">
      <c r="A126" s="22">
        <f t="shared" si="45"/>
        <v>4</v>
      </c>
      <c r="B126" s="9">
        <f t="shared" si="44"/>
        <v>42832</v>
      </c>
      <c r="C126" s="207">
        <v>514816</v>
      </c>
      <c r="D126" s="64">
        <f t="shared" si="50"/>
        <v>38.299999999999997</v>
      </c>
      <c r="E126" s="12">
        <v>39</v>
      </c>
      <c r="F126" s="12">
        <v>39</v>
      </c>
      <c r="G126" s="12">
        <v>39</v>
      </c>
      <c r="H126" s="12">
        <v>38</v>
      </c>
      <c r="I126" s="12">
        <v>38</v>
      </c>
      <c r="J126" s="12">
        <v>38</v>
      </c>
      <c r="K126" s="12">
        <v>38</v>
      </c>
      <c r="L126" s="12">
        <v>37</v>
      </c>
      <c r="M126" s="74">
        <f t="shared" si="51"/>
        <v>7.3</v>
      </c>
      <c r="N126" s="83">
        <v>7.37</v>
      </c>
      <c r="O126" s="83">
        <v>7.38</v>
      </c>
      <c r="P126" s="83">
        <v>7.34</v>
      </c>
      <c r="Q126" s="83">
        <v>7.25</v>
      </c>
      <c r="R126" s="83"/>
      <c r="S126" s="83"/>
      <c r="T126" s="83"/>
      <c r="U126" s="83"/>
      <c r="V126" s="5" t="str">
        <f t="shared" si="52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3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36</v>
      </c>
      <c r="AO126" s="41">
        <v>1109</v>
      </c>
      <c r="AP126" s="110">
        <v>4.54</v>
      </c>
      <c r="AQ126" s="111">
        <v>3.63</v>
      </c>
      <c r="AR126" s="126">
        <f t="shared" si="54"/>
        <v>79.955947136563879</v>
      </c>
      <c r="AS126" s="126">
        <f t="shared" si="55"/>
        <v>20.044052863436121</v>
      </c>
      <c r="AT126" s="127">
        <v>1487</v>
      </c>
      <c r="AU126" s="128">
        <v>3.12</v>
      </c>
      <c r="AV126" s="129">
        <v>2.0099999999999998</v>
      </c>
      <c r="AW126" s="126">
        <f t="shared" si="56"/>
        <v>64.42307692307692</v>
      </c>
      <c r="AX126" s="126">
        <f t="shared" si="57"/>
        <v>35.57692307692308</v>
      </c>
      <c r="AY126" s="64">
        <f t="shared" si="58"/>
        <v>54.605018241381885</v>
      </c>
      <c r="AZ126" s="97">
        <v>81.599999999999994</v>
      </c>
      <c r="BA126" s="68"/>
      <c r="BB126" s="68"/>
      <c r="BC126" s="68"/>
      <c r="BD126" s="68"/>
      <c r="BE126" s="15"/>
      <c r="BF126" s="5">
        <f t="shared" si="59"/>
        <v>17990</v>
      </c>
      <c r="BG126" s="42">
        <v>4100</v>
      </c>
      <c r="BH126" s="42">
        <v>8400</v>
      </c>
      <c r="BI126" s="42"/>
      <c r="BJ126" s="42"/>
      <c r="BK126" s="42"/>
      <c r="BL126" s="42"/>
      <c r="BM126" s="42">
        <v>5490</v>
      </c>
    </row>
    <row r="127" spans="1:65" outlineLevel="5">
      <c r="A127" s="22">
        <f t="shared" si="45"/>
        <v>4</v>
      </c>
      <c r="B127" s="9">
        <f t="shared" si="44"/>
        <v>42833</v>
      </c>
      <c r="C127" s="207">
        <v>465017</v>
      </c>
      <c r="D127" s="64">
        <f t="shared" si="50"/>
        <v>38.299999999999997</v>
      </c>
      <c r="E127" s="12">
        <v>39</v>
      </c>
      <c r="F127" s="12">
        <v>39</v>
      </c>
      <c r="G127" s="12">
        <v>39</v>
      </c>
      <c r="H127" s="12">
        <v>38</v>
      </c>
      <c r="I127" s="12">
        <v>38</v>
      </c>
      <c r="J127" s="12">
        <v>38</v>
      </c>
      <c r="K127" s="12">
        <v>38</v>
      </c>
      <c r="L127" s="12">
        <v>37</v>
      </c>
      <c r="M127" s="74" t="str">
        <f t="shared" si="51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2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3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34</v>
      </c>
      <c r="AO127" s="41">
        <v>1181</v>
      </c>
      <c r="AP127" s="110"/>
      <c r="AQ127" s="111"/>
      <c r="AR127" s="126" t="str">
        <f t="shared" si="54"/>
        <v/>
      </c>
      <c r="AS127" s="126" t="str">
        <f t="shared" si="55"/>
        <v/>
      </c>
      <c r="AT127" s="127">
        <v>1522</v>
      </c>
      <c r="AU127" s="128"/>
      <c r="AV127" s="129"/>
      <c r="AW127" s="126" t="str">
        <f t="shared" si="56"/>
        <v/>
      </c>
      <c r="AX127" s="126" t="str">
        <f t="shared" si="57"/>
        <v/>
      </c>
      <c r="AY127" s="64" t="str">
        <f t="shared" si="58"/>
        <v/>
      </c>
      <c r="AZ127" s="97"/>
      <c r="BA127" s="68"/>
      <c r="BB127" s="68"/>
      <c r="BC127" s="68"/>
      <c r="BD127" s="68"/>
      <c r="BE127" s="15"/>
      <c r="BF127" s="5">
        <f t="shared" si="59"/>
        <v>15758</v>
      </c>
      <c r="BG127" s="42">
        <v>4498</v>
      </c>
      <c r="BH127" s="42">
        <v>5950</v>
      </c>
      <c r="BI127" s="42"/>
      <c r="BJ127" s="42"/>
      <c r="BK127" s="42"/>
      <c r="BL127" s="42"/>
      <c r="BM127" s="42">
        <v>5310</v>
      </c>
    </row>
    <row r="128" spans="1:65" outlineLevel="5">
      <c r="A128" s="22">
        <f t="shared" si="45"/>
        <v>4</v>
      </c>
      <c r="B128" s="9">
        <f t="shared" si="44"/>
        <v>42834</v>
      </c>
      <c r="C128" s="207">
        <v>434862</v>
      </c>
      <c r="D128" s="64">
        <f t="shared" si="50"/>
        <v>38</v>
      </c>
      <c r="E128" s="12">
        <v>39</v>
      </c>
      <c r="F128" s="12">
        <v>38</v>
      </c>
      <c r="G128" s="12">
        <v>39</v>
      </c>
      <c r="H128" s="12">
        <v>38</v>
      </c>
      <c r="I128" s="12">
        <v>38</v>
      </c>
      <c r="J128" s="12">
        <v>37</v>
      </c>
      <c r="K128" s="12">
        <v>38</v>
      </c>
      <c r="L128" s="12">
        <v>37</v>
      </c>
      <c r="M128" s="74" t="str">
        <f t="shared" si="51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2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3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35</v>
      </c>
      <c r="AO128" s="41">
        <v>1134</v>
      </c>
      <c r="AP128" s="110"/>
      <c r="AQ128" s="111"/>
      <c r="AR128" s="126" t="str">
        <f t="shared" si="54"/>
        <v/>
      </c>
      <c r="AS128" s="126" t="str">
        <f t="shared" si="55"/>
        <v/>
      </c>
      <c r="AT128" s="127">
        <v>1494</v>
      </c>
      <c r="AU128" s="128"/>
      <c r="AV128" s="129"/>
      <c r="AW128" s="126" t="str">
        <f t="shared" si="56"/>
        <v/>
      </c>
      <c r="AX128" s="126" t="str">
        <f t="shared" si="57"/>
        <v/>
      </c>
      <c r="AY128" s="64" t="str">
        <f t="shared" si="58"/>
        <v/>
      </c>
      <c r="AZ128" s="97"/>
      <c r="BA128" s="68"/>
      <c r="BB128" s="68"/>
      <c r="BC128" s="68"/>
      <c r="BD128" s="68"/>
      <c r="BE128" s="15"/>
      <c r="BF128" s="5">
        <f t="shared" si="59"/>
        <v>14238</v>
      </c>
      <c r="BG128" s="42">
        <v>4678</v>
      </c>
      <c r="BH128" s="42">
        <v>4200</v>
      </c>
      <c r="BI128" s="42"/>
      <c r="BJ128" s="42"/>
      <c r="BK128" s="42"/>
      <c r="BL128" s="42"/>
      <c r="BM128" s="42">
        <v>5360</v>
      </c>
    </row>
    <row r="129" spans="1:65" outlineLevel="5">
      <c r="A129" s="22">
        <f t="shared" si="45"/>
        <v>4</v>
      </c>
      <c r="B129" s="9">
        <f t="shared" si="44"/>
        <v>42835</v>
      </c>
      <c r="C129" s="207">
        <v>422582</v>
      </c>
      <c r="D129" s="64">
        <f t="shared" si="50"/>
        <v>38</v>
      </c>
      <c r="E129" s="12">
        <v>39</v>
      </c>
      <c r="F129" s="12">
        <v>38</v>
      </c>
      <c r="G129" s="12">
        <v>39</v>
      </c>
      <c r="H129" s="12">
        <v>38</v>
      </c>
      <c r="I129" s="12">
        <v>38</v>
      </c>
      <c r="J129" s="12">
        <v>37</v>
      </c>
      <c r="K129" s="12">
        <v>38</v>
      </c>
      <c r="L129" s="12">
        <v>37</v>
      </c>
      <c r="M129" s="74" t="str">
        <f t="shared" si="51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2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3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36</v>
      </c>
      <c r="AO129" s="41">
        <v>1119</v>
      </c>
      <c r="AP129" s="110"/>
      <c r="AQ129" s="111"/>
      <c r="AR129" s="126" t="str">
        <f t="shared" si="54"/>
        <v/>
      </c>
      <c r="AS129" s="126" t="str">
        <f t="shared" si="55"/>
        <v/>
      </c>
      <c r="AT129" s="127">
        <v>1484</v>
      </c>
      <c r="AU129" s="128"/>
      <c r="AV129" s="129"/>
      <c r="AW129" s="126" t="str">
        <f t="shared" si="56"/>
        <v/>
      </c>
      <c r="AX129" s="126" t="str">
        <f t="shared" si="57"/>
        <v/>
      </c>
      <c r="AY129" s="64" t="str">
        <f t="shared" si="58"/>
        <v/>
      </c>
      <c r="AZ129" s="97">
        <v>81</v>
      </c>
      <c r="BA129" s="68"/>
      <c r="BB129" s="68"/>
      <c r="BC129" s="68"/>
      <c r="BD129" s="68"/>
      <c r="BE129" s="15"/>
      <c r="BF129" s="5">
        <f t="shared" si="59"/>
        <v>16592</v>
      </c>
      <c r="BG129" s="42">
        <v>4572</v>
      </c>
      <c r="BH129" s="42">
        <v>6300</v>
      </c>
      <c r="BI129" s="42"/>
      <c r="BJ129" s="42"/>
      <c r="BK129" s="42"/>
      <c r="BL129" s="42"/>
      <c r="BM129" s="42">
        <v>5720</v>
      </c>
    </row>
    <row r="130" spans="1:65" outlineLevel="5">
      <c r="A130" s="22">
        <f t="shared" si="45"/>
        <v>4</v>
      </c>
      <c r="B130" s="9">
        <f t="shared" si="44"/>
        <v>42836</v>
      </c>
      <c r="C130" s="207">
        <v>527103</v>
      </c>
      <c r="D130" s="64">
        <f t="shared" si="50"/>
        <v>38</v>
      </c>
      <c r="E130" s="12">
        <v>39</v>
      </c>
      <c r="F130" s="12">
        <v>38</v>
      </c>
      <c r="G130" s="12">
        <v>39</v>
      </c>
      <c r="H130" s="12">
        <v>38</v>
      </c>
      <c r="I130" s="12">
        <v>38</v>
      </c>
      <c r="J130" s="12">
        <v>37</v>
      </c>
      <c r="K130" s="12">
        <v>38</v>
      </c>
      <c r="L130" s="12">
        <v>37</v>
      </c>
      <c r="M130" s="74" t="str">
        <f t="shared" si="51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2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3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37</v>
      </c>
      <c r="AO130" s="41">
        <v>1084</v>
      </c>
      <c r="AP130" s="110"/>
      <c r="AQ130" s="111"/>
      <c r="AR130" s="126" t="str">
        <f t="shared" si="54"/>
        <v/>
      </c>
      <c r="AS130" s="126" t="str">
        <f t="shared" si="55"/>
        <v/>
      </c>
      <c r="AT130" s="127">
        <v>1436</v>
      </c>
      <c r="AU130" s="128"/>
      <c r="AV130" s="129"/>
      <c r="AW130" s="126" t="str">
        <f t="shared" si="56"/>
        <v/>
      </c>
      <c r="AX130" s="126" t="str">
        <f t="shared" si="57"/>
        <v/>
      </c>
      <c r="AY130" s="64" t="str">
        <f t="shared" si="58"/>
        <v/>
      </c>
      <c r="AZ130" s="97">
        <v>80.900000000000006</v>
      </c>
      <c r="BA130" s="68"/>
      <c r="BB130" s="68"/>
      <c r="BC130" s="68"/>
      <c r="BD130" s="68"/>
      <c r="BE130" s="15"/>
      <c r="BF130" s="5">
        <f t="shared" si="59"/>
        <v>14720</v>
      </c>
      <c r="BG130" s="42">
        <v>4670</v>
      </c>
      <c r="BH130" s="42">
        <v>4900</v>
      </c>
      <c r="BI130" s="42"/>
      <c r="BJ130" s="42"/>
      <c r="BK130" s="42"/>
      <c r="BL130" s="42"/>
      <c r="BM130" s="42">
        <v>5150</v>
      </c>
    </row>
    <row r="131" spans="1:65" outlineLevel="5">
      <c r="A131" s="22">
        <f t="shared" si="45"/>
        <v>4</v>
      </c>
      <c r="B131" s="9">
        <f t="shared" si="44"/>
        <v>42837</v>
      </c>
      <c r="C131" s="207">
        <v>476185</v>
      </c>
      <c r="D131" s="64">
        <f t="shared" si="50"/>
        <v>38.299999999999997</v>
      </c>
      <c r="E131" s="12">
        <v>39</v>
      </c>
      <c r="F131" s="12">
        <v>39</v>
      </c>
      <c r="G131" s="12">
        <v>39</v>
      </c>
      <c r="H131" s="12">
        <v>38</v>
      </c>
      <c r="I131" s="12">
        <v>38</v>
      </c>
      <c r="J131" s="12">
        <v>38</v>
      </c>
      <c r="K131" s="12">
        <v>38</v>
      </c>
      <c r="L131" s="12">
        <v>37</v>
      </c>
      <c r="M131" s="74" t="str">
        <f t="shared" si="51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2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3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35</v>
      </c>
      <c r="AO131" s="41">
        <v>1155</v>
      </c>
      <c r="AP131" s="110"/>
      <c r="AQ131" s="111"/>
      <c r="AR131" s="126" t="str">
        <f t="shared" si="54"/>
        <v/>
      </c>
      <c r="AS131" s="126" t="str">
        <f t="shared" si="55"/>
        <v/>
      </c>
      <c r="AT131" s="127">
        <v>1536</v>
      </c>
      <c r="AU131" s="128"/>
      <c r="AV131" s="129"/>
      <c r="AW131" s="126" t="str">
        <f t="shared" si="56"/>
        <v/>
      </c>
      <c r="AX131" s="126" t="str">
        <f t="shared" si="57"/>
        <v/>
      </c>
      <c r="AY131" s="64" t="str">
        <f t="shared" si="58"/>
        <v/>
      </c>
      <c r="AZ131" s="97">
        <v>81</v>
      </c>
      <c r="BA131" s="68"/>
      <c r="BB131" s="68"/>
      <c r="BC131" s="68"/>
      <c r="BD131" s="68"/>
      <c r="BE131" s="15"/>
      <c r="BF131" s="5">
        <f t="shared" si="59"/>
        <v>14407</v>
      </c>
      <c r="BG131" s="42">
        <v>4857</v>
      </c>
      <c r="BH131" s="42">
        <v>4200</v>
      </c>
      <c r="BI131" s="42"/>
      <c r="BJ131" s="42"/>
      <c r="BK131" s="42"/>
      <c r="BL131" s="42"/>
      <c r="BM131" s="42">
        <v>5350</v>
      </c>
    </row>
    <row r="132" spans="1:65" outlineLevel="5">
      <c r="A132" s="22">
        <f t="shared" si="45"/>
        <v>4</v>
      </c>
      <c r="B132" s="9">
        <f t="shared" si="44"/>
        <v>42838</v>
      </c>
      <c r="C132" s="207">
        <v>453651</v>
      </c>
      <c r="D132" s="64">
        <f t="shared" si="50"/>
        <v>38</v>
      </c>
      <c r="E132" s="12">
        <v>38</v>
      </c>
      <c r="F132" s="12">
        <v>39</v>
      </c>
      <c r="G132" s="12">
        <v>39</v>
      </c>
      <c r="H132" s="12">
        <v>38</v>
      </c>
      <c r="I132" s="12">
        <v>37</v>
      </c>
      <c r="J132" s="12">
        <v>38</v>
      </c>
      <c r="K132" s="12">
        <v>38</v>
      </c>
      <c r="L132" s="12">
        <v>37</v>
      </c>
      <c r="M132" s="74" t="str">
        <f t="shared" si="51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2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3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37</v>
      </c>
      <c r="AO132" s="41">
        <v>1080</v>
      </c>
      <c r="AP132" s="110"/>
      <c r="AQ132" s="111"/>
      <c r="AR132" s="126" t="str">
        <f t="shared" si="54"/>
        <v/>
      </c>
      <c r="AS132" s="126" t="str">
        <f t="shared" si="55"/>
        <v/>
      </c>
      <c r="AT132" s="127">
        <v>1330</v>
      </c>
      <c r="AU132" s="128"/>
      <c r="AV132" s="129"/>
      <c r="AW132" s="126" t="str">
        <f t="shared" si="56"/>
        <v/>
      </c>
      <c r="AX132" s="126" t="str">
        <f t="shared" si="57"/>
        <v/>
      </c>
      <c r="AY132" s="64" t="str">
        <f t="shared" si="58"/>
        <v/>
      </c>
      <c r="AZ132" s="97">
        <v>81.8</v>
      </c>
      <c r="BA132" s="68"/>
      <c r="BB132" s="68"/>
      <c r="BC132" s="68"/>
      <c r="BD132" s="68"/>
      <c r="BE132" s="15"/>
      <c r="BF132" s="5">
        <f t="shared" si="59"/>
        <v>18461</v>
      </c>
      <c r="BG132" s="42">
        <v>4731</v>
      </c>
      <c r="BH132" s="42">
        <v>8400</v>
      </c>
      <c r="BI132" s="42"/>
      <c r="BJ132" s="42"/>
      <c r="BK132" s="42"/>
      <c r="BL132" s="42"/>
      <c r="BM132" s="42">
        <v>5330</v>
      </c>
    </row>
    <row r="133" spans="1:65" outlineLevel="5">
      <c r="A133" s="22">
        <f t="shared" si="45"/>
        <v>4</v>
      </c>
      <c r="B133" s="9">
        <f t="shared" si="44"/>
        <v>42839</v>
      </c>
      <c r="C133" s="207">
        <v>443572</v>
      </c>
      <c r="D133" s="64">
        <f t="shared" si="50"/>
        <v>38</v>
      </c>
      <c r="E133" s="12">
        <v>39</v>
      </c>
      <c r="F133" s="12">
        <v>38</v>
      </c>
      <c r="G133" s="12">
        <v>39</v>
      </c>
      <c r="H133" s="12">
        <v>38</v>
      </c>
      <c r="I133" s="12">
        <v>38</v>
      </c>
      <c r="J133" s="12">
        <v>37</v>
      </c>
      <c r="K133" s="12">
        <v>38</v>
      </c>
      <c r="L133" s="12">
        <v>37</v>
      </c>
      <c r="M133" s="74">
        <f t="shared" si="51"/>
        <v>7.3</v>
      </c>
      <c r="N133" s="83">
        <v>7.26</v>
      </c>
      <c r="O133" s="83">
        <v>7.25</v>
      </c>
      <c r="P133" s="83">
        <v>7.28</v>
      </c>
      <c r="Q133" s="83">
        <v>7.25</v>
      </c>
      <c r="R133" s="83"/>
      <c r="S133" s="83"/>
      <c r="T133" s="83"/>
      <c r="U133" s="83"/>
      <c r="V133" s="5" t="str">
        <f t="shared" si="52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3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41</v>
      </c>
      <c r="AO133" s="41">
        <v>976</v>
      </c>
      <c r="AP133" s="110">
        <v>4.93</v>
      </c>
      <c r="AQ133" s="111">
        <v>3.96</v>
      </c>
      <c r="AR133" s="126">
        <f t="shared" si="54"/>
        <v>80.324543610547678</v>
      </c>
      <c r="AS133" s="126">
        <f t="shared" si="55"/>
        <v>19.675456389452322</v>
      </c>
      <c r="AT133" s="127">
        <v>1213</v>
      </c>
      <c r="AU133" s="128">
        <v>2.98</v>
      </c>
      <c r="AV133" s="129">
        <v>1.91</v>
      </c>
      <c r="AW133" s="126">
        <f t="shared" si="56"/>
        <v>64.09395973154362</v>
      </c>
      <c r="AX133" s="126">
        <f t="shared" si="57"/>
        <v>35.90604026845638</v>
      </c>
      <c r="AY133" s="64">
        <f t="shared" si="58"/>
        <v>56.275370527707011</v>
      </c>
      <c r="AZ133" s="97">
        <v>80.599999999999994</v>
      </c>
      <c r="BA133" s="68"/>
      <c r="BB133" s="68"/>
      <c r="BC133" s="68"/>
      <c r="BD133" s="68"/>
      <c r="BE133" s="15"/>
      <c r="BF133" s="5">
        <f t="shared" si="59"/>
        <v>16337</v>
      </c>
      <c r="BG133" s="42">
        <v>4867</v>
      </c>
      <c r="BH133" s="42">
        <v>5950</v>
      </c>
      <c r="BI133" s="42"/>
      <c r="BJ133" s="42"/>
      <c r="BK133" s="42"/>
      <c r="BL133" s="42"/>
      <c r="BM133" s="42">
        <v>5520</v>
      </c>
    </row>
    <row r="134" spans="1:65" outlineLevel="5">
      <c r="A134" s="22">
        <f t="shared" si="45"/>
        <v>4</v>
      </c>
      <c r="B134" s="9">
        <f t="shared" si="44"/>
        <v>42840</v>
      </c>
      <c r="C134" s="207">
        <v>426763</v>
      </c>
      <c r="D134" s="64">
        <f t="shared" si="50"/>
        <v>38.299999999999997</v>
      </c>
      <c r="E134" s="12">
        <v>39</v>
      </c>
      <c r="F134" s="12">
        <v>39</v>
      </c>
      <c r="G134" s="12">
        <v>39</v>
      </c>
      <c r="H134" s="12">
        <v>38</v>
      </c>
      <c r="I134" s="12">
        <v>38</v>
      </c>
      <c r="J134" s="12">
        <v>38</v>
      </c>
      <c r="K134" s="12">
        <v>38</v>
      </c>
      <c r="L134" s="12">
        <v>37</v>
      </c>
      <c r="M134" s="74" t="str">
        <f t="shared" si="51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2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3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38</v>
      </c>
      <c r="AO134" s="41">
        <v>1060</v>
      </c>
      <c r="AP134" s="110"/>
      <c r="AQ134" s="111"/>
      <c r="AR134" s="126" t="str">
        <f t="shared" si="54"/>
        <v/>
      </c>
      <c r="AS134" s="126" t="str">
        <f t="shared" si="55"/>
        <v/>
      </c>
      <c r="AT134" s="127">
        <v>1463</v>
      </c>
      <c r="AU134" s="128"/>
      <c r="AV134" s="129"/>
      <c r="AW134" s="126" t="str">
        <f t="shared" si="56"/>
        <v/>
      </c>
      <c r="AX134" s="126" t="str">
        <f t="shared" si="57"/>
        <v/>
      </c>
      <c r="AY134" s="64" t="str">
        <f t="shared" si="58"/>
        <v/>
      </c>
      <c r="AZ134" s="97"/>
      <c r="BA134" s="68"/>
      <c r="BB134" s="68"/>
      <c r="BC134" s="68"/>
      <c r="BD134" s="68"/>
      <c r="BE134" s="15"/>
      <c r="BF134" s="5">
        <f t="shared" si="59"/>
        <v>15204</v>
      </c>
      <c r="BG134" s="42">
        <v>5054</v>
      </c>
      <c r="BH134" s="42">
        <v>4550</v>
      </c>
      <c r="BI134" s="42"/>
      <c r="BJ134" s="42"/>
      <c r="BK134" s="42"/>
      <c r="BL134" s="42"/>
      <c r="BM134" s="42">
        <v>5600</v>
      </c>
    </row>
    <row r="135" spans="1:65" outlineLevel="5">
      <c r="A135" s="22">
        <f t="shared" si="45"/>
        <v>4</v>
      </c>
      <c r="B135" s="9">
        <f t="shared" si="44"/>
        <v>42841</v>
      </c>
      <c r="C135" s="207">
        <v>401470</v>
      </c>
      <c r="D135" s="64">
        <f t="shared" si="50"/>
        <v>38.299999999999997</v>
      </c>
      <c r="E135" s="12">
        <v>39</v>
      </c>
      <c r="F135" s="12">
        <v>39</v>
      </c>
      <c r="G135" s="12">
        <v>39</v>
      </c>
      <c r="H135" s="12">
        <v>38</v>
      </c>
      <c r="I135" s="12">
        <v>38</v>
      </c>
      <c r="J135" s="12">
        <v>38</v>
      </c>
      <c r="K135" s="12">
        <v>38</v>
      </c>
      <c r="L135" s="12">
        <v>37</v>
      </c>
      <c r="M135" s="74" t="str">
        <f t="shared" si="51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2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3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31</v>
      </c>
      <c r="AO135" s="41">
        <v>1268</v>
      </c>
      <c r="AP135" s="110"/>
      <c r="AQ135" s="111"/>
      <c r="AR135" s="126" t="str">
        <f t="shared" si="54"/>
        <v/>
      </c>
      <c r="AS135" s="126" t="str">
        <f t="shared" si="55"/>
        <v/>
      </c>
      <c r="AT135" s="127">
        <v>1457</v>
      </c>
      <c r="AU135" s="128"/>
      <c r="AV135" s="129"/>
      <c r="AW135" s="126" t="str">
        <f t="shared" si="56"/>
        <v/>
      </c>
      <c r="AX135" s="126" t="str">
        <f t="shared" si="57"/>
        <v/>
      </c>
      <c r="AY135" s="64" t="str">
        <f t="shared" si="58"/>
        <v/>
      </c>
      <c r="AZ135" s="97"/>
      <c r="BA135" s="68"/>
      <c r="BB135" s="68"/>
      <c r="BC135" s="68"/>
      <c r="BD135" s="68"/>
      <c r="BE135" s="15"/>
      <c r="BF135" s="5">
        <f t="shared" si="59"/>
        <v>14684</v>
      </c>
      <c r="BG135" s="42">
        <v>4974</v>
      </c>
      <c r="BH135" s="42">
        <v>4200</v>
      </c>
      <c r="BI135" s="42"/>
      <c r="BJ135" s="42"/>
      <c r="BK135" s="42"/>
      <c r="BL135" s="42"/>
      <c r="BM135" s="42">
        <v>5510</v>
      </c>
    </row>
    <row r="136" spans="1:65" outlineLevel="5">
      <c r="A136" s="22">
        <f t="shared" si="45"/>
        <v>4</v>
      </c>
      <c r="B136" s="9">
        <f t="shared" si="44"/>
        <v>42842</v>
      </c>
      <c r="C136" s="207">
        <v>460900</v>
      </c>
      <c r="D136" s="64">
        <f t="shared" si="50"/>
        <v>38</v>
      </c>
      <c r="E136" s="12">
        <v>39</v>
      </c>
      <c r="F136" s="12">
        <v>38</v>
      </c>
      <c r="G136" s="12">
        <v>39</v>
      </c>
      <c r="H136" s="12">
        <v>38</v>
      </c>
      <c r="I136" s="12">
        <v>38</v>
      </c>
      <c r="J136" s="12">
        <v>37</v>
      </c>
      <c r="K136" s="12">
        <v>38</v>
      </c>
      <c r="L136" s="12">
        <v>37</v>
      </c>
      <c r="M136" s="74" t="str">
        <f t="shared" si="51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2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3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36</v>
      </c>
      <c r="AO136" s="41">
        <v>1096</v>
      </c>
      <c r="AP136" s="110"/>
      <c r="AQ136" s="111"/>
      <c r="AR136" s="126" t="str">
        <f t="shared" si="54"/>
        <v/>
      </c>
      <c r="AS136" s="126" t="str">
        <f t="shared" si="55"/>
        <v/>
      </c>
      <c r="AT136" s="127">
        <v>1448</v>
      </c>
      <c r="AU136" s="128"/>
      <c r="AV136" s="129"/>
      <c r="AW136" s="126" t="str">
        <f t="shared" si="56"/>
        <v/>
      </c>
      <c r="AX136" s="126" t="str">
        <f t="shared" si="57"/>
        <v/>
      </c>
      <c r="AY136" s="64" t="str">
        <f t="shared" si="58"/>
        <v/>
      </c>
      <c r="AZ136" s="97">
        <v>81.2</v>
      </c>
      <c r="BA136" s="68"/>
      <c r="BB136" s="68"/>
      <c r="BC136" s="68"/>
      <c r="BD136" s="68"/>
      <c r="BE136" s="15"/>
      <c r="BF136" s="5">
        <f t="shared" si="59"/>
        <v>14974</v>
      </c>
      <c r="BG136" s="42">
        <v>5004</v>
      </c>
      <c r="BH136" s="42">
        <v>4550</v>
      </c>
      <c r="BI136" s="42"/>
      <c r="BJ136" s="42"/>
      <c r="BK136" s="42"/>
      <c r="BL136" s="42"/>
      <c r="BM136" s="42">
        <v>5420</v>
      </c>
    </row>
    <row r="137" spans="1:65" outlineLevel="5">
      <c r="A137" s="22">
        <f t="shared" si="45"/>
        <v>4</v>
      </c>
      <c r="B137" s="9">
        <f t="shared" si="44"/>
        <v>42843</v>
      </c>
      <c r="C137" s="207">
        <v>493301</v>
      </c>
      <c r="D137" s="64">
        <f t="shared" si="50"/>
        <v>38</v>
      </c>
      <c r="E137" s="12">
        <v>39</v>
      </c>
      <c r="F137" s="12">
        <v>38</v>
      </c>
      <c r="G137" s="12">
        <v>39</v>
      </c>
      <c r="H137" s="12">
        <v>38</v>
      </c>
      <c r="I137" s="12">
        <v>38</v>
      </c>
      <c r="J137" s="12">
        <v>37</v>
      </c>
      <c r="K137" s="12">
        <v>38</v>
      </c>
      <c r="L137" s="12">
        <v>37</v>
      </c>
      <c r="M137" s="74" t="str">
        <f t="shared" si="51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2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3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33</v>
      </c>
      <c r="AO137" s="41">
        <v>1205</v>
      </c>
      <c r="AP137" s="110"/>
      <c r="AQ137" s="111"/>
      <c r="AR137" s="126" t="str">
        <f t="shared" si="54"/>
        <v/>
      </c>
      <c r="AS137" s="126" t="str">
        <f t="shared" si="55"/>
        <v/>
      </c>
      <c r="AT137" s="127">
        <v>1512</v>
      </c>
      <c r="AU137" s="128"/>
      <c r="AV137" s="129"/>
      <c r="AW137" s="126" t="str">
        <f t="shared" si="56"/>
        <v/>
      </c>
      <c r="AX137" s="126" t="str">
        <f t="shared" si="57"/>
        <v/>
      </c>
      <c r="AY137" s="64" t="str">
        <f t="shared" si="58"/>
        <v/>
      </c>
      <c r="AZ137" s="97">
        <v>81.3</v>
      </c>
      <c r="BA137" s="68"/>
      <c r="BB137" s="68"/>
      <c r="BC137" s="68"/>
      <c r="BD137" s="68"/>
      <c r="BE137" s="15"/>
      <c r="BF137" s="5">
        <f t="shared" si="59"/>
        <v>14452</v>
      </c>
      <c r="BG137" s="42">
        <v>4982</v>
      </c>
      <c r="BH137" s="42">
        <v>3850</v>
      </c>
      <c r="BI137" s="42"/>
      <c r="BJ137" s="42"/>
      <c r="BK137" s="42"/>
      <c r="BL137" s="42"/>
      <c r="BM137" s="42">
        <v>5620</v>
      </c>
    </row>
    <row r="138" spans="1:65" outlineLevel="5">
      <c r="A138" s="22">
        <f t="shared" si="45"/>
        <v>4</v>
      </c>
      <c r="B138" s="9">
        <f t="shared" si="44"/>
        <v>42844</v>
      </c>
      <c r="C138" s="207">
        <v>510159</v>
      </c>
      <c r="D138" s="64">
        <f t="shared" si="50"/>
        <v>37.799999999999997</v>
      </c>
      <c r="E138" s="12">
        <v>37</v>
      </c>
      <c r="F138" s="12">
        <v>39</v>
      </c>
      <c r="G138" s="12">
        <v>39</v>
      </c>
      <c r="H138" s="12">
        <v>38</v>
      </c>
      <c r="I138" s="12">
        <v>36</v>
      </c>
      <c r="J138" s="12">
        <v>38</v>
      </c>
      <c r="K138" s="12">
        <v>38</v>
      </c>
      <c r="L138" s="12">
        <v>37</v>
      </c>
      <c r="M138" s="74" t="str">
        <f t="shared" si="51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2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3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32</v>
      </c>
      <c r="AO138" s="41">
        <v>1263</v>
      </c>
      <c r="AP138" s="110"/>
      <c r="AQ138" s="111"/>
      <c r="AR138" s="126" t="str">
        <f t="shared" si="54"/>
        <v/>
      </c>
      <c r="AS138" s="126" t="str">
        <f t="shared" si="55"/>
        <v/>
      </c>
      <c r="AT138" s="127">
        <v>1406</v>
      </c>
      <c r="AU138" s="128"/>
      <c r="AV138" s="129"/>
      <c r="AW138" s="126" t="str">
        <f t="shared" si="56"/>
        <v/>
      </c>
      <c r="AX138" s="126" t="str">
        <f t="shared" si="57"/>
        <v/>
      </c>
      <c r="AY138" s="64" t="str">
        <f t="shared" si="58"/>
        <v/>
      </c>
      <c r="AZ138" s="97">
        <v>81.599999999999994</v>
      </c>
      <c r="BA138" s="68"/>
      <c r="BB138" s="68"/>
      <c r="BC138" s="68"/>
      <c r="BD138" s="68"/>
      <c r="BE138" s="15"/>
      <c r="BF138" s="5">
        <f t="shared" si="59"/>
        <v>14957</v>
      </c>
      <c r="BG138" s="42">
        <v>4947</v>
      </c>
      <c r="BH138" s="42">
        <v>4550</v>
      </c>
      <c r="BI138" s="42"/>
      <c r="BJ138" s="42"/>
      <c r="BK138" s="42"/>
      <c r="BL138" s="42"/>
      <c r="BM138" s="42">
        <v>5460</v>
      </c>
    </row>
    <row r="139" spans="1:65" outlineLevel="5">
      <c r="A139" s="22">
        <f t="shared" si="45"/>
        <v>4</v>
      </c>
      <c r="B139" s="9">
        <f t="shared" si="44"/>
        <v>42845</v>
      </c>
      <c r="C139" s="207">
        <v>451176</v>
      </c>
      <c r="D139" s="64">
        <f t="shared" si="50"/>
        <v>38.299999999999997</v>
      </c>
      <c r="E139" s="12">
        <v>39</v>
      </c>
      <c r="F139" s="12">
        <v>39</v>
      </c>
      <c r="G139" s="12">
        <v>39</v>
      </c>
      <c r="H139" s="12">
        <v>38</v>
      </c>
      <c r="I139" s="12">
        <v>38</v>
      </c>
      <c r="J139" s="12">
        <v>38</v>
      </c>
      <c r="K139" s="12">
        <v>38</v>
      </c>
      <c r="L139" s="12">
        <v>37</v>
      </c>
      <c r="M139" s="74" t="str">
        <f t="shared" si="51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2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3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29</v>
      </c>
      <c r="AO139" s="41">
        <v>1385</v>
      </c>
      <c r="AP139" s="110"/>
      <c r="AQ139" s="111"/>
      <c r="AR139" s="126" t="str">
        <f t="shared" si="54"/>
        <v/>
      </c>
      <c r="AS139" s="126" t="str">
        <f t="shared" si="55"/>
        <v/>
      </c>
      <c r="AT139" s="127">
        <v>1403</v>
      </c>
      <c r="AU139" s="128"/>
      <c r="AV139" s="129"/>
      <c r="AW139" s="126" t="str">
        <f t="shared" si="56"/>
        <v/>
      </c>
      <c r="AX139" s="126" t="str">
        <f t="shared" si="57"/>
        <v/>
      </c>
      <c r="AY139" s="64" t="str">
        <f t="shared" si="58"/>
        <v/>
      </c>
      <c r="AZ139" s="97">
        <v>81.5</v>
      </c>
      <c r="BA139" s="68"/>
      <c r="BB139" s="68"/>
      <c r="BC139" s="68"/>
      <c r="BD139" s="68"/>
      <c r="BE139" s="15"/>
      <c r="BF139" s="5">
        <f t="shared" si="59"/>
        <v>15886</v>
      </c>
      <c r="BG139" s="42">
        <v>4756</v>
      </c>
      <c r="BH139" s="42">
        <v>5780</v>
      </c>
      <c r="BI139" s="42"/>
      <c r="BJ139" s="42"/>
      <c r="BK139" s="42"/>
      <c r="BL139" s="42"/>
      <c r="BM139" s="42">
        <v>5350</v>
      </c>
    </row>
    <row r="140" spans="1:65" outlineLevel="5">
      <c r="A140" s="22">
        <f t="shared" si="45"/>
        <v>4</v>
      </c>
      <c r="B140" s="9">
        <f t="shared" si="44"/>
        <v>42846</v>
      </c>
      <c r="C140" s="207">
        <v>439799</v>
      </c>
      <c r="D140" s="64">
        <f t="shared" si="50"/>
        <v>38</v>
      </c>
      <c r="E140" s="12">
        <v>38</v>
      </c>
      <c r="F140" s="12">
        <v>39</v>
      </c>
      <c r="G140" s="12">
        <v>39</v>
      </c>
      <c r="H140" s="12">
        <v>38</v>
      </c>
      <c r="I140" s="12">
        <v>37</v>
      </c>
      <c r="J140" s="12">
        <v>38</v>
      </c>
      <c r="K140" s="12">
        <v>38</v>
      </c>
      <c r="L140" s="12">
        <v>37</v>
      </c>
      <c r="M140" s="74">
        <f t="shared" si="51"/>
        <v>7.3</v>
      </c>
      <c r="N140" s="83">
        <v>7.38</v>
      </c>
      <c r="O140" s="83">
        <v>7.36</v>
      </c>
      <c r="P140" s="83">
        <v>7.37</v>
      </c>
      <c r="Q140" s="83">
        <v>7.25</v>
      </c>
      <c r="R140" s="83"/>
      <c r="S140" s="83"/>
      <c r="T140" s="83"/>
      <c r="U140" s="83"/>
      <c r="V140" s="5" t="str">
        <f t="shared" si="52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3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32</v>
      </c>
      <c r="AO140" s="41">
        <v>1257</v>
      </c>
      <c r="AP140" s="110">
        <v>4.66</v>
      </c>
      <c r="AQ140" s="111">
        <v>3.63</v>
      </c>
      <c r="AR140" s="126">
        <f t="shared" si="54"/>
        <v>77.896995708154506</v>
      </c>
      <c r="AS140" s="126">
        <f t="shared" si="55"/>
        <v>22.103004291845494</v>
      </c>
      <c r="AT140" s="127">
        <v>1401</v>
      </c>
      <c r="AU140" s="128">
        <v>2.93</v>
      </c>
      <c r="AV140" s="129">
        <v>1.88</v>
      </c>
      <c r="AW140" s="126">
        <f t="shared" si="56"/>
        <v>64.163822525597254</v>
      </c>
      <c r="AX140" s="126">
        <f t="shared" si="57"/>
        <v>35.836177474402746</v>
      </c>
      <c r="AY140" s="64">
        <f t="shared" si="58"/>
        <v>49.195854650400136</v>
      </c>
      <c r="AZ140" s="97">
        <v>81.2</v>
      </c>
      <c r="BA140" s="68"/>
      <c r="BB140" s="68"/>
      <c r="BC140" s="68"/>
      <c r="BD140" s="68"/>
      <c r="BE140" s="15"/>
      <c r="BF140" s="5">
        <f t="shared" si="59"/>
        <v>18326</v>
      </c>
      <c r="BG140" s="42">
        <v>4416</v>
      </c>
      <c r="BH140" s="42">
        <v>8400</v>
      </c>
      <c r="BI140" s="42"/>
      <c r="BJ140" s="42"/>
      <c r="BK140" s="42"/>
      <c r="BL140" s="42"/>
      <c r="BM140" s="42">
        <v>5510</v>
      </c>
    </row>
    <row r="141" spans="1:65" outlineLevel="5">
      <c r="A141" s="22">
        <f t="shared" si="45"/>
        <v>4</v>
      </c>
      <c r="B141" s="9">
        <f t="shared" si="44"/>
        <v>42847</v>
      </c>
      <c r="C141" s="207">
        <v>435972</v>
      </c>
      <c r="D141" s="64">
        <f t="shared" si="50"/>
        <v>38.299999999999997</v>
      </c>
      <c r="E141" s="12">
        <v>39</v>
      </c>
      <c r="F141" s="12">
        <v>39</v>
      </c>
      <c r="G141" s="12">
        <v>39</v>
      </c>
      <c r="H141" s="12">
        <v>38</v>
      </c>
      <c r="I141" s="12">
        <v>38</v>
      </c>
      <c r="J141" s="12">
        <v>38</v>
      </c>
      <c r="K141" s="12">
        <v>38</v>
      </c>
      <c r="L141" s="12">
        <v>37</v>
      </c>
      <c r="M141" s="74" t="str">
        <f t="shared" si="51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2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3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30</v>
      </c>
      <c r="AO141" s="41">
        <v>1326</v>
      </c>
      <c r="AP141" s="110"/>
      <c r="AQ141" s="111"/>
      <c r="AR141" s="126" t="str">
        <f t="shared" si="54"/>
        <v/>
      </c>
      <c r="AS141" s="126" t="str">
        <f t="shared" si="55"/>
        <v/>
      </c>
      <c r="AT141" s="127">
        <v>1402</v>
      </c>
      <c r="AU141" s="128"/>
      <c r="AV141" s="129"/>
      <c r="AW141" s="126" t="str">
        <f t="shared" si="56"/>
        <v/>
      </c>
      <c r="AX141" s="126" t="str">
        <f t="shared" si="57"/>
        <v/>
      </c>
      <c r="AY141" s="64" t="str">
        <f t="shared" si="58"/>
        <v/>
      </c>
      <c r="AZ141" s="97"/>
      <c r="BA141" s="68"/>
      <c r="BB141" s="68"/>
      <c r="BC141" s="68"/>
      <c r="BD141" s="68"/>
      <c r="BE141" s="15"/>
      <c r="BF141" s="5">
        <f t="shared" si="59"/>
        <v>14603</v>
      </c>
      <c r="BG141" s="42">
        <v>4373</v>
      </c>
      <c r="BH141" s="42">
        <v>4730</v>
      </c>
      <c r="BI141" s="42"/>
      <c r="BJ141" s="42"/>
      <c r="BK141" s="42"/>
      <c r="BL141" s="42"/>
      <c r="BM141" s="42">
        <v>5500</v>
      </c>
    </row>
    <row r="142" spans="1:65" outlineLevel="5">
      <c r="A142" s="22">
        <f t="shared" si="45"/>
        <v>4</v>
      </c>
      <c r="B142" s="9">
        <f t="shared" si="44"/>
        <v>42848</v>
      </c>
      <c r="C142" s="207">
        <v>395987</v>
      </c>
      <c r="D142" s="64">
        <f t="shared" si="50"/>
        <v>38.299999999999997</v>
      </c>
      <c r="E142" s="12">
        <v>39</v>
      </c>
      <c r="F142" s="12">
        <v>39</v>
      </c>
      <c r="G142" s="12">
        <v>39</v>
      </c>
      <c r="H142" s="12">
        <v>38</v>
      </c>
      <c r="I142" s="12">
        <v>38</v>
      </c>
      <c r="J142" s="12">
        <v>38</v>
      </c>
      <c r="K142" s="12">
        <v>38</v>
      </c>
      <c r="L142" s="12">
        <v>37</v>
      </c>
      <c r="M142" s="74" t="str">
        <f t="shared" si="51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2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3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32</v>
      </c>
      <c r="AO142" s="41">
        <v>1247</v>
      </c>
      <c r="AP142" s="110"/>
      <c r="AQ142" s="111"/>
      <c r="AR142" s="126" t="str">
        <f t="shared" si="54"/>
        <v/>
      </c>
      <c r="AS142" s="126" t="str">
        <f t="shared" si="55"/>
        <v/>
      </c>
      <c r="AT142" s="127">
        <v>1292</v>
      </c>
      <c r="AU142" s="128"/>
      <c r="AV142" s="129"/>
      <c r="AW142" s="126" t="str">
        <f t="shared" si="56"/>
        <v/>
      </c>
      <c r="AX142" s="126" t="str">
        <f t="shared" si="57"/>
        <v/>
      </c>
      <c r="AY142" s="64" t="str">
        <f t="shared" si="58"/>
        <v/>
      </c>
      <c r="AZ142" s="97"/>
      <c r="BA142" s="68"/>
      <c r="BB142" s="68"/>
      <c r="BC142" s="68"/>
      <c r="BD142" s="68"/>
      <c r="BE142" s="15"/>
      <c r="BF142" s="5">
        <f t="shared" si="59"/>
        <v>18262</v>
      </c>
      <c r="BG142" s="42">
        <v>4372</v>
      </c>
      <c r="BH142" s="42">
        <v>8400</v>
      </c>
      <c r="BI142" s="42"/>
      <c r="BJ142" s="42"/>
      <c r="BK142" s="42"/>
      <c r="BL142" s="42"/>
      <c r="BM142" s="42">
        <v>5490</v>
      </c>
    </row>
    <row r="143" spans="1:65" outlineLevel="5">
      <c r="A143" s="22">
        <f t="shared" si="45"/>
        <v>4</v>
      </c>
      <c r="B143" s="9">
        <f t="shared" si="44"/>
        <v>42849</v>
      </c>
      <c r="C143" s="207">
        <v>384692</v>
      </c>
      <c r="D143" s="64">
        <f t="shared" si="50"/>
        <v>38.299999999999997</v>
      </c>
      <c r="E143" s="12">
        <v>39</v>
      </c>
      <c r="F143" s="12">
        <v>39</v>
      </c>
      <c r="G143" s="12">
        <v>39</v>
      </c>
      <c r="H143" s="12">
        <v>38</v>
      </c>
      <c r="I143" s="12">
        <v>38</v>
      </c>
      <c r="J143" s="12">
        <v>38</v>
      </c>
      <c r="K143" s="12">
        <v>38</v>
      </c>
      <c r="L143" s="12">
        <v>37</v>
      </c>
      <c r="M143" s="74" t="str">
        <f t="shared" si="51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2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3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32</v>
      </c>
      <c r="AO143" s="41">
        <v>1262</v>
      </c>
      <c r="AP143" s="110"/>
      <c r="AQ143" s="111"/>
      <c r="AR143" s="126" t="str">
        <f t="shared" si="54"/>
        <v/>
      </c>
      <c r="AS143" s="126" t="str">
        <f t="shared" si="55"/>
        <v/>
      </c>
      <c r="AT143" s="127">
        <v>1358</v>
      </c>
      <c r="AU143" s="128"/>
      <c r="AV143" s="129"/>
      <c r="AW143" s="126" t="str">
        <f t="shared" si="56"/>
        <v/>
      </c>
      <c r="AX143" s="126" t="str">
        <f t="shared" si="57"/>
        <v/>
      </c>
      <c r="AY143" s="64" t="str">
        <f t="shared" si="58"/>
        <v/>
      </c>
      <c r="AZ143" s="97">
        <v>81.2</v>
      </c>
      <c r="BA143" s="68"/>
      <c r="BB143" s="68"/>
      <c r="BC143" s="68"/>
      <c r="BD143" s="68"/>
      <c r="BE143" s="15"/>
      <c r="BF143" s="5">
        <f t="shared" si="59"/>
        <v>14757</v>
      </c>
      <c r="BG143" s="42">
        <v>4757</v>
      </c>
      <c r="BH143" s="42">
        <v>4550</v>
      </c>
      <c r="BI143" s="42"/>
      <c r="BJ143" s="42"/>
      <c r="BK143" s="42"/>
      <c r="BL143" s="42"/>
      <c r="BM143" s="42">
        <v>5450</v>
      </c>
    </row>
    <row r="144" spans="1:65" outlineLevel="5">
      <c r="A144" s="22">
        <f t="shared" si="45"/>
        <v>4</v>
      </c>
      <c r="B144" s="9">
        <f t="shared" si="44"/>
        <v>42850</v>
      </c>
      <c r="C144" s="207">
        <v>408916</v>
      </c>
      <c r="D144" s="64">
        <f t="shared" si="50"/>
        <v>38.299999999999997</v>
      </c>
      <c r="E144" s="12">
        <v>39</v>
      </c>
      <c r="F144" s="12">
        <v>39</v>
      </c>
      <c r="G144" s="12">
        <v>39</v>
      </c>
      <c r="H144" s="12">
        <v>38</v>
      </c>
      <c r="I144" s="12">
        <v>38</v>
      </c>
      <c r="J144" s="12">
        <v>38</v>
      </c>
      <c r="K144" s="12">
        <v>38</v>
      </c>
      <c r="L144" s="12">
        <v>37</v>
      </c>
      <c r="M144" s="74" t="str">
        <f t="shared" si="51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2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3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29</v>
      </c>
      <c r="AO144" s="41">
        <v>1381</v>
      </c>
      <c r="AP144" s="110"/>
      <c r="AQ144" s="111"/>
      <c r="AR144" s="126" t="str">
        <f t="shared" si="54"/>
        <v/>
      </c>
      <c r="AS144" s="126" t="str">
        <f t="shared" si="55"/>
        <v/>
      </c>
      <c r="AT144" s="127">
        <v>1403</v>
      </c>
      <c r="AU144" s="128"/>
      <c r="AV144" s="129"/>
      <c r="AW144" s="126" t="str">
        <f t="shared" si="56"/>
        <v/>
      </c>
      <c r="AX144" s="126" t="str">
        <f t="shared" si="57"/>
        <v/>
      </c>
      <c r="AY144" s="64" t="str">
        <f t="shared" si="58"/>
        <v/>
      </c>
      <c r="AZ144" s="97">
        <v>81.599999999999994</v>
      </c>
      <c r="BA144" s="68"/>
      <c r="BB144" s="68"/>
      <c r="BC144" s="68"/>
      <c r="BD144" s="68"/>
      <c r="BE144" s="15"/>
      <c r="BF144" s="5">
        <f t="shared" si="59"/>
        <v>16076</v>
      </c>
      <c r="BG144" s="42">
        <v>5016</v>
      </c>
      <c r="BH144" s="42">
        <v>5600</v>
      </c>
      <c r="BI144" s="42"/>
      <c r="BJ144" s="42"/>
      <c r="BK144" s="42"/>
      <c r="BL144" s="42"/>
      <c r="BM144" s="42">
        <v>5460</v>
      </c>
    </row>
    <row r="145" spans="1:65" outlineLevel="5">
      <c r="A145" s="22">
        <f t="shared" si="45"/>
        <v>4</v>
      </c>
      <c r="B145" s="9">
        <f t="shared" si="44"/>
        <v>42851</v>
      </c>
      <c r="C145" s="207">
        <v>458208</v>
      </c>
      <c r="D145" s="64">
        <f t="shared" si="50"/>
        <v>38.299999999999997</v>
      </c>
      <c r="E145" s="12">
        <v>39</v>
      </c>
      <c r="F145" s="12">
        <v>39</v>
      </c>
      <c r="G145" s="12">
        <v>39</v>
      </c>
      <c r="H145" s="12">
        <v>38</v>
      </c>
      <c r="I145" s="12">
        <v>38</v>
      </c>
      <c r="J145" s="12">
        <v>38</v>
      </c>
      <c r="K145" s="12">
        <v>38</v>
      </c>
      <c r="L145" s="12">
        <v>37</v>
      </c>
      <c r="M145" s="74" t="str">
        <f t="shared" si="51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2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3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33</v>
      </c>
      <c r="AO145" s="41">
        <v>1215</v>
      </c>
      <c r="AP145" s="110"/>
      <c r="AQ145" s="111"/>
      <c r="AR145" s="126" t="str">
        <f t="shared" si="54"/>
        <v/>
      </c>
      <c r="AS145" s="126" t="str">
        <f t="shared" si="55"/>
        <v/>
      </c>
      <c r="AT145" s="127">
        <v>1497</v>
      </c>
      <c r="AU145" s="128"/>
      <c r="AV145" s="129"/>
      <c r="AW145" s="126" t="str">
        <f t="shared" si="56"/>
        <v/>
      </c>
      <c r="AX145" s="126" t="str">
        <f t="shared" si="57"/>
        <v/>
      </c>
      <c r="AY145" s="64" t="str">
        <f t="shared" si="58"/>
        <v/>
      </c>
      <c r="AZ145" s="97">
        <v>81.400000000000006</v>
      </c>
      <c r="BA145" s="68"/>
      <c r="BB145" s="68"/>
      <c r="BC145" s="68"/>
      <c r="BD145" s="68"/>
      <c r="BE145" s="15"/>
      <c r="BF145" s="5">
        <f t="shared" si="59"/>
        <v>16704</v>
      </c>
      <c r="BG145" s="42">
        <v>5004</v>
      </c>
      <c r="BH145" s="42">
        <v>5950</v>
      </c>
      <c r="BI145" s="42"/>
      <c r="BJ145" s="42"/>
      <c r="BK145" s="42"/>
      <c r="BL145" s="42"/>
      <c r="BM145" s="42">
        <v>5750</v>
      </c>
    </row>
    <row r="146" spans="1:65" outlineLevel="5">
      <c r="A146" s="22">
        <f t="shared" si="45"/>
        <v>4</v>
      </c>
      <c r="B146" s="9">
        <f t="shared" si="44"/>
        <v>42852</v>
      </c>
      <c r="C146" s="207">
        <v>471841</v>
      </c>
      <c r="D146" s="64">
        <f t="shared" si="50"/>
        <v>38.5</v>
      </c>
      <c r="E146" s="12">
        <v>39</v>
      </c>
      <c r="F146" s="12">
        <v>39</v>
      </c>
      <c r="G146" s="12">
        <v>39</v>
      </c>
      <c r="H146" s="12">
        <v>39</v>
      </c>
      <c r="I146" s="12">
        <v>38</v>
      </c>
      <c r="J146" s="12">
        <v>38</v>
      </c>
      <c r="K146" s="12">
        <v>38</v>
      </c>
      <c r="L146" s="12">
        <v>38</v>
      </c>
      <c r="M146" s="74" t="str">
        <f t="shared" si="51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2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3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30</v>
      </c>
      <c r="AO146" s="41">
        <v>1335</v>
      </c>
      <c r="AP146" s="110"/>
      <c r="AQ146" s="111"/>
      <c r="AR146" s="126" t="str">
        <f t="shared" si="54"/>
        <v/>
      </c>
      <c r="AS146" s="126" t="str">
        <f t="shared" si="55"/>
        <v/>
      </c>
      <c r="AT146" s="127">
        <v>1490</v>
      </c>
      <c r="AU146" s="128"/>
      <c r="AV146" s="129"/>
      <c r="AW146" s="126" t="str">
        <f t="shared" si="56"/>
        <v/>
      </c>
      <c r="AX146" s="126" t="str">
        <f t="shared" si="57"/>
        <v/>
      </c>
      <c r="AY146" s="64" t="str">
        <f t="shared" si="58"/>
        <v/>
      </c>
      <c r="AZ146" s="97">
        <v>81.5</v>
      </c>
      <c r="BA146" s="68"/>
      <c r="BB146" s="68"/>
      <c r="BC146" s="68"/>
      <c r="BD146" s="68"/>
      <c r="BE146" s="15"/>
      <c r="BF146" s="5">
        <f t="shared" si="59"/>
        <v>17381</v>
      </c>
      <c r="BG146" s="42">
        <v>5011</v>
      </c>
      <c r="BH146" s="42">
        <v>7000</v>
      </c>
      <c r="BI146" s="42"/>
      <c r="BJ146" s="42"/>
      <c r="BK146" s="42"/>
      <c r="BL146" s="42"/>
      <c r="BM146" s="42">
        <v>5370</v>
      </c>
    </row>
    <row r="147" spans="1:65" outlineLevel="5">
      <c r="A147" s="22">
        <f t="shared" si="45"/>
        <v>4</v>
      </c>
      <c r="B147" s="9">
        <f t="shared" si="44"/>
        <v>42853</v>
      </c>
      <c r="C147" s="207">
        <v>412523</v>
      </c>
      <c r="D147" s="64">
        <f t="shared" si="50"/>
        <v>38.5</v>
      </c>
      <c r="E147" s="12">
        <v>39</v>
      </c>
      <c r="F147" s="12">
        <v>39</v>
      </c>
      <c r="G147" s="12">
        <v>39</v>
      </c>
      <c r="H147" s="12">
        <v>39</v>
      </c>
      <c r="I147" s="12">
        <v>38</v>
      </c>
      <c r="J147" s="12">
        <v>38</v>
      </c>
      <c r="K147" s="12">
        <v>38</v>
      </c>
      <c r="L147" s="12">
        <v>38</v>
      </c>
      <c r="M147" s="74">
        <f t="shared" si="51"/>
        <v>7.4</v>
      </c>
      <c r="N147" s="83">
        <v>7.35</v>
      </c>
      <c r="O147" s="83">
        <v>7.34</v>
      </c>
      <c r="P147" s="83">
        <v>7.36</v>
      </c>
      <c r="Q147" s="83">
        <v>7.39</v>
      </c>
      <c r="R147" s="83"/>
      <c r="S147" s="83"/>
      <c r="T147" s="83"/>
      <c r="U147" s="83"/>
      <c r="V147" s="5" t="str">
        <f t="shared" si="52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3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31</v>
      </c>
      <c r="AO147" s="41">
        <v>1282</v>
      </c>
      <c r="AP147" s="110">
        <v>4.8</v>
      </c>
      <c r="AQ147" s="111">
        <v>3.55</v>
      </c>
      <c r="AR147" s="126">
        <f t="shared" si="54"/>
        <v>73.958333333333343</v>
      </c>
      <c r="AS147" s="126">
        <f t="shared" si="55"/>
        <v>26.041666666666657</v>
      </c>
      <c r="AT147" s="127">
        <v>1471</v>
      </c>
      <c r="AU147" s="128">
        <v>2.8</v>
      </c>
      <c r="AV147" s="129">
        <v>1.84</v>
      </c>
      <c r="AW147" s="126">
        <f t="shared" si="56"/>
        <v>65.714285714285722</v>
      </c>
      <c r="AX147" s="126">
        <f t="shared" si="57"/>
        <v>34.285714285714278</v>
      </c>
      <c r="AY147" s="64">
        <f t="shared" si="58"/>
        <v>32.511737089201887</v>
      </c>
      <c r="AZ147" s="97">
        <v>81.7</v>
      </c>
      <c r="BA147" s="68">
        <v>61.34</v>
      </c>
      <c r="BB147" s="68"/>
      <c r="BC147" s="68"/>
      <c r="BD147" s="68"/>
      <c r="BE147" s="15"/>
      <c r="BF147" s="5">
        <f t="shared" si="59"/>
        <v>16495</v>
      </c>
      <c r="BG147" s="42">
        <v>5005</v>
      </c>
      <c r="BH147" s="42">
        <v>6300</v>
      </c>
      <c r="BI147" s="42"/>
      <c r="BJ147" s="42"/>
      <c r="BK147" s="42"/>
      <c r="BL147" s="42"/>
      <c r="BM147" s="42">
        <v>5190</v>
      </c>
    </row>
    <row r="148" spans="1:65" outlineLevel="5">
      <c r="A148" s="22">
        <f t="shared" si="45"/>
        <v>4</v>
      </c>
      <c r="B148" s="9">
        <f t="shared" si="44"/>
        <v>42854</v>
      </c>
      <c r="C148" s="207">
        <v>414384</v>
      </c>
      <c r="D148" s="64">
        <f t="shared" si="50"/>
        <v>38.5</v>
      </c>
      <c r="E148" s="12">
        <v>39</v>
      </c>
      <c r="F148" s="12">
        <v>39</v>
      </c>
      <c r="G148" s="12">
        <v>39</v>
      </c>
      <c r="H148" s="12">
        <v>39</v>
      </c>
      <c r="I148" s="12">
        <v>38</v>
      </c>
      <c r="J148" s="12">
        <v>38</v>
      </c>
      <c r="K148" s="12">
        <v>38</v>
      </c>
      <c r="L148" s="12">
        <v>38</v>
      </c>
      <c r="M148" s="74" t="str">
        <f t="shared" si="51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2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3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32</v>
      </c>
      <c r="AO148" s="41">
        <v>1264</v>
      </c>
      <c r="AP148" s="110"/>
      <c r="AQ148" s="111"/>
      <c r="AR148" s="126" t="str">
        <f t="shared" si="54"/>
        <v/>
      </c>
      <c r="AS148" s="126" t="str">
        <f t="shared" si="55"/>
        <v/>
      </c>
      <c r="AT148" s="127">
        <v>1461</v>
      </c>
      <c r="AU148" s="128"/>
      <c r="AV148" s="129"/>
      <c r="AW148" s="126" t="str">
        <f t="shared" si="56"/>
        <v/>
      </c>
      <c r="AX148" s="126" t="str">
        <f t="shared" si="57"/>
        <v/>
      </c>
      <c r="AY148" s="64" t="str">
        <f t="shared" si="58"/>
        <v/>
      </c>
      <c r="AZ148" s="97"/>
      <c r="BA148" s="68"/>
      <c r="BB148" s="68"/>
      <c r="BC148" s="68"/>
      <c r="BD148" s="68"/>
      <c r="BE148" s="15"/>
      <c r="BF148" s="5">
        <f t="shared" si="59"/>
        <v>16291</v>
      </c>
      <c r="BG148" s="42">
        <v>5101</v>
      </c>
      <c r="BH148" s="42">
        <v>5600</v>
      </c>
      <c r="BI148" s="42"/>
      <c r="BJ148" s="42"/>
      <c r="BK148" s="42"/>
      <c r="BL148" s="42"/>
      <c r="BM148" s="42">
        <v>5590</v>
      </c>
    </row>
    <row r="149" spans="1:65" ht="17.25" outlineLevel="5" thickBot="1">
      <c r="A149" s="31">
        <f t="shared" si="45"/>
        <v>4</v>
      </c>
      <c r="B149" s="32">
        <f t="shared" si="44"/>
        <v>42855</v>
      </c>
      <c r="C149" s="207">
        <v>380203</v>
      </c>
      <c r="D149" s="64">
        <f t="shared" si="50"/>
        <v>38.5</v>
      </c>
      <c r="E149" s="12">
        <v>39</v>
      </c>
      <c r="F149" s="12">
        <v>39</v>
      </c>
      <c r="G149" s="12">
        <v>39</v>
      </c>
      <c r="H149" s="12">
        <v>39</v>
      </c>
      <c r="I149" s="12">
        <v>38</v>
      </c>
      <c r="J149" s="12">
        <v>38</v>
      </c>
      <c r="K149" s="12">
        <v>38</v>
      </c>
      <c r="L149" s="12">
        <v>38</v>
      </c>
      <c r="M149" s="74" t="str">
        <f t="shared" si="51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2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3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29</v>
      </c>
      <c r="AO149" s="41">
        <v>1363</v>
      </c>
      <c r="AP149" s="110"/>
      <c r="AQ149" s="111"/>
      <c r="AR149" s="126" t="str">
        <f t="shared" si="54"/>
        <v/>
      </c>
      <c r="AS149" s="126" t="str">
        <f t="shared" si="55"/>
        <v/>
      </c>
      <c r="AT149" s="127">
        <v>1692</v>
      </c>
      <c r="AU149" s="128"/>
      <c r="AV149" s="129"/>
      <c r="AW149" s="126" t="str">
        <f t="shared" si="56"/>
        <v/>
      </c>
      <c r="AX149" s="126" t="str">
        <f t="shared" si="57"/>
        <v/>
      </c>
      <c r="AY149" s="64" t="str">
        <f t="shared" si="58"/>
        <v/>
      </c>
      <c r="AZ149" s="97"/>
      <c r="BA149" s="68"/>
      <c r="BB149" s="68"/>
      <c r="BC149" s="68"/>
      <c r="BD149" s="68"/>
      <c r="BE149" s="15"/>
      <c r="BF149" s="5">
        <f t="shared" si="59"/>
        <v>14093</v>
      </c>
      <c r="BG149" s="42">
        <v>5123</v>
      </c>
      <c r="BH149" s="42">
        <v>3150</v>
      </c>
      <c r="BI149" s="42"/>
      <c r="BJ149" s="42"/>
      <c r="BK149" s="42"/>
      <c r="BL149" s="42"/>
      <c r="BM149" s="42">
        <v>5820</v>
      </c>
    </row>
    <row r="150" spans="1:65" outlineLevel="4">
      <c r="A150" s="157" t="s">
        <v>38</v>
      </c>
      <c r="B150" s="158"/>
      <c r="C150" s="50">
        <f t="shared" ref="C150:BM150" si="60">SUBTOTAL(4,C120:C149)</f>
        <v>527103</v>
      </c>
      <c r="D150" s="60">
        <f t="shared" si="60"/>
        <v>38.5</v>
      </c>
      <c r="E150" s="28">
        <f t="shared" si="60"/>
        <v>39</v>
      </c>
      <c r="F150" s="28">
        <f t="shared" si="60"/>
        <v>39</v>
      </c>
      <c r="G150" s="28">
        <f t="shared" si="60"/>
        <v>40</v>
      </c>
      <c r="H150" s="28">
        <f t="shared" si="60"/>
        <v>39</v>
      </c>
      <c r="I150" s="28">
        <f t="shared" si="60"/>
        <v>38</v>
      </c>
      <c r="J150" s="28">
        <f t="shared" si="60"/>
        <v>38</v>
      </c>
      <c r="K150" s="28">
        <f t="shared" si="60"/>
        <v>39</v>
      </c>
      <c r="L150" s="28">
        <f t="shared" si="60"/>
        <v>38</v>
      </c>
      <c r="M150" s="71">
        <f t="shared" si="60"/>
        <v>7.4</v>
      </c>
      <c r="N150" s="82">
        <f t="shared" si="60"/>
        <v>7.38</v>
      </c>
      <c r="O150" s="82">
        <f t="shared" si="60"/>
        <v>7.38</v>
      </c>
      <c r="P150" s="82">
        <f t="shared" si="60"/>
        <v>7.37</v>
      </c>
      <c r="Q150" s="82">
        <f t="shared" si="60"/>
        <v>7.39</v>
      </c>
      <c r="R150" s="82">
        <f t="shared" si="60"/>
        <v>0</v>
      </c>
      <c r="S150" s="82">
        <f t="shared" si="60"/>
        <v>0</v>
      </c>
      <c r="T150" s="82">
        <f t="shared" si="60"/>
        <v>0</v>
      </c>
      <c r="U150" s="82">
        <f t="shared" si="60"/>
        <v>0</v>
      </c>
      <c r="V150" s="29">
        <f t="shared" si="60"/>
        <v>0</v>
      </c>
      <c r="W150" s="39">
        <f t="shared" si="60"/>
        <v>0</v>
      </c>
      <c r="X150" s="39">
        <f t="shared" si="60"/>
        <v>0</v>
      </c>
      <c r="Y150" s="39">
        <f t="shared" si="60"/>
        <v>0</v>
      </c>
      <c r="Z150" s="39">
        <f t="shared" si="60"/>
        <v>0</v>
      </c>
      <c r="AA150" s="39">
        <f t="shared" si="60"/>
        <v>0</v>
      </c>
      <c r="AB150" s="39">
        <f t="shared" si="60"/>
        <v>0</v>
      </c>
      <c r="AC150" s="39">
        <f t="shared" si="60"/>
        <v>0</v>
      </c>
      <c r="AD150" s="39">
        <f t="shared" si="60"/>
        <v>0</v>
      </c>
      <c r="AE150" s="29">
        <f t="shared" si="60"/>
        <v>0</v>
      </c>
      <c r="AF150" s="39">
        <f t="shared" si="60"/>
        <v>0</v>
      </c>
      <c r="AG150" s="39">
        <f t="shared" si="60"/>
        <v>0</v>
      </c>
      <c r="AH150" s="39">
        <f t="shared" si="60"/>
        <v>0</v>
      </c>
      <c r="AI150" s="39">
        <f t="shared" si="60"/>
        <v>0</v>
      </c>
      <c r="AJ150" s="39">
        <f t="shared" si="60"/>
        <v>0</v>
      </c>
      <c r="AK150" s="39">
        <f t="shared" si="60"/>
        <v>0</v>
      </c>
      <c r="AL150" s="39">
        <f t="shared" si="60"/>
        <v>0</v>
      </c>
      <c r="AM150" s="39">
        <f t="shared" si="60"/>
        <v>0</v>
      </c>
      <c r="AN150" s="39">
        <f t="shared" si="60"/>
        <v>56</v>
      </c>
      <c r="AO150" s="39">
        <f t="shared" si="60"/>
        <v>1385</v>
      </c>
      <c r="AP150" s="104"/>
      <c r="AQ150" s="105"/>
      <c r="AR150" s="106">
        <f t="shared" si="60"/>
        <v>80.324543610547678</v>
      </c>
      <c r="AS150" s="106">
        <f t="shared" si="60"/>
        <v>26.041666666666657</v>
      </c>
      <c r="AT150" s="107">
        <f t="shared" si="60"/>
        <v>1692</v>
      </c>
      <c r="AU150" s="108">
        <f t="shared" si="60"/>
        <v>3.12</v>
      </c>
      <c r="AV150" s="109">
        <f t="shared" si="60"/>
        <v>2.0099999999999998</v>
      </c>
      <c r="AW150" s="106">
        <f t="shared" si="60"/>
        <v>65.714285714285722</v>
      </c>
      <c r="AX150" s="106">
        <f t="shared" si="60"/>
        <v>35.90604026845638</v>
      </c>
      <c r="AY150" s="60">
        <f t="shared" si="60"/>
        <v>56.275370527707011</v>
      </c>
      <c r="AZ150" s="96">
        <f t="shared" si="60"/>
        <v>81.8</v>
      </c>
      <c r="BA150" s="67">
        <f t="shared" si="60"/>
        <v>61.34</v>
      </c>
      <c r="BB150" s="67">
        <f t="shared" si="60"/>
        <v>0</v>
      </c>
      <c r="BC150" s="67">
        <f t="shared" si="60"/>
        <v>0</v>
      </c>
      <c r="BD150" s="67">
        <f t="shared" si="60"/>
        <v>0</v>
      </c>
      <c r="BE150" s="27">
        <f t="shared" si="60"/>
        <v>0</v>
      </c>
      <c r="BF150" s="29">
        <f t="shared" si="60"/>
        <v>18461</v>
      </c>
      <c r="BG150" s="39">
        <f t="shared" si="60"/>
        <v>5123</v>
      </c>
      <c r="BH150" s="40">
        <f t="shared" si="60"/>
        <v>8400</v>
      </c>
      <c r="BI150" s="40">
        <f t="shared" si="60"/>
        <v>0</v>
      </c>
      <c r="BJ150" s="40">
        <f t="shared" si="60"/>
        <v>0</v>
      </c>
      <c r="BK150" s="40">
        <f t="shared" si="60"/>
        <v>0</v>
      </c>
      <c r="BL150" s="40">
        <f t="shared" si="60"/>
        <v>0</v>
      </c>
      <c r="BM150" s="27">
        <f t="shared" si="60"/>
        <v>5820</v>
      </c>
    </row>
    <row r="151" spans="1:65" outlineLevel="3">
      <c r="A151" s="187" t="s">
        <v>27</v>
      </c>
      <c r="B151" s="188"/>
      <c r="C151" s="207">
        <f t="shared" ref="C151:BM151" si="61">SUBTOTAL(5,C120:C149)</f>
        <v>363551</v>
      </c>
      <c r="D151" s="208">
        <f t="shared" si="61"/>
        <v>37.799999999999997</v>
      </c>
      <c r="E151" s="12">
        <f t="shared" si="61"/>
        <v>37</v>
      </c>
      <c r="F151" s="12">
        <f t="shared" si="61"/>
        <v>38</v>
      </c>
      <c r="G151" s="12">
        <f t="shared" si="61"/>
        <v>39</v>
      </c>
      <c r="H151" s="12">
        <f t="shared" si="61"/>
        <v>38</v>
      </c>
      <c r="I151" s="12">
        <f t="shared" si="61"/>
        <v>36</v>
      </c>
      <c r="J151" s="12">
        <f t="shared" si="61"/>
        <v>37</v>
      </c>
      <c r="K151" s="12">
        <f t="shared" si="61"/>
        <v>38</v>
      </c>
      <c r="L151" s="12">
        <f t="shared" si="61"/>
        <v>37</v>
      </c>
      <c r="M151" s="210">
        <f t="shared" si="61"/>
        <v>7.3</v>
      </c>
      <c r="N151" s="83">
        <f t="shared" si="61"/>
        <v>7.26</v>
      </c>
      <c r="O151" s="83">
        <f t="shared" si="61"/>
        <v>7.25</v>
      </c>
      <c r="P151" s="83">
        <f t="shared" si="61"/>
        <v>7.28</v>
      </c>
      <c r="Q151" s="83">
        <f t="shared" si="61"/>
        <v>7.25</v>
      </c>
      <c r="R151" s="83">
        <f t="shared" si="61"/>
        <v>0</v>
      </c>
      <c r="S151" s="83">
        <f t="shared" si="61"/>
        <v>0</v>
      </c>
      <c r="T151" s="83">
        <f t="shared" si="61"/>
        <v>0</v>
      </c>
      <c r="U151" s="83">
        <f t="shared" si="61"/>
        <v>0</v>
      </c>
      <c r="V151" s="212">
        <f t="shared" si="61"/>
        <v>0</v>
      </c>
      <c r="W151" s="41">
        <f t="shared" si="61"/>
        <v>0</v>
      </c>
      <c r="X151" s="41">
        <f t="shared" si="61"/>
        <v>0</v>
      </c>
      <c r="Y151" s="41">
        <f t="shared" si="61"/>
        <v>0</v>
      </c>
      <c r="Z151" s="41">
        <f t="shared" si="61"/>
        <v>0</v>
      </c>
      <c r="AA151" s="41">
        <f t="shared" si="61"/>
        <v>0</v>
      </c>
      <c r="AB151" s="41">
        <f t="shared" si="61"/>
        <v>0</v>
      </c>
      <c r="AC151" s="41">
        <f t="shared" si="61"/>
        <v>0</v>
      </c>
      <c r="AD151" s="41">
        <f t="shared" si="61"/>
        <v>0</v>
      </c>
      <c r="AE151" s="212">
        <f t="shared" si="61"/>
        <v>0</v>
      </c>
      <c r="AF151" s="41">
        <f t="shared" si="61"/>
        <v>0</v>
      </c>
      <c r="AG151" s="41">
        <f t="shared" si="61"/>
        <v>0</v>
      </c>
      <c r="AH151" s="41">
        <f t="shared" si="61"/>
        <v>0</v>
      </c>
      <c r="AI151" s="41">
        <f t="shared" si="61"/>
        <v>0</v>
      </c>
      <c r="AJ151" s="41">
        <f t="shared" si="61"/>
        <v>0</v>
      </c>
      <c r="AK151" s="41">
        <f t="shared" si="61"/>
        <v>0</v>
      </c>
      <c r="AL151" s="41">
        <f t="shared" si="61"/>
        <v>0</v>
      </c>
      <c r="AM151" s="41">
        <f t="shared" si="61"/>
        <v>0</v>
      </c>
      <c r="AN151" s="41">
        <f t="shared" si="61"/>
        <v>29</v>
      </c>
      <c r="AO151" s="41">
        <f t="shared" si="61"/>
        <v>717</v>
      </c>
      <c r="AP151" s="110">
        <f t="shared" si="61"/>
        <v>4.54</v>
      </c>
      <c r="AQ151" s="111">
        <f t="shared" si="61"/>
        <v>3.55</v>
      </c>
      <c r="AR151" s="216">
        <f t="shared" si="61"/>
        <v>73.958333333333343</v>
      </c>
      <c r="AS151" s="216">
        <f t="shared" si="61"/>
        <v>19.675456389452322</v>
      </c>
      <c r="AT151" s="113">
        <f t="shared" si="61"/>
        <v>665</v>
      </c>
      <c r="AU151" s="114">
        <f t="shared" si="61"/>
        <v>2.8</v>
      </c>
      <c r="AV151" s="115">
        <f t="shared" si="61"/>
        <v>1.84</v>
      </c>
      <c r="AW151" s="216">
        <f t="shared" si="61"/>
        <v>64.09395973154362</v>
      </c>
      <c r="AX151" s="216">
        <f t="shared" si="61"/>
        <v>34.285714285714278</v>
      </c>
      <c r="AY151" s="208">
        <f t="shared" si="61"/>
        <v>32.511737089201887</v>
      </c>
      <c r="AZ151" s="97">
        <f t="shared" si="61"/>
        <v>80.599999999999994</v>
      </c>
      <c r="BA151" s="68">
        <f t="shared" si="61"/>
        <v>61.34</v>
      </c>
      <c r="BB151" s="68">
        <f t="shared" si="61"/>
        <v>0</v>
      </c>
      <c r="BC151" s="68">
        <f t="shared" si="61"/>
        <v>0</v>
      </c>
      <c r="BD151" s="68">
        <f t="shared" si="61"/>
        <v>0</v>
      </c>
      <c r="BE151" s="15">
        <f t="shared" si="61"/>
        <v>0</v>
      </c>
      <c r="BF151" s="212">
        <f t="shared" si="61"/>
        <v>12752</v>
      </c>
      <c r="BG151" s="41">
        <f t="shared" si="61"/>
        <v>3722</v>
      </c>
      <c r="BH151" s="42">
        <f t="shared" si="61"/>
        <v>3150</v>
      </c>
      <c r="BI151" s="42">
        <f t="shared" si="61"/>
        <v>0</v>
      </c>
      <c r="BJ151" s="42">
        <f t="shared" si="61"/>
        <v>0</v>
      </c>
      <c r="BK151" s="42">
        <f t="shared" si="61"/>
        <v>0</v>
      </c>
      <c r="BL151" s="42">
        <f t="shared" si="61"/>
        <v>0</v>
      </c>
      <c r="BM151" s="15">
        <f t="shared" si="61"/>
        <v>2430</v>
      </c>
    </row>
    <row r="152" spans="1:65" outlineLevel="2">
      <c r="A152" s="187" t="s">
        <v>16</v>
      </c>
      <c r="B152" s="188"/>
      <c r="C152" s="207">
        <f>IFERROR(SUBTOTAL(1,C120:C149),"")</f>
        <v>437191</v>
      </c>
      <c r="D152" s="208">
        <f t="shared" ref="D152:BM152" si="62">IFERROR(SUBTOTAL(1,D120:D149),"")</f>
        <v>38.243333333333325</v>
      </c>
      <c r="E152" s="12">
        <f t="shared" si="62"/>
        <v>38.866666666666667</v>
      </c>
      <c r="F152" s="12">
        <f t="shared" si="62"/>
        <v>38.799999999999997</v>
      </c>
      <c r="G152" s="12">
        <f t="shared" si="62"/>
        <v>39.06666666666667</v>
      </c>
      <c r="H152" s="12">
        <f t="shared" si="62"/>
        <v>38.133333333333333</v>
      </c>
      <c r="I152" s="12">
        <f t="shared" si="62"/>
        <v>37.866666666666667</v>
      </c>
      <c r="J152" s="12">
        <f t="shared" si="62"/>
        <v>37.799999999999997</v>
      </c>
      <c r="K152" s="12">
        <f t="shared" si="62"/>
        <v>38.06666666666667</v>
      </c>
      <c r="L152" s="12">
        <f t="shared" si="62"/>
        <v>37.133333333333333</v>
      </c>
      <c r="M152" s="210">
        <f t="shared" si="62"/>
        <v>7.3249999999999993</v>
      </c>
      <c r="N152" s="83">
        <f t="shared" si="62"/>
        <v>7.34</v>
      </c>
      <c r="O152" s="83">
        <f t="shared" si="62"/>
        <v>7.3324999999999996</v>
      </c>
      <c r="P152" s="83">
        <f t="shared" si="62"/>
        <v>7.3375000000000004</v>
      </c>
      <c r="Q152" s="83">
        <f t="shared" si="62"/>
        <v>7.2850000000000001</v>
      </c>
      <c r="R152" s="83" t="str">
        <f t="shared" si="62"/>
        <v/>
      </c>
      <c r="S152" s="83" t="str">
        <f t="shared" si="62"/>
        <v/>
      </c>
      <c r="T152" s="83" t="str">
        <f t="shared" si="62"/>
        <v/>
      </c>
      <c r="U152" s="83" t="str">
        <f t="shared" si="62"/>
        <v/>
      </c>
      <c r="V152" s="212" t="str">
        <f t="shared" si="62"/>
        <v/>
      </c>
      <c r="W152" s="41" t="str">
        <f t="shared" si="62"/>
        <v/>
      </c>
      <c r="X152" s="41" t="str">
        <f t="shared" si="62"/>
        <v/>
      </c>
      <c r="Y152" s="41" t="str">
        <f t="shared" si="62"/>
        <v/>
      </c>
      <c r="Z152" s="41" t="str">
        <f t="shared" si="62"/>
        <v/>
      </c>
      <c r="AA152" s="41" t="str">
        <f t="shared" si="62"/>
        <v/>
      </c>
      <c r="AB152" s="41" t="str">
        <f t="shared" si="62"/>
        <v/>
      </c>
      <c r="AC152" s="41" t="str">
        <f t="shared" si="62"/>
        <v/>
      </c>
      <c r="AD152" s="41" t="str">
        <f t="shared" si="62"/>
        <v/>
      </c>
      <c r="AE152" s="212" t="str">
        <f t="shared" si="62"/>
        <v/>
      </c>
      <c r="AF152" s="41" t="str">
        <f t="shared" si="62"/>
        <v/>
      </c>
      <c r="AG152" s="41" t="str">
        <f t="shared" si="62"/>
        <v/>
      </c>
      <c r="AH152" s="41" t="str">
        <f t="shared" si="62"/>
        <v/>
      </c>
      <c r="AI152" s="41" t="str">
        <f t="shared" si="62"/>
        <v/>
      </c>
      <c r="AJ152" s="41" t="str">
        <f t="shared" si="62"/>
        <v/>
      </c>
      <c r="AK152" s="41" t="str">
        <f t="shared" si="62"/>
        <v/>
      </c>
      <c r="AL152" s="41" t="str">
        <f t="shared" si="62"/>
        <v/>
      </c>
      <c r="AM152" s="41" t="str">
        <f t="shared" si="62"/>
        <v/>
      </c>
      <c r="AN152" s="41">
        <f t="shared" si="62"/>
        <v>35.733333333333334</v>
      </c>
      <c r="AO152" s="41">
        <f t="shared" si="62"/>
        <v>1150.8333333333333</v>
      </c>
      <c r="AP152" s="110">
        <f t="shared" si="62"/>
        <v>4.7324999999999999</v>
      </c>
      <c r="AQ152" s="111">
        <f t="shared" si="62"/>
        <v>3.6924999999999999</v>
      </c>
      <c r="AR152" s="216">
        <f t="shared" si="62"/>
        <v>78.033954947149851</v>
      </c>
      <c r="AS152" s="216">
        <f t="shared" si="62"/>
        <v>21.966045052850149</v>
      </c>
      <c r="AT152" s="113">
        <f t="shared" si="62"/>
        <v>1382.3666666666666</v>
      </c>
      <c r="AU152" s="114">
        <f t="shared" si="62"/>
        <v>2.9574999999999996</v>
      </c>
      <c r="AV152" s="115">
        <f t="shared" si="62"/>
        <v>1.91</v>
      </c>
      <c r="AW152" s="216">
        <f t="shared" si="62"/>
        <v>64.598786223625879</v>
      </c>
      <c r="AX152" s="216">
        <f t="shared" si="62"/>
        <v>35.401213776374121</v>
      </c>
      <c r="AY152" s="208">
        <f t="shared" si="62"/>
        <v>48.14699512717273</v>
      </c>
      <c r="AZ152" s="97">
        <f t="shared" si="62"/>
        <v>81.315000000000012</v>
      </c>
      <c r="BA152" s="68">
        <f t="shared" si="62"/>
        <v>61.34</v>
      </c>
      <c r="BB152" s="68" t="str">
        <f t="shared" si="62"/>
        <v/>
      </c>
      <c r="BC152" s="68" t="str">
        <f t="shared" si="62"/>
        <v/>
      </c>
      <c r="BD152" s="68" t="str">
        <f t="shared" si="62"/>
        <v/>
      </c>
      <c r="BE152" s="15" t="str">
        <f>IFERROR(SUBTOTAL(1,BE120:BE149),"")</f>
        <v/>
      </c>
      <c r="BF152" s="212">
        <f t="shared" si="62"/>
        <v>15586.433333333332</v>
      </c>
      <c r="BG152" s="41">
        <f t="shared" si="62"/>
        <v>4617.4333333333334</v>
      </c>
      <c r="BH152" s="42">
        <f t="shared" si="62"/>
        <v>5721</v>
      </c>
      <c r="BI152" s="42" t="str">
        <f t="shared" si="62"/>
        <v/>
      </c>
      <c r="BJ152" s="42" t="str">
        <f t="shared" si="62"/>
        <v/>
      </c>
      <c r="BK152" s="42" t="str">
        <f t="shared" si="62"/>
        <v/>
      </c>
      <c r="BL152" s="42" t="str">
        <f t="shared" si="62"/>
        <v/>
      </c>
      <c r="BM152" s="15">
        <f t="shared" si="62"/>
        <v>5248</v>
      </c>
    </row>
    <row r="153" spans="1:65" ht="17.25" outlineLevel="1" thickBot="1">
      <c r="A153" s="224" t="s">
        <v>57</v>
      </c>
      <c r="B153" s="225"/>
      <c r="C153" s="226">
        <f>SUBTOTAL(9,C120:C149)</f>
        <v>13115730</v>
      </c>
      <c r="D153" s="227"/>
      <c r="E153" s="228"/>
      <c r="F153" s="228"/>
      <c r="G153" s="228"/>
      <c r="H153" s="228"/>
      <c r="I153" s="228"/>
      <c r="J153" s="228"/>
      <c r="K153" s="228"/>
      <c r="L153" s="228"/>
      <c r="M153" s="229"/>
      <c r="N153" s="230"/>
      <c r="O153" s="230"/>
      <c r="P153" s="230"/>
      <c r="Q153" s="230"/>
      <c r="R153" s="230"/>
      <c r="S153" s="230"/>
      <c r="T153" s="230"/>
      <c r="U153" s="230"/>
      <c r="V153" s="231"/>
      <c r="W153" s="232"/>
      <c r="X153" s="232"/>
      <c r="Y153" s="232"/>
      <c r="Z153" s="232"/>
      <c r="AA153" s="232"/>
      <c r="AB153" s="232"/>
      <c r="AC153" s="232"/>
      <c r="AD153" s="232"/>
      <c r="AE153" s="231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3">
        <f>SUBTOTAL(9,AO120:AO149)</f>
        <v>34525</v>
      </c>
      <c r="AP153" s="234"/>
      <c r="AQ153" s="235"/>
      <c r="AR153" s="236"/>
      <c r="AS153" s="236"/>
      <c r="AT153" s="237">
        <f>SUBTOTAL(9,AT120:AT149)</f>
        <v>41471</v>
      </c>
      <c r="AU153" s="238"/>
      <c r="AV153" s="239"/>
      <c r="AW153" s="236"/>
      <c r="AX153" s="236"/>
      <c r="AY153" s="227"/>
      <c r="AZ153" s="240"/>
      <c r="BA153" s="241"/>
      <c r="BB153" s="241"/>
      <c r="BC153" s="241"/>
      <c r="BD153" s="241"/>
      <c r="BE153" s="242">
        <f>SUBTOTAL(9,BE120:BE149)</f>
        <v>0</v>
      </c>
      <c r="BF153" s="243">
        <f t="shared" ref="BF153:BM153" si="63">SUBTOTAL(9,BF120:BF149)</f>
        <v>467593</v>
      </c>
      <c r="BG153" s="233">
        <f t="shared" si="63"/>
        <v>138523</v>
      </c>
      <c r="BH153" s="244">
        <f t="shared" si="63"/>
        <v>171630</v>
      </c>
      <c r="BI153" s="244">
        <f t="shared" si="63"/>
        <v>0</v>
      </c>
      <c r="BJ153" s="244">
        <f t="shared" si="63"/>
        <v>0</v>
      </c>
      <c r="BK153" s="244">
        <f t="shared" si="63"/>
        <v>0</v>
      </c>
      <c r="BL153" s="244">
        <f t="shared" si="63"/>
        <v>0</v>
      </c>
      <c r="BM153" s="242">
        <f t="shared" si="63"/>
        <v>157440</v>
      </c>
    </row>
    <row r="154" spans="1:65" outlineLevel="5">
      <c r="A154" s="21">
        <f t="shared" si="45"/>
        <v>5</v>
      </c>
      <c r="B154" s="33">
        <f>B149+1</f>
        <v>42856</v>
      </c>
      <c r="C154" s="207">
        <v>371846</v>
      </c>
      <c r="D154" s="64">
        <f t="shared" ref="D154:D184" si="64">IFERROR(ROUND(AVERAGE(E154:L154),1),"")</f>
        <v>38.5</v>
      </c>
      <c r="E154" s="12">
        <v>39</v>
      </c>
      <c r="F154" s="12">
        <v>39</v>
      </c>
      <c r="G154" s="12">
        <v>39</v>
      </c>
      <c r="H154" s="12">
        <v>39</v>
      </c>
      <c r="I154" s="12">
        <v>38</v>
      </c>
      <c r="J154" s="12">
        <v>38</v>
      </c>
      <c r="K154" s="12">
        <v>38</v>
      </c>
      <c r="L154" s="12">
        <v>38</v>
      </c>
      <c r="M154" s="74" t="str">
        <f t="shared" ref="M154:M184" si="65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6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7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28</v>
      </c>
      <c r="AO154" s="41">
        <v>1409</v>
      </c>
      <c r="AP154" s="110"/>
      <c r="AQ154" s="111"/>
      <c r="AR154" s="126" t="str">
        <f t="shared" ref="AR154:AR184" si="68">IFERROR(AQ154/AP154*100,"")</f>
        <v/>
      </c>
      <c r="AS154" s="126" t="str">
        <f t="shared" ref="AS154:AS184" si="69">IFERROR(100-AR154,"")</f>
        <v/>
      </c>
      <c r="AT154" s="127">
        <v>1612</v>
      </c>
      <c r="AU154" s="128"/>
      <c r="AV154" s="129"/>
      <c r="AW154" s="126" t="str">
        <f t="shared" ref="AW154:AW184" si="70">IFERROR(AV154/AU154*100,"")</f>
        <v/>
      </c>
      <c r="AX154" s="126" t="str">
        <f t="shared" ref="AX154:AX184" si="71">IFERROR(100-AW154,"")</f>
        <v/>
      </c>
      <c r="AY154" s="64" t="str">
        <f t="shared" ref="AY154:AY184" si="72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3">IF(SUM(BG154:BM154)=0,"",SUM(BG154:BM154))</f>
        <v>16834</v>
      </c>
      <c r="BG154" s="42">
        <v>5194</v>
      </c>
      <c r="BH154" s="42">
        <v>6120</v>
      </c>
      <c r="BI154" s="42"/>
      <c r="BJ154" s="42"/>
      <c r="BK154" s="42"/>
      <c r="BL154" s="42"/>
      <c r="BM154" s="15">
        <v>5520</v>
      </c>
    </row>
    <row r="155" spans="1:65" outlineLevel="5">
      <c r="A155" s="22">
        <f t="shared" si="45"/>
        <v>5</v>
      </c>
      <c r="B155" s="9">
        <f t="shared" ref="B155:B218" si="74">B154+1</f>
        <v>42857</v>
      </c>
      <c r="C155" s="207">
        <v>374922</v>
      </c>
      <c r="D155" s="64">
        <f t="shared" si="64"/>
        <v>38.5</v>
      </c>
      <c r="E155" s="12">
        <v>39</v>
      </c>
      <c r="F155" s="12">
        <v>39</v>
      </c>
      <c r="G155" s="12">
        <v>39</v>
      </c>
      <c r="H155" s="12">
        <v>39</v>
      </c>
      <c r="I155" s="12">
        <v>38</v>
      </c>
      <c r="J155" s="12">
        <v>38</v>
      </c>
      <c r="K155" s="12">
        <v>38</v>
      </c>
      <c r="L155" s="12">
        <v>38</v>
      </c>
      <c r="M155" s="74" t="str">
        <f t="shared" si="65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6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7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30</v>
      </c>
      <c r="AO155" s="41">
        <v>1313</v>
      </c>
      <c r="AP155" s="110"/>
      <c r="AQ155" s="111"/>
      <c r="AR155" s="126" t="str">
        <f t="shared" si="68"/>
        <v/>
      </c>
      <c r="AS155" s="126" t="str">
        <f t="shared" si="69"/>
        <v/>
      </c>
      <c r="AT155" s="127">
        <v>1322</v>
      </c>
      <c r="AU155" s="128"/>
      <c r="AV155" s="129"/>
      <c r="AW155" s="126" t="str">
        <f t="shared" si="70"/>
        <v/>
      </c>
      <c r="AX155" s="126" t="str">
        <f t="shared" si="71"/>
        <v/>
      </c>
      <c r="AY155" s="64" t="str">
        <f t="shared" si="72"/>
        <v/>
      </c>
      <c r="AZ155" s="97">
        <v>81</v>
      </c>
      <c r="BA155" s="68"/>
      <c r="BB155" s="68"/>
      <c r="BC155" s="68"/>
      <c r="BD155" s="68"/>
      <c r="BE155" s="15"/>
      <c r="BF155" s="5">
        <f t="shared" si="73"/>
        <v>14382</v>
      </c>
      <c r="BG155" s="42">
        <v>5002</v>
      </c>
      <c r="BH155" s="42">
        <v>3850</v>
      </c>
      <c r="BI155" s="42"/>
      <c r="BJ155" s="42"/>
      <c r="BK155" s="42"/>
      <c r="BL155" s="42"/>
      <c r="BM155" s="15">
        <v>5530</v>
      </c>
    </row>
    <row r="156" spans="1:65" outlineLevel="5">
      <c r="A156" s="22">
        <f t="shared" si="45"/>
        <v>5</v>
      </c>
      <c r="B156" s="9">
        <f t="shared" si="74"/>
        <v>42858</v>
      </c>
      <c r="C156" s="207">
        <v>378974</v>
      </c>
      <c r="D156" s="64">
        <f t="shared" si="64"/>
        <v>38.5</v>
      </c>
      <c r="E156" s="12">
        <v>39</v>
      </c>
      <c r="F156" s="12">
        <v>39</v>
      </c>
      <c r="G156" s="12">
        <v>39</v>
      </c>
      <c r="H156" s="12">
        <v>39</v>
      </c>
      <c r="I156" s="12">
        <v>38</v>
      </c>
      <c r="J156" s="12">
        <v>38</v>
      </c>
      <c r="K156" s="12">
        <v>38</v>
      </c>
      <c r="L156" s="12">
        <v>38</v>
      </c>
      <c r="M156" s="74" t="str">
        <f t="shared" si="65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6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7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31</v>
      </c>
      <c r="AO156" s="41">
        <v>1274</v>
      </c>
      <c r="AP156" s="110"/>
      <c r="AQ156" s="111"/>
      <c r="AR156" s="126" t="str">
        <f t="shared" si="68"/>
        <v/>
      </c>
      <c r="AS156" s="126" t="str">
        <f t="shared" si="69"/>
        <v/>
      </c>
      <c r="AT156" s="127">
        <v>1417</v>
      </c>
      <c r="AU156" s="128"/>
      <c r="AV156" s="129"/>
      <c r="AW156" s="126" t="str">
        <f t="shared" si="70"/>
        <v/>
      </c>
      <c r="AX156" s="126" t="str">
        <f t="shared" si="71"/>
        <v/>
      </c>
      <c r="AY156" s="64" t="str">
        <f t="shared" si="72"/>
        <v/>
      </c>
      <c r="AZ156" s="97"/>
      <c r="BA156" s="68"/>
      <c r="BB156" s="68"/>
      <c r="BC156" s="68"/>
      <c r="BD156" s="68"/>
      <c r="BE156" s="15"/>
      <c r="BF156" s="5">
        <f t="shared" si="73"/>
        <v>13070</v>
      </c>
      <c r="BG156" s="42">
        <v>5160</v>
      </c>
      <c r="BH156" s="42">
        <v>2450</v>
      </c>
      <c r="BI156" s="42"/>
      <c r="BJ156" s="42"/>
      <c r="BK156" s="42"/>
      <c r="BL156" s="42"/>
      <c r="BM156" s="15">
        <v>5460</v>
      </c>
    </row>
    <row r="157" spans="1:65" outlineLevel="5">
      <c r="A157" s="22">
        <f t="shared" si="45"/>
        <v>5</v>
      </c>
      <c r="B157" s="9">
        <f t="shared" si="74"/>
        <v>42859</v>
      </c>
      <c r="C157" s="207">
        <v>383936</v>
      </c>
      <c r="D157" s="64">
        <f t="shared" si="64"/>
        <v>38.5</v>
      </c>
      <c r="E157" s="12">
        <v>39</v>
      </c>
      <c r="F157" s="12">
        <v>39</v>
      </c>
      <c r="G157" s="12">
        <v>39</v>
      </c>
      <c r="H157" s="12">
        <v>39</v>
      </c>
      <c r="I157" s="12">
        <v>38</v>
      </c>
      <c r="J157" s="12">
        <v>38</v>
      </c>
      <c r="K157" s="12">
        <v>38</v>
      </c>
      <c r="L157" s="12">
        <v>38</v>
      </c>
      <c r="M157" s="74" t="str">
        <f t="shared" si="65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66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7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31</v>
      </c>
      <c r="AO157" s="41">
        <v>1285</v>
      </c>
      <c r="AP157" s="110"/>
      <c r="AQ157" s="111"/>
      <c r="AR157" s="126" t="str">
        <f t="shared" si="68"/>
        <v/>
      </c>
      <c r="AS157" s="126" t="str">
        <f t="shared" si="69"/>
        <v/>
      </c>
      <c r="AT157" s="127">
        <v>1691</v>
      </c>
      <c r="AU157" s="128"/>
      <c r="AV157" s="129"/>
      <c r="AW157" s="126" t="str">
        <f t="shared" si="70"/>
        <v/>
      </c>
      <c r="AX157" s="126" t="str">
        <f t="shared" si="71"/>
        <v/>
      </c>
      <c r="AY157" s="64" t="str">
        <f t="shared" si="72"/>
        <v/>
      </c>
      <c r="AZ157" s="97">
        <v>81.400000000000006</v>
      </c>
      <c r="BA157" s="68"/>
      <c r="BB157" s="68"/>
      <c r="BC157" s="68"/>
      <c r="BD157" s="68"/>
      <c r="BE157" s="15"/>
      <c r="BF157" s="5">
        <f t="shared" si="73"/>
        <v>12873</v>
      </c>
      <c r="BG157" s="42">
        <v>3313</v>
      </c>
      <c r="BH157" s="42">
        <v>3500</v>
      </c>
      <c r="BI157" s="42"/>
      <c r="BJ157" s="42"/>
      <c r="BK157" s="42"/>
      <c r="BL157" s="42"/>
      <c r="BM157" s="15">
        <v>6060</v>
      </c>
    </row>
    <row r="158" spans="1:65" outlineLevel="5">
      <c r="A158" s="22">
        <f t="shared" si="45"/>
        <v>5</v>
      </c>
      <c r="B158" s="9">
        <f t="shared" si="74"/>
        <v>42860</v>
      </c>
      <c r="C158" s="207">
        <v>404704</v>
      </c>
      <c r="D158" s="64">
        <f t="shared" si="64"/>
        <v>38.299999999999997</v>
      </c>
      <c r="E158" s="12">
        <v>38</v>
      </c>
      <c r="F158" s="12">
        <v>39</v>
      </c>
      <c r="G158" s="12">
        <v>39</v>
      </c>
      <c r="H158" s="12">
        <v>39</v>
      </c>
      <c r="I158" s="12">
        <v>37</v>
      </c>
      <c r="J158" s="12">
        <v>38</v>
      </c>
      <c r="K158" s="12">
        <v>38</v>
      </c>
      <c r="L158" s="12">
        <v>38</v>
      </c>
      <c r="M158" s="74" t="str">
        <f t="shared" si="65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6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7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26</v>
      </c>
      <c r="AO158" s="41">
        <v>1529</v>
      </c>
      <c r="AP158" s="110"/>
      <c r="AQ158" s="111"/>
      <c r="AR158" s="126" t="str">
        <f t="shared" si="68"/>
        <v/>
      </c>
      <c r="AS158" s="126" t="str">
        <f t="shared" si="69"/>
        <v/>
      </c>
      <c r="AT158" s="127">
        <v>1895</v>
      </c>
      <c r="AU158" s="128"/>
      <c r="AV158" s="129"/>
      <c r="AW158" s="126" t="str">
        <f t="shared" si="70"/>
        <v/>
      </c>
      <c r="AX158" s="126" t="str">
        <f t="shared" si="71"/>
        <v/>
      </c>
      <c r="AY158" s="64" t="str">
        <f t="shared" si="72"/>
        <v/>
      </c>
      <c r="AZ158" s="97"/>
      <c r="BA158" s="68"/>
      <c r="BB158" s="68"/>
      <c r="BC158" s="68"/>
      <c r="BD158" s="68"/>
      <c r="BE158" s="15"/>
      <c r="BF158" s="5">
        <f t="shared" si="73"/>
        <v>14735</v>
      </c>
      <c r="BG158" s="42">
        <v>2705</v>
      </c>
      <c r="BH158" s="42">
        <v>6480</v>
      </c>
      <c r="BI158" s="42"/>
      <c r="BJ158" s="42"/>
      <c r="BK158" s="42"/>
      <c r="BL158" s="42"/>
      <c r="BM158" s="15">
        <v>5550</v>
      </c>
    </row>
    <row r="159" spans="1:65" outlineLevel="5">
      <c r="A159" s="22">
        <f t="shared" si="45"/>
        <v>5</v>
      </c>
      <c r="B159" s="9">
        <f t="shared" si="74"/>
        <v>42861</v>
      </c>
      <c r="C159" s="207">
        <v>388915</v>
      </c>
      <c r="D159" s="64">
        <f t="shared" si="64"/>
        <v>38</v>
      </c>
      <c r="E159" s="12">
        <v>39</v>
      </c>
      <c r="F159" s="12">
        <v>38</v>
      </c>
      <c r="G159" s="12">
        <v>39</v>
      </c>
      <c r="H159" s="12">
        <v>38</v>
      </c>
      <c r="I159" s="12">
        <v>38</v>
      </c>
      <c r="J159" s="12">
        <v>37</v>
      </c>
      <c r="K159" s="12">
        <v>38</v>
      </c>
      <c r="L159" s="12">
        <v>37</v>
      </c>
      <c r="M159" s="74" t="str">
        <f t="shared" si="65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6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7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25</v>
      </c>
      <c r="AO159" s="41">
        <v>1613</v>
      </c>
      <c r="AP159" s="110"/>
      <c r="AQ159" s="111"/>
      <c r="AR159" s="126" t="str">
        <f t="shared" si="68"/>
        <v/>
      </c>
      <c r="AS159" s="126" t="str">
        <f t="shared" si="69"/>
        <v/>
      </c>
      <c r="AT159" s="127">
        <v>1900</v>
      </c>
      <c r="AU159" s="128"/>
      <c r="AV159" s="129"/>
      <c r="AW159" s="126" t="str">
        <f t="shared" si="70"/>
        <v/>
      </c>
      <c r="AX159" s="126" t="str">
        <f t="shared" si="71"/>
        <v/>
      </c>
      <c r="AY159" s="64" t="str">
        <f t="shared" si="72"/>
        <v/>
      </c>
      <c r="AZ159" s="97"/>
      <c r="BA159" s="68"/>
      <c r="BB159" s="68"/>
      <c r="BC159" s="68"/>
      <c r="BD159" s="68"/>
      <c r="BE159" s="15"/>
      <c r="BF159" s="5">
        <f t="shared" si="73"/>
        <v>16274</v>
      </c>
      <c r="BG159" s="42">
        <v>5034</v>
      </c>
      <c r="BH159" s="42">
        <v>5600</v>
      </c>
      <c r="BI159" s="42"/>
      <c r="BJ159" s="42"/>
      <c r="BK159" s="42"/>
      <c r="BL159" s="42"/>
      <c r="BM159" s="15">
        <v>5640</v>
      </c>
    </row>
    <row r="160" spans="1:65" outlineLevel="5">
      <c r="A160" s="22">
        <f t="shared" si="45"/>
        <v>5</v>
      </c>
      <c r="B160" s="9">
        <f t="shared" si="74"/>
        <v>42862</v>
      </c>
      <c r="C160" s="207">
        <v>355518</v>
      </c>
      <c r="D160" s="64">
        <f t="shared" si="64"/>
        <v>38</v>
      </c>
      <c r="E160" s="12">
        <v>39</v>
      </c>
      <c r="F160" s="12">
        <v>38</v>
      </c>
      <c r="G160" s="12">
        <v>39</v>
      </c>
      <c r="H160" s="12">
        <v>38</v>
      </c>
      <c r="I160" s="12">
        <v>38</v>
      </c>
      <c r="J160" s="12">
        <v>37</v>
      </c>
      <c r="K160" s="12">
        <v>38</v>
      </c>
      <c r="L160" s="12">
        <v>37</v>
      </c>
      <c r="M160" s="74" t="str">
        <f t="shared" si="65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6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7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23</v>
      </c>
      <c r="AO160" s="41">
        <v>1715</v>
      </c>
      <c r="AP160" s="110"/>
      <c r="AQ160" s="111"/>
      <c r="AR160" s="126" t="str">
        <f t="shared" si="68"/>
        <v/>
      </c>
      <c r="AS160" s="126" t="str">
        <f t="shared" si="69"/>
        <v/>
      </c>
      <c r="AT160" s="127">
        <v>1930</v>
      </c>
      <c r="AU160" s="128"/>
      <c r="AV160" s="129"/>
      <c r="AW160" s="126" t="str">
        <f t="shared" si="70"/>
        <v/>
      </c>
      <c r="AX160" s="126" t="str">
        <f t="shared" si="71"/>
        <v/>
      </c>
      <c r="AY160" s="64" t="str">
        <f t="shared" si="72"/>
        <v/>
      </c>
      <c r="AZ160" s="97"/>
      <c r="BA160" s="68"/>
      <c r="BB160" s="68"/>
      <c r="BC160" s="68"/>
      <c r="BD160" s="68"/>
      <c r="BE160" s="15"/>
      <c r="BF160" s="5">
        <f t="shared" si="73"/>
        <v>17460</v>
      </c>
      <c r="BG160" s="42">
        <v>5260</v>
      </c>
      <c r="BH160" s="42">
        <v>6480</v>
      </c>
      <c r="BI160" s="42"/>
      <c r="BJ160" s="42"/>
      <c r="BK160" s="42"/>
      <c r="BL160" s="42"/>
      <c r="BM160" s="15">
        <v>5720</v>
      </c>
    </row>
    <row r="161" spans="1:65" outlineLevel="5">
      <c r="A161" s="22">
        <f t="shared" si="45"/>
        <v>5</v>
      </c>
      <c r="B161" s="9">
        <f t="shared" si="74"/>
        <v>42863</v>
      </c>
      <c r="C161" s="207">
        <v>368831</v>
      </c>
      <c r="D161" s="64">
        <f t="shared" si="64"/>
        <v>38</v>
      </c>
      <c r="E161" s="12">
        <v>39</v>
      </c>
      <c r="F161" s="12">
        <v>38</v>
      </c>
      <c r="G161" s="12">
        <v>39</v>
      </c>
      <c r="H161" s="12">
        <v>38</v>
      </c>
      <c r="I161" s="12">
        <v>38</v>
      </c>
      <c r="J161" s="12">
        <v>37</v>
      </c>
      <c r="K161" s="12">
        <v>38</v>
      </c>
      <c r="L161" s="12">
        <v>37</v>
      </c>
      <c r="M161" s="74" t="str">
        <f t="shared" si="65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6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7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24</v>
      </c>
      <c r="AO161" s="41">
        <v>1661</v>
      </c>
      <c r="AP161" s="110"/>
      <c r="AQ161" s="111"/>
      <c r="AR161" s="126" t="str">
        <f t="shared" si="68"/>
        <v/>
      </c>
      <c r="AS161" s="126" t="str">
        <f t="shared" si="69"/>
        <v/>
      </c>
      <c r="AT161" s="127">
        <v>1856</v>
      </c>
      <c r="AU161" s="128"/>
      <c r="AV161" s="129"/>
      <c r="AW161" s="126" t="str">
        <f t="shared" si="70"/>
        <v/>
      </c>
      <c r="AX161" s="126" t="str">
        <f t="shared" si="71"/>
        <v/>
      </c>
      <c r="AY161" s="64" t="str">
        <f t="shared" si="72"/>
        <v/>
      </c>
      <c r="AZ161" s="97">
        <v>81.599999999999994</v>
      </c>
      <c r="BA161" s="68"/>
      <c r="BB161" s="68"/>
      <c r="BC161" s="68"/>
      <c r="BD161" s="68"/>
      <c r="BE161" s="15"/>
      <c r="BF161" s="5">
        <f t="shared" si="73"/>
        <v>18187</v>
      </c>
      <c r="BG161" s="42">
        <v>5487</v>
      </c>
      <c r="BH161" s="42">
        <v>7000</v>
      </c>
      <c r="BI161" s="42"/>
      <c r="BJ161" s="42"/>
      <c r="BK161" s="42"/>
      <c r="BL161" s="42"/>
      <c r="BM161" s="15">
        <v>5700</v>
      </c>
    </row>
    <row r="162" spans="1:65" outlineLevel="5">
      <c r="A162" s="22">
        <f t="shared" si="45"/>
        <v>5</v>
      </c>
      <c r="B162" s="9">
        <f t="shared" si="74"/>
        <v>42864</v>
      </c>
      <c r="C162" s="207">
        <v>439115</v>
      </c>
      <c r="D162" s="64">
        <f t="shared" si="64"/>
        <v>38</v>
      </c>
      <c r="E162" s="12">
        <v>39</v>
      </c>
      <c r="F162" s="12">
        <v>38</v>
      </c>
      <c r="G162" s="12">
        <v>39</v>
      </c>
      <c r="H162" s="12">
        <v>38</v>
      </c>
      <c r="I162" s="12">
        <v>38</v>
      </c>
      <c r="J162" s="12">
        <v>37</v>
      </c>
      <c r="K162" s="12">
        <v>38</v>
      </c>
      <c r="L162" s="12">
        <v>37</v>
      </c>
      <c r="M162" s="74" t="str">
        <f t="shared" si="65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6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7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27</v>
      </c>
      <c r="AO162" s="41">
        <v>1503</v>
      </c>
      <c r="AP162" s="110"/>
      <c r="AQ162" s="111"/>
      <c r="AR162" s="126" t="str">
        <f t="shared" si="68"/>
        <v/>
      </c>
      <c r="AS162" s="126" t="str">
        <f t="shared" si="69"/>
        <v/>
      </c>
      <c r="AT162" s="127">
        <v>1887</v>
      </c>
      <c r="AU162" s="128"/>
      <c r="AV162" s="129"/>
      <c r="AW162" s="126" t="str">
        <f t="shared" si="70"/>
        <v/>
      </c>
      <c r="AX162" s="126" t="str">
        <f t="shared" si="71"/>
        <v/>
      </c>
      <c r="AY162" s="64" t="str">
        <f t="shared" si="72"/>
        <v/>
      </c>
      <c r="AZ162" s="97"/>
      <c r="BA162" s="68"/>
      <c r="BB162" s="68"/>
      <c r="BC162" s="68"/>
      <c r="BD162" s="68"/>
      <c r="BE162" s="15"/>
      <c r="BF162" s="5">
        <f t="shared" si="73"/>
        <v>14187</v>
      </c>
      <c r="BG162" s="42">
        <v>5137</v>
      </c>
      <c r="BH162" s="42">
        <v>3680</v>
      </c>
      <c r="BI162" s="42"/>
      <c r="BJ162" s="42"/>
      <c r="BK162" s="42"/>
      <c r="BL162" s="42"/>
      <c r="BM162" s="15">
        <v>5370</v>
      </c>
    </row>
    <row r="163" spans="1:65" outlineLevel="5">
      <c r="A163" s="22">
        <f t="shared" ref="A163:A234" si="75">MONTH(B163)</f>
        <v>5</v>
      </c>
      <c r="B163" s="9">
        <f t="shared" si="74"/>
        <v>42865</v>
      </c>
      <c r="C163" s="207">
        <v>452135</v>
      </c>
      <c r="D163" s="64">
        <f t="shared" si="64"/>
        <v>38</v>
      </c>
      <c r="E163" s="12">
        <v>39</v>
      </c>
      <c r="F163" s="12">
        <v>38</v>
      </c>
      <c r="G163" s="12">
        <v>39</v>
      </c>
      <c r="H163" s="12">
        <v>38</v>
      </c>
      <c r="I163" s="12">
        <v>38</v>
      </c>
      <c r="J163" s="12">
        <v>37</v>
      </c>
      <c r="K163" s="12">
        <v>38</v>
      </c>
      <c r="L163" s="12">
        <v>37</v>
      </c>
      <c r="M163" s="74" t="str">
        <f t="shared" si="65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6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7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25</v>
      </c>
      <c r="AO163" s="41">
        <v>1614</v>
      </c>
      <c r="AP163" s="110"/>
      <c r="AQ163" s="111"/>
      <c r="AR163" s="126" t="str">
        <f t="shared" si="68"/>
        <v/>
      </c>
      <c r="AS163" s="126" t="str">
        <f t="shared" si="69"/>
        <v/>
      </c>
      <c r="AT163" s="127">
        <v>1894</v>
      </c>
      <c r="AU163" s="128"/>
      <c r="AV163" s="129"/>
      <c r="AW163" s="126" t="str">
        <f t="shared" si="70"/>
        <v/>
      </c>
      <c r="AX163" s="126" t="str">
        <f t="shared" si="71"/>
        <v/>
      </c>
      <c r="AY163" s="64" t="str">
        <f t="shared" si="72"/>
        <v/>
      </c>
      <c r="AZ163" s="97">
        <v>82.1</v>
      </c>
      <c r="BA163" s="68"/>
      <c r="BB163" s="68"/>
      <c r="BC163" s="68"/>
      <c r="BD163" s="68"/>
      <c r="BE163" s="15"/>
      <c r="BF163" s="5">
        <f t="shared" si="73"/>
        <v>19287</v>
      </c>
      <c r="BG163" s="42">
        <v>5427</v>
      </c>
      <c r="BH163" s="42">
        <v>8400</v>
      </c>
      <c r="BI163" s="42"/>
      <c r="BJ163" s="42"/>
      <c r="BK163" s="42"/>
      <c r="BL163" s="42"/>
      <c r="BM163" s="15">
        <v>5460</v>
      </c>
    </row>
    <row r="164" spans="1:65" outlineLevel="5">
      <c r="A164" s="22">
        <f t="shared" si="75"/>
        <v>5</v>
      </c>
      <c r="B164" s="9">
        <f t="shared" si="74"/>
        <v>42866</v>
      </c>
      <c r="C164" s="207">
        <v>428652</v>
      </c>
      <c r="D164" s="64">
        <f t="shared" si="64"/>
        <v>38</v>
      </c>
      <c r="E164" s="12">
        <v>39</v>
      </c>
      <c r="F164" s="12">
        <v>38</v>
      </c>
      <c r="G164" s="12">
        <v>39</v>
      </c>
      <c r="H164" s="12">
        <v>38</v>
      </c>
      <c r="I164" s="12">
        <v>38</v>
      </c>
      <c r="J164" s="12">
        <v>37</v>
      </c>
      <c r="K164" s="12">
        <v>38</v>
      </c>
      <c r="L164" s="12">
        <v>37</v>
      </c>
      <c r="M164" s="74">
        <f t="shared" si="65"/>
        <v>7.3</v>
      </c>
      <c r="N164" s="83">
        <v>7.34</v>
      </c>
      <c r="O164" s="83">
        <v>7.34</v>
      </c>
      <c r="P164" s="83">
        <v>7.36</v>
      </c>
      <c r="Q164" s="83">
        <v>7.35</v>
      </c>
      <c r="R164" s="83"/>
      <c r="S164" s="83"/>
      <c r="T164" s="83"/>
      <c r="U164" s="83"/>
      <c r="V164" s="5" t="str">
        <f t="shared" si="66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7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25</v>
      </c>
      <c r="AO164" s="41">
        <v>1601</v>
      </c>
      <c r="AP164" s="110">
        <v>3.92</v>
      </c>
      <c r="AQ164" s="111">
        <v>3</v>
      </c>
      <c r="AR164" s="126">
        <f t="shared" si="68"/>
        <v>76.530612244897952</v>
      </c>
      <c r="AS164" s="126">
        <f t="shared" si="69"/>
        <v>23.469387755102048</v>
      </c>
      <c r="AT164" s="127">
        <v>1793</v>
      </c>
      <c r="AU164" s="128">
        <v>2.63</v>
      </c>
      <c r="AV164" s="129">
        <v>1.7</v>
      </c>
      <c r="AW164" s="126">
        <f t="shared" si="70"/>
        <v>64.638783269961976</v>
      </c>
      <c r="AX164" s="126">
        <f t="shared" si="71"/>
        <v>35.361216730038024</v>
      </c>
      <c r="AY164" s="64">
        <f t="shared" si="72"/>
        <v>43.942652329749087</v>
      </c>
      <c r="AZ164" s="97">
        <v>81.2</v>
      </c>
      <c r="BA164" s="68"/>
      <c r="BB164" s="68"/>
      <c r="BC164" s="68"/>
      <c r="BD164" s="68"/>
      <c r="BE164" s="15"/>
      <c r="BF164" s="5">
        <f t="shared" si="73"/>
        <v>14825</v>
      </c>
      <c r="BG164" s="42">
        <v>5465</v>
      </c>
      <c r="BH164" s="42">
        <v>3850</v>
      </c>
      <c r="BI164" s="42"/>
      <c r="BJ164" s="42"/>
      <c r="BK164" s="42"/>
      <c r="BL164" s="42"/>
      <c r="BM164" s="15">
        <v>5510</v>
      </c>
    </row>
    <row r="165" spans="1:65" outlineLevel="5">
      <c r="A165" s="22">
        <f t="shared" si="75"/>
        <v>5</v>
      </c>
      <c r="B165" s="9">
        <f t="shared" si="74"/>
        <v>42867</v>
      </c>
      <c r="C165" s="207">
        <v>449299</v>
      </c>
      <c r="D165" s="64">
        <f t="shared" si="64"/>
        <v>38</v>
      </c>
      <c r="E165" s="12">
        <v>39</v>
      </c>
      <c r="F165" s="12">
        <v>38</v>
      </c>
      <c r="G165" s="12">
        <v>39</v>
      </c>
      <c r="H165" s="12">
        <v>38</v>
      </c>
      <c r="I165" s="12">
        <v>38</v>
      </c>
      <c r="J165" s="12">
        <v>37</v>
      </c>
      <c r="K165" s="12">
        <v>38</v>
      </c>
      <c r="L165" s="12">
        <v>37</v>
      </c>
      <c r="M165" s="74" t="str">
        <f t="shared" si="65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6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7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25</v>
      </c>
      <c r="AO165" s="41">
        <v>1623</v>
      </c>
      <c r="AP165" s="110"/>
      <c r="AQ165" s="111"/>
      <c r="AR165" s="126" t="str">
        <f t="shared" si="68"/>
        <v/>
      </c>
      <c r="AS165" s="126" t="str">
        <f t="shared" si="69"/>
        <v/>
      </c>
      <c r="AT165" s="127">
        <v>1813</v>
      </c>
      <c r="AU165" s="128"/>
      <c r="AV165" s="129"/>
      <c r="AW165" s="126" t="str">
        <f t="shared" si="70"/>
        <v/>
      </c>
      <c r="AX165" s="126" t="str">
        <f t="shared" si="71"/>
        <v/>
      </c>
      <c r="AY165" s="64" t="str">
        <f t="shared" si="72"/>
        <v/>
      </c>
      <c r="AZ165" s="97">
        <v>81.5</v>
      </c>
      <c r="BA165" s="68"/>
      <c r="BB165" s="68"/>
      <c r="BC165" s="68"/>
      <c r="BD165" s="68"/>
      <c r="BE165" s="15"/>
      <c r="BF165" s="5">
        <f t="shared" si="73"/>
        <v>15301</v>
      </c>
      <c r="BG165" s="42">
        <v>5401</v>
      </c>
      <c r="BH165" s="42">
        <v>4200</v>
      </c>
      <c r="BI165" s="42"/>
      <c r="BJ165" s="42"/>
      <c r="BK165" s="42"/>
      <c r="BL165" s="42"/>
      <c r="BM165" s="15">
        <v>5700</v>
      </c>
    </row>
    <row r="166" spans="1:65" outlineLevel="5">
      <c r="A166" s="22">
        <f t="shared" si="75"/>
        <v>5</v>
      </c>
      <c r="B166" s="9">
        <f t="shared" si="74"/>
        <v>42868</v>
      </c>
      <c r="C166" s="207">
        <v>448474</v>
      </c>
      <c r="D166" s="64">
        <f t="shared" si="64"/>
        <v>38</v>
      </c>
      <c r="E166" s="12">
        <v>39</v>
      </c>
      <c r="F166" s="12">
        <v>38</v>
      </c>
      <c r="G166" s="12">
        <v>39</v>
      </c>
      <c r="H166" s="12">
        <v>38</v>
      </c>
      <c r="I166" s="12">
        <v>38</v>
      </c>
      <c r="J166" s="12">
        <v>37</v>
      </c>
      <c r="K166" s="12">
        <v>38</v>
      </c>
      <c r="L166" s="12">
        <v>37</v>
      </c>
      <c r="M166" s="74" t="str">
        <f t="shared" si="65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6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7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29</v>
      </c>
      <c r="AO166" s="41">
        <v>1359</v>
      </c>
      <c r="AP166" s="110"/>
      <c r="AQ166" s="111"/>
      <c r="AR166" s="126" t="str">
        <f t="shared" si="68"/>
        <v/>
      </c>
      <c r="AS166" s="126" t="str">
        <f t="shared" si="69"/>
        <v/>
      </c>
      <c r="AT166" s="127">
        <v>1457</v>
      </c>
      <c r="AU166" s="128"/>
      <c r="AV166" s="129"/>
      <c r="AW166" s="126" t="str">
        <f t="shared" si="70"/>
        <v/>
      </c>
      <c r="AX166" s="126" t="str">
        <f t="shared" si="71"/>
        <v/>
      </c>
      <c r="AY166" s="64" t="str">
        <f t="shared" si="72"/>
        <v/>
      </c>
      <c r="AZ166" s="97"/>
      <c r="BA166" s="68"/>
      <c r="BB166" s="68"/>
      <c r="BC166" s="68"/>
      <c r="BD166" s="68"/>
      <c r="BE166" s="15"/>
      <c r="BF166" s="5">
        <f t="shared" si="73"/>
        <v>16967</v>
      </c>
      <c r="BG166" s="42">
        <v>5387</v>
      </c>
      <c r="BH166" s="42">
        <v>5950</v>
      </c>
      <c r="BI166" s="42"/>
      <c r="BJ166" s="42"/>
      <c r="BK166" s="42"/>
      <c r="BL166" s="42"/>
      <c r="BM166" s="15">
        <v>5630</v>
      </c>
    </row>
    <row r="167" spans="1:65" outlineLevel="5">
      <c r="A167" s="22">
        <f t="shared" si="75"/>
        <v>5</v>
      </c>
      <c r="B167" s="9">
        <f t="shared" si="74"/>
        <v>42869</v>
      </c>
      <c r="C167" s="207">
        <v>387165</v>
      </c>
      <c r="D167" s="64">
        <f t="shared" si="64"/>
        <v>38</v>
      </c>
      <c r="E167" s="12">
        <v>39</v>
      </c>
      <c r="F167" s="12">
        <v>38</v>
      </c>
      <c r="G167" s="12">
        <v>39</v>
      </c>
      <c r="H167" s="12">
        <v>38</v>
      </c>
      <c r="I167" s="12">
        <v>38</v>
      </c>
      <c r="J167" s="12">
        <v>37</v>
      </c>
      <c r="K167" s="12">
        <v>38</v>
      </c>
      <c r="L167" s="12">
        <v>37</v>
      </c>
      <c r="M167" s="74" t="str">
        <f t="shared" si="65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6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7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32</v>
      </c>
      <c r="AO167" s="41">
        <v>1243</v>
      </c>
      <c r="AP167" s="110"/>
      <c r="AQ167" s="111"/>
      <c r="AR167" s="126" t="str">
        <f t="shared" si="68"/>
        <v/>
      </c>
      <c r="AS167" s="126" t="str">
        <f t="shared" si="69"/>
        <v/>
      </c>
      <c r="AT167" s="127">
        <v>1761</v>
      </c>
      <c r="AU167" s="128"/>
      <c r="AV167" s="129"/>
      <c r="AW167" s="126" t="str">
        <f t="shared" si="70"/>
        <v/>
      </c>
      <c r="AX167" s="126" t="str">
        <f t="shared" si="71"/>
        <v/>
      </c>
      <c r="AY167" s="64" t="str">
        <f t="shared" si="72"/>
        <v/>
      </c>
      <c r="AZ167" s="97"/>
      <c r="BA167" s="68"/>
      <c r="BB167" s="68"/>
      <c r="BC167" s="68"/>
      <c r="BD167" s="68"/>
      <c r="BE167" s="15"/>
      <c r="BF167" s="5">
        <f t="shared" si="73"/>
        <v>16847</v>
      </c>
      <c r="BG167" s="42">
        <v>5307</v>
      </c>
      <c r="BH167" s="42">
        <v>5950</v>
      </c>
      <c r="BI167" s="42"/>
      <c r="BJ167" s="42"/>
      <c r="BK167" s="42"/>
      <c r="BL167" s="42"/>
      <c r="BM167" s="15">
        <v>5590</v>
      </c>
    </row>
    <row r="168" spans="1:65" outlineLevel="5">
      <c r="A168" s="22">
        <f t="shared" si="75"/>
        <v>5</v>
      </c>
      <c r="B168" s="9">
        <f t="shared" si="74"/>
        <v>42870</v>
      </c>
      <c r="C168" s="207">
        <v>400496</v>
      </c>
      <c r="D168" s="64">
        <f t="shared" si="64"/>
        <v>38.299999999999997</v>
      </c>
      <c r="E168" s="12">
        <v>39</v>
      </c>
      <c r="F168" s="12">
        <v>39</v>
      </c>
      <c r="G168" s="12">
        <v>39</v>
      </c>
      <c r="H168" s="12">
        <v>38</v>
      </c>
      <c r="I168" s="12">
        <v>38</v>
      </c>
      <c r="J168" s="12">
        <v>38</v>
      </c>
      <c r="K168" s="12">
        <v>38</v>
      </c>
      <c r="L168" s="12">
        <v>37</v>
      </c>
      <c r="M168" s="74" t="str">
        <f t="shared" si="65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6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7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28</v>
      </c>
      <c r="AO168" s="41">
        <v>1401</v>
      </c>
      <c r="AP168" s="110"/>
      <c r="AQ168" s="111"/>
      <c r="AR168" s="126" t="str">
        <f t="shared" si="68"/>
        <v/>
      </c>
      <c r="AS168" s="126" t="str">
        <f t="shared" si="69"/>
        <v/>
      </c>
      <c r="AT168" s="127">
        <v>2046</v>
      </c>
      <c r="AU168" s="128"/>
      <c r="AV168" s="129"/>
      <c r="AW168" s="126" t="str">
        <f t="shared" si="70"/>
        <v/>
      </c>
      <c r="AX168" s="126" t="str">
        <f t="shared" si="71"/>
        <v/>
      </c>
      <c r="AY168" s="64" t="str">
        <f t="shared" si="72"/>
        <v/>
      </c>
      <c r="AZ168" s="97">
        <v>81</v>
      </c>
      <c r="BA168" s="68"/>
      <c r="BB168" s="68"/>
      <c r="BC168" s="68"/>
      <c r="BD168" s="68"/>
      <c r="BE168" s="15"/>
      <c r="BF168" s="5">
        <f t="shared" si="73"/>
        <v>15537</v>
      </c>
      <c r="BG168" s="42">
        <v>4887</v>
      </c>
      <c r="BH168" s="42">
        <v>5080</v>
      </c>
      <c r="BI168" s="42"/>
      <c r="BJ168" s="42"/>
      <c r="BK168" s="42"/>
      <c r="BL168" s="42"/>
      <c r="BM168" s="15">
        <v>5570</v>
      </c>
    </row>
    <row r="169" spans="1:65" outlineLevel="5">
      <c r="A169" s="22">
        <f t="shared" si="75"/>
        <v>5</v>
      </c>
      <c r="B169" s="9">
        <f t="shared" si="74"/>
        <v>42871</v>
      </c>
      <c r="C169" s="207">
        <v>408584</v>
      </c>
      <c r="D169" s="64">
        <f t="shared" si="64"/>
        <v>38.299999999999997</v>
      </c>
      <c r="E169" s="12">
        <v>39</v>
      </c>
      <c r="F169" s="12">
        <v>39</v>
      </c>
      <c r="G169" s="12">
        <v>39</v>
      </c>
      <c r="H169" s="12">
        <v>38</v>
      </c>
      <c r="I169" s="12">
        <v>38</v>
      </c>
      <c r="J169" s="12">
        <v>38</v>
      </c>
      <c r="K169" s="12">
        <v>38</v>
      </c>
      <c r="L169" s="12">
        <v>37</v>
      </c>
      <c r="M169" s="74" t="str">
        <f t="shared" si="65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6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7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32</v>
      </c>
      <c r="AO169" s="41">
        <v>1249</v>
      </c>
      <c r="AP169" s="110"/>
      <c r="AQ169" s="111"/>
      <c r="AR169" s="126" t="str">
        <f t="shared" si="68"/>
        <v/>
      </c>
      <c r="AS169" s="126" t="str">
        <f t="shared" si="69"/>
        <v/>
      </c>
      <c r="AT169" s="127">
        <v>1576</v>
      </c>
      <c r="AU169" s="128"/>
      <c r="AV169" s="129"/>
      <c r="AW169" s="126" t="str">
        <f t="shared" si="70"/>
        <v/>
      </c>
      <c r="AX169" s="126" t="str">
        <f t="shared" si="71"/>
        <v/>
      </c>
      <c r="AY169" s="64" t="str">
        <f t="shared" si="72"/>
        <v/>
      </c>
      <c r="AZ169" s="97">
        <v>81</v>
      </c>
      <c r="BA169" s="68"/>
      <c r="BB169" s="68"/>
      <c r="BC169" s="68"/>
      <c r="BD169" s="68"/>
      <c r="BE169" s="15"/>
      <c r="BF169" s="5">
        <f t="shared" si="73"/>
        <v>14709</v>
      </c>
      <c r="BG169" s="42">
        <v>4959</v>
      </c>
      <c r="BH169" s="42">
        <v>4030</v>
      </c>
      <c r="BI169" s="42"/>
      <c r="BJ169" s="42"/>
      <c r="BK169" s="42"/>
      <c r="BL169" s="42"/>
      <c r="BM169" s="15">
        <v>5720</v>
      </c>
    </row>
    <row r="170" spans="1:65" outlineLevel="5">
      <c r="A170" s="22">
        <f t="shared" si="75"/>
        <v>5</v>
      </c>
      <c r="B170" s="9">
        <f t="shared" si="74"/>
        <v>42872</v>
      </c>
      <c r="C170" s="207">
        <v>398466</v>
      </c>
      <c r="D170" s="64">
        <f t="shared" si="64"/>
        <v>38.299999999999997</v>
      </c>
      <c r="E170" s="12">
        <v>39</v>
      </c>
      <c r="F170" s="12">
        <v>39</v>
      </c>
      <c r="G170" s="12">
        <v>39</v>
      </c>
      <c r="H170" s="12">
        <v>38</v>
      </c>
      <c r="I170" s="12">
        <v>38</v>
      </c>
      <c r="J170" s="12">
        <v>38</v>
      </c>
      <c r="K170" s="12">
        <v>38</v>
      </c>
      <c r="L170" s="12">
        <v>37</v>
      </c>
      <c r="M170" s="74" t="str">
        <f t="shared" si="65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6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7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29</v>
      </c>
      <c r="AO170" s="41">
        <v>1361</v>
      </c>
      <c r="AP170" s="110"/>
      <c r="AQ170" s="111"/>
      <c r="AR170" s="126" t="str">
        <f t="shared" si="68"/>
        <v/>
      </c>
      <c r="AS170" s="126" t="str">
        <f t="shared" si="69"/>
        <v/>
      </c>
      <c r="AT170" s="127">
        <v>1560</v>
      </c>
      <c r="AU170" s="128"/>
      <c r="AV170" s="129"/>
      <c r="AW170" s="126" t="str">
        <f t="shared" si="70"/>
        <v/>
      </c>
      <c r="AX170" s="126" t="str">
        <f t="shared" si="71"/>
        <v/>
      </c>
      <c r="AY170" s="64" t="str">
        <f t="shared" si="72"/>
        <v/>
      </c>
      <c r="AZ170" s="97">
        <v>81.5</v>
      </c>
      <c r="BA170" s="68"/>
      <c r="BB170" s="68"/>
      <c r="BC170" s="68"/>
      <c r="BD170" s="68"/>
      <c r="BE170" s="15"/>
      <c r="BF170" s="5">
        <f t="shared" si="73"/>
        <v>15643</v>
      </c>
      <c r="BG170" s="42">
        <v>4973</v>
      </c>
      <c r="BH170" s="42">
        <v>5600</v>
      </c>
      <c r="BI170" s="42"/>
      <c r="BJ170" s="42"/>
      <c r="BK170" s="42"/>
      <c r="BL170" s="42"/>
      <c r="BM170" s="15">
        <v>5070</v>
      </c>
    </row>
    <row r="171" spans="1:65" outlineLevel="5">
      <c r="A171" s="22">
        <f t="shared" si="75"/>
        <v>5</v>
      </c>
      <c r="B171" s="9">
        <f t="shared" si="74"/>
        <v>42873</v>
      </c>
      <c r="C171" s="207">
        <v>395366</v>
      </c>
      <c r="D171" s="64">
        <f t="shared" si="64"/>
        <v>38.5</v>
      </c>
      <c r="E171" s="12">
        <v>39</v>
      </c>
      <c r="F171" s="12">
        <v>39</v>
      </c>
      <c r="G171" s="12">
        <v>39</v>
      </c>
      <c r="H171" s="12">
        <v>39</v>
      </c>
      <c r="I171" s="12">
        <v>38</v>
      </c>
      <c r="J171" s="12">
        <v>38</v>
      </c>
      <c r="K171" s="12">
        <v>38</v>
      </c>
      <c r="L171" s="12">
        <v>38</v>
      </c>
      <c r="M171" s="74">
        <f t="shared" si="65"/>
        <v>7.3</v>
      </c>
      <c r="N171" s="83">
        <v>7.31</v>
      </c>
      <c r="O171" s="83">
        <v>7.31</v>
      </c>
      <c r="P171" s="83">
        <v>7.33</v>
      </c>
      <c r="Q171" s="83">
        <v>7.34</v>
      </c>
      <c r="R171" s="83"/>
      <c r="S171" s="83"/>
      <c r="T171" s="83"/>
      <c r="U171" s="83"/>
      <c r="V171" s="5" t="str">
        <f t="shared" si="66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7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28</v>
      </c>
      <c r="AO171" s="41">
        <v>1422</v>
      </c>
      <c r="AP171" s="110">
        <v>3.66</v>
      </c>
      <c r="AQ171" s="111">
        <v>2.85</v>
      </c>
      <c r="AR171" s="126">
        <f t="shared" si="68"/>
        <v>77.868852459016395</v>
      </c>
      <c r="AS171" s="126">
        <f t="shared" si="69"/>
        <v>22.131147540983605</v>
      </c>
      <c r="AT171" s="127">
        <v>1533</v>
      </c>
      <c r="AU171" s="128">
        <v>2.72</v>
      </c>
      <c r="AV171" s="129">
        <v>1.67</v>
      </c>
      <c r="AW171" s="126">
        <f t="shared" si="70"/>
        <v>61.397058823529406</v>
      </c>
      <c r="AX171" s="126">
        <f t="shared" si="71"/>
        <v>38.602941176470594</v>
      </c>
      <c r="AY171" s="64">
        <f t="shared" si="72"/>
        <v>54.79699248120302</v>
      </c>
      <c r="AZ171" s="97">
        <v>82.1</v>
      </c>
      <c r="BA171" s="68"/>
      <c r="BB171" s="68"/>
      <c r="BC171" s="68"/>
      <c r="BD171" s="68"/>
      <c r="BE171" s="15"/>
      <c r="BF171" s="5">
        <f t="shared" si="73"/>
        <v>14549</v>
      </c>
      <c r="BG171" s="42">
        <v>4989</v>
      </c>
      <c r="BH171" s="42">
        <v>3850</v>
      </c>
      <c r="BI171" s="42"/>
      <c r="BJ171" s="42"/>
      <c r="BK171" s="42"/>
      <c r="BL171" s="42"/>
      <c r="BM171" s="15">
        <v>5710</v>
      </c>
    </row>
    <row r="172" spans="1:65" outlineLevel="5">
      <c r="A172" s="22">
        <f t="shared" si="75"/>
        <v>5</v>
      </c>
      <c r="B172" s="9">
        <f t="shared" si="74"/>
        <v>42874</v>
      </c>
      <c r="C172" s="207">
        <v>393257</v>
      </c>
      <c r="D172" s="64">
        <f t="shared" si="64"/>
        <v>38.5</v>
      </c>
      <c r="E172" s="12">
        <v>39</v>
      </c>
      <c r="F172" s="12">
        <v>39</v>
      </c>
      <c r="G172" s="12">
        <v>39</v>
      </c>
      <c r="H172" s="12">
        <v>39</v>
      </c>
      <c r="I172" s="12">
        <v>38</v>
      </c>
      <c r="J172" s="12">
        <v>38</v>
      </c>
      <c r="K172" s="12">
        <v>38</v>
      </c>
      <c r="L172" s="12">
        <v>38</v>
      </c>
      <c r="M172" s="74" t="str">
        <f t="shared" si="65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6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7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27</v>
      </c>
      <c r="AO172" s="41">
        <v>1453</v>
      </c>
      <c r="AP172" s="110"/>
      <c r="AQ172" s="111"/>
      <c r="AR172" s="126" t="str">
        <f t="shared" si="68"/>
        <v/>
      </c>
      <c r="AS172" s="126" t="str">
        <f t="shared" si="69"/>
        <v/>
      </c>
      <c r="AT172" s="127">
        <v>1633</v>
      </c>
      <c r="AU172" s="128"/>
      <c r="AV172" s="129"/>
      <c r="AW172" s="126" t="str">
        <f t="shared" si="70"/>
        <v/>
      </c>
      <c r="AX172" s="126" t="str">
        <f t="shared" si="71"/>
        <v/>
      </c>
      <c r="AY172" s="64" t="str">
        <f t="shared" si="72"/>
        <v/>
      </c>
      <c r="AZ172" s="97">
        <v>82</v>
      </c>
      <c r="BA172" s="68"/>
      <c r="BB172" s="68"/>
      <c r="BC172" s="68"/>
      <c r="BD172" s="68"/>
      <c r="BE172" s="15"/>
      <c r="BF172" s="5">
        <f t="shared" si="73"/>
        <v>12757</v>
      </c>
      <c r="BG172" s="42">
        <v>3607</v>
      </c>
      <c r="BH172" s="42">
        <v>3500</v>
      </c>
      <c r="BI172" s="42"/>
      <c r="BJ172" s="42"/>
      <c r="BK172" s="42"/>
      <c r="BL172" s="42"/>
      <c r="BM172" s="15">
        <v>5650</v>
      </c>
    </row>
    <row r="173" spans="1:65" outlineLevel="5">
      <c r="A173" s="22">
        <f t="shared" si="75"/>
        <v>5</v>
      </c>
      <c r="B173" s="9">
        <f t="shared" si="74"/>
        <v>42875</v>
      </c>
      <c r="C173" s="207">
        <v>394579</v>
      </c>
      <c r="D173" s="64">
        <f t="shared" si="64"/>
        <v>38.5</v>
      </c>
      <c r="E173" s="12">
        <v>39</v>
      </c>
      <c r="F173" s="12">
        <v>39</v>
      </c>
      <c r="G173" s="12">
        <v>39</v>
      </c>
      <c r="H173" s="12">
        <v>39</v>
      </c>
      <c r="I173" s="12">
        <v>38</v>
      </c>
      <c r="J173" s="12">
        <v>38</v>
      </c>
      <c r="K173" s="12">
        <v>38</v>
      </c>
      <c r="L173" s="12">
        <v>38</v>
      </c>
      <c r="M173" s="74" t="str">
        <f t="shared" si="65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6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7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30</v>
      </c>
      <c r="AO173" s="41">
        <v>1348</v>
      </c>
      <c r="AP173" s="110"/>
      <c r="AQ173" s="111"/>
      <c r="AR173" s="126" t="str">
        <f t="shared" si="68"/>
        <v/>
      </c>
      <c r="AS173" s="126" t="str">
        <f t="shared" si="69"/>
        <v/>
      </c>
      <c r="AT173" s="127">
        <v>1521</v>
      </c>
      <c r="AU173" s="128"/>
      <c r="AV173" s="129"/>
      <c r="AW173" s="126" t="str">
        <f t="shared" si="70"/>
        <v/>
      </c>
      <c r="AX173" s="126" t="str">
        <f t="shared" si="71"/>
        <v/>
      </c>
      <c r="AY173" s="64" t="str">
        <f t="shared" si="72"/>
        <v/>
      </c>
      <c r="AZ173" s="97"/>
      <c r="BA173" s="68"/>
      <c r="BB173" s="68"/>
      <c r="BC173" s="68"/>
      <c r="BD173" s="68"/>
      <c r="BE173" s="15"/>
      <c r="BF173" s="5">
        <f t="shared" si="73"/>
        <v>13906</v>
      </c>
      <c r="BG173" s="42">
        <v>4386</v>
      </c>
      <c r="BH173" s="42">
        <v>3320</v>
      </c>
      <c r="BI173" s="42"/>
      <c r="BJ173" s="42"/>
      <c r="BK173" s="42"/>
      <c r="BL173" s="42"/>
      <c r="BM173" s="15">
        <v>6200</v>
      </c>
    </row>
    <row r="174" spans="1:65" outlineLevel="5">
      <c r="A174" s="22">
        <f t="shared" si="75"/>
        <v>5</v>
      </c>
      <c r="B174" s="9">
        <f t="shared" si="74"/>
        <v>42876</v>
      </c>
      <c r="C174" s="207">
        <v>373488</v>
      </c>
      <c r="D174" s="64">
        <f t="shared" si="64"/>
        <v>38.5</v>
      </c>
      <c r="E174" s="12">
        <v>39</v>
      </c>
      <c r="F174" s="12">
        <v>39</v>
      </c>
      <c r="G174" s="12">
        <v>39</v>
      </c>
      <c r="H174" s="12">
        <v>39</v>
      </c>
      <c r="I174" s="12">
        <v>38</v>
      </c>
      <c r="J174" s="12">
        <v>38</v>
      </c>
      <c r="K174" s="12">
        <v>38</v>
      </c>
      <c r="L174" s="12">
        <v>38</v>
      </c>
      <c r="M174" s="74" t="str">
        <f t="shared" si="65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6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7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31</v>
      </c>
      <c r="AO174" s="41">
        <v>1279</v>
      </c>
      <c r="AP174" s="110"/>
      <c r="AQ174" s="111"/>
      <c r="AR174" s="126" t="str">
        <f t="shared" si="68"/>
        <v/>
      </c>
      <c r="AS174" s="126" t="str">
        <f t="shared" si="69"/>
        <v/>
      </c>
      <c r="AT174" s="127">
        <v>1525</v>
      </c>
      <c r="AU174" s="128"/>
      <c r="AV174" s="129"/>
      <c r="AW174" s="126" t="str">
        <f t="shared" si="70"/>
        <v/>
      </c>
      <c r="AX174" s="126" t="str">
        <f t="shared" si="71"/>
        <v/>
      </c>
      <c r="AY174" s="64" t="str">
        <f t="shared" si="72"/>
        <v/>
      </c>
      <c r="AZ174" s="97"/>
      <c r="BA174" s="68"/>
      <c r="BB174" s="68"/>
      <c r="BC174" s="68"/>
      <c r="BD174" s="68"/>
      <c r="BE174" s="15"/>
      <c r="BF174" s="5">
        <f t="shared" si="73"/>
        <v>15043</v>
      </c>
      <c r="BG174" s="42">
        <v>4293</v>
      </c>
      <c r="BH174" s="42">
        <v>4900</v>
      </c>
      <c r="BI174" s="42"/>
      <c r="BJ174" s="42"/>
      <c r="BK174" s="42"/>
      <c r="BL174" s="42"/>
      <c r="BM174" s="15">
        <v>5850</v>
      </c>
    </row>
    <row r="175" spans="1:65" outlineLevel="5">
      <c r="A175" s="22">
        <f t="shared" si="75"/>
        <v>5</v>
      </c>
      <c r="B175" s="9">
        <f t="shared" si="74"/>
        <v>42877</v>
      </c>
      <c r="C175" s="207">
        <v>374756</v>
      </c>
      <c r="D175" s="64">
        <f t="shared" si="64"/>
        <v>38.799999999999997</v>
      </c>
      <c r="E175" s="12">
        <v>39</v>
      </c>
      <c r="F175" s="12">
        <v>39</v>
      </c>
      <c r="G175" s="12">
        <v>40</v>
      </c>
      <c r="H175" s="12">
        <v>39</v>
      </c>
      <c r="I175" s="12">
        <v>38</v>
      </c>
      <c r="J175" s="12">
        <v>38</v>
      </c>
      <c r="K175" s="12">
        <v>39</v>
      </c>
      <c r="L175" s="12">
        <v>38</v>
      </c>
      <c r="M175" s="74" t="str">
        <f t="shared" si="65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6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7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31</v>
      </c>
      <c r="AO175" s="41">
        <v>1280</v>
      </c>
      <c r="AP175" s="110"/>
      <c r="AQ175" s="111"/>
      <c r="AR175" s="126" t="str">
        <f t="shared" si="68"/>
        <v/>
      </c>
      <c r="AS175" s="126" t="str">
        <f t="shared" si="69"/>
        <v/>
      </c>
      <c r="AT175" s="127">
        <v>1532</v>
      </c>
      <c r="AU175" s="128"/>
      <c r="AV175" s="129"/>
      <c r="AW175" s="126" t="str">
        <f t="shared" si="70"/>
        <v/>
      </c>
      <c r="AX175" s="126" t="str">
        <f t="shared" si="71"/>
        <v/>
      </c>
      <c r="AY175" s="64" t="str">
        <f t="shared" si="72"/>
        <v/>
      </c>
      <c r="AZ175" s="97">
        <v>81.5</v>
      </c>
      <c r="BA175" s="68"/>
      <c r="BB175" s="68"/>
      <c r="BC175" s="68"/>
      <c r="BD175" s="68"/>
      <c r="BE175" s="15"/>
      <c r="BF175" s="5">
        <f t="shared" si="73"/>
        <v>15296</v>
      </c>
      <c r="BG175" s="42">
        <v>4286</v>
      </c>
      <c r="BH175" s="42">
        <v>5250</v>
      </c>
      <c r="BI175" s="42"/>
      <c r="BJ175" s="42"/>
      <c r="BK175" s="42"/>
      <c r="BL175" s="42"/>
      <c r="BM175" s="15">
        <v>5760</v>
      </c>
    </row>
    <row r="176" spans="1:65" outlineLevel="5">
      <c r="A176" s="22">
        <f t="shared" si="75"/>
        <v>5</v>
      </c>
      <c r="B176" s="9">
        <f t="shared" si="74"/>
        <v>42878</v>
      </c>
      <c r="C176" s="207">
        <v>395935</v>
      </c>
      <c r="D176" s="64">
        <f t="shared" si="64"/>
        <v>38.5</v>
      </c>
      <c r="E176" s="12">
        <v>39</v>
      </c>
      <c r="F176" s="12">
        <v>39</v>
      </c>
      <c r="G176" s="12">
        <v>39</v>
      </c>
      <c r="H176" s="12">
        <v>39</v>
      </c>
      <c r="I176" s="12">
        <v>38</v>
      </c>
      <c r="J176" s="12">
        <v>38</v>
      </c>
      <c r="K176" s="12">
        <v>38</v>
      </c>
      <c r="L176" s="12">
        <v>38</v>
      </c>
      <c r="M176" s="74" t="str">
        <f t="shared" si="65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6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7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31</v>
      </c>
      <c r="AO176" s="41">
        <v>1281</v>
      </c>
      <c r="AP176" s="110"/>
      <c r="AQ176" s="111"/>
      <c r="AR176" s="126" t="str">
        <f t="shared" si="68"/>
        <v/>
      </c>
      <c r="AS176" s="126" t="str">
        <f t="shared" si="69"/>
        <v/>
      </c>
      <c r="AT176" s="127">
        <v>1577</v>
      </c>
      <c r="AU176" s="128"/>
      <c r="AV176" s="129"/>
      <c r="AW176" s="126" t="str">
        <f t="shared" si="70"/>
        <v/>
      </c>
      <c r="AX176" s="126" t="str">
        <f t="shared" si="71"/>
        <v/>
      </c>
      <c r="AY176" s="64" t="str">
        <f t="shared" si="72"/>
        <v/>
      </c>
      <c r="AZ176" s="97">
        <v>81</v>
      </c>
      <c r="BA176" s="68"/>
      <c r="BB176" s="68"/>
      <c r="BC176" s="68"/>
      <c r="BD176" s="68"/>
      <c r="BE176" s="15"/>
      <c r="BF176" s="5">
        <f t="shared" si="73"/>
        <v>12883</v>
      </c>
      <c r="BG176" s="42">
        <v>4193</v>
      </c>
      <c r="BH176" s="42">
        <v>2980</v>
      </c>
      <c r="BI176" s="42"/>
      <c r="BJ176" s="42"/>
      <c r="BK176" s="42"/>
      <c r="BL176" s="42"/>
      <c r="BM176" s="15">
        <v>5710</v>
      </c>
    </row>
    <row r="177" spans="1:65" outlineLevel="5">
      <c r="A177" s="22">
        <f t="shared" si="75"/>
        <v>5</v>
      </c>
      <c r="B177" s="9">
        <f t="shared" si="74"/>
        <v>42879</v>
      </c>
      <c r="C177" s="207">
        <v>401424</v>
      </c>
      <c r="D177" s="64">
        <f t="shared" si="64"/>
        <v>38.5</v>
      </c>
      <c r="E177" s="12">
        <v>39</v>
      </c>
      <c r="F177" s="12">
        <v>39</v>
      </c>
      <c r="G177" s="12">
        <v>39</v>
      </c>
      <c r="H177" s="12">
        <v>39</v>
      </c>
      <c r="I177" s="12">
        <v>38</v>
      </c>
      <c r="J177" s="12">
        <v>38</v>
      </c>
      <c r="K177" s="12">
        <v>38</v>
      </c>
      <c r="L177" s="12">
        <v>38</v>
      </c>
      <c r="M177" s="74" t="str">
        <f t="shared" si="65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6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7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30</v>
      </c>
      <c r="AO177" s="41">
        <v>1310</v>
      </c>
      <c r="AP177" s="110"/>
      <c r="AQ177" s="111"/>
      <c r="AR177" s="126" t="str">
        <f t="shared" si="68"/>
        <v/>
      </c>
      <c r="AS177" s="126" t="str">
        <f t="shared" si="69"/>
        <v/>
      </c>
      <c r="AT177" s="127">
        <v>1574</v>
      </c>
      <c r="AU177" s="128"/>
      <c r="AV177" s="129"/>
      <c r="AW177" s="126" t="str">
        <f t="shared" si="70"/>
        <v/>
      </c>
      <c r="AX177" s="126" t="str">
        <f t="shared" si="71"/>
        <v/>
      </c>
      <c r="AY177" s="64" t="str">
        <f t="shared" si="72"/>
        <v/>
      </c>
      <c r="AZ177" s="97">
        <v>80.8</v>
      </c>
      <c r="BA177" s="68"/>
      <c r="BB177" s="68"/>
      <c r="BC177" s="68"/>
      <c r="BD177" s="68"/>
      <c r="BE177" s="15"/>
      <c r="BF177" s="5">
        <f t="shared" si="73"/>
        <v>16943</v>
      </c>
      <c r="BG177" s="42">
        <v>3713</v>
      </c>
      <c r="BH177" s="42">
        <v>7350</v>
      </c>
      <c r="BI177" s="42"/>
      <c r="BJ177" s="42"/>
      <c r="BK177" s="42"/>
      <c r="BL177" s="42"/>
      <c r="BM177" s="15">
        <v>5880</v>
      </c>
    </row>
    <row r="178" spans="1:65" outlineLevel="5">
      <c r="A178" s="22">
        <f t="shared" si="75"/>
        <v>5</v>
      </c>
      <c r="B178" s="9">
        <f t="shared" si="74"/>
        <v>42880</v>
      </c>
      <c r="C178" s="207">
        <v>396623</v>
      </c>
      <c r="D178" s="64">
        <f t="shared" si="64"/>
        <v>38.5</v>
      </c>
      <c r="E178" s="12">
        <v>39</v>
      </c>
      <c r="F178" s="12">
        <v>39</v>
      </c>
      <c r="G178" s="12">
        <v>39</v>
      </c>
      <c r="H178" s="12">
        <v>39</v>
      </c>
      <c r="I178" s="12">
        <v>38</v>
      </c>
      <c r="J178" s="12">
        <v>38</v>
      </c>
      <c r="K178" s="12">
        <v>38</v>
      </c>
      <c r="L178" s="12">
        <v>38</v>
      </c>
      <c r="M178" s="74" t="str">
        <f t="shared" si="65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66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7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32</v>
      </c>
      <c r="AO178" s="41">
        <v>1254</v>
      </c>
      <c r="AP178" s="110"/>
      <c r="AQ178" s="111"/>
      <c r="AR178" s="126" t="str">
        <f t="shared" si="68"/>
        <v/>
      </c>
      <c r="AS178" s="126" t="str">
        <f t="shared" si="69"/>
        <v/>
      </c>
      <c r="AT178" s="127">
        <v>1468</v>
      </c>
      <c r="AU178" s="128"/>
      <c r="AV178" s="129"/>
      <c r="AW178" s="126" t="str">
        <f t="shared" si="70"/>
        <v/>
      </c>
      <c r="AX178" s="126" t="str">
        <f t="shared" si="71"/>
        <v/>
      </c>
      <c r="AY178" s="64" t="str">
        <f t="shared" si="72"/>
        <v/>
      </c>
      <c r="AZ178" s="97">
        <v>80.2</v>
      </c>
      <c r="BA178" s="68"/>
      <c r="BB178" s="68"/>
      <c r="BC178" s="68"/>
      <c r="BD178" s="68"/>
      <c r="BE178" s="15"/>
      <c r="BF178" s="5">
        <f t="shared" si="73"/>
        <v>7060</v>
      </c>
      <c r="BG178" s="42">
        <v>3230</v>
      </c>
      <c r="BH178" s="42">
        <v>1400</v>
      </c>
      <c r="BI178" s="42"/>
      <c r="BJ178" s="42"/>
      <c r="BK178" s="42"/>
      <c r="BL178" s="42"/>
      <c r="BM178" s="15">
        <v>2430</v>
      </c>
    </row>
    <row r="179" spans="1:65" outlineLevel="5">
      <c r="A179" s="22">
        <f t="shared" si="75"/>
        <v>5</v>
      </c>
      <c r="B179" s="9">
        <f t="shared" si="74"/>
        <v>42881</v>
      </c>
      <c r="C179" s="207">
        <v>383541</v>
      </c>
      <c r="D179" s="64">
        <f t="shared" si="64"/>
        <v>38.5</v>
      </c>
      <c r="E179" s="12">
        <v>39</v>
      </c>
      <c r="F179" s="12">
        <v>39</v>
      </c>
      <c r="G179" s="12">
        <v>39</v>
      </c>
      <c r="H179" s="12">
        <v>39</v>
      </c>
      <c r="I179" s="12">
        <v>38</v>
      </c>
      <c r="J179" s="12">
        <v>38</v>
      </c>
      <c r="K179" s="12">
        <v>38</v>
      </c>
      <c r="L179" s="12">
        <v>38</v>
      </c>
      <c r="M179" s="74">
        <f t="shared" si="65"/>
        <v>7.4</v>
      </c>
      <c r="N179" s="83">
        <v>7.46</v>
      </c>
      <c r="O179" s="83">
        <v>7.42</v>
      </c>
      <c r="P179" s="83">
        <v>7.43</v>
      </c>
      <c r="Q179" s="83">
        <v>7.45</v>
      </c>
      <c r="R179" s="83"/>
      <c r="S179" s="83"/>
      <c r="T179" s="83"/>
      <c r="U179" s="83"/>
      <c r="V179" s="5" t="str">
        <f t="shared" si="66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7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25</v>
      </c>
      <c r="AO179" s="41">
        <v>1606</v>
      </c>
      <c r="AP179" s="110">
        <v>4.01</v>
      </c>
      <c r="AQ179" s="111">
        <v>3.18</v>
      </c>
      <c r="AR179" s="126">
        <f t="shared" si="68"/>
        <v>79.301745635910237</v>
      </c>
      <c r="AS179" s="126">
        <f t="shared" si="69"/>
        <v>20.698254364089763</v>
      </c>
      <c r="AT179" s="127">
        <v>1837</v>
      </c>
      <c r="AU179" s="128">
        <v>2.72</v>
      </c>
      <c r="AV179" s="129">
        <v>1.79</v>
      </c>
      <c r="AW179" s="126">
        <f t="shared" si="70"/>
        <v>65.808823529411768</v>
      </c>
      <c r="AX179" s="126">
        <f t="shared" si="71"/>
        <v>34.191176470588232</v>
      </c>
      <c r="AY179" s="64">
        <f t="shared" si="72"/>
        <v>49.763305606275821</v>
      </c>
      <c r="AZ179" s="97">
        <v>81.2</v>
      </c>
      <c r="BA179" s="68"/>
      <c r="BB179" s="68"/>
      <c r="BC179" s="68"/>
      <c r="BD179" s="68"/>
      <c r="BE179" s="15"/>
      <c r="BF179" s="5">
        <f t="shared" si="73"/>
        <v>9662</v>
      </c>
      <c r="BG179" s="42">
        <v>3152</v>
      </c>
      <c r="BH179" s="42">
        <v>1050</v>
      </c>
      <c r="BI179" s="42"/>
      <c r="BJ179" s="42"/>
      <c r="BK179" s="42"/>
      <c r="BL179" s="42"/>
      <c r="BM179" s="15">
        <v>5460</v>
      </c>
    </row>
    <row r="180" spans="1:65" outlineLevel="5">
      <c r="A180" s="22">
        <f t="shared" si="75"/>
        <v>5</v>
      </c>
      <c r="B180" s="9">
        <f t="shared" si="74"/>
        <v>42882</v>
      </c>
      <c r="C180" s="207">
        <v>376607</v>
      </c>
      <c r="D180" s="64">
        <f t="shared" si="64"/>
        <v>38</v>
      </c>
      <c r="E180" s="12">
        <v>38</v>
      </c>
      <c r="F180" s="12">
        <v>39</v>
      </c>
      <c r="G180" s="12">
        <v>39</v>
      </c>
      <c r="H180" s="12">
        <v>38</v>
      </c>
      <c r="I180" s="12">
        <v>37</v>
      </c>
      <c r="J180" s="12">
        <v>38</v>
      </c>
      <c r="K180" s="12">
        <v>38</v>
      </c>
      <c r="L180" s="12">
        <v>37</v>
      </c>
      <c r="M180" s="74" t="str">
        <f t="shared" si="65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6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7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26</v>
      </c>
      <c r="AO180" s="41">
        <v>1532</v>
      </c>
      <c r="AP180" s="110"/>
      <c r="AQ180" s="111"/>
      <c r="AR180" s="126" t="str">
        <f t="shared" si="68"/>
        <v/>
      </c>
      <c r="AS180" s="126" t="str">
        <f t="shared" si="69"/>
        <v/>
      </c>
      <c r="AT180" s="127">
        <v>2022</v>
      </c>
      <c r="AU180" s="128"/>
      <c r="AV180" s="129"/>
      <c r="AW180" s="126" t="str">
        <f t="shared" si="70"/>
        <v/>
      </c>
      <c r="AX180" s="126" t="str">
        <f t="shared" si="71"/>
        <v/>
      </c>
      <c r="AY180" s="64" t="str">
        <f t="shared" si="72"/>
        <v/>
      </c>
      <c r="AZ180" s="97"/>
      <c r="BA180" s="68"/>
      <c r="BB180" s="68"/>
      <c r="BC180" s="68"/>
      <c r="BD180" s="68"/>
      <c r="BE180" s="15"/>
      <c r="BF180" s="5">
        <f t="shared" si="73"/>
        <v>14565</v>
      </c>
      <c r="BG180" s="42">
        <v>4925</v>
      </c>
      <c r="BH180" s="42">
        <v>4200</v>
      </c>
      <c r="BI180" s="42"/>
      <c r="BJ180" s="42"/>
      <c r="BK180" s="42"/>
      <c r="BL180" s="42"/>
      <c r="BM180" s="15">
        <v>5440</v>
      </c>
    </row>
    <row r="181" spans="1:65" outlineLevel="5">
      <c r="A181" s="22">
        <f t="shared" si="75"/>
        <v>5</v>
      </c>
      <c r="B181" s="9">
        <f t="shared" si="74"/>
        <v>42883</v>
      </c>
      <c r="C181" s="207">
        <v>363138</v>
      </c>
      <c r="D181" s="64">
        <f t="shared" si="64"/>
        <v>38.299999999999997</v>
      </c>
      <c r="E181" s="12">
        <v>39</v>
      </c>
      <c r="F181" s="12">
        <v>39</v>
      </c>
      <c r="G181" s="12">
        <v>39</v>
      </c>
      <c r="H181" s="12">
        <v>38</v>
      </c>
      <c r="I181" s="12">
        <v>38</v>
      </c>
      <c r="J181" s="12">
        <v>38</v>
      </c>
      <c r="K181" s="12">
        <v>38</v>
      </c>
      <c r="L181" s="12">
        <v>37</v>
      </c>
      <c r="M181" s="74" t="str">
        <f t="shared" si="65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6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7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24</v>
      </c>
      <c r="AO181" s="41">
        <v>1649</v>
      </c>
      <c r="AP181" s="110"/>
      <c r="AQ181" s="111"/>
      <c r="AR181" s="126" t="str">
        <f t="shared" si="68"/>
        <v/>
      </c>
      <c r="AS181" s="126" t="str">
        <f t="shared" si="69"/>
        <v/>
      </c>
      <c r="AT181" s="127">
        <v>1794</v>
      </c>
      <c r="AU181" s="128"/>
      <c r="AV181" s="129"/>
      <c r="AW181" s="126" t="str">
        <f t="shared" si="70"/>
        <v/>
      </c>
      <c r="AX181" s="126" t="str">
        <f t="shared" si="71"/>
        <v/>
      </c>
      <c r="AY181" s="64" t="str">
        <f t="shared" si="72"/>
        <v/>
      </c>
      <c r="AZ181" s="97"/>
      <c r="BA181" s="68"/>
      <c r="BB181" s="68"/>
      <c r="BC181" s="68"/>
      <c r="BD181" s="68"/>
      <c r="BE181" s="15"/>
      <c r="BF181" s="5">
        <f t="shared" si="73"/>
        <v>15290</v>
      </c>
      <c r="BG181" s="42">
        <v>4900</v>
      </c>
      <c r="BH181" s="42">
        <v>4550</v>
      </c>
      <c r="BI181" s="42"/>
      <c r="BJ181" s="42"/>
      <c r="BK181" s="42"/>
      <c r="BL181" s="42"/>
      <c r="BM181" s="15">
        <v>5840</v>
      </c>
    </row>
    <row r="182" spans="1:65" outlineLevel="5">
      <c r="A182" s="22">
        <f t="shared" si="75"/>
        <v>5</v>
      </c>
      <c r="B182" s="9">
        <f t="shared" si="74"/>
        <v>42884</v>
      </c>
      <c r="C182" s="207">
        <v>369152</v>
      </c>
      <c r="D182" s="64">
        <f t="shared" si="64"/>
        <v>38.299999999999997</v>
      </c>
      <c r="E182" s="12">
        <v>39</v>
      </c>
      <c r="F182" s="12">
        <v>39</v>
      </c>
      <c r="G182" s="12">
        <v>39</v>
      </c>
      <c r="H182" s="12">
        <v>38</v>
      </c>
      <c r="I182" s="12">
        <v>38</v>
      </c>
      <c r="J182" s="12">
        <v>38</v>
      </c>
      <c r="K182" s="12">
        <v>38</v>
      </c>
      <c r="L182" s="12">
        <v>37</v>
      </c>
      <c r="M182" s="74" t="str">
        <f t="shared" si="65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6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7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22</v>
      </c>
      <c r="AO182" s="41">
        <v>1837</v>
      </c>
      <c r="AP182" s="110"/>
      <c r="AQ182" s="111"/>
      <c r="AR182" s="126" t="str">
        <f t="shared" si="68"/>
        <v/>
      </c>
      <c r="AS182" s="126" t="str">
        <f t="shared" si="69"/>
        <v/>
      </c>
      <c r="AT182" s="127">
        <v>2059</v>
      </c>
      <c r="AU182" s="128"/>
      <c r="AV182" s="129"/>
      <c r="AW182" s="126" t="str">
        <f t="shared" si="70"/>
        <v/>
      </c>
      <c r="AX182" s="126" t="str">
        <f t="shared" si="71"/>
        <v/>
      </c>
      <c r="AY182" s="64" t="str">
        <f t="shared" si="72"/>
        <v/>
      </c>
      <c r="AZ182" s="97">
        <v>80.900000000000006</v>
      </c>
      <c r="BA182" s="68"/>
      <c r="BB182" s="68"/>
      <c r="BC182" s="68"/>
      <c r="BD182" s="68"/>
      <c r="BE182" s="15"/>
      <c r="BF182" s="5">
        <f t="shared" si="73"/>
        <v>16950</v>
      </c>
      <c r="BG182" s="42">
        <v>4900</v>
      </c>
      <c r="BH182" s="42">
        <v>6130</v>
      </c>
      <c r="BI182" s="42"/>
      <c r="BJ182" s="42"/>
      <c r="BK182" s="42"/>
      <c r="BL182" s="42"/>
      <c r="BM182" s="15">
        <v>5920</v>
      </c>
    </row>
    <row r="183" spans="1:65" outlineLevel="5">
      <c r="A183" s="22">
        <f t="shared" si="75"/>
        <v>5</v>
      </c>
      <c r="B183" s="9">
        <f t="shared" si="74"/>
        <v>42885</v>
      </c>
      <c r="C183" s="207">
        <v>380193</v>
      </c>
      <c r="D183" s="64">
        <f t="shared" si="64"/>
        <v>38.299999999999997</v>
      </c>
      <c r="E183" s="12">
        <v>39</v>
      </c>
      <c r="F183" s="12">
        <v>39</v>
      </c>
      <c r="G183" s="12">
        <v>39</v>
      </c>
      <c r="H183" s="12">
        <v>38</v>
      </c>
      <c r="I183" s="12">
        <v>38</v>
      </c>
      <c r="J183" s="12">
        <v>38</v>
      </c>
      <c r="K183" s="12">
        <v>38</v>
      </c>
      <c r="L183" s="12">
        <v>37</v>
      </c>
      <c r="M183" s="74" t="str">
        <f t="shared" si="65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6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7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22</v>
      </c>
      <c r="AO183" s="41">
        <v>1851</v>
      </c>
      <c r="AP183" s="110"/>
      <c r="AQ183" s="111"/>
      <c r="AR183" s="126" t="str">
        <f t="shared" si="68"/>
        <v/>
      </c>
      <c r="AS183" s="126" t="str">
        <f t="shared" si="69"/>
        <v/>
      </c>
      <c r="AT183" s="127">
        <v>2585</v>
      </c>
      <c r="AU183" s="128"/>
      <c r="AV183" s="129"/>
      <c r="AW183" s="126" t="str">
        <f t="shared" si="70"/>
        <v/>
      </c>
      <c r="AX183" s="126" t="str">
        <f t="shared" si="71"/>
        <v/>
      </c>
      <c r="AY183" s="64" t="str">
        <f t="shared" si="72"/>
        <v/>
      </c>
      <c r="AZ183" s="97">
        <v>81.599999999999994</v>
      </c>
      <c r="BA183" s="68"/>
      <c r="BB183" s="68"/>
      <c r="BC183" s="68"/>
      <c r="BD183" s="68"/>
      <c r="BE183" s="15"/>
      <c r="BF183" s="5">
        <f t="shared" si="73"/>
        <v>16675</v>
      </c>
      <c r="BG183" s="42">
        <v>4875</v>
      </c>
      <c r="BH183" s="42">
        <v>6130</v>
      </c>
      <c r="BI183" s="42"/>
      <c r="BJ183" s="42"/>
      <c r="BK183" s="42"/>
      <c r="BL183" s="42"/>
      <c r="BM183" s="15">
        <v>5670</v>
      </c>
    </row>
    <row r="184" spans="1:65" ht="17.25" outlineLevel="5" thickBot="1">
      <c r="A184" s="31">
        <f t="shared" si="75"/>
        <v>5</v>
      </c>
      <c r="B184" s="32">
        <f t="shared" si="74"/>
        <v>42886</v>
      </c>
      <c r="C184" s="207">
        <v>368545</v>
      </c>
      <c r="D184" s="64">
        <f t="shared" si="64"/>
        <v>38.299999999999997</v>
      </c>
      <c r="E184" s="12">
        <v>39</v>
      </c>
      <c r="F184" s="12">
        <v>39</v>
      </c>
      <c r="G184" s="12">
        <v>39</v>
      </c>
      <c r="H184" s="12">
        <v>38</v>
      </c>
      <c r="I184" s="12">
        <v>38</v>
      </c>
      <c r="J184" s="12">
        <v>38</v>
      </c>
      <c r="K184" s="12">
        <v>38</v>
      </c>
      <c r="L184" s="12">
        <v>37</v>
      </c>
      <c r="M184" s="74" t="str">
        <f t="shared" si="65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6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7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21</v>
      </c>
      <c r="AO184" s="41">
        <v>1935</v>
      </c>
      <c r="AP184" s="110"/>
      <c r="AQ184" s="111"/>
      <c r="AR184" s="126" t="str">
        <f t="shared" si="68"/>
        <v/>
      </c>
      <c r="AS184" s="126" t="str">
        <f t="shared" si="69"/>
        <v/>
      </c>
      <c r="AT184" s="127">
        <v>2583</v>
      </c>
      <c r="AU184" s="128"/>
      <c r="AV184" s="129"/>
      <c r="AW184" s="126" t="str">
        <f t="shared" si="70"/>
        <v/>
      </c>
      <c r="AX184" s="126" t="str">
        <f t="shared" si="71"/>
        <v/>
      </c>
      <c r="AY184" s="64" t="str">
        <f t="shared" si="72"/>
        <v/>
      </c>
      <c r="AZ184" s="97">
        <v>81.400000000000006</v>
      </c>
      <c r="BA184" s="68">
        <v>61.71</v>
      </c>
      <c r="BB184" s="68"/>
      <c r="BC184" s="68"/>
      <c r="BD184" s="68"/>
      <c r="BE184" s="15"/>
      <c r="BF184" s="5">
        <f t="shared" si="73"/>
        <v>18712</v>
      </c>
      <c r="BG184" s="42">
        <v>4892</v>
      </c>
      <c r="BH184" s="42">
        <v>8050</v>
      </c>
      <c r="BI184" s="42"/>
      <c r="BJ184" s="42"/>
      <c r="BK184" s="42"/>
      <c r="BL184" s="42"/>
      <c r="BM184" s="15">
        <v>5770</v>
      </c>
    </row>
    <row r="185" spans="1:65" outlineLevel="4">
      <c r="A185" s="157" t="s">
        <v>39</v>
      </c>
      <c r="B185" s="158"/>
      <c r="C185" s="50">
        <f t="shared" ref="C185:BM185" si="76">SUBTOTAL(4,C154:C184)</f>
        <v>452135</v>
      </c>
      <c r="D185" s="60">
        <f t="shared" si="76"/>
        <v>38.799999999999997</v>
      </c>
      <c r="E185" s="28">
        <f t="shared" si="76"/>
        <v>39</v>
      </c>
      <c r="F185" s="28">
        <f t="shared" si="76"/>
        <v>39</v>
      </c>
      <c r="G185" s="28">
        <f t="shared" si="76"/>
        <v>40</v>
      </c>
      <c r="H185" s="28">
        <f t="shared" si="76"/>
        <v>39</v>
      </c>
      <c r="I185" s="28">
        <f t="shared" si="76"/>
        <v>38</v>
      </c>
      <c r="J185" s="28">
        <f t="shared" si="76"/>
        <v>38</v>
      </c>
      <c r="K185" s="28">
        <f t="shared" si="76"/>
        <v>39</v>
      </c>
      <c r="L185" s="28">
        <f t="shared" si="76"/>
        <v>38</v>
      </c>
      <c r="M185" s="71">
        <f t="shared" si="76"/>
        <v>7.4</v>
      </c>
      <c r="N185" s="82">
        <f t="shared" si="76"/>
        <v>7.46</v>
      </c>
      <c r="O185" s="82">
        <f t="shared" si="76"/>
        <v>7.42</v>
      </c>
      <c r="P185" s="82">
        <f t="shared" si="76"/>
        <v>7.43</v>
      </c>
      <c r="Q185" s="82">
        <f t="shared" si="76"/>
        <v>7.45</v>
      </c>
      <c r="R185" s="82">
        <f t="shared" si="76"/>
        <v>0</v>
      </c>
      <c r="S185" s="82">
        <f t="shared" si="76"/>
        <v>0</v>
      </c>
      <c r="T185" s="82">
        <f t="shared" si="76"/>
        <v>0</v>
      </c>
      <c r="U185" s="82">
        <f t="shared" si="76"/>
        <v>0</v>
      </c>
      <c r="V185" s="29">
        <f t="shared" si="76"/>
        <v>0</v>
      </c>
      <c r="W185" s="39">
        <f t="shared" si="76"/>
        <v>0</v>
      </c>
      <c r="X185" s="39">
        <f t="shared" si="76"/>
        <v>0</v>
      </c>
      <c r="Y185" s="39">
        <f t="shared" si="76"/>
        <v>0</v>
      </c>
      <c r="Z185" s="39">
        <f t="shared" si="76"/>
        <v>0</v>
      </c>
      <c r="AA185" s="39">
        <f t="shared" si="76"/>
        <v>0</v>
      </c>
      <c r="AB185" s="39">
        <f t="shared" si="76"/>
        <v>0</v>
      </c>
      <c r="AC185" s="39">
        <f t="shared" si="76"/>
        <v>0</v>
      </c>
      <c r="AD185" s="39">
        <f t="shared" si="76"/>
        <v>0</v>
      </c>
      <c r="AE185" s="29">
        <f t="shared" si="76"/>
        <v>0</v>
      </c>
      <c r="AF185" s="39">
        <f t="shared" si="76"/>
        <v>0</v>
      </c>
      <c r="AG185" s="39">
        <f t="shared" si="76"/>
        <v>0</v>
      </c>
      <c r="AH185" s="39">
        <f t="shared" si="76"/>
        <v>0</v>
      </c>
      <c r="AI185" s="39">
        <f t="shared" si="76"/>
        <v>0</v>
      </c>
      <c r="AJ185" s="39">
        <f t="shared" si="76"/>
        <v>0</v>
      </c>
      <c r="AK185" s="39">
        <f t="shared" si="76"/>
        <v>0</v>
      </c>
      <c r="AL185" s="39">
        <f t="shared" si="76"/>
        <v>0</v>
      </c>
      <c r="AM185" s="39">
        <f t="shared" si="76"/>
        <v>0</v>
      </c>
      <c r="AN185" s="39">
        <f t="shared" si="76"/>
        <v>32</v>
      </c>
      <c r="AO185" s="39">
        <f t="shared" si="76"/>
        <v>1935</v>
      </c>
      <c r="AP185" s="104">
        <f t="shared" si="76"/>
        <v>4.01</v>
      </c>
      <c r="AQ185" s="105">
        <f t="shared" si="76"/>
        <v>3.18</v>
      </c>
      <c r="AR185" s="106">
        <f t="shared" si="76"/>
        <v>79.301745635910237</v>
      </c>
      <c r="AS185" s="106">
        <f t="shared" si="76"/>
        <v>23.469387755102048</v>
      </c>
      <c r="AT185" s="107">
        <f t="shared" si="76"/>
        <v>2585</v>
      </c>
      <c r="AU185" s="108">
        <f t="shared" si="76"/>
        <v>2.72</v>
      </c>
      <c r="AV185" s="109">
        <f t="shared" si="76"/>
        <v>1.79</v>
      </c>
      <c r="AW185" s="106">
        <f t="shared" si="76"/>
        <v>65.808823529411768</v>
      </c>
      <c r="AX185" s="106">
        <f t="shared" si="76"/>
        <v>38.602941176470594</v>
      </c>
      <c r="AY185" s="60">
        <f t="shared" si="76"/>
        <v>54.79699248120302</v>
      </c>
      <c r="AZ185" s="96">
        <f t="shared" si="76"/>
        <v>82.1</v>
      </c>
      <c r="BA185" s="67">
        <f t="shared" si="76"/>
        <v>61.71</v>
      </c>
      <c r="BB185" s="67">
        <f t="shared" si="76"/>
        <v>0</v>
      </c>
      <c r="BC185" s="67">
        <f t="shared" si="76"/>
        <v>0</v>
      </c>
      <c r="BD185" s="67">
        <f t="shared" si="76"/>
        <v>0</v>
      </c>
      <c r="BE185" s="27">
        <f t="shared" si="76"/>
        <v>0</v>
      </c>
      <c r="BF185" s="29">
        <f t="shared" si="76"/>
        <v>19287</v>
      </c>
      <c r="BG185" s="39">
        <f t="shared" si="76"/>
        <v>5487</v>
      </c>
      <c r="BH185" s="40">
        <f t="shared" si="76"/>
        <v>8400</v>
      </c>
      <c r="BI185" s="40">
        <f t="shared" si="76"/>
        <v>0</v>
      </c>
      <c r="BJ185" s="40">
        <f t="shared" si="76"/>
        <v>0</v>
      </c>
      <c r="BK185" s="40">
        <f t="shared" si="76"/>
        <v>0</v>
      </c>
      <c r="BL185" s="40">
        <f t="shared" si="76"/>
        <v>0</v>
      </c>
      <c r="BM185" s="27">
        <f t="shared" si="76"/>
        <v>6200</v>
      </c>
    </row>
    <row r="186" spans="1:65" outlineLevel="3">
      <c r="A186" s="187" t="s">
        <v>28</v>
      </c>
      <c r="B186" s="188"/>
      <c r="C186" s="207">
        <f t="shared" ref="C186:BM186" si="77">SUBTOTAL(5,C154:C184)</f>
        <v>355518</v>
      </c>
      <c r="D186" s="208">
        <f t="shared" si="77"/>
        <v>38</v>
      </c>
      <c r="E186" s="12">
        <f t="shared" si="77"/>
        <v>38</v>
      </c>
      <c r="F186" s="12">
        <f t="shared" si="77"/>
        <v>38</v>
      </c>
      <c r="G186" s="12">
        <f t="shared" si="77"/>
        <v>39</v>
      </c>
      <c r="H186" s="12">
        <f t="shared" si="77"/>
        <v>38</v>
      </c>
      <c r="I186" s="12">
        <f t="shared" si="77"/>
        <v>37</v>
      </c>
      <c r="J186" s="12">
        <f t="shared" si="77"/>
        <v>37</v>
      </c>
      <c r="K186" s="12">
        <f t="shared" si="77"/>
        <v>38</v>
      </c>
      <c r="L186" s="12">
        <f t="shared" si="77"/>
        <v>37</v>
      </c>
      <c r="M186" s="210">
        <f t="shared" si="77"/>
        <v>7.3</v>
      </c>
      <c r="N186" s="83">
        <f t="shared" si="77"/>
        <v>7.31</v>
      </c>
      <c r="O186" s="83">
        <f t="shared" si="77"/>
        <v>7.31</v>
      </c>
      <c r="P186" s="83">
        <f t="shared" si="77"/>
        <v>7.33</v>
      </c>
      <c r="Q186" s="83">
        <f t="shared" si="77"/>
        <v>7.34</v>
      </c>
      <c r="R186" s="83">
        <f t="shared" si="77"/>
        <v>0</v>
      </c>
      <c r="S186" s="83">
        <f t="shared" si="77"/>
        <v>0</v>
      </c>
      <c r="T186" s="83">
        <f t="shared" si="77"/>
        <v>0</v>
      </c>
      <c r="U186" s="83">
        <f t="shared" si="77"/>
        <v>0</v>
      </c>
      <c r="V186" s="212">
        <f t="shared" si="77"/>
        <v>0</v>
      </c>
      <c r="W186" s="41">
        <f t="shared" si="77"/>
        <v>0</v>
      </c>
      <c r="X186" s="41">
        <f t="shared" si="77"/>
        <v>0</v>
      </c>
      <c r="Y186" s="41">
        <f t="shared" si="77"/>
        <v>0</v>
      </c>
      <c r="Z186" s="41">
        <f t="shared" si="77"/>
        <v>0</v>
      </c>
      <c r="AA186" s="41">
        <f t="shared" si="77"/>
        <v>0</v>
      </c>
      <c r="AB186" s="41">
        <f t="shared" si="77"/>
        <v>0</v>
      </c>
      <c r="AC186" s="41">
        <f t="shared" si="77"/>
        <v>0</v>
      </c>
      <c r="AD186" s="41">
        <f t="shared" si="77"/>
        <v>0</v>
      </c>
      <c r="AE186" s="212">
        <f t="shared" si="77"/>
        <v>0</v>
      </c>
      <c r="AF186" s="41">
        <f t="shared" si="77"/>
        <v>0</v>
      </c>
      <c r="AG186" s="41">
        <f t="shared" si="77"/>
        <v>0</v>
      </c>
      <c r="AH186" s="41">
        <f t="shared" si="77"/>
        <v>0</v>
      </c>
      <c r="AI186" s="41">
        <f t="shared" si="77"/>
        <v>0</v>
      </c>
      <c r="AJ186" s="41">
        <f t="shared" si="77"/>
        <v>0</v>
      </c>
      <c r="AK186" s="41">
        <f t="shared" si="77"/>
        <v>0</v>
      </c>
      <c r="AL186" s="41">
        <f t="shared" si="77"/>
        <v>0</v>
      </c>
      <c r="AM186" s="41">
        <f t="shared" si="77"/>
        <v>0</v>
      </c>
      <c r="AN186" s="41">
        <f t="shared" si="77"/>
        <v>21</v>
      </c>
      <c r="AO186" s="41">
        <f t="shared" si="77"/>
        <v>1243</v>
      </c>
      <c r="AP186" s="110">
        <f t="shared" si="77"/>
        <v>3.66</v>
      </c>
      <c r="AQ186" s="111">
        <f t="shared" si="77"/>
        <v>2.85</v>
      </c>
      <c r="AR186" s="216">
        <f t="shared" si="77"/>
        <v>76.530612244897952</v>
      </c>
      <c r="AS186" s="216">
        <f t="shared" si="77"/>
        <v>20.698254364089763</v>
      </c>
      <c r="AT186" s="113">
        <f t="shared" si="77"/>
        <v>1322</v>
      </c>
      <c r="AU186" s="114">
        <f t="shared" si="77"/>
        <v>2.63</v>
      </c>
      <c r="AV186" s="115">
        <f t="shared" si="77"/>
        <v>1.67</v>
      </c>
      <c r="AW186" s="216">
        <f t="shared" si="77"/>
        <v>61.397058823529406</v>
      </c>
      <c r="AX186" s="216">
        <f t="shared" si="77"/>
        <v>34.191176470588232</v>
      </c>
      <c r="AY186" s="208">
        <f t="shared" si="77"/>
        <v>43.942652329749087</v>
      </c>
      <c r="AZ186" s="97">
        <f t="shared" si="77"/>
        <v>80.2</v>
      </c>
      <c r="BA186" s="68">
        <f t="shared" si="77"/>
        <v>61.71</v>
      </c>
      <c r="BB186" s="68">
        <f t="shared" si="77"/>
        <v>0</v>
      </c>
      <c r="BC186" s="68">
        <f t="shared" si="77"/>
        <v>0</v>
      </c>
      <c r="BD186" s="68">
        <f t="shared" si="77"/>
        <v>0</v>
      </c>
      <c r="BE186" s="15">
        <f t="shared" si="77"/>
        <v>0</v>
      </c>
      <c r="BF186" s="212">
        <f t="shared" si="77"/>
        <v>7060</v>
      </c>
      <c r="BG186" s="41">
        <f t="shared" si="77"/>
        <v>2705</v>
      </c>
      <c r="BH186" s="42">
        <f t="shared" si="77"/>
        <v>1050</v>
      </c>
      <c r="BI186" s="42">
        <f t="shared" si="77"/>
        <v>0</v>
      </c>
      <c r="BJ186" s="42">
        <f t="shared" si="77"/>
        <v>0</v>
      </c>
      <c r="BK186" s="42">
        <f t="shared" si="77"/>
        <v>0</v>
      </c>
      <c r="BL186" s="42">
        <f t="shared" si="77"/>
        <v>0</v>
      </c>
      <c r="BM186" s="15">
        <f t="shared" si="77"/>
        <v>2430</v>
      </c>
    </row>
    <row r="187" spans="1:65" outlineLevel="2">
      <c r="A187" s="187" t="s">
        <v>17</v>
      </c>
      <c r="B187" s="188"/>
      <c r="C187" s="207">
        <f>IFERROR(SUBTOTAL(1,C154:C184),"")</f>
        <v>393762.45161290321</v>
      </c>
      <c r="D187" s="208">
        <f t="shared" ref="D187:BM187" si="78">IFERROR(SUBTOTAL(1,D154:D184),"")</f>
        <v>38.296774193548373</v>
      </c>
      <c r="E187" s="12">
        <f t="shared" si="78"/>
        <v>38.935483870967744</v>
      </c>
      <c r="F187" s="12">
        <f t="shared" si="78"/>
        <v>38.70967741935484</v>
      </c>
      <c r="G187" s="12">
        <f t="shared" si="78"/>
        <v>39.032258064516128</v>
      </c>
      <c r="H187" s="12">
        <f t="shared" si="78"/>
        <v>38.451612903225808</v>
      </c>
      <c r="I187" s="12">
        <f t="shared" si="78"/>
        <v>37.935483870967744</v>
      </c>
      <c r="J187" s="12">
        <f t="shared" si="78"/>
        <v>37.70967741935484</v>
      </c>
      <c r="K187" s="12">
        <f t="shared" si="78"/>
        <v>38.032258064516128</v>
      </c>
      <c r="L187" s="12">
        <f t="shared" si="78"/>
        <v>37.451612903225808</v>
      </c>
      <c r="M187" s="210">
        <f t="shared" si="78"/>
        <v>7.333333333333333</v>
      </c>
      <c r="N187" s="83">
        <f t="shared" si="78"/>
        <v>7.37</v>
      </c>
      <c r="O187" s="83">
        <f t="shared" si="78"/>
        <v>7.3566666666666665</v>
      </c>
      <c r="P187" s="83">
        <f t="shared" si="78"/>
        <v>7.373333333333334</v>
      </c>
      <c r="Q187" s="83">
        <f t="shared" si="78"/>
        <v>7.38</v>
      </c>
      <c r="R187" s="83" t="str">
        <f t="shared" si="78"/>
        <v/>
      </c>
      <c r="S187" s="83" t="str">
        <f t="shared" si="78"/>
        <v/>
      </c>
      <c r="T187" s="83" t="str">
        <f t="shared" si="78"/>
        <v/>
      </c>
      <c r="U187" s="83" t="str">
        <f t="shared" si="78"/>
        <v/>
      </c>
      <c r="V187" s="212" t="str">
        <f t="shared" si="78"/>
        <v/>
      </c>
      <c r="W187" s="41" t="str">
        <f t="shared" si="78"/>
        <v/>
      </c>
      <c r="X187" s="41" t="str">
        <f t="shared" si="78"/>
        <v/>
      </c>
      <c r="Y187" s="41" t="str">
        <f t="shared" si="78"/>
        <v/>
      </c>
      <c r="Z187" s="41" t="str">
        <f t="shared" si="78"/>
        <v/>
      </c>
      <c r="AA187" s="41" t="str">
        <f t="shared" si="78"/>
        <v/>
      </c>
      <c r="AB187" s="41" t="str">
        <f t="shared" si="78"/>
        <v/>
      </c>
      <c r="AC187" s="41" t="str">
        <f t="shared" si="78"/>
        <v/>
      </c>
      <c r="AD187" s="41" t="str">
        <f t="shared" si="78"/>
        <v/>
      </c>
      <c r="AE187" s="212" t="str">
        <f t="shared" si="78"/>
        <v/>
      </c>
      <c r="AF187" s="41" t="str">
        <f t="shared" si="78"/>
        <v/>
      </c>
      <c r="AG187" s="41" t="str">
        <f t="shared" si="78"/>
        <v/>
      </c>
      <c r="AH187" s="41" t="str">
        <f t="shared" si="78"/>
        <v/>
      </c>
      <c r="AI187" s="41" t="str">
        <f t="shared" si="78"/>
        <v/>
      </c>
      <c r="AJ187" s="41" t="str">
        <f t="shared" si="78"/>
        <v/>
      </c>
      <c r="AK187" s="41" t="str">
        <f t="shared" si="78"/>
        <v/>
      </c>
      <c r="AL187" s="41" t="str">
        <f t="shared" si="78"/>
        <v/>
      </c>
      <c r="AM187" s="41" t="str">
        <f t="shared" si="78"/>
        <v/>
      </c>
      <c r="AN187" s="41">
        <f t="shared" si="78"/>
        <v>27.419354838709676</v>
      </c>
      <c r="AO187" s="41">
        <f t="shared" si="78"/>
        <v>1477.0967741935483</v>
      </c>
      <c r="AP187" s="110">
        <f t="shared" si="78"/>
        <v>3.8633333333333333</v>
      </c>
      <c r="AQ187" s="111">
        <f t="shared" si="78"/>
        <v>3.01</v>
      </c>
      <c r="AR187" s="216">
        <f t="shared" si="78"/>
        <v>77.900403446608195</v>
      </c>
      <c r="AS187" s="216">
        <f t="shared" si="78"/>
        <v>22.099596553391805</v>
      </c>
      <c r="AT187" s="113">
        <f t="shared" si="78"/>
        <v>1763</v>
      </c>
      <c r="AU187" s="114">
        <f t="shared" si="78"/>
        <v>2.69</v>
      </c>
      <c r="AV187" s="115">
        <f t="shared" si="78"/>
        <v>1.72</v>
      </c>
      <c r="AW187" s="216">
        <f t="shared" si="78"/>
        <v>63.948221874301055</v>
      </c>
      <c r="AX187" s="216">
        <f t="shared" si="78"/>
        <v>36.051778125698952</v>
      </c>
      <c r="AY187" s="208">
        <f t="shared" si="78"/>
        <v>49.50098347240931</v>
      </c>
      <c r="AZ187" s="97">
        <f t="shared" si="78"/>
        <v>81.31578947368422</v>
      </c>
      <c r="BA187" s="68">
        <f t="shared" si="78"/>
        <v>61.71</v>
      </c>
      <c r="BB187" s="68" t="str">
        <f t="shared" si="78"/>
        <v/>
      </c>
      <c r="BC187" s="68" t="str">
        <f t="shared" si="78"/>
        <v/>
      </c>
      <c r="BD187" s="68" t="str">
        <f t="shared" si="78"/>
        <v/>
      </c>
      <c r="BE187" s="15" t="str">
        <f>IFERROR(SUBTOTAL(1,BE154:BE184),"")</f>
        <v/>
      </c>
      <c r="BF187" s="212">
        <f t="shared" si="78"/>
        <v>15077.709677419354</v>
      </c>
      <c r="BG187" s="41">
        <f t="shared" si="78"/>
        <v>4659.322580645161</v>
      </c>
      <c r="BH187" s="42">
        <f t="shared" si="78"/>
        <v>4867.0967741935483</v>
      </c>
      <c r="BI187" s="42" t="str">
        <f t="shared" si="78"/>
        <v/>
      </c>
      <c r="BJ187" s="42" t="str">
        <f t="shared" si="78"/>
        <v/>
      </c>
      <c r="BK187" s="42" t="str">
        <f t="shared" si="78"/>
        <v/>
      </c>
      <c r="BL187" s="42" t="str">
        <f t="shared" si="78"/>
        <v/>
      </c>
      <c r="BM187" s="15">
        <f t="shared" si="78"/>
        <v>5551.2903225806449</v>
      </c>
    </row>
    <row r="188" spans="1:65" ht="17.25" outlineLevel="1" thickBot="1">
      <c r="A188" s="224" t="s">
        <v>56</v>
      </c>
      <c r="B188" s="225"/>
      <c r="C188" s="226">
        <f>SUBTOTAL(9,C154:C184)</f>
        <v>12206636</v>
      </c>
      <c r="D188" s="227"/>
      <c r="E188" s="228"/>
      <c r="F188" s="228"/>
      <c r="G188" s="228"/>
      <c r="H188" s="228"/>
      <c r="I188" s="228"/>
      <c r="J188" s="228"/>
      <c r="K188" s="228"/>
      <c r="L188" s="228"/>
      <c r="M188" s="229"/>
      <c r="N188" s="230"/>
      <c r="O188" s="230"/>
      <c r="P188" s="230"/>
      <c r="Q188" s="230"/>
      <c r="R188" s="230"/>
      <c r="S188" s="230"/>
      <c r="T188" s="230"/>
      <c r="U188" s="230"/>
      <c r="V188" s="231"/>
      <c r="W188" s="232"/>
      <c r="X188" s="232"/>
      <c r="Y188" s="232"/>
      <c r="Z188" s="232"/>
      <c r="AA188" s="232"/>
      <c r="AB188" s="232"/>
      <c r="AC188" s="232"/>
      <c r="AD188" s="232"/>
      <c r="AE188" s="231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3">
        <f>SUBTOTAL(9,AO154:AO184)</f>
        <v>45790</v>
      </c>
      <c r="AP188" s="234"/>
      <c r="AQ188" s="235"/>
      <c r="AR188" s="236"/>
      <c r="AS188" s="236"/>
      <c r="AT188" s="237">
        <f>SUBTOTAL(9,AT154:AT184)</f>
        <v>54653</v>
      </c>
      <c r="AU188" s="238"/>
      <c r="AV188" s="239"/>
      <c r="AW188" s="236"/>
      <c r="AX188" s="236"/>
      <c r="AY188" s="227"/>
      <c r="AZ188" s="240"/>
      <c r="BA188" s="241"/>
      <c r="BB188" s="241"/>
      <c r="BC188" s="241"/>
      <c r="BD188" s="241"/>
      <c r="BE188" s="242">
        <f>SUBTOTAL(9,BE154:BE184)</f>
        <v>0</v>
      </c>
      <c r="BF188" s="243">
        <f t="shared" ref="BF188:BM188" si="79">SUBTOTAL(9,BF154:BF184)</f>
        <v>467409</v>
      </c>
      <c r="BG188" s="233">
        <f t="shared" si="79"/>
        <v>144439</v>
      </c>
      <c r="BH188" s="244">
        <f t="shared" si="79"/>
        <v>150880</v>
      </c>
      <c r="BI188" s="244">
        <f t="shared" si="79"/>
        <v>0</v>
      </c>
      <c r="BJ188" s="244">
        <f t="shared" si="79"/>
        <v>0</v>
      </c>
      <c r="BK188" s="244">
        <f t="shared" si="79"/>
        <v>0</v>
      </c>
      <c r="BL188" s="244">
        <f t="shared" si="79"/>
        <v>0</v>
      </c>
      <c r="BM188" s="242">
        <f t="shared" si="79"/>
        <v>172090</v>
      </c>
    </row>
    <row r="189" spans="1:65" outlineLevel="5">
      <c r="A189" s="21">
        <f t="shared" si="75"/>
        <v>6</v>
      </c>
      <c r="B189" s="33">
        <f>B184+1</f>
        <v>42887</v>
      </c>
      <c r="C189" s="207">
        <v>391375</v>
      </c>
      <c r="D189" s="64">
        <f t="shared" ref="D189:D218" si="80">IFERROR(ROUND(AVERAGE(E189:L189),1),"")</f>
        <v>38</v>
      </c>
      <c r="E189" s="12">
        <v>38</v>
      </c>
      <c r="F189" s="12">
        <v>39</v>
      </c>
      <c r="G189" s="12">
        <v>39</v>
      </c>
      <c r="H189" s="12">
        <v>38</v>
      </c>
      <c r="I189" s="12">
        <v>37</v>
      </c>
      <c r="J189" s="12">
        <v>38</v>
      </c>
      <c r="K189" s="12">
        <v>38</v>
      </c>
      <c r="L189" s="12">
        <v>37</v>
      </c>
      <c r="M189" s="74" t="str">
        <f t="shared" ref="M189:M218" si="81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2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3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22</v>
      </c>
      <c r="AO189" s="41">
        <v>1789</v>
      </c>
      <c r="AP189" s="110"/>
      <c r="AQ189" s="111"/>
      <c r="AR189" s="126" t="str">
        <f t="shared" ref="AR189:AR218" si="84">IFERROR(AQ189/AP189*100,"")</f>
        <v/>
      </c>
      <c r="AS189" s="126" t="str">
        <f t="shared" ref="AS189:AS218" si="85">IFERROR(100-AR189,"")</f>
        <v/>
      </c>
      <c r="AT189" s="127">
        <v>1950</v>
      </c>
      <c r="AU189" s="128"/>
      <c r="AV189" s="129"/>
      <c r="AW189" s="126" t="str">
        <f t="shared" ref="AW189:AW218" si="86">IFERROR(AV189/AU189*100,"")</f>
        <v/>
      </c>
      <c r="AX189" s="126" t="str">
        <f t="shared" ref="AX189:AX218" si="87">IFERROR(100-AW189,"")</f>
        <v/>
      </c>
      <c r="AY189" s="64" t="str">
        <f t="shared" ref="AY189:AY218" si="88">IFERROR((1-((AW189*AS189)/(AX189*AR189)))*100,"")</f>
        <v/>
      </c>
      <c r="AZ189" s="97">
        <v>81.599999999999994</v>
      </c>
      <c r="BA189" s="68"/>
      <c r="BB189" s="68"/>
      <c r="BC189" s="68"/>
      <c r="BD189" s="68"/>
      <c r="BE189" s="15"/>
      <c r="BF189" s="5">
        <f t="shared" ref="BF189:BF218" si="89">IF(SUM(BG189:BM189)=0,"",SUM(BG189:BM189))</f>
        <v>19249</v>
      </c>
      <c r="BG189" s="42">
        <v>4169</v>
      </c>
      <c r="BH189" s="42">
        <v>9280</v>
      </c>
      <c r="BI189" s="42"/>
      <c r="BJ189" s="42"/>
      <c r="BK189" s="42"/>
      <c r="BL189" s="42"/>
      <c r="BM189" s="42">
        <v>5800</v>
      </c>
    </row>
    <row r="190" spans="1:65" outlineLevel="5">
      <c r="A190" s="22">
        <f t="shared" si="75"/>
        <v>6</v>
      </c>
      <c r="B190" s="9">
        <f t="shared" si="74"/>
        <v>42888</v>
      </c>
      <c r="C190" s="207">
        <v>389008</v>
      </c>
      <c r="D190" s="64">
        <f t="shared" si="80"/>
        <v>38</v>
      </c>
      <c r="E190" s="12">
        <v>38</v>
      </c>
      <c r="F190" s="12">
        <v>39</v>
      </c>
      <c r="G190" s="12">
        <v>39</v>
      </c>
      <c r="H190" s="12">
        <v>38</v>
      </c>
      <c r="I190" s="12">
        <v>37</v>
      </c>
      <c r="J190" s="12">
        <v>38</v>
      </c>
      <c r="K190" s="12">
        <v>38</v>
      </c>
      <c r="L190" s="12">
        <v>37</v>
      </c>
      <c r="M190" s="74">
        <f t="shared" si="81"/>
        <v>7.3</v>
      </c>
      <c r="N190" s="83">
        <v>7.31</v>
      </c>
      <c r="O190" s="83">
        <v>7.33</v>
      </c>
      <c r="P190" s="83">
        <v>7.32</v>
      </c>
      <c r="Q190" s="83">
        <v>7.35</v>
      </c>
      <c r="R190" s="83"/>
      <c r="S190" s="83"/>
      <c r="T190" s="83"/>
      <c r="U190" s="83"/>
      <c r="V190" s="5" t="str">
        <f t="shared" si="82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3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25</v>
      </c>
      <c r="AO190" s="41">
        <v>1596</v>
      </c>
      <c r="AP190" s="110">
        <v>3.15</v>
      </c>
      <c r="AQ190" s="111">
        <v>2.38</v>
      </c>
      <c r="AR190" s="126">
        <f t="shared" si="84"/>
        <v>75.555555555555557</v>
      </c>
      <c r="AS190" s="126">
        <f t="shared" si="85"/>
        <v>24.444444444444443</v>
      </c>
      <c r="AT190" s="127">
        <v>1502</v>
      </c>
      <c r="AU190" s="128">
        <v>2.52</v>
      </c>
      <c r="AV190" s="129">
        <v>1.44</v>
      </c>
      <c r="AW190" s="126">
        <f t="shared" si="86"/>
        <v>57.142857142857139</v>
      </c>
      <c r="AX190" s="126">
        <f t="shared" si="87"/>
        <v>42.857142857142861</v>
      </c>
      <c r="AY190" s="64">
        <f t="shared" si="88"/>
        <v>56.862745098039227</v>
      </c>
      <c r="AZ190" s="97">
        <v>81.099999999999994</v>
      </c>
      <c r="BA190" s="68"/>
      <c r="BB190" s="68"/>
      <c r="BC190" s="68"/>
      <c r="BD190" s="68"/>
      <c r="BE190" s="15"/>
      <c r="BF190" s="5">
        <f t="shared" si="89"/>
        <v>17279</v>
      </c>
      <c r="BG190" s="42">
        <v>4389</v>
      </c>
      <c r="BH190" s="42">
        <v>7180</v>
      </c>
      <c r="BI190" s="42"/>
      <c r="BJ190" s="42"/>
      <c r="BK190" s="42"/>
      <c r="BL190" s="42"/>
      <c r="BM190" s="42">
        <v>5710</v>
      </c>
    </row>
    <row r="191" spans="1:65" outlineLevel="5">
      <c r="A191" s="22">
        <f t="shared" si="75"/>
        <v>6</v>
      </c>
      <c r="B191" s="9">
        <f t="shared" si="74"/>
        <v>42889</v>
      </c>
      <c r="C191" s="207">
        <v>368191</v>
      </c>
      <c r="D191" s="64">
        <f t="shared" si="80"/>
        <v>38.299999999999997</v>
      </c>
      <c r="E191" s="12">
        <v>39</v>
      </c>
      <c r="F191" s="12">
        <v>39</v>
      </c>
      <c r="G191" s="12">
        <v>39</v>
      </c>
      <c r="H191" s="12">
        <v>38</v>
      </c>
      <c r="I191" s="12">
        <v>38</v>
      </c>
      <c r="J191" s="12">
        <v>38</v>
      </c>
      <c r="K191" s="12">
        <v>38</v>
      </c>
      <c r="L191" s="12">
        <v>37</v>
      </c>
      <c r="M191" s="74" t="str">
        <f t="shared" si="81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2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3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26</v>
      </c>
      <c r="AO191" s="41">
        <v>1536</v>
      </c>
      <c r="AP191" s="110"/>
      <c r="AQ191" s="111"/>
      <c r="AR191" s="126" t="str">
        <f t="shared" si="84"/>
        <v/>
      </c>
      <c r="AS191" s="126" t="str">
        <f t="shared" si="85"/>
        <v/>
      </c>
      <c r="AT191" s="127">
        <v>1498</v>
      </c>
      <c r="AU191" s="128"/>
      <c r="AV191" s="129"/>
      <c r="AW191" s="126" t="str">
        <f t="shared" si="86"/>
        <v/>
      </c>
      <c r="AX191" s="126" t="str">
        <f t="shared" si="87"/>
        <v/>
      </c>
      <c r="AY191" s="64" t="str">
        <f t="shared" si="88"/>
        <v/>
      </c>
      <c r="AZ191" s="97"/>
      <c r="BA191" s="68"/>
      <c r="BB191" s="68"/>
      <c r="BC191" s="68"/>
      <c r="BD191" s="68"/>
      <c r="BE191" s="15"/>
      <c r="BF191" s="5">
        <f t="shared" si="89"/>
        <v>15031</v>
      </c>
      <c r="BG191" s="42">
        <v>5051</v>
      </c>
      <c r="BH191" s="42">
        <v>4200</v>
      </c>
      <c r="BI191" s="42"/>
      <c r="BJ191" s="42"/>
      <c r="BK191" s="42"/>
      <c r="BL191" s="42"/>
      <c r="BM191" s="42">
        <v>5780</v>
      </c>
    </row>
    <row r="192" spans="1:65" outlineLevel="5">
      <c r="A192" s="22">
        <f t="shared" si="75"/>
        <v>6</v>
      </c>
      <c r="B192" s="9">
        <f t="shared" si="74"/>
        <v>42890</v>
      </c>
      <c r="C192" s="207">
        <v>346676</v>
      </c>
      <c r="D192" s="64">
        <f t="shared" si="80"/>
        <v>38.299999999999997</v>
      </c>
      <c r="E192" s="12">
        <v>39</v>
      </c>
      <c r="F192" s="12">
        <v>39</v>
      </c>
      <c r="G192" s="12">
        <v>39</v>
      </c>
      <c r="H192" s="12">
        <v>38</v>
      </c>
      <c r="I192" s="12">
        <v>38</v>
      </c>
      <c r="J192" s="12">
        <v>38</v>
      </c>
      <c r="K192" s="12">
        <v>38</v>
      </c>
      <c r="L192" s="12">
        <v>37</v>
      </c>
      <c r="M192" s="74" t="str">
        <f t="shared" si="81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2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3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29</v>
      </c>
      <c r="AO192" s="41">
        <v>1382</v>
      </c>
      <c r="AP192" s="110"/>
      <c r="AQ192" s="111"/>
      <c r="AR192" s="126" t="str">
        <f t="shared" si="84"/>
        <v/>
      </c>
      <c r="AS192" s="126" t="str">
        <f t="shared" si="85"/>
        <v/>
      </c>
      <c r="AT192" s="127">
        <v>1469</v>
      </c>
      <c r="AU192" s="128"/>
      <c r="AV192" s="129"/>
      <c r="AW192" s="126" t="str">
        <f t="shared" si="86"/>
        <v/>
      </c>
      <c r="AX192" s="126" t="str">
        <f t="shared" si="87"/>
        <v/>
      </c>
      <c r="AY192" s="64" t="str">
        <f t="shared" si="88"/>
        <v/>
      </c>
      <c r="AZ192" s="97"/>
      <c r="BA192" s="68"/>
      <c r="BB192" s="68"/>
      <c r="BC192" s="68"/>
      <c r="BD192" s="68"/>
      <c r="BE192" s="15"/>
      <c r="BF192" s="5">
        <f t="shared" si="89"/>
        <v>12952</v>
      </c>
      <c r="BG192" s="42">
        <v>5442</v>
      </c>
      <c r="BH192" s="42">
        <v>1750</v>
      </c>
      <c r="BI192" s="42"/>
      <c r="BJ192" s="42"/>
      <c r="BK192" s="42"/>
      <c r="BL192" s="42"/>
      <c r="BM192" s="42">
        <v>5760</v>
      </c>
    </row>
    <row r="193" spans="1:65" outlineLevel="5">
      <c r="A193" s="22">
        <f t="shared" si="75"/>
        <v>6</v>
      </c>
      <c r="B193" s="9">
        <f t="shared" si="74"/>
        <v>42891</v>
      </c>
      <c r="C193" s="207">
        <v>347783</v>
      </c>
      <c r="D193" s="64">
        <f t="shared" si="80"/>
        <v>38.299999999999997</v>
      </c>
      <c r="E193" s="12">
        <v>39</v>
      </c>
      <c r="F193" s="12">
        <v>39</v>
      </c>
      <c r="G193" s="12">
        <v>39</v>
      </c>
      <c r="H193" s="12">
        <v>38</v>
      </c>
      <c r="I193" s="12">
        <v>38</v>
      </c>
      <c r="J193" s="12">
        <v>38</v>
      </c>
      <c r="K193" s="12">
        <v>38</v>
      </c>
      <c r="L193" s="12">
        <v>37</v>
      </c>
      <c r="M193" s="74" t="str">
        <f t="shared" si="81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2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3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27</v>
      </c>
      <c r="AO193" s="41">
        <v>1488</v>
      </c>
      <c r="AP193" s="110"/>
      <c r="AQ193" s="111"/>
      <c r="AR193" s="126" t="str">
        <f t="shared" si="84"/>
        <v/>
      </c>
      <c r="AS193" s="126" t="str">
        <f t="shared" si="85"/>
        <v/>
      </c>
      <c r="AT193" s="127">
        <v>1737</v>
      </c>
      <c r="AU193" s="128"/>
      <c r="AV193" s="129"/>
      <c r="AW193" s="126" t="str">
        <f t="shared" si="86"/>
        <v/>
      </c>
      <c r="AX193" s="126" t="str">
        <f t="shared" si="87"/>
        <v/>
      </c>
      <c r="AY193" s="64" t="str">
        <f t="shared" si="88"/>
        <v/>
      </c>
      <c r="AZ193" s="97">
        <v>81.400000000000006</v>
      </c>
      <c r="BA193" s="68"/>
      <c r="BB193" s="68"/>
      <c r="BC193" s="68"/>
      <c r="BD193" s="68"/>
      <c r="BE193" s="15"/>
      <c r="BF193" s="5">
        <f t="shared" si="89"/>
        <v>13770</v>
      </c>
      <c r="BG193" s="42">
        <v>5390</v>
      </c>
      <c r="BH193" s="42">
        <v>2450</v>
      </c>
      <c r="BI193" s="42"/>
      <c r="BJ193" s="42"/>
      <c r="BK193" s="42"/>
      <c r="BL193" s="42"/>
      <c r="BM193" s="42">
        <v>5930</v>
      </c>
    </row>
    <row r="194" spans="1:65" outlineLevel="5">
      <c r="A194" s="22">
        <f t="shared" si="75"/>
        <v>6</v>
      </c>
      <c r="B194" s="9">
        <f t="shared" si="74"/>
        <v>42892</v>
      </c>
      <c r="C194" s="207">
        <v>365961</v>
      </c>
      <c r="D194" s="64">
        <f t="shared" si="80"/>
        <v>38.299999999999997</v>
      </c>
      <c r="E194" s="12">
        <v>39</v>
      </c>
      <c r="F194" s="12">
        <v>39</v>
      </c>
      <c r="G194" s="12">
        <v>39</v>
      </c>
      <c r="H194" s="12">
        <v>38</v>
      </c>
      <c r="I194" s="12">
        <v>38</v>
      </c>
      <c r="J194" s="12">
        <v>38</v>
      </c>
      <c r="K194" s="12">
        <v>38</v>
      </c>
      <c r="L194" s="12">
        <v>37</v>
      </c>
      <c r="M194" s="74" t="str">
        <f t="shared" si="81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2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3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24</v>
      </c>
      <c r="AO194" s="41">
        <v>1636</v>
      </c>
      <c r="AP194" s="110"/>
      <c r="AQ194" s="111"/>
      <c r="AR194" s="126" t="str">
        <f t="shared" si="84"/>
        <v/>
      </c>
      <c r="AS194" s="126" t="str">
        <f t="shared" si="85"/>
        <v/>
      </c>
      <c r="AT194" s="127">
        <v>2047</v>
      </c>
      <c r="AU194" s="128"/>
      <c r="AV194" s="129"/>
      <c r="AW194" s="126" t="str">
        <f t="shared" si="86"/>
        <v/>
      </c>
      <c r="AX194" s="126" t="str">
        <f t="shared" si="87"/>
        <v/>
      </c>
      <c r="AY194" s="64" t="str">
        <f t="shared" si="88"/>
        <v/>
      </c>
      <c r="AZ194" s="97"/>
      <c r="BA194" s="68"/>
      <c r="BB194" s="68"/>
      <c r="BC194" s="68"/>
      <c r="BD194" s="68"/>
      <c r="BE194" s="15"/>
      <c r="BF194" s="5">
        <f t="shared" si="89"/>
        <v>15981</v>
      </c>
      <c r="BG194" s="42">
        <v>5551</v>
      </c>
      <c r="BH194" s="42">
        <v>4730</v>
      </c>
      <c r="BI194" s="42"/>
      <c r="BJ194" s="42"/>
      <c r="BK194" s="42"/>
      <c r="BL194" s="42"/>
      <c r="BM194" s="42">
        <v>5700</v>
      </c>
    </row>
    <row r="195" spans="1:65" outlineLevel="5">
      <c r="A195" s="22">
        <f t="shared" si="75"/>
        <v>6</v>
      </c>
      <c r="B195" s="9">
        <f t="shared" si="74"/>
        <v>42893</v>
      </c>
      <c r="C195" s="207">
        <v>458605</v>
      </c>
      <c r="D195" s="64">
        <f t="shared" si="80"/>
        <v>38.299999999999997</v>
      </c>
      <c r="E195" s="12">
        <v>39</v>
      </c>
      <c r="F195" s="12">
        <v>39</v>
      </c>
      <c r="G195" s="12">
        <v>39</v>
      </c>
      <c r="H195" s="12">
        <v>38</v>
      </c>
      <c r="I195" s="12">
        <v>38</v>
      </c>
      <c r="J195" s="12">
        <v>38</v>
      </c>
      <c r="K195" s="12">
        <v>38</v>
      </c>
      <c r="L195" s="12">
        <v>37</v>
      </c>
      <c r="M195" s="74" t="str">
        <f t="shared" si="81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2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3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22</v>
      </c>
      <c r="AO195" s="41">
        <v>1820</v>
      </c>
      <c r="AP195" s="110"/>
      <c r="AQ195" s="111"/>
      <c r="AR195" s="126" t="str">
        <f t="shared" si="84"/>
        <v/>
      </c>
      <c r="AS195" s="126" t="str">
        <f t="shared" si="85"/>
        <v/>
      </c>
      <c r="AT195" s="127">
        <v>2028</v>
      </c>
      <c r="AU195" s="128"/>
      <c r="AV195" s="129"/>
      <c r="AW195" s="126" t="str">
        <f t="shared" si="86"/>
        <v/>
      </c>
      <c r="AX195" s="126" t="str">
        <f t="shared" si="87"/>
        <v/>
      </c>
      <c r="AY195" s="64" t="str">
        <f t="shared" si="88"/>
        <v/>
      </c>
      <c r="AZ195" s="97">
        <v>81</v>
      </c>
      <c r="BA195" s="68"/>
      <c r="BB195" s="68"/>
      <c r="BC195" s="68"/>
      <c r="BD195" s="68"/>
      <c r="BE195" s="15"/>
      <c r="BF195" s="5">
        <f t="shared" si="89"/>
        <v>14863</v>
      </c>
      <c r="BG195" s="42">
        <v>5693</v>
      </c>
      <c r="BH195" s="42">
        <v>3680</v>
      </c>
      <c r="BI195" s="42"/>
      <c r="BJ195" s="42"/>
      <c r="BK195" s="42"/>
      <c r="BL195" s="42"/>
      <c r="BM195" s="42">
        <v>5490</v>
      </c>
    </row>
    <row r="196" spans="1:65" outlineLevel="5">
      <c r="A196" s="22">
        <f t="shared" si="75"/>
        <v>6</v>
      </c>
      <c r="B196" s="9">
        <f t="shared" si="74"/>
        <v>42894</v>
      </c>
      <c r="C196" s="207">
        <v>399548</v>
      </c>
      <c r="D196" s="64">
        <f t="shared" si="80"/>
        <v>38.5</v>
      </c>
      <c r="E196" s="12">
        <v>39</v>
      </c>
      <c r="F196" s="12">
        <v>39</v>
      </c>
      <c r="G196" s="12">
        <v>39</v>
      </c>
      <c r="H196" s="12">
        <v>39</v>
      </c>
      <c r="I196" s="12">
        <v>38</v>
      </c>
      <c r="J196" s="12">
        <v>38</v>
      </c>
      <c r="K196" s="12">
        <v>38</v>
      </c>
      <c r="L196" s="12">
        <v>38</v>
      </c>
      <c r="M196" s="74" t="str">
        <f t="shared" si="81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2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3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21</v>
      </c>
      <c r="AO196" s="41">
        <v>1864</v>
      </c>
      <c r="AP196" s="110"/>
      <c r="AQ196" s="111"/>
      <c r="AR196" s="126" t="str">
        <f t="shared" si="84"/>
        <v/>
      </c>
      <c r="AS196" s="126" t="str">
        <f t="shared" si="85"/>
        <v/>
      </c>
      <c r="AT196" s="127">
        <v>2119</v>
      </c>
      <c r="AU196" s="128"/>
      <c r="AV196" s="129"/>
      <c r="AW196" s="126" t="str">
        <f t="shared" si="86"/>
        <v/>
      </c>
      <c r="AX196" s="126" t="str">
        <f t="shared" si="87"/>
        <v/>
      </c>
      <c r="AY196" s="64" t="str">
        <f t="shared" si="88"/>
        <v/>
      </c>
      <c r="AZ196" s="97">
        <v>81.599999999999994</v>
      </c>
      <c r="BA196" s="68"/>
      <c r="BB196" s="68"/>
      <c r="BC196" s="68"/>
      <c r="BD196" s="68"/>
      <c r="BE196" s="15"/>
      <c r="BF196" s="5">
        <f t="shared" si="89"/>
        <v>17758</v>
      </c>
      <c r="BG196" s="42">
        <v>5798</v>
      </c>
      <c r="BH196" s="42">
        <v>6130</v>
      </c>
      <c r="BI196" s="42"/>
      <c r="BJ196" s="42"/>
      <c r="BK196" s="42"/>
      <c r="BL196" s="42"/>
      <c r="BM196" s="42">
        <v>5830</v>
      </c>
    </row>
    <row r="197" spans="1:65" outlineLevel="5">
      <c r="A197" s="22">
        <f t="shared" si="75"/>
        <v>6</v>
      </c>
      <c r="B197" s="9">
        <f t="shared" si="74"/>
        <v>42895</v>
      </c>
      <c r="C197" s="207">
        <v>384598</v>
      </c>
      <c r="D197" s="64">
        <f t="shared" si="80"/>
        <v>38.5</v>
      </c>
      <c r="E197" s="12">
        <v>39</v>
      </c>
      <c r="F197" s="12">
        <v>39</v>
      </c>
      <c r="G197" s="12">
        <v>39</v>
      </c>
      <c r="H197" s="12">
        <v>39</v>
      </c>
      <c r="I197" s="12">
        <v>38</v>
      </c>
      <c r="J197" s="12">
        <v>38</v>
      </c>
      <c r="K197" s="12">
        <v>38</v>
      </c>
      <c r="L197" s="12">
        <v>38</v>
      </c>
      <c r="M197" s="74">
        <f t="shared" si="81"/>
        <v>7.3</v>
      </c>
      <c r="N197" s="83">
        <v>7.31</v>
      </c>
      <c r="O197" s="83">
        <v>7.32</v>
      </c>
      <c r="P197" s="83">
        <v>7.32</v>
      </c>
      <c r="Q197" s="83">
        <v>7.3</v>
      </c>
      <c r="R197" s="83"/>
      <c r="S197" s="83"/>
      <c r="T197" s="83"/>
      <c r="U197" s="83"/>
      <c r="V197" s="5" t="str">
        <f t="shared" si="82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3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21</v>
      </c>
      <c r="AO197" s="41">
        <v>1943</v>
      </c>
      <c r="AP197" s="110">
        <v>3.73</v>
      </c>
      <c r="AQ197" s="111">
        <v>2.79</v>
      </c>
      <c r="AR197" s="126">
        <f t="shared" si="84"/>
        <v>74.798927613941018</v>
      </c>
      <c r="AS197" s="126">
        <f t="shared" si="85"/>
        <v>25.201072386058982</v>
      </c>
      <c r="AT197" s="127">
        <v>2083</v>
      </c>
      <c r="AU197" s="128">
        <v>2.78</v>
      </c>
      <c r="AV197" s="129">
        <v>1.71</v>
      </c>
      <c r="AW197" s="126">
        <f t="shared" si="86"/>
        <v>61.510791366906481</v>
      </c>
      <c r="AX197" s="126">
        <f t="shared" si="87"/>
        <v>38.489208633093519</v>
      </c>
      <c r="AY197" s="64">
        <f t="shared" si="88"/>
        <v>46.156165209526669</v>
      </c>
      <c r="AZ197" s="97">
        <v>80.900000000000006</v>
      </c>
      <c r="BA197" s="68"/>
      <c r="BB197" s="68"/>
      <c r="BC197" s="68"/>
      <c r="BD197" s="68"/>
      <c r="BE197" s="15"/>
      <c r="BF197" s="5">
        <f t="shared" si="89"/>
        <v>17198</v>
      </c>
      <c r="BG197" s="42">
        <v>5868</v>
      </c>
      <c r="BH197" s="42">
        <v>5430</v>
      </c>
      <c r="BI197" s="42"/>
      <c r="BJ197" s="42"/>
      <c r="BK197" s="42"/>
      <c r="BL197" s="42"/>
      <c r="BM197" s="42">
        <v>5900</v>
      </c>
    </row>
    <row r="198" spans="1:65" outlineLevel="5">
      <c r="A198" s="22">
        <f t="shared" si="75"/>
        <v>6</v>
      </c>
      <c r="B198" s="9">
        <f t="shared" si="74"/>
        <v>42896</v>
      </c>
      <c r="C198" s="207">
        <v>368569</v>
      </c>
      <c r="D198" s="64">
        <f t="shared" si="80"/>
        <v>38.5</v>
      </c>
      <c r="E198" s="12">
        <v>39</v>
      </c>
      <c r="F198" s="12">
        <v>39</v>
      </c>
      <c r="G198" s="12">
        <v>39</v>
      </c>
      <c r="H198" s="12">
        <v>39</v>
      </c>
      <c r="I198" s="12">
        <v>38</v>
      </c>
      <c r="J198" s="12">
        <v>38</v>
      </c>
      <c r="K198" s="12">
        <v>38</v>
      </c>
      <c r="L198" s="12">
        <v>38</v>
      </c>
      <c r="M198" s="74" t="str">
        <f t="shared" si="81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2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3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28</v>
      </c>
      <c r="AO198" s="41">
        <v>1444</v>
      </c>
      <c r="AP198" s="110"/>
      <c r="AQ198" s="111"/>
      <c r="AR198" s="126" t="str">
        <f t="shared" si="84"/>
        <v/>
      </c>
      <c r="AS198" s="126" t="str">
        <f t="shared" si="85"/>
        <v/>
      </c>
      <c r="AT198" s="127">
        <v>1536</v>
      </c>
      <c r="AU198" s="128"/>
      <c r="AV198" s="129"/>
      <c r="AW198" s="126" t="str">
        <f t="shared" si="86"/>
        <v/>
      </c>
      <c r="AX198" s="126" t="str">
        <f t="shared" si="87"/>
        <v/>
      </c>
      <c r="AY198" s="64" t="str">
        <f t="shared" si="88"/>
        <v/>
      </c>
      <c r="AZ198" s="97"/>
      <c r="BA198" s="68"/>
      <c r="BB198" s="68"/>
      <c r="BC198" s="68"/>
      <c r="BD198" s="68"/>
      <c r="BE198" s="15"/>
      <c r="BF198" s="5">
        <f t="shared" si="89"/>
        <v>17959</v>
      </c>
      <c r="BG198" s="42">
        <v>5679</v>
      </c>
      <c r="BH198" s="42">
        <v>6480</v>
      </c>
      <c r="BI198" s="42"/>
      <c r="BJ198" s="42"/>
      <c r="BK198" s="42"/>
      <c r="BL198" s="42"/>
      <c r="BM198" s="42">
        <v>5800</v>
      </c>
    </row>
    <row r="199" spans="1:65" outlineLevel="5">
      <c r="A199" s="22">
        <f t="shared" si="75"/>
        <v>6</v>
      </c>
      <c r="B199" s="9">
        <f t="shared" si="74"/>
        <v>42897</v>
      </c>
      <c r="C199" s="207">
        <v>335642</v>
      </c>
      <c r="D199" s="64">
        <f t="shared" si="80"/>
        <v>38.5</v>
      </c>
      <c r="E199" s="12">
        <v>39</v>
      </c>
      <c r="F199" s="12">
        <v>39</v>
      </c>
      <c r="G199" s="12">
        <v>39</v>
      </c>
      <c r="H199" s="12">
        <v>39</v>
      </c>
      <c r="I199" s="12">
        <v>38</v>
      </c>
      <c r="J199" s="12">
        <v>38</v>
      </c>
      <c r="K199" s="12">
        <v>38</v>
      </c>
      <c r="L199" s="12">
        <v>38</v>
      </c>
      <c r="M199" s="74" t="str">
        <f t="shared" si="81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2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3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27</v>
      </c>
      <c r="AO199" s="41">
        <v>1490</v>
      </c>
      <c r="AP199" s="110"/>
      <c r="AQ199" s="111"/>
      <c r="AR199" s="126" t="str">
        <f t="shared" si="84"/>
        <v/>
      </c>
      <c r="AS199" s="126" t="str">
        <f t="shared" si="85"/>
        <v/>
      </c>
      <c r="AT199" s="127">
        <v>1390</v>
      </c>
      <c r="AU199" s="128"/>
      <c r="AV199" s="129"/>
      <c r="AW199" s="126" t="str">
        <f t="shared" si="86"/>
        <v/>
      </c>
      <c r="AX199" s="126" t="str">
        <f t="shared" si="87"/>
        <v/>
      </c>
      <c r="AY199" s="64" t="str">
        <f t="shared" si="88"/>
        <v/>
      </c>
      <c r="AZ199" s="97"/>
      <c r="BA199" s="68"/>
      <c r="BB199" s="68"/>
      <c r="BC199" s="68"/>
      <c r="BD199" s="68"/>
      <c r="BE199" s="15"/>
      <c r="BF199" s="5">
        <f t="shared" si="89"/>
        <v>16643</v>
      </c>
      <c r="BG199" s="42">
        <v>2433</v>
      </c>
      <c r="BH199" s="42">
        <v>8400</v>
      </c>
      <c r="BI199" s="42"/>
      <c r="BJ199" s="42"/>
      <c r="BK199" s="42"/>
      <c r="BL199" s="42"/>
      <c r="BM199" s="42">
        <v>5810</v>
      </c>
    </row>
    <row r="200" spans="1:65" outlineLevel="5">
      <c r="A200" s="22">
        <f t="shared" si="75"/>
        <v>6</v>
      </c>
      <c r="B200" s="9">
        <f t="shared" si="74"/>
        <v>42898</v>
      </c>
      <c r="C200" s="207">
        <v>347030</v>
      </c>
      <c r="D200" s="64">
        <f t="shared" si="80"/>
        <v>38.5</v>
      </c>
      <c r="E200" s="12">
        <v>39</v>
      </c>
      <c r="F200" s="12">
        <v>39</v>
      </c>
      <c r="G200" s="12">
        <v>39</v>
      </c>
      <c r="H200" s="12">
        <v>39</v>
      </c>
      <c r="I200" s="12">
        <v>38</v>
      </c>
      <c r="J200" s="12">
        <v>38</v>
      </c>
      <c r="K200" s="12">
        <v>38</v>
      </c>
      <c r="L200" s="12">
        <v>38</v>
      </c>
      <c r="M200" s="74" t="str">
        <f t="shared" si="81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2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3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39</v>
      </c>
      <c r="AO200" s="41">
        <v>1032</v>
      </c>
      <c r="AP200" s="110"/>
      <c r="AQ200" s="111"/>
      <c r="AR200" s="126" t="str">
        <f t="shared" si="84"/>
        <v/>
      </c>
      <c r="AS200" s="126" t="str">
        <f t="shared" si="85"/>
        <v/>
      </c>
      <c r="AT200" s="127">
        <v>1038</v>
      </c>
      <c r="AU200" s="128"/>
      <c r="AV200" s="129"/>
      <c r="AW200" s="126" t="str">
        <f t="shared" si="86"/>
        <v/>
      </c>
      <c r="AX200" s="126" t="str">
        <f t="shared" si="87"/>
        <v/>
      </c>
      <c r="AY200" s="64" t="str">
        <f t="shared" si="88"/>
        <v/>
      </c>
      <c r="AZ200" s="97">
        <v>81.400000000000006</v>
      </c>
      <c r="BA200" s="68"/>
      <c r="BB200" s="68"/>
      <c r="BC200" s="68"/>
      <c r="BD200" s="68"/>
      <c r="BE200" s="15"/>
      <c r="BF200" s="5">
        <f t="shared" si="89"/>
        <v>13708</v>
      </c>
      <c r="BG200" s="42">
        <v>5818</v>
      </c>
      <c r="BH200" s="42">
        <v>2100</v>
      </c>
      <c r="BI200" s="42"/>
      <c r="BJ200" s="42"/>
      <c r="BK200" s="42"/>
      <c r="BL200" s="42"/>
      <c r="BM200" s="42">
        <v>5790</v>
      </c>
    </row>
    <row r="201" spans="1:65" outlineLevel="5">
      <c r="A201" s="22">
        <f t="shared" si="75"/>
        <v>6</v>
      </c>
      <c r="B201" s="9">
        <f t="shared" si="74"/>
        <v>42899</v>
      </c>
      <c r="C201" s="207">
        <v>370963</v>
      </c>
      <c r="D201" s="64">
        <f t="shared" si="80"/>
        <v>38.5</v>
      </c>
      <c r="E201" s="12">
        <v>39</v>
      </c>
      <c r="F201" s="12">
        <v>39</v>
      </c>
      <c r="G201" s="12">
        <v>39</v>
      </c>
      <c r="H201" s="12">
        <v>39</v>
      </c>
      <c r="I201" s="12">
        <v>38</v>
      </c>
      <c r="J201" s="12">
        <v>38</v>
      </c>
      <c r="K201" s="12">
        <v>38</v>
      </c>
      <c r="L201" s="12">
        <v>38</v>
      </c>
      <c r="M201" s="74" t="str">
        <f t="shared" si="81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2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3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42</v>
      </c>
      <c r="AO201" s="41">
        <v>945</v>
      </c>
      <c r="AP201" s="110"/>
      <c r="AQ201" s="111"/>
      <c r="AR201" s="126" t="str">
        <f t="shared" si="84"/>
        <v/>
      </c>
      <c r="AS201" s="126" t="str">
        <f t="shared" si="85"/>
        <v/>
      </c>
      <c r="AT201" s="127">
        <v>1050</v>
      </c>
      <c r="AU201" s="128"/>
      <c r="AV201" s="129"/>
      <c r="AW201" s="126" t="str">
        <f t="shared" si="86"/>
        <v/>
      </c>
      <c r="AX201" s="126" t="str">
        <f t="shared" si="87"/>
        <v/>
      </c>
      <c r="AY201" s="64" t="str">
        <f t="shared" si="88"/>
        <v/>
      </c>
      <c r="AZ201" s="97">
        <v>81.099999999999994</v>
      </c>
      <c r="BA201" s="68"/>
      <c r="BB201" s="68"/>
      <c r="BC201" s="68"/>
      <c r="BD201" s="68"/>
      <c r="BE201" s="15"/>
      <c r="BF201" s="5">
        <f t="shared" si="89"/>
        <v>12337</v>
      </c>
      <c r="BG201" s="42">
        <v>1387</v>
      </c>
      <c r="BH201" s="42">
        <v>5080</v>
      </c>
      <c r="BI201" s="42"/>
      <c r="BJ201" s="42"/>
      <c r="BK201" s="42"/>
      <c r="BL201" s="42"/>
      <c r="BM201" s="42">
        <v>5870</v>
      </c>
    </row>
    <row r="202" spans="1:65" outlineLevel="5">
      <c r="A202" s="22">
        <f t="shared" si="75"/>
        <v>6</v>
      </c>
      <c r="B202" s="9">
        <f t="shared" si="74"/>
        <v>42900</v>
      </c>
      <c r="C202" s="207">
        <v>384632</v>
      </c>
      <c r="D202" s="64">
        <f t="shared" si="80"/>
        <v>38.5</v>
      </c>
      <c r="E202" s="12">
        <v>39</v>
      </c>
      <c r="F202" s="12">
        <v>39</v>
      </c>
      <c r="G202" s="12">
        <v>39</v>
      </c>
      <c r="H202" s="12">
        <v>39</v>
      </c>
      <c r="I202" s="12">
        <v>38</v>
      </c>
      <c r="J202" s="12">
        <v>38</v>
      </c>
      <c r="K202" s="12">
        <v>38</v>
      </c>
      <c r="L202" s="12">
        <v>38</v>
      </c>
      <c r="M202" s="74" t="str">
        <f t="shared" si="81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2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3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42</v>
      </c>
      <c r="AO202" s="41">
        <v>939</v>
      </c>
      <c r="AP202" s="110"/>
      <c r="AQ202" s="111"/>
      <c r="AR202" s="126" t="str">
        <f t="shared" si="84"/>
        <v/>
      </c>
      <c r="AS202" s="126" t="str">
        <f t="shared" si="85"/>
        <v/>
      </c>
      <c r="AT202" s="127">
        <v>1043</v>
      </c>
      <c r="AU202" s="128"/>
      <c r="AV202" s="129"/>
      <c r="AW202" s="126" t="str">
        <f t="shared" si="86"/>
        <v/>
      </c>
      <c r="AX202" s="126" t="str">
        <f t="shared" si="87"/>
        <v/>
      </c>
      <c r="AY202" s="64" t="str">
        <f t="shared" si="88"/>
        <v/>
      </c>
      <c r="AZ202" s="97">
        <v>81</v>
      </c>
      <c r="BA202" s="68"/>
      <c r="BB202" s="68"/>
      <c r="BC202" s="68"/>
      <c r="BD202" s="68"/>
      <c r="BE202" s="15"/>
      <c r="BF202" s="5">
        <f t="shared" si="89"/>
        <v>13722</v>
      </c>
      <c r="BG202" s="42">
        <v>2032</v>
      </c>
      <c r="BH202" s="42">
        <v>5950</v>
      </c>
      <c r="BI202" s="42"/>
      <c r="BJ202" s="42"/>
      <c r="BK202" s="42"/>
      <c r="BL202" s="42"/>
      <c r="BM202" s="42">
        <v>5740</v>
      </c>
    </row>
    <row r="203" spans="1:65" outlineLevel="5">
      <c r="A203" s="22">
        <f t="shared" si="75"/>
        <v>6</v>
      </c>
      <c r="B203" s="9">
        <f t="shared" si="74"/>
        <v>42901</v>
      </c>
      <c r="C203" s="207">
        <v>386346</v>
      </c>
      <c r="D203" s="64">
        <f t="shared" si="80"/>
        <v>38.5</v>
      </c>
      <c r="E203" s="12">
        <v>39</v>
      </c>
      <c r="F203" s="12">
        <v>39</v>
      </c>
      <c r="G203" s="12">
        <v>39</v>
      </c>
      <c r="H203" s="12">
        <v>39</v>
      </c>
      <c r="I203" s="12">
        <v>38</v>
      </c>
      <c r="J203" s="12">
        <v>38</v>
      </c>
      <c r="K203" s="12">
        <v>38</v>
      </c>
      <c r="L203" s="12">
        <v>38</v>
      </c>
      <c r="M203" s="74">
        <f t="shared" si="81"/>
        <v>7.3</v>
      </c>
      <c r="N203" s="83">
        <v>7.33</v>
      </c>
      <c r="O203" s="83">
        <v>7.32</v>
      </c>
      <c r="P203" s="83">
        <v>7.34</v>
      </c>
      <c r="Q203" s="83">
        <v>7.32</v>
      </c>
      <c r="R203" s="83"/>
      <c r="S203" s="83"/>
      <c r="T203" s="83"/>
      <c r="U203" s="83"/>
      <c r="V203" s="5" t="str">
        <f t="shared" si="82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3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40</v>
      </c>
      <c r="AO203" s="41">
        <v>1001</v>
      </c>
      <c r="AP203" s="110">
        <v>4.47</v>
      </c>
      <c r="AQ203" s="111">
        <v>3.47</v>
      </c>
      <c r="AR203" s="126">
        <f t="shared" si="84"/>
        <v>77.628635346756155</v>
      </c>
      <c r="AS203" s="126">
        <f t="shared" si="85"/>
        <v>22.371364653243845</v>
      </c>
      <c r="AT203" s="127">
        <v>1162</v>
      </c>
      <c r="AU203" s="128">
        <v>2.64</v>
      </c>
      <c r="AV203" s="129">
        <v>1.85</v>
      </c>
      <c r="AW203" s="126">
        <f t="shared" si="86"/>
        <v>70.075757575757578</v>
      </c>
      <c r="AX203" s="126">
        <f t="shared" si="87"/>
        <v>29.924242424242422</v>
      </c>
      <c r="AY203" s="64">
        <f t="shared" si="88"/>
        <v>32.513770838653201</v>
      </c>
      <c r="AZ203" s="97">
        <v>80.400000000000006</v>
      </c>
      <c r="BA203" s="68"/>
      <c r="BB203" s="68"/>
      <c r="BC203" s="68"/>
      <c r="BD203" s="68"/>
      <c r="BE203" s="15"/>
      <c r="BF203" s="5">
        <f t="shared" si="89"/>
        <v>13849</v>
      </c>
      <c r="BG203" s="42">
        <v>4359</v>
      </c>
      <c r="BH203" s="42">
        <v>3500</v>
      </c>
      <c r="BI203" s="42"/>
      <c r="BJ203" s="42"/>
      <c r="BK203" s="42"/>
      <c r="BL203" s="42"/>
      <c r="BM203" s="42">
        <v>5990</v>
      </c>
    </row>
    <row r="204" spans="1:65" outlineLevel="5">
      <c r="A204" s="22">
        <f t="shared" si="75"/>
        <v>6</v>
      </c>
      <c r="B204" s="9">
        <f t="shared" si="74"/>
        <v>42902</v>
      </c>
      <c r="C204" s="207">
        <v>369156</v>
      </c>
      <c r="D204" s="64">
        <f t="shared" si="80"/>
        <v>38.799999999999997</v>
      </c>
      <c r="E204" s="12">
        <v>39</v>
      </c>
      <c r="F204" s="12">
        <v>39</v>
      </c>
      <c r="G204" s="12">
        <v>40</v>
      </c>
      <c r="H204" s="12">
        <v>39</v>
      </c>
      <c r="I204" s="12">
        <v>38</v>
      </c>
      <c r="J204" s="12">
        <v>38</v>
      </c>
      <c r="K204" s="12">
        <v>39</v>
      </c>
      <c r="L204" s="12">
        <v>38</v>
      </c>
      <c r="M204" s="74" t="str">
        <f t="shared" si="81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2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3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34</v>
      </c>
      <c r="AO204" s="41">
        <v>1168</v>
      </c>
      <c r="AP204" s="110"/>
      <c r="AQ204" s="111"/>
      <c r="AR204" s="126" t="str">
        <f t="shared" si="84"/>
        <v/>
      </c>
      <c r="AS204" s="126" t="str">
        <f t="shared" si="85"/>
        <v/>
      </c>
      <c r="AT204" s="127">
        <v>1228</v>
      </c>
      <c r="AU204" s="128"/>
      <c r="AV204" s="129"/>
      <c r="AW204" s="126" t="str">
        <f t="shared" si="86"/>
        <v/>
      </c>
      <c r="AX204" s="126" t="str">
        <f t="shared" si="87"/>
        <v/>
      </c>
      <c r="AY204" s="64" t="str">
        <f t="shared" si="88"/>
        <v/>
      </c>
      <c r="AZ204" s="97">
        <v>80.8</v>
      </c>
      <c r="BA204" s="68"/>
      <c r="BB204" s="68"/>
      <c r="BC204" s="68"/>
      <c r="BD204" s="68"/>
      <c r="BE204" s="15"/>
      <c r="BF204" s="5">
        <f t="shared" si="89"/>
        <v>15756</v>
      </c>
      <c r="BG204" s="42">
        <v>3626</v>
      </c>
      <c r="BH204" s="42">
        <v>6300</v>
      </c>
      <c r="BI204" s="42"/>
      <c r="BJ204" s="42"/>
      <c r="BK204" s="42"/>
      <c r="BL204" s="42"/>
      <c r="BM204" s="42">
        <v>5830</v>
      </c>
    </row>
    <row r="205" spans="1:65" outlineLevel="5">
      <c r="A205" s="22">
        <f t="shared" si="75"/>
        <v>6</v>
      </c>
      <c r="B205" s="9">
        <f t="shared" si="74"/>
        <v>42903</v>
      </c>
      <c r="C205" s="207">
        <v>375771</v>
      </c>
      <c r="D205" s="64">
        <f t="shared" si="80"/>
        <v>38.799999999999997</v>
      </c>
      <c r="E205" s="12">
        <v>39</v>
      </c>
      <c r="F205" s="12">
        <v>39</v>
      </c>
      <c r="G205" s="12">
        <v>39</v>
      </c>
      <c r="H205" s="12">
        <v>40</v>
      </c>
      <c r="I205" s="12">
        <v>38</v>
      </c>
      <c r="J205" s="12">
        <v>38</v>
      </c>
      <c r="K205" s="12">
        <v>38</v>
      </c>
      <c r="L205" s="12">
        <v>39</v>
      </c>
      <c r="M205" s="74" t="str">
        <f t="shared" si="81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2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3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40</v>
      </c>
      <c r="AO205" s="41">
        <v>1003</v>
      </c>
      <c r="AP205" s="110"/>
      <c r="AQ205" s="111"/>
      <c r="AR205" s="126" t="str">
        <f t="shared" si="84"/>
        <v/>
      </c>
      <c r="AS205" s="126" t="str">
        <f t="shared" si="85"/>
        <v/>
      </c>
      <c r="AT205" s="127">
        <v>990</v>
      </c>
      <c r="AU205" s="128"/>
      <c r="AV205" s="129"/>
      <c r="AW205" s="126" t="str">
        <f t="shared" si="86"/>
        <v/>
      </c>
      <c r="AX205" s="126" t="str">
        <f t="shared" si="87"/>
        <v/>
      </c>
      <c r="AY205" s="64" t="str">
        <f t="shared" si="88"/>
        <v/>
      </c>
      <c r="AZ205" s="97"/>
      <c r="BA205" s="68"/>
      <c r="BB205" s="68"/>
      <c r="BC205" s="68"/>
      <c r="BD205" s="68"/>
      <c r="BE205" s="15"/>
      <c r="BF205" s="5">
        <f t="shared" si="89"/>
        <v>13276</v>
      </c>
      <c r="BG205" s="42">
        <v>2856</v>
      </c>
      <c r="BH205" s="42">
        <v>4550</v>
      </c>
      <c r="BI205" s="42"/>
      <c r="BJ205" s="42"/>
      <c r="BK205" s="42"/>
      <c r="BL205" s="42"/>
      <c r="BM205" s="42">
        <v>5870</v>
      </c>
    </row>
    <row r="206" spans="1:65" outlineLevel="5">
      <c r="A206" s="22">
        <f t="shared" si="75"/>
        <v>6</v>
      </c>
      <c r="B206" s="9">
        <f t="shared" si="74"/>
        <v>42904</v>
      </c>
      <c r="C206" s="207">
        <v>363130</v>
      </c>
      <c r="D206" s="64">
        <f t="shared" si="80"/>
        <v>38.5</v>
      </c>
      <c r="E206" s="12">
        <v>39</v>
      </c>
      <c r="F206" s="12">
        <v>39</v>
      </c>
      <c r="G206" s="12">
        <v>39</v>
      </c>
      <c r="H206" s="12">
        <v>39</v>
      </c>
      <c r="I206" s="12">
        <v>38</v>
      </c>
      <c r="J206" s="12">
        <v>38</v>
      </c>
      <c r="K206" s="12">
        <v>38</v>
      </c>
      <c r="L206" s="12">
        <v>38</v>
      </c>
      <c r="M206" s="74" t="str">
        <f t="shared" si="81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2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3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31</v>
      </c>
      <c r="AO206" s="41">
        <v>1293</v>
      </c>
      <c r="AP206" s="110"/>
      <c r="AQ206" s="111"/>
      <c r="AR206" s="126" t="str">
        <f t="shared" si="84"/>
        <v/>
      </c>
      <c r="AS206" s="126" t="str">
        <f t="shared" si="85"/>
        <v/>
      </c>
      <c r="AT206" s="127">
        <v>1508</v>
      </c>
      <c r="AU206" s="128"/>
      <c r="AV206" s="129"/>
      <c r="AW206" s="126" t="str">
        <f t="shared" si="86"/>
        <v/>
      </c>
      <c r="AX206" s="126" t="str">
        <f t="shared" si="87"/>
        <v/>
      </c>
      <c r="AY206" s="64" t="str">
        <f t="shared" si="88"/>
        <v/>
      </c>
      <c r="AZ206" s="97"/>
      <c r="BA206" s="68"/>
      <c r="BB206" s="68"/>
      <c r="BC206" s="68"/>
      <c r="BD206" s="68"/>
      <c r="BE206" s="15"/>
      <c r="BF206" s="5">
        <f t="shared" si="89"/>
        <v>13935</v>
      </c>
      <c r="BG206" s="42">
        <v>3775</v>
      </c>
      <c r="BH206" s="42">
        <v>4200</v>
      </c>
      <c r="BI206" s="42"/>
      <c r="BJ206" s="42"/>
      <c r="BK206" s="42"/>
      <c r="BL206" s="42"/>
      <c r="BM206" s="42">
        <v>5960</v>
      </c>
    </row>
    <row r="207" spans="1:65" outlineLevel="5">
      <c r="A207" s="22">
        <f t="shared" si="75"/>
        <v>6</v>
      </c>
      <c r="B207" s="9">
        <f t="shared" si="74"/>
        <v>42905</v>
      </c>
      <c r="C207" s="207">
        <v>360467</v>
      </c>
      <c r="D207" s="64">
        <f t="shared" si="80"/>
        <v>38.5</v>
      </c>
      <c r="E207" s="12">
        <v>39</v>
      </c>
      <c r="F207" s="12">
        <v>39</v>
      </c>
      <c r="G207" s="12">
        <v>39</v>
      </c>
      <c r="H207" s="12">
        <v>39</v>
      </c>
      <c r="I207" s="12">
        <v>38</v>
      </c>
      <c r="J207" s="12">
        <v>38</v>
      </c>
      <c r="K207" s="12">
        <v>38</v>
      </c>
      <c r="L207" s="12">
        <v>38</v>
      </c>
      <c r="M207" s="74" t="str">
        <f t="shared" si="81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2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3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29</v>
      </c>
      <c r="AO207" s="41">
        <v>1382</v>
      </c>
      <c r="AP207" s="110"/>
      <c r="AQ207" s="111"/>
      <c r="AR207" s="126" t="str">
        <f t="shared" si="84"/>
        <v/>
      </c>
      <c r="AS207" s="126" t="str">
        <f t="shared" si="85"/>
        <v/>
      </c>
      <c r="AT207" s="127">
        <v>1545</v>
      </c>
      <c r="AU207" s="128"/>
      <c r="AV207" s="129"/>
      <c r="AW207" s="126" t="str">
        <f t="shared" si="86"/>
        <v/>
      </c>
      <c r="AX207" s="126" t="str">
        <f t="shared" si="87"/>
        <v/>
      </c>
      <c r="AY207" s="64" t="str">
        <f t="shared" si="88"/>
        <v/>
      </c>
      <c r="AZ207" s="97">
        <v>81.2</v>
      </c>
      <c r="BA207" s="68"/>
      <c r="BB207" s="68"/>
      <c r="BC207" s="68"/>
      <c r="BD207" s="68"/>
      <c r="BE207" s="15"/>
      <c r="BF207" s="5">
        <f t="shared" si="89"/>
        <v>17372</v>
      </c>
      <c r="BG207" s="42">
        <v>5572</v>
      </c>
      <c r="BH207" s="42">
        <v>5950</v>
      </c>
      <c r="BI207" s="42"/>
      <c r="BJ207" s="42"/>
      <c r="BK207" s="42"/>
      <c r="BL207" s="42"/>
      <c r="BM207" s="42">
        <v>5850</v>
      </c>
    </row>
    <row r="208" spans="1:65" outlineLevel="5">
      <c r="A208" s="22">
        <f t="shared" si="75"/>
        <v>6</v>
      </c>
      <c r="B208" s="9">
        <f t="shared" si="74"/>
        <v>42906</v>
      </c>
      <c r="C208" s="207">
        <v>398376</v>
      </c>
      <c r="D208" s="64">
        <f t="shared" si="80"/>
        <v>38.799999999999997</v>
      </c>
      <c r="E208" s="12">
        <v>39</v>
      </c>
      <c r="F208" s="12">
        <v>39</v>
      </c>
      <c r="G208" s="12">
        <v>40</v>
      </c>
      <c r="H208" s="12">
        <v>39</v>
      </c>
      <c r="I208" s="12">
        <v>38</v>
      </c>
      <c r="J208" s="12">
        <v>38</v>
      </c>
      <c r="K208" s="12">
        <v>39</v>
      </c>
      <c r="L208" s="12">
        <v>38</v>
      </c>
      <c r="M208" s="74" t="str">
        <f t="shared" si="81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2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3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25</v>
      </c>
      <c r="AO208" s="41">
        <v>1583</v>
      </c>
      <c r="AP208" s="110"/>
      <c r="AQ208" s="111"/>
      <c r="AR208" s="126" t="str">
        <f t="shared" si="84"/>
        <v/>
      </c>
      <c r="AS208" s="126" t="str">
        <f t="shared" si="85"/>
        <v/>
      </c>
      <c r="AT208" s="127">
        <v>1614</v>
      </c>
      <c r="AU208" s="128"/>
      <c r="AV208" s="129"/>
      <c r="AW208" s="126" t="str">
        <f t="shared" si="86"/>
        <v/>
      </c>
      <c r="AX208" s="126" t="str">
        <f t="shared" si="87"/>
        <v/>
      </c>
      <c r="AY208" s="64" t="str">
        <f t="shared" si="88"/>
        <v/>
      </c>
      <c r="AZ208" s="97">
        <v>81</v>
      </c>
      <c r="BA208" s="68"/>
      <c r="BB208" s="68"/>
      <c r="BC208" s="68"/>
      <c r="BD208" s="68"/>
      <c r="BE208" s="15"/>
      <c r="BF208" s="5">
        <f t="shared" si="89"/>
        <v>13236</v>
      </c>
      <c r="BG208" s="42">
        <v>2046</v>
      </c>
      <c r="BH208" s="42">
        <v>5250</v>
      </c>
      <c r="BI208" s="42"/>
      <c r="BJ208" s="42"/>
      <c r="BK208" s="42"/>
      <c r="BL208" s="42"/>
      <c r="BM208" s="42">
        <v>5940</v>
      </c>
    </row>
    <row r="209" spans="1:65" outlineLevel="5">
      <c r="A209" s="22">
        <f t="shared" si="75"/>
        <v>6</v>
      </c>
      <c r="B209" s="9">
        <f t="shared" si="74"/>
        <v>42907</v>
      </c>
      <c r="C209" s="207">
        <v>437848</v>
      </c>
      <c r="D209" s="64">
        <f t="shared" si="80"/>
        <v>38.5</v>
      </c>
      <c r="E209" s="12">
        <v>39</v>
      </c>
      <c r="F209" s="12">
        <v>39</v>
      </c>
      <c r="G209" s="12">
        <v>39</v>
      </c>
      <c r="H209" s="12">
        <v>39</v>
      </c>
      <c r="I209" s="12">
        <v>38</v>
      </c>
      <c r="J209" s="12">
        <v>38</v>
      </c>
      <c r="K209" s="12">
        <v>38</v>
      </c>
      <c r="L209" s="12">
        <v>38</v>
      </c>
      <c r="M209" s="74">
        <f t="shared" si="81"/>
        <v>7.3</v>
      </c>
      <c r="N209" s="83">
        <v>7.35</v>
      </c>
      <c r="O209" s="83">
        <v>7.33</v>
      </c>
      <c r="P209" s="83">
        <v>7.36</v>
      </c>
      <c r="Q209" s="83">
        <v>7.34</v>
      </c>
      <c r="R209" s="83"/>
      <c r="S209" s="83"/>
      <c r="T209" s="83"/>
      <c r="U209" s="83"/>
      <c r="V209" s="5" t="str">
        <f t="shared" si="82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3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27</v>
      </c>
      <c r="AO209" s="41">
        <v>1454</v>
      </c>
      <c r="AP209" s="110">
        <v>4.07</v>
      </c>
      <c r="AQ209" s="111">
        <v>3.03</v>
      </c>
      <c r="AR209" s="126">
        <f t="shared" si="84"/>
        <v>74.447174447174433</v>
      </c>
      <c r="AS209" s="126">
        <f t="shared" si="85"/>
        <v>25.552825552825567</v>
      </c>
      <c r="AT209" s="127">
        <v>1657</v>
      </c>
      <c r="AU209" s="128">
        <v>2.4500000000000002</v>
      </c>
      <c r="AV209" s="129">
        <v>1.47</v>
      </c>
      <c r="AW209" s="126">
        <f t="shared" si="86"/>
        <v>60</v>
      </c>
      <c r="AX209" s="126">
        <f t="shared" si="87"/>
        <v>40</v>
      </c>
      <c r="AY209" s="64">
        <f t="shared" si="88"/>
        <v>48.514851485148483</v>
      </c>
      <c r="AZ209" s="97">
        <v>81.3</v>
      </c>
      <c r="BA209" s="68"/>
      <c r="BB209" s="68"/>
      <c r="BC209" s="68"/>
      <c r="BD209" s="68"/>
      <c r="BE209" s="15"/>
      <c r="BF209" s="5">
        <f t="shared" si="89"/>
        <v>15460</v>
      </c>
      <c r="BG209" s="42">
        <v>5790</v>
      </c>
      <c r="BH209" s="42">
        <v>3680</v>
      </c>
      <c r="BI209" s="42"/>
      <c r="BJ209" s="42"/>
      <c r="BK209" s="42"/>
      <c r="BL209" s="42"/>
      <c r="BM209" s="42">
        <v>5990</v>
      </c>
    </row>
    <row r="210" spans="1:65" outlineLevel="5">
      <c r="A210" s="22">
        <f t="shared" si="75"/>
        <v>6</v>
      </c>
      <c r="B210" s="9">
        <f t="shared" si="74"/>
        <v>42908</v>
      </c>
      <c r="C210" s="207">
        <v>387382</v>
      </c>
      <c r="D210" s="64">
        <f t="shared" si="80"/>
        <v>38.5</v>
      </c>
      <c r="E210" s="12">
        <v>39</v>
      </c>
      <c r="F210" s="12">
        <v>39</v>
      </c>
      <c r="G210" s="12">
        <v>39</v>
      </c>
      <c r="H210" s="12">
        <v>39</v>
      </c>
      <c r="I210" s="12">
        <v>38</v>
      </c>
      <c r="J210" s="12">
        <v>38</v>
      </c>
      <c r="K210" s="12">
        <v>38</v>
      </c>
      <c r="L210" s="12">
        <v>38</v>
      </c>
      <c r="M210" s="74" t="str">
        <f t="shared" si="81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2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3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26</v>
      </c>
      <c r="AO210" s="41">
        <v>1549</v>
      </c>
      <c r="AP210" s="110"/>
      <c r="AQ210" s="111"/>
      <c r="AR210" s="126" t="str">
        <f t="shared" si="84"/>
        <v/>
      </c>
      <c r="AS210" s="126" t="str">
        <f t="shared" si="85"/>
        <v/>
      </c>
      <c r="AT210" s="127">
        <v>1631</v>
      </c>
      <c r="AU210" s="128"/>
      <c r="AV210" s="129"/>
      <c r="AW210" s="126" t="str">
        <f t="shared" si="86"/>
        <v/>
      </c>
      <c r="AX210" s="126" t="str">
        <f t="shared" si="87"/>
        <v/>
      </c>
      <c r="AY210" s="64" t="str">
        <f t="shared" si="88"/>
        <v/>
      </c>
      <c r="AZ210" s="97">
        <v>81</v>
      </c>
      <c r="BA210" s="68"/>
      <c r="BB210" s="68"/>
      <c r="BC210" s="68"/>
      <c r="BD210" s="68"/>
      <c r="BE210" s="15"/>
      <c r="BF210" s="5">
        <f t="shared" si="89"/>
        <v>14809</v>
      </c>
      <c r="BG210" s="42">
        <v>989</v>
      </c>
      <c r="BH210" s="42">
        <v>7880</v>
      </c>
      <c r="BI210" s="42"/>
      <c r="BJ210" s="42"/>
      <c r="BK210" s="42"/>
      <c r="BL210" s="42"/>
      <c r="BM210" s="42">
        <v>5940</v>
      </c>
    </row>
    <row r="211" spans="1:65" outlineLevel="5">
      <c r="A211" s="22">
        <f t="shared" si="75"/>
        <v>6</v>
      </c>
      <c r="B211" s="9">
        <f t="shared" si="74"/>
        <v>42909</v>
      </c>
      <c r="C211" s="207">
        <v>396413</v>
      </c>
      <c r="D211" s="64">
        <f t="shared" si="80"/>
        <v>38.5</v>
      </c>
      <c r="E211" s="12">
        <v>39</v>
      </c>
      <c r="F211" s="12">
        <v>39</v>
      </c>
      <c r="G211" s="12">
        <v>39</v>
      </c>
      <c r="H211" s="12">
        <v>39</v>
      </c>
      <c r="I211" s="12">
        <v>38</v>
      </c>
      <c r="J211" s="12">
        <v>38</v>
      </c>
      <c r="K211" s="12">
        <v>38</v>
      </c>
      <c r="L211" s="12">
        <v>38</v>
      </c>
      <c r="M211" s="74" t="str">
        <f t="shared" si="81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2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3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26</v>
      </c>
      <c r="AO211" s="41">
        <v>1545</v>
      </c>
      <c r="AP211" s="110"/>
      <c r="AQ211" s="111"/>
      <c r="AR211" s="126" t="str">
        <f t="shared" si="84"/>
        <v/>
      </c>
      <c r="AS211" s="126" t="str">
        <f t="shared" si="85"/>
        <v/>
      </c>
      <c r="AT211" s="127">
        <v>1638</v>
      </c>
      <c r="AU211" s="128"/>
      <c r="AV211" s="129"/>
      <c r="AW211" s="126" t="str">
        <f t="shared" si="86"/>
        <v/>
      </c>
      <c r="AX211" s="126" t="str">
        <f t="shared" si="87"/>
        <v/>
      </c>
      <c r="AY211" s="64" t="str">
        <f t="shared" si="88"/>
        <v/>
      </c>
      <c r="AZ211" s="97">
        <v>80.8</v>
      </c>
      <c r="BA211" s="68"/>
      <c r="BB211" s="68"/>
      <c r="BC211" s="68"/>
      <c r="BD211" s="68"/>
      <c r="BE211" s="15"/>
      <c r="BF211" s="5">
        <f t="shared" si="89"/>
        <v>17433</v>
      </c>
      <c r="BG211" s="42">
        <v>5693</v>
      </c>
      <c r="BH211" s="42">
        <v>5780</v>
      </c>
      <c r="BI211" s="42"/>
      <c r="BJ211" s="42"/>
      <c r="BK211" s="42"/>
      <c r="BL211" s="42"/>
      <c r="BM211" s="42">
        <v>5960</v>
      </c>
    </row>
    <row r="212" spans="1:65" outlineLevel="5">
      <c r="A212" s="22">
        <f t="shared" si="75"/>
        <v>6</v>
      </c>
      <c r="B212" s="9">
        <f t="shared" si="74"/>
        <v>42910</v>
      </c>
      <c r="C212" s="207">
        <v>388233</v>
      </c>
      <c r="D212" s="64">
        <f t="shared" si="80"/>
        <v>38.5</v>
      </c>
      <c r="E212" s="12">
        <v>39</v>
      </c>
      <c r="F212" s="12">
        <v>39</v>
      </c>
      <c r="G212" s="12">
        <v>39</v>
      </c>
      <c r="H212" s="12">
        <v>39</v>
      </c>
      <c r="I212" s="12">
        <v>38</v>
      </c>
      <c r="J212" s="12">
        <v>38</v>
      </c>
      <c r="K212" s="12">
        <v>38</v>
      </c>
      <c r="L212" s="12">
        <v>38</v>
      </c>
      <c r="M212" s="74" t="str">
        <f t="shared" si="81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2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3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28</v>
      </c>
      <c r="AO212" s="41">
        <v>1421</v>
      </c>
      <c r="AP212" s="110"/>
      <c r="AQ212" s="111"/>
      <c r="AR212" s="126" t="str">
        <f t="shared" si="84"/>
        <v/>
      </c>
      <c r="AS212" s="126" t="str">
        <f t="shared" si="85"/>
        <v/>
      </c>
      <c r="AT212" s="127">
        <v>1661</v>
      </c>
      <c r="AU212" s="128"/>
      <c r="AV212" s="129"/>
      <c r="AW212" s="126" t="str">
        <f t="shared" si="86"/>
        <v/>
      </c>
      <c r="AX212" s="126" t="str">
        <f t="shared" si="87"/>
        <v/>
      </c>
      <c r="AY212" s="64" t="str">
        <f t="shared" si="88"/>
        <v/>
      </c>
      <c r="AZ212" s="97"/>
      <c r="BA212" s="68"/>
      <c r="BB212" s="68"/>
      <c r="BC212" s="68"/>
      <c r="BD212" s="68"/>
      <c r="BE212" s="15"/>
      <c r="BF212" s="5">
        <f t="shared" si="89"/>
        <v>14469</v>
      </c>
      <c r="BG212" s="42">
        <v>5749</v>
      </c>
      <c r="BH212" s="42">
        <v>2800</v>
      </c>
      <c r="BI212" s="42"/>
      <c r="BJ212" s="42"/>
      <c r="BK212" s="42"/>
      <c r="BL212" s="42"/>
      <c r="BM212" s="42">
        <v>5920</v>
      </c>
    </row>
    <row r="213" spans="1:65" outlineLevel="5">
      <c r="A213" s="22">
        <f t="shared" si="75"/>
        <v>6</v>
      </c>
      <c r="B213" s="9">
        <f t="shared" si="74"/>
        <v>42911</v>
      </c>
      <c r="C213" s="207">
        <v>365393</v>
      </c>
      <c r="D213" s="64">
        <f t="shared" si="80"/>
        <v>38.5</v>
      </c>
      <c r="E213" s="12">
        <v>39</v>
      </c>
      <c r="F213" s="12">
        <v>39</v>
      </c>
      <c r="G213" s="12">
        <v>39</v>
      </c>
      <c r="H213" s="12">
        <v>39</v>
      </c>
      <c r="I213" s="12">
        <v>38</v>
      </c>
      <c r="J213" s="12">
        <v>38</v>
      </c>
      <c r="K213" s="12">
        <v>38</v>
      </c>
      <c r="L213" s="12">
        <v>38</v>
      </c>
      <c r="M213" s="74" t="str">
        <f t="shared" si="81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2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3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27</v>
      </c>
      <c r="AO213" s="41">
        <v>1463</v>
      </c>
      <c r="AP213" s="110"/>
      <c r="AQ213" s="111"/>
      <c r="AR213" s="126" t="str">
        <f t="shared" si="84"/>
        <v/>
      </c>
      <c r="AS213" s="126" t="str">
        <f t="shared" si="85"/>
        <v/>
      </c>
      <c r="AT213" s="127">
        <v>1655</v>
      </c>
      <c r="AU213" s="128"/>
      <c r="AV213" s="129"/>
      <c r="AW213" s="126" t="str">
        <f t="shared" si="86"/>
        <v/>
      </c>
      <c r="AX213" s="126" t="str">
        <f t="shared" si="87"/>
        <v/>
      </c>
      <c r="AY213" s="64" t="str">
        <f t="shared" si="88"/>
        <v/>
      </c>
      <c r="AZ213" s="97"/>
      <c r="BA213" s="68"/>
      <c r="BB213" s="68"/>
      <c r="BC213" s="68"/>
      <c r="BD213" s="68"/>
      <c r="BE213" s="15"/>
      <c r="BF213" s="5">
        <f t="shared" si="89"/>
        <v>14929</v>
      </c>
      <c r="BG213" s="42">
        <v>2389</v>
      </c>
      <c r="BH213" s="42">
        <v>6650</v>
      </c>
      <c r="BI213" s="42"/>
      <c r="BJ213" s="42"/>
      <c r="BK213" s="42"/>
      <c r="BL213" s="42"/>
      <c r="BM213" s="42">
        <v>5890</v>
      </c>
    </row>
    <row r="214" spans="1:65" outlineLevel="5">
      <c r="A214" s="22">
        <f t="shared" si="75"/>
        <v>6</v>
      </c>
      <c r="B214" s="9">
        <f t="shared" si="74"/>
        <v>42912</v>
      </c>
      <c r="C214" s="207">
        <v>371782</v>
      </c>
      <c r="D214" s="64">
        <f t="shared" si="80"/>
        <v>38.5</v>
      </c>
      <c r="E214" s="12">
        <v>39</v>
      </c>
      <c r="F214" s="12">
        <v>39</v>
      </c>
      <c r="G214" s="12">
        <v>39</v>
      </c>
      <c r="H214" s="12">
        <v>39</v>
      </c>
      <c r="I214" s="12">
        <v>38</v>
      </c>
      <c r="J214" s="12">
        <v>38</v>
      </c>
      <c r="K214" s="12">
        <v>38</v>
      </c>
      <c r="L214" s="12">
        <v>38</v>
      </c>
      <c r="M214" s="74" t="str">
        <f t="shared" si="81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2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3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28</v>
      </c>
      <c r="AO214" s="41">
        <v>1430</v>
      </c>
      <c r="AP214" s="110"/>
      <c r="AQ214" s="111"/>
      <c r="AR214" s="126" t="str">
        <f t="shared" si="84"/>
        <v/>
      </c>
      <c r="AS214" s="126" t="str">
        <f t="shared" si="85"/>
        <v/>
      </c>
      <c r="AT214" s="127">
        <v>1664</v>
      </c>
      <c r="AU214" s="128"/>
      <c r="AV214" s="129"/>
      <c r="AW214" s="126" t="str">
        <f t="shared" si="86"/>
        <v/>
      </c>
      <c r="AX214" s="126" t="str">
        <f t="shared" si="87"/>
        <v/>
      </c>
      <c r="AY214" s="64" t="str">
        <f t="shared" si="88"/>
        <v/>
      </c>
      <c r="AZ214" s="97">
        <v>81</v>
      </c>
      <c r="BA214" s="68"/>
      <c r="BB214" s="68"/>
      <c r="BC214" s="68"/>
      <c r="BD214" s="68"/>
      <c r="BE214" s="15"/>
      <c r="BF214" s="5">
        <f t="shared" si="89"/>
        <v>18227</v>
      </c>
      <c r="BG214" s="42">
        <v>4837</v>
      </c>
      <c r="BH214" s="42">
        <v>7350</v>
      </c>
      <c r="BI214" s="42"/>
      <c r="BJ214" s="42"/>
      <c r="BK214" s="42"/>
      <c r="BL214" s="42"/>
      <c r="BM214" s="42">
        <v>6040</v>
      </c>
    </row>
    <row r="215" spans="1:65" outlineLevel="5">
      <c r="A215" s="22">
        <f t="shared" si="75"/>
        <v>6</v>
      </c>
      <c r="B215" s="9">
        <f t="shared" si="74"/>
        <v>42913</v>
      </c>
      <c r="C215" s="207">
        <v>367974</v>
      </c>
      <c r="D215" s="64">
        <f t="shared" si="80"/>
        <v>38.5</v>
      </c>
      <c r="E215" s="12">
        <v>39</v>
      </c>
      <c r="F215" s="12">
        <v>39</v>
      </c>
      <c r="G215" s="12">
        <v>39</v>
      </c>
      <c r="H215" s="12">
        <v>39</v>
      </c>
      <c r="I215" s="12">
        <v>38</v>
      </c>
      <c r="J215" s="12">
        <v>38</v>
      </c>
      <c r="K215" s="12">
        <v>38</v>
      </c>
      <c r="L215" s="12">
        <v>38</v>
      </c>
      <c r="M215" s="74" t="str">
        <f t="shared" si="81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2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3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29</v>
      </c>
      <c r="AO215" s="41">
        <v>1372</v>
      </c>
      <c r="AP215" s="110"/>
      <c r="AQ215" s="111"/>
      <c r="AR215" s="126" t="str">
        <f t="shared" si="84"/>
        <v/>
      </c>
      <c r="AS215" s="126" t="str">
        <f t="shared" si="85"/>
        <v/>
      </c>
      <c r="AT215" s="127">
        <v>1372</v>
      </c>
      <c r="AU215" s="128"/>
      <c r="AV215" s="129"/>
      <c r="AW215" s="126" t="str">
        <f t="shared" si="86"/>
        <v/>
      </c>
      <c r="AX215" s="126" t="str">
        <f t="shared" si="87"/>
        <v/>
      </c>
      <c r="AY215" s="64" t="str">
        <f t="shared" si="88"/>
        <v/>
      </c>
      <c r="AZ215" s="97">
        <v>80.900000000000006</v>
      </c>
      <c r="BA215" s="68"/>
      <c r="BB215" s="68"/>
      <c r="BC215" s="68"/>
      <c r="BD215" s="68"/>
      <c r="BE215" s="15"/>
      <c r="BF215" s="5">
        <f t="shared" si="89"/>
        <v>14361</v>
      </c>
      <c r="BG215" s="42">
        <v>2551</v>
      </c>
      <c r="BH215" s="42">
        <v>5850</v>
      </c>
      <c r="BI215" s="42"/>
      <c r="BJ215" s="42"/>
      <c r="BK215" s="42"/>
      <c r="BL215" s="42"/>
      <c r="BM215" s="42">
        <v>5960</v>
      </c>
    </row>
    <row r="216" spans="1:65" outlineLevel="5">
      <c r="A216" s="22">
        <f t="shared" si="75"/>
        <v>6</v>
      </c>
      <c r="B216" s="9">
        <f t="shared" si="74"/>
        <v>42914</v>
      </c>
      <c r="C216" s="207">
        <v>384831</v>
      </c>
      <c r="D216" s="64">
        <f t="shared" si="80"/>
        <v>38.799999999999997</v>
      </c>
      <c r="E216" s="12">
        <v>39</v>
      </c>
      <c r="F216" s="12">
        <v>39</v>
      </c>
      <c r="G216" s="12">
        <v>40</v>
      </c>
      <c r="H216" s="12">
        <v>39</v>
      </c>
      <c r="I216" s="12">
        <v>38</v>
      </c>
      <c r="J216" s="12">
        <v>38</v>
      </c>
      <c r="K216" s="12">
        <v>39</v>
      </c>
      <c r="L216" s="12">
        <v>38</v>
      </c>
      <c r="M216" s="74" t="str">
        <f t="shared" si="81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2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3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36</v>
      </c>
      <c r="AO216" s="41">
        <v>1102</v>
      </c>
      <c r="AP216" s="110"/>
      <c r="AQ216" s="111"/>
      <c r="AR216" s="126" t="str">
        <f t="shared" si="84"/>
        <v/>
      </c>
      <c r="AS216" s="126" t="str">
        <f t="shared" si="85"/>
        <v/>
      </c>
      <c r="AT216" s="127">
        <v>1114</v>
      </c>
      <c r="AU216" s="128"/>
      <c r="AV216" s="129"/>
      <c r="AW216" s="126" t="str">
        <f t="shared" si="86"/>
        <v/>
      </c>
      <c r="AX216" s="126" t="str">
        <f t="shared" si="87"/>
        <v/>
      </c>
      <c r="AY216" s="64" t="str">
        <f t="shared" si="88"/>
        <v/>
      </c>
      <c r="AZ216" s="97">
        <v>80.8</v>
      </c>
      <c r="BA216" s="68"/>
      <c r="BB216" s="68"/>
      <c r="BC216" s="68"/>
      <c r="BD216" s="68"/>
      <c r="BE216" s="15"/>
      <c r="BF216" s="5">
        <f t="shared" si="89"/>
        <v>11626</v>
      </c>
      <c r="BG216" s="42">
        <v>5686</v>
      </c>
      <c r="BH216" s="42">
        <v>0</v>
      </c>
      <c r="BI216" s="42"/>
      <c r="BJ216" s="42"/>
      <c r="BK216" s="42"/>
      <c r="BL216" s="42"/>
      <c r="BM216" s="42">
        <v>5940</v>
      </c>
    </row>
    <row r="217" spans="1:65" outlineLevel="5">
      <c r="A217" s="22">
        <f t="shared" si="75"/>
        <v>6</v>
      </c>
      <c r="B217" s="9">
        <f t="shared" si="74"/>
        <v>42915</v>
      </c>
      <c r="C217" s="207">
        <v>400567</v>
      </c>
      <c r="D217" s="64">
        <f t="shared" si="80"/>
        <v>38.5</v>
      </c>
      <c r="E217" s="12">
        <v>39</v>
      </c>
      <c r="F217" s="12">
        <v>39</v>
      </c>
      <c r="G217" s="12">
        <v>39</v>
      </c>
      <c r="H217" s="12">
        <v>39</v>
      </c>
      <c r="I217" s="12">
        <v>38</v>
      </c>
      <c r="J217" s="12">
        <v>38</v>
      </c>
      <c r="K217" s="12">
        <v>38</v>
      </c>
      <c r="L217" s="12">
        <v>38</v>
      </c>
      <c r="M217" s="74" t="str">
        <f t="shared" si="81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2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3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35</v>
      </c>
      <c r="AO217" s="41">
        <v>1143</v>
      </c>
      <c r="AP217" s="110"/>
      <c r="AQ217" s="111"/>
      <c r="AR217" s="126" t="str">
        <f t="shared" si="84"/>
        <v/>
      </c>
      <c r="AS217" s="126" t="str">
        <f t="shared" si="85"/>
        <v/>
      </c>
      <c r="AT217" s="127">
        <v>1484</v>
      </c>
      <c r="AU217" s="128"/>
      <c r="AV217" s="129"/>
      <c r="AW217" s="126" t="str">
        <f t="shared" si="86"/>
        <v/>
      </c>
      <c r="AX217" s="126" t="str">
        <f t="shared" si="87"/>
        <v/>
      </c>
      <c r="AY217" s="64" t="str">
        <f t="shared" si="88"/>
        <v/>
      </c>
      <c r="AZ217" s="97">
        <v>80.5</v>
      </c>
      <c r="BA217" s="68"/>
      <c r="BB217" s="68"/>
      <c r="BC217" s="68"/>
      <c r="BD217" s="68"/>
      <c r="BE217" s="15"/>
      <c r="BF217" s="5">
        <f t="shared" si="89"/>
        <v>13799</v>
      </c>
      <c r="BG217" s="42">
        <v>1349</v>
      </c>
      <c r="BH217" s="42">
        <v>6750</v>
      </c>
      <c r="BI217" s="42"/>
      <c r="BJ217" s="42"/>
      <c r="BK217" s="42"/>
      <c r="BL217" s="42"/>
      <c r="BM217" s="42">
        <v>5700</v>
      </c>
    </row>
    <row r="218" spans="1:65" ht="17.25" outlineLevel="5" thickBot="1">
      <c r="A218" s="31">
        <f t="shared" si="75"/>
        <v>6</v>
      </c>
      <c r="B218" s="32">
        <f t="shared" si="74"/>
        <v>42916</v>
      </c>
      <c r="C218" s="207">
        <v>491287</v>
      </c>
      <c r="D218" s="64">
        <f t="shared" si="80"/>
        <v>38.299999999999997</v>
      </c>
      <c r="E218" s="12">
        <v>38</v>
      </c>
      <c r="F218" s="12">
        <v>39</v>
      </c>
      <c r="G218" s="12">
        <v>39</v>
      </c>
      <c r="H218" s="12">
        <v>39</v>
      </c>
      <c r="I218" s="12">
        <v>37</v>
      </c>
      <c r="J218" s="12">
        <v>38</v>
      </c>
      <c r="K218" s="12">
        <v>38</v>
      </c>
      <c r="L218" s="12">
        <v>38</v>
      </c>
      <c r="M218" s="74">
        <f t="shared" si="81"/>
        <v>7.4</v>
      </c>
      <c r="N218" s="83">
        <v>7.38</v>
      </c>
      <c r="O218" s="83">
        <v>7.39</v>
      </c>
      <c r="P218" s="83">
        <v>7.39</v>
      </c>
      <c r="Q218" s="83">
        <v>7.38</v>
      </c>
      <c r="R218" s="83"/>
      <c r="S218" s="83"/>
      <c r="T218" s="83"/>
      <c r="U218" s="83"/>
      <c r="V218" s="5" t="str">
        <f t="shared" si="82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3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24</v>
      </c>
      <c r="AO218" s="41">
        <v>1673</v>
      </c>
      <c r="AP218" s="110">
        <v>4.3499999999999996</v>
      </c>
      <c r="AQ218" s="111">
        <v>3.31</v>
      </c>
      <c r="AR218" s="126">
        <f t="shared" si="84"/>
        <v>76.091954022988517</v>
      </c>
      <c r="AS218" s="126">
        <f t="shared" si="85"/>
        <v>23.908045977011483</v>
      </c>
      <c r="AT218" s="127">
        <v>1919</v>
      </c>
      <c r="AU218" s="128">
        <v>2.78</v>
      </c>
      <c r="AV218" s="129">
        <v>1.61</v>
      </c>
      <c r="AW218" s="126">
        <f t="shared" si="86"/>
        <v>57.913669064748206</v>
      </c>
      <c r="AX218" s="126">
        <f t="shared" si="87"/>
        <v>42.086330935251794</v>
      </c>
      <c r="AY218" s="64">
        <f t="shared" si="88"/>
        <v>56.764014770057081</v>
      </c>
      <c r="AZ218" s="97">
        <v>80.8</v>
      </c>
      <c r="BA218" s="68">
        <v>60.13</v>
      </c>
      <c r="BB218" s="68"/>
      <c r="BC218" s="68"/>
      <c r="BD218" s="68"/>
      <c r="BE218" s="15"/>
      <c r="BF218" s="5">
        <f t="shared" si="89"/>
        <v>17636</v>
      </c>
      <c r="BG218" s="42">
        <v>3476</v>
      </c>
      <c r="BH218" s="42">
        <v>8340</v>
      </c>
      <c r="BI218" s="42"/>
      <c r="BJ218" s="42"/>
      <c r="BK218" s="42"/>
      <c r="BL218" s="42"/>
      <c r="BM218" s="42">
        <v>5820</v>
      </c>
    </row>
    <row r="219" spans="1:65" outlineLevel="4">
      <c r="A219" s="157" t="s">
        <v>40</v>
      </c>
      <c r="B219" s="158"/>
      <c r="C219" s="50">
        <f t="shared" ref="C219:BM219" si="90">SUBTOTAL(4,C189:C218)</f>
        <v>491287</v>
      </c>
      <c r="D219" s="60">
        <f t="shared" si="90"/>
        <v>38.799999999999997</v>
      </c>
      <c r="E219" s="28">
        <f t="shared" si="90"/>
        <v>39</v>
      </c>
      <c r="F219" s="28">
        <f t="shared" si="90"/>
        <v>39</v>
      </c>
      <c r="G219" s="28">
        <f t="shared" si="90"/>
        <v>40</v>
      </c>
      <c r="H219" s="28">
        <f t="shared" si="90"/>
        <v>40</v>
      </c>
      <c r="I219" s="28">
        <f t="shared" si="90"/>
        <v>38</v>
      </c>
      <c r="J219" s="28">
        <f t="shared" si="90"/>
        <v>38</v>
      </c>
      <c r="K219" s="28">
        <f t="shared" si="90"/>
        <v>39</v>
      </c>
      <c r="L219" s="28">
        <f t="shared" si="90"/>
        <v>39</v>
      </c>
      <c r="M219" s="71">
        <f t="shared" si="90"/>
        <v>7.4</v>
      </c>
      <c r="N219" s="82">
        <f t="shared" si="90"/>
        <v>7.38</v>
      </c>
      <c r="O219" s="82">
        <f t="shared" si="90"/>
        <v>7.39</v>
      </c>
      <c r="P219" s="82">
        <f t="shared" si="90"/>
        <v>7.39</v>
      </c>
      <c r="Q219" s="82">
        <f t="shared" si="90"/>
        <v>7.38</v>
      </c>
      <c r="R219" s="82">
        <f t="shared" si="90"/>
        <v>0</v>
      </c>
      <c r="S219" s="82">
        <f t="shared" si="90"/>
        <v>0</v>
      </c>
      <c r="T219" s="82">
        <f t="shared" si="90"/>
        <v>0</v>
      </c>
      <c r="U219" s="82">
        <f t="shared" si="90"/>
        <v>0</v>
      </c>
      <c r="V219" s="29">
        <f t="shared" si="90"/>
        <v>0</v>
      </c>
      <c r="W219" s="39">
        <f t="shared" si="90"/>
        <v>0</v>
      </c>
      <c r="X219" s="39">
        <f t="shared" si="90"/>
        <v>0</v>
      </c>
      <c r="Y219" s="39">
        <f t="shared" si="90"/>
        <v>0</v>
      </c>
      <c r="Z219" s="39">
        <f t="shared" si="90"/>
        <v>0</v>
      </c>
      <c r="AA219" s="39">
        <f t="shared" si="90"/>
        <v>0</v>
      </c>
      <c r="AB219" s="39">
        <f t="shared" si="90"/>
        <v>0</v>
      </c>
      <c r="AC219" s="39">
        <f t="shared" si="90"/>
        <v>0</v>
      </c>
      <c r="AD219" s="39">
        <f t="shared" si="90"/>
        <v>0</v>
      </c>
      <c r="AE219" s="29">
        <f t="shared" si="90"/>
        <v>0</v>
      </c>
      <c r="AF219" s="39">
        <f t="shared" si="90"/>
        <v>0</v>
      </c>
      <c r="AG219" s="39">
        <f t="shared" si="90"/>
        <v>0</v>
      </c>
      <c r="AH219" s="39">
        <f t="shared" si="90"/>
        <v>0</v>
      </c>
      <c r="AI219" s="39">
        <f t="shared" si="90"/>
        <v>0</v>
      </c>
      <c r="AJ219" s="39">
        <f t="shared" si="90"/>
        <v>0</v>
      </c>
      <c r="AK219" s="39">
        <f t="shared" si="90"/>
        <v>0</v>
      </c>
      <c r="AL219" s="39">
        <f t="shared" si="90"/>
        <v>0</v>
      </c>
      <c r="AM219" s="39">
        <f t="shared" si="90"/>
        <v>0</v>
      </c>
      <c r="AN219" s="39">
        <f t="shared" si="90"/>
        <v>42</v>
      </c>
      <c r="AO219" s="39">
        <f t="shared" si="90"/>
        <v>1943</v>
      </c>
      <c r="AP219" s="104">
        <f t="shared" si="90"/>
        <v>4.47</v>
      </c>
      <c r="AQ219" s="105">
        <f t="shared" si="90"/>
        <v>3.47</v>
      </c>
      <c r="AR219" s="106">
        <f t="shared" si="90"/>
        <v>77.628635346756155</v>
      </c>
      <c r="AS219" s="106">
        <f t="shared" si="90"/>
        <v>25.552825552825567</v>
      </c>
      <c r="AT219" s="107">
        <f t="shared" si="90"/>
        <v>2119</v>
      </c>
      <c r="AU219" s="108">
        <f t="shared" si="90"/>
        <v>2.78</v>
      </c>
      <c r="AV219" s="109">
        <f t="shared" si="90"/>
        <v>1.85</v>
      </c>
      <c r="AW219" s="106">
        <f t="shared" si="90"/>
        <v>70.075757575757578</v>
      </c>
      <c r="AX219" s="106">
        <f t="shared" si="90"/>
        <v>42.857142857142861</v>
      </c>
      <c r="AY219" s="60">
        <f t="shared" si="90"/>
        <v>56.862745098039227</v>
      </c>
      <c r="AZ219" s="96">
        <f t="shared" si="90"/>
        <v>81.599999999999994</v>
      </c>
      <c r="BA219" s="67">
        <f t="shared" si="90"/>
        <v>60.13</v>
      </c>
      <c r="BB219" s="67">
        <f t="shared" si="90"/>
        <v>0</v>
      </c>
      <c r="BC219" s="67">
        <f t="shared" si="90"/>
        <v>0</v>
      </c>
      <c r="BD219" s="67">
        <f t="shared" si="90"/>
        <v>0</v>
      </c>
      <c r="BE219" s="27">
        <f t="shared" si="90"/>
        <v>0</v>
      </c>
      <c r="BF219" s="29">
        <f t="shared" si="90"/>
        <v>19249</v>
      </c>
      <c r="BG219" s="39">
        <f t="shared" si="90"/>
        <v>5868</v>
      </c>
      <c r="BH219" s="40">
        <f t="shared" si="90"/>
        <v>9280</v>
      </c>
      <c r="BI219" s="40">
        <f t="shared" si="90"/>
        <v>0</v>
      </c>
      <c r="BJ219" s="40">
        <f t="shared" si="90"/>
        <v>0</v>
      </c>
      <c r="BK219" s="40">
        <f t="shared" si="90"/>
        <v>0</v>
      </c>
      <c r="BL219" s="40">
        <f t="shared" si="90"/>
        <v>0</v>
      </c>
      <c r="BM219" s="27">
        <f t="shared" si="90"/>
        <v>6040</v>
      </c>
    </row>
    <row r="220" spans="1:65" outlineLevel="3">
      <c r="A220" s="187" t="s">
        <v>29</v>
      </c>
      <c r="B220" s="188"/>
      <c r="C220" s="207">
        <f t="shared" ref="C220:BM220" si="91">SUBTOTAL(5,C189:C218)</f>
        <v>335642</v>
      </c>
      <c r="D220" s="208">
        <f t="shared" si="91"/>
        <v>38</v>
      </c>
      <c r="E220" s="12">
        <f t="shared" si="91"/>
        <v>38</v>
      </c>
      <c r="F220" s="12">
        <f t="shared" si="91"/>
        <v>39</v>
      </c>
      <c r="G220" s="12">
        <f t="shared" si="91"/>
        <v>39</v>
      </c>
      <c r="H220" s="12">
        <f t="shared" si="91"/>
        <v>38</v>
      </c>
      <c r="I220" s="12">
        <f t="shared" si="91"/>
        <v>37</v>
      </c>
      <c r="J220" s="12">
        <f t="shared" si="91"/>
        <v>38</v>
      </c>
      <c r="K220" s="12">
        <f t="shared" si="91"/>
        <v>38</v>
      </c>
      <c r="L220" s="12">
        <f t="shared" si="91"/>
        <v>37</v>
      </c>
      <c r="M220" s="210">
        <f t="shared" si="91"/>
        <v>7.3</v>
      </c>
      <c r="N220" s="83">
        <f t="shared" si="91"/>
        <v>7.31</v>
      </c>
      <c r="O220" s="83">
        <f t="shared" si="91"/>
        <v>7.32</v>
      </c>
      <c r="P220" s="83">
        <f t="shared" si="91"/>
        <v>7.32</v>
      </c>
      <c r="Q220" s="83">
        <f t="shared" si="91"/>
        <v>7.3</v>
      </c>
      <c r="R220" s="83">
        <f t="shared" si="91"/>
        <v>0</v>
      </c>
      <c r="S220" s="83">
        <f t="shared" si="91"/>
        <v>0</v>
      </c>
      <c r="T220" s="83">
        <f t="shared" si="91"/>
        <v>0</v>
      </c>
      <c r="U220" s="83">
        <f t="shared" si="91"/>
        <v>0</v>
      </c>
      <c r="V220" s="212">
        <f t="shared" si="91"/>
        <v>0</v>
      </c>
      <c r="W220" s="41">
        <f t="shared" si="91"/>
        <v>0</v>
      </c>
      <c r="X220" s="41">
        <f t="shared" si="91"/>
        <v>0</v>
      </c>
      <c r="Y220" s="41">
        <f t="shared" si="91"/>
        <v>0</v>
      </c>
      <c r="Z220" s="41">
        <f t="shared" si="91"/>
        <v>0</v>
      </c>
      <c r="AA220" s="41">
        <f t="shared" si="91"/>
        <v>0</v>
      </c>
      <c r="AB220" s="41">
        <f t="shared" si="91"/>
        <v>0</v>
      </c>
      <c r="AC220" s="41">
        <f t="shared" si="91"/>
        <v>0</v>
      </c>
      <c r="AD220" s="41">
        <f t="shared" si="91"/>
        <v>0</v>
      </c>
      <c r="AE220" s="212">
        <f t="shared" si="91"/>
        <v>0</v>
      </c>
      <c r="AF220" s="41">
        <f t="shared" si="91"/>
        <v>0</v>
      </c>
      <c r="AG220" s="41">
        <f t="shared" si="91"/>
        <v>0</v>
      </c>
      <c r="AH220" s="41">
        <f t="shared" si="91"/>
        <v>0</v>
      </c>
      <c r="AI220" s="41">
        <f t="shared" si="91"/>
        <v>0</v>
      </c>
      <c r="AJ220" s="41">
        <f t="shared" si="91"/>
        <v>0</v>
      </c>
      <c r="AK220" s="41">
        <f t="shared" si="91"/>
        <v>0</v>
      </c>
      <c r="AL220" s="41">
        <f t="shared" si="91"/>
        <v>0</v>
      </c>
      <c r="AM220" s="41">
        <f t="shared" si="91"/>
        <v>0</v>
      </c>
      <c r="AN220" s="41">
        <f t="shared" si="91"/>
        <v>21</v>
      </c>
      <c r="AO220" s="41">
        <f t="shared" si="91"/>
        <v>939</v>
      </c>
      <c r="AP220" s="110">
        <f t="shared" si="91"/>
        <v>3.15</v>
      </c>
      <c r="AQ220" s="111">
        <f t="shared" si="91"/>
        <v>2.38</v>
      </c>
      <c r="AR220" s="216">
        <f t="shared" si="91"/>
        <v>74.447174447174433</v>
      </c>
      <c r="AS220" s="216">
        <f t="shared" si="91"/>
        <v>22.371364653243845</v>
      </c>
      <c r="AT220" s="113">
        <f t="shared" si="91"/>
        <v>990</v>
      </c>
      <c r="AU220" s="114">
        <f t="shared" si="91"/>
        <v>2.4500000000000002</v>
      </c>
      <c r="AV220" s="115">
        <f t="shared" si="91"/>
        <v>1.44</v>
      </c>
      <c r="AW220" s="216">
        <f t="shared" si="91"/>
        <v>57.142857142857139</v>
      </c>
      <c r="AX220" s="216">
        <f t="shared" si="91"/>
        <v>29.924242424242422</v>
      </c>
      <c r="AY220" s="208">
        <f t="shared" si="91"/>
        <v>32.513770838653201</v>
      </c>
      <c r="AZ220" s="97">
        <f t="shared" si="91"/>
        <v>80.400000000000006</v>
      </c>
      <c r="BA220" s="68">
        <f t="shared" si="91"/>
        <v>60.13</v>
      </c>
      <c r="BB220" s="68">
        <f t="shared" si="91"/>
        <v>0</v>
      </c>
      <c r="BC220" s="68">
        <f t="shared" si="91"/>
        <v>0</v>
      </c>
      <c r="BD220" s="68">
        <f t="shared" si="91"/>
        <v>0</v>
      </c>
      <c r="BE220" s="15">
        <f t="shared" si="91"/>
        <v>0</v>
      </c>
      <c r="BF220" s="212">
        <f t="shared" si="91"/>
        <v>11626</v>
      </c>
      <c r="BG220" s="41">
        <f t="shared" si="91"/>
        <v>989</v>
      </c>
      <c r="BH220" s="42">
        <f t="shared" si="91"/>
        <v>0</v>
      </c>
      <c r="BI220" s="42">
        <f t="shared" si="91"/>
        <v>0</v>
      </c>
      <c r="BJ220" s="42">
        <f t="shared" si="91"/>
        <v>0</v>
      </c>
      <c r="BK220" s="42">
        <f t="shared" si="91"/>
        <v>0</v>
      </c>
      <c r="BL220" s="42">
        <f t="shared" si="91"/>
        <v>0</v>
      </c>
      <c r="BM220" s="15">
        <f t="shared" si="91"/>
        <v>5490</v>
      </c>
    </row>
    <row r="221" spans="1:65" outlineLevel="2">
      <c r="A221" s="187" t="s">
        <v>18</v>
      </c>
      <c r="B221" s="188"/>
      <c r="C221" s="207">
        <f>IFERROR(SUBTOTAL(1,C189:C218),"")</f>
        <v>383451.23333333334</v>
      </c>
      <c r="D221" s="208">
        <f t="shared" ref="D221:BM221" si="92">IFERROR(SUBTOTAL(1,D189:D218),"")</f>
        <v>38.466666666666661</v>
      </c>
      <c r="E221" s="12">
        <f t="shared" si="92"/>
        <v>38.9</v>
      </c>
      <c r="F221" s="12">
        <f t="shared" si="92"/>
        <v>39</v>
      </c>
      <c r="G221" s="12">
        <f t="shared" si="92"/>
        <v>39.1</v>
      </c>
      <c r="H221" s="12">
        <f t="shared" si="92"/>
        <v>38.799999999999997</v>
      </c>
      <c r="I221" s="12">
        <f t="shared" si="92"/>
        <v>37.9</v>
      </c>
      <c r="J221" s="12">
        <f t="shared" si="92"/>
        <v>38</v>
      </c>
      <c r="K221" s="12">
        <f t="shared" si="92"/>
        <v>38.1</v>
      </c>
      <c r="L221" s="12">
        <f t="shared" si="92"/>
        <v>37.799999999999997</v>
      </c>
      <c r="M221" s="210">
        <f t="shared" si="92"/>
        <v>7.32</v>
      </c>
      <c r="N221" s="83">
        <f t="shared" si="92"/>
        <v>7.3360000000000003</v>
      </c>
      <c r="O221" s="83">
        <f t="shared" si="92"/>
        <v>7.3379999999999992</v>
      </c>
      <c r="P221" s="83">
        <f t="shared" si="92"/>
        <v>7.3459999999999992</v>
      </c>
      <c r="Q221" s="83">
        <f t="shared" si="92"/>
        <v>7.3379999999999992</v>
      </c>
      <c r="R221" s="83" t="str">
        <f t="shared" si="92"/>
        <v/>
      </c>
      <c r="S221" s="83" t="str">
        <f t="shared" si="92"/>
        <v/>
      </c>
      <c r="T221" s="83" t="str">
        <f t="shared" si="92"/>
        <v/>
      </c>
      <c r="U221" s="83" t="str">
        <f t="shared" si="92"/>
        <v/>
      </c>
      <c r="V221" s="212" t="str">
        <f t="shared" si="92"/>
        <v/>
      </c>
      <c r="W221" s="41" t="str">
        <f t="shared" si="92"/>
        <v/>
      </c>
      <c r="X221" s="41" t="str">
        <f t="shared" si="92"/>
        <v/>
      </c>
      <c r="Y221" s="41" t="str">
        <f t="shared" si="92"/>
        <v/>
      </c>
      <c r="Z221" s="41" t="str">
        <f t="shared" si="92"/>
        <v/>
      </c>
      <c r="AA221" s="41" t="str">
        <f t="shared" si="92"/>
        <v/>
      </c>
      <c r="AB221" s="41" t="str">
        <f t="shared" si="92"/>
        <v/>
      </c>
      <c r="AC221" s="41" t="str">
        <f t="shared" si="92"/>
        <v/>
      </c>
      <c r="AD221" s="41" t="str">
        <f t="shared" si="92"/>
        <v/>
      </c>
      <c r="AE221" s="212" t="str">
        <f t="shared" si="92"/>
        <v/>
      </c>
      <c r="AF221" s="41" t="str">
        <f t="shared" si="92"/>
        <v/>
      </c>
      <c r="AG221" s="41" t="str">
        <f t="shared" si="92"/>
        <v/>
      </c>
      <c r="AH221" s="41" t="str">
        <f t="shared" si="92"/>
        <v/>
      </c>
      <c r="AI221" s="41" t="str">
        <f t="shared" si="92"/>
        <v/>
      </c>
      <c r="AJ221" s="41" t="str">
        <f t="shared" si="92"/>
        <v/>
      </c>
      <c r="AK221" s="41" t="str">
        <f t="shared" si="92"/>
        <v/>
      </c>
      <c r="AL221" s="41" t="str">
        <f t="shared" si="92"/>
        <v/>
      </c>
      <c r="AM221" s="41" t="str">
        <f t="shared" si="92"/>
        <v/>
      </c>
      <c r="AN221" s="41">
        <f t="shared" si="92"/>
        <v>29.333333333333332</v>
      </c>
      <c r="AO221" s="41">
        <f t="shared" si="92"/>
        <v>1416.2</v>
      </c>
      <c r="AP221" s="110">
        <f t="shared" si="92"/>
        <v>3.9539999999999997</v>
      </c>
      <c r="AQ221" s="111">
        <f t="shared" si="92"/>
        <v>2.996</v>
      </c>
      <c r="AR221" s="216">
        <f t="shared" si="92"/>
        <v>75.704449397283128</v>
      </c>
      <c r="AS221" s="216">
        <f t="shared" si="92"/>
        <v>24.295550602716865</v>
      </c>
      <c r="AT221" s="113">
        <f t="shared" si="92"/>
        <v>1544.4</v>
      </c>
      <c r="AU221" s="114">
        <f t="shared" si="92"/>
        <v>2.6339999999999999</v>
      </c>
      <c r="AV221" s="115">
        <f t="shared" si="92"/>
        <v>1.6160000000000001</v>
      </c>
      <c r="AW221" s="216">
        <f t="shared" si="92"/>
        <v>61.328615030053882</v>
      </c>
      <c r="AX221" s="216">
        <f t="shared" si="92"/>
        <v>38.671384969946118</v>
      </c>
      <c r="AY221" s="208">
        <f t="shared" si="92"/>
        <v>48.162309480284932</v>
      </c>
      <c r="AZ221" s="97">
        <f t="shared" si="92"/>
        <v>81.028571428571425</v>
      </c>
      <c r="BA221" s="68">
        <f t="shared" si="92"/>
        <v>60.13</v>
      </c>
      <c r="BB221" s="68" t="str">
        <f t="shared" si="92"/>
        <v/>
      </c>
      <c r="BC221" s="68" t="str">
        <f t="shared" si="92"/>
        <v/>
      </c>
      <c r="BD221" s="68" t="str">
        <f t="shared" si="92"/>
        <v/>
      </c>
      <c r="BE221" s="15" t="str">
        <f>IFERROR(SUBTOTAL(1,BE189:BE218),"")</f>
        <v/>
      </c>
      <c r="BF221" s="212">
        <f t="shared" si="92"/>
        <v>15287.433333333332</v>
      </c>
      <c r="BG221" s="41">
        <f t="shared" si="92"/>
        <v>4181.4333333333334</v>
      </c>
      <c r="BH221" s="42">
        <f t="shared" si="92"/>
        <v>5255.666666666667</v>
      </c>
      <c r="BI221" s="42" t="str">
        <f t="shared" si="92"/>
        <v/>
      </c>
      <c r="BJ221" s="42" t="str">
        <f t="shared" si="92"/>
        <v/>
      </c>
      <c r="BK221" s="42" t="str">
        <f t="shared" si="92"/>
        <v/>
      </c>
      <c r="BL221" s="42" t="str">
        <f t="shared" si="92"/>
        <v/>
      </c>
      <c r="BM221" s="15">
        <f t="shared" si="92"/>
        <v>5850.333333333333</v>
      </c>
    </row>
    <row r="222" spans="1:65" ht="17.25" outlineLevel="1" thickBot="1">
      <c r="A222" s="224" t="s">
        <v>55</v>
      </c>
      <c r="B222" s="225"/>
      <c r="C222" s="226">
        <f>SUBTOTAL(9,C189:C218)</f>
        <v>11503537</v>
      </c>
      <c r="D222" s="227"/>
      <c r="E222" s="228"/>
      <c r="F222" s="228"/>
      <c r="G222" s="228"/>
      <c r="H222" s="228"/>
      <c r="I222" s="228"/>
      <c r="J222" s="228"/>
      <c r="K222" s="228"/>
      <c r="L222" s="228"/>
      <c r="M222" s="229"/>
      <c r="N222" s="230"/>
      <c r="O222" s="230"/>
      <c r="P222" s="230"/>
      <c r="Q222" s="230"/>
      <c r="R222" s="230"/>
      <c r="S222" s="230"/>
      <c r="T222" s="230"/>
      <c r="U222" s="230"/>
      <c r="V222" s="231"/>
      <c r="W222" s="232"/>
      <c r="X222" s="232"/>
      <c r="Y222" s="232"/>
      <c r="Z222" s="232"/>
      <c r="AA222" s="232"/>
      <c r="AB222" s="232"/>
      <c r="AC222" s="232"/>
      <c r="AD222" s="232"/>
      <c r="AE222" s="231"/>
      <c r="AF222" s="232"/>
      <c r="AG222" s="232"/>
      <c r="AH222" s="232"/>
      <c r="AI222" s="232"/>
      <c r="AJ222" s="232"/>
      <c r="AK222" s="232"/>
      <c r="AL222" s="232"/>
      <c r="AM222" s="232"/>
      <c r="AN222" s="232"/>
      <c r="AO222" s="233">
        <f>SUBTOTAL(9,AO189:AO218)</f>
        <v>42486</v>
      </c>
      <c r="AP222" s="234"/>
      <c r="AQ222" s="235"/>
      <c r="AR222" s="236"/>
      <c r="AS222" s="236"/>
      <c r="AT222" s="237">
        <f>SUBTOTAL(9,AT189:AT218)</f>
        <v>46332</v>
      </c>
      <c r="AU222" s="238"/>
      <c r="AV222" s="239"/>
      <c r="AW222" s="236"/>
      <c r="AX222" s="236"/>
      <c r="AY222" s="227"/>
      <c r="AZ222" s="240"/>
      <c r="BA222" s="241"/>
      <c r="BB222" s="241"/>
      <c r="BC222" s="241"/>
      <c r="BD222" s="241"/>
      <c r="BE222" s="242">
        <f>SUBTOTAL(9,BE189:BE218)</f>
        <v>0</v>
      </c>
      <c r="BF222" s="243">
        <f t="shared" ref="BF222:BM222" si="93">SUBTOTAL(9,BF189:BF218)</f>
        <v>458623</v>
      </c>
      <c r="BG222" s="233">
        <f t="shared" si="93"/>
        <v>125443</v>
      </c>
      <c r="BH222" s="244">
        <f t="shared" si="93"/>
        <v>157670</v>
      </c>
      <c r="BI222" s="244">
        <f t="shared" si="93"/>
        <v>0</v>
      </c>
      <c r="BJ222" s="244">
        <f t="shared" si="93"/>
        <v>0</v>
      </c>
      <c r="BK222" s="244">
        <f t="shared" si="93"/>
        <v>0</v>
      </c>
      <c r="BL222" s="244">
        <f t="shared" si="93"/>
        <v>0</v>
      </c>
      <c r="BM222" s="242">
        <f t="shared" si="93"/>
        <v>175510</v>
      </c>
    </row>
    <row r="223" spans="1:65" outlineLevel="5">
      <c r="A223" s="21">
        <f t="shared" si="75"/>
        <v>7</v>
      </c>
      <c r="B223" s="33">
        <f>B218+1</f>
        <v>42917</v>
      </c>
      <c r="C223" s="207">
        <v>392629</v>
      </c>
      <c r="D223" s="64">
        <f t="shared" ref="D223:D253" si="94">IFERROR(ROUND(AVERAGE(E223:L223),1),"")</f>
        <v>38.5</v>
      </c>
      <c r="E223" s="12">
        <v>39</v>
      </c>
      <c r="F223" s="12">
        <v>39</v>
      </c>
      <c r="G223" s="12">
        <v>39</v>
      </c>
      <c r="H223" s="12">
        <v>39</v>
      </c>
      <c r="I223" s="12">
        <v>38</v>
      </c>
      <c r="J223" s="12">
        <v>38</v>
      </c>
      <c r="K223" s="12">
        <v>38</v>
      </c>
      <c r="L223" s="12">
        <v>38</v>
      </c>
      <c r="M223" s="74" t="str">
        <f t="shared" ref="M223:M253" si="95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6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7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21</v>
      </c>
      <c r="AO223" s="41">
        <v>1889</v>
      </c>
      <c r="AP223" s="110"/>
      <c r="AQ223" s="111"/>
      <c r="AR223" s="126" t="str">
        <f t="shared" ref="AR223:AR253" si="98">IFERROR(AQ223/AP223*100,"")</f>
        <v/>
      </c>
      <c r="AS223" s="126" t="str">
        <f t="shared" ref="AS223:AS253" si="99">IFERROR(100-AR223,"")</f>
        <v/>
      </c>
      <c r="AT223" s="127">
        <v>2095</v>
      </c>
      <c r="AU223" s="128"/>
      <c r="AV223" s="129"/>
      <c r="AW223" s="126" t="str">
        <f t="shared" ref="AW223:AW253" si="100">IFERROR(AV223/AU223*100,"")</f>
        <v/>
      </c>
      <c r="AX223" s="126" t="str">
        <f t="shared" ref="AX223:AX253" si="101">IFERROR(100-AW223,"")</f>
        <v/>
      </c>
      <c r="AY223" s="143" t="str">
        <f t="shared" ref="AY223:AY253" si="102">IFERROR((1-((AW223*AS223)/(AX223*AR223)))*100,"")</f>
        <v/>
      </c>
      <c r="AZ223" s="97"/>
      <c r="BA223" s="68"/>
      <c r="BB223" s="68"/>
      <c r="BC223" s="68"/>
      <c r="BD223" s="68"/>
      <c r="BE223" s="15"/>
      <c r="BF223" s="5">
        <f t="shared" ref="BF223:BF253" si="103">IF(SUM(BG223:BM223)=0,"",SUM(BG223:BM223))</f>
        <v>17556</v>
      </c>
      <c r="BG223" s="42">
        <v>5496</v>
      </c>
      <c r="BH223" s="42">
        <v>6150</v>
      </c>
      <c r="BI223" s="42"/>
      <c r="BJ223" s="42"/>
      <c r="BK223" s="42"/>
      <c r="BL223" s="42"/>
      <c r="BM223" s="15">
        <v>5910</v>
      </c>
    </row>
    <row r="224" spans="1:65" outlineLevel="5">
      <c r="A224" s="22">
        <f t="shared" si="75"/>
        <v>7</v>
      </c>
      <c r="B224" s="9">
        <f t="shared" ref="B224:B287" si="104">B223+1</f>
        <v>42918</v>
      </c>
      <c r="C224" s="207">
        <v>361502</v>
      </c>
      <c r="D224" s="64">
        <f t="shared" si="94"/>
        <v>38.5</v>
      </c>
      <c r="E224" s="12">
        <v>39</v>
      </c>
      <c r="F224" s="12">
        <v>39</v>
      </c>
      <c r="G224" s="12">
        <v>39</v>
      </c>
      <c r="H224" s="12">
        <v>39</v>
      </c>
      <c r="I224" s="12">
        <v>38</v>
      </c>
      <c r="J224" s="12">
        <v>38</v>
      </c>
      <c r="K224" s="12">
        <v>38</v>
      </c>
      <c r="L224" s="12">
        <v>38</v>
      </c>
      <c r="M224" s="74" t="str">
        <f t="shared" si="95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6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7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21</v>
      </c>
      <c r="AO224" s="41">
        <v>1930</v>
      </c>
      <c r="AP224" s="110"/>
      <c r="AQ224" s="111"/>
      <c r="AR224" s="126" t="str">
        <f t="shared" si="98"/>
        <v/>
      </c>
      <c r="AS224" s="126" t="str">
        <f t="shared" si="99"/>
        <v/>
      </c>
      <c r="AT224" s="127">
        <v>2093</v>
      </c>
      <c r="AU224" s="128"/>
      <c r="AV224" s="129"/>
      <c r="AW224" s="126" t="str">
        <f t="shared" si="100"/>
        <v/>
      </c>
      <c r="AX224" s="126" t="str">
        <f t="shared" si="101"/>
        <v/>
      </c>
      <c r="AY224" s="143" t="str">
        <f t="shared" si="102"/>
        <v/>
      </c>
      <c r="AZ224" s="97"/>
      <c r="BA224" s="68"/>
      <c r="BB224" s="68"/>
      <c r="BC224" s="68"/>
      <c r="BD224" s="68"/>
      <c r="BE224" s="15"/>
      <c r="BF224" s="5">
        <f t="shared" si="103"/>
        <v>19492</v>
      </c>
      <c r="BG224" s="42">
        <v>5582</v>
      </c>
      <c r="BH224" s="42">
        <v>8000</v>
      </c>
      <c r="BI224" s="42"/>
      <c r="BJ224" s="42"/>
      <c r="BK224" s="42"/>
      <c r="BL224" s="42"/>
      <c r="BM224" s="15">
        <v>5910</v>
      </c>
    </row>
    <row r="225" spans="1:65" outlineLevel="5">
      <c r="A225" s="22">
        <f t="shared" si="75"/>
        <v>7</v>
      </c>
      <c r="B225" s="9">
        <f t="shared" si="104"/>
        <v>42919</v>
      </c>
      <c r="C225" s="207">
        <v>373760</v>
      </c>
      <c r="D225" s="64">
        <f t="shared" si="94"/>
        <v>38.5</v>
      </c>
      <c r="E225" s="12">
        <v>39</v>
      </c>
      <c r="F225" s="12">
        <v>39</v>
      </c>
      <c r="G225" s="12">
        <v>39</v>
      </c>
      <c r="H225" s="12">
        <v>39</v>
      </c>
      <c r="I225" s="12">
        <v>38</v>
      </c>
      <c r="J225" s="12">
        <v>38</v>
      </c>
      <c r="K225" s="12">
        <v>38</v>
      </c>
      <c r="L225" s="12">
        <v>38</v>
      </c>
      <c r="M225" s="74" t="str">
        <f t="shared" si="95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6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7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20</v>
      </c>
      <c r="AO225" s="41">
        <v>1999</v>
      </c>
      <c r="AP225" s="110"/>
      <c r="AQ225" s="111"/>
      <c r="AR225" s="126" t="str">
        <f t="shared" si="98"/>
        <v/>
      </c>
      <c r="AS225" s="126" t="str">
        <f t="shared" si="99"/>
        <v/>
      </c>
      <c r="AT225" s="127">
        <v>2094</v>
      </c>
      <c r="AU225" s="128"/>
      <c r="AV225" s="129"/>
      <c r="AW225" s="126" t="str">
        <f t="shared" si="100"/>
        <v/>
      </c>
      <c r="AX225" s="126" t="str">
        <f t="shared" si="101"/>
        <v/>
      </c>
      <c r="AY225" s="143" t="str">
        <f t="shared" si="102"/>
        <v/>
      </c>
      <c r="AZ225" s="97">
        <v>80.8</v>
      </c>
      <c r="BA225" s="68"/>
      <c r="BB225" s="68"/>
      <c r="BC225" s="68"/>
      <c r="BD225" s="68"/>
      <c r="BE225" s="15"/>
      <c r="BF225" s="5">
        <f t="shared" si="103"/>
        <v>20490</v>
      </c>
      <c r="BG225" s="42">
        <v>3860</v>
      </c>
      <c r="BH225" s="42">
        <v>10740</v>
      </c>
      <c r="BI225" s="42"/>
      <c r="BJ225" s="42"/>
      <c r="BK225" s="42"/>
      <c r="BL225" s="42"/>
      <c r="BM225" s="15">
        <v>5890</v>
      </c>
    </row>
    <row r="226" spans="1:65" outlineLevel="5">
      <c r="A226" s="22">
        <f t="shared" si="75"/>
        <v>7</v>
      </c>
      <c r="B226" s="9">
        <f t="shared" si="104"/>
        <v>42920</v>
      </c>
      <c r="C226" s="207">
        <v>513644</v>
      </c>
      <c r="D226" s="64">
        <f t="shared" si="94"/>
        <v>38.299999999999997</v>
      </c>
      <c r="E226" s="12">
        <v>38</v>
      </c>
      <c r="F226" s="12">
        <v>39</v>
      </c>
      <c r="G226" s="12">
        <v>39</v>
      </c>
      <c r="H226" s="12">
        <v>39</v>
      </c>
      <c r="I226" s="12">
        <v>37</v>
      </c>
      <c r="J226" s="12">
        <v>38</v>
      </c>
      <c r="K226" s="12">
        <v>38</v>
      </c>
      <c r="L226" s="12">
        <v>38</v>
      </c>
      <c r="M226" s="74" t="str">
        <f t="shared" si="95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6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7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22</v>
      </c>
      <c r="AO226" s="41">
        <v>1850</v>
      </c>
      <c r="AP226" s="110"/>
      <c r="AQ226" s="111"/>
      <c r="AR226" s="126" t="str">
        <f t="shared" si="98"/>
        <v/>
      </c>
      <c r="AS226" s="126" t="str">
        <f t="shared" si="99"/>
        <v/>
      </c>
      <c r="AT226" s="127">
        <v>2098</v>
      </c>
      <c r="AU226" s="128"/>
      <c r="AV226" s="129"/>
      <c r="AW226" s="126" t="str">
        <f t="shared" si="100"/>
        <v/>
      </c>
      <c r="AX226" s="126" t="str">
        <f t="shared" si="101"/>
        <v/>
      </c>
      <c r="AY226" s="143" t="str">
        <f t="shared" si="102"/>
        <v/>
      </c>
      <c r="AZ226" s="97">
        <v>80.2</v>
      </c>
      <c r="BA226" s="68"/>
      <c r="BB226" s="68"/>
      <c r="BC226" s="68"/>
      <c r="BD226" s="68"/>
      <c r="BE226" s="15"/>
      <c r="BF226" s="5">
        <f t="shared" si="103"/>
        <v>15760</v>
      </c>
      <c r="BG226" s="42">
        <v>5250</v>
      </c>
      <c r="BH226" s="42">
        <v>6670</v>
      </c>
      <c r="BI226" s="42"/>
      <c r="BJ226" s="42"/>
      <c r="BK226" s="42"/>
      <c r="BL226" s="42"/>
      <c r="BM226" s="15">
        <v>3840</v>
      </c>
    </row>
    <row r="227" spans="1:65" outlineLevel="5">
      <c r="A227" s="22">
        <f t="shared" si="75"/>
        <v>7</v>
      </c>
      <c r="B227" s="9">
        <f t="shared" si="104"/>
        <v>42921</v>
      </c>
      <c r="C227" s="207">
        <v>486034</v>
      </c>
      <c r="D227" s="64">
        <f t="shared" si="94"/>
        <v>38.5</v>
      </c>
      <c r="E227" s="12">
        <v>39</v>
      </c>
      <c r="F227" s="12">
        <v>39</v>
      </c>
      <c r="G227" s="12">
        <v>39</v>
      </c>
      <c r="H227" s="12">
        <v>39</v>
      </c>
      <c r="I227" s="12">
        <v>38</v>
      </c>
      <c r="J227" s="12">
        <v>38</v>
      </c>
      <c r="K227" s="12">
        <v>38</v>
      </c>
      <c r="L227" s="12">
        <v>38</v>
      </c>
      <c r="M227" s="74" t="str">
        <f t="shared" si="95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6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7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24</v>
      </c>
      <c r="AO227" s="41">
        <v>1642</v>
      </c>
      <c r="AP227" s="110"/>
      <c r="AQ227" s="111"/>
      <c r="AR227" s="126" t="str">
        <f t="shared" si="98"/>
        <v/>
      </c>
      <c r="AS227" s="126" t="str">
        <f t="shared" si="99"/>
        <v/>
      </c>
      <c r="AT227" s="127">
        <v>1905</v>
      </c>
      <c r="AU227" s="128"/>
      <c r="AV227" s="129"/>
      <c r="AW227" s="126" t="str">
        <f t="shared" si="100"/>
        <v/>
      </c>
      <c r="AX227" s="126" t="str">
        <f t="shared" si="101"/>
        <v/>
      </c>
      <c r="AY227" s="143" t="str">
        <f t="shared" si="102"/>
        <v/>
      </c>
      <c r="AZ227" s="97">
        <v>80.400000000000006</v>
      </c>
      <c r="BA227" s="68"/>
      <c r="BB227" s="68"/>
      <c r="BC227" s="68"/>
      <c r="BD227" s="68"/>
      <c r="BE227" s="15"/>
      <c r="BF227" s="5">
        <f t="shared" si="103"/>
        <v>20326</v>
      </c>
      <c r="BG227" s="42">
        <v>5486</v>
      </c>
      <c r="BH227" s="42">
        <v>13510</v>
      </c>
      <c r="BI227" s="42"/>
      <c r="BJ227" s="42"/>
      <c r="BK227" s="42"/>
      <c r="BL227" s="42"/>
      <c r="BM227" s="15">
        <v>1330</v>
      </c>
    </row>
    <row r="228" spans="1:65" outlineLevel="5">
      <c r="A228" s="22">
        <f t="shared" si="75"/>
        <v>7</v>
      </c>
      <c r="B228" s="9">
        <f t="shared" si="104"/>
        <v>42922</v>
      </c>
      <c r="C228" s="207">
        <v>489081</v>
      </c>
      <c r="D228" s="64">
        <f t="shared" si="94"/>
        <v>38.5</v>
      </c>
      <c r="E228" s="12">
        <v>39</v>
      </c>
      <c r="F228" s="12">
        <v>39</v>
      </c>
      <c r="G228" s="12">
        <v>39</v>
      </c>
      <c r="H228" s="12">
        <v>39</v>
      </c>
      <c r="I228" s="12">
        <v>38</v>
      </c>
      <c r="J228" s="12">
        <v>38</v>
      </c>
      <c r="K228" s="12">
        <v>38</v>
      </c>
      <c r="L228" s="12">
        <v>38</v>
      </c>
      <c r="M228" s="74" t="str">
        <f t="shared" si="95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96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7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23</v>
      </c>
      <c r="AO228" s="41">
        <v>1743</v>
      </c>
      <c r="AP228" s="110"/>
      <c r="AQ228" s="111"/>
      <c r="AR228" s="126" t="str">
        <f t="shared" si="98"/>
        <v/>
      </c>
      <c r="AS228" s="126" t="str">
        <f t="shared" si="99"/>
        <v/>
      </c>
      <c r="AT228" s="127">
        <v>1790</v>
      </c>
      <c r="AU228" s="128"/>
      <c r="AV228" s="129"/>
      <c r="AW228" s="126" t="str">
        <f t="shared" si="100"/>
        <v/>
      </c>
      <c r="AX228" s="126" t="str">
        <f t="shared" si="101"/>
        <v/>
      </c>
      <c r="AY228" s="143" t="str">
        <f t="shared" si="102"/>
        <v/>
      </c>
      <c r="AZ228" s="97">
        <v>80.2</v>
      </c>
      <c r="BA228" s="68"/>
      <c r="BB228" s="68"/>
      <c r="BC228" s="68"/>
      <c r="BD228" s="68"/>
      <c r="BE228" s="15"/>
      <c r="BF228" s="5">
        <f t="shared" si="103"/>
        <v>17352</v>
      </c>
      <c r="BG228" s="42">
        <v>2362</v>
      </c>
      <c r="BH228" s="42">
        <v>9080</v>
      </c>
      <c r="BI228" s="42"/>
      <c r="BJ228" s="42"/>
      <c r="BK228" s="42"/>
      <c r="BL228" s="42"/>
      <c r="BM228" s="15">
        <v>5910</v>
      </c>
    </row>
    <row r="229" spans="1:65" outlineLevel="5">
      <c r="A229" s="22">
        <f t="shared" si="75"/>
        <v>7</v>
      </c>
      <c r="B229" s="9">
        <f t="shared" si="104"/>
        <v>42923</v>
      </c>
      <c r="C229" s="207">
        <v>488944</v>
      </c>
      <c r="D229" s="64">
        <f t="shared" si="94"/>
        <v>38</v>
      </c>
      <c r="E229" s="12">
        <v>38</v>
      </c>
      <c r="F229" s="12">
        <v>38</v>
      </c>
      <c r="G229" s="12">
        <v>39</v>
      </c>
      <c r="H229" s="12">
        <v>39</v>
      </c>
      <c r="I229" s="12">
        <v>37</v>
      </c>
      <c r="J229" s="12">
        <v>37</v>
      </c>
      <c r="K229" s="12">
        <v>38</v>
      </c>
      <c r="L229" s="12">
        <v>38</v>
      </c>
      <c r="M229" s="74">
        <f t="shared" si="95"/>
        <v>7.3</v>
      </c>
      <c r="N229" s="83">
        <v>7.32</v>
      </c>
      <c r="O229" s="83">
        <v>7.32</v>
      </c>
      <c r="P229" s="83">
        <v>7.34</v>
      </c>
      <c r="Q229" s="83">
        <v>7.31</v>
      </c>
      <c r="R229" s="83"/>
      <c r="S229" s="83"/>
      <c r="T229" s="83"/>
      <c r="U229" s="83"/>
      <c r="V229" s="5" t="str">
        <f t="shared" si="96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7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29</v>
      </c>
      <c r="AO229" s="41">
        <v>1395</v>
      </c>
      <c r="AP229" s="110">
        <v>3.96</v>
      </c>
      <c r="AQ229" s="111">
        <v>3.01</v>
      </c>
      <c r="AR229" s="126">
        <f t="shared" si="98"/>
        <v>76.01010101010101</v>
      </c>
      <c r="AS229" s="126">
        <f t="shared" si="99"/>
        <v>23.98989898989899</v>
      </c>
      <c r="AT229" s="127">
        <v>1597</v>
      </c>
      <c r="AU229" s="128">
        <v>2.76</v>
      </c>
      <c r="AV229" s="129">
        <v>1.74</v>
      </c>
      <c r="AW229" s="126">
        <f t="shared" si="100"/>
        <v>63.04347826086957</v>
      </c>
      <c r="AX229" s="126">
        <f t="shared" si="101"/>
        <v>36.95652173913043</v>
      </c>
      <c r="AY229" s="143">
        <f t="shared" si="102"/>
        <v>46.159859292554216</v>
      </c>
      <c r="AZ229" s="97">
        <v>80.8</v>
      </c>
      <c r="BA229" s="68"/>
      <c r="BB229" s="68"/>
      <c r="BC229" s="68"/>
      <c r="BD229" s="68"/>
      <c r="BE229" s="15"/>
      <c r="BF229" s="5">
        <f t="shared" si="103"/>
        <v>14890</v>
      </c>
      <c r="BG229" s="42">
        <v>0</v>
      </c>
      <c r="BH229" s="42">
        <v>8780</v>
      </c>
      <c r="BI229" s="42"/>
      <c r="BJ229" s="42"/>
      <c r="BK229" s="42"/>
      <c r="BL229" s="42"/>
      <c r="BM229" s="15">
        <v>6110</v>
      </c>
    </row>
    <row r="230" spans="1:65" outlineLevel="5">
      <c r="A230" s="22">
        <f t="shared" si="75"/>
        <v>7</v>
      </c>
      <c r="B230" s="9">
        <f t="shared" si="104"/>
        <v>42924</v>
      </c>
      <c r="C230" s="207">
        <v>485944</v>
      </c>
      <c r="D230" s="64">
        <f t="shared" si="94"/>
        <v>37.5</v>
      </c>
      <c r="E230" s="12">
        <v>38</v>
      </c>
      <c r="F230" s="12">
        <v>38</v>
      </c>
      <c r="G230" s="12">
        <v>38</v>
      </c>
      <c r="H230" s="12">
        <v>38</v>
      </c>
      <c r="I230" s="12">
        <v>37</v>
      </c>
      <c r="J230" s="12">
        <v>37</v>
      </c>
      <c r="K230" s="12">
        <v>37</v>
      </c>
      <c r="L230" s="12">
        <v>37</v>
      </c>
      <c r="M230" s="74" t="str">
        <f t="shared" si="95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6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7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30</v>
      </c>
      <c r="AO230" s="41">
        <v>1319</v>
      </c>
      <c r="AP230" s="110"/>
      <c r="AQ230" s="111"/>
      <c r="AR230" s="126" t="str">
        <f t="shared" si="98"/>
        <v/>
      </c>
      <c r="AS230" s="126" t="str">
        <f t="shared" si="99"/>
        <v/>
      </c>
      <c r="AT230" s="127">
        <v>1628</v>
      </c>
      <c r="AU230" s="128"/>
      <c r="AV230" s="129"/>
      <c r="AW230" s="126" t="str">
        <f t="shared" si="100"/>
        <v/>
      </c>
      <c r="AX230" s="126" t="str">
        <f t="shared" si="101"/>
        <v/>
      </c>
      <c r="AY230" s="143" t="str">
        <f t="shared" si="102"/>
        <v/>
      </c>
      <c r="AZ230" s="97"/>
      <c r="BA230" s="68"/>
      <c r="BB230" s="68"/>
      <c r="BC230" s="68"/>
      <c r="BD230" s="68"/>
      <c r="BE230" s="15"/>
      <c r="BF230" s="5">
        <f t="shared" si="103"/>
        <v>18212</v>
      </c>
      <c r="BG230" s="42">
        <v>4122</v>
      </c>
      <c r="BH230" s="42">
        <v>7940</v>
      </c>
      <c r="BI230" s="42"/>
      <c r="BJ230" s="42"/>
      <c r="BK230" s="42"/>
      <c r="BL230" s="42"/>
      <c r="BM230" s="15">
        <v>6150</v>
      </c>
    </row>
    <row r="231" spans="1:65" outlineLevel="5">
      <c r="A231" s="22">
        <f t="shared" si="75"/>
        <v>7</v>
      </c>
      <c r="B231" s="9">
        <f t="shared" si="104"/>
        <v>42925</v>
      </c>
      <c r="C231" s="207">
        <v>461124</v>
      </c>
      <c r="D231" s="64">
        <f t="shared" si="94"/>
        <v>37.799999999999997</v>
      </c>
      <c r="E231" s="12">
        <v>38</v>
      </c>
      <c r="F231" s="12">
        <v>38</v>
      </c>
      <c r="G231" s="12">
        <v>39</v>
      </c>
      <c r="H231" s="12">
        <v>38</v>
      </c>
      <c r="I231" s="12">
        <v>37</v>
      </c>
      <c r="J231" s="12">
        <v>37</v>
      </c>
      <c r="K231" s="12">
        <v>38</v>
      </c>
      <c r="L231" s="12">
        <v>37</v>
      </c>
      <c r="M231" s="74" t="str">
        <f t="shared" si="95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6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7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25</v>
      </c>
      <c r="AO231" s="41">
        <v>1569</v>
      </c>
      <c r="AP231" s="110"/>
      <c r="AQ231" s="111"/>
      <c r="AR231" s="126" t="str">
        <f t="shared" si="98"/>
        <v/>
      </c>
      <c r="AS231" s="126" t="str">
        <f t="shared" si="99"/>
        <v/>
      </c>
      <c r="AT231" s="127">
        <v>1625</v>
      </c>
      <c r="AU231" s="128"/>
      <c r="AV231" s="129"/>
      <c r="AW231" s="126" t="str">
        <f t="shared" si="100"/>
        <v/>
      </c>
      <c r="AX231" s="126" t="str">
        <f t="shared" si="101"/>
        <v/>
      </c>
      <c r="AY231" s="143" t="str">
        <f t="shared" si="102"/>
        <v/>
      </c>
      <c r="AZ231" s="97"/>
      <c r="BA231" s="68"/>
      <c r="BB231" s="68"/>
      <c r="BC231" s="68"/>
      <c r="BD231" s="68"/>
      <c r="BE231" s="15"/>
      <c r="BF231" s="5">
        <f t="shared" si="103"/>
        <v>13631</v>
      </c>
      <c r="BG231" s="42">
        <v>1971</v>
      </c>
      <c r="BH231" s="42">
        <v>5760</v>
      </c>
      <c r="BI231" s="42"/>
      <c r="BJ231" s="42"/>
      <c r="BK231" s="42"/>
      <c r="BL231" s="42"/>
      <c r="BM231" s="15">
        <v>5900</v>
      </c>
    </row>
    <row r="232" spans="1:65" outlineLevel="5">
      <c r="A232" s="22">
        <f t="shared" si="75"/>
        <v>7</v>
      </c>
      <c r="B232" s="9">
        <f t="shared" si="104"/>
        <v>42926</v>
      </c>
      <c r="C232" s="207">
        <v>449782</v>
      </c>
      <c r="D232" s="64">
        <f t="shared" si="94"/>
        <v>37.5</v>
      </c>
      <c r="E232" s="12">
        <v>38</v>
      </c>
      <c r="F232" s="12">
        <v>38</v>
      </c>
      <c r="G232" s="12">
        <v>38</v>
      </c>
      <c r="H232" s="12">
        <v>38</v>
      </c>
      <c r="I232" s="12">
        <v>37</v>
      </c>
      <c r="J232" s="12">
        <v>37</v>
      </c>
      <c r="K232" s="12">
        <v>37</v>
      </c>
      <c r="L232" s="12">
        <v>37</v>
      </c>
      <c r="M232" s="74" t="str">
        <f t="shared" si="95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6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7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28</v>
      </c>
      <c r="AO232" s="41">
        <v>1435</v>
      </c>
      <c r="AP232" s="110"/>
      <c r="AQ232" s="111"/>
      <c r="AR232" s="126" t="str">
        <f t="shared" si="98"/>
        <v/>
      </c>
      <c r="AS232" s="126" t="str">
        <f t="shared" si="99"/>
        <v/>
      </c>
      <c r="AT232" s="127">
        <v>1882</v>
      </c>
      <c r="AU232" s="128"/>
      <c r="AV232" s="129"/>
      <c r="AW232" s="126" t="str">
        <f t="shared" si="100"/>
        <v/>
      </c>
      <c r="AX232" s="126" t="str">
        <f t="shared" si="101"/>
        <v/>
      </c>
      <c r="AY232" s="143" t="str">
        <f t="shared" si="102"/>
        <v/>
      </c>
      <c r="AZ232" s="97">
        <v>80.8</v>
      </c>
      <c r="BA232" s="68"/>
      <c r="BB232" s="68"/>
      <c r="BC232" s="68"/>
      <c r="BD232" s="68"/>
      <c r="BE232" s="15"/>
      <c r="BF232" s="5">
        <f t="shared" si="103"/>
        <v>15579</v>
      </c>
      <c r="BG232" s="42">
        <v>3579</v>
      </c>
      <c r="BH232" s="42">
        <v>5980</v>
      </c>
      <c r="BI232" s="42"/>
      <c r="BJ232" s="42"/>
      <c r="BK232" s="42"/>
      <c r="BL232" s="42"/>
      <c r="BM232" s="15">
        <v>6020</v>
      </c>
    </row>
    <row r="233" spans="1:65" outlineLevel="5">
      <c r="A233" s="22">
        <f t="shared" si="75"/>
        <v>7</v>
      </c>
      <c r="B233" s="9">
        <f t="shared" si="104"/>
        <v>42927</v>
      </c>
      <c r="C233" s="207">
        <v>473624</v>
      </c>
      <c r="D233" s="64">
        <f t="shared" si="94"/>
        <v>37.5</v>
      </c>
      <c r="E233" s="12">
        <v>38</v>
      </c>
      <c r="F233" s="12">
        <v>38</v>
      </c>
      <c r="G233" s="12">
        <v>38</v>
      </c>
      <c r="H233" s="12">
        <v>38</v>
      </c>
      <c r="I233" s="12">
        <v>37</v>
      </c>
      <c r="J233" s="12">
        <v>37</v>
      </c>
      <c r="K233" s="12">
        <v>37</v>
      </c>
      <c r="L233" s="12">
        <v>37</v>
      </c>
      <c r="M233" s="74" t="str">
        <f t="shared" si="95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6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7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21</v>
      </c>
      <c r="AO233" s="41">
        <v>1914</v>
      </c>
      <c r="AP233" s="110"/>
      <c r="AQ233" s="111"/>
      <c r="AR233" s="126" t="str">
        <f t="shared" si="98"/>
        <v/>
      </c>
      <c r="AS233" s="126" t="str">
        <f t="shared" si="99"/>
        <v/>
      </c>
      <c r="AT233" s="127">
        <v>2084</v>
      </c>
      <c r="AU233" s="128"/>
      <c r="AV233" s="129"/>
      <c r="AW233" s="126" t="str">
        <f t="shared" si="100"/>
        <v/>
      </c>
      <c r="AX233" s="126" t="str">
        <f t="shared" si="101"/>
        <v/>
      </c>
      <c r="AY233" s="143" t="str">
        <f t="shared" si="102"/>
        <v/>
      </c>
      <c r="AZ233" s="97">
        <v>80.900000000000006</v>
      </c>
      <c r="BA233" s="68"/>
      <c r="BB233" s="68"/>
      <c r="BC233" s="68"/>
      <c r="BD233" s="68"/>
      <c r="BE233" s="15"/>
      <c r="BF233" s="5">
        <f t="shared" si="103"/>
        <v>19071</v>
      </c>
      <c r="BG233" s="42">
        <v>1181</v>
      </c>
      <c r="BH233" s="42">
        <v>11950</v>
      </c>
      <c r="BI233" s="42"/>
      <c r="BJ233" s="42"/>
      <c r="BK233" s="42"/>
      <c r="BL233" s="42"/>
      <c r="BM233" s="15">
        <v>5940</v>
      </c>
    </row>
    <row r="234" spans="1:65" outlineLevel="5">
      <c r="A234" s="22">
        <f t="shared" si="75"/>
        <v>7</v>
      </c>
      <c r="B234" s="9">
        <f t="shared" si="104"/>
        <v>42928</v>
      </c>
      <c r="C234" s="207">
        <v>446936</v>
      </c>
      <c r="D234" s="64">
        <f t="shared" si="94"/>
        <v>37</v>
      </c>
      <c r="E234" s="12">
        <v>37</v>
      </c>
      <c r="F234" s="12">
        <v>37</v>
      </c>
      <c r="G234" s="12">
        <v>38</v>
      </c>
      <c r="H234" s="12">
        <v>38</v>
      </c>
      <c r="I234" s="12">
        <v>36</v>
      </c>
      <c r="J234" s="12">
        <v>36</v>
      </c>
      <c r="K234" s="12">
        <v>37</v>
      </c>
      <c r="L234" s="12">
        <v>37</v>
      </c>
      <c r="M234" s="74" t="str">
        <f t="shared" si="95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6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7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22</v>
      </c>
      <c r="AO234" s="41">
        <v>1798</v>
      </c>
      <c r="AP234" s="110"/>
      <c r="AQ234" s="111"/>
      <c r="AR234" s="126" t="str">
        <f t="shared" si="98"/>
        <v/>
      </c>
      <c r="AS234" s="126" t="str">
        <f t="shared" si="99"/>
        <v/>
      </c>
      <c r="AT234" s="127">
        <v>2068</v>
      </c>
      <c r="AU234" s="128"/>
      <c r="AV234" s="129"/>
      <c r="AW234" s="126" t="str">
        <f t="shared" si="100"/>
        <v/>
      </c>
      <c r="AX234" s="126" t="str">
        <f t="shared" si="101"/>
        <v/>
      </c>
      <c r="AY234" s="143" t="str">
        <f t="shared" si="102"/>
        <v/>
      </c>
      <c r="AZ234" s="97">
        <v>79.3</v>
      </c>
      <c r="BA234" s="68"/>
      <c r="BB234" s="68"/>
      <c r="BC234" s="68"/>
      <c r="BD234" s="68"/>
      <c r="BE234" s="15"/>
      <c r="BF234" s="5">
        <f t="shared" si="103"/>
        <v>15993</v>
      </c>
      <c r="BG234" s="42">
        <v>3263</v>
      </c>
      <c r="BH234" s="42">
        <v>6490</v>
      </c>
      <c r="BI234" s="42"/>
      <c r="BJ234" s="42"/>
      <c r="BK234" s="42"/>
      <c r="BL234" s="42"/>
      <c r="BM234" s="15">
        <v>6240</v>
      </c>
    </row>
    <row r="235" spans="1:65" outlineLevel="5">
      <c r="A235" s="22">
        <f t="shared" ref="A235:A306" si="105">MONTH(B235)</f>
        <v>7</v>
      </c>
      <c r="B235" s="9">
        <f t="shared" si="104"/>
        <v>42929</v>
      </c>
      <c r="C235" s="207">
        <v>430645</v>
      </c>
      <c r="D235" s="64">
        <f t="shared" si="94"/>
        <v>37.5</v>
      </c>
      <c r="E235" s="12">
        <v>37</v>
      </c>
      <c r="F235" s="12">
        <v>38</v>
      </c>
      <c r="G235" s="12">
        <v>39</v>
      </c>
      <c r="H235" s="12">
        <v>38</v>
      </c>
      <c r="I235" s="12">
        <v>36</v>
      </c>
      <c r="J235" s="12">
        <v>37</v>
      </c>
      <c r="K235" s="12">
        <v>38</v>
      </c>
      <c r="L235" s="12">
        <v>37</v>
      </c>
      <c r="M235" s="74" t="str">
        <f t="shared" si="95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96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7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23</v>
      </c>
      <c r="AO235" s="41">
        <v>1743</v>
      </c>
      <c r="AP235" s="110"/>
      <c r="AQ235" s="111"/>
      <c r="AR235" s="126" t="str">
        <f t="shared" si="98"/>
        <v/>
      </c>
      <c r="AS235" s="126" t="str">
        <f t="shared" si="99"/>
        <v/>
      </c>
      <c r="AT235" s="127">
        <v>1737</v>
      </c>
      <c r="AU235" s="128"/>
      <c r="AV235" s="129"/>
      <c r="AW235" s="126" t="str">
        <f t="shared" si="100"/>
        <v/>
      </c>
      <c r="AX235" s="126" t="str">
        <f t="shared" si="101"/>
        <v/>
      </c>
      <c r="AY235" s="143" t="str">
        <f t="shared" si="102"/>
        <v/>
      </c>
      <c r="AZ235" s="97">
        <v>79.900000000000006</v>
      </c>
      <c r="BA235" s="68"/>
      <c r="BB235" s="68"/>
      <c r="BC235" s="68"/>
      <c r="BD235" s="68"/>
      <c r="BE235" s="15"/>
      <c r="BF235" s="5">
        <f t="shared" si="103"/>
        <v>19642</v>
      </c>
      <c r="BG235" s="42">
        <v>3112</v>
      </c>
      <c r="BH235" s="42">
        <v>10430</v>
      </c>
      <c r="BI235" s="42"/>
      <c r="BJ235" s="42"/>
      <c r="BK235" s="42"/>
      <c r="BL235" s="42"/>
      <c r="BM235" s="15">
        <v>6100</v>
      </c>
    </row>
    <row r="236" spans="1:65" outlineLevel="5">
      <c r="A236" s="22">
        <f t="shared" si="105"/>
        <v>7</v>
      </c>
      <c r="B236" s="9">
        <f t="shared" si="104"/>
        <v>42930</v>
      </c>
      <c r="C236" s="207">
        <v>427637</v>
      </c>
      <c r="D236" s="64">
        <f t="shared" si="94"/>
        <v>37</v>
      </c>
      <c r="E236" s="12">
        <v>37</v>
      </c>
      <c r="F236" s="12">
        <v>37</v>
      </c>
      <c r="G236" s="12">
        <v>38</v>
      </c>
      <c r="H236" s="12">
        <v>38</v>
      </c>
      <c r="I236" s="12">
        <v>36</v>
      </c>
      <c r="J236" s="12">
        <v>36</v>
      </c>
      <c r="K236" s="12">
        <v>37</v>
      </c>
      <c r="L236" s="12">
        <v>37</v>
      </c>
      <c r="M236" s="74">
        <f t="shared" si="95"/>
        <v>7.3</v>
      </c>
      <c r="N236" s="83">
        <v>7.29</v>
      </c>
      <c r="O236" s="83">
        <v>7.3</v>
      </c>
      <c r="P236" s="83">
        <v>7.3</v>
      </c>
      <c r="Q236" s="83">
        <v>7.27</v>
      </c>
      <c r="R236" s="83"/>
      <c r="S236" s="83"/>
      <c r="T236" s="83"/>
      <c r="U236" s="83"/>
      <c r="V236" s="5" t="str">
        <f t="shared" si="96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7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26</v>
      </c>
      <c r="AO236" s="41">
        <v>1509</v>
      </c>
      <c r="AP236" s="110">
        <v>3.83</v>
      </c>
      <c r="AQ236" s="111">
        <v>3.01</v>
      </c>
      <c r="AR236" s="126">
        <f t="shared" si="98"/>
        <v>78.590078328981718</v>
      </c>
      <c r="AS236" s="126">
        <f t="shared" si="99"/>
        <v>21.409921671018282</v>
      </c>
      <c r="AT236" s="127">
        <v>1439</v>
      </c>
      <c r="AU236" s="128">
        <v>2.9</v>
      </c>
      <c r="AV236" s="129">
        <v>1.88</v>
      </c>
      <c r="AW236" s="126">
        <f t="shared" si="100"/>
        <v>64.827586206896541</v>
      </c>
      <c r="AX236" s="126">
        <f t="shared" si="101"/>
        <v>35.172413793103459</v>
      </c>
      <c r="AY236" s="143">
        <f t="shared" si="102"/>
        <v>49.788287407986452</v>
      </c>
      <c r="AZ236" s="97">
        <v>80.5</v>
      </c>
      <c r="BA236" s="68"/>
      <c r="BB236" s="68"/>
      <c r="BC236" s="68"/>
      <c r="BD236" s="68"/>
      <c r="BE236" s="15"/>
      <c r="BF236" s="5">
        <f t="shared" si="103"/>
        <v>17994</v>
      </c>
      <c r="BG236" s="42">
        <v>2724</v>
      </c>
      <c r="BH236" s="42">
        <v>9150</v>
      </c>
      <c r="BI236" s="42"/>
      <c r="BJ236" s="42"/>
      <c r="BK236" s="42"/>
      <c r="BL236" s="42"/>
      <c r="BM236" s="15">
        <v>6120</v>
      </c>
    </row>
    <row r="237" spans="1:65" outlineLevel="5">
      <c r="A237" s="22">
        <f t="shared" si="105"/>
        <v>7</v>
      </c>
      <c r="B237" s="9">
        <f t="shared" si="104"/>
        <v>42931</v>
      </c>
      <c r="C237" s="207">
        <v>418725</v>
      </c>
      <c r="D237" s="64">
        <f t="shared" si="94"/>
        <v>38</v>
      </c>
      <c r="E237" s="12">
        <v>38</v>
      </c>
      <c r="F237" s="12">
        <v>38</v>
      </c>
      <c r="G237" s="12">
        <v>40</v>
      </c>
      <c r="H237" s="12">
        <v>38</v>
      </c>
      <c r="I237" s="12">
        <v>37</v>
      </c>
      <c r="J237" s="12">
        <v>37</v>
      </c>
      <c r="K237" s="12">
        <v>39</v>
      </c>
      <c r="L237" s="12">
        <v>37</v>
      </c>
      <c r="M237" s="74" t="str">
        <f t="shared" si="95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6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7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29</v>
      </c>
      <c r="AO237" s="41">
        <v>1381</v>
      </c>
      <c r="AP237" s="110"/>
      <c r="AQ237" s="111"/>
      <c r="AR237" s="126" t="str">
        <f t="shared" si="98"/>
        <v/>
      </c>
      <c r="AS237" s="126" t="str">
        <f t="shared" si="99"/>
        <v/>
      </c>
      <c r="AT237" s="127">
        <v>1416</v>
      </c>
      <c r="AU237" s="128"/>
      <c r="AV237" s="129"/>
      <c r="AW237" s="126" t="str">
        <f t="shared" si="100"/>
        <v/>
      </c>
      <c r="AX237" s="126" t="str">
        <f t="shared" si="101"/>
        <v/>
      </c>
      <c r="AY237" s="143" t="str">
        <f t="shared" si="102"/>
        <v/>
      </c>
      <c r="AZ237" s="97"/>
      <c r="BA237" s="68"/>
      <c r="BB237" s="68"/>
      <c r="BC237" s="68"/>
      <c r="BD237" s="68"/>
      <c r="BE237" s="15"/>
      <c r="BF237" s="5">
        <f t="shared" si="103"/>
        <v>14480</v>
      </c>
      <c r="BG237" s="42">
        <v>4970</v>
      </c>
      <c r="BH237" s="42">
        <v>3540</v>
      </c>
      <c r="BI237" s="42"/>
      <c r="BJ237" s="42"/>
      <c r="BK237" s="42"/>
      <c r="BL237" s="42"/>
      <c r="BM237" s="15">
        <v>5970</v>
      </c>
    </row>
    <row r="238" spans="1:65" outlineLevel="5">
      <c r="A238" s="22">
        <f t="shared" si="105"/>
        <v>7</v>
      </c>
      <c r="B238" s="9">
        <f t="shared" si="104"/>
        <v>42932</v>
      </c>
      <c r="C238" s="207">
        <v>404364</v>
      </c>
      <c r="D238" s="64">
        <f t="shared" si="94"/>
        <v>37.799999999999997</v>
      </c>
      <c r="E238" s="12">
        <v>38</v>
      </c>
      <c r="F238" s="12">
        <v>38</v>
      </c>
      <c r="G238" s="12">
        <v>39</v>
      </c>
      <c r="H238" s="12">
        <v>38</v>
      </c>
      <c r="I238" s="12">
        <v>37</v>
      </c>
      <c r="J238" s="12">
        <v>37</v>
      </c>
      <c r="K238" s="12">
        <v>38</v>
      </c>
      <c r="L238" s="12">
        <v>37</v>
      </c>
      <c r="M238" s="74" t="str">
        <f t="shared" si="95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6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7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23</v>
      </c>
      <c r="AO238" s="41">
        <v>1752</v>
      </c>
      <c r="AP238" s="110"/>
      <c r="AQ238" s="111"/>
      <c r="AR238" s="126" t="str">
        <f t="shared" si="98"/>
        <v/>
      </c>
      <c r="AS238" s="126" t="str">
        <f t="shared" si="99"/>
        <v/>
      </c>
      <c r="AT238" s="127">
        <v>1834</v>
      </c>
      <c r="AU238" s="128"/>
      <c r="AV238" s="129"/>
      <c r="AW238" s="126" t="str">
        <f t="shared" si="100"/>
        <v/>
      </c>
      <c r="AX238" s="126" t="str">
        <f t="shared" si="101"/>
        <v/>
      </c>
      <c r="AY238" s="143" t="str">
        <f t="shared" si="102"/>
        <v/>
      </c>
      <c r="AZ238" s="97"/>
      <c r="BA238" s="68"/>
      <c r="BB238" s="68"/>
      <c r="BC238" s="68"/>
      <c r="BD238" s="68"/>
      <c r="BE238" s="15"/>
      <c r="BF238" s="5">
        <f t="shared" si="103"/>
        <v>14816</v>
      </c>
      <c r="BG238" s="42">
        <v>106</v>
      </c>
      <c r="BH238" s="42">
        <v>8680</v>
      </c>
      <c r="BI238" s="42"/>
      <c r="BJ238" s="42"/>
      <c r="BK238" s="42"/>
      <c r="BL238" s="42"/>
      <c r="BM238" s="15">
        <v>6030</v>
      </c>
    </row>
    <row r="239" spans="1:65" outlineLevel="5">
      <c r="A239" s="22">
        <f t="shared" si="105"/>
        <v>7</v>
      </c>
      <c r="B239" s="9">
        <f t="shared" si="104"/>
        <v>42933</v>
      </c>
      <c r="C239" s="207">
        <v>416050</v>
      </c>
      <c r="D239" s="64">
        <f t="shared" si="94"/>
        <v>37.5</v>
      </c>
      <c r="E239" s="12">
        <v>38</v>
      </c>
      <c r="F239" s="12">
        <v>38</v>
      </c>
      <c r="G239" s="12">
        <v>38</v>
      </c>
      <c r="H239" s="12">
        <v>38</v>
      </c>
      <c r="I239" s="12">
        <v>37</v>
      </c>
      <c r="J239" s="12">
        <v>37</v>
      </c>
      <c r="K239" s="12">
        <v>37</v>
      </c>
      <c r="L239" s="12">
        <v>37</v>
      </c>
      <c r="M239" s="74" t="str">
        <f t="shared" si="95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6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7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28</v>
      </c>
      <c r="AO239" s="41">
        <v>1448</v>
      </c>
      <c r="AP239" s="110"/>
      <c r="AQ239" s="111"/>
      <c r="AR239" s="126" t="str">
        <f t="shared" si="98"/>
        <v/>
      </c>
      <c r="AS239" s="126" t="str">
        <f t="shared" si="99"/>
        <v/>
      </c>
      <c r="AT239" s="127">
        <v>1768</v>
      </c>
      <c r="AU239" s="128"/>
      <c r="AV239" s="129"/>
      <c r="AW239" s="126" t="str">
        <f t="shared" si="100"/>
        <v/>
      </c>
      <c r="AX239" s="126" t="str">
        <f t="shared" si="101"/>
        <v/>
      </c>
      <c r="AY239" s="143" t="str">
        <f t="shared" si="102"/>
        <v/>
      </c>
      <c r="AZ239" s="97">
        <v>80.599999999999994</v>
      </c>
      <c r="BA239" s="68"/>
      <c r="BB239" s="68"/>
      <c r="BC239" s="68"/>
      <c r="BD239" s="68"/>
      <c r="BE239" s="15"/>
      <c r="BF239" s="5">
        <f t="shared" si="103"/>
        <v>17731</v>
      </c>
      <c r="BG239" s="42">
        <v>3071</v>
      </c>
      <c r="BH239" s="42">
        <v>8450</v>
      </c>
      <c r="BI239" s="42"/>
      <c r="BJ239" s="42"/>
      <c r="BK239" s="42"/>
      <c r="BL239" s="42"/>
      <c r="BM239" s="15">
        <v>6210</v>
      </c>
    </row>
    <row r="240" spans="1:65" outlineLevel="5">
      <c r="A240" s="22">
        <f t="shared" si="105"/>
        <v>7</v>
      </c>
      <c r="B240" s="9">
        <f t="shared" si="104"/>
        <v>42934</v>
      </c>
      <c r="C240" s="207">
        <v>488479</v>
      </c>
      <c r="D240" s="64">
        <f t="shared" si="94"/>
        <v>37.799999999999997</v>
      </c>
      <c r="E240" s="12">
        <v>38</v>
      </c>
      <c r="F240" s="12">
        <v>38</v>
      </c>
      <c r="G240" s="12">
        <v>39</v>
      </c>
      <c r="H240" s="12">
        <v>38</v>
      </c>
      <c r="I240" s="12">
        <v>37</v>
      </c>
      <c r="J240" s="12">
        <v>37</v>
      </c>
      <c r="K240" s="12">
        <v>38</v>
      </c>
      <c r="L240" s="12">
        <v>37</v>
      </c>
      <c r="M240" s="74" t="str">
        <f t="shared" si="95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6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7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26</v>
      </c>
      <c r="AO240" s="41">
        <v>1556</v>
      </c>
      <c r="AP240" s="110"/>
      <c r="AQ240" s="111"/>
      <c r="AR240" s="126" t="str">
        <f t="shared" si="98"/>
        <v/>
      </c>
      <c r="AS240" s="126" t="str">
        <f t="shared" si="99"/>
        <v/>
      </c>
      <c r="AT240" s="127">
        <v>1611</v>
      </c>
      <c r="AU240" s="128"/>
      <c r="AV240" s="129"/>
      <c r="AW240" s="126" t="str">
        <f t="shared" si="100"/>
        <v/>
      </c>
      <c r="AX240" s="126" t="str">
        <f t="shared" si="101"/>
        <v/>
      </c>
      <c r="AY240" s="143" t="str">
        <f t="shared" si="102"/>
        <v/>
      </c>
      <c r="AZ240" s="97">
        <v>80.7</v>
      </c>
      <c r="BA240" s="68"/>
      <c r="BB240" s="68"/>
      <c r="BC240" s="68"/>
      <c r="BD240" s="68"/>
      <c r="BE240" s="15"/>
      <c r="BF240" s="5">
        <f t="shared" si="103"/>
        <v>15926</v>
      </c>
      <c r="BG240" s="42">
        <v>1756</v>
      </c>
      <c r="BH240" s="42">
        <v>8060</v>
      </c>
      <c r="BI240" s="42"/>
      <c r="BJ240" s="42"/>
      <c r="BK240" s="42"/>
      <c r="BL240" s="42"/>
      <c r="BM240" s="15">
        <v>6110</v>
      </c>
    </row>
    <row r="241" spans="1:65" outlineLevel="5">
      <c r="A241" s="22">
        <f t="shared" si="105"/>
        <v>7</v>
      </c>
      <c r="B241" s="9">
        <f t="shared" si="104"/>
        <v>42935</v>
      </c>
      <c r="C241" s="207">
        <v>444339</v>
      </c>
      <c r="D241" s="64">
        <f t="shared" si="94"/>
        <v>37.5</v>
      </c>
      <c r="E241" s="12">
        <v>38</v>
      </c>
      <c r="F241" s="12">
        <v>38</v>
      </c>
      <c r="G241" s="12">
        <v>38</v>
      </c>
      <c r="H241" s="12">
        <v>38</v>
      </c>
      <c r="I241" s="12">
        <v>37</v>
      </c>
      <c r="J241" s="12">
        <v>37</v>
      </c>
      <c r="K241" s="12">
        <v>37</v>
      </c>
      <c r="L241" s="12">
        <v>37</v>
      </c>
      <c r="M241" s="74" t="str">
        <f t="shared" si="95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6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7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25</v>
      </c>
      <c r="AO241" s="41">
        <v>1595</v>
      </c>
      <c r="AP241" s="110"/>
      <c r="AQ241" s="111"/>
      <c r="AR241" s="126" t="str">
        <f t="shared" si="98"/>
        <v/>
      </c>
      <c r="AS241" s="126" t="str">
        <f t="shared" si="99"/>
        <v/>
      </c>
      <c r="AT241" s="127">
        <v>1836</v>
      </c>
      <c r="AU241" s="128"/>
      <c r="AV241" s="129"/>
      <c r="AW241" s="126" t="str">
        <f t="shared" si="100"/>
        <v/>
      </c>
      <c r="AX241" s="126" t="str">
        <f t="shared" si="101"/>
        <v/>
      </c>
      <c r="AY241" s="143" t="str">
        <f t="shared" si="102"/>
        <v/>
      </c>
      <c r="AZ241" s="97">
        <v>79.900000000000006</v>
      </c>
      <c r="BA241" s="68"/>
      <c r="BB241" s="68"/>
      <c r="BC241" s="68"/>
      <c r="BD241" s="68"/>
      <c r="BE241" s="15"/>
      <c r="BF241" s="5">
        <f t="shared" si="103"/>
        <v>15108</v>
      </c>
      <c r="BG241" s="42">
        <v>1588</v>
      </c>
      <c r="BH241" s="42">
        <v>7390</v>
      </c>
      <c r="BI241" s="42"/>
      <c r="BJ241" s="42"/>
      <c r="BK241" s="42"/>
      <c r="BL241" s="42"/>
      <c r="BM241" s="15">
        <v>6130</v>
      </c>
    </row>
    <row r="242" spans="1:65" outlineLevel="5">
      <c r="A242" s="22">
        <f t="shared" si="105"/>
        <v>7</v>
      </c>
      <c r="B242" s="9">
        <f t="shared" si="104"/>
        <v>42936</v>
      </c>
      <c r="C242" s="207">
        <v>415643</v>
      </c>
      <c r="D242" s="64">
        <f t="shared" si="94"/>
        <v>37.5</v>
      </c>
      <c r="E242" s="12">
        <v>38</v>
      </c>
      <c r="F242" s="12">
        <v>38</v>
      </c>
      <c r="G242" s="12">
        <v>38</v>
      </c>
      <c r="H242" s="12">
        <v>38</v>
      </c>
      <c r="I242" s="12">
        <v>37</v>
      </c>
      <c r="J242" s="12">
        <v>37</v>
      </c>
      <c r="K242" s="12">
        <v>37</v>
      </c>
      <c r="L242" s="12">
        <v>37</v>
      </c>
      <c r="M242" s="74">
        <f t="shared" si="95"/>
        <v>7.4</v>
      </c>
      <c r="N242" s="83">
        <v>7.31</v>
      </c>
      <c r="O242" s="83">
        <v>7.3</v>
      </c>
      <c r="P242" s="83">
        <v>7.43</v>
      </c>
      <c r="Q242" s="83">
        <v>7.45</v>
      </c>
      <c r="R242" s="83"/>
      <c r="S242" s="83"/>
      <c r="T242" s="83"/>
      <c r="U242" s="83"/>
      <c r="V242" s="5" t="str">
        <f t="shared" si="96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7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22</v>
      </c>
      <c r="AO242" s="41">
        <v>1783</v>
      </c>
      <c r="AP242" s="110">
        <v>3.44</v>
      </c>
      <c r="AQ242" s="111">
        <v>2.57</v>
      </c>
      <c r="AR242" s="126">
        <f t="shared" si="98"/>
        <v>74.70930232558139</v>
      </c>
      <c r="AS242" s="126">
        <f t="shared" si="99"/>
        <v>25.29069767441861</v>
      </c>
      <c r="AT242" s="127">
        <v>1996</v>
      </c>
      <c r="AU242" s="128">
        <v>2.72</v>
      </c>
      <c r="AV242" s="129">
        <v>1.65</v>
      </c>
      <c r="AW242" s="126">
        <f t="shared" si="100"/>
        <v>60.661764705882348</v>
      </c>
      <c r="AX242" s="126">
        <f t="shared" si="101"/>
        <v>39.338235294117652</v>
      </c>
      <c r="AY242" s="143">
        <f t="shared" si="102"/>
        <v>47.798101749154512</v>
      </c>
      <c r="AZ242" s="97">
        <v>79.900000000000006</v>
      </c>
      <c r="BA242" s="68"/>
      <c r="BB242" s="68"/>
      <c r="BC242" s="68"/>
      <c r="BD242" s="68"/>
      <c r="BE242" s="15"/>
      <c r="BF242" s="5">
        <f t="shared" si="103"/>
        <v>13303</v>
      </c>
      <c r="BG242" s="42">
        <v>2873</v>
      </c>
      <c r="BH242" s="42">
        <v>4190</v>
      </c>
      <c r="BI242" s="42"/>
      <c r="BJ242" s="42"/>
      <c r="BK242" s="42"/>
      <c r="BL242" s="42"/>
      <c r="BM242" s="15">
        <v>6240</v>
      </c>
    </row>
    <row r="243" spans="1:65" outlineLevel="5">
      <c r="A243" s="22">
        <f t="shared" si="105"/>
        <v>7</v>
      </c>
      <c r="B243" s="9">
        <f t="shared" si="104"/>
        <v>42937</v>
      </c>
      <c r="C243" s="207">
        <v>418248</v>
      </c>
      <c r="D243" s="64">
        <f t="shared" si="94"/>
        <v>37.5</v>
      </c>
      <c r="E243" s="12">
        <v>38</v>
      </c>
      <c r="F243" s="12">
        <v>38</v>
      </c>
      <c r="G243" s="12">
        <v>38</v>
      </c>
      <c r="H243" s="12">
        <v>38</v>
      </c>
      <c r="I243" s="12">
        <v>37</v>
      </c>
      <c r="J243" s="12">
        <v>37</v>
      </c>
      <c r="K243" s="12">
        <v>37</v>
      </c>
      <c r="L243" s="12">
        <v>37</v>
      </c>
      <c r="M243" s="74" t="str">
        <f t="shared" si="95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96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7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22</v>
      </c>
      <c r="AO243" s="41">
        <v>1833</v>
      </c>
      <c r="AP243" s="110"/>
      <c r="AQ243" s="111"/>
      <c r="AR243" s="126" t="str">
        <f t="shared" si="98"/>
        <v/>
      </c>
      <c r="AS243" s="126" t="str">
        <f t="shared" si="99"/>
        <v/>
      </c>
      <c r="AT243" s="127">
        <v>2009</v>
      </c>
      <c r="AU243" s="128"/>
      <c r="AV243" s="129"/>
      <c r="AW243" s="126" t="str">
        <f t="shared" si="100"/>
        <v/>
      </c>
      <c r="AX243" s="126" t="str">
        <f t="shared" si="101"/>
        <v/>
      </c>
      <c r="AY243" s="143" t="str">
        <f t="shared" si="102"/>
        <v/>
      </c>
      <c r="AZ243" s="97">
        <v>79.8</v>
      </c>
      <c r="BA243" s="68"/>
      <c r="BB243" s="68"/>
      <c r="BC243" s="68"/>
      <c r="BD243" s="68"/>
      <c r="BE243" s="15"/>
      <c r="BF243" s="5">
        <f t="shared" si="103"/>
        <v>18552</v>
      </c>
      <c r="BG243" s="42">
        <v>3132</v>
      </c>
      <c r="BH243" s="42">
        <v>9180</v>
      </c>
      <c r="BI243" s="42"/>
      <c r="BJ243" s="42"/>
      <c r="BK243" s="42"/>
      <c r="BL243" s="42"/>
      <c r="BM243" s="15">
        <v>6240</v>
      </c>
    </row>
    <row r="244" spans="1:65" outlineLevel="5">
      <c r="A244" s="22">
        <f t="shared" si="105"/>
        <v>7</v>
      </c>
      <c r="B244" s="9">
        <f t="shared" si="104"/>
        <v>42938</v>
      </c>
      <c r="C244" s="207">
        <v>396900</v>
      </c>
      <c r="D244" s="64">
        <f t="shared" si="94"/>
        <v>37.799999999999997</v>
      </c>
      <c r="E244" s="12">
        <v>38</v>
      </c>
      <c r="F244" s="12">
        <v>38</v>
      </c>
      <c r="G244" s="12">
        <v>39</v>
      </c>
      <c r="H244" s="12">
        <v>38</v>
      </c>
      <c r="I244" s="12">
        <v>37</v>
      </c>
      <c r="J244" s="12">
        <v>37</v>
      </c>
      <c r="K244" s="12">
        <v>38</v>
      </c>
      <c r="L244" s="12">
        <v>37</v>
      </c>
      <c r="M244" s="74" t="str">
        <f t="shared" si="95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6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7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19</v>
      </c>
      <c r="AO244" s="41">
        <v>2134</v>
      </c>
      <c r="AP244" s="110"/>
      <c r="AQ244" s="111"/>
      <c r="AR244" s="126" t="str">
        <f t="shared" si="98"/>
        <v/>
      </c>
      <c r="AS244" s="126" t="str">
        <f t="shared" si="99"/>
        <v/>
      </c>
      <c r="AT244" s="127">
        <v>2010</v>
      </c>
      <c r="AU244" s="128"/>
      <c r="AV244" s="129"/>
      <c r="AW244" s="126" t="str">
        <f t="shared" si="100"/>
        <v/>
      </c>
      <c r="AX244" s="126" t="str">
        <f t="shared" si="101"/>
        <v/>
      </c>
      <c r="AY244" s="143" t="str">
        <f t="shared" si="102"/>
        <v/>
      </c>
      <c r="AZ244" s="97"/>
      <c r="BA244" s="68"/>
      <c r="BB244" s="68"/>
      <c r="BC244" s="68"/>
      <c r="BD244" s="68"/>
      <c r="BE244" s="15"/>
      <c r="BF244" s="5">
        <f t="shared" si="103"/>
        <v>17967</v>
      </c>
      <c r="BG244" s="42">
        <v>2007</v>
      </c>
      <c r="BH244" s="42">
        <v>9700</v>
      </c>
      <c r="BI244" s="42"/>
      <c r="BJ244" s="42"/>
      <c r="BK244" s="42"/>
      <c r="BL244" s="42"/>
      <c r="BM244" s="15">
        <v>6260</v>
      </c>
    </row>
    <row r="245" spans="1:65" outlineLevel="5">
      <c r="A245" s="22">
        <f t="shared" si="105"/>
        <v>7</v>
      </c>
      <c r="B245" s="9">
        <f t="shared" si="104"/>
        <v>42939</v>
      </c>
      <c r="C245" s="207">
        <v>377401</v>
      </c>
      <c r="D245" s="64">
        <f t="shared" si="94"/>
        <v>37.799999999999997</v>
      </c>
      <c r="E245" s="12">
        <v>38</v>
      </c>
      <c r="F245" s="12">
        <v>38</v>
      </c>
      <c r="G245" s="12">
        <v>39</v>
      </c>
      <c r="H245" s="12">
        <v>38</v>
      </c>
      <c r="I245" s="12">
        <v>37</v>
      </c>
      <c r="J245" s="12">
        <v>37</v>
      </c>
      <c r="K245" s="12">
        <v>38</v>
      </c>
      <c r="L245" s="12">
        <v>37</v>
      </c>
      <c r="M245" s="74" t="str">
        <f t="shared" si="95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6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7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22</v>
      </c>
      <c r="AO245" s="41">
        <v>1806</v>
      </c>
      <c r="AP245" s="110"/>
      <c r="AQ245" s="111"/>
      <c r="AR245" s="126" t="str">
        <f t="shared" si="98"/>
        <v/>
      </c>
      <c r="AS245" s="126" t="str">
        <f t="shared" si="99"/>
        <v/>
      </c>
      <c r="AT245" s="127">
        <v>1937</v>
      </c>
      <c r="AU245" s="128"/>
      <c r="AV245" s="129"/>
      <c r="AW245" s="126" t="str">
        <f t="shared" si="100"/>
        <v/>
      </c>
      <c r="AX245" s="126" t="str">
        <f t="shared" si="101"/>
        <v/>
      </c>
      <c r="AY245" s="143" t="str">
        <f t="shared" si="102"/>
        <v/>
      </c>
      <c r="AZ245" s="97"/>
      <c r="BA245" s="68"/>
      <c r="BB245" s="68"/>
      <c r="BC245" s="68"/>
      <c r="BD245" s="68"/>
      <c r="BE245" s="15"/>
      <c r="BF245" s="5">
        <f t="shared" si="103"/>
        <v>15119</v>
      </c>
      <c r="BG245" s="42">
        <v>3719</v>
      </c>
      <c r="BH245" s="42">
        <v>5300</v>
      </c>
      <c r="BI245" s="42"/>
      <c r="BJ245" s="42"/>
      <c r="BK245" s="42"/>
      <c r="BL245" s="42"/>
      <c r="BM245" s="15">
        <v>6100</v>
      </c>
    </row>
    <row r="246" spans="1:65" outlineLevel="5">
      <c r="A246" s="22">
        <f t="shared" si="105"/>
        <v>7</v>
      </c>
      <c r="B246" s="9">
        <f t="shared" si="104"/>
        <v>42940</v>
      </c>
      <c r="C246" s="207">
        <v>425843</v>
      </c>
      <c r="D246" s="64">
        <f t="shared" si="94"/>
        <v>37.299999999999997</v>
      </c>
      <c r="E246" s="12">
        <v>37</v>
      </c>
      <c r="F246" s="12">
        <v>38</v>
      </c>
      <c r="G246" s="12">
        <v>38</v>
      </c>
      <c r="H246" s="12">
        <v>38</v>
      </c>
      <c r="I246" s="12">
        <v>36</v>
      </c>
      <c r="J246" s="12">
        <v>37</v>
      </c>
      <c r="K246" s="12">
        <v>37</v>
      </c>
      <c r="L246" s="12">
        <v>37</v>
      </c>
      <c r="M246" s="74" t="str">
        <f t="shared" si="95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6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7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28</v>
      </c>
      <c r="AO246" s="41">
        <v>1436</v>
      </c>
      <c r="AP246" s="110"/>
      <c r="AQ246" s="111"/>
      <c r="AR246" s="126" t="str">
        <f t="shared" si="98"/>
        <v/>
      </c>
      <c r="AS246" s="126" t="str">
        <f t="shared" si="99"/>
        <v/>
      </c>
      <c r="AT246" s="127">
        <v>1698</v>
      </c>
      <c r="AU246" s="128"/>
      <c r="AV246" s="129"/>
      <c r="AW246" s="126" t="str">
        <f t="shared" si="100"/>
        <v/>
      </c>
      <c r="AX246" s="126" t="str">
        <f t="shared" si="101"/>
        <v/>
      </c>
      <c r="AY246" s="143" t="str">
        <f t="shared" si="102"/>
        <v/>
      </c>
      <c r="AZ246" s="97">
        <v>80.099999999999994</v>
      </c>
      <c r="BA246" s="68"/>
      <c r="BB246" s="68"/>
      <c r="BC246" s="68"/>
      <c r="BD246" s="68"/>
      <c r="BE246" s="15"/>
      <c r="BF246" s="5">
        <f t="shared" si="103"/>
        <v>16650</v>
      </c>
      <c r="BG246" s="42">
        <v>0</v>
      </c>
      <c r="BH246" s="42">
        <v>10390</v>
      </c>
      <c r="BI246" s="42"/>
      <c r="BJ246" s="42"/>
      <c r="BK246" s="42"/>
      <c r="BL246" s="42"/>
      <c r="BM246" s="15">
        <v>6260</v>
      </c>
    </row>
    <row r="247" spans="1:65" outlineLevel="5">
      <c r="A247" s="22">
        <f t="shared" si="105"/>
        <v>7</v>
      </c>
      <c r="B247" s="9">
        <f t="shared" si="104"/>
        <v>42941</v>
      </c>
      <c r="C247" s="207">
        <v>444360</v>
      </c>
      <c r="D247" s="64">
        <f t="shared" si="94"/>
        <v>37.299999999999997</v>
      </c>
      <c r="E247" s="12">
        <v>37</v>
      </c>
      <c r="F247" s="12">
        <v>38</v>
      </c>
      <c r="G247" s="12">
        <v>38</v>
      </c>
      <c r="H247" s="12">
        <v>38</v>
      </c>
      <c r="I247" s="12">
        <v>36</v>
      </c>
      <c r="J247" s="12">
        <v>37</v>
      </c>
      <c r="K247" s="12">
        <v>37</v>
      </c>
      <c r="L247" s="12">
        <v>37</v>
      </c>
      <c r="M247" s="74" t="str">
        <f t="shared" si="95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6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7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29</v>
      </c>
      <c r="AO247" s="41">
        <v>1361</v>
      </c>
      <c r="AP247" s="110"/>
      <c r="AQ247" s="111"/>
      <c r="AR247" s="126" t="str">
        <f t="shared" si="98"/>
        <v/>
      </c>
      <c r="AS247" s="126" t="str">
        <f t="shared" si="99"/>
        <v/>
      </c>
      <c r="AT247" s="127">
        <v>1412</v>
      </c>
      <c r="AU247" s="128"/>
      <c r="AV247" s="129"/>
      <c r="AW247" s="126" t="str">
        <f t="shared" si="100"/>
        <v/>
      </c>
      <c r="AX247" s="126" t="str">
        <f t="shared" si="101"/>
        <v/>
      </c>
      <c r="AY247" s="143" t="str">
        <f t="shared" si="102"/>
        <v/>
      </c>
      <c r="AZ247" s="97">
        <v>80.8</v>
      </c>
      <c r="BA247" s="68"/>
      <c r="BB247" s="68"/>
      <c r="BC247" s="68"/>
      <c r="BD247" s="68"/>
      <c r="BE247" s="15"/>
      <c r="BF247" s="5">
        <f t="shared" si="103"/>
        <v>14655</v>
      </c>
      <c r="BG247" s="42">
        <v>3475</v>
      </c>
      <c r="BH247" s="42">
        <v>5150</v>
      </c>
      <c r="BI247" s="42"/>
      <c r="BJ247" s="42"/>
      <c r="BK247" s="42"/>
      <c r="BL247" s="42"/>
      <c r="BM247" s="15">
        <v>6030</v>
      </c>
    </row>
    <row r="248" spans="1:65" outlineLevel="5">
      <c r="A248" s="22">
        <f t="shared" si="105"/>
        <v>7</v>
      </c>
      <c r="B248" s="9">
        <f t="shared" si="104"/>
        <v>42942</v>
      </c>
      <c r="C248" s="207">
        <v>446900</v>
      </c>
      <c r="D248" s="64">
        <f t="shared" si="94"/>
        <v>37.799999999999997</v>
      </c>
      <c r="E248" s="12">
        <v>38</v>
      </c>
      <c r="F248" s="12">
        <v>38</v>
      </c>
      <c r="G248" s="12">
        <v>39</v>
      </c>
      <c r="H248" s="12">
        <v>38</v>
      </c>
      <c r="I248" s="12">
        <v>37</v>
      </c>
      <c r="J248" s="12">
        <v>37</v>
      </c>
      <c r="K248" s="12">
        <v>38</v>
      </c>
      <c r="L248" s="12">
        <v>37</v>
      </c>
      <c r="M248" s="74" t="str">
        <f t="shared" si="95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6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7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27</v>
      </c>
      <c r="AO248" s="41">
        <v>1455</v>
      </c>
      <c r="AP248" s="110"/>
      <c r="AQ248" s="111"/>
      <c r="AR248" s="126" t="str">
        <f t="shared" si="98"/>
        <v/>
      </c>
      <c r="AS248" s="126" t="str">
        <f t="shared" si="99"/>
        <v/>
      </c>
      <c r="AT248" s="127">
        <v>1520</v>
      </c>
      <c r="AU248" s="128"/>
      <c r="AV248" s="129"/>
      <c r="AW248" s="126" t="str">
        <f t="shared" si="100"/>
        <v/>
      </c>
      <c r="AX248" s="126" t="str">
        <f t="shared" si="101"/>
        <v/>
      </c>
      <c r="AY248" s="143" t="str">
        <f t="shared" si="102"/>
        <v/>
      </c>
      <c r="AZ248" s="97">
        <v>81</v>
      </c>
      <c r="BA248" s="68"/>
      <c r="BB248" s="68"/>
      <c r="BC248" s="68"/>
      <c r="BD248" s="68"/>
      <c r="BE248" s="15"/>
      <c r="BF248" s="5">
        <f t="shared" si="103"/>
        <v>15535</v>
      </c>
      <c r="BG248" s="42">
        <v>2095</v>
      </c>
      <c r="BH248" s="42">
        <v>7310</v>
      </c>
      <c r="BI248" s="42"/>
      <c r="BJ248" s="42"/>
      <c r="BK248" s="42"/>
      <c r="BL248" s="42"/>
      <c r="BM248" s="15">
        <v>6130</v>
      </c>
    </row>
    <row r="249" spans="1:65" outlineLevel="5">
      <c r="A249" s="22">
        <f t="shared" si="105"/>
        <v>7</v>
      </c>
      <c r="B249" s="9">
        <f t="shared" si="104"/>
        <v>42943</v>
      </c>
      <c r="C249" s="207">
        <v>420425</v>
      </c>
      <c r="D249" s="64">
        <f t="shared" si="94"/>
        <v>37.299999999999997</v>
      </c>
      <c r="E249" s="12">
        <v>37</v>
      </c>
      <c r="F249" s="12">
        <v>38</v>
      </c>
      <c r="G249" s="12">
        <v>38</v>
      </c>
      <c r="H249" s="12">
        <v>38</v>
      </c>
      <c r="I249" s="12">
        <v>36</v>
      </c>
      <c r="J249" s="12">
        <v>37</v>
      </c>
      <c r="K249" s="12">
        <v>37</v>
      </c>
      <c r="L249" s="12">
        <v>37</v>
      </c>
      <c r="M249" s="74">
        <f t="shared" si="95"/>
        <v>7.4</v>
      </c>
      <c r="N249" s="83">
        <v>7.35</v>
      </c>
      <c r="O249" s="83">
        <v>7.34</v>
      </c>
      <c r="P249" s="83">
        <v>7.46</v>
      </c>
      <c r="Q249" s="83">
        <v>7.48</v>
      </c>
      <c r="R249" s="83"/>
      <c r="S249" s="83"/>
      <c r="T249" s="83"/>
      <c r="U249" s="83"/>
      <c r="V249" s="5" t="str">
        <f t="shared" si="96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7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22</v>
      </c>
      <c r="AO249" s="41">
        <v>1787</v>
      </c>
      <c r="AP249" s="110">
        <v>3.23</v>
      </c>
      <c r="AQ249" s="111">
        <v>2.36</v>
      </c>
      <c r="AR249" s="126">
        <f t="shared" si="98"/>
        <v>73.065015479876166</v>
      </c>
      <c r="AS249" s="126">
        <f t="shared" si="99"/>
        <v>26.934984520123834</v>
      </c>
      <c r="AT249" s="127">
        <v>1620</v>
      </c>
      <c r="AU249" s="128">
        <v>2.41</v>
      </c>
      <c r="AV249" s="129">
        <v>1.39</v>
      </c>
      <c r="AW249" s="126">
        <f t="shared" si="100"/>
        <v>57.676348547717836</v>
      </c>
      <c r="AX249" s="126">
        <f t="shared" si="101"/>
        <v>42.323651452282164</v>
      </c>
      <c r="AY249" s="143">
        <f t="shared" si="102"/>
        <v>49.76321036889334</v>
      </c>
      <c r="AZ249" s="97">
        <v>79.900000000000006</v>
      </c>
      <c r="BA249" s="68"/>
      <c r="BB249" s="68"/>
      <c r="BC249" s="68"/>
      <c r="BD249" s="68"/>
      <c r="BE249" s="15"/>
      <c r="BF249" s="5">
        <f t="shared" si="103"/>
        <v>15953</v>
      </c>
      <c r="BG249" s="42">
        <v>1133</v>
      </c>
      <c r="BH249" s="42">
        <v>8610</v>
      </c>
      <c r="BI249" s="42"/>
      <c r="BJ249" s="42"/>
      <c r="BK249" s="42"/>
      <c r="BL249" s="42"/>
      <c r="BM249" s="15">
        <v>6210</v>
      </c>
    </row>
    <row r="250" spans="1:65" outlineLevel="5">
      <c r="A250" s="22">
        <f t="shared" si="105"/>
        <v>7</v>
      </c>
      <c r="B250" s="9">
        <f t="shared" si="104"/>
        <v>42944</v>
      </c>
      <c r="C250" s="207">
        <v>415996</v>
      </c>
      <c r="D250" s="64">
        <f t="shared" si="94"/>
        <v>37.5</v>
      </c>
      <c r="E250" s="12">
        <v>38</v>
      </c>
      <c r="F250" s="12">
        <v>38</v>
      </c>
      <c r="G250" s="12">
        <v>38</v>
      </c>
      <c r="H250" s="12">
        <v>38</v>
      </c>
      <c r="I250" s="12">
        <v>37</v>
      </c>
      <c r="J250" s="12">
        <v>37</v>
      </c>
      <c r="K250" s="12">
        <v>37</v>
      </c>
      <c r="L250" s="12">
        <v>37</v>
      </c>
      <c r="M250" s="74" t="str">
        <f t="shared" si="95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96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7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24</v>
      </c>
      <c r="AO250" s="41">
        <v>1666</v>
      </c>
      <c r="AP250" s="110"/>
      <c r="AQ250" s="111"/>
      <c r="AR250" s="126" t="str">
        <f t="shared" si="98"/>
        <v/>
      </c>
      <c r="AS250" s="126" t="str">
        <f t="shared" si="99"/>
        <v/>
      </c>
      <c r="AT250" s="127">
        <v>1270</v>
      </c>
      <c r="AU250" s="128"/>
      <c r="AV250" s="129"/>
      <c r="AW250" s="126" t="str">
        <f t="shared" si="100"/>
        <v/>
      </c>
      <c r="AX250" s="126" t="str">
        <f t="shared" si="101"/>
        <v/>
      </c>
      <c r="AY250" s="143" t="str">
        <f t="shared" si="102"/>
        <v/>
      </c>
      <c r="AZ250" s="97">
        <v>80.8</v>
      </c>
      <c r="BA250" s="68"/>
      <c r="BB250" s="68"/>
      <c r="BC250" s="68"/>
      <c r="BD250" s="68"/>
      <c r="BE250" s="15"/>
      <c r="BF250" s="5">
        <f t="shared" si="103"/>
        <v>13744</v>
      </c>
      <c r="BG250" s="42">
        <v>3234</v>
      </c>
      <c r="BH250" s="42">
        <v>4470</v>
      </c>
      <c r="BI250" s="42"/>
      <c r="BJ250" s="42"/>
      <c r="BK250" s="42"/>
      <c r="BL250" s="42"/>
      <c r="BM250" s="15">
        <v>6040</v>
      </c>
    </row>
    <row r="251" spans="1:65" outlineLevel="5">
      <c r="A251" s="22">
        <f t="shared" si="105"/>
        <v>7</v>
      </c>
      <c r="B251" s="9">
        <f t="shared" si="104"/>
        <v>42945</v>
      </c>
      <c r="C251" s="207">
        <v>391736</v>
      </c>
      <c r="D251" s="64">
        <f t="shared" si="94"/>
        <v>37.5</v>
      </c>
      <c r="E251" s="12">
        <v>38</v>
      </c>
      <c r="F251" s="12">
        <v>38</v>
      </c>
      <c r="G251" s="12">
        <v>38</v>
      </c>
      <c r="H251" s="12">
        <v>38</v>
      </c>
      <c r="I251" s="12">
        <v>37</v>
      </c>
      <c r="J251" s="12">
        <v>37</v>
      </c>
      <c r="K251" s="12">
        <v>37</v>
      </c>
      <c r="L251" s="12">
        <v>37</v>
      </c>
      <c r="M251" s="74" t="str">
        <f t="shared" si="95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6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7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26</v>
      </c>
      <c r="AO251" s="41">
        <v>1558</v>
      </c>
      <c r="AP251" s="110"/>
      <c r="AQ251" s="111"/>
      <c r="AR251" s="126" t="str">
        <f t="shared" si="98"/>
        <v/>
      </c>
      <c r="AS251" s="126" t="str">
        <f t="shared" si="99"/>
        <v/>
      </c>
      <c r="AT251" s="127">
        <v>1054</v>
      </c>
      <c r="AU251" s="128"/>
      <c r="AV251" s="129"/>
      <c r="AW251" s="126" t="str">
        <f t="shared" si="100"/>
        <v/>
      </c>
      <c r="AX251" s="126" t="str">
        <f t="shared" si="101"/>
        <v/>
      </c>
      <c r="AY251" s="143" t="str">
        <f t="shared" si="102"/>
        <v/>
      </c>
      <c r="AZ251" s="97"/>
      <c r="BA251" s="68"/>
      <c r="BB251" s="68"/>
      <c r="BC251" s="68"/>
      <c r="BD251" s="68"/>
      <c r="BE251" s="15"/>
      <c r="BF251" s="5">
        <f t="shared" si="103"/>
        <v>15584</v>
      </c>
      <c r="BG251" s="42">
        <v>604</v>
      </c>
      <c r="BH251" s="42">
        <v>8880</v>
      </c>
      <c r="BI251" s="42"/>
      <c r="BJ251" s="42"/>
      <c r="BK251" s="42"/>
      <c r="BL251" s="42"/>
      <c r="BM251" s="15">
        <v>6100</v>
      </c>
    </row>
    <row r="252" spans="1:65" outlineLevel="5">
      <c r="A252" s="22">
        <f t="shared" si="105"/>
        <v>7</v>
      </c>
      <c r="B252" s="9">
        <f t="shared" si="104"/>
        <v>42946</v>
      </c>
      <c r="C252" s="207">
        <v>364916</v>
      </c>
      <c r="D252" s="64">
        <f t="shared" si="94"/>
        <v>37.5</v>
      </c>
      <c r="E252" s="12">
        <v>38</v>
      </c>
      <c r="F252" s="12">
        <v>38</v>
      </c>
      <c r="G252" s="12">
        <v>38</v>
      </c>
      <c r="H252" s="12">
        <v>38</v>
      </c>
      <c r="I252" s="12">
        <v>37</v>
      </c>
      <c r="J252" s="12">
        <v>37</v>
      </c>
      <c r="K252" s="12">
        <v>37</v>
      </c>
      <c r="L252" s="12">
        <v>37</v>
      </c>
      <c r="M252" s="74" t="str">
        <f t="shared" si="95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6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7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26</v>
      </c>
      <c r="AO252" s="41">
        <v>1509</v>
      </c>
      <c r="AP252" s="110"/>
      <c r="AQ252" s="111"/>
      <c r="AR252" s="126" t="str">
        <f t="shared" si="98"/>
        <v/>
      </c>
      <c r="AS252" s="126" t="str">
        <f t="shared" si="99"/>
        <v/>
      </c>
      <c r="AT252" s="127">
        <v>1534</v>
      </c>
      <c r="AU252" s="128"/>
      <c r="AV252" s="129"/>
      <c r="AW252" s="126" t="str">
        <f t="shared" si="100"/>
        <v/>
      </c>
      <c r="AX252" s="126" t="str">
        <f t="shared" si="101"/>
        <v/>
      </c>
      <c r="AY252" s="143" t="str">
        <f t="shared" si="102"/>
        <v/>
      </c>
      <c r="AZ252" s="97"/>
      <c r="BA252" s="68"/>
      <c r="BB252" s="68"/>
      <c r="BC252" s="68"/>
      <c r="BD252" s="68"/>
      <c r="BE252" s="15"/>
      <c r="BF252" s="5">
        <f t="shared" si="103"/>
        <v>11802</v>
      </c>
      <c r="BG252" s="42">
        <v>5652</v>
      </c>
      <c r="BH252" s="42">
        <v>0</v>
      </c>
      <c r="BI252" s="42"/>
      <c r="BJ252" s="42"/>
      <c r="BK252" s="42"/>
      <c r="BL252" s="42"/>
      <c r="BM252" s="15">
        <v>6150</v>
      </c>
    </row>
    <row r="253" spans="1:65" ht="17.25" outlineLevel="5" thickBot="1">
      <c r="A253" s="31">
        <f t="shared" si="105"/>
        <v>7</v>
      </c>
      <c r="B253" s="32">
        <f t="shared" si="104"/>
        <v>42947</v>
      </c>
      <c r="C253" s="207">
        <v>383488</v>
      </c>
      <c r="D253" s="64">
        <f t="shared" si="94"/>
        <v>37.5</v>
      </c>
      <c r="E253" s="12">
        <v>38</v>
      </c>
      <c r="F253" s="12">
        <v>38</v>
      </c>
      <c r="G253" s="12">
        <v>38</v>
      </c>
      <c r="H253" s="12">
        <v>38</v>
      </c>
      <c r="I253" s="12">
        <v>37</v>
      </c>
      <c r="J253" s="12">
        <v>37</v>
      </c>
      <c r="K253" s="12">
        <v>37</v>
      </c>
      <c r="L253" s="12">
        <v>37</v>
      </c>
      <c r="M253" s="74" t="str">
        <f t="shared" si="95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6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7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31</v>
      </c>
      <c r="AO253" s="41">
        <v>1303</v>
      </c>
      <c r="AP253" s="110"/>
      <c r="AQ253" s="111"/>
      <c r="AR253" s="126" t="str">
        <f t="shared" si="98"/>
        <v/>
      </c>
      <c r="AS253" s="126" t="str">
        <f t="shared" si="99"/>
        <v/>
      </c>
      <c r="AT253" s="127">
        <v>1819</v>
      </c>
      <c r="AU253" s="128"/>
      <c r="AV253" s="129"/>
      <c r="AW253" s="126" t="str">
        <f t="shared" si="100"/>
        <v/>
      </c>
      <c r="AX253" s="126" t="str">
        <f t="shared" si="101"/>
        <v/>
      </c>
      <c r="AY253" s="143" t="str">
        <f t="shared" si="102"/>
        <v/>
      </c>
      <c r="AZ253" s="97">
        <v>80.2</v>
      </c>
      <c r="BA253" s="68">
        <v>60.98</v>
      </c>
      <c r="BB253" s="68"/>
      <c r="BC253" s="68"/>
      <c r="BD253" s="68"/>
      <c r="BE253" s="15"/>
      <c r="BF253" s="5">
        <f t="shared" si="103"/>
        <v>13920</v>
      </c>
      <c r="BG253" s="42">
        <v>0</v>
      </c>
      <c r="BH253" s="42">
        <v>7480</v>
      </c>
      <c r="BI253" s="42"/>
      <c r="BJ253" s="42"/>
      <c r="BK253" s="42"/>
      <c r="BL253" s="42"/>
      <c r="BM253" s="15">
        <v>6440</v>
      </c>
    </row>
    <row r="254" spans="1:65" outlineLevel="4">
      <c r="A254" s="157" t="s">
        <v>41</v>
      </c>
      <c r="B254" s="158"/>
      <c r="C254" s="50">
        <f t="shared" ref="C254:BM254" si="106">SUBTOTAL(4,C223:C253)</f>
        <v>513644</v>
      </c>
      <c r="D254" s="60">
        <f t="shared" si="106"/>
        <v>38.5</v>
      </c>
      <c r="E254" s="28">
        <f t="shared" si="106"/>
        <v>39</v>
      </c>
      <c r="F254" s="28">
        <f t="shared" si="106"/>
        <v>39</v>
      </c>
      <c r="G254" s="28">
        <f t="shared" si="106"/>
        <v>40</v>
      </c>
      <c r="H254" s="28">
        <f t="shared" si="106"/>
        <v>39</v>
      </c>
      <c r="I254" s="28">
        <f t="shared" si="106"/>
        <v>38</v>
      </c>
      <c r="J254" s="28">
        <f t="shared" si="106"/>
        <v>38</v>
      </c>
      <c r="K254" s="28">
        <f t="shared" si="106"/>
        <v>39</v>
      </c>
      <c r="L254" s="28">
        <f t="shared" si="106"/>
        <v>38</v>
      </c>
      <c r="M254" s="71">
        <f t="shared" si="106"/>
        <v>7.4</v>
      </c>
      <c r="N254" s="82">
        <f t="shared" si="106"/>
        <v>7.35</v>
      </c>
      <c r="O254" s="82">
        <f t="shared" si="106"/>
        <v>7.34</v>
      </c>
      <c r="P254" s="82">
        <f t="shared" si="106"/>
        <v>7.46</v>
      </c>
      <c r="Q254" s="82">
        <f t="shared" si="106"/>
        <v>7.48</v>
      </c>
      <c r="R254" s="82">
        <f t="shared" si="106"/>
        <v>0</v>
      </c>
      <c r="S254" s="82">
        <f t="shared" si="106"/>
        <v>0</v>
      </c>
      <c r="T254" s="82">
        <f t="shared" si="106"/>
        <v>0</v>
      </c>
      <c r="U254" s="82">
        <f t="shared" si="106"/>
        <v>0</v>
      </c>
      <c r="V254" s="29">
        <f t="shared" si="106"/>
        <v>0</v>
      </c>
      <c r="W254" s="39">
        <f t="shared" si="106"/>
        <v>0</v>
      </c>
      <c r="X254" s="39">
        <f t="shared" si="106"/>
        <v>0</v>
      </c>
      <c r="Y254" s="39">
        <f t="shared" si="106"/>
        <v>0</v>
      </c>
      <c r="Z254" s="39">
        <f t="shared" si="106"/>
        <v>0</v>
      </c>
      <c r="AA254" s="39">
        <f t="shared" si="106"/>
        <v>0</v>
      </c>
      <c r="AB254" s="39">
        <f t="shared" si="106"/>
        <v>0</v>
      </c>
      <c r="AC254" s="39">
        <f t="shared" si="106"/>
        <v>0</v>
      </c>
      <c r="AD254" s="39">
        <f t="shared" si="106"/>
        <v>0</v>
      </c>
      <c r="AE254" s="29">
        <f t="shared" si="106"/>
        <v>0</v>
      </c>
      <c r="AF254" s="39">
        <f t="shared" si="106"/>
        <v>0</v>
      </c>
      <c r="AG254" s="39">
        <f t="shared" si="106"/>
        <v>0</v>
      </c>
      <c r="AH254" s="39">
        <f t="shared" si="106"/>
        <v>0</v>
      </c>
      <c r="AI254" s="39">
        <f t="shared" si="106"/>
        <v>0</v>
      </c>
      <c r="AJ254" s="39">
        <f t="shared" si="106"/>
        <v>0</v>
      </c>
      <c r="AK254" s="39">
        <f t="shared" si="106"/>
        <v>0</v>
      </c>
      <c r="AL254" s="39">
        <f t="shared" si="106"/>
        <v>0</v>
      </c>
      <c r="AM254" s="39">
        <f t="shared" si="106"/>
        <v>0</v>
      </c>
      <c r="AN254" s="39">
        <f t="shared" si="106"/>
        <v>31</v>
      </c>
      <c r="AO254" s="39">
        <f t="shared" si="106"/>
        <v>2134</v>
      </c>
      <c r="AP254" s="104">
        <f t="shared" si="106"/>
        <v>3.96</v>
      </c>
      <c r="AQ254" s="105">
        <f t="shared" si="106"/>
        <v>3.01</v>
      </c>
      <c r="AR254" s="106">
        <f t="shared" si="106"/>
        <v>78.590078328981718</v>
      </c>
      <c r="AS254" s="106">
        <f t="shared" si="106"/>
        <v>26.934984520123834</v>
      </c>
      <c r="AT254" s="107">
        <f t="shared" si="106"/>
        <v>2098</v>
      </c>
      <c r="AU254" s="108">
        <f t="shared" si="106"/>
        <v>2.9</v>
      </c>
      <c r="AV254" s="109">
        <f t="shared" si="106"/>
        <v>1.88</v>
      </c>
      <c r="AW254" s="106">
        <f t="shared" si="106"/>
        <v>64.827586206896541</v>
      </c>
      <c r="AX254" s="106">
        <f t="shared" si="106"/>
        <v>42.323651452282164</v>
      </c>
      <c r="AY254" s="60">
        <f t="shared" si="106"/>
        <v>49.788287407986452</v>
      </c>
      <c r="AZ254" s="96">
        <f t="shared" si="106"/>
        <v>81</v>
      </c>
      <c r="BA254" s="67">
        <f t="shared" si="106"/>
        <v>60.98</v>
      </c>
      <c r="BB254" s="67">
        <f t="shared" si="106"/>
        <v>0</v>
      </c>
      <c r="BC254" s="67">
        <f t="shared" si="106"/>
        <v>0</v>
      </c>
      <c r="BD254" s="67">
        <f t="shared" si="106"/>
        <v>0</v>
      </c>
      <c r="BE254" s="27">
        <f t="shared" si="106"/>
        <v>0</v>
      </c>
      <c r="BF254" s="29">
        <f t="shared" si="106"/>
        <v>20490</v>
      </c>
      <c r="BG254" s="39">
        <f t="shared" si="106"/>
        <v>5652</v>
      </c>
      <c r="BH254" s="40">
        <f t="shared" si="106"/>
        <v>13510</v>
      </c>
      <c r="BI254" s="40">
        <f t="shared" si="106"/>
        <v>0</v>
      </c>
      <c r="BJ254" s="40">
        <f t="shared" si="106"/>
        <v>0</v>
      </c>
      <c r="BK254" s="40">
        <f t="shared" si="106"/>
        <v>0</v>
      </c>
      <c r="BL254" s="40">
        <f t="shared" si="106"/>
        <v>0</v>
      </c>
      <c r="BM254" s="27">
        <f t="shared" si="106"/>
        <v>6440</v>
      </c>
    </row>
    <row r="255" spans="1:65" outlineLevel="3">
      <c r="A255" s="187" t="s">
        <v>30</v>
      </c>
      <c r="B255" s="188"/>
      <c r="C255" s="207">
        <f t="shared" ref="C255:BM255" si="107">SUBTOTAL(5,C223:C253)</f>
        <v>361502</v>
      </c>
      <c r="D255" s="208">
        <f t="shared" si="107"/>
        <v>37</v>
      </c>
      <c r="E255" s="12">
        <f t="shared" si="107"/>
        <v>37</v>
      </c>
      <c r="F255" s="12">
        <f t="shared" si="107"/>
        <v>37</v>
      </c>
      <c r="G255" s="12">
        <f t="shared" si="107"/>
        <v>38</v>
      </c>
      <c r="H255" s="12">
        <f t="shared" si="107"/>
        <v>38</v>
      </c>
      <c r="I255" s="12">
        <f t="shared" si="107"/>
        <v>36</v>
      </c>
      <c r="J255" s="12">
        <f t="shared" si="107"/>
        <v>36</v>
      </c>
      <c r="K255" s="12">
        <f t="shared" si="107"/>
        <v>37</v>
      </c>
      <c r="L255" s="12">
        <f t="shared" si="107"/>
        <v>37</v>
      </c>
      <c r="M255" s="210">
        <f t="shared" si="107"/>
        <v>7.3</v>
      </c>
      <c r="N255" s="83">
        <f t="shared" si="107"/>
        <v>7.29</v>
      </c>
      <c r="O255" s="83">
        <f t="shared" si="107"/>
        <v>7.3</v>
      </c>
      <c r="P255" s="83">
        <f t="shared" si="107"/>
        <v>7.3</v>
      </c>
      <c r="Q255" s="83">
        <f t="shared" si="107"/>
        <v>7.27</v>
      </c>
      <c r="R255" s="83">
        <f t="shared" si="107"/>
        <v>0</v>
      </c>
      <c r="S255" s="83">
        <f t="shared" si="107"/>
        <v>0</v>
      </c>
      <c r="T255" s="83">
        <f t="shared" si="107"/>
        <v>0</v>
      </c>
      <c r="U255" s="83">
        <f t="shared" si="107"/>
        <v>0</v>
      </c>
      <c r="V255" s="212">
        <f t="shared" si="107"/>
        <v>0</v>
      </c>
      <c r="W255" s="41">
        <f t="shared" si="107"/>
        <v>0</v>
      </c>
      <c r="X255" s="41">
        <f t="shared" si="107"/>
        <v>0</v>
      </c>
      <c r="Y255" s="41">
        <f t="shared" si="107"/>
        <v>0</v>
      </c>
      <c r="Z255" s="41">
        <f t="shared" si="107"/>
        <v>0</v>
      </c>
      <c r="AA255" s="41">
        <f t="shared" si="107"/>
        <v>0</v>
      </c>
      <c r="AB255" s="41">
        <f t="shared" si="107"/>
        <v>0</v>
      </c>
      <c r="AC255" s="41">
        <f t="shared" si="107"/>
        <v>0</v>
      </c>
      <c r="AD255" s="41">
        <f t="shared" si="107"/>
        <v>0</v>
      </c>
      <c r="AE255" s="212">
        <f t="shared" si="107"/>
        <v>0</v>
      </c>
      <c r="AF255" s="41">
        <f t="shared" si="107"/>
        <v>0</v>
      </c>
      <c r="AG255" s="41">
        <f t="shared" si="107"/>
        <v>0</v>
      </c>
      <c r="AH255" s="41">
        <f t="shared" si="107"/>
        <v>0</v>
      </c>
      <c r="AI255" s="41">
        <f t="shared" si="107"/>
        <v>0</v>
      </c>
      <c r="AJ255" s="41">
        <f t="shared" si="107"/>
        <v>0</v>
      </c>
      <c r="AK255" s="41">
        <f t="shared" si="107"/>
        <v>0</v>
      </c>
      <c r="AL255" s="41">
        <f t="shared" si="107"/>
        <v>0</v>
      </c>
      <c r="AM255" s="41">
        <f t="shared" si="107"/>
        <v>0</v>
      </c>
      <c r="AN255" s="41">
        <f t="shared" si="107"/>
        <v>19</v>
      </c>
      <c r="AO255" s="41">
        <f t="shared" si="107"/>
        <v>1303</v>
      </c>
      <c r="AP255" s="110">
        <f t="shared" si="107"/>
        <v>3.23</v>
      </c>
      <c r="AQ255" s="111">
        <f t="shared" si="107"/>
        <v>2.36</v>
      </c>
      <c r="AR255" s="216">
        <f t="shared" si="107"/>
        <v>73.065015479876166</v>
      </c>
      <c r="AS255" s="216">
        <f t="shared" si="107"/>
        <v>21.409921671018282</v>
      </c>
      <c r="AT255" s="113">
        <f t="shared" si="107"/>
        <v>1054</v>
      </c>
      <c r="AU255" s="114">
        <f t="shared" si="107"/>
        <v>2.41</v>
      </c>
      <c r="AV255" s="115">
        <f t="shared" si="107"/>
        <v>1.39</v>
      </c>
      <c r="AW255" s="216">
        <f t="shared" si="107"/>
        <v>57.676348547717836</v>
      </c>
      <c r="AX255" s="216">
        <f t="shared" si="107"/>
        <v>35.172413793103459</v>
      </c>
      <c r="AY255" s="208">
        <f t="shared" si="107"/>
        <v>46.159859292554216</v>
      </c>
      <c r="AZ255" s="97">
        <f t="shared" si="107"/>
        <v>79.3</v>
      </c>
      <c r="BA255" s="68">
        <f t="shared" si="107"/>
        <v>60.98</v>
      </c>
      <c r="BB255" s="68">
        <f t="shared" si="107"/>
        <v>0</v>
      </c>
      <c r="BC255" s="68">
        <f t="shared" si="107"/>
        <v>0</v>
      </c>
      <c r="BD255" s="68">
        <f t="shared" si="107"/>
        <v>0</v>
      </c>
      <c r="BE255" s="15">
        <f t="shared" si="107"/>
        <v>0</v>
      </c>
      <c r="BF255" s="212">
        <f t="shared" si="107"/>
        <v>11802</v>
      </c>
      <c r="BG255" s="41">
        <f t="shared" si="107"/>
        <v>0</v>
      </c>
      <c r="BH255" s="42">
        <f t="shared" si="107"/>
        <v>0</v>
      </c>
      <c r="BI255" s="42">
        <f t="shared" si="107"/>
        <v>0</v>
      </c>
      <c r="BJ255" s="42">
        <f t="shared" si="107"/>
        <v>0</v>
      </c>
      <c r="BK255" s="42">
        <f t="shared" si="107"/>
        <v>0</v>
      </c>
      <c r="BL255" s="42">
        <f t="shared" si="107"/>
        <v>0</v>
      </c>
      <c r="BM255" s="15">
        <f t="shared" si="107"/>
        <v>1330</v>
      </c>
    </row>
    <row r="256" spans="1:65" outlineLevel="2">
      <c r="A256" s="187" t="s">
        <v>19</v>
      </c>
      <c r="B256" s="188"/>
      <c r="C256" s="207">
        <f>IFERROR(SUBTOTAL(1,C223:C253),"")</f>
        <v>430809.6451612903</v>
      </c>
      <c r="D256" s="208">
        <f t="shared" ref="D256:BM256" si="108">IFERROR(SUBTOTAL(1,D223:D253),"")</f>
        <v>37.72580645161289</v>
      </c>
      <c r="E256" s="12">
        <f t="shared" si="108"/>
        <v>37.967741935483872</v>
      </c>
      <c r="F256" s="12">
        <f t="shared" si="108"/>
        <v>38.12903225806452</v>
      </c>
      <c r="G256" s="12">
        <f t="shared" si="108"/>
        <v>38.516129032258064</v>
      </c>
      <c r="H256" s="12">
        <f t="shared" si="108"/>
        <v>38.225806451612904</v>
      </c>
      <c r="I256" s="12">
        <f t="shared" si="108"/>
        <v>36.967741935483872</v>
      </c>
      <c r="J256" s="12">
        <f t="shared" si="108"/>
        <v>37.12903225806452</v>
      </c>
      <c r="K256" s="12">
        <f t="shared" si="108"/>
        <v>37.516129032258064</v>
      </c>
      <c r="L256" s="12">
        <f t="shared" si="108"/>
        <v>37.225806451612904</v>
      </c>
      <c r="M256" s="210">
        <f t="shared" si="108"/>
        <v>7.35</v>
      </c>
      <c r="N256" s="83">
        <f t="shared" si="108"/>
        <v>7.317499999999999</v>
      </c>
      <c r="O256" s="83">
        <f t="shared" si="108"/>
        <v>7.3150000000000004</v>
      </c>
      <c r="P256" s="83">
        <f t="shared" si="108"/>
        <v>7.3825000000000003</v>
      </c>
      <c r="Q256" s="83">
        <f t="shared" si="108"/>
        <v>7.3774999999999995</v>
      </c>
      <c r="R256" s="83" t="str">
        <f t="shared" si="108"/>
        <v/>
      </c>
      <c r="S256" s="83" t="str">
        <f t="shared" si="108"/>
        <v/>
      </c>
      <c r="T256" s="83" t="str">
        <f t="shared" si="108"/>
        <v/>
      </c>
      <c r="U256" s="83" t="str">
        <f t="shared" si="108"/>
        <v/>
      </c>
      <c r="V256" s="212" t="str">
        <f t="shared" si="108"/>
        <v/>
      </c>
      <c r="W256" s="41" t="str">
        <f t="shared" si="108"/>
        <v/>
      </c>
      <c r="X256" s="41" t="str">
        <f t="shared" si="108"/>
        <v/>
      </c>
      <c r="Y256" s="41" t="str">
        <f t="shared" si="108"/>
        <v/>
      </c>
      <c r="Z256" s="41" t="str">
        <f t="shared" si="108"/>
        <v/>
      </c>
      <c r="AA256" s="41" t="str">
        <f t="shared" si="108"/>
        <v/>
      </c>
      <c r="AB256" s="41" t="str">
        <f t="shared" si="108"/>
        <v/>
      </c>
      <c r="AC256" s="41" t="str">
        <f t="shared" si="108"/>
        <v/>
      </c>
      <c r="AD256" s="41" t="str">
        <f t="shared" si="108"/>
        <v/>
      </c>
      <c r="AE256" s="212" t="str">
        <f t="shared" si="108"/>
        <v/>
      </c>
      <c r="AF256" s="41" t="str">
        <f t="shared" si="108"/>
        <v/>
      </c>
      <c r="AG256" s="41" t="str">
        <f t="shared" si="108"/>
        <v/>
      </c>
      <c r="AH256" s="41" t="str">
        <f t="shared" si="108"/>
        <v/>
      </c>
      <c r="AI256" s="41" t="str">
        <f t="shared" si="108"/>
        <v/>
      </c>
      <c r="AJ256" s="41" t="str">
        <f t="shared" si="108"/>
        <v/>
      </c>
      <c r="AK256" s="41" t="str">
        <f t="shared" si="108"/>
        <v/>
      </c>
      <c r="AL256" s="41" t="str">
        <f t="shared" si="108"/>
        <v/>
      </c>
      <c r="AM256" s="41" t="str">
        <f t="shared" si="108"/>
        <v/>
      </c>
      <c r="AN256" s="41">
        <f t="shared" si="108"/>
        <v>24.64516129032258</v>
      </c>
      <c r="AO256" s="41">
        <f t="shared" si="108"/>
        <v>1648.3225806451612</v>
      </c>
      <c r="AP256" s="110">
        <f t="shared" si="108"/>
        <v>3.6150000000000002</v>
      </c>
      <c r="AQ256" s="111">
        <f t="shared" si="108"/>
        <v>2.7374999999999998</v>
      </c>
      <c r="AR256" s="216">
        <f t="shared" si="108"/>
        <v>75.593624286135082</v>
      </c>
      <c r="AS256" s="216">
        <f t="shared" si="108"/>
        <v>24.406375713864929</v>
      </c>
      <c r="AT256" s="113">
        <f t="shared" si="108"/>
        <v>1757.3870967741937</v>
      </c>
      <c r="AU256" s="114">
        <f t="shared" si="108"/>
        <v>2.6975000000000002</v>
      </c>
      <c r="AV256" s="115">
        <f t="shared" si="108"/>
        <v>1.6649999999999998</v>
      </c>
      <c r="AW256" s="216">
        <f t="shared" si="108"/>
        <v>61.552294430341576</v>
      </c>
      <c r="AX256" s="216">
        <f t="shared" si="108"/>
        <v>38.447705569658424</v>
      </c>
      <c r="AY256" s="208">
        <f t="shared" si="108"/>
        <v>48.377364704647128</v>
      </c>
      <c r="AZ256" s="97">
        <f t="shared" si="108"/>
        <v>80.357142857142861</v>
      </c>
      <c r="BA256" s="68">
        <f t="shared" si="108"/>
        <v>60.98</v>
      </c>
      <c r="BB256" s="68" t="str">
        <f t="shared" si="108"/>
        <v/>
      </c>
      <c r="BC256" s="68" t="str">
        <f t="shared" si="108"/>
        <v/>
      </c>
      <c r="BD256" s="68" t="str">
        <f t="shared" si="108"/>
        <v/>
      </c>
      <c r="BE256" s="15" t="str">
        <f>IFERROR(SUBTOTAL(1,BE223:BE253),"")</f>
        <v/>
      </c>
      <c r="BF256" s="212">
        <f t="shared" si="108"/>
        <v>16349.451612903225</v>
      </c>
      <c r="BG256" s="41">
        <f t="shared" si="108"/>
        <v>2819.4516129032259</v>
      </c>
      <c r="BH256" s="42">
        <f t="shared" si="108"/>
        <v>7658.3870967741932</v>
      </c>
      <c r="BI256" s="42" t="str">
        <f t="shared" si="108"/>
        <v/>
      </c>
      <c r="BJ256" s="42" t="str">
        <f t="shared" si="108"/>
        <v/>
      </c>
      <c r="BK256" s="42" t="str">
        <f t="shared" si="108"/>
        <v/>
      </c>
      <c r="BL256" s="42" t="str">
        <f t="shared" si="108"/>
        <v/>
      </c>
      <c r="BM256" s="15">
        <f t="shared" si="108"/>
        <v>5871.6129032258068</v>
      </c>
    </row>
    <row r="257" spans="1:65" ht="17.25" outlineLevel="1" thickBot="1">
      <c r="A257" s="224" t="s">
        <v>54</v>
      </c>
      <c r="B257" s="225"/>
      <c r="C257" s="226">
        <f>SUBTOTAL(9,C223:C253)</f>
        <v>13355099</v>
      </c>
      <c r="D257" s="227"/>
      <c r="E257" s="228"/>
      <c r="F257" s="228"/>
      <c r="G257" s="228"/>
      <c r="H257" s="228"/>
      <c r="I257" s="228"/>
      <c r="J257" s="228"/>
      <c r="K257" s="228"/>
      <c r="L257" s="228"/>
      <c r="M257" s="229"/>
      <c r="N257" s="230"/>
      <c r="O257" s="230"/>
      <c r="P257" s="230"/>
      <c r="Q257" s="230"/>
      <c r="R257" s="230"/>
      <c r="S257" s="230"/>
      <c r="T257" s="230"/>
      <c r="U257" s="230"/>
      <c r="V257" s="231"/>
      <c r="W257" s="232"/>
      <c r="X257" s="232"/>
      <c r="Y257" s="232"/>
      <c r="Z257" s="232"/>
      <c r="AA257" s="232"/>
      <c r="AB257" s="232"/>
      <c r="AC257" s="232"/>
      <c r="AD257" s="232"/>
      <c r="AE257" s="231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3">
        <f>SUBTOTAL(9,AO223:AO253)</f>
        <v>51098</v>
      </c>
      <c r="AP257" s="234"/>
      <c r="AQ257" s="235"/>
      <c r="AR257" s="236"/>
      <c r="AS257" s="236"/>
      <c r="AT257" s="237">
        <f>SUBTOTAL(9,AT223:AT253)</f>
        <v>54479</v>
      </c>
      <c r="AU257" s="238"/>
      <c r="AV257" s="239"/>
      <c r="AW257" s="236"/>
      <c r="AX257" s="236"/>
      <c r="AY257" s="227"/>
      <c r="AZ257" s="240"/>
      <c r="BA257" s="241"/>
      <c r="BB257" s="241"/>
      <c r="BC257" s="241"/>
      <c r="BD257" s="241"/>
      <c r="BE257" s="242">
        <f>SUBTOTAL(9,BE223:BE253)</f>
        <v>0</v>
      </c>
      <c r="BF257" s="243">
        <f t="shared" ref="BF257:BM257" si="109">SUBTOTAL(9,BF223:BF253)</f>
        <v>506833</v>
      </c>
      <c r="BG257" s="233">
        <f t="shared" si="109"/>
        <v>87403</v>
      </c>
      <c r="BH257" s="244">
        <f t="shared" si="109"/>
        <v>237410</v>
      </c>
      <c r="BI257" s="244">
        <f t="shared" si="109"/>
        <v>0</v>
      </c>
      <c r="BJ257" s="244">
        <f t="shared" si="109"/>
        <v>0</v>
      </c>
      <c r="BK257" s="244">
        <f t="shared" si="109"/>
        <v>0</v>
      </c>
      <c r="BL257" s="244">
        <f t="shared" si="109"/>
        <v>0</v>
      </c>
      <c r="BM257" s="242">
        <f t="shared" si="109"/>
        <v>182020</v>
      </c>
    </row>
    <row r="258" spans="1:65" outlineLevel="5">
      <c r="A258" s="21">
        <f t="shared" si="105"/>
        <v>8</v>
      </c>
      <c r="B258" s="33">
        <f>B253+1</f>
        <v>42948</v>
      </c>
      <c r="C258" s="207">
        <v>407190</v>
      </c>
      <c r="D258" s="64">
        <f t="shared" ref="D258:D288" si="110">IFERROR(ROUND(AVERAGE(E258:L258),1),"")</f>
        <v>37</v>
      </c>
      <c r="E258" s="12">
        <v>37</v>
      </c>
      <c r="F258" s="12">
        <v>38</v>
      </c>
      <c r="G258" s="12">
        <v>38</v>
      </c>
      <c r="H258" s="12">
        <v>37</v>
      </c>
      <c r="I258" s="12">
        <v>36</v>
      </c>
      <c r="J258" s="12">
        <v>37</v>
      </c>
      <c r="K258" s="12">
        <v>37</v>
      </c>
      <c r="L258" s="12">
        <v>36</v>
      </c>
      <c r="M258" s="74" t="str">
        <f t="shared" ref="M258:M288" si="111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2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3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24</v>
      </c>
      <c r="AO258" s="41">
        <v>1657</v>
      </c>
      <c r="AP258" s="110"/>
      <c r="AQ258" s="111"/>
      <c r="AR258" s="126" t="str">
        <f t="shared" ref="AR258:AR288" si="114">IFERROR(AQ258/AP258*100,"")</f>
        <v/>
      </c>
      <c r="AS258" s="126" t="str">
        <f t="shared" ref="AS258:AS288" si="115">IFERROR(100-AR258,"")</f>
        <v/>
      </c>
      <c r="AT258" s="127">
        <v>1792</v>
      </c>
      <c r="AU258" s="128"/>
      <c r="AV258" s="129"/>
      <c r="AW258" s="126" t="str">
        <f t="shared" ref="AW258:AW288" si="116">IFERROR(AV258/AU258*100,"")</f>
        <v/>
      </c>
      <c r="AX258" s="126" t="str">
        <f t="shared" ref="AX258:AX288" si="117">IFERROR(100-AW258,"")</f>
        <v/>
      </c>
      <c r="AY258" s="64" t="str">
        <f t="shared" ref="AY258:AY288" si="118">IFERROR((1-((AW258*AS258)/(AX258*AR258)))*100,"")</f>
        <v/>
      </c>
      <c r="AZ258" s="97">
        <v>80.3</v>
      </c>
      <c r="BA258" s="68"/>
      <c r="BB258" s="68"/>
      <c r="BC258" s="68"/>
      <c r="BD258" s="68"/>
      <c r="BE258" s="15"/>
      <c r="BF258" s="5">
        <f t="shared" ref="BF258:BF288" si="119">IF(SUM(BG258:BM258)=0,"",SUM(BG258:BM258))</f>
        <v>14623</v>
      </c>
      <c r="BG258" s="42">
        <v>2153</v>
      </c>
      <c r="BH258" s="42">
        <v>6430</v>
      </c>
      <c r="BI258" s="42"/>
      <c r="BJ258" s="42"/>
      <c r="BK258" s="42"/>
      <c r="BL258" s="42"/>
      <c r="BM258" s="15">
        <v>6040</v>
      </c>
    </row>
    <row r="259" spans="1:65" outlineLevel="5">
      <c r="A259" s="22">
        <f t="shared" si="105"/>
        <v>8</v>
      </c>
      <c r="B259" s="9">
        <f t="shared" si="104"/>
        <v>42949</v>
      </c>
      <c r="C259" s="207">
        <v>391511</v>
      </c>
      <c r="D259" s="64">
        <f t="shared" si="110"/>
        <v>37.5</v>
      </c>
      <c r="E259" s="12">
        <v>38</v>
      </c>
      <c r="F259" s="12">
        <v>38</v>
      </c>
      <c r="G259" s="12">
        <v>38</v>
      </c>
      <c r="H259" s="12">
        <v>38</v>
      </c>
      <c r="I259" s="12">
        <v>37</v>
      </c>
      <c r="J259" s="12">
        <v>37</v>
      </c>
      <c r="K259" s="12">
        <v>37</v>
      </c>
      <c r="L259" s="12">
        <v>37</v>
      </c>
      <c r="M259" s="74">
        <f t="shared" si="111"/>
        <v>7.4</v>
      </c>
      <c r="N259" s="83">
        <v>7.38</v>
      </c>
      <c r="O259" s="83">
        <v>7.35</v>
      </c>
      <c r="P259" s="83">
        <v>7.45</v>
      </c>
      <c r="Q259" s="83">
        <v>7.47</v>
      </c>
      <c r="R259" s="83"/>
      <c r="S259" s="83"/>
      <c r="T259" s="83"/>
      <c r="U259" s="83"/>
      <c r="V259" s="5" t="str">
        <f t="shared" si="112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3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26</v>
      </c>
      <c r="AO259" s="41">
        <v>1545</v>
      </c>
      <c r="AP259" s="110">
        <v>2.5</v>
      </c>
      <c r="AQ259" s="111">
        <v>1.9</v>
      </c>
      <c r="AR259" s="126">
        <f t="shared" si="114"/>
        <v>76</v>
      </c>
      <c r="AS259" s="126">
        <f t="shared" si="115"/>
        <v>24</v>
      </c>
      <c r="AT259" s="127">
        <v>1843</v>
      </c>
      <c r="AU259" s="128">
        <v>3.12</v>
      </c>
      <c r="AV259" s="129">
        <v>1.8</v>
      </c>
      <c r="AW259" s="126">
        <f t="shared" si="116"/>
        <v>57.692307692307686</v>
      </c>
      <c r="AX259" s="126">
        <f t="shared" si="117"/>
        <v>42.307692307692314</v>
      </c>
      <c r="AY259" s="64">
        <f t="shared" si="118"/>
        <v>56.937799043062206</v>
      </c>
      <c r="AZ259" s="97">
        <v>81.099999999999994</v>
      </c>
      <c r="BA259" s="68"/>
      <c r="BB259" s="68"/>
      <c r="BC259" s="68"/>
      <c r="BD259" s="68"/>
      <c r="BE259" s="15"/>
      <c r="BF259" s="5">
        <f t="shared" si="119"/>
        <v>14650</v>
      </c>
      <c r="BG259" s="42">
        <v>5170</v>
      </c>
      <c r="BH259" s="42">
        <v>3350</v>
      </c>
      <c r="BI259" s="42"/>
      <c r="BJ259" s="42"/>
      <c r="BK259" s="42"/>
      <c r="BL259" s="42"/>
      <c r="BM259" s="15">
        <v>6130</v>
      </c>
    </row>
    <row r="260" spans="1:65" outlineLevel="5">
      <c r="A260" s="22">
        <f t="shared" si="105"/>
        <v>8</v>
      </c>
      <c r="B260" s="9">
        <f t="shared" si="104"/>
        <v>42950</v>
      </c>
      <c r="C260" s="207">
        <v>350863</v>
      </c>
      <c r="D260" s="64">
        <f t="shared" si="110"/>
        <v>37.799999999999997</v>
      </c>
      <c r="E260" s="12">
        <v>38</v>
      </c>
      <c r="F260" s="12">
        <v>38</v>
      </c>
      <c r="G260" s="12">
        <v>39</v>
      </c>
      <c r="H260" s="12">
        <v>38</v>
      </c>
      <c r="I260" s="12">
        <v>37</v>
      </c>
      <c r="J260" s="12">
        <v>37</v>
      </c>
      <c r="K260" s="12">
        <v>38</v>
      </c>
      <c r="L260" s="12">
        <v>37</v>
      </c>
      <c r="M260" s="74" t="str">
        <f t="shared" si="111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2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3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22</v>
      </c>
      <c r="AO260" s="41">
        <v>1813</v>
      </c>
      <c r="AP260" s="110"/>
      <c r="AQ260" s="111"/>
      <c r="AR260" s="126" t="str">
        <f t="shared" si="114"/>
        <v/>
      </c>
      <c r="AS260" s="126" t="str">
        <f t="shared" si="115"/>
        <v/>
      </c>
      <c r="AT260" s="127">
        <v>2048</v>
      </c>
      <c r="AU260" s="128"/>
      <c r="AV260" s="129"/>
      <c r="AW260" s="126" t="str">
        <f t="shared" si="116"/>
        <v/>
      </c>
      <c r="AX260" s="126" t="str">
        <f t="shared" si="117"/>
        <v/>
      </c>
      <c r="AY260" s="64" t="str">
        <f t="shared" si="118"/>
        <v/>
      </c>
      <c r="AZ260" s="97">
        <v>80.599999999999994</v>
      </c>
      <c r="BA260" s="68"/>
      <c r="BB260" s="68"/>
      <c r="BC260" s="68"/>
      <c r="BD260" s="68"/>
      <c r="BE260" s="15"/>
      <c r="BF260" s="5">
        <f t="shared" si="119"/>
        <v>15510</v>
      </c>
      <c r="BG260" s="42">
        <v>1580</v>
      </c>
      <c r="BH260" s="42">
        <v>10790</v>
      </c>
      <c r="BI260" s="42"/>
      <c r="BJ260" s="42"/>
      <c r="BK260" s="42"/>
      <c r="BL260" s="42"/>
      <c r="BM260" s="15">
        <v>3140</v>
      </c>
    </row>
    <row r="261" spans="1:65" outlineLevel="5">
      <c r="A261" s="22">
        <f t="shared" si="105"/>
        <v>8</v>
      </c>
      <c r="B261" s="9">
        <f t="shared" si="104"/>
        <v>42951</v>
      </c>
      <c r="C261" s="207">
        <v>366621</v>
      </c>
      <c r="D261" s="64">
        <f t="shared" si="110"/>
        <v>37.299999999999997</v>
      </c>
      <c r="E261" s="12">
        <v>37</v>
      </c>
      <c r="F261" s="12">
        <v>38</v>
      </c>
      <c r="G261" s="12">
        <v>38</v>
      </c>
      <c r="H261" s="12">
        <v>38</v>
      </c>
      <c r="I261" s="12">
        <v>36</v>
      </c>
      <c r="J261" s="12">
        <v>37</v>
      </c>
      <c r="K261" s="12">
        <v>37</v>
      </c>
      <c r="L261" s="12">
        <v>37</v>
      </c>
      <c r="M261" s="74" t="str">
        <f t="shared" si="111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2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3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23</v>
      </c>
      <c r="AO261" s="41">
        <v>1734</v>
      </c>
      <c r="AP261" s="110"/>
      <c r="AQ261" s="111"/>
      <c r="AR261" s="126" t="str">
        <f t="shared" si="114"/>
        <v/>
      </c>
      <c r="AS261" s="126" t="str">
        <f t="shared" si="115"/>
        <v/>
      </c>
      <c r="AT261" s="127">
        <v>2056</v>
      </c>
      <c r="AU261" s="128"/>
      <c r="AV261" s="129"/>
      <c r="AW261" s="126" t="str">
        <f t="shared" si="116"/>
        <v/>
      </c>
      <c r="AX261" s="126" t="str">
        <f t="shared" si="117"/>
        <v/>
      </c>
      <c r="AY261" s="64" t="str">
        <f t="shared" si="118"/>
        <v/>
      </c>
      <c r="AZ261" s="97">
        <v>80.3</v>
      </c>
      <c r="BA261" s="68"/>
      <c r="BB261" s="68"/>
      <c r="BC261" s="68"/>
      <c r="BD261" s="68"/>
      <c r="BE261" s="15"/>
      <c r="BF261" s="5">
        <f t="shared" si="119"/>
        <v>15754</v>
      </c>
      <c r="BG261" s="42">
        <v>1504</v>
      </c>
      <c r="BH261" s="42">
        <v>13430</v>
      </c>
      <c r="BI261" s="42"/>
      <c r="BJ261" s="42"/>
      <c r="BK261" s="42"/>
      <c r="BL261" s="42"/>
      <c r="BM261" s="15">
        <v>820</v>
      </c>
    </row>
    <row r="262" spans="1:65" outlineLevel="5">
      <c r="A262" s="22">
        <f t="shared" si="105"/>
        <v>8</v>
      </c>
      <c r="B262" s="9">
        <f t="shared" si="104"/>
        <v>42952</v>
      </c>
      <c r="C262" s="207">
        <v>355263</v>
      </c>
      <c r="D262" s="64">
        <f t="shared" si="110"/>
        <v>37.299999999999997</v>
      </c>
      <c r="E262" s="12">
        <v>37</v>
      </c>
      <c r="F262" s="12">
        <v>38</v>
      </c>
      <c r="G262" s="12">
        <v>38</v>
      </c>
      <c r="H262" s="12">
        <v>38</v>
      </c>
      <c r="I262" s="12">
        <v>36</v>
      </c>
      <c r="J262" s="12">
        <v>37</v>
      </c>
      <c r="K262" s="12">
        <v>37</v>
      </c>
      <c r="L262" s="12">
        <v>37</v>
      </c>
      <c r="M262" s="74" t="str">
        <f t="shared" si="111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2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3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20</v>
      </c>
      <c r="AO262" s="41">
        <v>1955</v>
      </c>
      <c r="AP262" s="110"/>
      <c r="AQ262" s="111"/>
      <c r="AR262" s="126" t="str">
        <f t="shared" si="114"/>
        <v/>
      </c>
      <c r="AS262" s="126" t="str">
        <f t="shared" si="115"/>
        <v/>
      </c>
      <c r="AT262" s="127">
        <v>2049</v>
      </c>
      <c r="AU262" s="128"/>
      <c r="AV262" s="129"/>
      <c r="AW262" s="126" t="str">
        <f t="shared" si="116"/>
        <v/>
      </c>
      <c r="AX262" s="126" t="str">
        <f t="shared" si="117"/>
        <v/>
      </c>
      <c r="AY262" s="64" t="str">
        <f t="shared" si="118"/>
        <v/>
      </c>
      <c r="AZ262" s="97"/>
      <c r="BA262" s="68"/>
      <c r="BB262" s="68"/>
      <c r="BC262" s="68"/>
      <c r="BD262" s="68"/>
      <c r="BE262" s="15"/>
      <c r="BF262" s="5">
        <f t="shared" si="119"/>
        <v>14911</v>
      </c>
      <c r="BG262" s="42">
        <v>4831</v>
      </c>
      <c r="BH262" s="42">
        <v>4050</v>
      </c>
      <c r="BI262" s="42"/>
      <c r="BJ262" s="42"/>
      <c r="BK262" s="42"/>
      <c r="BL262" s="42"/>
      <c r="BM262" s="15">
        <v>6030</v>
      </c>
    </row>
    <row r="263" spans="1:65" outlineLevel="5">
      <c r="A263" s="22">
        <f t="shared" si="105"/>
        <v>8</v>
      </c>
      <c r="B263" s="9">
        <f t="shared" si="104"/>
        <v>42953</v>
      </c>
      <c r="C263" s="207">
        <v>355849</v>
      </c>
      <c r="D263" s="64">
        <f t="shared" si="110"/>
        <v>37.299999999999997</v>
      </c>
      <c r="E263" s="12">
        <v>37</v>
      </c>
      <c r="F263" s="12">
        <v>38</v>
      </c>
      <c r="G263" s="12">
        <v>38</v>
      </c>
      <c r="H263" s="12">
        <v>38</v>
      </c>
      <c r="I263" s="12">
        <v>36</v>
      </c>
      <c r="J263" s="12">
        <v>37</v>
      </c>
      <c r="K263" s="12">
        <v>37</v>
      </c>
      <c r="L263" s="12">
        <v>37</v>
      </c>
      <c r="M263" s="74" t="str">
        <f t="shared" si="111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2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3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22</v>
      </c>
      <c r="AO263" s="41">
        <v>1789</v>
      </c>
      <c r="AP263" s="110"/>
      <c r="AQ263" s="111"/>
      <c r="AR263" s="126" t="str">
        <f t="shared" si="114"/>
        <v/>
      </c>
      <c r="AS263" s="126" t="str">
        <f t="shared" si="115"/>
        <v/>
      </c>
      <c r="AT263" s="127">
        <v>2072</v>
      </c>
      <c r="AU263" s="128"/>
      <c r="AV263" s="129"/>
      <c r="AW263" s="126" t="str">
        <f t="shared" si="116"/>
        <v/>
      </c>
      <c r="AX263" s="126" t="str">
        <f t="shared" si="117"/>
        <v/>
      </c>
      <c r="AY263" s="64" t="str">
        <f t="shared" si="118"/>
        <v/>
      </c>
      <c r="AZ263" s="97"/>
      <c r="BA263" s="68"/>
      <c r="BB263" s="68"/>
      <c r="BC263" s="68"/>
      <c r="BD263" s="68"/>
      <c r="BE263" s="15"/>
      <c r="BF263" s="5">
        <f t="shared" si="119"/>
        <v>19711</v>
      </c>
      <c r="BG263" s="42">
        <v>1021</v>
      </c>
      <c r="BH263" s="42">
        <v>12570</v>
      </c>
      <c r="BI263" s="42"/>
      <c r="BJ263" s="42"/>
      <c r="BK263" s="42"/>
      <c r="BL263" s="42"/>
      <c r="BM263" s="15">
        <v>6120</v>
      </c>
    </row>
    <row r="264" spans="1:65" outlineLevel="5">
      <c r="A264" s="22">
        <f t="shared" si="105"/>
        <v>8</v>
      </c>
      <c r="B264" s="9">
        <f t="shared" si="104"/>
        <v>42954</v>
      </c>
      <c r="C264" s="207">
        <v>380434</v>
      </c>
      <c r="D264" s="64">
        <f t="shared" si="110"/>
        <v>37.5</v>
      </c>
      <c r="E264" s="12">
        <v>38</v>
      </c>
      <c r="F264" s="12">
        <v>38</v>
      </c>
      <c r="G264" s="12">
        <v>38</v>
      </c>
      <c r="H264" s="12">
        <v>38</v>
      </c>
      <c r="I264" s="12">
        <v>37</v>
      </c>
      <c r="J264" s="12">
        <v>37</v>
      </c>
      <c r="K264" s="12">
        <v>37</v>
      </c>
      <c r="L264" s="12">
        <v>37</v>
      </c>
      <c r="M264" s="74" t="str">
        <f t="shared" si="111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2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3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24</v>
      </c>
      <c r="AO264" s="41">
        <v>1682</v>
      </c>
      <c r="AP264" s="110"/>
      <c r="AQ264" s="111"/>
      <c r="AR264" s="126" t="str">
        <f t="shared" si="114"/>
        <v/>
      </c>
      <c r="AS264" s="126" t="str">
        <f t="shared" si="115"/>
        <v/>
      </c>
      <c r="AT264" s="127">
        <v>2086</v>
      </c>
      <c r="AU264" s="128"/>
      <c r="AV264" s="129"/>
      <c r="AW264" s="126" t="str">
        <f t="shared" si="116"/>
        <v/>
      </c>
      <c r="AX264" s="126" t="str">
        <f t="shared" si="117"/>
        <v/>
      </c>
      <c r="AY264" s="64" t="str">
        <f t="shared" si="118"/>
        <v/>
      </c>
      <c r="AZ264" s="97">
        <v>80.8</v>
      </c>
      <c r="BA264" s="68"/>
      <c r="BB264" s="68"/>
      <c r="BC264" s="68"/>
      <c r="BD264" s="68"/>
      <c r="BE264" s="15"/>
      <c r="BF264" s="5">
        <f t="shared" si="119"/>
        <v>15594</v>
      </c>
      <c r="BG264" s="42">
        <v>3744</v>
      </c>
      <c r="BH264" s="42">
        <v>5770</v>
      </c>
      <c r="BI264" s="42"/>
      <c r="BJ264" s="42"/>
      <c r="BK264" s="42"/>
      <c r="BL264" s="42"/>
      <c r="BM264" s="15">
        <v>6080</v>
      </c>
    </row>
    <row r="265" spans="1:65" outlineLevel="5">
      <c r="A265" s="22">
        <f t="shared" si="105"/>
        <v>8</v>
      </c>
      <c r="B265" s="9">
        <f t="shared" si="104"/>
        <v>42955</v>
      </c>
      <c r="C265" s="207">
        <v>390758</v>
      </c>
      <c r="D265" s="64">
        <f t="shared" si="110"/>
        <v>37.299999999999997</v>
      </c>
      <c r="E265" s="12">
        <v>38</v>
      </c>
      <c r="F265" s="12">
        <v>37</v>
      </c>
      <c r="G265" s="12">
        <v>38</v>
      </c>
      <c r="H265" s="12">
        <v>38</v>
      </c>
      <c r="I265" s="12">
        <v>37</v>
      </c>
      <c r="J265" s="12">
        <v>36</v>
      </c>
      <c r="K265" s="12">
        <v>37</v>
      </c>
      <c r="L265" s="12">
        <v>37</v>
      </c>
      <c r="M265" s="74">
        <f t="shared" si="111"/>
        <v>7.3</v>
      </c>
      <c r="N265" s="83">
        <v>7.31</v>
      </c>
      <c r="O265" s="83">
        <v>7.33</v>
      </c>
      <c r="P265" s="83">
        <v>7.33</v>
      </c>
      <c r="Q265" s="83">
        <v>7.28</v>
      </c>
      <c r="R265" s="83"/>
      <c r="S265" s="83"/>
      <c r="T265" s="83"/>
      <c r="U265" s="83"/>
      <c r="V265" s="5" t="str">
        <f t="shared" si="112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3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24</v>
      </c>
      <c r="AO265" s="41">
        <v>1631</v>
      </c>
      <c r="AP265" s="110">
        <v>2.4700000000000002</v>
      </c>
      <c r="AQ265" s="111">
        <v>1.91</v>
      </c>
      <c r="AR265" s="126">
        <f t="shared" si="114"/>
        <v>77.327935222672053</v>
      </c>
      <c r="AS265" s="126">
        <f t="shared" si="115"/>
        <v>22.672064777327947</v>
      </c>
      <c r="AT265" s="127">
        <v>1686</v>
      </c>
      <c r="AU265" s="128">
        <v>2.44</v>
      </c>
      <c r="AV265" s="129">
        <v>1.5</v>
      </c>
      <c r="AW265" s="126">
        <f t="shared" si="116"/>
        <v>61.475409836065573</v>
      </c>
      <c r="AX265" s="126">
        <f t="shared" si="117"/>
        <v>38.524590163934427</v>
      </c>
      <c r="AY265" s="64">
        <f t="shared" si="118"/>
        <v>53.21376851954993</v>
      </c>
      <c r="AZ265" s="97">
        <v>81</v>
      </c>
      <c r="BA265" s="68"/>
      <c r="BB265" s="68"/>
      <c r="BC265" s="68"/>
      <c r="BD265" s="68"/>
      <c r="BE265" s="15"/>
      <c r="BF265" s="5">
        <f t="shared" si="119"/>
        <v>15410</v>
      </c>
      <c r="BG265" s="42">
        <v>0</v>
      </c>
      <c r="BH265" s="42">
        <v>9620</v>
      </c>
      <c r="BI265" s="42"/>
      <c r="BJ265" s="42"/>
      <c r="BK265" s="42"/>
      <c r="BL265" s="42"/>
      <c r="BM265" s="15">
        <v>5790</v>
      </c>
    </row>
    <row r="266" spans="1:65" outlineLevel="5">
      <c r="A266" s="22">
        <f t="shared" si="105"/>
        <v>8</v>
      </c>
      <c r="B266" s="9">
        <f t="shared" si="104"/>
        <v>42956</v>
      </c>
      <c r="C266" s="207">
        <v>464192</v>
      </c>
      <c r="D266" s="64">
        <f t="shared" si="110"/>
        <v>37</v>
      </c>
      <c r="E266" s="12">
        <v>37</v>
      </c>
      <c r="F266" s="12">
        <v>37</v>
      </c>
      <c r="G266" s="12">
        <v>38</v>
      </c>
      <c r="H266" s="12">
        <v>38</v>
      </c>
      <c r="I266" s="12">
        <v>36</v>
      </c>
      <c r="J266" s="12">
        <v>36</v>
      </c>
      <c r="K266" s="12">
        <v>37</v>
      </c>
      <c r="L266" s="12">
        <v>37</v>
      </c>
      <c r="M266" s="74" t="str">
        <f t="shared" si="111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2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3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29</v>
      </c>
      <c r="AO266" s="41">
        <v>1352</v>
      </c>
      <c r="AP266" s="110"/>
      <c r="AQ266" s="111"/>
      <c r="AR266" s="126" t="str">
        <f t="shared" si="114"/>
        <v/>
      </c>
      <c r="AS266" s="126" t="str">
        <f t="shared" si="115"/>
        <v/>
      </c>
      <c r="AT266" s="127">
        <v>1511</v>
      </c>
      <c r="AU266" s="128"/>
      <c r="AV266" s="129"/>
      <c r="AW266" s="126" t="str">
        <f t="shared" si="116"/>
        <v/>
      </c>
      <c r="AX266" s="126" t="str">
        <f t="shared" si="117"/>
        <v/>
      </c>
      <c r="AY266" s="64" t="str">
        <f t="shared" si="118"/>
        <v/>
      </c>
      <c r="AZ266" s="97">
        <v>80.099999999999994</v>
      </c>
      <c r="BA266" s="68"/>
      <c r="BB266" s="68"/>
      <c r="BC266" s="68"/>
      <c r="BD266" s="68"/>
      <c r="BE266" s="15"/>
      <c r="BF266" s="5">
        <f t="shared" si="119"/>
        <v>16137</v>
      </c>
      <c r="BG266" s="42">
        <v>2727</v>
      </c>
      <c r="BH266" s="42">
        <v>7800</v>
      </c>
      <c r="BI266" s="42"/>
      <c r="BJ266" s="42"/>
      <c r="BK266" s="42"/>
      <c r="BL266" s="42"/>
      <c r="BM266" s="15">
        <v>5610</v>
      </c>
    </row>
    <row r="267" spans="1:65" outlineLevel="5">
      <c r="A267" s="22">
        <f t="shared" si="105"/>
        <v>8</v>
      </c>
      <c r="B267" s="9">
        <f t="shared" si="104"/>
        <v>42957</v>
      </c>
      <c r="C267" s="207">
        <v>478697</v>
      </c>
      <c r="D267" s="64">
        <f t="shared" si="110"/>
        <v>37.799999999999997</v>
      </c>
      <c r="E267" s="12">
        <v>38</v>
      </c>
      <c r="F267" s="12">
        <v>38</v>
      </c>
      <c r="G267" s="12">
        <v>39</v>
      </c>
      <c r="H267" s="12">
        <v>38</v>
      </c>
      <c r="I267" s="12">
        <v>37</v>
      </c>
      <c r="J267" s="12">
        <v>37</v>
      </c>
      <c r="K267" s="12">
        <v>38</v>
      </c>
      <c r="L267" s="12">
        <v>37</v>
      </c>
      <c r="M267" s="74" t="str">
        <f t="shared" si="111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2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3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27</v>
      </c>
      <c r="AO267" s="41">
        <v>1487</v>
      </c>
      <c r="AP267" s="110"/>
      <c r="AQ267" s="111"/>
      <c r="AR267" s="126" t="str">
        <f t="shared" si="114"/>
        <v/>
      </c>
      <c r="AS267" s="126" t="str">
        <f t="shared" si="115"/>
        <v/>
      </c>
      <c r="AT267" s="127">
        <v>1289</v>
      </c>
      <c r="AU267" s="128"/>
      <c r="AV267" s="129"/>
      <c r="AW267" s="126" t="str">
        <f t="shared" si="116"/>
        <v/>
      </c>
      <c r="AX267" s="126" t="str">
        <f t="shared" si="117"/>
        <v/>
      </c>
      <c r="AY267" s="64" t="str">
        <f t="shared" si="118"/>
        <v/>
      </c>
      <c r="AZ267" s="97">
        <v>80.599999999999994</v>
      </c>
      <c r="BA267" s="68"/>
      <c r="BB267" s="68"/>
      <c r="BC267" s="68"/>
      <c r="BD267" s="68"/>
      <c r="BE267" s="15"/>
      <c r="BF267" s="5">
        <f t="shared" si="119"/>
        <v>17591</v>
      </c>
      <c r="BG267" s="42">
        <v>1481</v>
      </c>
      <c r="BH267" s="42">
        <v>10080</v>
      </c>
      <c r="BI267" s="42"/>
      <c r="BJ267" s="42"/>
      <c r="BK267" s="42"/>
      <c r="BL267" s="42"/>
      <c r="BM267" s="15">
        <v>6030</v>
      </c>
    </row>
    <row r="268" spans="1:65" outlineLevel="5">
      <c r="A268" s="22">
        <f t="shared" si="105"/>
        <v>8</v>
      </c>
      <c r="B268" s="9">
        <f t="shared" si="104"/>
        <v>42958</v>
      </c>
      <c r="C268" s="207">
        <v>454639</v>
      </c>
      <c r="D268" s="64">
        <f t="shared" si="110"/>
        <v>37.299999999999997</v>
      </c>
      <c r="E268" s="12">
        <v>37</v>
      </c>
      <c r="F268" s="12">
        <v>38</v>
      </c>
      <c r="G268" s="12">
        <v>38</v>
      </c>
      <c r="H268" s="12">
        <v>38</v>
      </c>
      <c r="I268" s="12">
        <v>36</v>
      </c>
      <c r="J268" s="12">
        <v>37</v>
      </c>
      <c r="K268" s="12">
        <v>37</v>
      </c>
      <c r="L268" s="12">
        <v>37</v>
      </c>
      <c r="M268" s="74" t="str">
        <f t="shared" si="111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2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3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28</v>
      </c>
      <c r="AO268" s="41">
        <v>1450</v>
      </c>
      <c r="AP268" s="110"/>
      <c r="AQ268" s="111"/>
      <c r="AR268" s="126" t="str">
        <f t="shared" si="114"/>
        <v/>
      </c>
      <c r="AS268" s="126" t="str">
        <f t="shared" si="115"/>
        <v/>
      </c>
      <c r="AT268" s="127">
        <v>1343</v>
      </c>
      <c r="AU268" s="128"/>
      <c r="AV268" s="129"/>
      <c r="AW268" s="126" t="str">
        <f t="shared" si="116"/>
        <v/>
      </c>
      <c r="AX268" s="126" t="str">
        <f t="shared" si="117"/>
        <v/>
      </c>
      <c r="AY268" s="64" t="str">
        <f t="shared" si="118"/>
        <v/>
      </c>
      <c r="AZ268" s="97">
        <v>80.2</v>
      </c>
      <c r="BA268" s="68"/>
      <c r="BB268" s="68"/>
      <c r="BC268" s="68"/>
      <c r="BD268" s="68"/>
      <c r="BE268" s="15"/>
      <c r="BF268" s="5">
        <f t="shared" si="119"/>
        <v>14122</v>
      </c>
      <c r="BG268" s="42">
        <v>2682</v>
      </c>
      <c r="BH268" s="42">
        <v>5910</v>
      </c>
      <c r="BI268" s="42"/>
      <c r="BJ268" s="42"/>
      <c r="BK268" s="42"/>
      <c r="BL268" s="42"/>
      <c r="BM268" s="15">
        <v>5530</v>
      </c>
    </row>
    <row r="269" spans="1:65" outlineLevel="5">
      <c r="A269" s="22">
        <f t="shared" si="105"/>
        <v>8</v>
      </c>
      <c r="B269" s="9">
        <f t="shared" si="104"/>
        <v>42959</v>
      </c>
      <c r="C269" s="207">
        <v>454085</v>
      </c>
      <c r="D269" s="64">
        <f t="shared" si="110"/>
        <v>38</v>
      </c>
      <c r="E269" s="12">
        <v>38</v>
      </c>
      <c r="F269" s="12">
        <v>39</v>
      </c>
      <c r="G269" s="12">
        <v>39</v>
      </c>
      <c r="H269" s="12">
        <v>38</v>
      </c>
      <c r="I269" s="12">
        <v>37</v>
      </c>
      <c r="J269" s="12">
        <v>38</v>
      </c>
      <c r="K269" s="12">
        <v>38</v>
      </c>
      <c r="L269" s="12">
        <v>37</v>
      </c>
      <c r="M269" s="74" t="str">
        <f t="shared" si="111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2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3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26</v>
      </c>
      <c r="AO269" s="41">
        <v>1551</v>
      </c>
      <c r="AP269" s="110"/>
      <c r="AQ269" s="111"/>
      <c r="AR269" s="126" t="str">
        <f t="shared" si="114"/>
        <v/>
      </c>
      <c r="AS269" s="126" t="str">
        <f t="shared" si="115"/>
        <v/>
      </c>
      <c r="AT269" s="127">
        <v>1617</v>
      </c>
      <c r="AU269" s="128"/>
      <c r="AV269" s="129"/>
      <c r="AW269" s="126" t="str">
        <f t="shared" si="116"/>
        <v/>
      </c>
      <c r="AX269" s="126" t="str">
        <f t="shared" si="117"/>
        <v/>
      </c>
      <c r="AY269" s="64" t="str">
        <f t="shared" si="118"/>
        <v/>
      </c>
      <c r="AZ269" s="97"/>
      <c r="BA269" s="68"/>
      <c r="BB269" s="68"/>
      <c r="BC269" s="68"/>
      <c r="BD269" s="68"/>
      <c r="BE269" s="15"/>
      <c r="BF269" s="5">
        <f t="shared" si="119"/>
        <v>13936</v>
      </c>
      <c r="BG269" s="42">
        <v>2336</v>
      </c>
      <c r="BH269" s="42">
        <v>5780</v>
      </c>
      <c r="BI269" s="42"/>
      <c r="BJ269" s="42"/>
      <c r="BK269" s="42"/>
      <c r="BL269" s="42"/>
      <c r="BM269" s="15">
        <v>5820</v>
      </c>
    </row>
    <row r="270" spans="1:65" outlineLevel="5">
      <c r="A270" s="22">
        <f t="shared" si="105"/>
        <v>8</v>
      </c>
      <c r="B270" s="9">
        <f t="shared" si="104"/>
        <v>42960</v>
      </c>
      <c r="C270" s="207">
        <v>417952</v>
      </c>
      <c r="D270" s="64">
        <f t="shared" si="110"/>
        <v>37.5</v>
      </c>
      <c r="E270" s="12">
        <v>38</v>
      </c>
      <c r="F270" s="12">
        <v>38</v>
      </c>
      <c r="G270" s="12">
        <v>38</v>
      </c>
      <c r="H270" s="12">
        <v>38</v>
      </c>
      <c r="I270" s="12">
        <v>37</v>
      </c>
      <c r="J270" s="12">
        <v>37</v>
      </c>
      <c r="K270" s="12">
        <v>37</v>
      </c>
      <c r="L270" s="12">
        <v>37</v>
      </c>
      <c r="M270" s="74" t="str">
        <f t="shared" si="111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2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3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30</v>
      </c>
      <c r="AO270" s="41">
        <v>1336</v>
      </c>
      <c r="AP270" s="110"/>
      <c r="AQ270" s="111"/>
      <c r="AR270" s="126" t="str">
        <f t="shared" si="114"/>
        <v/>
      </c>
      <c r="AS270" s="126" t="str">
        <f t="shared" si="115"/>
        <v/>
      </c>
      <c r="AT270" s="127">
        <v>1557</v>
      </c>
      <c r="AU270" s="128"/>
      <c r="AV270" s="129"/>
      <c r="AW270" s="126" t="str">
        <f t="shared" si="116"/>
        <v/>
      </c>
      <c r="AX270" s="126" t="str">
        <f t="shared" si="117"/>
        <v/>
      </c>
      <c r="AY270" s="64" t="str">
        <f t="shared" si="118"/>
        <v/>
      </c>
      <c r="AZ270" s="97"/>
      <c r="BA270" s="68"/>
      <c r="BB270" s="68"/>
      <c r="BC270" s="68"/>
      <c r="BD270" s="68"/>
      <c r="BE270" s="15"/>
      <c r="BF270" s="5">
        <f t="shared" si="119"/>
        <v>10235</v>
      </c>
      <c r="BG270" s="42">
        <v>1475</v>
      </c>
      <c r="BH270" s="42">
        <v>3340</v>
      </c>
      <c r="BI270" s="42"/>
      <c r="BJ270" s="42"/>
      <c r="BK270" s="42"/>
      <c r="BL270" s="42"/>
      <c r="BM270" s="15">
        <v>5420</v>
      </c>
    </row>
    <row r="271" spans="1:65" outlineLevel="5">
      <c r="A271" s="22">
        <f t="shared" si="105"/>
        <v>8</v>
      </c>
      <c r="B271" s="9">
        <f t="shared" si="104"/>
        <v>42961</v>
      </c>
      <c r="C271" s="207">
        <v>455118</v>
      </c>
      <c r="D271" s="64">
        <f t="shared" si="110"/>
        <v>37.5</v>
      </c>
      <c r="E271" s="12">
        <v>38</v>
      </c>
      <c r="F271" s="12">
        <v>38</v>
      </c>
      <c r="G271" s="12">
        <v>38</v>
      </c>
      <c r="H271" s="12">
        <v>38</v>
      </c>
      <c r="I271" s="12">
        <v>37</v>
      </c>
      <c r="J271" s="12">
        <v>37</v>
      </c>
      <c r="K271" s="12">
        <v>37</v>
      </c>
      <c r="L271" s="12">
        <v>37</v>
      </c>
      <c r="M271" s="74" t="str">
        <f t="shared" si="111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2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3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35</v>
      </c>
      <c r="AO271" s="41">
        <v>1148</v>
      </c>
      <c r="AP271" s="110"/>
      <c r="AQ271" s="111"/>
      <c r="AR271" s="126" t="str">
        <f t="shared" si="114"/>
        <v/>
      </c>
      <c r="AS271" s="126" t="str">
        <f t="shared" si="115"/>
        <v/>
      </c>
      <c r="AT271" s="127">
        <v>1452</v>
      </c>
      <c r="AU271" s="128"/>
      <c r="AV271" s="129"/>
      <c r="AW271" s="126" t="str">
        <f t="shared" si="116"/>
        <v/>
      </c>
      <c r="AX271" s="126" t="str">
        <f t="shared" si="117"/>
        <v/>
      </c>
      <c r="AY271" s="64" t="str">
        <f t="shared" si="118"/>
        <v/>
      </c>
      <c r="AZ271" s="97">
        <v>81.5</v>
      </c>
      <c r="BA271" s="68"/>
      <c r="BB271" s="68"/>
      <c r="BC271" s="68"/>
      <c r="BD271" s="68"/>
      <c r="BE271" s="15"/>
      <c r="BF271" s="5">
        <f t="shared" si="119"/>
        <v>14522</v>
      </c>
      <c r="BG271" s="42">
        <v>2252</v>
      </c>
      <c r="BH271" s="42">
        <v>6840</v>
      </c>
      <c r="BI271" s="42"/>
      <c r="BJ271" s="42"/>
      <c r="BK271" s="42"/>
      <c r="BL271" s="42"/>
      <c r="BM271" s="15">
        <v>5430</v>
      </c>
    </row>
    <row r="272" spans="1:65" outlineLevel="5">
      <c r="A272" s="22">
        <f t="shared" si="105"/>
        <v>8</v>
      </c>
      <c r="B272" s="9">
        <f t="shared" si="104"/>
        <v>42962</v>
      </c>
      <c r="C272" s="207">
        <v>517124</v>
      </c>
      <c r="D272" s="64">
        <f t="shared" si="110"/>
        <v>37.5</v>
      </c>
      <c r="E272" s="12">
        <v>38</v>
      </c>
      <c r="F272" s="12">
        <v>38</v>
      </c>
      <c r="G272" s="12">
        <v>38</v>
      </c>
      <c r="H272" s="12">
        <v>38</v>
      </c>
      <c r="I272" s="12">
        <v>37</v>
      </c>
      <c r="J272" s="12">
        <v>37</v>
      </c>
      <c r="K272" s="12">
        <v>37</v>
      </c>
      <c r="L272" s="12">
        <v>37</v>
      </c>
      <c r="M272" s="74" t="str">
        <f t="shared" si="111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2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3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27</v>
      </c>
      <c r="AO272" s="41">
        <v>1500</v>
      </c>
      <c r="AP272" s="110"/>
      <c r="AQ272" s="111"/>
      <c r="AR272" s="126" t="str">
        <f t="shared" si="114"/>
        <v/>
      </c>
      <c r="AS272" s="126" t="str">
        <f t="shared" si="115"/>
        <v/>
      </c>
      <c r="AT272" s="127">
        <v>1580</v>
      </c>
      <c r="AU272" s="128"/>
      <c r="AV272" s="129"/>
      <c r="AW272" s="126" t="str">
        <f t="shared" si="116"/>
        <v/>
      </c>
      <c r="AX272" s="126" t="str">
        <f t="shared" si="117"/>
        <v/>
      </c>
      <c r="AY272" s="64" t="str">
        <f t="shared" si="118"/>
        <v/>
      </c>
      <c r="AZ272" s="97"/>
      <c r="BA272" s="68"/>
      <c r="BB272" s="68"/>
      <c r="BC272" s="68"/>
      <c r="BD272" s="68"/>
      <c r="BE272" s="15"/>
      <c r="BF272" s="5">
        <f t="shared" si="119"/>
        <v>14659</v>
      </c>
      <c r="BG272" s="42">
        <v>2429</v>
      </c>
      <c r="BH272" s="42">
        <v>6710</v>
      </c>
      <c r="BI272" s="42"/>
      <c r="BJ272" s="42"/>
      <c r="BK272" s="42"/>
      <c r="BL272" s="42"/>
      <c r="BM272" s="15">
        <v>5520</v>
      </c>
    </row>
    <row r="273" spans="1:65" outlineLevel="5">
      <c r="A273" s="22">
        <f t="shared" si="105"/>
        <v>8</v>
      </c>
      <c r="B273" s="9">
        <f t="shared" si="104"/>
        <v>42963</v>
      </c>
      <c r="C273" s="207">
        <v>500323</v>
      </c>
      <c r="D273" s="64">
        <f t="shared" si="110"/>
        <v>37.799999999999997</v>
      </c>
      <c r="E273" s="12">
        <v>38</v>
      </c>
      <c r="F273" s="12">
        <v>38</v>
      </c>
      <c r="G273" s="12">
        <v>39</v>
      </c>
      <c r="H273" s="12">
        <v>38</v>
      </c>
      <c r="I273" s="12">
        <v>37</v>
      </c>
      <c r="J273" s="12">
        <v>37</v>
      </c>
      <c r="K273" s="12">
        <v>38</v>
      </c>
      <c r="L273" s="12">
        <v>37</v>
      </c>
      <c r="M273" s="74">
        <f t="shared" si="111"/>
        <v>7.3</v>
      </c>
      <c r="N273" s="83">
        <v>7.32</v>
      </c>
      <c r="O273" s="83">
        <v>7.35</v>
      </c>
      <c r="P273" s="83">
        <v>7.35</v>
      </c>
      <c r="Q273" s="83">
        <v>7.29</v>
      </c>
      <c r="R273" s="83"/>
      <c r="S273" s="83"/>
      <c r="T273" s="83"/>
      <c r="U273" s="83"/>
      <c r="V273" s="5" t="str">
        <f t="shared" si="112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3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32</v>
      </c>
      <c r="AO273" s="41">
        <v>1242</v>
      </c>
      <c r="AP273" s="110">
        <v>3.87</v>
      </c>
      <c r="AQ273" s="111">
        <v>2.83</v>
      </c>
      <c r="AR273" s="126">
        <f t="shared" si="114"/>
        <v>73.126614987080103</v>
      </c>
      <c r="AS273" s="126">
        <f t="shared" si="115"/>
        <v>26.873385012919897</v>
      </c>
      <c r="AT273" s="127">
        <v>1550</v>
      </c>
      <c r="AU273" s="128">
        <v>2.91</v>
      </c>
      <c r="AV273" s="129">
        <v>1.7</v>
      </c>
      <c r="AW273" s="126">
        <f t="shared" si="116"/>
        <v>58.419243986254287</v>
      </c>
      <c r="AX273" s="126">
        <f t="shared" si="117"/>
        <v>41.580756013745713</v>
      </c>
      <c r="AY273" s="64">
        <f t="shared" si="118"/>
        <v>48.369009724615275</v>
      </c>
      <c r="AZ273" s="97">
        <v>80.599999999999994</v>
      </c>
      <c r="BA273" s="68"/>
      <c r="BB273" s="68"/>
      <c r="BC273" s="68"/>
      <c r="BD273" s="68"/>
      <c r="BE273" s="15"/>
      <c r="BF273" s="5">
        <f t="shared" si="119"/>
        <v>12330</v>
      </c>
      <c r="BG273" s="42">
        <v>1880</v>
      </c>
      <c r="BH273" s="42">
        <v>4670</v>
      </c>
      <c r="BI273" s="42"/>
      <c r="BJ273" s="42"/>
      <c r="BK273" s="42"/>
      <c r="BL273" s="42"/>
      <c r="BM273" s="15">
        <v>5780</v>
      </c>
    </row>
    <row r="274" spans="1:65" outlineLevel="5">
      <c r="A274" s="22">
        <f t="shared" si="105"/>
        <v>8</v>
      </c>
      <c r="B274" s="9">
        <f t="shared" si="104"/>
        <v>42964</v>
      </c>
      <c r="C274" s="207">
        <v>453197</v>
      </c>
      <c r="D274" s="64">
        <f t="shared" si="110"/>
        <v>37.299999999999997</v>
      </c>
      <c r="E274" s="12">
        <v>37</v>
      </c>
      <c r="F274" s="12">
        <v>38</v>
      </c>
      <c r="G274" s="12">
        <v>38</v>
      </c>
      <c r="H274" s="12">
        <v>38</v>
      </c>
      <c r="I274" s="12">
        <v>36</v>
      </c>
      <c r="J274" s="12">
        <v>37</v>
      </c>
      <c r="K274" s="12">
        <v>37</v>
      </c>
      <c r="L274" s="12">
        <v>37</v>
      </c>
      <c r="M274" s="74" t="str">
        <f t="shared" si="111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2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3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27</v>
      </c>
      <c r="AO274" s="41">
        <v>1480</v>
      </c>
      <c r="AP274" s="110"/>
      <c r="AQ274" s="111"/>
      <c r="AR274" s="126" t="str">
        <f t="shared" si="114"/>
        <v/>
      </c>
      <c r="AS274" s="126" t="str">
        <f t="shared" si="115"/>
        <v/>
      </c>
      <c r="AT274" s="127">
        <v>1598</v>
      </c>
      <c r="AU274" s="128"/>
      <c r="AV274" s="129"/>
      <c r="AW274" s="126" t="str">
        <f t="shared" si="116"/>
        <v/>
      </c>
      <c r="AX274" s="126" t="str">
        <f t="shared" si="117"/>
        <v/>
      </c>
      <c r="AY274" s="64" t="str">
        <f t="shared" si="118"/>
        <v/>
      </c>
      <c r="AZ274" s="97">
        <v>80.5</v>
      </c>
      <c r="BA274" s="68"/>
      <c r="BB274" s="68"/>
      <c r="BC274" s="68"/>
      <c r="BD274" s="68"/>
      <c r="BE274" s="15"/>
      <c r="BF274" s="5">
        <f t="shared" si="119"/>
        <v>16243</v>
      </c>
      <c r="BG274" s="42">
        <v>3023</v>
      </c>
      <c r="BH274" s="42">
        <v>7490</v>
      </c>
      <c r="BI274" s="42"/>
      <c r="BJ274" s="42"/>
      <c r="BK274" s="42"/>
      <c r="BL274" s="42"/>
      <c r="BM274" s="15">
        <v>5730</v>
      </c>
    </row>
    <row r="275" spans="1:65" outlineLevel="5">
      <c r="A275" s="22">
        <f t="shared" si="105"/>
        <v>8</v>
      </c>
      <c r="B275" s="9">
        <f t="shared" si="104"/>
        <v>42965</v>
      </c>
      <c r="C275" s="207">
        <v>469066</v>
      </c>
      <c r="D275" s="64">
        <f t="shared" si="110"/>
        <v>37.5</v>
      </c>
      <c r="E275" s="12">
        <v>37</v>
      </c>
      <c r="F275" s="12">
        <v>39</v>
      </c>
      <c r="G275" s="12">
        <v>38</v>
      </c>
      <c r="H275" s="12">
        <v>38</v>
      </c>
      <c r="I275" s="12">
        <v>36</v>
      </c>
      <c r="J275" s="12">
        <v>38</v>
      </c>
      <c r="K275" s="12">
        <v>37</v>
      </c>
      <c r="L275" s="12">
        <v>37</v>
      </c>
      <c r="M275" s="74" t="str">
        <f t="shared" si="111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2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3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29</v>
      </c>
      <c r="AO275" s="41">
        <v>1359</v>
      </c>
      <c r="AP275" s="110"/>
      <c r="AQ275" s="111"/>
      <c r="AR275" s="126" t="str">
        <f t="shared" si="114"/>
        <v/>
      </c>
      <c r="AS275" s="126" t="str">
        <f t="shared" si="115"/>
        <v/>
      </c>
      <c r="AT275" s="127">
        <v>1429</v>
      </c>
      <c r="AU275" s="128"/>
      <c r="AV275" s="129"/>
      <c r="AW275" s="126" t="str">
        <f t="shared" si="116"/>
        <v/>
      </c>
      <c r="AX275" s="126" t="str">
        <f t="shared" si="117"/>
        <v/>
      </c>
      <c r="AY275" s="64" t="str">
        <f t="shared" si="118"/>
        <v/>
      </c>
      <c r="AZ275" s="97">
        <v>80.099999999999994</v>
      </c>
      <c r="BA275" s="68"/>
      <c r="BB275" s="68"/>
      <c r="BC275" s="68"/>
      <c r="BD275" s="68"/>
      <c r="BE275" s="15"/>
      <c r="BF275" s="5">
        <f t="shared" si="119"/>
        <v>16190</v>
      </c>
      <c r="BG275" s="42">
        <v>0</v>
      </c>
      <c r="BH275" s="42">
        <v>10420</v>
      </c>
      <c r="BI275" s="42"/>
      <c r="BJ275" s="42"/>
      <c r="BK275" s="42"/>
      <c r="BL275" s="42"/>
      <c r="BM275" s="15">
        <v>5770</v>
      </c>
    </row>
    <row r="276" spans="1:65" outlineLevel="5">
      <c r="A276" s="22">
        <f t="shared" si="105"/>
        <v>8</v>
      </c>
      <c r="B276" s="9">
        <f t="shared" si="104"/>
        <v>42966</v>
      </c>
      <c r="C276" s="207">
        <v>458661</v>
      </c>
      <c r="D276" s="64">
        <f t="shared" si="110"/>
        <v>37.5</v>
      </c>
      <c r="E276" s="12">
        <v>37</v>
      </c>
      <c r="F276" s="12">
        <v>38</v>
      </c>
      <c r="G276" s="12">
        <v>39</v>
      </c>
      <c r="H276" s="12">
        <v>38</v>
      </c>
      <c r="I276" s="12">
        <v>36</v>
      </c>
      <c r="J276" s="12">
        <v>37</v>
      </c>
      <c r="K276" s="12">
        <v>38</v>
      </c>
      <c r="L276" s="12">
        <v>37</v>
      </c>
      <c r="M276" s="74" t="str">
        <f t="shared" si="111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2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3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30</v>
      </c>
      <c r="AO276" s="41">
        <v>1349</v>
      </c>
      <c r="AP276" s="110"/>
      <c r="AQ276" s="111"/>
      <c r="AR276" s="126" t="str">
        <f t="shared" si="114"/>
        <v/>
      </c>
      <c r="AS276" s="126" t="str">
        <f t="shared" si="115"/>
        <v/>
      </c>
      <c r="AT276" s="127">
        <v>1516</v>
      </c>
      <c r="AU276" s="128"/>
      <c r="AV276" s="129"/>
      <c r="AW276" s="126" t="str">
        <f t="shared" si="116"/>
        <v/>
      </c>
      <c r="AX276" s="126" t="str">
        <f t="shared" si="117"/>
        <v/>
      </c>
      <c r="AY276" s="64" t="str">
        <f t="shared" si="118"/>
        <v/>
      </c>
      <c r="AZ276" s="97"/>
      <c r="BA276" s="68"/>
      <c r="BB276" s="68"/>
      <c r="BC276" s="68"/>
      <c r="BD276" s="68"/>
      <c r="BE276" s="15"/>
      <c r="BF276" s="5">
        <f t="shared" si="119"/>
        <v>14414</v>
      </c>
      <c r="BG276" s="42">
        <v>3824</v>
      </c>
      <c r="BH276" s="42">
        <v>4830</v>
      </c>
      <c r="BI276" s="42"/>
      <c r="BJ276" s="42"/>
      <c r="BK276" s="42"/>
      <c r="BL276" s="42"/>
      <c r="BM276" s="15">
        <v>5760</v>
      </c>
    </row>
    <row r="277" spans="1:65" outlineLevel="5">
      <c r="A277" s="22">
        <f t="shared" si="105"/>
        <v>8</v>
      </c>
      <c r="B277" s="9">
        <f t="shared" si="104"/>
        <v>42967</v>
      </c>
      <c r="C277" s="207">
        <v>451531</v>
      </c>
      <c r="D277" s="64">
        <f t="shared" si="110"/>
        <v>37.799999999999997</v>
      </c>
      <c r="E277" s="12">
        <v>38</v>
      </c>
      <c r="F277" s="12">
        <v>38</v>
      </c>
      <c r="G277" s="12">
        <v>39</v>
      </c>
      <c r="H277" s="12">
        <v>38</v>
      </c>
      <c r="I277" s="12">
        <v>37</v>
      </c>
      <c r="J277" s="12">
        <v>37</v>
      </c>
      <c r="K277" s="12">
        <v>38</v>
      </c>
      <c r="L277" s="12">
        <v>37</v>
      </c>
      <c r="M277" s="74" t="str">
        <f t="shared" si="111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2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3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26</v>
      </c>
      <c r="AO277" s="41">
        <v>1537</v>
      </c>
      <c r="AP277" s="110"/>
      <c r="AQ277" s="111"/>
      <c r="AR277" s="126" t="str">
        <f t="shared" si="114"/>
        <v/>
      </c>
      <c r="AS277" s="126" t="str">
        <f t="shared" si="115"/>
        <v/>
      </c>
      <c r="AT277" s="127">
        <v>1569</v>
      </c>
      <c r="AU277" s="128"/>
      <c r="AV277" s="129"/>
      <c r="AW277" s="126" t="str">
        <f t="shared" si="116"/>
        <v/>
      </c>
      <c r="AX277" s="126" t="str">
        <f t="shared" si="117"/>
        <v/>
      </c>
      <c r="AY277" s="64" t="str">
        <f t="shared" si="118"/>
        <v/>
      </c>
      <c r="AZ277" s="97"/>
      <c r="BA277" s="68"/>
      <c r="BB277" s="68"/>
      <c r="BC277" s="68"/>
      <c r="BD277" s="68"/>
      <c r="BE277" s="15"/>
      <c r="BF277" s="5">
        <f t="shared" si="119"/>
        <v>13132</v>
      </c>
      <c r="BG277" s="42">
        <v>1872</v>
      </c>
      <c r="BH277" s="42">
        <v>5480</v>
      </c>
      <c r="BI277" s="42"/>
      <c r="BJ277" s="42"/>
      <c r="BK277" s="42"/>
      <c r="BL277" s="42"/>
      <c r="BM277" s="15">
        <v>5780</v>
      </c>
    </row>
    <row r="278" spans="1:65" outlineLevel="5">
      <c r="A278" s="22">
        <f t="shared" si="105"/>
        <v>8</v>
      </c>
      <c r="B278" s="9">
        <f t="shared" si="104"/>
        <v>42968</v>
      </c>
      <c r="C278" s="207">
        <v>449578</v>
      </c>
      <c r="D278" s="64">
        <f t="shared" si="110"/>
        <v>37.5</v>
      </c>
      <c r="E278" s="12">
        <v>38</v>
      </c>
      <c r="F278" s="12">
        <v>38</v>
      </c>
      <c r="G278" s="12">
        <v>38</v>
      </c>
      <c r="H278" s="12">
        <v>38</v>
      </c>
      <c r="I278" s="12">
        <v>37</v>
      </c>
      <c r="J278" s="12">
        <v>37</v>
      </c>
      <c r="K278" s="12">
        <v>37</v>
      </c>
      <c r="L278" s="12">
        <v>37</v>
      </c>
      <c r="M278" s="74" t="str">
        <f t="shared" si="111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2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3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32</v>
      </c>
      <c r="AO278" s="41">
        <v>1243</v>
      </c>
      <c r="AP278" s="110"/>
      <c r="AQ278" s="111"/>
      <c r="AR278" s="126" t="str">
        <f t="shared" si="114"/>
        <v/>
      </c>
      <c r="AS278" s="126" t="str">
        <f t="shared" si="115"/>
        <v/>
      </c>
      <c r="AT278" s="127">
        <v>1415</v>
      </c>
      <c r="AU278" s="128"/>
      <c r="AV278" s="129"/>
      <c r="AW278" s="126" t="str">
        <f t="shared" si="116"/>
        <v/>
      </c>
      <c r="AX278" s="126" t="str">
        <f t="shared" si="117"/>
        <v/>
      </c>
      <c r="AY278" s="64" t="str">
        <f t="shared" si="118"/>
        <v/>
      </c>
      <c r="AZ278" s="97">
        <v>80.2</v>
      </c>
      <c r="BA278" s="68"/>
      <c r="BB278" s="68"/>
      <c r="BC278" s="68"/>
      <c r="BD278" s="68"/>
      <c r="BE278" s="15"/>
      <c r="BF278" s="5">
        <f t="shared" si="119"/>
        <v>12074</v>
      </c>
      <c r="BG278" s="42">
        <v>154</v>
      </c>
      <c r="BH278" s="42">
        <v>6220</v>
      </c>
      <c r="BI278" s="42"/>
      <c r="BJ278" s="42"/>
      <c r="BK278" s="42"/>
      <c r="BL278" s="42"/>
      <c r="BM278" s="15">
        <v>5700</v>
      </c>
    </row>
    <row r="279" spans="1:65" outlineLevel="5">
      <c r="A279" s="22">
        <f t="shared" si="105"/>
        <v>8</v>
      </c>
      <c r="B279" s="9">
        <f t="shared" si="104"/>
        <v>42969</v>
      </c>
      <c r="C279" s="207">
        <v>458558</v>
      </c>
      <c r="D279" s="64">
        <f t="shared" si="110"/>
        <v>37.5</v>
      </c>
      <c r="E279" s="12">
        <v>38</v>
      </c>
      <c r="F279" s="12">
        <v>38</v>
      </c>
      <c r="G279" s="12">
        <v>38</v>
      </c>
      <c r="H279" s="12">
        <v>38</v>
      </c>
      <c r="I279" s="12">
        <v>37</v>
      </c>
      <c r="J279" s="12">
        <v>37</v>
      </c>
      <c r="K279" s="12">
        <v>37</v>
      </c>
      <c r="L279" s="12">
        <v>37</v>
      </c>
      <c r="M279" s="74" t="str">
        <f t="shared" si="111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2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3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28</v>
      </c>
      <c r="AO279" s="41">
        <v>1423</v>
      </c>
      <c r="AP279" s="110"/>
      <c r="AQ279" s="111"/>
      <c r="AR279" s="126" t="str">
        <f t="shared" si="114"/>
        <v/>
      </c>
      <c r="AS279" s="126" t="str">
        <f t="shared" si="115"/>
        <v/>
      </c>
      <c r="AT279" s="127">
        <v>1496</v>
      </c>
      <c r="AU279" s="128"/>
      <c r="AV279" s="129"/>
      <c r="AW279" s="126" t="str">
        <f t="shared" si="116"/>
        <v/>
      </c>
      <c r="AX279" s="126" t="str">
        <f t="shared" si="117"/>
        <v/>
      </c>
      <c r="AY279" s="64" t="str">
        <f t="shared" si="118"/>
        <v/>
      </c>
      <c r="AZ279" s="97">
        <v>80.400000000000006</v>
      </c>
      <c r="BA279" s="68"/>
      <c r="BB279" s="68"/>
      <c r="BC279" s="68"/>
      <c r="BD279" s="68"/>
      <c r="BE279" s="15"/>
      <c r="BF279" s="5">
        <f t="shared" si="119"/>
        <v>12308</v>
      </c>
      <c r="BG279" s="42">
        <v>5078</v>
      </c>
      <c r="BH279" s="42">
        <v>1520</v>
      </c>
      <c r="BI279" s="42"/>
      <c r="BJ279" s="42"/>
      <c r="BK279" s="42"/>
      <c r="BL279" s="42"/>
      <c r="BM279" s="15">
        <v>5710</v>
      </c>
    </row>
    <row r="280" spans="1:65" outlineLevel="5">
      <c r="A280" s="22">
        <f t="shared" si="105"/>
        <v>8</v>
      </c>
      <c r="B280" s="9">
        <f t="shared" si="104"/>
        <v>42970</v>
      </c>
      <c r="C280" s="207">
        <v>475104</v>
      </c>
      <c r="D280" s="64">
        <f t="shared" si="110"/>
        <v>37.5</v>
      </c>
      <c r="E280" s="12">
        <v>38</v>
      </c>
      <c r="F280" s="12">
        <v>38</v>
      </c>
      <c r="G280" s="12">
        <v>38</v>
      </c>
      <c r="H280" s="12">
        <v>38</v>
      </c>
      <c r="I280" s="12">
        <v>37</v>
      </c>
      <c r="J280" s="12">
        <v>37</v>
      </c>
      <c r="K280" s="12">
        <v>37</v>
      </c>
      <c r="L280" s="12">
        <v>37</v>
      </c>
      <c r="M280" s="74" t="str">
        <f t="shared" si="111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2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3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32</v>
      </c>
      <c r="AO280" s="41">
        <v>1243</v>
      </c>
      <c r="AP280" s="110"/>
      <c r="AQ280" s="111"/>
      <c r="AR280" s="126" t="str">
        <f t="shared" si="114"/>
        <v/>
      </c>
      <c r="AS280" s="126" t="str">
        <f t="shared" si="115"/>
        <v/>
      </c>
      <c r="AT280" s="127">
        <v>1535</v>
      </c>
      <c r="AU280" s="128"/>
      <c r="AV280" s="129"/>
      <c r="AW280" s="126" t="str">
        <f t="shared" si="116"/>
        <v/>
      </c>
      <c r="AX280" s="126" t="str">
        <f t="shared" si="117"/>
        <v/>
      </c>
      <c r="AY280" s="64" t="str">
        <f t="shared" si="118"/>
        <v/>
      </c>
      <c r="AZ280" s="97">
        <v>80.599999999999994</v>
      </c>
      <c r="BA280" s="68"/>
      <c r="BB280" s="68"/>
      <c r="BC280" s="68"/>
      <c r="BD280" s="68"/>
      <c r="BE280" s="15"/>
      <c r="BF280" s="5">
        <f t="shared" si="119"/>
        <v>15094</v>
      </c>
      <c r="BG280" s="42">
        <v>134</v>
      </c>
      <c r="BH280" s="42">
        <v>9220</v>
      </c>
      <c r="BI280" s="42"/>
      <c r="BJ280" s="42"/>
      <c r="BK280" s="42"/>
      <c r="BL280" s="42"/>
      <c r="BM280" s="15">
        <v>5740</v>
      </c>
    </row>
    <row r="281" spans="1:65" outlineLevel="5">
      <c r="A281" s="22">
        <f t="shared" si="105"/>
        <v>8</v>
      </c>
      <c r="B281" s="9">
        <f t="shared" si="104"/>
        <v>42971</v>
      </c>
      <c r="C281" s="207">
        <v>430962</v>
      </c>
      <c r="D281" s="64">
        <f t="shared" si="110"/>
        <v>37.799999999999997</v>
      </c>
      <c r="E281" s="12">
        <v>38</v>
      </c>
      <c r="F281" s="12">
        <v>38</v>
      </c>
      <c r="G281" s="12">
        <v>39</v>
      </c>
      <c r="H281" s="12">
        <v>38</v>
      </c>
      <c r="I281" s="12">
        <v>37</v>
      </c>
      <c r="J281" s="12">
        <v>37</v>
      </c>
      <c r="K281" s="12">
        <v>38</v>
      </c>
      <c r="L281" s="12">
        <v>37</v>
      </c>
      <c r="M281" s="74">
        <f t="shared" si="111"/>
        <v>7.3</v>
      </c>
      <c r="N281" s="83">
        <v>7.33</v>
      </c>
      <c r="O281" s="83">
        <v>7.36</v>
      </c>
      <c r="P281" s="83">
        <v>7.35</v>
      </c>
      <c r="Q281" s="83">
        <v>7.3</v>
      </c>
      <c r="R281" s="83"/>
      <c r="S281" s="83"/>
      <c r="T281" s="83"/>
      <c r="U281" s="83"/>
      <c r="V281" s="5" t="str">
        <f t="shared" si="112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3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30</v>
      </c>
      <c r="AO281" s="41">
        <v>1343</v>
      </c>
      <c r="AP281" s="110">
        <v>4.22</v>
      </c>
      <c r="AQ281" s="111">
        <v>3.16</v>
      </c>
      <c r="AR281" s="126">
        <f t="shared" si="114"/>
        <v>74.881516587677737</v>
      </c>
      <c r="AS281" s="126">
        <f t="shared" si="115"/>
        <v>25.118483412322263</v>
      </c>
      <c r="AT281" s="127">
        <v>1518</v>
      </c>
      <c r="AU281" s="128">
        <v>2.76</v>
      </c>
      <c r="AV281" s="129">
        <v>1.6</v>
      </c>
      <c r="AW281" s="126">
        <f t="shared" si="116"/>
        <v>57.971014492753639</v>
      </c>
      <c r="AX281" s="126">
        <f t="shared" si="117"/>
        <v>42.028985507246361</v>
      </c>
      <c r="AY281" s="64">
        <f t="shared" si="118"/>
        <v>53.731994762112613</v>
      </c>
      <c r="AZ281" s="97">
        <v>80.2</v>
      </c>
      <c r="BA281" s="68"/>
      <c r="BB281" s="68"/>
      <c r="BC281" s="68"/>
      <c r="BD281" s="68"/>
      <c r="BE281" s="15"/>
      <c r="BF281" s="5">
        <f t="shared" si="119"/>
        <v>13818</v>
      </c>
      <c r="BG281" s="42">
        <v>4938</v>
      </c>
      <c r="BH281" s="42">
        <v>2980</v>
      </c>
      <c r="BI281" s="42"/>
      <c r="BJ281" s="42"/>
      <c r="BK281" s="42"/>
      <c r="BL281" s="42"/>
      <c r="BM281" s="15">
        <v>5900</v>
      </c>
    </row>
    <row r="282" spans="1:65" outlineLevel="5">
      <c r="A282" s="22">
        <f t="shared" si="105"/>
        <v>8</v>
      </c>
      <c r="B282" s="9">
        <f t="shared" si="104"/>
        <v>42972</v>
      </c>
      <c r="C282" s="207">
        <v>419233</v>
      </c>
      <c r="D282" s="64">
        <f t="shared" si="110"/>
        <v>37.5</v>
      </c>
      <c r="E282" s="12">
        <v>38</v>
      </c>
      <c r="F282" s="12">
        <v>38</v>
      </c>
      <c r="G282" s="12">
        <v>38</v>
      </c>
      <c r="H282" s="12">
        <v>38</v>
      </c>
      <c r="I282" s="12">
        <v>37</v>
      </c>
      <c r="J282" s="12">
        <v>37</v>
      </c>
      <c r="K282" s="12">
        <v>37</v>
      </c>
      <c r="L282" s="12">
        <v>37</v>
      </c>
      <c r="M282" s="74" t="str">
        <f t="shared" si="111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2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3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29</v>
      </c>
      <c r="AO282" s="41">
        <v>1357</v>
      </c>
      <c r="AP282" s="110"/>
      <c r="AQ282" s="111"/>
      <c r="AR282" s="126" t="str">
        <f t="shared" si="114"/>
        <v/>
      </c>
      <c r="AS282" s="126" t="str">
        <f t="shared" si="115"/>
        <v/>
      </c>
      <c r="AT282" s="127">
        <v>1519</v>
      </c>
      <c r="AU282" s="128"/>
      <c r="AV282" s="129"/>
      <c r="AW282" s="126" t="str">
        <f t="shared" si="116"/>
        <v/>
      </c>
      <c r="AX282" s="126" t="str">
        <f t="shared" si="117"/>
        <v/>
      </c>
      <c r="AY282" s="64" t="str">
        <f t="shared" si="118"/>
        <v/>
      </c>
      <c r="AZ282" s="97">
        <v>80.099999999999994</v>
      </c>
      <c r="BA282" s="68"/>
      <c r="BB282" s="68"/>
      <c r="BC282" s="68"/>
      <c r="BD282" s="68"/>
      <c r="BE282" s="15"/>
      <c r="BF282" s="5">
        <f t="shared" si="119"/>
        <v>14130</v>
      </c>
      <c r="BG282" s="42">
        <v>1580</v>
      </c>
      <c r="BH282" s="42">
        <v>6820</v>
      </c>
      <c r="BI282" s="42"/>
      <c r="BJ282" s="42"/>
      <c r="BK282" s="42"/>
      <c r="BL282" s="42"/>
      <c r="BM282" s="15">
        <v>5730</v>
      </c>
    </row>
    <row r="283" spans="1:65" outlineLevel="5">
      <c r="A283" s="22">
        <f t="shared" si="105"/>
        <v>8</v>
      </c>
      <c r="B283" s="9">
        <f t="shared" si="104"/>
        <v>42973</v>
      </c>
      <c r="C283" s="207">
        <v>388772</v>
      </c>
      <c r="D283" s="64">
        <f t="shared" si="110"/>
        <v>37.5</v>
      </c>
      <c r="E283" s="12">
        <v>38</v>
      </c>
      <c r="F283" s="12">
        <v>38</v>
      </c>
      <c r="G283" s="12">
        <v>38</v>
      </c>
      <c r="H283" s="12">
        <v>38</v>
      </c>
      <c r="I283" s="12">
        <v>37</v>
      </c>
      <c r="J283" s="12">
        <v>37</v>
      </c>
      <c r="K283" s="12">
        <v>37</v>
      </c>
      <c r="L283" s="12">
        <v>37</v>
      </c>
      <c r="M283" s="74" t="str">
        <f t="shared" si="111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2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3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28</v>
      </c>
      <c r="AO283" s="41">
        <v>1431</v>
      </c>
      <c r="AP283" s="110"/>
      <c r="AQ283" s="111"/>
      <c r="AR283" s="126" t="str">
        <f t="shared" si="114"/>
        <v/>
      </c>
      <c r="AS283" s="126" t="str">
        <f t="shared" si="115"/>
        <v/>
      </c>
      <c r="AT283" s="127">
        <v>1517</v>
      </c>
      <c r="AU283" s="128"/>
      <c r="AV283" s="129"/>
      <c r="AW283" s="126" t="str">
        <f t="shared" si="116"/>
        <v/>
      </c>
      <c r="AX283" s="126" t="str">
        <f t="shared" si="117"/>
        <v/>
      </c>
      <c r="AY283" s="64" t="str">
        <f t="shared" si="118"/>
        <v/>
      </c>
      <c r="AZ283" s="97"/>
      <c r="BA283" s="68"/>
      <c r="BB283" s="68"/>
      <c r="BC283" s="68"/>
      <c r="BD283" s="68"/>
      <c r="BE283" s="15"/>
      <c r="BF283" s="5">
        <f t="shared" si="119"/>
        <v>14090</v>
      </c>
      <c r="BG283" s="42">
        <v>0</v>
      </c>
      <c r="BH283" s="42">
        <v>8290</v>
      </c>
      <c r="BI283" s="42"/>
      <c r="BJ283" s="42"/>
      <c r="BK283" s="42"/>
      <c r="BL283" s="42"/>
      <c r="BM283" s="15">
        <v>5800</v>
      </c>
    </row>
    <row r="284" spans="1:65" outlineLevel="5">
      <c r="A284" s="22">
        <f t="shared" si="105"/>
        <v>8</v>
      </c>
      <c r="B284" s="9">
        <f t="shared" si="104"/>
        <v>42974</v>
      </c>
      <c r="C284" s="207">
        <v>371960</v>
      </c>
      <c r="D284" s="64">
        <f t="shared" si="110"/>
        <v>37.299999999999997</v>
      </c>
      <c r="E284" s="12">
        <v>37</v>
      </c>
      <c r="F284" s="12">
        <v>38</v>
      </c>
      <c r="G284" s="12">
        <v>38</v>
      </c>
      <c r="H284" s="12">
        <v>38</v>
      </c>
      <c r="I284" s="12">
        <v>36</v>
      </c>
      <c r="J284" s="12">
        <v>37</v>
      </c>
      <c r="K284" s="12">
        <v>37</v>
      </c>
      <c r="L284" s="12">
        <v>37</v>
      </c>
      <c r="M284" s="74" t="str">
        <f t="shared" si="111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2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3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30</v>
      </c>
      <c r="AO284" s="41">
        <v>1309</v>
      </c>
      <c r="AP284" s="110"/>
      <c r="AQ284" s="111"/>
      <c r="AR284" s="126" t="str">
        <f t="shared" si="114"/>
        <v/>
      </c>
      <c r="AS284" s="126" t="str">
        <f t="shared" si="115"/>
        <v/>
      </c>
      <c r="AT284" s="127">
        <v>1512</v>
      </c>
      <c r="AU284" s="128"/>
      <c r="AV284" s="129"/>
      <c r="AW284" s="126" t="str">
        <f t="shared" si="116"/>
        <v/>
      </c>
      <c r="AX284" s="126" t="str">
        <f t="shared" si="117"/>
        <v/>
      </c>
      <c r="AY284" s="64" t="str">
        <f t="shared" si="118"/>
        <v/>
      </c>
      <c r="AZ284" s="97"/>
      <c r="BA284" s="68"/>
      <c r="BB284" s="68"/>
      <c r="BC284" s="68"/>
      <c r="BD284" s="68"/>
      <c r="BE284" s="15"/>
      <c r="BF284" s="5">
        <f t="shared" si="119"/>
        <v>13184</v>
      </c>
      <c r="BG284" s="42">
        <v>2334</v>
      </c>
      <c r="BH284" s="42">
        <v>5180</v>
      </c>
      <c r="BI284" s="42"/>
      <c r="BJ284" s="42"/>
      <c r="BK284" s="42"/>
      <c r="BL284" s="42"/>
      <c r="BM284" s="15">
        <v>5670</v>
      </c>
    </row>
    <row r="285" spans="1:65" outlineLevel="5">
      <c r="A285" s="22">
        <f t="shared" si="105"/>
        <v>8</v>
      </c>
      <c r="B285" s="9">
        <f t="shared" si="104"/>
        <v>42975</v>
      </c>
      <c r="C285" s="207">
        <v>375673</v>
      </c>
      <c r="D285" s="64">
        <f t="shared" si="110"/>
        <v>37.5</v>
      </c>
      <c r="E285" s="12">
        <v>38</v>
      </c>
      <c r="F285" s="12">
        <v>38</v>
      </c>
      <c r="G285" s="12">
        <v>38</v>
      </c>
      <c r="H285" s="12">
        <v>38</v>
      </c>
      <c r="I285" s="12">
        <v>37</v>
      </c>
      <c r="J285" s="12">
        <v>37</v>
      </c>
      <c r="K285" s="12">
        <v>37</v>
      </c>
      <c r="L285" s="12">
        <v>37</v>
      </c>
      <c r="M285" s="74" t="str">
        <f t="shared" si="111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2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3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30</v>
      </c>
      <c r="AO285" s="41">
        <v>1345</v>
      </c>
      <c r="AP285" s="110"/>
      <c r="AQ285" s="111"/>
      <c r="AR285" s="126" t="str">
        <f t="shared" si="114"/>
        <v/>
      </c>
      <c r="AS285" s="126" t="str">
        <f t="shared" si="115"/>
        <v/>
      </c>
      <c r="AT285" s="127">
        <v>1694</v>
      </c>
      <c r="AU285" s="128"/>
      <c r="AV285" s="129"/>
      <c r="AW285" s="126" t="str">
        <f t="shared" si="116"/>
        <v/>
      </c>
      <c r="AX285" s="126" t="str">
        <f t="shared" si="117"/>
        <v/>
      </c>
      <c r="AY285" s="64" t="str">
        <f t="shared" si="118"/>
        <v/>
      </c>
      <c r="AZ285" s="97">
        <v>81.099999999999994</v>
      </c>
      <c r="BA285" s="68"/>
      <c r="BB285" s="68"/>
      <c r="BC285" s="68"/>
      <c r="BD285" s="68"/>
      <c r="BE285" s="15"/>
      <c r="BF285" s="5">
        <f t="shared" si="119"/>
        <v>12093</v>
      </c>
      <c r="BG285" s="42">
        <v>1723</v>
      </c>
      <c r="BH285" s="42">
        <v>4650</v>
      </c>
      <c r="BI285" s="42"/>
      <c r="BJ285" s="42"/>
      <c r="BK285" s="42"/>
      <c r="BL285" s="42"/>
      <c r="BM285" s="15">
        <v>5720</v>
      </c>
    </row>
    <row r="286" spans="1:65" outlineLevel="5">
      <c r="A286" s="22">
        <f t="shared" si="105"/>
        <v>8</v>
      </c>
      <c r="B286" s="9">
        <f t="shared" si="104"/>
        <v>42976</v>
      </c>
      <c r="C286" s="207">
        <v>393564</v>
      </c>
      <c r="D286" s="64">
        <f t="shared" si="110"/>
        <v>37.299999999999997</v>
      </c>
      <c r="E286" s="12">
        <v>37</v>
      </c>
      <c r="F286" s="12">
        <v>38</v>
      </c>
      <c r="G286" s="12">
        <v>38</v>
      </c>
      <c r="H286" s="12">
        <v>38</v>
      </c>
      <c r="I286" s="12">
        <v>36</v>
      </c>
      <c r="J286" s="12">
        <v>37</v>
      </c>
      <c r="K286" s="12">
        <v>37</v>
      </c>
      <c r="L286" s="12">
        <v>37</v>
      </c>
      <c r="M286" s="74" t="str">
        <f t="shared" si="111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2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3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24</v>
      </c>
      <c r="AO286" s="41">
        <v>1628</v>
      </c>
      <c r="AP286" s="110"/>
      <c r="AQ286" s="111"/>
      <c r="AR286" s="126" t="str">
        <f t="shared" si="114"/>
        <v/>
      </c>
      <c r="AS286" s="126" t="str">
        <f t="shared" si="115"/>
        <v/>
      </c>
      <c r="AT286" s="127">
        <v>1843</v>
      </c>
      <c r="AU286" s="128"/>
      <c r="AV286" s="129"/>
      <c r="AW286" s="126" t="str">
        <f t="shared" si="116"/>
        <v/>
      </c>
      <c r="AX286" s="126" t="str">
        <f t="shared" si="117"/>
        <v/>
      </c>
      <c r="AY286" s="64" t="str">
        <f t="shared" si="118"/>
        <v/>
      </c>
      <c r="AZ286" s="97">
        <v>80.8</v>
      </c>
      <c r="BA286" s="68"/>
      <c r="BB286" s="68"/>
      <c r="BC286" s="68"/>
      <c r="BD286" s="68"/>
      <c r="BE286" s="15"/>
      <c r="BF286" s="5">
        <f t="shared" si="119"/>
        <v>11996</v>
      </c>
      <c r="BG286" s="42">
        <v>2316</v>
      </c>
      <c r="BH286" s="42">
        <v>4020</v>
      </c>
      <c r="BI286" s="42"/>
      <c r="BJ286" s="42"/>
      <c r="BK286" s="42"/>
      <c r="BL286" s="42"/>
      <c r="BM286" s="15">
        <v>5660</v>
      </c>
    </row>
    <row r="287" spans="1:65" outlineLevel="5">
      <c r="A287" s="22">
        <f t="shared" si="105"/>
        <v>8</v>
      </c>
      <c r="B287" s="9">
        <f t="shared" si="104"/>
        <v>42977</v>
      </c>
      <c r="C287" s="207">
        <v>385241</v>
      </c>
      <c r="D287" s="64">
        <f t="shared" si="110"/>
        <v>37.799999999999997</v>
      </c>
      <c r="E287" s="12">
        <v>38</v>
      </c>
      <c r="F287" s="12">
        <v>38</v>
      </c>
      <c r="G287" s="12">
        <v>39</v>
      </c>
      <c r="H287" s="12">
        <v>38</v>
      </c>
      <c r="I287" s="12">
        <v>37</v>
      </c>
      <c r="J287" s="12">
        <v>37</v>
      </c>
      <c r="K287" s="12">
        <v>38</v>
      </c>
      <c r="L287" s="12">
        <v>37</v>
      </c>
      <c r="M287" s="74" t="str">
        <f t="shared" si="111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2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3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24</v>
      </c>
      <c r="AO287" s="41">
        <v>1680</v>
      </c>
      <c r="AP287" s="110"/>
      <c r="AQ287" s="111"/>
      <c r="AR287" s="126" t="str">
        <f t="shared" si="114"/>
        <v/>
      </c>
      <c r="AS287" s="126" t="str">
        <f t="shared" si="115"/>
        <v/>
      </c>
      <c r="AT287" s="127">
        <v>2063</v>
      </c>
      <c r="AU287" s="128"/>
      <c r="AV287" s="129"/>
      <c r="AW287" s="126" t="str">
        <f t="shared" si="116"/>
        <v/>
      </c>
      <c r="AX287" s="126" t="str">
        <f t="shared" si="117"/>
        <v/>
      </c>
      <c r="AY287" s="64" t="str">
        <f t="shared" si="118"/>
        <v/>
      </c>
      <c r="AZ287" s="97">
        <v>81.3</v>
      </c>
      <c r="BA287" s="68"/>
      <c r="BB287" s="68"/>
      <c r="BC287" s="68"/>
      <c r="BD287" s="68"/>
      <c r="BE287" s="15"/>
      <c r="BF287" s="5">
        <f t="shared" si="119"/>
        <v>13609</v>
      </c>
      <c r="BG287" s="42">
        <v>4929</v>
      </c>
      <c r="BH287" s="42">
        <v>3140</v>
      </c>
      <c r="BI287" s="42"/>
      <c r="BJ287" s="42"/>
      <c r="BK287" s="42"/>
      <c r="BL287" s="42"/>
      <c r="BM287" s="15">
        <v>5540</v>
      </c>
    </row>
    <row r="288" spans="1:65" ht="17.25" outlineLevel="5" thickBot="1">
      <c r="A288" s="31">
        <f t="shared" si="105"/>
        <v>8</v>
      </c>
      <c r="B288" s="32">
        <f t="shared" ref="B288:B351" si="120">B287+1</f>
        <v>42978</v>
      </c>
      <c r="C288" s="207">
        <v>385069</v>
      </c>
      <c r="D288" s="64">
        <f t="shared" si="110"/>
        <v>37.299999999999997</v>
      </c>
      <c r="E288" s="12">
        <v>37</v>
      </c>
      <c r="F288" s="12">
        <v>38</v>
      </c>
      <c r="G288" s="12">
        <v>38</v>
      </c>
      <c r="H288" s="12">
        <v>38</v>
      </c>
      <c r="I288" s="12">
        <v>36</v>
      </c>
      <c r="J288" s="12">
        <v>37</v>
      </c>
      <c r="K288" s="12">
        <v>37</v>
      </c>
      <c r="L288" s="12">
        <v>37</v>
      </c>
      <c r="M288" s="74" t="str">
        <f t="shared" si="111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2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3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21</v>
      </c>
      <c r="AO288" s="41">
        <v>1906</v>
      </c>
      <c r="AP288" s="110"/>
      <c r="AQ288" s="111"/>
      <c r="AR288" s="126" t="str">
        <f t="shared" si="114"/>
        <v/>
      </c>
      <c r="AS288" s="126" t="str">
        <f t="shared" si="115"/>
        <v/>
      </c>
      <c r="AT288" s="127">
        <v>2149</v>
      </c>
      <c r="AU288" s="128"/>
      <c r="AV288" s="129"/>
      <c r="AW288" s="126" t="str">
        <f t="shared" si="116"/>
        <v/>
      </c>
      <c r="AX288" s="126" t="str">
        <f t="shared" si="117"/>
        <v/>
      </c>
      <c r="AY288" s="64" t="str">
        <f t="shared" si="118"/>
        <v/>
      </c>
      <c r="AZ288" s="97">
        <v>81</v>
      </c>
      <c r="BA288" s="68">
        <v>62.59</v>
      </c>
      <c r="BB288" s="68"/>
      <c r="BC288" s="68"/>
      <c r="BD288" s="68"/>
      <c r="BE288" s="15"/>
      <c r="BF288" s="5">
        <f t="shared" si="119"/>
        <v>17510</v>
      </c>
      <c r="BG288" s="42">
        <v>0</v>
      </c>
      <c r="BH288" s="42">
        <v>11900</v>
      </c>
      <c r="BI288" s="42"/>
      <c r="BJ288" s="42"/>
      <c r="BK288" s="42"/>
      <c r="BL288" s="42"/>
      <c r="BM288" s="15">
        <v>5610</v>
      </c>
    </row>
    <row r="289" spans="1:65" outlineLevel="4">
      <c r="A289" s="157" t="s">
        <v>42</v>
      </c>
      <c r="B289" s="158"/>
      <c r="C289" s="50">
        <f t="shared" ref="C289:BM289" si="121">SUBTOTAL(4,C258:C288)</f>
        <v>517124</v>
      </c>
      <c r="D289" s="60">
        <f t="shared" si="121"/>
        <v>38</v>
      </c>
      <c r="E289" s="28">
        <f t="shared" si="121"/>
        <v>38</v>
      </c>
      <c r="F289" s="28">
        <f t="shared" si="121"/>
        <v>39</v>
      </c>
      <c r="G289" s="28">
        <f t="shared" si="121"/>
        <v>39</v>
      </c>
      <c r="H289" s="28">
        <f t="shared" si="121"/>
        <v>38</v>
      </c>
      <c r="I289" s="28">
        <f t="shared" si="121"/>
        <v>37</v>
      </c>
      <c r="J289" s="28">
        <f t="shared" si="121"/>
        <v>38</v>
      </c>
      <c r="K289" s="28">
        <f t="shared" si="121"/>
        <v>38</v>
      </c>
      <c r="L289" s="28">
        <f t="shared" si="121"/>
        <v>37</v>
      </c>
      <c r="M289" s="71">
        <f t="shared" si="121"/>
        <v>7.4</v>
      </c>
      <c r="N289" s="82">
        <f t="shared" si="121"/>
        <v>7.38</v>
      </c>
      <c r="O289" s="82">
        <f t="shared" si="121"/>
        <v>7.36</v>
      </c>
      <c r="P289" s="82">
        <f t="shared" si="121"/>
        <v>7.45</v>
      </c>
      <c r="Q289" s="82">
        <f t="shared" si="121"/>
        <v>7.47</v>
      </c>
      <c r="R289" s="82">
        <f t="shared" si="121"/>
        <v>0</v>
      </c>
      <c r="S289" s="82">
        <f t="shared" si="121"/>
        <v>0</v>
      </c>
      <c r="T289" s="82">
        <f t="shared" si="121"/>
        <v>0</v>
      </c>
      <c r="U289" s="82">
        <f t="shared" si="121"/>
        <v>0</v>
      </c>
      <c r="V289" s="29">
        <f t="shared" si="121"/>
        <v>0</v>
      </c>
      <c r="W289" s="39">
        <f t="shared" si="121"/>
        <v>0</v>
      </c>
      <c r="X289" s="39">
        <f t="shared" si="121"/>
        <v>0</v>
      </c>
      <c r="Y289" s="39">
        <f t="shared" si="121"/>
        <v>0</v>
      </c>
      <c r="Z289" s="39">
        <f t="shared" si="121"/>
        <v>0</v>
      </c>
      <c r="AA289" s="39">
        <f t="shared" si="121"/>
        <v>0</v>
      </c>
      <c r="AB289" s="39">
        <f t="shared" si="121"/>
        <v>0</v>
      </c>
      <c r="AC289" s="39">
        <f t="shared" si="121"/>
        <v>0</v>
      </c>
      <c r="AD289" s="39">
        <f t="shared" si="121"/>
        <v>0</v>
      </c>
      <c r="AE289" s="29">
        <f t="shared" si="121"/>
        <v>0</v>
      </c>
      <c r="AF289" s="39">
        <f t="shared" si="121"/>
        <v>0</v>
      </c>
      <c r="AG289" s="39">
        <f t="shared" si="121"/>
        <v>0</v>
      </c>
      <c r="AH289" s="39">
        <f t="shared" si="121"/>
        <v>0</v>
      </c>
      <c r="AI289" s="39">
        <f t="shared" si="121"/>
        <v>0</v>
      </c>
      <c r="AJ289" s="39">
        <f t="shared" si="121"/>
        <v>0</v>
      </c>
      <c r="AK289" s="39">
        <f t="shared" si="121"/>
        <v>0</v>
      </c>
      <c r="AL289" s="39">
        <f t="shared" si="121"/>
        <v>0</v>
      </c>
      <c r="AM289" s="39">
        <f t="shared" si="121"/>
        <v>0</v>
      </c>
      <c r="AN289" s="39">
        <f t="shared" si="121"/>
        <v>35</v>
      </c>
      <c r="AO289" s="39">
        <f t="shared" si="121"/>
        <v>1955</v>
      </c>
      <c r="AP289" s="104">
        <f t="shared" si="121"/>
        <v>4.22</v>
      </c>
      <c r="AQ289" s="105">
        <f t="shared" si="121"/>
        <v>3.16</v>
      </c>
      <c r="AR289" s="106">
        <f t="shared" si="121"/>
        <v>77.327935222672053</v>
      </c>
      <c r="AS289" s="106">
        <f t="shared" si="121"/>
        <v>26.873385012919897</v>
      </c>
      <c r="AT289" s="107">
        <f t="shared" si="121"/>
        <v>2149</v>
      </c>
      <c r="AU289" s="108">
        <f t="shared" si="121"/>
        <v>3.12</v>
      </c>
      <c r="AV289" s="109">
        <f t="shared" si="121"/>
        <v>1.8</v>
      </c>
      <c r="AW289" s="106">
        <f t="shared" si="121"/>
        <v>61.475409836065573</v>
      </c>
      <c r="AX289" s="106">
        <f t="shared" si="121"/>
        <v>42.307692307692314</v>
      </c>
      <c r="AY289" s="60">
        <f t="shared" si="121"/>
        <v>56.937799043062206</v>
      </c>
      <c r="AZ289" s="96">
        <f t="shared" si="121"/>
        <v>81.5</v>
      </c>
      <c r="BA289" s="67">
        <f t="shared" si="121"/>
        <v>62.59</v>
      </c>
      <c r="BB289" s="67">
        <f t="shared" si="121"/>
        <v>0</v>
      </c>
      <c r="BC289" s="67">
        <f t="shared" si="121"/>
        <v>0</v>
      </c>
      <c r="BD289" s="67">
        <f t="shared" si="121"/>
        <v>0</v>
      </c>
      <c r="BE289" s="27">
        <f t="shared" si="121"/>
        <v>0</v>
      </c>
      <c r="BF289" s="29">
        <f t="shared" si="121"/>
        <v>19711</v>
      </c>
      <c r="BG289" s="39">
        <f t="shared" si="121"/>
        <v>5170</v>
      </c>
      <c r="BH289" s="40">
        <f t="shared" si="121"/>
        <v>13430</v>
      </c>
      <c r="BI289" s="40">
        <f t="shared" si="121"/>
        <v>0</v>
      </c>
      <c r="BJ289" s="40">
        <f t="shared" si="121"/>
        <v>0</v>
      </c>
      <c r="BK289" s="40">
        <f t="shared" si="121"/>
        <v>0</v>
      </c>
      <c r="BL289" s="40">
        <f t="shared" si="121"/>
        <v>0</v>
      </c>
      <c r="BM289" s="27">
        <f t="shared" si="121"/>
        <v>6130</v>
      </c>
    </row>
    <row r="290" spans="1:65" outlineLevel="3">
      <c r="A290" s="187" t="s">
        <v>31</v>
      </c>
      <c r="B290" s="188"/>
      <c r="C290" s="207">
        <f t="shared" ref="C290:BM290" si="122">SUBTOTAL(5,C258:C288)</f>
        <v>350863</v>
      </c>
      <c r="D290" s="208">
        <f t="shared" si="122"/>
        <v>37</v>
      </c>
      <c r="E290" s="12">
        <f t="shared" si="122"/>
        <v>37</v>
      </c>
      <c r="F290" s="12">
        <f t="shared" si="122"/>
        <v>37</v>
      </c>
      <c r="G290" s="12">
        <f t="shared" si="122"/>
        <v>38</v>
      </c>
      <c r="H290" s="12">
        <f t="shared" si="122"/>
        <v>37</v>
      </c>
      <c r="I290" s="12">
        <f t="shared" si="122"/>
        <v>36</v>
      </c>
      <c r="J290" s="12">
        <f t="shared" si="122"/>
        <v>36</v>
      </c>
      <c r="K290" s="12">
        <f t="shared" si="122"/>
        <v>37</v>
      </c>
      <c r="L290" s="12">
        <f t="shared" si="122"/>
        <v>36</v>
      </c>
      <c r="M290" s="210">
        <f t="shared" si="122"/>
        <v>7.3</v>
      </c>
      <c r="N290" s="83">
        <f t="shared" si="122"/>
        <v>7.31</v>
      </c>
      <c r="O290" s="83">
        <f t="shared" si="122"/>
        <v>7.33</v>
      </c>
      <c r="P290" s="83">
        <f t="shared" si="122"/>
        <v>7.33</v>
      </c>
      <c r="Q290" s="83">
        <f t="shared" si="122"/>
        <v>7.28</v>
      </c>
      <c r="R290" s="83">
        <f t="shared" si="122"/>
        <v>0</v>
      </c>
      <c r="S290" s="83">
        <f t="shared" si="122"/>
        <v>0</v>
      </c>
      <c r="T290" s="83">
        <f t="shared" si="122"/>
        <v>0</v>
      </c>
      <c r="U290" s="83">
        <f t="shared" si="122"/>
        <v>0</v>
      </c>
      <c r="V290" s="212">
        <f t="shared" si="122"/>
        <v>0</v>
      </c>
      <c r="W290" s="41">
        <f t="shared" si="122"/>
        <v>0</v>
      </c>
      <c r="X290" s="41">
        <f t="shared" si="122"/>
        <v>0</v>
      </c>
      <c r="Y290" s="41">
        <f t="shared" si="122"/>
        <v>0</v>
      </c>
      <c r="Z290" s="41">
        <f t="shared" si="122"/>
        <v>0</v>
      </c>
      <c r="AA290" s="41">
        <f t="shared" si="122"/>
        <v>0</v>
      </c>
      <c r="AB290" s="41">
        <f t="shared" si="122"/>
        <v>0</v>
      </c>
      <c r="AC290" s="41">
        <f t="shared" si="122"/>
        <v>0</v>
      </c>
      <c r="AD290" s="41">
        <f t="shared" si="122"/>
        <v>0</v>
      </c>
      <c r="AE290" s="212">
        <f t="shared" si="122"/>
        <v>0</v>
      </c>
      <c r="AF290" s="41">
        <f t="shared" si="122"/>
        <v>0</v>
      </c>
      <c r="AG290" s="41">
        <f t="shared" si="122"/>
        <v>0</v>
      </c>
      <c r="AH290" s="41">
        <f t="shared" si="122"/>
        <v>0</v>
      </c>
      <c r="AI290" s="41">
        <f t="shared" si="122"/>
        <v>0</v>
      </c>
      <c r="AJ290" s="41">
        <f t="shared" si="122"/>
        <v>0</v>
      </c>
      <c r="AK290" s="41">
        <f t="shared" si="122"/>
        <v>0</v>
      </c>
      <c r="AL290" s="41">
        <f t="shared" si="122"/>
        <v>0</v>
      </c>
      <c r="AM290" s="41">
        <f t="shared" si="122"/>
        <v>0</v>
      </c>
      <c r="AN290" s="41">
        <f t="shared" si="122"/>
        <v>20</v>
      </c>
      <c r="AO290" s="41">
        <f t="shared" si="122"/>
        <v>1148</v>
      </c>
      <c r="AP290" s="110">
        <f t="shared" si="122"/>
        <v>2.4700000000000002</v>
      </c>
      <c r="AQ290" s="111">
        <f t="shared" si="122"/>
        <v>1.9</v>
      </c>
      <c r="AR290" s="216">
        <f t="shared" si="122"/>
        <v>73.126614987080103</v>
      </c>
      <c r="AS290" s="216">
        <f t="shared" si="122"/>
        <v>22.672064777327947</v>
      </c>
      <c r="AT290" s="113">
        <f t="shared" si="122"/>
        <v>1289</v>
      </c>
      <c r="AU290" s="114">
        <f t="shared" si="122"/>
        <v>2.44</v>
      </c>
      <c r="AV290" s="115">
        <f t="shared" si="122"/>
        <v>1.5</v>
      </c>
      <c r="AW290" s="216">
        <f t="shared" si="122"/>
        <v>57.692307692307686</v>
      </c>
      <c r="AX290" s="216">
        <f t="shared" si="122"/>
        <v>38.524590163934427</v>
      </c>
      <c r="AY290" s="208">
        <f t="shared" si="122"/>
        <v>48.369009724615275</v>
      </c>
      <c r="AZ290" s="97">
        <f t="shared" si="122"/>
        <v>80.099999999999994</v>
      </c>
      <c r="BA290" s="68">
        <f t="shared" si="122"/>
        <v>62.59</v>
      </c>
      <c r="BB290" s="68">
        <f t="shared" si="122"/>
        <v>0</v>
      </c>
      <c r="BC290" s="68">
        <f t="shared" si="122"/>
        <v>0</v>
      </c>
      <c r="BD290" s="68">
        <f t="shared" si="122"/>
        <v>0</v>
      </c>
      <c r="BE290" s="15">
        <f t="shared" si="122"/>
        <v>0</v>
      </c>
      <c r="BF290" s="212">
        <f t="shared" si="122"/>
        <v>10235</v>
      </c>
      <c r="BG290" s="41">
        <f t="shared" si="122"/>
        <v>0</v>
      </c>
      <c r="BH290" s="42">
        <f t="shared" si="122"/>
        <v>1520</v>
      </c>
      <c r="BI290" s="42">
        <f t="shared" si="122"/>
        <v>0</v>
      </c>
      <c r="BJ290" s="42">
        <f t="shared" si="122"/>
        <v>0</v>
      </c>
      <c r="BK290" s="42">
        <f t="shared" si="122"/>
        <v>0</v>
      </c>
      <c r="BL290" s="42">
        <f t="shared" si="122"/>
        <v>0</v>
      </c>
      <c r="BM290" s="15">
        <f t="shared" si="122"/>
        <v>820</v>
      </c>
    </row>
    <row r="291" spans="1:65" outlineLevel="2">
      <c r="A291" s="187" t="s">
        <v>20</v>
      </c>
      <c r="B291" s="188"/>
      <c r="C291" s="207">
        <f>IFERROR(SUBTOTAL(1,C258:C288),"")</f>
        <v>422799.61290322582</v>
      </c>
      <c r="D291" s="208">
        <f t="shared" ref="D291:BM291" si="123">IFERROR(SUBTOTAL(1,D258:D288),"")</f>
        <v>37.483870967741929</v>
      </c>
      <c r="E291" s="12">
        <f t="shared" si="123"/>
        <v>37.612903225806448</v>
      </c>
      <c r="F291" s="12">
        <f t="shared" si="123"/>
        <v>38</v>
      </c>
      <c r="G291" s="12">
        <f t="shared" si="123"/>
        <v>38.258064516129032</v>
      </c>
      <c r="H291" s="12">
        <f t="shared" si="123"/>
        <v>37.967741935483872</v>
      </c>
      <c r="I291" s="12">
        <f t="shared" si="123"/>
        <v>36.612903225806448</v>
      </c>
      <c r="J291" s="12">
        <f t="shared" si="123"/>
        <v>37</v>
      </c>
      <c r="K291" s="12">
        <f t="shared" si="123"/>
        <v>37.258064516129032</v>
      </c>
      <c r="L291" s="12">
        <f t="shared" si="123"/>
        <v>36.967741935483872</v>
      </c>
      <c r="M291" s="210">
        <f t="shared" si="123"/>
        <v>7.3250000000000002</v>
      </c>
      <c r="N291" s="83">
        <f t="shared" si="123"/>
        <v>7.3349999999999991</v>
      </c>
      <c r="O291" s="83">
        <f t="shared" si="123"/>
        <v>7.3475000000000001</v>
      </c>
      <c r="P291" s="83">
        <f t="shared" si="123"/>
        <v>7.370000000000001</v>
      </c>
      <c r="Q291" s="83">
        <f t="shared" si="123"/>
        <v>7.335</v>
      </c>
      <c r="R291" s="83" t="str">
        <f t="shared" si="123"/>
        <v/>
      </c>
      <c r="S291" s="83" t="str">
        <f t="shared" si="123"/>
        <v/>
      </c>
      <c r="T291" s="83" t="str">
        <f t="shared" si="123"/>
        <v/>
      </c>
      <c r="U291" s="83" t="str">
        <f t="shared" si="123"/>
        <v/>
      </c>
      <c r="V291" s="212" t="str">
        <f t="shared" si="123"/>
        <v/>
      </c>
      <c r="W291" s="41" t="str">
        <f t="shared" si="123"/>
        <v/>
      </c>
      <c r="X291" s="41" t="str">
        <f t="shared" si="123"/>
        <v/>
      </c>
      <c r="Y291" s="41" t="str">
        <f t="shared" si="123"/>
        <v/>
      </c>
      <c r="Z291" s="41" t="str">
        <f t="shared" si="123"/>
        <v/>
      </c>
      <c r="AA291" s="41" t="str">
        <f t="shared" si="123"/>
        <v/>
      </c>
      <c r="AB291" s="41" t="str">
        <f t="shared" si="123"/>
        <v/>
      </c>
      <c r="AC291" s="41" t="str">
        <f t="shared" si="123"/>
        <v/>
      </c>
      <c r="AD291" s="41" t="str">
        <f t="shared" si="123"/>
        <v/>
      </c>
      <c r="AE291" s="212" t="str">
        <f t="shared" si="123"/>
        <v/>
      </c>
      <c r="AF291" s="41" t="str">
        <f t="shared" si="123"/>
        <v/>
      </c>
      <c r="AG291" s="41" t="str">
        <f t="shared" si="123"/>
        <v/>
      </c>
      <c r="AH291" s="41" t="str">
        <f t="shared" si="123"/>
        <v/>
      </c>
      <c r="AI291" s="41" t="str">
        <f t="shared" si="123"/>
        <v/>
      </c>
      <c r="AJ291" s="41" t="str">
        <f t="shared" si="123"/>
        <v/>
      </c>
      <c r="AK291" s="41" t="str">
        <f t="shared" si="123"/>
        <v/>
      </c>
      <c r="AL291" s="41" t="str">
        <f t="shared" si="123"/>
        <v/>
      </c>
      <c r="AM291" s="41" t="str">
        <f t="shared" si="123"/>
        <v/>
      </c>
      <c r="AN291" s="41">
        <f t="shared" si="123"/>
        <v>27.06451612903226</v>
      </c>
      <c r="AO291" s="41">
        <f t="shared" si="123"/>
        <v>1500.1612903225807</v>
      </c>
      <c r="AP291" s="110">
        <f t="shared" si="123"/>
        <v>3.2649999999999997</v>
      </c>
      <c r="AQ291" s="111">
        <f t="shared" si="123"/>
        <v>2.4500000000000002</v>
      </c>
      <c r="AR291" s="216">
        <f t="shared" si="123"/>
        <v>75.334016699357477</v>
      </c>
      <c r="AS291" s="216">
        <f t="shared" si="123"/>
        <v>24.665983300642527</v>
      </c>
      <c r="AT291" s="113">
        <f t="shared" si="123"/>
        <v>1674.3225806451612</v>
      </c>
      <c r="AU291" s="114">
        <f t="shared" si="123"/>
        <v>2.8075000000000001</v>
      </c>
      <c r="AV291" s="115">
        <f t="shared" si="123"/>
        <v>1.65</v>
      </c>
      <c r="AW291" s="216">
        <f t="shared" si="123"/>
        <v>58.889494001845293</v>
      </c>
      <c r="AX291" s="216">
        <f t="shared" si="123"/>
        <v>41.110505998154707</v>
      </c>
      <c r="AY291" s="208">
        <f t="shared" si="123"/>
        <v>53.063143012335004</v>
      </c>
      <c r="AZ291" s="97">
        <f t="shared" si="123"/>
        <v>80.609090909090909</v>
      </c>
      <c r="BA291" s="68">
        <f t="shared" si="123"/>
        <v>62.59</v>
      </c>
      <c r="BB291" s="68" t="str">
        <f t="shared" si="123"/>
        <v/>
      </c>
      <c r="BC291" s="68" t="str">
        <f t="shared" si="123"/>
        <v/>
      </c>
      <c r="BD291" s="68" t="str">
        <f t="shared" si="123"/>
        <v/>
      </c>
      <c r="BE291" s="15" t="str">
        <f>IFERROR(SUBTOTAL(1,BE258:BE288),"")</f>
        <v/>
      </c>
      <c r="BF291" s="212">
        <f t="shared" si="123"/>
        <v>14502.58064516129</v>
      </c>
      <c r="BG291" s="41">
        <f t="shared" si="123"/>
        <v>2231.2903225806454</v>
      </c>
      <c r="BH291" s="42">
        <f t="shared" si="123"/>
        <v>6751.6129032258068</v>
      </c>
      <c r="BI291" s="42" t="str">
        <f t="shared" si="123"/>
        <v/>
      </c>
      <c r="BJ291" s="42" t="str">
        <f t="shared" si="123"/>
        <v/>
      </c>
      <c r="BK291" s="42" t="str">
        <f t="shared" si="123"/>
        <v/>
      </c>
      <c r="BL291" s="42" t="str">
        <f t="shared" si="123"/>
        <v/>
      </c>
      <c r="BM291" s="15">
        <f t="shared" si="123"/>
        <v>5519.677419354839</v>
      </c>
    </row>
    <row r="292" spans="1:65" ht="17.25" outlineLevel="1" thickBot="1">
      <c r="A292" s="224" t="s">
        <v>53</v>
      </c>
      <c r="B292" s="225"/>
      <c r="C292" s="226">
        <f>SUBTOTAL(9,C258:C288)</f>
        <v>13106788</v>
      </c>
      <c r="D292" s="227"/>
      <c r="E292" s="228"/>
      <c r="F292" s="228"/>
      <c r="G292" s="228"/>
      <c r="H292" s="228"/>
      <c r="I292" s="228"/>
      <c r="J292" s="228"/>
      <c r="K292" s="228"/>
      <c r="L292" s="228"/>
      <c r="M292" s="229"/>
      <c r="N292" s="230"/>
      <c r="O292" s="230"/>
      <c r="P292" s="230"/>
      <c r="Q292" s="230"/>
      <c r="R292" s="230"/>
      <c r="S292" s="230"/>
      <c r="T292" s="230"/>
      <c r="U292" s="230"/>
      <c r="V292" s="231"/>
      <c r="W292" s="232"/>
      <c r="X292" s="232"/>
      <c r="Y292" s="232"/>
      <c r="Z292" s="232"/>
      <c r="AA292" s="232"/>
      <c r="AB292" s="232"/>
      <c r="AC292" s="232"/>
      <c r="AD292" s="232"/>
      <c r="AE292" s="231"/>
      <c r="AF292" s="232"/>
      <c r="AG292" s="232"/>
      <c r="AH292" s="232"/>
      <c r="AI292" s="232"/>
      <c r="AJ292" s="232"/>
      <c r="AK292" s="232"/>
      <c r="AL292" s="232"/>
      <c r="AM292" s="232"/>
      <c r="AN292" s="232"/>
      <c r="AO292" s="233">
        <f>SUBTOTAL(9,AO258:AO288)</f>
        <v>46505</v>
      </c>
      <c r="AP292" s="234"/>
      <c r="AQ292" s="235"/>
      <c r="AR292" s="236"/>
      <c r="AS292" s="236"/>
      <c r="AT292" s="237">
        <f>SUBTOTAL(9,AT258:AT288)</f>
        <v>51904</v>
      </c>
      <c r="AU292" s="238"/>
      <c r="AV292" s="239"/>
      <c r="AW292" s="236"/>
      <c r="AX292" s="236"/>
      <c r="AY292" s="227"/>
      <c r="AZ292" s="240"/>
      <c r="BA292" s="241"/>
      <c r="BB292" s="241"/>
      <c r="BC292" s="241"/>
      <c r="BD292" s="241"/>
      <c r="BE292" s="242">
        <f>SUBTOTAL(9,BE258:BE288)</f>
        <v>0</v>
      </c>
      <c r="BF292" s="243">
        <f t="shared" ref="BF292:BM292" si="124">SUBTOTAL(9,BF258:BF288)</f>
        <v>449580</v>
      </c>
      <c r="BG292" s="233">
        <f t="shared" si="124"/>
        <v>69170</v>
      </c>
      <c r="BH292" s="244">
        <f t="shared" si="124"/>
        <v>209300</v>
      </c>
      <c r="BI292" s="244">
        <f t="shared" si="124"/>
        <v>0</v>
      </c>
      <c r="BJ292" s="244">
        <f t="shared" si="124"/>
        <v>0</v>
      </c>
      <c r="BK292" s="244">
        <f t="shared" si="124"/>
        <v>0</v>
      </c>
      <c r="BL292" s="244">
        <f t="shared" si="124"/>
        <v>0</v>
      </c>
      <c r="BM292" s="242">
        <f t="shared" si="124"/>
        <v>171110</v>
      </c>
    </row>
    <row r="293" spans="1:65" outlineLevel="5">
      <c r="A293" s="21">
        <f t="shared" si="105"/>
        <v>9</v>
      </c>
      <c r="B293" s="33">
        <f>B288+1</f>
        <v>42979</v>
      </c>
      <c r="C293" s="207">
        <v>400585</v>
      </c>
      <c r="D293" s="64">
        <f t="shared" ref="D293:D322" si="125">IFERROR(ROUND(AVERAGE(E293:L293),1),"")</f>
        <v>37.299999999999997</v>
      </c>
      <c r="E293" s="12">
        <v>37</v>
      </c>
      <c r="F293" s="12">
        <v>38</v>
      </c>
      <c r="G293" s="12">
        <v>38</v>
      </c>
      <c r="H293" s="12">
        <v>38</v>
      </c>
      <c r="I293" s="12">
        <v>36</v>
      </c>
      <c r="J293" s="12">
        <v>37</v>
      </c>
      <c r="K293" s="12">
        <v>37</v>
      </c>
      <c r="L293" s="12">
        <v>37</v>
      </c>
      <c r="M293" s="74">
        <f t="shared" ref="M293:M322" si="126">IFERROR(ROUND(AVERAGE(N293:U293),1),"")</f>
        <v>7.3</v>
      </c>
      <c r="N293" s="83">
        <v>7.3</v>
      </c>
      <c r="O293" s="83">
        <v>7.35</v>
      </c>
      <c r="P293" s="83">
        <v>7.35</v>
      </c>
      <c r="Q293" s="83">
        <v>7.32</v>
      </c>
      <c r="R293" s="83"/>
      <c r="S293" s="83"/>
      <c r="T293" s="83"/>
      <c r="U293" s="83"/>
      <c r="V293" s="5" t="str">
        <f t="shared" ref="V293:V322" si="127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8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24</v>
      </c>
      <c r="AO293" s="41">
        <v>1670</v>
      </c>
      <c r="AP293" s="110">
        <v>2.95</v>
      </c>
      <c r="AQ293" s="111">
        <v>2.2400000000000002</v>
      </c>
      <c r="AR293" s="126">
        <f t="shared" ref="AR293:AR322" si="129">IFERROR(AQ293/AP293*100,"")</f>
        <v>75.932203389830505</v>
      </c>
      <c r="AS293" s="126">
        <f t="shared" ref="AS293:AS322" si="130">IFERROR(100-AR293,"")</f>
        <v>24.067796610169495</v>
      </c>
      <c r="AT293" s="127">
        <v>2029</v>
      </c>
      <c r="AU293" s="128">
        <v>2.77</v>
      </c>
      <c r="AV293" s="129">
        <v>1.6</v>
      </c>
      <c r="AW293" s="126">
        <f t="shared" ref="AW293:AW322" si="131">IFERROR(AV293/AU293*100,"")</f>
        <v>57.761732851985556</v>
      </c>
      <c r="AX293" s="126">
        <f t="shared" ref="AX293:AX322" si="132">IFERROR(100-AW293,"")</f>
        <v>42.238267148014444</v>
      </c>
      <c r="AY293" s="64">
        <f t="shared" ref="AY293:AY322" si="133">IFERROR((1-((AW293*AS293)/(AX293*AR293)))*100,"")</f>
        <v>56.654456654456652</v>
      </c>
      <c r="AZ293" s="97">
        <v>80.099999999999994</v>
      </c>
      <c r="BA293" s="68"/>
      <c r="BB293" s="68"/>
      <c r="BC293" s="68"/>
      <c r="BD293" s="68"/>
      <c r="BE293" s="15"/>
      <c r="BF293" s="5">
        <f t="shared" ref="BF293:BF322" si="134">IF(SUM(BG293:BM293)=0,"",SUM(BG293:BM293))</f>
        <v>12552</v>
      </c>
      <c r="BG293" s="42">
        <v>2692</v>
      </c>
      <c r="BH293" s="42">
        <v>4100</v>
      </c>
      <c r="BI293" s="42"/>
      <c r="BJ293" s="42"/>
      <c r="BK293" s="42"/>
      <c r="BL293" s="42"/>
      <c r="BM293" s="15">
        <v>5760</v>
      </c>
    </row>
    <row r="294" spans="1:65" outlineLevel="5">
      <c r="A294" s="22">
        <f t="shared" si="105"/>
        <v>9</v>
      </c>
      <c r="B294" s="9">
        <f t="shared" si="120"/>
        <v>42980</v>
      </c>
      <c r="C294" s="207">
        <v>392877</v>
      </c>
      <c r="D294" s="64">
        <f t="shared" si="125"/>
        <v>37.299999999999997</v>
      </c>
      <c r="E294" s="12">
        <v>37</v>
      </c>
      <c r="F294" s="12">
        <v>38</v>
      </c>
      <c r="G294" s="12">
        <v>38</v>
      </c>
      <c r="H294" s="12">
        <v>38</v>
      </c>
      <c r="I294" s="12">
        <v>36</v>
      </c>
      <c r="J294" s="12">
        <v>37</v>
      </c>
      <c r="K294" s="12">
        <v>37</v>
      </c>
      <c r="L294" s="12">
        <v>37</v>
      </c>
      <c r="M294" s="74" t="str">
        <f t="shared" si="126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7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8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23</v>
      </c>
      <c r="AO294" s="41">
        <v>1732</v>
      </c>
      <c r="AP294" s="110"/>
      <c r="AQ294" s="111"/>
      <c r="AR294" s="126" t="str">
        <f t="shared" si="129"/>
        <v/>
      </c>
      <c r="AS294" s="126" t="str">
        <f t="shared" si="130"/>
        <v/>
      </c>
      <c r="AT294" s="127">
        <v>1978</v>
      </c>
      <c r="AU294" s="128"/>
      <c r="AV294" s="129"/>
      <c r="AW294" s="126" t="str">
        <f t="shared" si="131"/>
        <v/>
      </c>
      <c r="AX294" s="126" t="str">
        <f t="shared" si="132"/>
        <v/>
      </c>
      <c r="AY294" s="64" t="str">
        <f t="shared" si="133"/>
        <v/>
      </c>
      <c r="AZ294" s="97"/>
      <c r="BA294" s="68"/>
      <c r="BB294" s="68"/>
      <c r="BC294" s="68"/>
      <c r="BD294" s="68"/>
      <c r="BE294" s="15"/>
      <c r="BF294" s="5">
        <f t="shared" si="134"/>
        <v>14387</v>
      </c>
      <c r="BG294" s="42">
        <v>3617</v>
      </c>
      <c r="BH294" s="42">
        <v>5140</v>
      </c>
      <c r="BI294" s="42"/>
      <c r="BJ294" s="42"/>
      <c r="BK294" s="42"/>
      <c r="BL294" s="42"/>
      <c r="BM294" s="15">
        <v>5630</v>
      </c>
    </row>
    <row r="295" spans="1:65" outlineLevel="5">
      <c r="A295" s="22">
        <f t="shared" si="105"/>
        <v>9</v>
      </c>
      <c r="B295" s="9">
        <f t="shared" si="120"/>
        <v>42981</v>
      </c>
      <c r="C295" s="207">
        <v>383848</v>
      </c>
      <c r="D295" s="64">
        <f t="shared" si="125"/>
        <v>37.5</v>
      </c>
      <c r="E295" s="12">
        <v>38</v>
      </c>
      <c r="F295" s="12">
        <v>38</v>
      </c>
      <c r="G295" s="12">
        <v>38</v>
      </c>
      <c r="H295" s="12">
        <v>38</v>
      </c>
      <c r="I295" s="12">
        <v>37</v>
      </c>
      <c r="J295" s="12">
        <v>37</v>
      </c>
      <c r="K295" s="12">
        <v>37</v>
      </c>
      <c r="L295" s="12">
        <v>37</v>
      </c>
      <c r="M295" s="74" t="str">
        <f t="shared" si="126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7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8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22</v>
      </c>
      <c r="AO295" s="41">
        <v>1792</v>
      </c>
      <c r="AP295" s="110"/>
      <c r="AQ295" s="111"/>
      <c r="AR295" s="126" t="str">
        <f t="shared" si="129"/>
        <v/>
      </c>
      <c r="AS295" s="126" t="str">
        <f t="shared" si="130"/>
        <v/>
      </c>
      <c r="AT295" s="127">
        <v>1919</v>
      </c>
      <c r="AU295" s="128"/>
      <c r="AV295" s="129"/>
      <c r="AW295" s="126" t="str">
        <f t="shared" si="131"/>
        <v/>
      </c>
      <c r="AX295" s="126" t="str">
        <f t="shared" si="132"/>
        <v/>
      </c>
      <c r="AY295" s="64" t="str">
        <f t="shared" si="133"/>
        <v/>
      </c>
      <c r="AZ295" s="97"/>
      <c r="BA295" s="68"/>
      <c r="BB295" s="68"/>
      <c r="BC295" s="68"/>
      <c r="BD295" s="68"/>
      <c r="BE295" s="15"/>
      <c r="BF295" s="5">
        <f t="shared" si="134"/>
        <v>12817</v>
      </c>
      <c r="BG295" s="42">
        <v>3567</v>
      </c>
      <c r="BH295" s="42">
        <v>3550</v>
      </c>
      <c r="BI295" s="42"/>
      <c r="BJ295" s="42"/>
      <c r="BK295" s="42"/>
      <c r="BL295" s="42"/>
      <c r="BM295" s="15">
        <v>5700</v>
      </c>
    </row>
    <row r="296" spans="1:65" outlineLevel="5">
      <c r="A296" s="22">
        <f t="shared" si="105"/>
        <v>9</v>
      </c>
      <c r="B296" s="9">
        <f t="shared" si="120"/>
        <v>42982</v>
      </c>
      <c r="C296" s="207">
        <v>399599</v>
      </c>
      <c r="D296" s="64">
        <f t="shared" si="125"/>
        <v>37.299999999999997</v>
      </c>
      <c r="E296" s="12">
        <v>37</v>
      </c>
      <c r="F296" s="12">
        <v>38</v>
      </c>
      <c r="G296" s="12">
        <v>38</v>
      </c>
      <c r="H296" s="12">
        <v>38</v>
      </c>
      <c r="I296" s="12">
        <v>36</v>
      </c>
      <c r="J296" s="12">
        <v>37</v>
      </c>
      <c r="K296" s="12">
        <v>37</v>
      </c>
      <c r="L296" s="12">
        <v>37</v>
      </c>
      <c r="M296" s="74" t="str">
        <f t="shared" si="126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7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8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26</v>
      </c>
      <c r="AO296" s="41">
        <v>1542</v>
      </c>
      <c r="AP296" s="110"/>
      <c r="AQ296" s="111"/>
      <c r="AR296" s="126" t="str">
        <f t="shared" si="129"/>
        <v/>
      </c>
      <c r="AS296" s="126" t="str">
        <f t="shared" si="130"/>
        <v/>
      </c>
      <c r="AT296" s="127">
        <v>1974</v>
      </c>
      <c r="AU296" s="128"/>
      <c r="AV296" s="129"/>
      <c r="AW296" s="126" t="str">
        <f t="shared" si="131"/>
        <v/>
      </c>
      <c r="AX296" s="126" t="str">
        <f t="shared" si="132"/>
        <v/>
      </c>
      <c r="AY296" s="64" t="str">
        <f t="shared" si="133"/>
        <v/>
      </c>
      <c r="AZ296" s="97">
        <v>81.8</v>
      </c>
      <c r="BA296" s="68"/>
      <c r="BB296" s="68"/>
      <c r="BC296" s="68"/>
      <c r="BD296" s="68"/>
      <c r="BE296" s="15"/>
      <c r="BF296" s="5">
        <f t="shared" si="134"/>
        <v>16385</v>
      </c>
      <c r="BG296" s="42">
        <v>1345</v>
      </c>
      <c r="BH296" s="42">
        <v>9370</v>
      </c>
      <c r="BI296" s="42"/>
      <c r="BJ296" s="42"/>
      <c r="BK296" s="42"/>
      <c r="BL296" s="42"/>
      <c r="BM296" s="15">
        <v>5670</v>
      </c>
    </row>
    <row r="297" spans="1:65" outlineLevel="5">
      <c r="A297" s="22">
        <f t="shared" si="105"/>
        <v>9</v>
      </c>
      <c r="B297" s="9">
        <f t="shared" si="120"/>
        <v>42983</v>
      </c>
      <c r="C297" s="207">
        <v>421082</v>
      </c>
      <c r="D297" s="64">
        <f t="shared" si="125"/>
        <v>37.5</v>
      </c>
      <c r="E297" s="12">
        <v>38</v>
      </c>
      <c r="F297" s="12">
        <v>38</v>
      </c>
      <c r="G297" s="12">
        <v>38</v>
      </c>
      <c r="H297" s="12">
        <v>38</v>
      </c>
      <c r="I297" s="12">
        <v>37</v>
      </c>
      <c r="J297" s="12">
        <v>37</v>
      </c>
      <c r="K297" s="12">
        <v>37</v>
      </c>
      <c r="L297" s="12">
        <v>37</v>
      </c>
      <c r="M297" s="74" t="str">
        <f t="shared" si="126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7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8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23</v>
      </c>
      <c r="AO297" s="41">
        <v>1705</v>
      </c>
      <c r="AP297" s="110"/>
      <c r="AQ297" s="111"/>
      <c r="AR297" s="126" t="str">
        <f t="shared" si="129"/>
        <v/>
      </c>
      <c r="AS297" s="126" t="str">
        <f t="shared" si="130"/>
        <v/>
      </c>
      <c r="AT297" s="127">
        <v>1971</v>
      </c>
      <c r="AU297" s="128"/>
      <c r="AV297" s="129"/>
      <c r="AW297" s="126" t="str">
        <f t="shared" si="131"/>
        <v/>
      </c>
      <c r="AX297" s="126" t="str">
        <f t="shared" si="132"/>
        <v/>
      </c>
      <c r="AY297" s="64" t="str">
        <f t="shared" si="133"/>
        <v/>
      </c>
      <c r="AZ297" s="97">
        <v>80.900000000000006</v>
      </c>
      <c r="BA297" s="68"/>
      <c r="BB297" s="68"/>
      <c r="BC297" s="68"/>
      <c r="BD297" s="68"/>
      <c r="BE297" s="15"/>
      <c r="BF297" s="5">
        <f t="shared" si="134"/>
        <v>14196</v>
      </c>
      <c r="BG297" s="42">
        <v>3696</v>
      </c>
      <c r="BH297" s="42">
        <v>4790</v>
      </c>
      <c r="BI297" s="42"/>
      <c r="BJ297" s="42"/>
      <c r="BK297" s="42"/>
      <c r="BL297" s="42"/>
      <c r="BM297" s="15">
        <v>5710</v>
      </c>
    </row>
    <row r="298" spans="1:65" outlineLevel="5">
      <c r="A298" s="22">
        <f t="shared" si="105"/>
        <v>9</v>
      </c>
      <c r="B298" s="9">
        <f t="shared" si="120"/>
        <v>42984</v>
      </c>
      <c r="C298" s="207">
        <v>440767</v>
      </c>
      <c r="D298" s="64">
        <f t="shared" si="125"/>
        <v>37.299999999999997</v>
      </c>
      <c r="E298" s="12">
        <v>37</v>
      </c>
      <c r="F298" s="12">
        <v>38</v>
      </c>
      <c r="G298" s="12">
        <v>38</v>
      </c>
      <c r="H298" s="12">
        <v>38</v>
      </c>
      <c r="I298" s="12">
        <v>36</v>
      </c>
      <c r="J298" s="12">
        <v>37</v>
      </c>
      <c r="K298" s="12">
        <v>37</v>
      </c>
      <c r="L298" s="12">
        <v>37</v>
      </c>
      <c r="M298" s="74" t="str">
        <f t="shared" si="126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7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8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25</v>
      </c>
      <c r="AO298" s="41">
        <v>1597</v>
      </c>
      <c r="AP298" s="110"/>
      <c r="AQ298" s="111"/>
      <c r="AR298" s="126" t="str">
        <f t="shared" si="129"/>
        <v/>
      </c>
      <c r="AS298" s="126" t="str">
        <f t="shared" si="130"/>
        <v/>
      </c>
      <c r="AT298" s="127">
        <v>2048</v>
      </c>
      <c r="AU298" s="128"/>
      <c r="AV298" s="129"/>
      <c r="AW298" s="126" t="str">
        <f t="shared" si="131"/>
        <v/>
      </c>
      <c r="AX298" s="126" t="str">
        <f t="shared" si="132"/>
        <v/>
      </c>
      <c r="AY298" s="64" t="str">
        <f t="shared" si="133"/>
        <v/>
      </c>
      <c r="AZ298" s="97">
        <v>81.3</v>
      </c>
      <c r="BA298" s="68"/>
      <c r="BB298" s="68"/>
      <c r="BC298" s="68"/>
      <c r="BD298" s="68"/>
      <c r="BE298" s="15"/>
      <c r="BF298" s="5">
        <f t="shared" si="134"/>
        <v>16658</v>
      </c>
      <c r="BG298" s="42">
        <v>1988</v>
      </c>
      <c r="BH298" s="42">
        <v>9170</v>
      </c>
      <c r="BI298" s="42"/>
      <c r="BJ298" s="42"/>
      <c r="BK298" s="42"/>
      <c r="BL298" s="42"/>
      <c r="BM298" s="15">
        <v>5500</v>
      </c>
    </row>
    <row r="299" spans="1:65" outlineLevel="5">
      <c r="A299" s="22">
        <f t="shared" si="105"/>
        <v>9</v>
      </c>
      <c r="B299" s="9">
        <f t="shared" si="120"/>
        <v>42985</v>
      </c>
      <c r="C299" s="207">
        <v>496034</v>
      </c>
      <c r="D299" s="64">
        <f t="shared" si="125"/>
        <v>37.5</v>
      </c>
      <c r="E299" s="12">
        <v>38</v>
      </c>
      <c r="F299" s="12">
        <v>38</v>
      </c>
      <c r="G299" s="12">
        <v>38</v>
      </c>
      <c r="H299" s="12">
        <v>38</v>
      </c>
      <c r="I299" s="12">
        <v>37</v>
      </c>
      <c r="J299" s="12">
        <v>37</v>
      </c>
      <c r="K299" s="12">
        <v>37</v>
      </c>
      <c r="L299" s="12">
        <v>37</v>
      </c>
      <c r="M299" s="74">
        <f t="shared" si="126"/>
        <v>7.3</v>
      </c>
      <c r="N299" s="83">
        <v>7.33</v>
      </c>
      <c r="O299" s="83">
        <v>7.36</v>
      </c>
      <c r="P299" s="83">
        <v>7.36</v>
      </c>
      <c r="Q299" s="83">
        <v>7.34</v>
      </c>
      <c r="R299" s="83"/>
      <c r="S299" s="83"/>
      <c r="T299" s="83"/>
      <c r="U299" s="83"/>
      <c r="V299" s="5" t="str">
        <f t="shared" si="127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8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25</v>
      </c>
      <c r="AO299" s="41">
        <v>1626</v>
      </c>
      <c r="AP299" s="110">
        <v>3.45</v>
      </c>
      <c r="AQ299" s="111">
        <v>2.5499999999999998</v>
      </c>
      <c r="AR299" s="126">
        <f t="shared" si="129"/>
        <v>73.91304347826086</v>
      </c>
      <c r="AS299" s="126">
        <f t="shared" si="130"/>
        <v>26.08695652173914</v>
      </c>
      <c r="AT299" s="127">
        <v>1600</v>
      </c>
      <c r="AU299" s="128">
        <v>3.26</v>
      </c>
      <c r="AV299" s="129">
        <v>2</v>
      </c>
      <c r="AW299" s="126">
        <f t="shared" si="131"/>
        <v>61.349693251533743</v>
      </c>
      <c r="AX299" s="126">
        <f t="shared" si="132"/>
        <v>38.650306748466257</v>
      </c>
      <c r="AY299" s="64">
        <f t="shared" si="133"/>
        <v>43.97759103641453</v>
      </c>
      <c r="AZ299" s="97">
        <v>79.8</v>
      </c>
      <c r="BA299" s="68"/>
      <c r="BB299" s="68"/>
      <c r="BC299" s="68"/>
      <c r="BD299" s="68"/>
      <c r="BE299" s="15"/>
      <c r="BF299" s="5">
        <f t="shared" si="134"/>
        <v>14696</v>
      </c>
      <c r="BG299" s="42">
        <v>5056</v>
      </c>
      <c r="BH299" s="42">
        <v>4180</v>
      </c>
      <c r="BI299" s="42"/>
      <c r="BJ299" s="42"/>
      <c r="BK299" s="42"/>
      <c r="BL299" s="42"/>
      <c r="BM299" s="15">
        <v>5460</v>
      </c>
    </row>
    <row r="300" spans="1:65" outlineLevel="5">
      <c r="A300" s="22">
        <f t="shared" si="105"/>
        <v>9</v>
      </c>
      <c r="B300" s="9">
        <f t="shared" si="120"/>
        <v>42986</v>
      </c>
      <c r="C300" s="207">
        <v>448737</v>
      </c>
      <c r="D300" s="64">
        <f t="shared" si="125"/>
        <v>37.5</v>
      </c>
      <c r="E300" s="12">
        <v>38</v>
      </c>
      <c r="F300" s="12">
        <v>38</v>
      </c>
      <c r="G300" s="12">
        <v>38</v>
      </c>
      <c r="H300" s="12">
        <v>38</v>
      </c>
      <c r="I300" s="12">
        <v>37</v>
      </c>
      <c r="J300" s="12">
        <v>37</v>
      </c>
      <c r="K300" s="12">
        <v>37</v>
      </c>
      <c r="L300" s="12">
        <v>37</v>
      </c>
      <c r="M300" s="74" t="str">
        <f t="shared" si="126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27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8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23</v>
      </c>
      <c r="AO300" s="41">
        <v>1767</v>
      </c>
      <c r="AP300" s="110"/>
      <c r="AQ300" s="111"/>
      <c r="AR300" s="126" t="str">
        <f t="shared" si="129"/>
        <v/>
      </c>
      <c r="AS300" s="126" t="str">
        <f t="shared" si="130"/>
        <v/>
      </c>
      <c r="AT300" s="127">
        <v>1772</v>
      </c>
      <c r="AU300" s="128"/>
      <c r="AV300" s="129"/>
      <c r="AW300" s="126" t="str">
        <f t="shared" si="131"/>
        <v/>
      </c>
      <c r="AX300" s="126" t="str">
        <f t="shared" si="132"/>
        <v/>
      </c>
      <c r="AY300" s="64" t="str">
        <f t="shared" si="133"/>
        <v/>
      </c>
      <c r="AZ300" s="97">
        <v>80.599999999999994</v>
      </c>
      <c r="BA300" s="68"/>
      <c r="BB300" s="68"/>
      <c r="BC300" s="68"/>
      <c r="BD300" s="68"/>
      <c r="BE300" s="15"/>
      <c r="BF300" s="5">
        <f t="shared" si="134"/>
        <v>18425</v>
      </c>
      <c r="BG300" s="42">
        <v>1215</v>
      </c>
      <c r="BH300" s="42">
        <v>11690</v>
      </c>
      <c r="BI300" s="42"/>
      <c r="BJ300" s="42"/>
      <c r="BK300" s="42"/>
      <c r="BL300" s="42"/>
      <c r="BM300" s="15">
        <v>5520</v>
      </c>
    </row>
    <row r="301" spans="1:65" outlineLevel="5">
      <c r="A301" s="22">
        <f t="shared" si="105"/>
        <v>9</v>
      </c>
      <c r="B301" s="9">
        <f t="shared" si="120"/>
        <v>42987</v>
      </c>
      <c r="C301" s="207">
        <v>430480</v>
      </c>
      <c r="D301" s="64">
        <f t="shared" si="125"/>
        <v>37.5</v>
      </c>
      <c r="E301" s="12">
        <v>37</v>
      </c>
      <c r="F301" s="12">
        <v>38</v>
      </c>
      <c r="G301" s="12">
        <v>39</v>
      </c>
      <c r="H301" s="12">
        <v>38</v>
      </c>
      <c r="I301" s="12">
        <v>36</v>
      </c>
      <c r="J301" s="12">
        <v>37</v>
      </c>
      <c r="K301" s="12">
        <v>38</v>
      </c>
      <c r="L301" s="12">
        <v>37</v>
      </c>
      <c r="M301" s="74" t="str">
        <f t="shared" si="126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7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8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20</v>
      </c>
      <c r="AO301" s="41">
        <v>1957</v>
      </c>
      <c r="AP301" s="110"/>
      <c r="AQ301" s="111"/>
      <c r="AR301" s="126" t="str">
        <f t="shared" si="129"/>
        <v/>
      </c>
      <c r="AS301" s="126" t="str">
        <f t="shared" si="130"/>
        <v/>
      </c>
      <c r="AT301" s="127">
        <v>1905</v>
      </c>
      <c r="AU301" s="128"/>
      <c r="AV301" s="129"/>
      <c r="AW301" s="126" t="str">
        <f t="shared" si="131"/>
        <v/>
      </c>
      <c r="AX301" s="126" t="str">
        <f t="shared" si="132"/>
        <v/>
      </c>
      <c r="AY301" s="64" t="str">
        <f t="shared" si="133"/>
        <v/>
      </c>
      <c r="AZ301" s="97"/>
      <c r="BA301" s="68"/>
      <c r="BB301" s="68"/>
      <c r="BC301" s="68"/>
      <c r="BD301" s="68"/>
      <c r="BE301" s="15"/>
      <c r="BF301" s="5">
        <f t="shared" si="134"/>
        <v>13550</v>
      </c>
      <c r="BG301" s="42">
        <v>5130</v>
      </c>
      <c r="BH301" s="42">
        <v>3750</v>
      </c>
      <c r="BI301" s="42"/>
      <c r="BJ301" s="42"/>
      <c r="BK301" s="42"/>
      <c r="BL301" s="42"/>
      <c r="BM301" s="15">
        <v>4670</v>
      </c>
    </row>
    <row r="302" spans="1:65" outlineLevel="5">
      <c r="A302" s="22">
        <f t="shared" si="105"/>
        <v>9</v>
      </c>
      <c r="B302" s="9">
        <f t="shared" si="120"/>
        <v>42988</v>
      </c>
      <c r="C302" s="207">
        <v>399412</v>
      </c>
      <c r="D302" s="64">
        <f t="shared" si="125"/>
        <v>37.5</v>
      </c>
      <c r="E302" s="12">
        <v>38</v>
      </c>
      <c r="F302" s="12">
        <v>38</v>
      </c>
      <c r="G302" s="12">
        <v>38</v>
      </c>
      <c r="H302" s="12">
        <v>38</v>
      </c>
      <c r="I302" s="12">
        <v>37</v>
      </c>
      <c r="J302" s="12">
        <v>37</v>
      </c>
      <c r="K302" s="12">
        <v>37</v>
      </c>
      <c r="L302" s="12">
        <v>37</v>
      </c>
      <c r="M302" s="74" t="str">
        <f t="shared" si="126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7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8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21</v>
      </c>
      <c r="AO302" s="41">
        <v>1893</v>
      </c>
      <c r="AP302" s="110"/>
      <c r="AQ302" s="111"/>
      <c r="AR302" s="126" t="str">
        <f t="shared" si="129"/>
        <v/>
      </c>
      <c r="AS302" s="126" t="str">
        <f t="shared" si="130"/>
        <v/>
      </c>
      <c r="AT302" s="127">
        <v>1600</v>
      </c>
      <c r="AU302" s="128"/>
      <c r="AV302" s="129"/>
      <c r="AW302" s="126" t="str">
        <f t="shared" si="131"/>
        <v/>
      </c>
      <c r="AX302" s="126" t="str">
        <f t="shared" si="132"/>
        <v/>
      </c>
      <c r="AY302" s="64" t="str">
        <f t="shared" si="133"/>
        <v/>
      </c>
      <c r="AZ302" s="97"/>
      <c r="BA302" s="68"/>
      <c r="BB302" s="68"/>
      <c r="BC302" s="68"/>
      <c r="BD302" s="68"/>
      <c r="BE302" s="15"/>
      <c r="BF302" s="5">
        <f t="shared" si="134"/>
        <v>15784</v>
      </c>
      <c r="BG302" s="42">
        <v>1334</v>
      </c>
      <c r="BH302" s="42">
        <v>8710</v>
      </c>
      <c r="BI302" s="42"/>
      <c r="BJ302" s="42"/>
      <c r="BK302" s="42"/>
      <c r="BL302" s="42"/>
      <c r="BM302" s="15">
        <v>5740</v>
      </c>
    </row>
    <row r="303" spans="1:65" outlineLevel="5">
      <c r="A303" s="22">
        <f t="shared" si="105"/>
        <v>9</v>
      </c>
      <c r="B303" s="9">
        <f t="shared" si="120"/>
        <v>42989</v>
      </c>
      <c r="C303" s="207">
        <v>546756</v>
      </c>
      <c r="D303" s="64">
        <f t="shared" si="125"/>
        <v>37.299999999999997</v>
      </c>
      <c r="E303" s="12">
        <v>38</v>
      </c>
      <c r="F303" s="12">
        <v>37</v>
      </c>
      <c r="G303" s="12">
        <v>38</v>
      </c>
      <c r="H303" s="12">
        <v>38</v>
      </c>
      <c r="I303" s="12">
        <v>37</v>
      </c>
      <c r="J303" s="12">
        <v>36</v>
      </c>
      <c r="K303" s="12">
        <v>37</v>
      </c>
      <c r="L303" s="12">
        <v>37</v>
      </c>
      <c r="M303" s="74" t="str">
        <f t="shared" si="126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7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8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26</v>
      </c>
      <c r="AO303" s="41">
        <v>1523</v>
      </c>
      <c r="AP303" s="110"/>
      <c r="AQ303" s="111"/>
      <c r="AR303" s="126" t="str">
        <f t="shared" si="129"/>
        <v/>
      </c>
      <c r="AS303" s="126" t="str">
        <f t="shared" si="130"/>
        <v/>
      </c>
      <c r="AT303" s="127">
        <v>1643</v>
      </c>
      <c r="AU303" s="128"/>
      <c r="AV303" s="129"/>
      <c r="AW303" s="126" t="str">
        <f t="shared" si="131"/>
        <v/>
      </c>
      <c r="AX303" s="126" t="str">
        <f t="shared" si="132"/>
        <v/>
      </c>
      <c r="AY303" s="64" t="str">
        <f t="shared" si="133"/>
        <v/>
      </c>
      <c r="AZ303" s="97">
        <v>81</v>
      </c>
      <c r="BA303" s="68"/>
      <c r="BB303" s="68"/>
      <c r="BC303" s="68"/>
      <c r="BD303" s="68"/>
      <c r="BE303" s="15"/>
      <c r="BF303" s="5">
        <f t="shared" si="134"/>
        <v>15450</v>
      </c>
      <c r="BG303" s="42">
        <v>4390</v>
      </c>
      <c r="BH303" s="42">
        <v>5500</v>
      </c>
      <c r="BI303" s="42"/>
      <c r="BJ303" s="42"/>
      <c r="BK303" s="42"/>
      <c r="BL303" s="42"/>
      <c r="BM303" s="15">
        <v>5560</v>
      </c>
    </row>
    <row r="304" spans="1:65" outlineLevel="5">
      <c r="A304" s="22">
        <f t="shared" si="105"/>
        <v>9</v>
      </c>
      <c r="B304" s="9">
        <f t="shared" si="120"/>
        <v>42990</v>
      </c>
      <c r="C304" s="207">
        <v>576407</v>
      </c>
      <c r="D304" s="64">
        <f t="shared" si="125"/>
        <v>37.799999999999997</v>
      </c>
      <c r="E304" s="12">
        <v>38</v>
      </c>
      <c r="F304" s="12">
        <v>38</v>
      </c>
      <c r="G304" s="12">
        <v>39</v>
      </c>
      <c r="H304" s="12">
        <v>38</v>
      </c>
      <c r="I304" s="12">
        <v>37</v>
      </c>
      <c r="J304" s="12">
        <v>37</v>
      </c>
      <c r="K304" s="12">
        <v>38</v>
      </c>
      <c r="L304" s="12">
        <v>37</v>
      </c>
      <c r="M304" s="74" t="str">
        <f t="shared" si="126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7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8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25</v>
      </c>
      <c r="AO304" s="41">
        <v>1584</v>
      </c>
      <c r="AP304" s="110"/>
      <c r="AQ304" s="111"/>
      <c r="AR304" s="126" t="str">
        <f t="shared" si="129"/>
        <v/>
      </c>
      <c r="AS304" s="126" t="str">
        <f t="shared" si="130"/>
        <v/>
      </c>
      <c r="AT304" s="127">
        <v>1665</v>
      </c>
      <c r="AU304" s="128"/>
      <c r="AV304" s="129"/>
      <c r="AW304" s="126" t="str">
        <f t="shared" si="131"/>
        <v/>
      </c>
      <c r="AX304" s="126" t="str">
        <f t="shared" si="132"/>
        <v/>
      </c>
      <c r="AY304" s="64" t="str">
        <f t="shared" si="133"/>
        <v/>
      </c>
      <c r="AZ304" s="97">
        <v>80.599999999999994</v>
      </c>
      <c r="BA304" s="68"/>
      <c r="BB304" s="68"/>
      <c r="BC304" s="68"/>
      <c r="BD304" s="68"/>
      <c r="BE304" s="15"/>
      <c r="BF304" s="5">
        <f t="shared" si="134"/>
        <v>14851</v>
      </c>
      <c r="BG304" s="42">
        <v>2051</v>
      </c>
      <c r="BH304" s="42">
        <v>6940</v>
      </c>
      <c r="BI304" s="42"/>
      <c r="BJ304" s="42"/>
      <c r="BK304" s="42"/>
      <c r="BL304" s="42"/>
      <c r="BM304" s="15">
        <v>5860</v>
      </c>
    </row>
    <row r="305" spans="1:65" outlineLevel="5">
      <c r="A305" s="22">
        <f t="shared" si="105"/>
        <v>9</v>
      </c>
      <c r="B305" s="9">
        <f t="shared" si="120"/>
        <v>42991</v>
      </c>
      <c r="C305" s="207">
        <v>505972</v>
      </c>
      <c r="D305" s="64">
        <f t="shared" si="125"/>
        <v>37</v>
      </c>
      <c r="E305" s="12">
        <v>37</v>
      </c>
      <c r="F305" s="12">
        <v>38</v>
      </c>
      <c r="G305" s="12">
        <v>38</v>
      </c>
      <c r="H305" s="12">
        <v>37</v>
      </c>
      <c r="I305" s="12">
        <v>36</v>
      </c>
      <c r="J305" s="12">
        <v>37</v>
      </c>
      <c r="K305" s="12">
        <v>37</v>
      </c>
      <c r="L305" s="12">
        <v>36</v>
      </c>
      <c r="M305" s="74" t="str">
        <f t="shared" si="126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7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8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26</v>
      </c>
      <c r="AO305" s="41">
        <v>1535</v>
      </c>
      <c r="AP305" s="110"/>
      <c r="AQ305" s="111"/>
      <c r="AR305" s="126" t="str">
        <f t="shared" si="129"/>
        <v/>
      </c>
      <c r="AS305" s="126" t="str">
        <f t="shared" si="130"/>
        <v/>
      </c>
      <c r="AT305" s="127">
        <v>1647</v>
      </c>
      <c r="AU305" s="128"/>
      <c r="AV305" s="129"/>
      <c r="AW305" s="126" t="str">
        <f t="shared" si="131"/>
        <v/>
      </c>
      <c r="AX305" s="126" t="str">
        <f t="shared" si="132"/>
        <v/>
      </c>
      <c r="AY305" s="64" t="str">
        <f t="shared" si="133"/>
        <v/>
      </c>
      <c r="AZ305" s="97">
        <v>81.5</v>
      </c>
      <c r="BA305" s="68"/>
      <c r="BB305" s="68"/>
      <c r="BC305" s="68"/>
      <c r="BD305" s="68"/>
      <c r="BE305" s="15"/>
      <c r="BF305" s="5">
        <f t="shared" si="134"/>
        <v>17623</v>
      </c>
      <c r="BG305" s="42">
        <v>4093</v>
      </c>
      <c r="BH305" s="42">
        <v>7750</v>
      </c>
      <c r="BI305" s="42"/>
      <c r="BJ305" s="42"/>
      <c r="BK305" s="42"/>
      <c r="BL305" s="42"/>
      <c r="BM305" s="15">
        <v>5780</v>
      </c>
    </row>
    <row r="306" spans="1:65" outlineLevel="5">
      <c r="A306" s="22">
        <f t="shared" si="105"/>
        <v>9</v>
      </c>
      <c r="B306" s="9">
        <f t="shared" si="120"/>
        <v>42992</v>
      </c>
      <c r="C306" s="207">
        <v>484991</v>
      </c>
      <c r="D306" s="64">
        <f t="shared" si="125"/>
        <v>38</v>
      </c>
      <c r="E306" s="12">
        <v>38</v>
      </c>
      <c r="F306" s="12">
        <v>38</v>
      </c>
      <c r="G306" s="12">
        <v>40</v>
      </c>
      <c r="H306" s="12">
        <v>38</v>
      </c>
      <c r="I306" s="12">
        <v>37</v>
      </c>
      <c r="J306" s="12">
        <v>37</v>
      </c>
      <c r="K306" s="12">
        <v>39</v>
      </c>
      <c r="L306" s="12">
        <v>37</v>
      </c>
      <c r="M306" s="74">
        <f t="shared" si="126"/>
        <v>7.3</v>
      </c>
      <c r="N306" s="83">
        <v>7.32</v>
      </c>
      <c r="O306" s="83">
        <v>7.34</v>
      </c>
      <c r="P306" s="83">
        <v>7.33</v>
      </c>
      <c r="Q306" s="83">
        <v>7.34</v>
      </c>
      <c r="R306" s="83"/>
      <c r="S306" s="83"/>
      <c r="T306" s="83"/>
      <c r="U306" s="83"/>
      <c r="V306" s="5" t="str">
        <f t="shared" si="127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8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25</v>
      </c>
      <c r="AO306" s="41">
        <v>1585</v>
      </c>
      <c r="AP306" s="110">
        <v>4.17</v>
      </c>
      <c r="AQ306" s="111">
        <v>3.04</v>
      </c>
      <c r="AR306" s="126">
        <f t="shared" si="129"/>
        <v>72.901678657074342</v>
      </c>
      <c r="AS306" s="126">
        <f t="shared" si="130"/>
        <v>27.098321342925658</v>
      </c>
      <c r="AT306" s="127">
        <v>1675</v>
      </c>
      <c r="AU306" s="128">
        <v>3.41</v>
      </c>
      <c r="AV306" s="129">
        <v>2.02</v>
      </c>
      <c r="AW306" s="126">
        <f t="shared" si="131"/>
        <v>59.2375366568915</v>
      </c>
      <c r="AX306" s="126">
        <f t="shared" si="132"/>
        <v>40.7624633431085</v>
      </c>
      <c r="AY306" s="64">
        <f t="shared" si="133"/>
        <v>45.981635744036353</v>
      </c>
      <c r="AZ306" s="97">
        <v>81</v>
      </c>
      <c r="BA306" s="68"/>
      <c r="BB306" s="68"/>
      <c r="BC306" s="68"/>
      <c r="BD306" s="68"/>
      <c r="BE306" s="15"/>
      <c r="BF306" s="5">
        <f t="shared" si="134"/>
        <v>15314</v>
      </c>
      <c r="BG306" s="42">
        <v>5784</v>
      </c>
      <c r="BH306" s="42">
        <v>3980</v>
      </c>
      <c r="BI306" s="42"/>
      <c r="BJ306" s="42"/>
      <c r="BK306" s="42"/>
      <c r="BL306" s="42"/>
      <c r="BM306" s="15">
        <v>5550</v>
      </c>
    </row>
    <row r="307" spans="1:65" outlineLevel="5">
      <c r="A307" s="22">
        <f t="shared" ref="A307:A378" si="135">MONTH(B307)</f>
        <v>9</v>
      </c>
      <c r="B307" s="9">
        <f t="shared" si="120"/>
        <v>42993</v>
      </c>
      <c r="C307" s="207">
        <v>434625</v>
      </c>
      <c r="D307" s="64">
        <f t="shared" si="125"/>
        <v>38</v>
      </c>
      <c r="E307" s="12">
        <v>38</v>
      </c>
      <c r="F307" s="12">
        <v>39</v>
      </c>
      <c r="G307" s="12">
        <v>39</v>
      </c>
      <c r="H307" s="12">
        <v>38</v>
      </c>
      <c r="I307" s="12">
        <v>37</v>
      </c>
      <c r="J307" s="12">
        <v>38</v>
      </c>
      <c r="K307" s="12">
        <v>38</v>
      </c>
      <c r="L307" s="12">
        <v>37</v>
      </c>
      <c r="M307" s="74" t="str">
        <f t="shared" si="126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27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8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27</v>
      </c>
      <c r="AO307" s="41">
        <v>1477</v>
      </c>
      <c r="AP307" s="110"/>
      <c r="AQ307" s="111"/>
      <c r="AR307" s="126" t="str">
        <f t="shared" si="129"/>
        <v/>
      </c>
      <c r="AS307" s="126" t="str">
        <f t="shared" si="130"/>
        <v/>
      </c>
      <c r="AT307" s="127">
        <v>1671</v>
      </c>
      <c r="AU307" s="128"/>
      <c r="AV307" s="129"/>
      <c r="AW307" s="126" t="str">
        <f t="shared" si="131"/>
        <v/>
      </c>
      <c r="AX307" s="126" t="str">
        <f t="shared" si="132"/>
        <v/>
      </c>
      <c r="AY307" s="64" t="str">
        <f t="shared" si="133"/>
        <v/>
      </c>
      <c r="AZ307" s="97">
        <v>80.8</v>
      </c>
      <c r="BA307" s="68"/>
      <c r="BB307" s="68"/>
      <c r="BC307" s="68"/>
      <c r="BD307" s="68"/>
      <c r="BE307" s="15"/>
      <c r="BF307" s="5">
        <f t="shared" si="134"/>
        <v>18886</v>
      </c>
      <c r="BG307" s="42">
        <v>1436</v>
      </c>
      <c r="BH307" s="42">
        <v>11880</v>
      </c>
      <c r="BI307" s="42"/>
      <c r="BJ307" s="42"/>
      <c r="BK307" s="42"/>
      <c r="BL307" s="42"/>
      <c r="BM307" s="15">
        <v>5570</v>
      </c>
    </row>
    <row r="308" spans="1:65" outlineLevel="5">
      <c r="A308" s="22">
        <f t="shared" si="135"/>
        <v>9</v>
      </c>
      <c r="B308" s="9">
        <f t="shared" si="120"/>
        <v>42994</v>
      </c>
      <c r="C308" s="207">
        <v>460228</v>
      </c>
      <c r="D308" s="64">
        <f t="shared" si="125"/>
        <v>37.299999999999997</v>
      </c>
      <c r="E308" s="12">
        <v>37</v>
      </c>
      <c r="F308" s="12">
        <v>38</v>
      </c>
      <c r="G308" s="12">
        <v>38</v>
      </c>
      <c r="H308" s="12">
        <v>38</v>
      </c>
      <c r="I308" s="12">
        <v>36</v>
      </c>
      <c r="J308" s="12">
        <v>37</v>
      </c>
      <c r="K308" s="12">
        <v>37</v>
      </c>
      <c r="L308" s="12">
        <v>37</v>
      </c>
      <c r="M308" s="74" t="str">
        <f t="shared" si="126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7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8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24</v>
      </c>
      <c r="AO308" s="41">
        <v>1656</v>
      </c>
      <c r="AP308" s="110"/>
      <c r="AQ308" s="111"/>
      <c r="AR308" s="126" t="str">
        <f t="shared" si="129"/>
        <v/>
      </c>
      <c r="AS308" s="126" t="str">
        <f t="shared" si="130"/>
        <v/>
      </c>
      <c r="AT308" s="127">
        <v>1656</v>
      </c>
      <c r="AU308" s="128"/>
      <c r="AV308" s="129"/>
      <c r="AW308" s="126" t="str">
        <f t="shared" si="131"/>
        <v/>
      </c>
      <c r="AX308" s="126" t="str">
        <f t="shared" si="132"/>
        <v/>
      </c>
      <c r="AY308" s="64" t="str">
        <f t="shared" si="133"/>
        <v/>
      </c>
      <c r="AZ308" s="97"/>
      <c r="BA308" s="68"/>
      <c r="BB308" s="68"/>
      <c r="BC308" s="68"/>
      <c r="BD308" s="68"/>
      <c r="BE308" s="15"/>
      <c r="BF308" s="5">
        <f t="shared" si="134"/>
        <v>16550</v>
      </c>
      <c r="BG308" s="42">
        <v>1760</v>
      </c>
      <c r="BH308" s="42">
        <v>9150</v>
      </c>
      <c r="BI308" s="42"/>
      <c r="BJ308" s="42"/>
      <c r="BK308" s="42"/>
      <c r="BL308" s="42"/>
      <c r="BM308" s="15">
        <v>5640</v>
      </c>
    </row>
    <row r="309" spans="1:65" outlineLevel="5">
      <c r="A309" s="22">
        <f t="shared" si="135"/>
        <v>9</v>
      </c>
      <c r="B309" s="9">
        <f t="shared" si="120"/>
        <v>42995</v>
      </c>
      <c r="C309" s="207">
        <v>473669</v>
      </c>
      <c r="D309" s="64">
        <f t="shared" si="125"/>
        <v>38.299999999999997</v>
      </c>
      <c r="E309" s="12">
        <v>38</v>
      </c>
      <c r="F309" s="12">
        <v>39</v>
      </c>
      <c r="G309" s="12">
        <v>40</v>
      </c>
      <c r="H309" s="12">
        <v>38</v>
      </c>
      <c r="I309" s="12">
        <v>37</v>
      </c>
      <c r="J309" s="12">
        <v>38</v>
      </c>
      <c r="K309" s="12">
        <v>39</v>
      </c>
      <c r="L309" s="12">
        <v>37</v>
      </c>
      <c r="M309" s="74" t="str">
        <f t="shared" si="126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7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8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26</v>
      </c>
      <c r="AO309" s="41">
        <v>1526</v>
      </c>
      <c r="AP309" s="110"/>
      <c r="AQ309" s="111"/>
      <c r="AR309" s="126" t="str">
        <f t="shared" si="129"/>
        <v/>
      </c>
      <c r="AS309" s="126" t="str">
        <f t="shared" si="130"/>
        <v/>
      </c>
      <c r="AT309" s="127">
        <v>1682</v>
      </c>
      <c r="AU309" s="128"/>
      <c r="AV309" s="129"/>
      <c r="AW309" s="126" t="str">
        <f t="shared" si="131"/>
        <v/>
      </c>
      <c r="AX309" s="126" t="str">
        <f t="shared" si="132"/>
        <v/>
      </c>
      <c r="AY309" s="64" t="str">
        <f t="shared" si="133"/>
        <v/>
      </c>
      <c r="AZ309" s="97"/>
      <c r="BA309" s="68"/>
      <c r="BB309" s="68"/>
      <c r="BC309" s="68"/>
      <c r="BD309" s="68"/>
      <c r="BE309" s="15"/>
      <c r="BF309" s="5">
        <f t="shared" si="134"/>
        <v>13182</v>
      </c>
      <c r="BG309" s="42">
        <v>6452</v>
      </c>
      <c r="BH309" s="42">
        <v>1300</v>
      </c>
      <c r="BI309" s="42"/>
      <c r="BJ309" s="42"/>
      <c r="BK309" s="42"/>
      <c r="BL309" s="42"/>
      <c r="BM309" s="15">
        <v>5430</v>
      </c>
    </row>
    <row r="310" spans="1:65" outlineLevel="5">
      <c r="A310" s="22">
        <f t="shared" si="135"/>
        <v>9</v>
      </c>
      <c r="B310" s="9">
        <f t="shared" si="120"/>
        <v>42996</v>
      </c>
      <c r="C310" s="207">
        <v>478028</v>
      </c>
      <c r="D310" s="64">
        <f t="shared" si="125"/>
        <v>37.799999999999997</v>
      </c>
      <c r="E310" s="12">
        <v>38</v>
      </c>
      <c r="F310" s="12">
        <v>38</v>
      </c>
      <c r="G310" s="12">
        <v>39</v>
      </c>
      <c r="H310" s="12">
        <v>38</v>
      </c>
      <c r="I310" s="12">
        <v>37</v>
      </c>
      <c r="J310" s="12">
        <v>37</v>
      </c>
      <c r="K310" s="12">
        <v>38</v>
      </c>
      <c r="L310" s="12">
        <v>37</v>
      </c>
      <c r="M310" s="74" t="str">
        <f t="shared" si="126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7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8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25</v>
      </c>
      <c r="AO310" s="41">
        <v>1596</v>
      </c>
      <c r="AP310" s="110"/>
      <c r="AQ310" s="111"/>
      <c r="AR310" s="126" t="str">
        <f t="shared" si="129"/>
        <v/>
      </c>
      <c r="AS310" s="126" t="str">
        <f t="shared" si="130"/>
        <v/>
      </c>
      <c r="AT310" s="127">
        <v>1715</v>
      </c>
      <c r="AU310" s="128"/>
      <c r="AV310" s="129"/>
      <c r="AW310" s="126" t="str">
        <f t="shared" si="131"/>
        <v/>
      </c>
      <c r="AX310" s="126" t="str">
        <f t="shared" si="132"/>
        <v/>
      </c>
      <c r="AY310" s="64" t="str">
        <f t="shared" si="133"/>
        <v/>
      </c>
      <c r="AZ310" s="97">
        <v>81.599999999999994</v>
      </c>
      <c r="BA310" s="68"/>
      <c r="BB310" s="68"/>
      <c r="BC310" s="68"/>
      <c r="BD310" s="68"/>
      <c r="BE310" s="15"/>
      <c r="BF310" s="5">
        <f t="shared" si="134"/>
        <v>17387</v>
      </c>
      <c r="BG310" s="42">
        <v>1557</v>
      </c>
      <c r="BH310" s="42">
        <v>10230</v>
      </c>
      <c r="BI310" s="42"/>
      <c r="BJ310" s="42"/>
      <c r="BK310" s="42"/>
      <c r="BL310" s="42"/>
      <c r="BM310" s="15">
        <v>5600</v>
      </c>
    </row>
    <row r="311" spans="1:65" outlineLevel="5">
      <c r="A311" s="22">
        <f t="shared" si="135"/>
        <v>9</v>
      </c>
      <c r="B311" s="9">
        <f t="shared" si="120"/>
        <v>42997</v>
      </c>
      <c r="C311" s="207">
        <v>479268</v>
      </c>
      <c r="D311" s="64">
        <f t="shared" si="125"/>
        <v>37.299999999999997</v>
      </c>
      <c r="E311" s="12">
        <v>37</v>
      </c>
      <c r="F311" s="12">
        <v>38</v>
      </c>
      <c r="G311" s="12">
        <v>38</v>
      </c>
      <c r="H311" s="12">
        <v>38</v>
      </c>
      <c r="I311" s="12">
        <v>36</v>
      </c>
      <c r="J311" s="12">
        <v>37</v>
      </c>
      <c r="K311" s="12">
        <v>37</v>
      </c>
      <c r="L311" s="12">
        <v>37</v>
      </c>
      <c r="M311" s="74" t="str">
        <f t="shared" si="126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7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8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29</v>
      </c>
      <c r="AO311" s="41">
        <v>1369</v>
      </c>
      <c r="AP311" s="110"/>
      <c r="AQ311" s="111"/>
      <c r="AR311" s="126" t="str">
        <f t="shared" si="129"/>
        <v/>
      </c>
      <c r="AS311" s="126" t="str">
        <f t="shared" si="130"/>
        <v/>
      </c>
      <c r="AT311" s="127">
        <v>1444</v>
      </c>
      <c r="AU311" s="128"/>
      <c r="AV311" s="129"/>
      <c r="AW311" s="126" t="str">
        <f t="shared" si="131"/>
        <v/>
      </c>
      <c r="AX311" s="126" t="str">
        <f t="shared" si="132"/>
        <v/>
      </c>
      <c r="AY311" s="64" t="str">
        <f t="shared" si="133"/>
        <v/>
      </c>
      <c r="AZ311" s="97">
        <v>81</v>
      </c>
      <c r="BA311" s="68"/>
      <c r="BB311" s="68"/>
      <c r="BC311" s="68"/>
      <c r="BD311" s="68"/>
      <c r="BE311" s="15"/>
      <c r="BF311" s="5">
        <f t="shared" si="134"/>
        <v>20242</v>
      </c>
      <c r="BG311" s="42">
        <v>622</v>
      </c>
      <c r="BH311" s="42">
        <v>13960</v>
      </c>
      <c r="BI311" s="42"/>
      <c r="BJ311" s="42"/>
      <c r="BK311" s="42"/>
      <c r="BL311" s="42"/>
      <c r="BM311" s="15">
        <v>5660</v>
      </c>
    </row>
    <row r="312" spans="1:65" outlineLevel="5">
      <c r="A312" s="22">
        <f t="shared" si="135"/>
        <v>9</v>
      </c>
      <c r="B312" s="9">
        <f t="shared" si="120"/>
        <v>42998</v>
      </c>
      <c r="C312" s="207">
        <v>472373</v>
      </c>
      <c r="D312" s="64">
        <f t="shared" si="125"/>
        <v>37.299999999999997</v>
      </c>
      <c r="E312" s="12">
        <v>37</v>
      </c>
      <c r="F312" s="12">
        <v>38</v>
      </c>
      <c r="G312" s="12">
        <v>38</v>
      </c>
      <c r="H312" s="12">
        <v>38</v>
      </c>
      <c r="I312" s="12">
        <v>36</v>
      </c>
      <c r="J312" s="12">
        <v>37</v>
      </c>
      <c r="K312" s="12">
        <v>37</v>
      </c>
      <c r="L312" s="12">
        <v>37</v>
      </c>
      <c r="M312" s="74" t="str">
        <f t="shared" si="126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7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8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39</v>
      </c>
      <c r="AO312" s="41">
        <v>1014</v>
      </c>
      <c r="AP312" s="110"/>
      <c r="AQ312" s="111"/>
      <c r="AR312" s="126" t="str">
        <f t="shared" si="129"/>
        <v/>
      </c>
      <c r="AS312" s="126" t="str">
        <f t="shared" si="130"/>
        <v/>
      </c>
      <c r="AT312" s="127">
        <v>1282</v>
      </c>
      <c r="AU312" s="128"/>
      <c r="AV312" s="129"/>
      <c r="AW312" s="126" t="str">
        <f t="shared" si="131"/>
        <v/>
      </c>
      <c r="AX312" s="126" t="str">
        <f t="shared" si="132"/>
        <v/>
      </c>
      <c r="AY312" s="64" t="str">
        <f t="shared" si="133"/>
        <v/>
      </c>
      <c r="AZ312" s="97">
        <v>81.2</v>
      </c>
      <c r="BA312" s="68"/>
      <c r="BB312" s="68"/>
      <c r="BC312" s="68"/>
      <c r="BD312" s="68"/>
      <c r="BE312" s="15"/>
      <c r="BF312" s="5">
        <f t="shared" si="134"/>
        <v>11407</v>
      </c>
      <c r="BG312" s="42">
        <v>4957</v>
      </c>
      <c r="BH312" s="42">
        <v>820</v>
      </c>
      <c r="BI312" s="42"/>
      <c r="BJ312" s="42"/>
      <c r="BK312" s="42"/>
      <c r="BL312" s="42"/>
      <c r="BM312" s="15">
        <v>5630</v>
      </c>
    </row>
    <row r="313" spans="1:65" outlineLevel="5">
      <c r="A313" s="22">
        <f t="shared" si="135"/>
        <v>9</v>
      </c>
      <c r="B313" s="9">
        <f t="shared" si="120"/>
        <v>42999</v>
      </c>
      <c r="C313" s="207">
        <v>473081</v>
      </c>
      <c r="D313" s="64">
        <f t="shared" si="125"/>
        <v>37.5</v>
      </c>
      <c r="E313" s="12">
        <v>38</v>
      </c>
      <c r="F313" s="12">
        <v>38</v>
      </c>
      <c r="G313" s="12">
        <v>38</v>
      </c>
      <c r="H313" s="12">
        <v>38</v>
      </c>
      <c r="I313" s="12">
        <v>37</v>
      </c>
      <c r="J313" s="12">
        <v>37</v>
      </c>
      <c r="K313" s="12">
        <v>37</v>
      </c>
      <c r="L313" s="12">
        <v>37</v>
      </c>
      <c r="M313" s="74">
        <f t="shared" si="126"/>
        <v>7.3</v>
      </c>
      <c r="N313" s="83">
        <v>7.33</v>
      </c>
      <c r="O313" s="83">
        <v>7.33</v>
      </c>
      <c r="P313" s="83">
        <v>7.32</v>
      </c>
      <c r="Q313" s="83">
        <v>7.34</v>
      </c>
      <c r="R313" s="83"/>
      <c r="S313" s="83"/>
      <c r="T313" s="83"/>
      <c r="U313" s="83"/>
      <c r="V313" s="5" t="str">
        <f t="shared" si="127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8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22</v>
      </c>
      <c r="AO313" s="41">
        <v>1831</v>
      </c>
      <c r="AP313" s="110">
        <v>3.34</v>
      </c>
      <c r="AQ313" s="111">
        <v>2.64</v>
      </c>
      <c r="AR313" s="126">
        <f t="shared" si="129"/>
        <v>79.041916167664681</v>
      </c>
      <c r="AS313" s="126">
        <f t="shared" si="130"/>
        <v>20.958083832335319</v>
      </c>
      <c r="AT313" s="127">
        <v>2019</v>
      </c>
      <c r="AU313" s="128">
        <v>2.38</v>
      </c>
      <c r="AV313" s="129">
        <v>1.44</v>
      </c>
      <c r="AW313" s="126">
        <f t="shared" si="131"/>
        <v>60.504201680672267</v>
      </c>
      <c r="AX313" s="126">
        <f t="shared" si="132"/>
        <v>39.495798319327733</v>
      </c>
      <c r="AY313" s="64">
        <f t="shared" si="133"/>
        <v>59.381044487427495</v>
      </c>
      <c r="AZ313" s="97">
        <v>79.900000000000006</v>
      </c>
      <c r="BA313" s="68"/>
      <c r="BB313" s="68"/>
      <c r="BC313" s="68"/>
      <c r="BD313" s="68"/>
      <c r="BE313" s="15"/>
      <c r="BF313" s="5">
        <f t="shared" si="134"/>
        <v>12588</v>
      </c>
      <c r="BG313" s="42">
        <v>3978</v>
      </c>
      <c r="BH313" s="42">
        <v>2960</v>
      </c>
      <c r="BI313" s="42"/>
      <c r="BJ313" s="42"/>
      <c r="BK313" s="42"/>
      <c r="BL313" s="42"/>
      <c r="BM313" s="15">
        <v>5650</v>
      </c>
    </row>
    <row r="314" spans="1:65" outlineLevel="5">
      <c r="A314" s="22">
        <f t="shared" si="135"/>
        <v>9</v>
      </c>
      <c r="B314" s="9">
        <f t="shared" si="120"/>
        <v>43000</v>
      </c>
      <c r="C314" s="207">
        <v>462815</v>
      </c>
      <c r="D314" s="64">
        <f t="shared" si="125"/>
        <v>37.299999999999997</v>
      </c>
      <c r="E314" s="12">
        <v>37</v>
      </c>
      <c r="F314" s="12">
        <v>38</v>
      </c>
      <c r="G314" s="12">
        <v>38</v>
      </c>
      <c r="H314" s="12">
        <v>38</v>
      </c>
      <c r="I314" s="12">
        <v>36</v>
      </c>
      <c r="J314" s="12">
        <v>37</v>
      </c>
      <c r="K314" s="12">
        <v>37</v>
      </c>
      <c r="L314" s="12">
        <v>37</v>
      </c>
      <c r="M314" s="74" t="str">
        <f t="shared" si="126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27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8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21</v>
      </c>
      <c r="AO314" s="41">
        <v>1911</v>
      </c>
      <c r="AP314" s="110"/>
      <c r="AQ314" s="111"/>
      <c r="AR314" s="126" t="str">
        <f t="shared" si="129"/>
        <v/>
      </c>
      <c r="AS314" s="126" t="str">
        <f t="shared" si="130"/>
        <v/>
      </c>
      <c r="AT314" s="127">
        <v>2195</v>
      </c>
      <c r="AU314" s="128"/>
      <c r="AV314" s="129"/>
      <c r="AW314" s="126" t="str">
        <f t="shared" si="131"/>
        <v/>
      </c>
      <c r="AX314" s="126" t="str">
        <f t="shared" si="132"/>
        <v/>
      </c>
      <c r="AY314" s="64" t="str">
        <f t="shared" si="133"/>
        <v/>
      </c>
      <c r="AZ314" s="97">
        <v>80.5</v>
      </c>
      <c r="BA314" s="68"/>
      <c r="BB314" s="68"/>
      <c r="BC314" s="68"/>
      <c r="BD314" s="68"/>
      <c r="BE314" s="15"/>
      <c r="BF314" s="5">
        <f t="shared" si="134"/>
        <v>17725</v>
      </c>
      <c r="BG314" s="42">
        <v>2245</v>
      </c>
      <c r="BH314" s="42">
        <v>10070</v>
      </c>
      <c r="BI314" s="42"/>
      <c r="BJ314" s="42"/>
      <c r="BK314" s="42"/>
      <c r="BL314" s="42"/>
      <c r="BM314" s="15">
        <v>5410</v>
      </c>
    </row>
    <row r="315" spans="1:65" outlineLevel="5">
      <c r="A315" s="22">
        <f t="shared" si="135"/>
        <v>9</v>
      </c>
      <c r="B315" s="9">
        <f t="shared" si="120"/>
        <v>43001</v>
      </c>
      <c r="C315" s="207">
        <v>445705</v>
      </c>
      <c r="D315" s="64">
        <f t="shared" si="125"/>
        <v>37.5</v>
      </c>
      <c r="E315" s="12">
        <v>37</v>
      </c>
      <c r="F315" s="12">
        <v>38</v>
      </c>
      <c r="G315" s="12">
        <v>39</v>
      </c>
      <c r="H315" s="12">
        <v>38</v>
      </c>
      <c r="I315" s="12">
        <v>36</v>
      </c>
      <c r="J315" s="12">
        <v>37</v>
      </c>
      <c r="K315" s="12">
        <v>38</v>
      </c>
      <c r="L315" s="12">
        <v>37</v>
      </c>
      <c r="M315" s="74" t="str">
        <f t="shared" si="126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7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8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21</v>
      </c>
      <c r="AO315" s="41">
        <v>1859</v>
      </c>
      <c r="AP315" s="110"/>
      <c r="AQ315" s="111"/>
      <c r="AR315" s="126" t="str">
        <f t="shared" si="129"/>
        <v/>
      </c>
      <c r="AS315" s="126" t="str">
        <f t="shared" si="130"/>
        <v/>
      </c>
      <c r="AT315" s="127">
        <v>2149</v>
      </c>
      <c r="AU315" s="128"/>
      <c r="AV315" s="129"/>
      <c r="AW315" s="126" t="str">
        <f t="shared" si="131"/>
        <v/>
      </c>
      <c r="AX315" s="126" t="str">
        <f t="shared" si="132"/>
        <v/>
      </c>
      <c r="AY315" s="64" t="str">
        <f t="shared" si="133"/>
        <v/>
      </c>
      <c r="AZ315" s="97"/>
      <c r="BA315" s="68"/>
      <c r="BB315" s="68"/>
      <c r="BC315" s="68"/>
      <c r="BD315" s="68"/>
      <c r="BE315" s="15"/>
      <c r="BF315" s="5">
        <f t="shared" si="134"/>
        <v>14542</v>
      </c>
      <c r="BG315" s="42">
        <v>5102</v>
      </c>
      <c r="BH315" s="42">
        <v>3960</v>
      </c>
      <c r="BI315" s="42"/>
      <c r="BJ315" s="42"/>
      <c r="BK315" s="42"/>
      <c r="BL315" s="42"/>
      <c r="BM315" s="15">
        <v>5480</v>
      </c>
    </row>
    <row r="316" spans="1:65" outlineLevel="5">
      <c r="A316" s="22">
        <f t="shared" si="135"/>
        <v>9</v>
      </c>
      <c r="B316" s="9">
        <f t="shared" si="120"/>
        <v>43002</v>
      </c>
      <c r="C316" s="207">
        <v>435153</v>
      </c>
      <c r="D316" s="64">
        <f t="shared" si="125"/>
        <v>37.5</v>
      </c>
      <c r="E316" s="12">
        <v>38</v>
      </c>
      <c r="F316" s="12">
        <v>38</v>
      </c>
      <c r="G316" s="12">
        <v>38</v>
      </c>
      <c r="H316" s="12">
        <v>38</v>
      </c>
      <c r="I316" s="12">
        <v>37</v>
      </c>
      <c r="J316" s="12">
        <v>37</v>
      </c>
      <c r="K316" s="12">
        <v>37</v>
      </c>
      <c r="L316" s="12">
        <v>37</v>
      </c>
      <c r="M316" s="74" t="str">
        <f t="shared" si="126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7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8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20</v>
      </c>
      <c r="AO316" s="41">
        <v>1999</v>
      </c>
      <c r="AP316" s="110"/>
      <c r="AQ316" s="111"/>
      <c r="AR316" s="126" t="str">
        <f t="shared" si="129"/>
        <v/>
      </c>
      <c r="AS316" s="126" t="str">
        <f t="shared" si="130"/>
        <v/>
      </c>
      <c r="AT316" s="127">
        <v>2125</v>
      </c>
      <c r="AU316" s="128"/>
      <c r="AV316" s="129"/>
      <c r="AW316" s="126" t="str">
        <f t="shared" si="131"/>
        <v/>
      </c>
      <c r="AX316" s="126" t="str">
        <f t="shared" si="132"/>
        <v/>
      </c>
      <c r="AY316" s="64" t="str">
        <f t="shared" si="133"/>
        <v/>
      </c>
      <c r="AZ316" s="97"/>
      <c r="BA316" s="68"/>
      <c r="BB316" s="68"/>
      <c r="BC316" s="68"/>
      <c r="BD316" s="68"/>
      <c r="BE316" s="15"/>
      <c r="BF316" s="5">
        <f t="shared" si="134"/>
        <v>14941</v>
      </c>
      <c r="BG316" s="42">
        <v>5101</v>
      </c>
      <c r="BH316" s="42">
        <v>9720</v>
      </c>
      <c r="BI316" s="42"/>
      <c r="BJ316" s="42"/>
      <c r="BK316" s="42"/>
      <c r="BL316" s="42"/>
      <c r="BM316" s="15">
        <v>120</v>
      </c>
    </row>
    <row r="317" spans="1:65" outlineLevel="5">
      <c r="A317" s="22">
        <f t="shared" si="135"/>
        <v>9</v>
      </c>
      <c r="B317" s="9">
        <f t="shared" si="120"/>
        <v>43003</v>
      </c>
      <c r="C317" s="207">
        <v>422331</v>
      </c>
      <c r="D317" s="64">
        <f t="shared" si="125"/>
        <v>37.799999999999997</v>
      </c>
      <c r="E317" s="12">
        <v>38</v>
      </c>
      <c r="F317" s="12">
        <v>38</v>
      </c>
      <c r="G317" s="12">
        <v>39</v>
      </c>
      <c r="H317" s="12">
        <v>38</v>
      </c>
      <c r="I317" s="12">
        <v>37</v>
      </c>
      <c r="J317" s="12">
        <v>37</v>
      </c>
      <c r="K317" s="12">
        <v>38</v>
      </c>
      <c r="L317" s="12">
        <v>37</v>
      </c>
      <c r="M317" s="74" t="str">
        <f t="shared" si="126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7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8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24</v>
      </c>
      <c r="AO317" s="41">
        <v>1677</v>
      </c>
      <c r="AP317" s="110"/>
      <c r="AQ317" s="111"/>
      <c r="AR317" s="126" t="str">
        <f t="shared" si="129"/>
        <v/>
      </c>
      <c r="AS317" s="126" t="str">
        <f t="shared" si="130"/>
        <v/>
      </c>
      <c r="AT317" s="127">
        <v>1917</v>
      </c>
      <c r="AU317" s="128"/>
      <c r="AV317" s="129"/>
      <c r="AW317" s="126" t="str">
        <f t="shared" si="131"/>
        <v/>
      </c>
      <c r="AX317" s="126" t="str">
        <f t="shared" si="132"/>
        <v/>
      </c>
      <c r="AY317" s="64" t="str">
        <f t="shared" si="133"/>
        <v/>
      </c>
      <c r="AZ317" s="97">
        <v>81</v>
      </c>
      <c r="BA317" s="68"/>
      <c r="BB317" s="68"/>
      <c r="BC317" s="68"/>
      <c r="BD317" s="68"/>
      <c r="BE317" s="15"/>
      <c r="BF317" s="5">
        <f t="shared" si="134"/>
        <v>17030</v>
      </c>
      <c r="BG317" s="42">
        <v>5130</v>
      </c>
      <c r="BH317" s="42">
        <v>9280</v>
      </c>
      <c r="BI317" s="42"/>
      <c r="BJ317" s="42"/>
      <c r="BK317" s="42"/>
      <c r="BL317" s="42"/>
      <c r="BM317" s="15">
        <v>2620</v>
      </c>
    </row>
    <row r="318" spans="1:65" outlineLevel="5">
      <c r="A318" s="22">
        <f t="shared" si="135"/>
        <v>9</v>
      </c>
      <c r="B318" s="9">
        <f t="shared" si="120"/>
        <v>43004</v>
      </c>
      <c r="C318" s="207">
        <v>423108</v>
      </c>
      <c r="D318" s="64">
        <f t="shared" si="125"/>
        <v>37.799999999999997</v>
      </c>
      <c r="E318" s="12">
        <v>38</v>
      </c>
      <c r="F318" s="12">
        <v>38</v>
      </c>
      <c r="G318" s="12">
        <v>39</v>
      </c>
      <c r="H318" s="12">
        <v>38</v>
      </c>
      <c r="I318" s="12">
        <v>37</v>
      </c>
      <c r="J318" s="12">
        <v>37</v>
      </c>
      <c r="K318" s="12">
        <v>38</v>
      </c>
      <c r="L318" s="12">
        <v>37</v>
      </c>
      <c r="M318" s="74" t="str">
        <f t="shared" si="126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27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8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23</v>
      </c>
      <c r="AO318" s="41">
        <v>1707</v>
      </c>
      <c r="AP318" s="110"/>
      <c r="AQ318" s="111"/>
      <c r="AR318" s="126" t="str">
        <f t="shared" si="129"/>
        <v/>
      </c>
      <c r="AS318" s="126" t="str">
        <f t="shared" si="130"/>
        <v/>
      </c>
      <c r="AT318" s="127">
        <v>1687</v>
      </c>
      <c r="AU318" s="128"/>
      <c r="AV318" s="129"/>
      <c r="AW318" s="126" t="str">
        <f t="shared" si="131"/>
        <v/>
      </c>
      <c r="AX318" s="126" t="str">
        <f t="shared" si="132"/>
        <v/>
      </c>
      <c r="AY318" s="64" t="str">
        <f t="shared" si="133"/>
        <v/>
      </c>
      <c r="AZ318" s="97">
        <v>80.400000000000006</v>
      </c>
      <c r="BA318" s="68"/>
      <c r="BB318" s="68"/>
      <c r="BC318" s="68"/>
      <c r="BD318" s="68"/>
      <c r="BE318" s="15"/>
      <c r="BF318" s="5">
        <f t="shared" si="134"/>
        <v>16700</v>
      </c>
      <c r="BG318" s="42">
        <v>3000</v>
      </c>
      <c r="BH318" s="42">
        <v>7950</v>
      </c>
      <c r="BI318" s="42"/>
      <c r="BJ318" s="42"/>
      <c r="BK318" s="42"/>
      <c r="BL318" s="42"/>
      <c r="BM318" s="15">
        <v>5750</v>
      </c>
    </row>
    <row r="319" spans="1:65" outlineLevel="5">
      <c r="A319" s="22">
        <f t="shared" si="135"/>
        <v>9</v>
      </c>
      <c r="B319" s="9">
        <f t="shared" si="120"/>
        <v>43005</v>
      </c>
      <c r="C319" s="207">
        <v>462470</v>
      </c>
      <c r="D319" s="64">
        <f t="shared" si="125"/>
        <v>37.299999999999997</v>
      </c>
      <c r="E319" s="12">
        <v>37</v>
      </c>
      <c r="F319" s="12">
        <v>38</v>
      </c>
      <c r="G319" s="12">
        <v>38</v>
      </c>
      <c r="H319" s="12">
        <v>38</v>
      </c>
      <c r="I319" s="12">
        <v>36</v>
      </c>
      <c r="J319" s="12">
        <v>37</v>
      </c>
      <c r="K319" s="12">
        <v>37</v>
      </c>
      <c r="L319" s="12">
        <v>37</v>
      </c>
      <c r="M319" s="74" t="str">
        <f t="shared" si="126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7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8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26</v>
      </c>
      <c r="AO319" s="41">
        <v>1530</v>
      </c>
      <c r="AP319" s="110"/>
      <c r="AQ319" s="111"/>
      <c r="AR319" s="126" t="str">
        <f t="shared" si="129"/>
        <v/>
      </c>
      <c r="AS319" s="126" t="str">
        <f t="shared" si="130"/>
        <v/>
      </c>
      <c r="AT319" s="127">
        <v>1663</v>
      </c>
      <c r="AU319" s="128"/>
      <c r="AV319" s="129"/>
      <c r="AW319" s="126" t="str">
        <f t="shared" si="131"/>
        <v/>
      </c>
      <c r="AX319" s="126" t="str">
        <f t="shared" si="132"/>
        <v/>
      </c>
      <c r="AY319" s="64" t="str">
        <f t="shared" si="133"/>
        <v/>
      </c>
      <c r="AZ319" s="97">
        <v>80</v>
      </c>
      <c r="BA319" s="68"/>
      <c r="BB319" s="68"/>
      <c r="BC319" s="68"/>
      <c r="BD319" s="68"/>
      <c r="BE319" s="15"/>
      <c r="BF319" s="5">
        <f t="shared" si="134"/>
        <v>16487</v>
      </c>
      <c r="BG319" s="42">
        <v>2637</v>
      </c>
      <c r="BH319" s="42">
        <v>8360</v>
      </c>
      <c r="BI319" s="42"/>
      <c r="BJ319" s="42"/>
      <c r="BK319" s="42"/>
      <c r="BL319" s="42"/>
      <c r="BM319" s="15">
        <v>5490</v>
      </c>
    </row>
    <row r="320" spans="1:65" outlineLevel="5">
      <c r="A320" s="22">
        <f t="shared" si="135"/>
        <v>9</v>
      </c>
      <c r="B320" s="9">
        <f t="shared" si="120"/>
        <v>43006</v>
      </c>
      <c r="C320" s="207">
        <v>477691</v>
      </c>
      <c r="D320" s="64">
        <f t="shared" si="125"/>
        <v>37.799999999999997</v>
      </c>
      <c r="E320" s="12">
        <v>38</v>
      </c>
      <c r="F320" s="12">
        <v>38</v>
      </c>
      <c r="G320" s="12">
        <v>39</v>
      </c>
      <c r="H320" s="12">
        <v>38</v>
      </c>
      <c r="I320" s="12">
        <v>37</v>
      </c>
      <c r="J320" s="12">
        <v>37</v>
      </c>
      <c r="K320" s="12">
        <v>38</v>
      </c>
      <c r="L320" s="12">
        <v>37</v>
      </c>
      <c r="M320" s="74">
        <f t="shared" si="126"/>
        <v>7.4</v>
      </c>
      <c r="N320" s="83">
        <v>7.35</v>
      </c>
      <c r="O320" s="83">
        <v>7.35</v>
      </c>
      <c r="P320" s="83">
        <v>7.36</v>
      </c>
      <c r="Q320" s="83">
        <v>7.34</v>
      </c>
      <c r="R320" s="83"/>
      <c r="S320" s="83"/>
      <c r="T320" s="83"/>
      <c r="U320" s="83"/>
      <c r="V320" s="5" t="str">
        <f t="shared" si="127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8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25</v>
      </c>
      <c r="AO320" s="41">
        <v>1622</v>
      </c>
      <c r="AP320" s="110">
        <v>3.46</v>
      </c>
      <c r="AQ320" s="111">
        <v>2.6</v>
      </c>
      <c r="AR320" s="126">
        <f t="shared" si="129"/>
        <v>75.144508670520239</v>
      </c>
      <c r="AS320" s="126">
        <f t="shared" si="130"/>
        <v>24.855491329479761</v>
      </c>
      <c r="AT320" s="127">
        <v>1613</v>
      </c>
      <c r="AU320" s="128">
        <v>2.98</v>
      </c>
      <c r="AV320" s="129">
        <v>1.83</v>
      </c>
      <c r="AW320" s="126">
        <f t="shared" si="131"/>
        <v>61.409395973154368</v>
      </c>
      <c r="AX320" s="126">
        <f t="shared" si="132"/>
        <v>38.590604026845632</v>
      </c>
      <c r="AY320" s="64">
        <f t="shared" si="133"/>
        <v>47.364548494983282</v>
      </c>
      <c r="AZ320" s="97">
        <v>81.3</v>
      </c>
      <c r="BA320" s="68">
        <v>61.45</v>
      </c>
      <c r="BB320" s="68"/>
      <c r="BC320" s="68"/>
      <c r="BD320" s="68"/>
      <c r="BE320" s="15"/>
      <c r="BF320" s="5">
        <f t="shared" si="134"/>
        <v>13733</v>
      </c>
      <c r="BG320" s="42">
        <v>3253</v>
      </c>
      <c r="BH320" s="42">
        <v>4850</v>
      </c>
      <c r="BI320" s="42"/>
      <c r="BJ320" s="42"/>
      <c r="BK320" s="42"/>
      <c r="BL320" s="42"/>
      <c r="BM320" s="15">
        <v>5630</v>
      </c>
    </row>
    <row r="321" spans="1:65" outlineLevel="5">
      <c r="A321" s="22">
        <f t="shared" si="135"/>
        <v>9</v>
      </c>
      <c r="B321" s="9">
        <f t="shared" si="120"/>
        <v>43007</v>
      </c>
      <c r="C321" s="207">
        <v>446055</v>
      </c>
      <c r="D321" s="64">
        <f t="shared" si="125"/>
        <v>37.299999999999997</v>
      </c>
      <c r="E321" s="12">
        <v>37</v>
      </c>
      <c r="F321" s="12">
        <v>38</v>
      </c>
      <c r="G321" s="12">
        <v>38</v>
      </c>
      <c r="H321" s="12">
        <v>38</v>
      </c>
      <c r="I321" s="12">
        <v>36</v>
      </c>
      <c r="J321" s="12">
        <v>37</v>
      </c>
      <c r="K321" s="12">
        <v>37</v>
      </c>
      <c r="L321" s="12">
        <v>37</v>
      </c>
      <c r="M321" s="74" t="str">
        <f t="shared" si="126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27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8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25</v>
      </c>
      <c r="AO321" s="41">
        <v>1604</v>
      </c>
      <c r="AP321" s="110"/>
      <c r="AQ321" s="111"/>
      <c r="AR321" s="126" t="str">
        <f t="shared" si="129"/>
        <v/>
      </c>
      <c r="AS321" s="126" t="str">
        <f t="shared" si="130"/>
        <v/>
      </c>
      <c r="AT321" s="127">
        <v>1667</v>
      </c>
      <c r="AU321" s="128"/>
      <c r="AV321" s="129"/>
      <c r="AW321" s="126" t="str">
        <f t="shared" si="131"/>
        <v/>
      </c>
      <c r="AX321" s="126" t="str">
        <f t="shared" si="132"/>
        <v/>
      </c>
      <c r="AY321" s="64" t="str">
        <f t="shared" si="133"/>
        <v/>
      </c>
      <c r="AZ321" s="97">
        <v>80.599999999999994</v>
      </c>
      <c r="BA321" s="68"/>
      <c r="BB321" s="68"/>
      <c r="BC321" s="68"/>
      <c r="BD321" s="68"/>
      <c r="BE321" s="15"/>
      <c r="BF321" s="5">
        <f t="shared" si="134"/>
        <v>15667</v>
      </c>
      <c r="BG321" s="42">
        <v>1787</v>
      </c>
      <c r="BH321" s="42">
        <v>8290</v>
      </c>
      <c r="BI321" s="42"/>
      <c r="BJ321" s="42"/>
      <c r="BK321" s="42"/>
      <c r="BL321" s="42"/>
      <c r="BM321" s="15">
        <v>5590</v>
      </c>
    </row>
    <row r="322" spans="1:65" ht="17.25" outlineLevel="5" thickBot="1">
      <c r="A322" s="31">
        <f t="shared" si="135"/>
        <v>9</v>
      </c>
      <c r="B322" s="32">
        <f t="shared" si="120"/>
        <v>43008</v>
      </c>
      <c r="C322" s="207">
        <v>419077</v>
      </c>
      <c r="D322" s="64">
        <f t="shared" si="125"/>
        <v>37.299999999999997</v>
      </c>
      <c r="E322" s="12">
        <v>37</v>
      </c>
      <c r="F322" s="12">
        <v>38</v>
      </c>
      <c r="G322" s="12">
        <v>38</v>
      </c>
      <c r="H322" s="12">
        <v>38</v>
      </c>
      <c r="I322" s="12">
        <v>36</v>
      </c>
      <c r="J322" s="12">
        <v>37</v>
      </c>
      <c r="K322" s="12">
        <v>37</v>
      </c>
      <c r="L322" s="12">
        <v>37</v>
      </c>
      <c r="M322" s="74" t="str">
        <f t="shared" si="126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7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8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27</v>
      </c>
      <c r="AO322" s="41">
        <v>1477</v>
      </c>
      <c r="AP322" s="110"/>
      <c r="AQ322" s="111"/>
      <c r="AR322" s="126" t="str">
        <f t="shared" si="129"/>
        <v/>
      </c>
      <c r="AS322" s="126" t="str">
        <f t="shared" si="130"/>
        <v/>
      </c>
      <c r="AT322" s="127">
        <v>1699</v>
      </c>
      <c r="AU322" s="128"/>
      <c r="AV322" s="129"/>
      <c r="AW322" s="126" t="str">
        <f t="shared" si="131"/>
        <v/>
      </c>
      <c r="AX322" s="126" t="str">
        <f t="shared" si="132"/>
        <v/>
      </c>
      <c r="AY322" s="64" t="str">
        <f t="shared" si="133"/>
        <v/>
      </c>
      <c r="AZ322" s="97"/>
      <c r="BA322" s="68"/>
      <c r="BB322" s="68"/>
      <c r="BC322" s="68"/>
      <c r="BD322" s="68"/>
      <c r="BE322" s="15"/>
      <c r="BF322" s="5">
        <f t="shared" si="134"/>
        <v>10036</v>
      </c>
      <c r="BG322" s="42">
        <v>4436</v>
      </c>
      <c r="BH322" s="42">
        <v>0</v>
      </c>
      <c r="BI322" s="42"/>
      <c r="BJ322" s="42"/>
      <c r="BK322" s="42"/>
      <c r="BL322" s="42"/>
      <c r="BM322" s="15">
        <v>5600</v>
      </c>
    </row>
    <row r="323" spans="1:65" outlineLevel="4">
      <c r="A323" s="157" t="s">
        <v>43</v>
      </c>
      <c r="B323" s="158"/>
      <c r="C323" s="50">
        <f t="shared" ref="C323:BM323" si="136">SUBTOTAL(4,C293:C322)</f>
        <v>576407</v>
      </c>
      <c r="D323" s="60">
        <f t="shared" si="136"/>
        <v>38.299999999999997</v>
      </c>
      <c r="E323" s="28">
        <f t="shared" si="136"/>
        <v>38</v>
      </c>
      <c r="F323" s="28">
        <f t="shared" si="136"/>
        <v>39</v>
      </c>
      <c r="G323" s="28">
        <f t="shared" si="136"/>
        <v>40</v>
      </c>
      <c r="H323" s="28">
        <f t="shared" si="136"/>
        <v>38</v>
      </c>
      <c r="I323" s="28">
        <f t="shared" si="136"/>
        <v>37</v>
      </c>
      <c r="J323" s="28">
        <f t="shared" si="136"/>
        <v>38</v>
      </c>
      <c r="K323" s="28">
        <f t="shared" si="136"/>
        <v>39</v>
      </c>
      <c r="L323" s="28">
        <f t="shared" si="136"/>
        <v>37</v>
      </c>
      <c r="M323" s="71">
        <f t="shared" si="136"/>
        <v>7.4</v>
      </c>
      <c r="N323" s="82">
        <f t="shared" si="136"/>
        <v>7.35</v>
      </c>
      <c r="O323" s="82">
        <f t="shared" si="136"/>
        <v>7.36</v>
      </c>
      <c r="P323" s="82">
        <f t="shared" si="136"/>
        <v>7.36</v>
      </c>
      <c r="Q323" s="82">
        <f t="shared" si="136"/>
        <v>7.34</v>
      </c>
      <c r="R323" s="82">
        <f t="shared" si="136"/>
        <v>0</v>
      </c>
      <c r="S323" s="82">
        <f t="shared" si="136"/>
        <v>0</v>
      </c>
      <c r="T323" s="82">
        <f t="shared" si="136"/>
        <v>0</v>
      </c>
      <c r="U323" s="82">
        <f t="shared" si="136"/>
        <v>0</v>
      </c>
      <c r="V323" s="29">
        <f t="shared" si="136"/>
        <v>0</v>
      </c>
      <c r="W323" s="39">
        <f t="shared" si="136"/>
        <v>0</v>
      </c>
      <c r="X323" s="39">
        <f t="shared" si="136"/>
        <v>0</v>
      </c>
      <c r="Y323" s="39">
        <f t="shared" si="136"/>
        <v>0</v>
      </c>
      <c r="Z323" s="39">
        <f t="shared" si="136"/>
        <v>0</v>
      </c>
      <c r="AA323" s="39">
        <f t="shared" si="136"/>
        <v>0</v>
      </c>
      <c r="AB323" s="39">
        <f t="shared" si="136"/>
        <v>0</v>
      </c>
      <c r="AC323" s="39">
        <f t="shared" si="136"/>
        <v>0</v>
      </c>
      <c r="AD323" s="39">
        <f t="shared" si="136"/>
        <v>0</v>
      </c>
      <c r="AE323" s="29">
        <f t="shared" si="136"/>
        <v>0</v>
      </c>
      <c r="AF323" s="39">
        <f t="shared" si="136"/>
        <v>0</v>
      </c>
      <c r="AG323" s="39">
        <f t="shared" si="136"/>
        <v>0</v>
      </c>
      <c r="AH323" s="39">
        <f t="shared" si="136"/>
        <v>0</v>
      </c>
      <c r="AI323" s="39">
        <f t="shared" si="136"/>
        <v>0</v>
      </c>
      <c r="AJ323" s="39">
        <f t="shared" si="136"/>
        <v>0</v>
      </c>
      <c r="AK323" s="39">
        <f t="shared" si="136"/>
        <v>0</v>
      </c>
      <c r="AL323" s="39">
        <f t="shared" si="136"/>
        <v>0</v>
      </c>
      <c r="AM323" s="39">
        <f t="shared" si="136"/>
        <v>0</v>
      </c>
      <c r="AN323" s="39">
        <f>SUBTOTAL(4,AN293:AN322)</f>
        <v>39</v>
      </c>
      <c r="AO323" s="39">
        <f t="shared" ref="AO323:AX323" si="137">SUBTOTAL(4,AO293:AO322)</f>
        <v>1999</v>
      </c>
      <c r="AP323" s="104">
        <f t="shared" si="137"/>
        <v>4.17</v>
      </c>
      <c r="AQ323" s="105">
        <f t="shared" si="137"/>
        <v>3.04</v>
      </c>
      <c r="AR323" s="106">
        <f t="shared" si="137"/>
        <v>79.041916167664681</v>
      </c>
      <c r="AS323" s="106">
        <f t="shared" si="137"/>
        <v>27.098321342925658</v>
      </c>
      <c r="AT323" s="107">
        <f t="shared" si="137"/>
        <v>2195</v>
      </c>
      <c r="AU323" s="108">
        <f t="shared" si="137"/>
        <v>3.41</v>
      </c>
      <c r="AV323" s="109">
        <f t="shared" si="137"/>
        <v>2.02</v>
      </c>
      <c r="AW323" s="106">
        <f t="shared" si="137"/>
        <v>61.409395973154368</v>
      </c>
      <c r="AX323" s="106">
        <f t="shared" si="137"/>
        <v>42.238267148014444</v>
      </c>
      <c r="AY323" s="60">
        <f t="shared" si="136"/>
        <v>59.381044487427495</v>
      </c>
      <c r="AZ323" s="96">
        <f t="shared" si="136"/>
        <v>81.8</v>
      </c>
      <c r="BA323" s="67">
        <f t="shared" si="136"/>
        <v>61.45</v>
      </c>
      <c r="BB323" s="67">
        <f t="shared" si="136"/>
        <v>0</v>
      </c>
      <c r="BC323" s="67">
        <f t="shared" si="136"/>
        <v>0</v>
      </c>
      <c r="BD323" s="67">
        <f t="shared" si="136"/>
        <v>0</v>
      </c>
      <c r="BE323" s="27">
        <f t="shared" si="136"/>
        <v>0</v>
      </c>
      <c r="BF323" s="29">
        <f t="shared" si="136"/>
        <v>20242</v>
      </c>
      <c r="BG323" s="39">
        <f t="shared" si="136"/>
        <v>6452</v>
      </c>
      <c r="BH323" s="40">
        <f t="shared" si="136"/>
        <v>13960</v>
      </c>
      <c r="BI323" s="40">
        <f t="shared" si="136"/>
        <v>0</v>
      </c>
      <c r="BJ323" s="40">
        <f t="shared" si="136"/>
        <v>0</v>
      </c>
      <c r="BK323" s="40">
        <f t="shared" si="136"/>
        <v>0</v>
      </c>
      <c r="BL323" s="40">
        <f t="shared" si="136"/>
        <v>0</v>
      </c>
      <c r="BM323" s="27">
        <f t="shared" si="136"/>
        <v>5860</v>
      </c>
    </row>
    <row r="324" spans="1:65" outlineLevel="3">
      <c r="A324" s="187" t="s">
        <v>32</v>
      </c>
      <c r="B324" s="188"/>
      <c r="C324" s="207">
        <f t="shared" ref="C324:BM324" si="138">SUBTOTAL(5,C293:C322)</f>
        <v>383848</v>
      </c>
      <c r="D324" s="208">
        <f t="shared" si="138"/>
        <v>37</v>
      </c>
      <c r="E324" s="12">
        <f t="shared" si="138"/>
        <v>37</v>
      </c>
      <c r="F324" s="12">
        <f t="shared" si="138"/>
        <v>37</v>
      </c>
      <c r="G324" s="12">
        <f t="shared" si="138"/>
        <v>38</v>
      </c>
      <c r="H324" s="12">
        <f t="shared" si="138"/>
        <v>37</v>
      </c>
      <c r="I324" s="12">
        <f t="shared" si="138"/>
        <v>36</v>
      </c>
      <c r="J324" s="12">
        <f t="shared" si="138"/>
        <v>36</v>
      </c>
      <c r="K324" s="12">
        <f t="shared" si="138"/>
        <v>37</v>
      </c>
      <c r="L324" s="12">
        <f t="shared" si="138"/>
        <v>36</v>
      </c>
      <c r="M324" s="210">
        <f t="shared" si="138"/>
        <v>7.3</v>
      </c>
      <c r="N324" s="83">
        <f t="shared" si="138"/>
        <v>7.3</v>
      </c>
      <c r="O324" s="83">
        <f t="shared" si="138"/>
        <v>7.33</v>
      </c>
      <c r="P324" s="83">
        <f t="shared" si="138"/>
        <v>7.32</v>
      </c>
      <c r="Q324" s="83">
        <f t="shared" si="138"/>
        <v>7.32</v>
      </c>
      <c r="R324" s="83">
        <f t="shared" si="138"/>
        <v>0</v>
      </c>
      <c r="S324" s="83">
        <f t="shared" si="138"/>
        <v>0</v>
      </c>
      <c r="T324" s="83">
        <f t="shared" si="138"/>
        <v>0</v>
      </c>
      <c r="U324" s="83">
        <f t="shared" si="138"/>
        <v>0</v>
      </c>
      <c r="V324" s="212">
        <f t="shared" si="138"/>
        <v>0</v>
      </c>
      <c r="W324" s="41">
        <f t="shared" si="138"/>
        <v>0</v>
      </c>
      <c r="X324" s="41">
        <f t="shared" si="138"/>
        <v>0</v>
      </c>
      <c r="Y324" s="41">
        <f t="shared" si="138"/>
        <v>0</v>
      </c>
      <c r="Z324" s="41">
        <f t="shared" si="138"/>
        <v>0</v>
      </c>
      <c r="AA324" s="41">
        <f t="shared" si="138"/>
        <v>0</v>
      </c>
      <c r="AB324" s="41">
        <f t="shared" si="138"/>
        <v>0</v>
      </c>
      <c r="AC324" s="41">
        <f t="shared" si="138"/>
        <v>0</v>
      </c>
      <c r="AD324" s="41">
        <f t="shared" si="138"/>
        <v>0</v>
      </c>
      <c r="AE324" s="212">
        <f t="shared" si="138"/>
        <v>0</v>
      </c>
      <c r="AF324" s="41">
        <f t="shared" si="138"/>
        <v>0</v>
      </c>
      <c r="AG324" s="41">
        <f t="shared" si="138"/>
        <v>0</v>
      </c>
      <c r="AH324" s="41">
        <f t="shared" si="138"/>
        <v>0</v>
      </c>
      <c r="AI324" s="41">
        <f t="shared" si="138"/>
        <v>0</v>
      </c>
      <c r="AJ324" s="41">
        <f t="shared" si="138"/>
        <v>0</v>
      </c>
      <c r="AK324" s="41">
        <f t="shared" si="138"/>
        <v>0</v>
      </c>
      <c r="AL324" s="41">
        <f t="shared" si="138"/>
        <v>0</v>
      </c>
      <c r="AM324" s="41">
        <f t="shared" si="138"/>
        <v>0</v>
      </c>
      <c r="AN324" s="41">
        <f>SUBTOTAL(5,AN293:AN322)</f>
        <v>20</v>
      </c>
      <c r="AO324" s="41">
        <f t="shared" ref="AO324:AX324" si="139">SUBTOTAL(5,AO293:AO322)</f>
        <v>1014</v>
      </c>
      <c r="AP324" s="110">
        <f t="shared" si="139"/>
        <v>2.95</v>
      </c>
      <c r="AQ324" s="111">
        <f t="shared" si="139"/>
        <v>2.2400000000000002</v>
      </c>
      <c r="AR324" s="216">
        <f t="shared" si="139"/>
        <v>72.901678657074342</v>
      </c>
      <c r="AS324" s="216">
        <f t="shared" si="139"/>
        <v>20.958083832335319</v>
      </c>
      <c r="AT324" s="113">
        <f t="shared" si="139"/>
        <v>1282</v>
      </c>
      <c r="AU324" s="114">
        <f t="shared" si="139"/>
        <v>2.38</v>
      </c>
      <c r="AV324" s="115">
        <f t="shared" si="139"/>
        <v>1.44</v>
      </c>
      <c r="AW324" s="216">
        <f t="shared" si="139"/>
        <v>57.761732851985556</v>
      </c>
      <c r="AX324" s="216">
        <f t="shared" si="139"/>
        <v>38.590604026845632</v>
      </c>
      <c r="AY324" s="208">
        <f t="shared" si="138"/>
        <v>43.97759103641453</v>
      </c>
      <c r="AZ324" s="97">
        <f t="shared" si="138"/>
        <v>79.8</v>
      </c>
      <c r="BA324" s="68">
        <f t="shared" si="138"/>
        <v>61.45</v>
      </c>
      <c r="BB324" s="68">
        <f t="shared" si="138"/>
        <v>0</v>
      </c>
      <c r="BC324" s="68">
        <f t="shared" si="138"/>
        <v>0</v>
      </c>
      <c r="BD324" s="68">
        <f t="shared" si="138"/>
        <v>0</v>
      </c>
      <c r="BE324" s="15">
        <f t="shared" si="138"/>
        <v>0</v>
      </c>
      <c r="BF324" s="212">
        <f t="shared" si="138"/>
        <v>10036</v>
      </c>
      <c r="BG324" s="41">
        <f t="shared" si="138"/>
        <v>622</v>
      </c>
      <c r="BH324" s="42">
        <f t="shared" si="138"/>
        <v>0</v>
      </c>
      <c r="BI324" s="42">
        <f t="shared" si="138"/>
        <v>0</v>
      </c>
      <c r="BJ324" s="42">
        <f t="shared" si="138"/>
        <v>0</v>
      </c>
      <c r="BK324" s="42">
        <f t="shared" si="138"/>
        <v>0</v>
      </c>
      <c r="BL324" s="42">
        <f t="shared" si="138"/>
        <v>0</v>
      </c>
      <c r="BM324" s="15">
        <f t="shared" si="138"/>
        <v>120</v>
      </c>
    </row>
    <row r="325" spans="1:65" outlineLevel="2">
      <c r="A325" s="187" t="s">
        <v>21</v>
      </c>
      <c r="B325" s="188"/>
      <c r="C325" s="207">
        <f>IFERROR(SUBTOTAL(1,C293:C322),"")</f>
        <v>453107.46666666667</v>
      </c>
      <c r="D325" s="208">
        <f t="shared" ref="D325:BM325" si="140">IFERROR(SUBTOTAL(1,D293:D322),"")</f>
        <v>37.513333333333314</v>
      </c>
      <c r="E325" s="12">
        <f t="shared" si="140"/>
        <v>37.533333333333331</v>
      </c>
      <c r="F325" s="12">
        <f t="shared" si="140"/>
        <v>38.033333333333331</v>
      </c>
      <c r="G325" s="12">
        <f t="shared" si="140"/>
        <v>38.4</v>
      </c>
      <c r="H325" s="12">
        <f t="shared" si="140"/>
        <v>37.966666666666669</v>
      </c>
      <c r="I325" s="12">
        <f t="shared" si="140"/>
        <v>36.533333333333331</v>
      </c>
      <c r="J325" s="12">
        <f t="shared" si="140"/>
        <v>37.033333333333331</v>
      </c>
      <c r="K325" s="12">
        <f t="shared" si="140"/>
        <v>37.4</v>
      </c>
      <c r="L325" s="12">
        <f t="shared" si="140"/>
        <v>36.966666666666669</v>
      </c>
      <c r="M325" s="210">
        <f t="shared" si="140"/>
        <v>7.32</v>
      </c>
      <c r="N325" s="83">
        <f t="shared" si="140"/>
        <v>7.3260000000000005</v>
      </c>
      <c r="O325" s="83">
        <f t="shared" si="140"/>
        <v>7.346000000000001</v>
      </c>
      <c r="P325" s="83">
        <f t="shared" si="140"/>
        <v>7.3439999999999994</v>
      </c>
      <c r="Q325" s="83">
        <f t="shared" si="140"/>
        <v>7.3360000000000003</v>
      </c>
      <c r="R325" s="83" t="str">
        <f t="shared" si="140"/>
        <v/>
      </c>
      <c r="S325" s="83" t="str">
        <f t="shared" si="140"/>
        <v/>
      </c>
      <c r="T325" s="83" t="str">
        <f t="shared" si="140"/>
        <v/>
      </c>
      <c r="U325" s="83" t="str">
        <f t="shared" si="140"/>
        <v/>
      </c>
      <c r="V325" s="212" t="str">
        <f t="shared" si="140"/>
        <v/>
      </c>
      <c r="W325" s="41" t="str">
        <f t="shared" si="140"/>
        <v/>
      </c>
      <c r="X325" s="41" t="str">
        <f t="shared" si="140"/>
        <v/>
      </c>
      <c r="Y325" s="41" t="str">
        <f t="shared" si="140"/>
        <v/>
      </c>
      <c r="Z325" s="41" t="str">
        <f t="shared" si="140"/>
        <v/>
      </c>
      <c r="AA325" s="41" t="str">
        <f t="shared" si="140"/>
        <v/>
      </c>
      <c r="AB325" s="41" t="str">
        <f t="shared" si="140"/>
        <v/>
      </c>
      <c r="AC325" s="41" t="str">
        <f t="shared" si="140"/>
        <v/>
      </c>
      <c r="AD325" s="41" t="str">
        <f t="shared" si="140"/>
        <v/>
      </c>
      <c r="AE325" s="212" t="str">
        <f t="shared" si="140"/>
        <v/>
      </c>
      <c r="AF325" s="41" t="str">
        <f t="shared" si="140"/>
        <v/>
      </c>
      <c r="AG325" s="41" t="str">
        <f t="shared" si="140"/>
        <v/>
      </c>
      <c r="AH325" s="41" t="str">
        <f t="shared" si="140"/>
        <v/>
      </c>
      <c r="AI325" s="41" t="str">
        <f t="shared" si="140"/>
        <v/>
      </c>
      <c r="AJ325" s="41" t="str">
        <f t="shared" si="140"/>
        <v/>
      </c>
      <c r="AK325" s="41" t="str">
        <f t="shared" si="140"/>
        <v/>
      </c>
      <c r="AL325" s="41" t="str">
        <f t="shared" si="140"/>
        <v/>
      </c>
      <c r="AM325" s="41" t="str">
        <f t="shared" si="140"/>
        <v/>
      </c>
      <c r="AN325" s="41">
        <f>IFERROR(SUBTOTAL(1,AN293:AN322),"")</f>
        <v>24.6</v>
      </c>
      <c r="AO325" s="41">
        <f t="shared" si="140"/>
        <v>1645.4333333333334</v>
      </c>
      <c r="AP325" s="110">
        <f t="shared" si="140"/>
        <v>3.4740000000000002</v>
      </c>
      <c r="AQ325" s="111">
        <f t="shared" si="140"/>
        <v>2.6139999999999999</v>
      </c>
      <c r="AR325" s="216">
        <f t="shared" si="140"/>
        <v>75.386670072670114</v>
      </c>
      <c r="AS325" s="216">
        <f t="shared" si="140"/>
        <v>24.613329927329875</v>
      </c>
      <c r="AT325" s="113">
        <f t="shared" si="140"/>
        <v>1787</v>
      </c>
      <c r="AU325" s="114">
        <f t="shared" si="140"/>
        <v>2.96</v>
      </c>
      <c r="AV325" s="115">
        <f t="shared" si="140"/>
        <v>1.778</v>
      </c>
      <c r="AW325" s="216">
        <f t="shared" si="140"/>
        <v>60.052512082847485</v>
      </c>
      <c r="AX325" s="216">
        <f t="shared" si="140"/>
        <v>39.947487917152507</v>
      </c>
      <c r="AY325" s="208">
        <f t="shared" si="140"/>
        <v>50.671855283463664</v>
      </c>
      <c r="AZ325" s="97">
        <f t="shared" si="140"/>
        <v>80.804761904761904</v>
      </c>
      <c r="BA325" s="68">
        <f t="shared" si="140"/>
        <v>61.45</v>
      </c>
      <c r="BB325" s="68" t="str">
        <f t="shared" si="140"/>
        <v/>
      </c>
      <c r="BC325" s="68" t="str">
        <f t="shared" si="140"/>
        <v/>
      </c>
      <c r="BD325" s="68" t="str">
        <f t="shared" si="140"/>
        <v/>
      </c>
      <c r="BE325" s="15" t="str">
        <f>IFERROR(SUBTOTAL(1,BE293:BE322),"")</f>
        <v/>
      </c>
      <c r="BF325" s="212">
        <f t="shared" si="140"/>
        <v>15326.366666666667</v>
      </c>
      <c r="BG325" s="41">
        <f t="shared" si="140"/>
        <v>3313.7</v>
      </c>
      <c r="BH325" s="42">
        <f t="shared" si="140"/>
        <v>6713.333333333333</v>
      </c>
      <c r="BI325" s="42" t="str">
        <f t="shared" si="140"/>
        <v/>
      </c>
      <c r="BJ325" s="42" t="str">
        <f t="shared" si="140"/>
        <v/>
      </c>
      <c r="BK325" s="42" t="str">
        <f t="shared" si="140"/>
        <v/>
      </c>
      <c r="BL325" s="42" t="str">
        <f t="shared" si="140"/>
        <v/>
      </c>
      <c r="BM325" s="15">
        <f t="shared" si="140"/>
        <v>5299.333333333333</v>
      </c>
    </row>
    <row r="326" spans="1:65" ht="17.25" outlineLevel="1" thickBot="1">
      <c r="A326" s="224" t="s">
        <v>52</v>
      </c>
      <c r="B326" s="225"/>
      <c r="C326" s="226">
        <f>SUBTOTAL(9,C293:C322)</f>
        <v>13593224</v>
      </c>
      <c r="D326" s="227"/>
      <c r="E326" s="228"/>
      <c r="F326" s="228"/>
      <c r="G326" s="228"/>
      <c r="H326" s="228"/>
      <c r="I326" s="228"/>
      <c r="J326" s="228"/>
      <c r="K326" s="228"/>
      <c r="L326" s="228"/>
      <c r="M326" s="229"/>
      <c r="N326" s="230"/>
      <c r="O326" s="230"/>
      <c r="P326" s="230"/>
      <c r="Q326" s="230"/>
      <c r="R326" s="230"/>
      <c r="S326" s="230"/>
      <c r="T326" s="230"/>
      <c r="U326" s="230"/>
      <c r="V326" s="231"/>
      <c r="W326" s="232"/>
      <c r="X326" s="232"/>
      <c r="Y326" s="232"/>
      <c r="Z326" s="232"/>
      <c r="AA326" s="232"/>
      <c r="AB326" s="232"/>
      <c r="AC326" s="232"/>
      <c r="AD326" s="232"/>
      <c r="AE326" s="231"/>
      <c r="AF326" s="232"/>
      <c r="AG326" s="232"/>
      <c r="AH326" s="232"/>
      <c r="AI326" s="232"/>
      <c r="AJ326" s="232"/>
      <c r="AK326" s="232"/>
      <c r="AL326" s="232"/>
      <c r="AM326" s="232"/>
      <c r="AN326" s="232"/>
      <c r="AO326" s="233">
        <f>SUBTOTAL(9,AO293:AO322)</f>
        <v>49363</v>
      </c>
      <c r="AP326" s="234"/>
      <c r="AQ326" s="235"/>
      <c r="AR326" s="236"/>
      <c r="AS326" s="236"/>
      <c r="AT326" s="237">
        <f>SUBTOTAL(9,AT293:AT322)</f>
        <v>53610</v>
      </c>
      <c r="AU326" s="238"/>
      <c r="AV326" s="239"/>
      <c r="AW326" s="236"/>
      <c r="AX326" s="236"/>
      <c r="AY326" s="227"/>
      <c r="AZ326" s="240"/>
      <c r="BA326" s="241"/>
      <c r="BB326" s="241"/>
      <c r="BC326" s="241"/>
      <c r="BD326" s="241"/>
      <c r="BE326" s="242">
        <f>SUBTOTAL(9,BE293:BE322)</f>
        <v>0</v>
      </c>
      <c r="BF326" s="243">
        <f t="shared" ref="BF326:BM326" si="141">SUBTOTAL(9,BF293:BF322)</f>
        <v>459791</v>
      </c>
      <c r="BG326" s="233">
        <f t="shared" si="141"/>
        <v>99411</v>
      </c>
      <c r="BH326" s="244">
        <f t="shared" si="141"/>
        <v>201400</v>
      </c>
      <c r="BI326" s="244">
        <f t="shared" si="141"/>
        <v>0</v>
      </c>
      <c r="BJ326" s="244">
        <f t="shared" si="141"/>
        <v>0</v>
      </c>
      <c r="BK326" s="244">
        <f t="shared" si="141"/>
        <v>0</v>
      </c>
      <c r="BL326" s="244">
        <f t="shared" si="141"/>
        <v>0</v>
      </c>
      <c r="BM326" s="242">
        <f t="shared" si="141"/>
        <v>158980</v>
      </c>
    </row>
    <row r="327" spans="1:65" outlineLevel="5">
      <c r="A327" s="21">
        <f t="shared" si="135"/>
        <v>10</v>
      </c>
      <c r="B327" s="33">
        <f>B322+1</f>
        <v>43009</v>
      </c>
      <c r="C327" s="207">
        <v>418151</v>
      </c>
      <c r="D327" s="64">
        <f t="shared" ref="D327:D357" si="142">IFERROR(ROUND(AVERAGE(E327:L327),1),"")</f>
        <v>37.799999999999997</v>
      </c>
      <c r="E327" s="12">
        <v>38</v>
      </c>
      <c r="F327" s="12">
        <v>38</v>
      </c>
      <c r="G327" s="12">
        <v>39</v>
      </c>
      <c r="H327" s="12">
        <v>38</v>
      </c>
      <c r="I327" s="12">
        <v>37</v>
      </c>
      <c r="J327" s="12">
        <v>37</v>
      </c>
      <c r="K327" s="12">
        <v>38</v>
      </c>
      <c r="L327" s="12">
        <v>37</v>
      </c>
      <c r="M327" s="74" t="str">
        <f t="shared" ref="M327:M357" si="143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4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5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25</v>
      </c>
      <c r="AO327" s="41">
        <v>1611</v>
      </c>
      <c r="AP327" s="110"/>
      <c r="AQ327" s="111"/>
      <c r="AR327" s="126" t="str">
        <f t="shared" ref="AR327:AR357" si="146">IFERROR(AQ327/AP327*100,"")</f>
        <v/>
      </c>
      <c r="AS327" s="126" t="str">
        <f t="shared" ref="AS327:AS357" si="147">IFERROR(100-AR327,"")</f>
        <v/>
      </c>
      <c r="AT327" s="127">
        <v>1689</v>
      </c>
      <c r="AU327" s="128"/>
      <c r="AV327" s="129"/>
      <c r="AW327" s="126" t="str">
        <f t="shared" ref="AW327:AW357" si="148">IFERROR(AV327/AU327*100,"")</f>
        <v/>
      </c>
      <c r="AX327" s="126" t="str">
        <f t="shared" ref="AX327:AX357" si="149">IFERROR(100-AW327,"")</f>
        <v/>
      </c>
      <c r="AY327" s="64" t="str">
        <f t="shared" ref="AY327:AY357" si="150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51">IF(SUM(BG327:BM327)=0,"",SUM(BG327:BM327))</f>
        <v>13959</v>
      </c>
      <c r="BG327" s="41">
        <v>5049</v>
      </c>
      <c r="BH327" s="42">
        <v>3190</v>
      </c>
      <c r="BI327" s="42"/>
      <c r="BJ327" s="42"/>
      <c r="BK327" s="42"/>
      <c r="BL327" s="42"/>
      <c r="BM327" s="15">
        <v>5720</v>
      </c>
    </row>
    <row r="328" spans="1:65" outlineLevel="5">
      <c r="A328" s="22">
        <f t="shared" si="135"/>
        <v>10</v>
      </c>
      <c r="B328" s="9">
        <f t="shared" si="120"/>
        <v>43010</v>
      </c>
      <c r="C328" s="207">
        <v>533726</v>
      </c>
      <c r="D328" s="64">
        <f t="shared" si="142"/>
        <v>37.5</v>
      </c>
      <c r="E328" s="12">
        <v>38</v>
      </c>
      <c r="F328" s="12">
        <v>38</v>
      </c>
      <c r="G328" s="12">
        <v>38</v>
      </c>
      <c r="H328" s="12">
        <v>38</v>
      </c>
      <c r="I328" s="12">
        <v>37</v>
      </c>
      <c r="J328" s="12">
        <v>37</v>
      </c>
      <c r="K328" s="12">
        <v>37</v>
      </c>
      <c r="L328" s="12">
        <v>37</v>
      </c>
      <c r="M328" s="74" t="str">
        <f t="shared" si="143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4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5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27</v>
      </c>
      <c r="AO328" s="41">
        <v>1454</v>
      </c>
      <c r="AP328" s="110"/>
      <c r="AQ328" s="111"/>
      <c r="AR328" s="126" t="str">
        <f t="shared" si="146"/>
        <v/>
      </c>
      <c r="AS328" s="126" t="str">
        <f t="shared" si="147"/>
        <v/>
      </c>
      <c r="AT328" s="127">
        <v>1683</v>
      </c>
      <c r="AU328" s="128"/>
      <c r="AV328" s="129"/>
      <c r="AW328" s="126" t="str">
        <f t="shared" si="148"/>
        <v/>
      </c>
      <c r="AX328" s="126" t="str">
        <f t="shared" si="149"/>
        <v/>
      </c>
      <c r="AY328" s="64" t="str">
        <f t="shared" si="150"/>
        <v/>
      </c>
      <c r="AZ328" s="97"/>
      <c r="BA328" s="68"/>
      <c r="BB328" s="68"/>
      <c r="BC328" s="68"/>
      <c r="BD328" s="68"/>
      <c r="BE328" s="15"/>
      <c r="BF328" s="5">
        <f t="shared" si="151"/>
        <v>13645</v>
      </c>
      <c r="BG328" s="41">
        <v>5135</v>
      </c>
      <c r="BH328" s="42">
        <v>2900</v>
      </c>
      <c r="BI328" s="42"/>
      <c r="BJ328" s="42"/>
      <c r="BK328" s="42"/>
      <c r="BL328" s="42"/>
      <c r="BM328" s="15">
        <v>5610</v>
      </c>
    </row>
    <row r="329" spans="1:65" outlineLevel="5">
      <c r="A329" s="22">
        <f t="shared" si="135"/>
        <v>10</v>
      </c>
      <c r="B329" s="9">
        <f t="shared" si="120"/>
        <v>43011</v>
      </c>
      <c r="C329" s="207">
        <v>502423</v>
      </c>
      <c r="D329" s="64">
        <f t="shared" si="142"/>
        <v>37.799999999999997</v>
      </c>
      <c r="E329" s="12">
        <v>38</v>
      </c>
      <c r="F329" s="12">
        <v>38</v>
      </c>
      <c r="G329" s="12">
        <v>39</v>
      </c>
      <c r="H329" s="12">
        <v>38</v>
      </c>
      <c r="I329" s="12">
        <v>37</v>
      </c>
      <c r="J329" s="12">
        <v>37</v>
      </c>
      <c r="K329" s="12">
        <v>38</v>
      </c>
      <c r="L329" s="12">
        <v>37</v>
      </c>
      <c r="M329" s="74" t="str">
        <f t="shared" si="143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4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5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31</v>
      </c>
      <c r="AO329" s="41">
        <v>1298</v>
      </c>
      <c r="AP329" s="110"/>
      <c r="AQ329" s="111"/>
      <c r="AR329" s="126" t="str">
        <f t="shared" si="146"/>
        <v/>
      </c>
      <c r="AS329" s="126" t="str">
        <f t="shared" si="147"/>
        <v/>
      </c>
      <c r="AT329" s="127">
        <v>1675</v>
      </c>
      <c r="AU329" s="128"/>
      <c r="AV329" s="129"/>
      <c r="AW329" s="126" t="str">
        <f t="shared" si="148"/>
        <v/>
      </c>
      <c r="AX329" s="126" t="str">
        <f t="shared" si="149"/>
        <v/>
      </c>
      <c r="AY329" s="64" t="str">
        <f t="shared" si="150"/>
        <v/>
      </c>
      <c r="AZ329" s="97"/>
      <c r="BA329" s="68"/>
      <c r="BB329" s="68"/>
      <c r="BC329" s="68"/>
      <c r="BD329" s="68"/>
      <c r="BE329" s="15"/>
      <c r="BF329" s="5">
        <f t="shared" si="151"/>
        <v>12946</v>
      </c>
      <c r="BG329" s="41">
        <v>2296</v>
      </c>
      <c r="BH329" s="42">
        <v>5750</v>
      </c>
      <c r="BI329" s="42"/>
      <c r="BJ329" s="42"/>
      <c r="BK329" s="42"/>
      <c r="BL329" s="42"/>
      <c r="BM329" s="15">
        <v>4900</v>
      </c>
    </row>
    <row r="330" spans="1:65" outlineLevel="5">
      <c r="A330" s="22">
        <f t="shared" si="135"/>
        <v>10</v>
      </c>
      <c r="B330" s="9">
        <f t="shared" si="120"/>
        <v>43012</v>
      </c>
      <c r="C330" s="207">
        <v>446849</v>
      </c>
      <c r="D330" s="64">
        <f t="shared" si="142"/>
        <v>37.5</v>
      </c>
      <c r="E330" s="12">
        <v>37</v>
      </c>
      <c r="F330" s="12">
        <v>38</v>
      </c>
      <c r="G330" s="12">
        <v>39</v>
      </c>
      <c r="H330" s="12">
        <v>38</v>
      </c>
      <c r="I330" s="12">
        <v>36</v>
      </c>
      <c r="J330" s="12">
        <v>37</v>
      </c>
      <c r="K330" s="12">
        <v>38</v>
      </c>
      <c r="L330" s="12">
        <v>37</v>
      </c>
      <c r="M330" s="74" t="str">
        <f t="shared" si="143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4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5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25</v>
      </c>
      <c r="AO330" s="41">
        <v>1622</v>
      </c>
      <c r="AP330" s="110"/>
      <c r="AQ330" s="111"/>
      <c r="AR330" s="126" t="str">
        <f t="shared" si="146"/>
        <v/>
      </c>
      <c r="AS330" s="126" t="str">
        <f t="shared" si="147"/>
        <v/>
      </c>
      <c r="AT330" s="127">
        <v>1656</v>
      </c>
      <c r="AU330" s="128"/>
      <c r="AV330" s="129"/>
      <c r="AW330" s="126" t="str">
        <f t="shared" si="148"/>
        <v/>
      </c>
      <c r="AX330" s="126" t="str">
        <f t="shared" si="149"/>
        <v/>
      </c>
      <c r="AY330" s="64" t="str">
        <f t="shared" si="150"/>
        <v/>
      </c>
      <c r="AZ330" s="97"/>
      <c r="BA330" s="68"/>
      <c r="BB330" s="68"/>
      <c r="BC330" s="68"/>
      <c r="BD330" s="68"/>
      <c r="BE330" s="15"/>
      <c r="BF330" s="5">
        <f t="shared" si="151"/>
        <v>17821</v>
      </c>
      <c r="BG330" s="41">
        <v>2751</v>
      </c>
      <c r="BH330" s="42">
        <v>9600</v>
      </c>
      <c r="BI330" s="42"/>
      <c r="BJ330" s="42"/>
      <c r="BK330" s="42"/>
      <c r="BL330" s="42"/>
      <c r="BM330" s="15">
        <v>5470</v>
      </c>
    </row>
    <row r="331" spans="1:65" outlineLevel="5">
      <c r="A331" s="22">
        <f t="shared" si="135"/>
        <v>10</v>
      </c>
      <c r="B331" s="9">
        <f t="shared" si="120"/>
        <v>43013</v>
      </c>
      <c r="C331" s="207">
        <v>436418</v>
      </c>
      <c r="D331" s="64">
        <f t="shared" si="142"/>
        <v>37.5</v>
      </c>
      <c r="E331" s="12">
        <v>38</v>
      </c>
      <c r="F331" s="12">
        <v>38</v>
      </c>
      <c r="G331" s="12">
        <v>38</v>
      </c>
      <c r="H331" s="12">
        <v>38</v>
      </c>
      <c r="I331" s="12">
        <v>37</v>
      </c>
      <c r="J331" s="12">
        <v>37</v>
      </c>
      <c r="K331" s="12">
        <v>37</v>
      </c>
      <c r="L331" s="12">
        <v>37</v>
      </c>
      <c r="M331" s="74" t="str">
        <f t="shared" si="143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44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5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27</v>
      </c>
      <c r="AO331" s="41">
        <v>1474</v>
      </c>
      <c r="AP331" s="110"/>
      <c r="AQ331" s="111"/>
      <c r="AR331" s="126" t="str">
        <f t="shared" si="146"/>
        <v/>
      </c>
      <c r="AS331" s="126" t="str">
        <f t="shared" si="147"/>
        <v/>
      </c>
      <c r="AT331" s="127">
        <v>1610</v>
      </c>
      <c r="AU331" s="128"/>
      <c r="AV331" s="129"/>
      <c r="AW331" s="126" t="str">
        <f t="shared" si="148"/>
        <v/>
      </c>
      <c r="AX331" s="126" t="str">
        <f t="shared" si="149"/>
        <v/>
      </c>
      <c r="AY331" s="64" t="str">
        <f t="shared" si="150"/>
        <v/>
      </c>
      <c r="AZ331" s="97"/>
      <c r="BA331" s="68"/>
      <c r="BB331" s="68"/>
      <c r="BC331" s="68"/>
      <c r="BD331" s="68"/>
      <c r="BE331" s="15"/>
      <c r="BF331" s="5">
        <f t="shared" si="151"/>
        <v>17254</v>
      </c>
      <c r="BG331" s="41">
        <v>4704</v>
      </c>
      <c r="BH331" s="42">
        <v>7120</v>
      </c>
      <c r="BI331" s="42"/>
      <c r="BJ331" s="42"/>
      <c r="BK331" s="42"/>
      <c r="BL331" s="42"/>
      <c r="BM331" s="15">
        <v>5430</v>
      </c>
    </row>
    <row r="332" spans="1:65" outlineLevel="5">
      <c r="A332" s="22">
        <f t="shared" si="135"/>
        <v>10</v>
      </c>
      <c r="B332" s="9">
        <f t="shared" si="120"/>
        <v>43014</v>
      </c>
      <c r="C332" s="207">
        <v>473440</v>
      </c>
      <c r="D332" s="64">
        <f t="shared" si="142"/>
        <v>37.5</v>
      </c>
      <c r="E332" s="12">
        <v>38</v>
      </c>
      <c r="F332" s="12">
        <v>38</v>
      </c>
      <c r="G332" s="12">
        <v>38</v>
      </c>
      <c r="H332" s="12">
        <v>38</v>
      </c>
      <c r="I332" s="12">
        <v>37</v>
      </c>
      <c r="J332" s="12">
        <v>37</v>
      </c>
      <c r="K332" s="12">
        <v>37</v>
      </c>
      <c r="L332" s="12">
        <v>37</v>
      </c>
      <c r="M332" s="74" t="str">
        <f t="shared" si="143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44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5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27</v>
      </c>
      <c r="AO332" s="41">
        <v>1494</v>
      </c>
      <c r="AP332" s="110"/>
      <c r="AQ332" s="111"/>
      <c r="AR332" s="126" t="str">
        <f t="shared" si="146"/>
        <v/>
      </c>
      <c r="AS332" s="126" t="str">
        <f t="shared" si="147"/>
        <v/>
      </c>
      <c r="AT332" s="127">
        <v>1642</v>
      </c>
      <c r="AU332" s="128"/>
      <c r="AV332" s="129"/>
      <c r="AW332" s="126" t="str">
        <f t="shared" si="148"/>
        <v/>
      </c>
      <c r="AX332" s="126" t="str">
        <f t="shared" si="149"/>
        <v/>
      </c>
      <c r="AY332" s="64" t="str">
        <f t="shared" si="150"/>
        <v/>
      </c>
      <c r="AZ332" s="97"/>
      <c r="BA332" s="68"/>
      <c r="BB332" s="68"/>
      <c r="BC332" s="68"/>
      <c r="BD332" s="68"/>
      <c r="BE332" s="15"/>
      <c r="BF332" s="5">
        <f t="shared" si="151"/>
        <v>16099</v>
      </c>
      <c r="BG332" s="41">
        <v>4709</v>
      </c>
      <c r="BH332" s="42">
        <v>6210</v>
      </c>
      <c r="BI332" s="42"/>
      <c r="BJ332" s="42"/>
      <c r="BK332" s="42"/>
      <c r="BL332" s="42"/>
      <c r="BM332" s="15">
        <v>5180</v>
      </c>
    </row>
    <row r="333" spans="1:65" outlineLevel="5">
      <c r="A333" s="22">
        <f t="shared" si="135"/>
        <v>10</v>
      </c>
      <c r="B333" s="9">
        <f t="shared" si="120"/>
        <v>43015</v>
      </c>
      <c r="C333" s="207">
        <v>447340</v>
      </c>
      <c r="D333" s="64">
        <f t="shared" si="142"/>
        <v>38</v>
      </c>
      <c r="E333" s="12">
        <v>38</v>
      </c>
      <c r="F333" s="12">
        <v>38</v>
      </c>
      <c r="G333" s="12">
        <v>40</v>
      </c>
      <c r="H333" s="12">
        <v>38</v>
      </c>
      <c r="I333" s="12">
        <v>37</v>
      </c>
      <c r="J333" s="12">
        <v>37</v>
      </c>
      <c r="K333" s="12">
        <v>39</v>
      </c>
      <c r="L333" s="12">
        <v>37</v>
      </c>
      <c r="M333" s="74" t="str">
        <f t="shared" si="143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4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5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22</v>
      </c>
      <c r="AO333" s="41">
        <v>1780</v>
      </c>
      <c r="AP333" s="110"/>
      <c r="AQ333" s="111"/>
      <c r="AR333" s="126" t="str">
        <f t="shared" si="146"/>
        <v/>
      </c>
      <c r="AS333" s="126" t="str">
        <f t="shared" si="147"/>
        <v/>
      </c>
      <c r="AT333" s="127">
        <v>1688</v>
      </c>
      <c r="AU333" s="128"/>
      <c r="AV333" s="129"/>
      <c r="AW333" s="126" t="str">
        <f t="shared" si="148"/>
        <v/>
      </c>
      <c r="AX333" s="126" t="str">
        <f t="shared" si="149"/>
        <v/>
      </c>
      <c r="AY333" s="64" t="str">
        <f t="shared" si="150"/>
        <v/>
      </c>
      <c r="AZ333" s="97"/>
      <c r="BA333" s="68"/>
      <c r="BB333" s="68"/>
      <c r="BC333" s="68"/>
      <c r="BD333" s="68"/>
      <c r="BE333" s="15"/>
      <c r="BF333" s="5">
        <f t="shared" si="151"/>
        <v>16116</v>
      </c>
      <c r="BG333" s="41">
        <v>2106</v>
      </c>
      <c r="BH333" s="42">
        <v>8530</v>
      </c>
      <c r="BI333" s="42"/>
      <c r="BJ333" s="42"/>
      <c r="BK333" s="42"/>
      <c r="BL333" s="42"/>
      <c r="BM333" s="15">
        <v>5480</v>
      </c>
    </row>
    <row r="334" spans="1:65" outlineLevel="5">
      <c r="A334" s="22">
        <f t="shared" si="135"/>
        <v>10</v>
      </c>
      <c r="B334" s="9">
        <f t="shared" si="120"/>
        <v>43016</v>
      </c>
      <c r="C334" s="207">
        <v>448630</v>
      </c>
      <c r="D334" s="64">
        <f t="shared" si="142"/>
        <v>37.299999999999997</v>
      </c>
      <c r="E334" s="12">
        <v>37</v>
      </c>
      <c r="F334" s="12">
        <v>38</v>
      </c>
      <c r="G334" s="12">
        <v>38</v>
      </c>
      <c r="H334" s="12">
        <v>38</v>
      </c>
      <c r="I334" s="12">
        <v>36</v>
      </c>
      <c r="J334" s="12">
        <v>37</v>
      </c>
      <c r="K334" s="12">
        <v>37</v>
      </c>
      <c r="L334" s="12">
        <v>37</v>
      </c>
      <c r="M334" s="74" t="str">
        <f t="shared" si="143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4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5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27</v>
      </c>
      <c r="AO334" s="41">
        <v>1459</v>
      </c>
      <c r="AP334" s="110"/>
      <c r="AQ334" s="111"/>
      <c r="AR334" s="126" t="str">
        <f t="shared" si="146"/>
        <v/>
      </c>
      <c r="AS334" s="126" t="str">
        <f t="shared" si="147"/>
        <v/>
      </c>
      <c r="AT334" s="127">
        <v>1720</v>
      </c>
      <c r="AU334" s="128"/>
      <c r="AV334" s="129"/>
      <c r="AW334" s="126" t="str">
        <f t="shared" si="148"/>
        <v/>
      </c>
      <c r="AX334" s="126" t="str">
        <f t="shared" si="149"/>
        <v/>
      </c>
      <c r="AY334" s="64" t="str">
        <f t="shared" si="150"/>
        <v/>
      </c>
      <c r="AZ334" s="97"/>
      <c r="BA334" s="68"/>
      <c r="BB334" s="68"/>
      <c r="BC334" s="68"/>
      <c r="BD334" s="68"/>
      <c r="BE334" s="15"/>
      <c r="BF334" s="5">
        <f t="shared" si="151"/>
        <v>16907</v>
      </c>
      <c r="BG334" s="41">
        <v>3197</v>
      </c>
      <c r="BH334" s="42">
        <v>8120</v>
      </c>
      <c r="BI334" s="42"/>
      <c r="BJ334" s="42"/>
      <c r="BK334" s="42"/>
      <c r="BL334" s="42"/>
      <c r="BM334" s="15">
        <v>5590</v>
      </c>
    </row>
    <row r="335" spans="1:65" outlineLevel="5">
      <c r="A335" s="22">
        <f t="shared" si="135"/>
        <v>10</v>
      </c>
      <c r="B335" s="9">
        <f t="shared" si="120"/>
        <v>43017</v>
      </c>
      <c r="C335" s="207">
        <v>446476</v>
      </c>
      <c r="D335" s="64">
        <f t="shared" si="142"/>
        <v>37.5</v>
      </c>
      <c r="E335" s="12">
        <v>38</v>
      </c>
      <c r="F335" s="12">
        <v>38</v>
      </c>
      <c r="G335" s="12">
        <v>38</v>
      </c>
      <c r="H335" s="12">
        <v>38</v>
      </c>
      <c r="I335" s="12">
        <v>37</v>
      </c>
      <c r="J335" s="12">
        <v>37</v>
      </c>
      <c r="K335" s="12">
        <v>37</v>
      </c>
      <c r="L335" s="12">
        <v>37</v>
      </c>
      <c r="M335" s="74" t="str">
        <f t="shared" si="143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4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5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26</v>
      </c>
      <c r="AO335" s="41">
        <v>1547</v>
      </c>
      <c r="AP335" s="110"/>
      <c r="AQ335" s="111"/>
      <c r="AR335" s="126" t="str">
        <f t="shared" si="146"/>
        <v/>
      </c>
      <c r="AS335" s="126" t="str">
        <f t="shared" si="147"/>
        <v/>
      </c>
      <c r="AT335" s="127">
        <v>1699</v>
      </c>
      <c r="AU335" s="128"/>
      <c r="AV335" s="129"/>
      <c r="AW335" s="126" t="str">
        <f t="shared" si="148"/>
        <v/>
      </c>
      <c r="AX335" s="126" t="str">
        <f t="shared" si="149"/>
        <v/>
      </c>
      <c r="AY335" s="64" t="str">
        <f t="shared" si="150"/>
        <v/>
      </c>
      <c r="AZ335" s="97"/>
      <c r="BA335" s="68"/>
      <c r="BB335" s="68"/>
      <c r="BC335" s="68"/>
      <c r="BD335" s="68"/>
      <c r="BE335" s="15"/>
      <c r="BF335" s="5">
        <f t="shared" si="151"/>
        <v>18677</v>
      </c>
      <c r="BG335" s="41">
        <v>5087</v>
      </c>
      <c r="BH335" s="42">
        <v>8070</v>
      </c>
      <c r="BI335" s="42"/>
      <c r="BJ335" s="42"/>
      <c r="BK335" s="42"/>
      <c r="BL335" s="42"/>
      <c r="BM335" s="15">
        <v>5520</v>
      </c>
    </row>
    <row r="336" spans="1:65" outlineLevel="5">
      <c r="A336" s="22">
        <f t="shared" si="135"/>
        <v>10</v>
      </c>
      <c r="B336" s="9">
        <f t="shared" si="120"/>
        <v>43018</v>
      </c>
      <c r="C336" s="207">
        <v>450931</v>
      </c>
      <c r="D336" s="64">
        <f t="shared" si="142"/>
        <v>37.5</v>
      </c>
      <c r="E336" s="12">
        <v>38</v>
      </c>
      <c r="F336" s="12">
        <v>38</v>
      </c>
      <c r="G336" s="12">
        <v>38</v>
      </c>
      <c r="H336" s="12">
        <v>38</v>
      </c>
      <c r="I336" s="12">
        <v>37</v>
      </c>
      <c r="J336" s="12">
        <v>37</v>
      </c>
      <c r="K336" s="12">
        <v>37</v>
      </c>
      <c r="L336" s="12">
        <v>37</v>
      </c>
      <c r="M336" s="74" t="str">
        <f t="shared" si="143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4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5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30</v>
      </c>
      <c r="AO336" s="41">
        <v>1322</v>
      </c>
      <c r="AP336" s="110"/>
      <c r="AQ336" s="111"/>
      <c r="AR336" s="126" t="str">
        <f t="shared" si="146"/>
        <v/>
      </c>
      <c r="AS336" s="126" t="str">
        <f t="shared" si="147"/>
        <v/>
      </c>
      <c r="AT336" s="127">
        <v>1622</v>
      </c>
      <c r="AU336" s="128"/>
      <c r="AV336" s="129"/>
      <c r="AW336" s="126" t="str">
        <f t="shared" si="148"/>
        <v/>
      </c>
      <c r="AX336" s="126" t="str">
        <f t="shared" si="149"/>
        <v/>
      </c>
      <c r="AY336" s="64" t="str">
        <f t="shared" si="150"/>
        <v/>
      </c>
      <c r="AZ336" s="97">
        <v>81</v>
      </c>
      <c r="BA336" s="68"/>
      <c r="BB336" s="68"/>
      <c r="BC336" s="68"/>
      <c r="BD336" s="68"/>
      <c r="BE336" s="15"/>
      <c r="BF336" s="5">
        <f t="shared" si="151"/>
        <v>16779</v>
      </c>
      <c r="BG336" s="41">
        <v>5109</v>
      </c>
      <c r="BH336" s="42">
        <v>6180</v>
      </c>
      <c r="BI336" s="42"/>
      <c r="BJ336" s="42"/>
      <c r="BK336" s="42"/>
      <c r="BL336" s="42"/>
      <c r="BM336" s="15">
        <v>5490</v>
      </c>
    </row>
    <row r="337" spans="1:65" outlineLevel="5">
      <c r="A337" s="22">
        <f t="shared" si="135"/>
        <v>10</v>
      </c>
      <c r="B337" s="9">
        <f t="shared" si="120"/>
        <v>43019</v>
      </c>
      <c r="C337" s="207">
        <v>439866</v>
      </c>
      <c r="D337" s="64">
        <f t="shared" si="142"/>
        <v>37.799999999999997</v>
      </c>
      <c r="E337" s="12">
        <v>38</v>
      </c>
      <c r="F337" s="12">
        <v>38</v>
      </c>
      <c r="G337" s="12">
        <v>39</v>
      </c>
      <c r="H337" s="12">
        <v>38</v>
      </c>
      <c r="I337" s="12">
        <v>37</v>
      </c>
      <c r="J337" s="12">
        <v>37</v>
      </c>
      <c r="K337" s="12">
        <v>38</v>
      </c>
      <c r="L337" s="12">
        <v>37</v>
      </c>
      <c r="M337" s="74">
        <f t="shared" si="143"/>
        <v>7.3</v>
      </c>
      <c r="N337" s="83">
        <v>7.33</v>
      </c>
      <c r="O337" s="83">
        <v>7.34</v>
      </c>
      <c r="P337" s="83">
        <v>7.34</v>
      </c>
      <c r="Q337" s="83">
        <v>7.36</v>
      </c>
      <c r="R337" s="83"/>
      <c r="S337" s="83"/>
      <c r="T337" s="83"/>
      <c r="U337" s="83"/>
      <c r="V337" s="5" t="str">
        <f t="shared" si="144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5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27</v>
      </c>
      <c r="AO337" s="41">
        <v>1454</v>
      </c>
      <c r="AP337" s="110">
        <v>3</v>
      </c>
      <c r="AQ337" s="111">
        <v>2.35</v>
      </c>
      <c r="AR337" s="126">
        <f t="shared" si="146"/>
        <v>78.333333333333329</v>
      </c>
      <c r="AS337" s="126">
        <f t="shared" si="147"/>
        <v>21.666666666666671</v>
      </c>
      <c r="AT337" s="127">
        <v>1625</v>
      </c>
      <c r="AU337" s="128">
        <v>2.95</v>
      </c>
      <c r="AV337" s="129">
        <v>1.82</v>
      </c>
      <c r="AW337" s="126">
        <f t="shared" si="148"/>
        <v>61.69491525423728</v>
      </c>
      <c r="AX337" s="126">
        <f t="shared" si="149"/>
        <v>38.30508474576272</v>
      </c>
      <c r="AY337" s="64">
        <f t="shared" si="150"/>
        <v>55.450950856712488</v>
      </c>
      <c r="AZ337" s="97">
        <v>80.599999999999994</v>
      </c>
      <c r="BA337" s="68"/>
      <c r="BB337" s="68"/>
      <c r="BC337" s="68"/>
      <c r="BD337" s="68"/>
      <c r="BE337" s="15"/>
      <c r="BF337" s="5">
        <f t="shared" si="151"/>
        <v>18091</v>
      </c>
      <c r="BG337" s="41">
        <v>2091</v>
      </c>
      <c r="BH337" s="42">
        <v>10120</v>
      </c>
      <c r="BI337" s="42"/>
      <c r="BJ337" s="42"/>
      <c r="BK337" s="42"/>
      <c r="BL337" s="42"/>
      <c r="BM337" s="15">
        <v>5880</v>
      </c>
    </row>
    <row r="338" spans="1:65" outlineLevel="5">
      <c r="A338" s="22">
        <f t="shared" si="135"/>
        <v>10</v>
      </c>
      <c r="B338" s="9">
        <f t="shared" si="120"/>
        <v>43020</v>
      </c>
      <c r="C338" s="207">
        <v>438500</v>
      </c>
      <c r="D338" s="64">
        <f t="shared" si="142"/>
        <v>37.5</v>
      </c>
      <c r="E338" s="12">
        <v>38</v>
      </c>
      <c r="F338" s="12">
        <v>38</v>
      </c>
      <c r="G338" s="12">
        <v>38</v>
      </c>
      <c r="H338" s="12">
        <v>38</v>
      </c>
      <c r="I338" s="12">
        <v>37</v>
      </c>
      <c r="J338" s="12">
        <v>37</v>
      </c>
      <c r="K338" s="12">
        <v>37</v>
      </c>
      <c r="L338" s="12">
        <v>37</v>
      </c>
      <c r="M338" s="74" t="str">
        <f t="shared" si="143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44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5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22</v>
      </c>
      <c r="AO338" s="41">
        <v>1853</v>
      </c>
      <c r="AP338" s="110"/>
      <c r="AQ338" s="111"/>
      <c r="AR338" s="126" t="str">
        <f t="shared" si="146"/>
        <v/>
      </c>
      <c r="AS338" s="126" t="str">
        <f t="shared" si="147"/>
        <v/>
      </c>
      <c r="AT338" s="127">
        <v>1959</v>
      </c>
      <c r="AU338" s="128"/>
      <c r="AV338" s="129"/>
      <c r="AW338" s="126" t="str">
        <f t="shared" si="148"/>
        <v/>
      </c>
      <c r="AX338" s="126" t="str">
        <f t="shared" si="149"/>
        <v/>
      </c>
      <c r="AY338" s="64" t="str">
        <f t="shared" si="150"/>
        <v/>
      </c>
      <c r="AZ338" s="97">
        <v>80.3</v>
      </c>
      <c r="BA338" s="68"/>
      <c r="BB338" s="68"/>
      <c r="BC338" s="68"/>
      <c r="BD338" s="68"/>
      <c r="BE338" s="15"/>
      <c r="BF338" s="5">
        <f t="shared" si="151"/>
        <v>18468</v>
      </c>
      <c r="BG338" s="41">
        <v>2898</v>
      </c>
      <c r="BH338" s="42">
        <v>10380</v>
      </c>
      <c r="BI338" s="42"/>
      <c r="BJ338" s="42"/>
      <c r="BK338" s="42"/>
      <c r="BL338" s="42"/>
      <c r="BM338" s="15">
        <v>5190</v>
      </c>
    </row>
    <row r="339" spans="1:65" outlineLevel="5">
      <c r="A339" s="22">
        <f t="shared" si="135"/>
        <v>10</v>
      </c>
      <c r="B339" s="9">
        <f t="shared" si="120"/>
        <v>43021</v>
      </c>
      <c r="C339" s="207">
        <v>447547</v>
      </c>
      <c r="D339" s="64">
        <f t="shared" si="142"/>
        <v>37.5</v>
      </c>
      <c r="E339" s="12">
        <v>38</v>
      </c>
      <c r="F339" s="12">
        <v>38</v>
      </c>
      <c r="G339" s="12">
        <v>38</v>
      </c>
      <c r="H339" s="12">
        <v>38</v>
      </c>
      <c r="I339" s="12">
        <v>37</v>
      </c>
      <c r="J339" s="12">
        <v>37</v>
      </c>
      <c r="K339" s="12">
        <v>37</v>
      </c>
      <c r="L339" s="12">
        <v>37</v>
      </c>
      <c r="M339" s="74" t="str">
        <f t="shared" si="143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44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5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21</v>
      </c>
      <c r="AO339" s="41">
        <v>1861</v>
      </c>
      <c r="AP339" s="110"/>
      <c r="AQ339" s="111"/>
      <c r="AR339" s="126" t="str">
        <f t="shared" si="146"/>
        <v/>
      </c>
      <c r="AS339" s="126" t="str">
        <f t="shared" si="147"/>
        <v/>
      </c>
      <c r="AT339" s="127">
        <v>1980</v>
      </c>
      <c r="AU339" s="128"/>
      <c r="AV339" s="129"/>
      <c r="AW339" s="126" t="str">
        <f t="shared" si="148"/>
        <v/>
      </c>
      <c r="AX339" s="126" t="str">
        <f t="shared" si="149"/>
        <v/>
      </c>
      <c r="AY339" s="64" t="str">
        <f t="shared" si="150"/>
        <v/>
      </c>
      <c r="AZ339" s="97">
        <v>80.900000000000006</v>
      </c>
      <c r="BA339" s="68"/>
      <c r="BB339" s="68"/>
      <c r="BC339" s="68"/>
      <c r="BD339" s="68"/>
      <c r="BE339" s="15"/>
      <c r="BF339" s="5">
        <f t="shared" si="151"/>
        <v>20170</v>
      </c>
      <c r="BG339" s="41">
        <v>2100</v>
      </c>
      <c r="BH339" s="42">
        <v>12700</v>
      </c>
      <c r="BI339" s="42"/>
      <c r="BJ339" s="42"/>
      <c r="BK339" s="42"/>
      <c r="BL339" s="42"/>
      <c r="BM339" s="15">
        <v>5370</v>
      </c>
    </row>
    <row r="340" spans="1:65" outlineLevel="5">
      <c r="A340" s="22">
        <f t="shared" si="135"/>
        <v>10</v>
      </c>
      <c r="B340" s="9">
        <f t="shared" si="120"/>
        <v>43022</v>
      </c>
      <c r="C340" s="207">
        <v>423613</v>
      </c>
      <c r="D340" s="64">
        <f t="shared" si="142"/>
        <v>37.5</v>
      </c>
      <c r="E340" s="12">
        <v>38</v>
      </c>
      <c r="F340" s="12">
        <v>38</v>
      </c>
      <c r="G340" s="12">
        <v>38</v>
      </c>
      <c r="H340" s="12">
        <v>38</v>
      </c>
      <c r="I340" s="12">
        <v>37</v>
      </c>
      <c r="J340" s="12">
        <v>37</v>
      </c>
      <c r="K340" s="12">
        <v>37</v>
      </c>
      <c r="L340" s="12">
        <v>37</v>
      </c>
      <c r="M340" s="74" t="str">
        <f t="shared" si="143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4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5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19</v>
      </c>
      <c r="AO340" s="41">
        <v>2059</v>
      </c>
      <c r="AP340" s="110"/>
      <c r="AQ340" s="111"/>
      <c r="AR340" s="126" t="str">
        <f t="shared" si="146"/>
        <v/>
      </c>
      <c r="AS340" s="126" t="str">
        <f t="shared" si="147"/>
        <v/>
      </c>
      <c r="AT340" s="127">
        <v>2174</v>
      </c>
      <c r="AU340" s="128"/>
      <c r="AV340" s="129"/>
      <c r="AW340" s="126" t="str">
        <f t="shared" si="148"/>
        <v/>
      </c>
      <c r="AX340" s="126" t="str">
        <f t="shared" si="149"/>
        <v/>
      </c>
      <c r="AY340" s="64" t="str">
        <f t="shared" si="150"/>
        <v/>
      </c>
      <c r="AZ340" s="97"/>
      <c r="BA340" s="68"/>
      <c r="BB340" s="68"/>
      <c r="BC340" s="68"/>
      <c r="BD340" s="68"/>
      <c r="BE340" s="15"/>
      <c r="BF340" s="5">
        <f t="shared" si="151"/>
        <v>17309</v>
      </c>
      <c r="BG340" s="41">
        <v>4379</v>
      </c>
      <c r="BH340" s="42">
        <v>7660</v>
      </c>
      <c r="BI340" s="42"/>
      <c r="BJ340" s="42"/>
      <c r="BK340" s="42"/>
      <c r="BL340" s="42"/>
      <c r="BM340" s="15">
        <v>5270</v>
      </c>
    </row>
    <row r="341" spans="1:65" outlineLevel="5">
      <c r="A341" s="22">
        <f t="shared" si="135"/>
        <v>10</v>
      </c>
      <c r="B341" s="9">
        <f t="shared" si="120"/>
        <v>43023</v>
      </c>
      <c r="C341" s="207">
        <v>431114</v>
      </c>
      <c r="D341" s="64">
        <f t="shared" si="142"/>
        <v>37.5</v>
      </c>
      <c r="E341" s="12">
        <v>38</v>
      </c>
      <c r="F341" s="12">
        <v>38</v>
      </c>
      <c r="G341" s="12">
        <v>38</v>
      </c>
      <c r="H341" s="12">
        <v>38</v>
      </c>
      <c r="I341" s="12">
        <v>37</v>
      </c>
      <c r="J341" s="12">
        <v>37</v>
      </c>
      <c r="K341" s="12">
        <v>37</v>
      </c>
      <c r="L341" s="12">
        <v>37</v>
      </c>
      <c r="M341" s="74" t="str">
        <f t="shared" si="143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4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5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19</v>
      </c>
      <c r="AO341" s="41">
        <v>2054</v>
      </c>
      <c r="AP341" s="110"/>
      <c r="AQ341" s="111"/>
      <c r="AR341" s="126" t="str">
        <f t="shared" si="146"/>
        <v/>
      </c>
      <c r="AS341" s="126" t="str">
        <f t="shared" si="147"/>
        <v/>
      </c>
      <c r="AT341" s="127">
        <v>2172</v>
      </c>
      <c r="AU341" s="128"/>
      <c r="AV341" s="129"/>
      <c r="AW341" s="126" t="str">
        <f t="shared" si="148"/>
        <v/>
      </c>
      <c r="AX341" s="126" t="str">
        <f t="shared" si="149"/>
        <v/>
      </c>
      <c r="AY341" s="64" t="str">
        <f t="shared" si="150"/>
        <v/>
      </c>
      <c r="AZ341" s="97"/>
      <c r="BA341" s="68"/>
      <c r="BB341" s="68"/>
      <c r="BC341" s="68"/>
      <c r="BD341" s="68"/>
      <c r="BE341" s="15"/>
      <c r="BF341" s="5">
        <f t="shared" si="151"/>
        <v>14155</v>
      </c>
      <c r="BG341" s="41">
        <v>6425</v>
      </c>
      <c r="BH341" s="42">
        <v>2470</v>
      </c>
      <c r="BI341" s="42"/>
      <c r="BJ341" s="42"/>
      <c r="BK341" s="42"/>
      <c r="BL341" s="42"/>
      <c r="BM341" s="15">
        <v>5260</v>
      </c>
    </row>
    <row r="342" spans="1:65" outlineLevel="5">
      <c r="A342" s="22">
        <f t="shared" si="135"/>
        <v>10</v>
      </c>
      <c r="B342" s="9">
        <f t="shared" si="120"/>
        <v>43024</v>
      </c>
      <c r="C342" s="207">
        <v>413834</v>
      </c>
      <c r="D342" s="64">
        <f t="shared" si="142"/>
        <v>37.799999999999997</v>
      </c>
      <c r="E342" s="12">
        <v>38</v>
      </c>
      <c r="F342" s="12">
        <v>38</v>
      </c>
      <c r="G342" s="12">
        <v>39</v>
      </c>
      <c r="H342" s="12">
        <v>38</v>
      </c>
      <c r="I342" s="12">
        <v>37</v>
      </c>
      <c r="J342" s="12">
        <v>37</v>
      </c>
      <c r="K342" s="12">
        <v>38</v>
      </c>
      <c r="L342" s="12">
        <v>37</v>
      </c>
      <c r="M342" s="74" t="str">
        <f t="shared" si="143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4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5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21</v>
      </c>
      <c r="AO342" s="41">
        <v>1868</v>
      </c>
      <c r="AP342" s="110"/>
      <c r="AQ342" s="111"/>
      <c r="AR342" s="126" t="str">
        <f t="shared" si="146"/>
        <v/>
      </c>
      <c r="AS342" s="126" t="str">
        <f t="shared" si="147"/>
        <v/>
      </c>
      <c r="AT342" s="127">
        <v>2148</v>
      </c>
      <c r="AU342" s="128"/>
      <c r="AV342" s="129"/>
      <c r="AW342" s="126" t="str">
        <f t="shared" si="148"/>
        <v/>
      </c>
      <c r="AX342" s="126" t="str">
        <f t="shared" si="149"/>
        <v/>
      </c>
      <c r="AY342" s="64" t="str">
        <f t="shared" si="150"/>
        <v/>
      </c>
      <c r="AZ342" s="97">
        <v>81.900000000000006</v>
      </c>
      <c r="BA342" s="68"/>
      <c r="BB342" s="68"/>
      <c r="BC342" s="68"/>
      <c r="BD342" s="68"/>
      <c r="BE342" s="15"/>
      <c r="BF342" s="5">
        <f t="shared" si="151"/>
        <v>17036</v>
      </c>
      <c r="BG342" s="41">
        <v>6746</v>
      </c>
      <c r="BH342" s="42">
        <v>4930</v>
      </c>
      <c r="BI342" s="42"/>
      <c r="BJ342" s="42"/>
      <c r="BK342" s="42"/>
      <c r="BL342" s="42"/>
      <c r="BM342" s="15">
        <v>5360</v>
      </c>
    </row>
    <row r="343" spans="1:65" outlineLevel="5">
      <c r="A343" s="22">
        <f t="shared" si="135"/>
        <v>10</v>
      </c>
      <c r="B343" s="9">
        <f t="shared" si="120"/>
        <v>43025</v>
      </c>
      <c r="C343" s="207">
        <v>424136</v>
      </c>
      <c r="D343" s="64">
        <f t="shared" si="142"/>
        <v>37.5</v>
      </c>
      <c r="E343" s="12">
        <v>38</v>
      </c>
      <c r="F343" s="12">
        <v>38</v>
      </c>
      <c r="G343" s="12">
        <v>38</v>
      </c>
      <c r="H343" s="12">
        <v>38</v>
      </c>
      <c r="I343" s="12">
        <v>37</v>
      </c>
      <c r="J343" s="12">
        <v>37</v>
      </c>
      <c r="K343" s="12">
        <v>37</v>
      </c>
      <c r="L343" s="12">
        <v>37</v>
      </c>
      <c r="M343" s="74" t="str">
        <f t="shared" si="143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4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5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20</v>
      </c>
      <c r="AO343" s="41">
        <v>2043</v>
      </c>
      <c r="AP343" s="110"/>
      <c r="AQ343" s="111"/>
      <c r="AR343" s="126" t="str">
        <f t="shared" si="146"/>
        <v/>
      </c>
      <c r="AS343" s="126" t="str">
        <f t="shared" si="147"/>
        <v/>
      </c>
      <c r="AT343" s="127">
        <v>2148</v>
      </c>
      <c r="AU343" s="128"/>
      <c r="AV343" s="129"/>
      <c r="AW343" s="126" t="str">
        <f t="shared" si="148"/>
        <v/>
      </c>
      <c r="AX343" s="126" t="str">
        <f t="shared" si="149"/>
        <v/>
      </c>
      <c r="AY343" s="64" t="str">
        <f t="shared" si="150"/>
        <v/>
      </c>
      <c r="AZ343" s="97">
        <v>80.5</v>
      </c>
      <c r="BA343" s="68"/>
      <c r="BB343" s="68"/>
      <c r="BC343" s="68"/>
      <c r="BD343" s="68"/>
      <c r="BE343" s="15"/>
      <c r="BF343" s="5">
        <f t="shared" si="151"/>
        <v>20339</v>
      </c>
      <c r="BG343" s="41">
        <v>4449</v>
      </c>
      <c r="BH343" s="42">
        <v>10600</v>
      </c>
      <c r="BI343" s="42"/>
      <c r="BJ343" s="42"/>
      <c r="BK343" s="42"/>
      <c r="BL343" s="42"/>
      <c r="BM343" s="15">
        <v>5290</v>
      </c>
    </row>
    <row r="344" spans="1:65" outlineLevel="5">
      <c r="A344" s="22">
        <f t="shared" si="135"/>
        <v>10</v>
      </c>
      <c r="B344" s="9">
        <f t="shared" si="120"/>
        <v>43026</v>
      </c>
      <c r="C344" s="207">
        <v>435229</v>
      </c>
      <c r="D344" s="64">
        <f t="shared" si="142"/>
        <v>37.799999999999997</v>
      </c>
      <c r="E344" s="12">
        <v>38</v>
      </c>
      <c r="F344" s="12">
        <v>38</v>
      </c>
      <c r="G344" s="12">
        <v>39</v>
      </c>
      <c r="H344" s="12">
        <v>38</v>
      </c>
      <c r="I344" s="12">
        <v>37</v>
      </c>
      <c r="J344" s="12">
        <v>37</v>
      </c>
      <c r="K344" s="12">
        <v>38</v>
      </c>
      <c r="L344" s="12">
        <v>37</v>
      </c>
      <c r="M344" s="74" t="str">
        <f t="shared" si="143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4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5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20</v>
      </c>
      <c r="AO344" s="41">
        <v>1993</v>
      </c>
      <c r="AP344" s="110"/>
      <c r="AQ344" s="111"/>
      <c r="AR344" s="126" t="str">
        <f t="shared" si="146"/>
        <v/>
      </c>
      <c r="AS344" s="126" t="str">
        <f t="shared" si="147"/>
        <v/>
      </c>
      <c r="AT344" s="127">
        <v>2120</v>
      </c>
      <c r="AU344" s="128"/>
      <c r="AV344" s="129"/>
      <c r="AW344" s="126" t="str">
        <f t="shared" si="148"/>
        <v/>
      </c>
      <c r="AX344" s="126" t="str">
        <f t="shared" si="149"/>
        <v/>
      </c>
      <c r="AY344" s="64" t="str">
        <f t="shared" si="150"/>
        <v/>
      </c>
      <c r="AZ344" s="97">
        <v>81.2</v>
      </c>
      <c r="BA344" s="68"/>
      <c r="BB344" s="68"/>
      <c r="BC344" s="68"/>
      <c r="BD344" s="68"/>
      <c r="BE344" s="15"/>
      <c r="BF344" s="5">
        <f t="shared" si="151"/>
        <v>18644</v>
      </c>
      <c r="BG344" s="41">
        <v>4484</v>
      </c>
      <c r="BH344" s="42">
        <v>11920</v>
      </c>
      <c r="BI344" s="42"/>
      <c r="BJ344" s="42"/>
      <c r="BK344" s="42"/>
      <c r="BL344" s="42"/>
      <c r="BM344" s="15">
        <v>2240</v>
      </c>
    </row>
    <row r="345" spans="1:65" outlineLevel="5">
      <c r="A345" s="22">
        <f t="shared" si="135"/>
        <v>10</v>
      </c>
      <c r="B345" s="9">
        <f t="shared" si="120"/>
        <v>43027</v>
      </c>
      <c r="C345" s="207">
        <v>423410</v>
      </c>
      <c r="D345" s="64">
        <f t="shared" si="142"/>
        <v>37.799999999999997</v>
      </c>
      <c r="E345" s="12">
        <v>38</v>
      </c>
      <c r="F345" s="12">
        <v>38</v>
      </c>
      <c r="G345" s="12">
        <v>39</v>
      </c>
      <c r="H345" s="12">
        <v>38</v>
      </c>
      <c r="I345" s="12">
        <v>37</v>
      </c>
      <c r="J345" s="12">
        <v>37</v>
      </c>
      <c r="K345" s="12">
        <v>38</v>
      </c>
      <c r="L345" s="12">
        <v>37</v>
      </c>
      <c r="M345" s="74">
        <f t="shared" si="143"/>
        <v>7.3</v>
      </c>
      <c r="N345" s="83">
        <v>7.35</v>
      </c>
      <c r="O345" s="83">
        <v>7.36</v>
      </c>
      <c r="P345" s="83">
        <v>7.35</v>
      </c>
      <c r="Q345" s="83">
        <v>7.32</v>
      </c>
      <c r="R345" s="83"/>
      <c r="S345" s="83"/>
      <c r="T345" s="83"/>
      <c r="U345" s="83"/>
      <c r="V345" s="5" t="str">
        <f t="shared" si="144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5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22</v>
      </c>
      <c r="AO345" s="41">
        <v>1778</v>
      </c>
      <c r="AP345" s="110">
        <v>3.5</v>
      </c>
      <c r="AQ345" s="111">
        <v>2.81</v>
      </c>
      <c r="AR345" s="126">
        <f t="shared" si="146"/>
        <v>80.285714285714278</v>
      </c>
      <c r="AS345" s="126">
        <f t="shared" si="147"/>
        <v>19.714285714285722</v>
      </c>
      <c r="AT345" s="127">
        <v>1816</v>
      </c>
      <c r="AU345" s="128">
        <v>2.71</v>
      </c>
      <c r="AV345" s="129">
        <v>1.65</v>
      </c>
      <c r="AW345" s="126">
        <f t="shared" si="148"/>
        <v>60.88560885608856</v>
      </c>
      <c r="AX345" s="126">
        <f t="shared" si="149"/>
        <v>39.11439114391144</v>
      </c>
      <c r="AY345" s="64">
        <f t="shared" si="150"/>
        <v>61.77734506143824</v>
      </c>
      <c r="AZ345" s="97">
        <v>81</v>
      </c>
      <c r="BA345" s="68"/>
      <c r="BB345" s="68"/>
      <c r="BC345" s="68"/>
      <c r="BD345" s="68"/>
      <c r="BE345" s="15"/>
      <c r="BF345" s="5">
        <f t="shared" si="151"/>
        <v>14867</v>
      </c>
      <c r="BG345" s="41">
        <v>4477</v>
      </c>
      <c r="BH345" s="42">
        <v>7700</v>
      </c>
      <c r="BI345" s="42"/>
      <c r="BJ345" s="42"/>
      <c r="BK345" s="42"/>
      <c r="BL345" s="42"/>
      <c r="BM345" s="15">
        <v>2690</v>
      </c>
    </row>
    <row r="346" spans="1:65" outlineLevel="5">
      <c r="A346" s="22">
        <f t="shared" si="135"/>
        <v>10</v>
      </c>
      <c r="B346" s="9">
        <f t="shared" si="120"/>
        <v>43028</v>
      </c>
      <c r="C346" s="207">
        <v>406979</v>
      </c>
      <c r="D346" s="64">
        <f t="shared" si="142"/>
        <v>37.5</v>
      </c>
      <c r="E346" s="12">
        <v>38</v>
      </c>
      <c r="F346" s="12">
        <v>38</v>
      </c>
      <c r="G346" s="12">
        <v>38</v>
      </c>
      <c r="H346" s="12">
        <v>38</v>
      </c>
      <c r="I346" s="12">
        <v>37</v>
      </c>
      <c r="J346" s="12">
        <v>37</v>
      </c>
      <c r="K346" s="12">
        <v>37</v>
      </c>
      <c r="L346" s="12">
        <v>37</v>
      </c>
      <c r="M346" s="74" t="str">
        <f t="shared" si="143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44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5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23</v>
      </c>
      <c r="AO346" s="41">
        <v>1732</v>
      </c>
      <c r="AP346" s="110"/>
      <c r="AQ346" s="111"/>
      <c r="AR346" s="126" t="str">
        <f t="shared" si="146"/>
        <v/>
      </c>
      <c r="AS346" s="126" t="str">
        <f t="shared" si="147"/>
        <v/>
      </c>
      <c r="AT346" s="127">
        <v>1959</v>
      </c>
      <c r="AU346" s="128"/>
      <c r="AV346" s="129"/>
      <c r="AW346" s="126" t="str">
        <f t="shared" si="148"/>
        <v/>
      </c>
      <c r="AX346" s="126" t="str">
        <f t="shared" si="149"/>
        <v/>
      </c>
      <c r="AY346" s="64" t="str">
        <f t="shared" si="150"/>
        <v/>
      </c>
      <c r="AZ346" s="97">
        <v>80.7</v>
      </c>
      <c r="BA346" s="68"/>
      <c r="BB346" s="68"/>
      <c r="BC346" s="68"/>
      <c r="BD346" s="68"/>
      <c r="BE346" s="15"/>
      <c r="BF346" s="5">
        <f t="shared" si="151"/>
        <v>16417</v>
      </c>
      <c r="BG346" s="41">
        <v>4487</v>
      </c>
      <c r="BH346" s="42">
        <v>6560</v>
      </c>
      <c r="BI346" s="42"/>
      <c r="BJ346" s="42"/>
      <c r="BK346" s="42"/>
      <c r="BL346" s="42"/>
      <c r="BM346" s="15">
        <v>5370</v>
      </c>
    </row>
    <row r="347" spans="1:65" outlineLevel="5">
      <c r="A347" s="22">
        <f t="shared" si="135"/>
        <v>10</v>
      </c>
      <c r="B347" s="9">
        <f t="shared" si="120"/>
        <v>43029</v>
      </c>
      <c r="C347" s="207">
        <v>409367</v>
      </c>
      <c r="D347" s="64">
        <f t="shared" si="142"/>
        <v>37.5</v>
      </c>
      <c r="E347" s="12">
        <v>38</v>
      </c>
      <c r="F347" s="12">
        <v>38</v>
      </c>
      <c r="G347" s="12">
        <v>38</v>
      </c>
      <c r="H347" s="12">
        <v>38</v>
      </c>
      <c r="I347" s="12">
        <v>37</v>
      </c>
      <c r="J347" s="12">
        <v>37</v>
      </c>
      <c r="K347" s="12">
        <v>37</v>
      </c>
      <c r="L347" s="12">
        <v>37</v>
      </c>
      <c r="M347" s="74" t="str">
        <f t="shared" si="143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4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5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20</v>
      </c>
      <c r="AO347" s="41">
        <v>1966</v>
      </c>
      <c r="AP347" s="110"/>
      <c r="AQ347" s="111"/>
      <c r="AR347" s="126" t="str">
        <f t="shared" si="146"/>
        <v/>
      </c>
      <c r="AS347" s="126" t="str">
        <f t="shared" si="147"/>
        <v/>
      </c>
      <c r="AT347" s="127">
        <v>2164</v>
      </c>
      <c r="AU347" s="128"/>
      <c r="AV347" s="129"/>
      <c r="AW347" s="126" t="str">
        <f t="shared" si="148"/>
        <v/>
      </c>
      <c r="AX347" s="126" t="str">
        <f t="shared" si="149"/>
        <v/>
      </c>
      <c r="AY347" s="64" t="str">
        <f t="shared" si="150"/>
        <v/>
      </c>
      <c r="AZ347" s="97"/>
      <c r="BA347" s="68"/>
      <c r="BB347" s="68"/>
      <c r="BC347" s="68"/>
      <c r="BD347" s="68"/>
      <c r="BE347" s="15"/>
      <c r="BF347" s="5">
        <f t="shared" si="151"/>
        <v>18551</v>
      </c>
      <c r="BG347" s="41">
        <v>4591</v>
      </c>
      <c r="BH347" s="42">
        <v>8350</v>
      </c>
      <c r="BI347" s="42"/>
      <c r="BJ347" s="42"/>
      <c r="BK347" s="42"/>
      <c r="BL347" s="42"/>
      <c r="BM347" s="15">
        <v>5610</v>
      </c>
    </row>
    <row r="348" spans="1:65" outlineLevel="5">
      <c r="A348" s="22">
        <f t="shared" si="135"/>
        <v>10</v>
      </c>
      <c r="B348" s="9">
        <f t="shared" si="120"/>
        <v>43030</v>
      </c>
      <c r="C348" s="207">
        <v>401230</v>
      </c>
      <c r="D348" s="64">
        <f t="shared" si="142"/>
        <v>37.5</v>
      </c>
      <c r="E348" s="12">
        <v>38</v>
      </c>
      <c r="F348" s="12">
        <v>38</v>
      </c>
      <c r="G348" s="12">
        <v>38</v>
      </c>
      <c r="H348" s="12">
        <v>38</v>
      </c>
      <c r="I348" s="12">
        <v>37</v>
      </c>
      <c r="J348" s="12">
        <v>37</v>
      </c>
      <c r="K348" s="12">
        <v>37</v>
      </c>
      <c r="L348" s="12">
        <v>37</v>
      </c>
      <c r="M348" s="74" t="str">
        <f t="shared" si="143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4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5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22</v>
      </c>
      <c r="AO348" s="41">
        <v>1773</v>
      </c>
      <c r="AP348" s="110"/>
      <c r="AQ348" s="111"/>
      <c r="AR348" s="126" t="str">
        <f t="shared" si="146"/>
        <v/>
      </c>
      <c r="AS348" s="126" t="str">
        <f t="shared" si="147"/>
        <v/>
      </c>
      <c r="AT348" s="127">
        <v>1843</v>
      </c>
      <c r="AU348" s="128"/>
      <c r="AV348" s="129"/>
      <c r="AW348" s="126" t="str">
        <f t="shared" si="148"/>
        <v/>
      </c>
      <c r="AX348" s="126" t="str">
        <f t="shared" si="149"/>
        <v/>
      </c>
      <c r="AY348" s="64" t="str">
        <f t="shared" si="150"/>
        <v/>
      </c>
      <c r="AZ348" s="97"/>
      <c r="BA348" s="68"/>
      <c r="BB348" s="68"/>
      <c r="BC348" s="68"/>
      <c r="BD348" s="68"/>
      <c r="BE348" s="15"/>
      <c r="BF348" s="5">
        <f t="shared" si="151"/>
        <v>16908</v>
      </c>
      <c r="BG348" s="41">
        <v>4728</v>
      </c>
      <c r="BH348" s="42">
        <v>6800</v>
      </c>
      <c r="BI348" s="42"/>
      <c r="BJ348" s="42"/>
      <c r="BK348" s="42"/>
      <c r="BL348" s="42"/>
      <c r="BM348" s="15">
        <v>5380</v>
      </c>
    </row>
    <row r="349" spans="1:65" outlineLevel="5">
      <c r="A349" s="22">
        <f t="shared" si="135"/>
        <v>10</v>
      </c>
      <c r="B349" s="9">
        <f t="shared" si="120"/>
        <v>43031</v>
      </c>
      <c r="C349" s="207">
        <v>371958</v>
      </c>
      <c r="D349" s="64">
        <f t="shared" si="142"/>
        <v>37.5</v>
      </c>
      <c r="E349" s="12">
        <v>38</v>
      </c>
      <c r="F349" s="12">
        <v>38</v>
      </c>
      <c r="G349" s="12">
        <v>38</v>
      </c>
      <c r="H349" s="12">
        <v>38</v>
      </c>
      <c r="I349" s="12">
        <v>37</v>
      </c>
      <c r="J349" s="12">
        <v>37</v>
      </c>
      <c r="K349" s="12">
        <v>37</v>
      </c>
      <c r="L349" s="12">
        <v>37</v>
      </c>
      <c r="M349" s="74" t="str">
        <f t="shared" si="143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4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5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21</v>
      </c>
      <c r="AO349" s="41">
        <v>1934</v>
      </c>
      <c r="AP349" s="110"/>
      <c r="AQ349" s="111"/>
      <c r="AR349" s="126" t="str">
        <f t="shared" si="146"/>
        <v/>
      </c>
      <c r="AS349" s="126" t="str">
        <f t="shared" si="147"/>
        <v/>
      </c>
      <c r="AT349" s="127">
        <v>1901</v>
      </c>
      <c r="AU349" s="128"/>
      <c r="AV349" s="129"/>
      <c r="AW349" s="126" t="str">
        <f t="shared" si="148"/>
        <v/>
      </c>
      <c r="AX349" s="126" t="str">
        <f t="shared" si="149"/>
        <v/>
      </c>
      <c r="AY349" s="64" t="str">
        <f t="shared" si="150"/>
        <v/>
      </c>
      <c r="AZ349" s="97">
        <v>80.5</v>
      </c>
      <c r="BA349" s="68"/>
      <c r="BB349" s="68"/>
      <c r="BC349" s="68"/>
      <c r="BD349" s="68"/>
      <c r="BE349" s="15"/>
      <c r="BF349" s="5">
        <f t="shared" si="151"/>
        <v>15964</v>
      </c>
      <c r="BG349" s="41">
        <v>2514</v>
      </c>
      <c r="BH349" s="42">
        <v>8180</v>
      </c>
      <c r="BI349" s="42"/>
      <c r="BJ349" s="42"/>
      <c r="BK349" s="42"/>
      <c r="BL349" s="42"/>
      <c r="BM349" s="15">
        <v>5270</v>
      </c>
    </row>
    <row r="350" spans="1:65" outlineLevel="5">
      <c r="A350" s="22">
        <f t="shared" si="135"/>
        <v>10</v>
      </c>
      <c r="B350" s="9">
        <f t="shared" si="120"/>
        <v>43032</v>
      </c>
      <c r="C350" s="207">
        <v>383667</v>
      </c>
      <c r="D350" s="64">
        <f t="shared" si="142"/>
        <v>37</v>
      </c>
      <c r="E350" s="12">
        <v>37</v>
      </c>
      <c r="F350" s="12">
        <v>38</v>
      </c>
      <c r="G350" s="12">
        <v>38</v>
      </c>
      <c r="H350" s="12">
        <v>37</v>
      </c>
      <c r="I350" s="12">
        <v>36</v>
      </c>
      <c r="J350" s="12">
        <v>37</v>
      </c>
      <c r="K350" s="12">
        <v>37</v>
      </c>
      <c r="L350" s="12">
        <v>36</v>
      </c>
      <c r="M350" s="74" t="str">
        <f t="shared" si="143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4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5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21</v>
      </c>
      <c r="AO350" s="41">
        <v>1885</v>
      </c>
      <c r="AP350" s="110"/>
      <c r="AQ350" s="111"/>
      <c r="AR350" s="126" t="str">
        <f t="shared" si="146"/>
        <v/>
      </c>
      <c r="AS350" s="126" t="str">
        <f t="shared" si="147"/>
        <v/>
      </c>
      <c r="AT350" s="127">
        <v>2049</v>
      </c>
      <c r="AU350" s="128"/>
      <c r="AV350" s="129"/>
      <c r="AW350" s="126" t="str">
        <f t="shared" si="148"/>
        <v/>
      </c>
      <c r="AX350" s="126" t="str">
        <f t="shared" si="149"/>
        <v/>
      </c>
      <c r="AY350" s="64" t="str">
        <f t="shared" si="150"/>
        <v/>
      </c>
      <c r="AZ350" s="97">
        <v>80.400000000000006</v>
      </c>
      <c r="BA350" s="68"/>
      <c r="BB350" s="68"/>
      <c r="BC350" s="68"/>
      <c r="BD350" s="68"/>
      <c r="BE350" s="15"/>
      <c r="BF350" s="5">
        <f t="shared" si="151"/>
        <v>16344</v>
      </c>
      <c r="BG350" s="41">
        <v>3214</v>
      </c>
      <c r="BH350" s="42">
        <v>7890</v>
      </c>
      <c r="BI350" s="42"/>
      <c r="BJ350" s="42"/>
      <c r="BK350" s="42"/>
      <c r="BL350" s="42"/>
      <c r="BM350" s="15">
        <v>5240</v>
      </c>
    </row>
    <row r="351" spans="1:65" outlineLevel="5">
      <c r="A351" s="22">
        <f t="shared" si="135"/>
        <v>10</v>
      </c>
      <c r="B351" s="9">
        <f t="shared" si="120"/>
        <v>43033</v>
      </c>
      <c r="C351" s="207">
        <v>367501</v>
      </c>
      <c r="D351" s="64">
        <f t="shared" si="142"/>
        <v>37.5</v>
      </c>
      <c r="E351" s="12">
        <v>38</v>
      </c>
      <c r="F351" s="12">
        <v>38</v>
      </c>
      <c r="G351" s="12">
        <v>39</v>
      </c>
      <c r="H351" s="12">
        <v>37</v>
      </c>
      <c r="I351" s="12">
        <v>37</v>
      </c>
      <c r="J351" s="12">
        <v>37</v>
      </c>
      <c r="K351" s="12">
        <v>38</v>
      </c>
      <c r="L351" s="12">
        <v>36</v>
      </c>
      <c r="M351" s="74" t="str">
        <f t="shared" si="143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44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5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20</v>
      </c>
      <c r="AO351" s="41">
        <v>1968</v>
      </c>
      <c r="AP351" s="110"/>
      <c r="AQ351" s="111"/>
      <c r="AR351" s="126" t="str">
        <f t="shared" si="146"/>
        <v/>
      </c>
      <c r="AS351" s="126" t="str">
        <f t="shared" si="147"/>
        <v/>
      </c>
      <c r="AT351" s="127">
        <v>2046</v>
      </c>
      <c r="AU351" s="128"/>
      <c r="AV351" s="129"/>
      <c r="AW351" s="126" t="str">
        <f t="shared" si="148"/>
        <v/>
      </c>
      <c r="AX351" s="126" t="str">
        <f t="shared" si="149"/>
        <v/>
      </c>
      <c r="AY351" s="64" t="str">
        <f t="shared" si="150"/>
        <v/>
      </c>
      <c r="AZ351" s="97">
        <v>80.2</v>
      </c>
      <c r="BA351" s="68"/>
      <c r="BB351" s="68"/>
      <c r="BC351" s="68"/>
      <c r="BD351" s="68"/>
      <c r="BE351" s="15"/>
      <c r="BF351" s="5">
        <f t="shared" si="151"/>
        <v>18696</v>
      </c>
      <c r="BG351" s="41">
        <v>6366</v>
      </c>
      <c r="BH351" s="42">
        <v>7020</v>
      </c>
      <c r="BI351" s="42"/>
      <c r="BJ351" s="42"/>
      <c r="BK351" s="42"/>
      <c r="BL351" s="42"/>
      <c r="BM351" s="15">
        <v>5310</v>
      </c>
    </row>
    <row r="352" spans="1:65" outlineLevel="5">
      <c r="A352" s="22">
        <f t="shared" si="135"/>
        <v>10</v>
      </c>
      <c r="B352" s="9">
        <f t="shared" ref="B352:B415" si="152">B351+1</f>
        <v>43034</v>
      </c>
      <c r="C352" s="207">
        <v>371469</v>
      </c>
      <c r="D352" s="64">
        <f t="shared" si="142"/>
        <v>37.799999999999997</v>
      </c>
      <c r="E352" s="12">
        <v>38</v>
      </c>
      <c r="F352" s="12">
        <v>38</v>
      </c>
      <c r="G352" s="12">
        <v>39</v>
      </c>
      <c r="H352" s="12">
        <v>38</v>
      </c>
      <c r="I352" s="12">
        <v>37</v>
      </c>
      <c r="J352" s="12">
        <v>37</v>
      </c>
      <c r="K352" s="12">
        <v>38</v>
      </c>
      <c r="L352" s="12">
        <v>37</v>
      </c>
      <c r="M352" s="74" t="str">
        <f t="shared" si="143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44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5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20</v>
      </c>
      <c r="AO352" s="41">
        <v>1951</v>
      </c>
      <c r="AP352" s="110"/>
      <c r="AQ352" s="111"/>
      <c r="AR352" s="126" t="str">
        <f t="shared" si="146"/>
        <v/>
      </c>
      <c r="AS352" s="126" t="str">
        <f t="shared" si="147"/>
        <v/>
      </c>
      <c r="AT352" s="127">
        <v>2076</v>
      </c>
      <c r="AU352" s="128"/>
      <c r="AV352" s="129"/>
      <c r="AW352" s="126" t="str">
        <f t="shared" si="148"/>
        <v/>
      </c>
      <c r="AX352" s="126" t="str">
        <f t="shared" si="149"/>
        <v/>
      </c>
      <c r="AY352" s="64" t="str">
        <f t="shared" si="150"/>
        <v/>
      </c>
      <c r="AZ352" s="97">
        <v>80.7</v>
      </c>
      <c r="BA352" s="68">
        <v>62.31</v>
      </c>
      <c r="BB352" s="68"/>
      <c r="BC352" s="68"/>
      <c r="BD352" s="68"/>
      <c r="BE352" s="15"/>
      <c r="BF352" s="5">
        <f t="shared" si="151"/>
        <v>14609</v>
      </c>
      <c r="BG352" s="41">
        <v>4599</v>
      </c>
      <c r="BH352" s="42">
        <v>4650</v>
      </c>
      <c r="BI352" s="42"/>
      <c r="BJ352" s="42"/>
      <c r="BK352" s="42"/>
      <c r="BL352" s="42"/>
      <c r="BM352" s="15">
        <v>5360</v>
      </c>
    </row>
    <row r="353" spans="1:65" outlineLevel="5">
      <c r="A353" s="22">
        <f t="shared" si="135"/>
        <v>10</v>
      </c>
      <c r="B353" s="9">
        <f t="shared" si="152"/>
        <v>43035</v>
      </c>
      <c r="C353" s="207">
        <v>374177</v>
      </c>
      <c r="D353" s="64">
        <f t="shared" si="142"/>
        <v>37.799999999999997</v>
      </c>
      <c r="E353" s="12">
        <v>38</v>
      </c>
      <c r="F353" s="12">
        <v>38</v>
      </c>
      <c r="G353" s="12">
        <v>39</v>
      </c>
      <c r="H353" s="12">
        <v>38</v>
      </c>
      <c r="I353" s="12">
        <v>37</v>
      </c>
      <c r="J353" s="12">
        <v>37</v>
      </c>
      <c r="K353" s="12">
        <v>38</v>
      </c>
      <c r="L353" s="12">
        <v>37</v>
      </c>
      <c r="M353" s="74">
        <f t="shared" si="143"/>
        <v>7.3</v>
      </c>
      <c r="N353" s="83">
        <v>7.27</v>
      </c>
      <c r="O353" s="83">
        <v>7.31</v>
      </c>
      <c r="P353" s="83">
        <v>7.36</v>
      </c>
      <c r="Q353" s="83">
        <v>7.32</v>
      </c>
      <c r="R353" s="83"/>
      <c r="S353" s="83"/>
      <c r="T353" s="83"/>
      <c r="U353" s="83"/>
      <c r="V353" s="5" t="str">
        <f t="shared" si="144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5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21</v>
      </c>
      <c r="AO353" s="41">
        <v>1858</v>
      </c>
      <c r="AP353" s="110">
        <v>3.21</v>
      </c>
      <c r="AQ353" s="111">
        <v>2.5099999999999998</v>
      </c>
      <c r="AR353" s="126">
        <f t="shared" si="146"/>
        <v>78.193146417445476</v>
      </c>
      <c r="AS353" s="126">
        <f t="shared" si="147"/>
        <v>21.806853582554524</v>
      </c>
      <c r="AT353" s="127">
        <v>2111</v>
      </c>
      <c r="AU353" s="128">
        <v>2.2999999999999998</v>
      </c>
      <c r="AV353" s="129">
        <v>1.47</v>
      </c>
      <c r="AW353" s="126">
        <f t="shared" si="148"/>
        <v>63.913043478260875</v>
      </c>
      <c r="AX353" s="126">
        <f t="shared" si="149"/>
        <v>36.086956521739125</v>
      </c>
      <c r="AY353" s="64">
        <f t="shared" si="150"/>
        <v>50.607209715355417</v>
      </c>
      <c r="AZ353" s="97">
        <v>80.900000000000006</v>
      </c>
      <c r="BA353" s="68"/>
      <c r="BB353" s="68"/>
      <c r="BC353" s="68"/>
      <c r="BD353" s="68"/>
      <c r="BE353" s="15"/>
      <c r="BF353" s="5">
        <f t="shared" si="151"/>
        <v>16705</v>
      </c>
      <c r="BG353" s="41">
        <v>4675</v>
      </c>
      <c r="BH353" s="42">
        <v>6150</v>
      </c>
      <c r="BI353" s="42"/>
      <c r="BJ353" s="42"/>
      <c r="BK353" s="42"/>
      <c r="BL353" s="42"/>
      <c r="BM353" s="15">
        <v>5880</v>
      </c>
    </row>
    <row r="354" spans="1:65" outlineLevel="5">
      <c r="A354" s="22">
        <f t="shared" si="135"/>
        <v>10</v>
      </c>
      <c r="B354" s="9">
        <f t="shared" si="152"/>
        <v>43036</v>
      </c>
      <c r="C354" s="207">
        <v>370884</v>
      </c>
      <c r="D354" s="64">
        <f t="shared" si="142"/>
        <v>37.5</v>
      </c>
      <c r="E354" s="12">
        <v>38</v>
      </c>
      <c r="F354" s="12">
        <v>38</v>
      </c>
      <c r="G354" s="12">
        <v>38</v>
      </c>
      <c r="H354" s="12">
        <v>38</v>
      </c>
      <c r="I354" s="12">
        <v>37</v>
      </c>
      <c r="J354" s="12">
        <v>37</v>
      </c>
      <c r="K354" s="12">
        <v>37</v>
      </c>
      <c r="L354" s="12">
        <v>37</v>
      </c>
      <c r="M354" s="74" t="str">
        <f t="shared" si="143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4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5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21</v>
      </c>
      <c r="AO354" s="41">
        <v>1871</v>
      </c>
      <c r="AP354" s="110"/>
      <c r="AQ354" s="111"/>
      <c r="AR354" s="126" t="str">
        <f t="shared" si="146"/>
        <v/>
      </c>
      <c r="AS354" s="126" t="str">
        <f t="shared" si="147"/>
        <v/>
      </c>
      <c r="AT354" s="127">
        <v>1958</v>
      </c>
      <c r="AU354" s="128"/>
      <c r="AV354" s="129"/>
      <c r="AW354" s="126" t="str">
        <f t="shared" si="148"/>
        <v/>
      </c>
      <c r="AX354" s="126" t="str">
        <f t="shared" si="149"/>
        <v/>
      </c>
      <c r="AY354" s="64" t="str">
        <f t="shared" si="150"/>
        <v/>
      </c>
      <c r="AZ354" s="97"/>
      <c r="BA354" s="68"/>
      <c r="BB354" s="68"/>
      <c r="BC354" s="68"/>
      <c r="BD354" s="68"/>
      <c r="BE354" s="15"/>
      <c r="BF354" s="5">
        <f t="shared" si="151"/>
        <v>17491</v>
      </c>
      <c r="BG354" s="41">
        <v>4611</v>
      </c>
      <c r="BH354" s="42">
        <v>8310</v>
      </c>
      <c r="BI354" s="42"/>
      <c r="BJ354" s="42"/>
      <c r="BK354" s="42"/>
      <c r="BL354" s="42"/>
      <c r="BM354" s="15">
        <v>4570</v>
      </c>
    </row>
    <row r="355" spans="1:65" outlineLevel="5">
      <c r="A355" s="22">
        <f t="shared" si="135"/>
        <v>10</v>
      </c>
      <c r="B355" s="9">
        <f t="shared" si="152"/>
        <v>43037</v>
      </c>
      <c r="C355" s="207">
        <v>360267</v>
      </c>
      <c r="D355" s="64">
        <f t="shared" si="142"/>
        <v>37.5</v>
      </c>
      <c r="E355" s="12">
        <v>38</v>
      </c>
      <c r="F355" s="12">
        <v>38</v>
      </c>
      <c r="G355" s="12">
        <v>38</v>
      </c>
      <c r="H355" s="12">
        <v>38</v>
      </c>
      <c r="I355" s="12">
        <v>37</v>
      </c>
      <c r="J355" s="12">
        <v>37</v>
      </c>
      <c r="K355" s="12">
        <v>37</v>
      </c>
      <c r="L355" s="12">
        <v>37</v>
      </c>
      <c r="M355" s="74" t="str">
        <f t="shared" si="143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4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5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28</v>
      </c>
      <c r="AO355" s="41">
        <v>1412</v>
      </c>
      <c r="AP355" s="110"/>
      <c r="AQ355" s="111"/>
      <c r="AR355" s="126" t="str">
        <f t="shared" si="146"/>
        <v/>
      </c>
      <c r="AS355" s="126" t="str">
        <f t="shared" si="147"/>
        <v/>
      </c>
      <c r="AT355" s="127">
        <v>1528</v>
      </c>
      <c r="AU355" s="128"/>
      <c r="AV355" s="129"/>
      <c r="AW355" s="126" t="str">
        <f t="shared" si="148"/>
        <v/>
      </c>
      <c r="AX355" s="126" t="str">
        <f t="shared" si="149"/>
        <v/>
      </c>
      <c r="AY355" s="64" t="str">
        <f t="shared" si="150"/>
        <v/>
      </c>
      <c r="AZ355" s="97"/>
      <c r="BA355" s="68"/>
      <c r="BB355" s="68"/>
      <c r="BC355" s="68"/>
      <c r="BD355" s="68"/>
      <c r="BE355" s="15"/>
      <c r="BF355" s="5">
        <f t="shared" si="151"/>
        <v>18720</v>
      </c>
      <c r="BG355" s="41">
        <v>4700</v>
      </c>
      <c r="BH355" s="42">
        <v>14020</v>
      </c>
      <c r="BI355" s="42"/>
      <c r="BJ355" s="42"/>
      <c r="BK355" s="42"/>
      <c r="BL355" s="42"/>
      <c r="BM355" s="15">
        <v>0</v>
      </c>
    </row>
    <row r="356" spans="1:65" outlineLevel="5">
      <c r="A356" s="22">
        <f t="shared" si="135"/>
        <v>10</v>
      </c>
      <c r="B356" s="9">
        <f t="shared" si="152"/>
        <v>43038</v>
      </c>
      <c r="C356" s="207">
        <v>359064</v>
      </c>
      <c r="D356" s="64">
        <f t="shared" si="142"/>
        <v>37.5</v>
      </c>
      <c r="E356" s="12">
        <v>38</v>
      </c>
      <c r="F356" s="12">
        <v>38</v>
      </c>
      <c r="G356" s="12">
        <v>38</v>
      </c>
      <c r="H356" s="12">
        <v>38</v>
      </c>
      <c r="I356" s="12">
        <v>37</v>
      </c>
      <c r="J356" s="12">
        <v>37</v>
      </c>
      <c r="K356" s="12">
        <v>37</v>
      </c>
      <c r="L356" s="12">
        <v>37</v>
      </c>
      <c r="M356" s="74" t="str">
        <f t="shared" si="143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4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5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27</v>
      </c>
      <c r="AO356" s="41">
        <v>1453</v>
      </c>
      <c r="AP356" s="110"/>
      <c r="AQ356" s="111"/>
      <c r="AR356" s="126" t="str">
        <f t="shared" si="146"/>
        <v/>
      </c>
      <c r="AS356" s="126" t="str">
        <f t="shared" si="147"/>
        <v/>
      </c>
      <c r="AT356" s="127">
        <v>1527</v>
      </c>
      <c r="AU356" s="128"/>
      <c r="AV356" s="129"/>
      <c r="AW356" s="126" t="str">
        <f t="shared" si="148"/>
        <v/>
      </c>
      <c r="AX356" s="126" t="str">
        <f t="shared" si="149"/>
        <v/>
      </c>
      <c r="AY356" s="64" t="str">
        <f t="shared" si="150"/>
        <v/>
      </c>
      <c r="AZ356" s="97">
        <v>82.1</v>
      </c>
      <c r="BA356" s="68"/>
      <c r="BB356" s="68"/>
      <c r="BC356" s="68"/>
      <c r="BD356" s="68"/>
      <c r="BE356" s="15"/>
      <c r="BF356" s="5">
        <f t="shared" si="151"/>
        <v>20020</v>
      </c>
      <c r="BG356" s="41">
        <v>3730</v>
      </c>
      <c r="BH356" s="42">
        <v>16290</v>
      </c>
      <c r="BI356" s="42"/>
      <c r="BJ356" s="42"/>
      <c r="BK356" s="42"/>
      <c r="BL356" s="42"/>
      <c r="BM356" s="15">
        <v>0</v>
      </c>
    </row>
    <row r="357" spans="1:65" ht="17.25" outlineLevel="5" thickBot="1">
      <c r="A357" s="31">
        <f t="shared" si="135"/>
        <v>10</v>
      </c>
      <c r="B357" s="32">
        <f t="shared" si="152"/>
        <v>43039</v>
      </c>
      <c r="C357" s="207">
        <v>378800</v>
      </c>
      <c r="D357" s="64">
        <f t="shared" si="142"/>
        <v>37.799999999999997</v>
      </c>
      <c r="E357" s="12">
        <v>38</v>
      </c>
      <c r="F357" s="12">
        <v>38</v>
      </c>
      <c r="G357" s="12">
        <v>39</v>
      </c>
      <c r="H357" s="12">
        <v>38</v>
      </c>
      <c r="I357" s="12">
        <v>37</v>
      </c>
      <c r="J357" s="12">
        <v>37</v>
      </c>
      <c r="K357" s="12">
        <v>38</v>
      </c>
      <c r="L357" s="12">
        <v>37</v>
      </c>
      <c r="M357" s="74" t="str">
        <f t="shared" si="143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4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5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29</v>
      </c>
      <c r="AO357" s="41">
        <v>1388</v>
      </c>
      <c r="AP357" s="110"/>
      <c r="AQ357" s="111"/>
      <c r="AR357" s="126" t="str">
        <f t="shared" si="146"/>
        <v/>
      </c>
      <c r="AS357" s="126" t="str">
        <f t="shared" si="147"/>
        <v/>
      </c>
      <c r="AT357" s="127">
        <v>1856</v>
      </c>
      <c r="AU357" s="128"/>
      <c r="AV357" s="129"/>
      <c r="AW357" s="126" t="str">
        <f t="shared" si="148"/>
        <v/>
      </c>
      <c r="AX357" s="126" t="str">
        <f t="shared" si="149"/>
        <v/>
      </c>
      <c r="AY357" s="64" t="str">
        <f t="shared" si="150"/>
        <v/>
      </c>
      <c r="AZ357" s="97">
        <v>81.599999999999994</v>
      </c>
      <c r="BA357" s="68"/>
      <c r="BB357" s="68"/>
      <c r="BC357" s="68"/>
      <c r="BD357" s="68"/>
      <c r="BE357" s="15"/>
      <c r="BF357" s="5">
        <f t="shared" si="151"/>
        <v>17164</v>
      </c>
      <c r="BG357" s="41">
        <v>1894</v>
      </c>
      <c r="BH357" s="42">
        <v>15110</v>
      </c>
      <c r="BI357" s="42"/>
      <c r="BJ357" s="42"/>
      <c r="BK357" s="42"/>
      <c r="BL357" s="42"/>
      <c r="BM357" s="15">
        <v>160</v>
      </c>
    </row>
    <row r="358" spans="1:65" outlineLevel="4">
      <c r="A358" s="157" t="s">
        <v>167</v>
      </c>
      <c r="B358" s="158"/>
      <c r="C358" s="50">
        <f t="shared" ref="C358:BM358" si="153">SUBTOTAL(4,C327:C357)</f>
        <v>533726</v>
      </c>
      <c r="D358" s="60">
        <f t="shared" si="153"/>
        <v>38</v>
      </c>
      <c r="E358" s="28">
        <f t="shared" si="153"/>
        <v>38</v>
      </c>
      <c r="F358" s="28">
        <f t="shared" si="153"/>
        <v>38</v>
      </c>
      <c r="G358" s="28">
        <f t="shared" si="153"/>
        <v>40</v>
      </c>
      <c r="H358" s="28">
        <f t="shared" si="153"/>
        <v>38</v>
      </c>
      <c r="I358" s="28">
        <f t="shared" si="153"/>
        <v>37</v>
      </c>
      <c r="J358" s="28">
        <f t="shared" si="153"/>
        <v>37</v>
      </c>
      <c r="K358" s="28">
        <f t="shared" si="153"/>
        <v>39</v>
      </c>
      <c r="L358" s="28">
        <f t="shared" si="153"/>
        <v>37</v>
      </c>
      <c r="M358" s="71">
        <f t="shared" si="153"/>
        <v>7.3</v>
      </c>
      <c r="N358" s="82">
        <f t="shared" si="153"/>
        <v>7.35</v>
      </c>
      <c r="O358" s="82">
        <f t="shared" si="153"/>
        <v>7.36</v>
      </c>
      <c r="P358" s="82">
        <f t="shared" si="153"/>
        <v>7.36</v>
      </c>
      <c r="Q358" s="82">
        <f t="shared" si="153"/>
        <v>7.36</v>
      </c>
      <c r="R358" s="82">
        <f t="shared" si="153"/>
        <v>0</v>
      </c>
      <c r="S358" s="82">
        <f t="shared" si="153"/>
        <v>0</v>
      </c>
      <c r="T358" s="82">
        <f t="shared" si="153"/>
        <v>0</v>
      </c>
      <c r="U358" s="82">
        <f t="shared" si="153"/>
        <v>0</v>
      </c>
      <c r="V358" s="29">
        <f t="shared" si="153"/>
        <v>0</v>
      </c>
      <c r="W358" s="39">
        <f t="shared" si="153"/>
        <v>0</v>
      </c>
      <c r="X358" s="39">
        <f t="shared" si="153"/>
        <v>0</v>
      </c>
      <c r="Y358" s="39">
        <f t="shared" si="153"/>
        <v>0</v>
      </c>
      <c r="Z358" s="39">
        <f t="shared" si="153"/>
        <v>0</v>
      </c>
      <c r="AA358" s="39">
        <f t="shared" si="153"/>
        <v>0</v>
      </c>
      <c r="AB358" s="39">
        <f t="shared" si="153"/>
        <v>0</v>
      </c>
      <c r="AC358" s="39">
        <f t="shared" si="153"/>
        <v>0</v>
      </c>
      <c r="AD358" s="39">
        <f t="shared" si="153"/>
        <v>0</v>
      </c>
      <c r="AE358" s="29">
        <f t="shared" si="153"/>
        <v>0</v>
      </c>
      <c r="AF358" s="39">
        <f t="shared" si="153"/>
        <v>0</v>
      </c>
      <c r="AG358" s="39">
        <f t="shared" si="153"/>
        <v>0</v>
      </c>
      <c r="AH358" s="39">
        <f t="shared" si="153"/>
        <v>0</v>
      </c>
      <c r="AI358" s="39">
        <f t="shared" si="153"/>
        <v>0</v>
      </c>
      <c r="AJ358" s="39">
        <f t="shared" si="153"/>
        <v>0</v>
      </c>
      <c r="AK358" s="39">
        <f t="shared" si="153"/>
        <v>0</v>
      </c>
      <c r="AL358" s="39">
        <f t="shared" si="153"/>
        <v>0</v>
      </c>
      <c r="AM358" s="39">
        <f t="shared" si="153"/>
        <v>0</v>
      </c>
      <c r="AN358" s="39">
        <f t="shared" si="153"/>
        <v>31</v>
      </c>
      <c r="AO358" s="39">
        <f t="shared" si="153"/>
        <v>2059</v>
      </c>
      <c r="AP358" s="104">
        <f t="shared" si="153"/>
        <v>3.5</v>
      </c>
      <c r="AQ358" s="105">
        <f t="shared" si="153"/>
        <v>2.81</v>
      </c>
      <c r="AR358" s="106">
        <f t="shared" si="153"/>
        <v>80.285714285714278</v>
      </c>
      <c r="AS358" s="106">
        <f t="shared" si="153"/>
        <v>21.806853582554524</v>
      </c>
      <c r="AT358" s="107">
        <f t="shared" si="153"/>
        <v>2174</v>
      </c>
      <c r="AU358" s="108">
        <f t="shared" si="153"/>
        <v>2.95</v>
      </c>
      <c r="AV358" s="109">
        <f t="shared" si="153"/>
        <v>1.82</v>
      </c>
      <c r="AW358" s="106">
        <f t="shared" si="153"/>
        <v>63.913043478260875</v>
      </c>
      <c r="AX358" s="106">
        <f t="shared" si="153"/>
        <v>39.11439114391144</v>
      </c>
      <c r="AY358" s="60">
        <f t="shared" si="153"/>
        <v>61.77734506143824</v>
      </c>
      <c r="AZ358" s="96">
        <f t="shared" si="153"/>
        <v>82.1</v>
      </c>
      <c r="BA358" s="67">
        <f t="shared" si="153"/>
        <v>62.31</v>
      </c>
      <c r="BB358" s="67">
        <f t="shared" si="153"/>
        <v>0</v>
      </c>
      <c r="BC358" s="67">
        <f t="shared" si="153"/>
        <v>0</v>
      </c>
      <c r="BD358" s="67">
        <f t="shared" si="153"/>
        <v>0</v>
      </c>
      <c r="BE358" s="27">
        <f t="shared" si="153"/>
        <v>0</v>
      </c>
      <c r="BF358" s="29">
        <f t="shared" si="153"/>
        <v>20339</v>
      </c>
      <c r="BG358" s="39">
        <f t="shared" si="153"/>
        <v>6746</v>
      </c>
      <c r="BH358" s="40">
        <f t="shared" si="153"/>
        <v>16290</v>
      </c>
      <c r="BI358" s="40">
        <f t="shared" si="153"/>
        <v>0</v>
      </c>
      <c r="BJ358" s="40">
        <f t="shared" si="153"/>
        <v>0</v>
      </c>
      <c r="BK358" s="40">
        <f t="shared" si="153"/>
        <v>0</v>
      </c>
      <c r="BL358" s="40">
        <f t="shared" si="153"/>
        <v>0</v>
      </c>
      <c r="BM358" s="27">
        <f t="shared" si="153"/>
        <v>5880</v>
      </c>
    </row>
    <row r="359" spans="1:65" outlineLevel="3">
      <c r="A359" s="187" t="s">
        <v>168</v>
      </c>
      <c r="B359" s="188"/>
      <c r="C359" s="207">
        <f t="shared" ref="C359:BM359" si="154">SUBTOTAL(5,C327:C357)</f>
        <v>359064</v>
      </c>
      <c r="D359" s="208">
        <f t="shared" si="154"/>
        <v>37</v>
      </c>
      <c r="E359" s="12">
        <f t="shared" si="154"/>
        <v>37</v>
      </c>
      <c r="F359" s="12">
        <f t="shared" si="154"/>
        <v>38</v>
      </c>
      <c r="G359" s="12">
        <f t="shared" si="154"/>
        <v>38</v>
      </c>
      <c r="H359" s="12">
        <f t="shared" si="154"/>
        <v>37</v>
      </c>
      <c r="I359" s="12">
        <f t="shared" si="154"/>
        <v>36</v>
      </c>
      <c r="J359" s="12">
        <f t="shared" si="154"/>
        <v>37</v>
      </c>
      <c r="K359" s="12">
        <f t="shared" si="154"/>
        <v>37</v>
      </c>
      <c r="L359" s="12">
        <f t="shared" si="154"/>
        <v>36</v>
      </c>
      <c r="M359" s="210">
        <f t="shared" si="154"/>
        <v>7.3</v>
      </c>
      <c r="N359" s="83">
        <f t="shared" si="154"/>
        <v>7.27</v>
      </c>
      <c r="O359" s="83">
        <f t="shared" si="154"/>
        <v>7.31</v>
      </c>
      <c r="P359" s="83">
        <f t="shared" si="154"/>
        <v>7.34</v>
      </c>
      <c r="Q359" s="83">
        <f t="shared" si="154"/>
        <v>7.32</v>
      </c>
      <c r="R359" s="83">
        <f t="shared" si="154"/>
        <v>0</v>
      </c>
      <c r="S359" s="83">
        <f t="shared" si="154"/>
        <v>0</v>
      </c>
      <c r="T359" s="83">
        <f t="shared" si="154"/>
        <v>0</v>
      </c>
      <c r="U359" s="83">
        <f t="shared" si="154"/>
        <v>0</v>
      </c>
      <c r="V359" s="212">
        <f t="shared" si="154"/>
        <v>0</v>
      </c>
      <c r="W359" s="41">
        <f t="shared" si="154"/>
        <v>0</v>
      </c>
      <c r="X359" s="41">
        <f t="shared" si="154"/>
        <v>0</v>
      </c>
      <c r="Y359" s="41">
        <f t="shared" si="154"/>
        <v>0</v>
      </c>
      <c r="Z359" s="41">
        <f t="shared" si="154"/>
        <v>0</v>
      </c>
      <c r="AA359" s="41">
        <f t="shared" si="154"/>
        <v>0</v>
      </c>
      <c r="AB359" s="41">
        <f t="shared" si="154"/>
        <v>0</v>
      </c>
      <c r="AC359" s="41">
        <f t="shared" si="154"/>
        <v>0</v>
      </c>
      <c r="AD359" s="41">
        <f t="shared" si="154"/>
        <v>0</v>
      </c>
      <c r="AE359" s="212">
        <f t="shared" si="154"/>
        <v>0</v>
      </c>
      <c r="AF359" s="41">
        <f t="shared" si="154"/>
        <v>0</v>
      </c>
      <c r="AG359" s="41">
        <f t="shared" si="154"/>
        <v>0</v>
      </c>
      <c r="AH359" s="41">
        <f t="shared" si="154"/>
        <v>0</v>
      </c>
      <c r="AI359" s="41">
        <f t="shared" si="154"/>
        <v>0</v>
      </c>
      <c r="AJ359" s="41">
        <f t="shared" si="154"/>
        <v>0</v>
      </c>
      <c r="AK359" s="41">
        <f t="shared" si="154"/>
        <v>0</v>
      </c>
      <c r="AL359" s="41">
        <f t="shared" si="154"/>
        <v>0</v>
      </c>
      <c r="AM359" s="41">
        <f t="shared" si="154"/>
        <v>0</v>
      </c>
      <c r="AN359" s="41">
        <f t="shared" si="154"/>
        <v>19</v>
      </c>
      <c r="AO359" s="41">
        <f t="shared" si="154"/>
        <v>1298</v>
      </c>
      <c r="AP359" s="110">
        <f t="shared" si="154"/>
        <v>3</v>
      </c>
      <c r="AQ359" s="111">
        <f t="shared" si="154"/>
        <v>2.35</v>
      </c>
      <c r="AR359" s="216">
        <f t="shared" si="154"/>
        <v>78.193146417445476</v>
      </c>
      <c r="AS359" s="216">
        <f t="shared" si="154"/>
        <v>19.714285714285722</v>
      </c>
      <c r="AT359" s="113">
        <f t="shared" si="154"/>
        <v>1527</v>
      </c>
      <c r="AU359" s="114">
        <f t="shared" si="154"/>
        <v>2.2999999999999998</v>
      </c>
      <c r="AV359" s="115">
        <f t="shared" si="154"/>
        <v>1.47</v>
      </c>
      <c r="AW359" s="216">
        <f t="shared" si="154"/>
        <v>60.88560885608856</v>
      </c>
      <c r="AX359" s="216">
        <f t="shared" si="154"/>
        <v>36.086956521739125</v>
      </c>
      <c r="AY359" s="208">
        <f t="shared" si="154"/>
        <v>50.607209715355417</v>
      </c>
      <c r="AZ359" s="97">
        <f t="shared" si="154"/>
        <v>80.2</v>
      </c>
      <c r="BA359" s="68">
        <f t="shared" si="154"/>
        <v>62.31</v>
      </c>
      <c r="BB359" s="68">
        <f t="shared" si="154"/>
        <v>0</v>
      </c>
      <c r="BC359" s="68">
        <f t="shared" si="154"/>
        <v>0</v>
      </c>
      <c r="BD359" s="68">
        <f t="shared" si="154"/>
        <v>0</v>
      </c>
      <c r="BE359" s="15">
        <f t="shared" si="154"/>
        <v>0</v>
      </c>
      <c r="BF359" s="212">
        <f t="shared" si="154"/>
        <v>12946</v>
      </c>
      <c r="BG359" s="41">
        <f t="shared" si="154"/>
        <v>1894</v>
      </c>
      <c r="BH359" s="42">
        <f t="shared" si="154"/>
        <v>2470</v>
      </c>
      <c r="BI359" s="42">
        <f t="shared" si="154"/>
        <v>0</v>
      </c>
      <c r="BJ359" s="42">
        <f t="shared" si="154"/>
        <v>0</v>
      </c>
      <c r="BK359" s="42">
        <f t="shared" si="154"/>
        <v>0</v>
      </c>
      <c r="BL359" s="42">
        <f t="shared" si="154"/>
        <v>0</v>
      </c>
      <c r="BM359" s="15">
        <f t="shared" si="154"/>
        <v>0</v>
      </c>
    </row>
    <row r="360" spans="1:65" outlineLevel="2">
      <c r="A360" s="187" t="s">
        <v>169</v>
      </c>
      <c r="B360" s="188"/>
      <c r="C360" s="207">
        <f>IFERROR(SUBTOTAL(1,C327:C357),"")</f>
        <v>420548.25806451612</v>
      </c>
      <c r="D360" s="208">
        <f t="shared" ref="D360:BM360" si="155">IFERROR(SUBTOTAL(1,D327:D357),"")</f>
        <v>37.580645161290313</v>
      </c>
      <c r="E360" s="12">
        <f t="shared" si="155"/>
        <v>37.903225806451616</v>
      </c>
      <c r="F360" s="12">
        <f t="shared" si="155"/>
        <v>38</v>
      </c>
      <c r="G360" s="12">
        <f t="shared" si="155"/>
        <v>38.41935483870968</v>
      </c>
      <c r="H360" s="12">
        <f t="shared" si="155"/>
        <v>37.935483870967744</v>
      </c>
      <c r="I360" s="12">
        <f t="shared" si="155"/>
        <v>36.903225806451616</v>
      </c>
      <c r="J360" s="12">
        <f t="shared" si="155"/>
        <v>37</v>
      </c>
      <c r="K360" s="12">
        <f t="shared" si="155"/>
        <v>37.41935483870968</v>
      </c>
      <c r="L360" s="12">
        <f t="shared" si="155"/>
        <v>36.935483870967744</v>
      </c>
      <c r="M360" s="210">
        <f t="shared" si="155"/>
        <v>7.3</v>
      </c>
      <c r="N360" s="83">
        <f t="shared" si="155"/>
        <v>7.3166666666666664</v>
      </c>
      <c r="O360" s="83">
        <f t="shared" si="155"/>
        <v>7.336666666666666</v>
      </c>
      <c r="P360" s="83">
        <f t="shared" si="155"/>
        <v>7.3500000000000005</v>
      </c>
      <c r="Q360" s="83">
        <f t="shared" si="155"/>
        <v>7.333333333333333</v>
      </c>
      <c r="R360" s="83" t="str">
        <f t="shared" si="155"/>
        <v/>
      </c>
      <c r="S360" s="83" t="str">
        <f t="shared" si="155"/>
        <v/>
      </c>
      <c r="T360" s="83" t="str">
        <f t="shared" si="155"/>
        <v/>
      </c>
      <c r="U360" s="83" t="str">
        <f t="shared" si="155"/>
        <v/>
      </c>
      <c r="V360" s="212" t="str">
        <f t="shared" si="155"/>
        <v/>
      </c>
      <c r="W360" s="41" t="str">
        <f t="shared" si="155"/>
        <v/>
      </c>
      <c r="X360" s="41" t="str">
        <f t="shared" si="155"/>
        <v/>
      </c>
      <c r="Y360" s="41" t="str">
        <f t="shared" si="155"/>
        <v/>
      </c>
      <c r="Z360" s="41" t="str">
        <f t="shared" si="155"/>
        <v/>
      </c>
      <c r="AA360" s="41" t="str">
        <f t="shared" si="155"/>
        <v/>
      </c>
      <c r="AB360" s="41" t="str">
        <f t="shared" si="155"/>
        <v/>
      </c>
      <c r="AC360" s="41" t="str">
        <f t="shared" si="155"/>
        <v/>
      </c>
      <c r="AD360" s="41" t="str">
        <f t="shared" si="155"/>
        <v/>
      </c>
      <c r="AE360" s="212" t="str">
        <f t="shared" si="155"/>
        <v/>
      </c>
      <c r="AF360" s="41" t="str">
        <f t="shared" si="155"/>
        <v/>
      </c>
      <c r="AG360" s="41" t="str">
        <f t="shared" si="155"/>
        <v/>
      </c>
      <c r="AH360" s="41" t="str">
        <f t="shared" si="155"/>
        <v/>
      </c>
      <c r="AI360" s="41" t="str">
        <f t="shared" si="155"/>
        <v/>
      </c>
      <c r="AJ360" s="41" t="str">
        <f t="shared" si="155"/>
        <v/>
      </c>
      <c r="AK360" s="41" t="str">
        <f t="shared" si="155"/>
        <v/>
      </c>
      <c r="AL360" s="41" t="str">
        <f t="shared" si="155"/>
        <v/>
      </c>
      <c r="AM360" s="41" t="str">
        <f t="shared" si="155"/>
        <v/>
      </c>
      <c r="AN360" s="41">
        <f t="shared" si="155"/>
        <v>23.580645161290324</v>
      </c>
      <c r="AO360" s="41">
        <f t="shared" si="155"/>
        <v>1716.6129032258063</v>
      </c>
      <c r="AP360" s="110">
        <f t="shared" si="155"/>
        <v>3.2366666666666668</v>
      </c>
      <c r="AQ360" s="111">
        <f t="shared" si="155"/>
        <v>2.5566666666666666</v>
      </c>
      <c r="AR360" s="216">
        <f t="shared" si="155"/>
        <v>78.937398012164351</v>
      </c>
      <c r="AS360" s="216">
        <f t="shared" si="155"/>
        <v>21.062601987835638</v>
      </c>
      <c r="AT360" s="113">
        <f t="shared" si="155"/>
        <v>1865.9354838709678</v>
      </c>
      <c r="AU360" s="114">
        <f t="shared" si="155"/>
        <v>2.6533333333333333</v>
      </c>
      <c r="AV360" s="115">
        <f t="shared" si="155"/>
        <v>1.6466666666666665</v>
      </c>
      <c r="AW360" s="216">
        <f t="shared" si="155"/>
        <v>62.164522529528902</v>
      </c>
      <c r="AX360" s="216">
        <f t="shared" si="155"/>
        <v>37.835477470471098</v>
      </c>
      <c r="AY360" s="208">
        <f t="shared" si="155"/>
        <v>55.945168544502053</v>
      </c>
      <c r="AZ360" s="97">
        <f t="shared" si="155"/>
        <v>80.90625</v>
      </c>
      <c r="BA360" s="68">
        <f t="shared" si="155"/>
        <v>62.31</v>
      </c>
      <c r="BB360" s="68" t="str">
        <f t="shared" si="155"/>
        <v/>
      </c>
      <c r="BC360" s="68" t="str">
        <f t="shared" si="155"/>
        <v/>
      </c>
      <c r="BD360" s="68" t="str">
        <f t="shared" si="155"/>
        <v/>
      </c>
      <c r="BE360" s="15" t="str">
        <f>IFERROR(SUBTOTAL(1,BE327:BE357),"")</f>
        <v/>
      </c>
      <c r="BF360" s="212">
        <f t="shared" si="155"/>
        <v>16995.83870967742</v>
      </c>
      <c r="BG360" s="41">
        <f t="shared" si="155"/>
        <v>4138.7419354838712</v>
      </c>
      <c r="BH360" s="42">
        <f t="shared" si="155"/>
        <v>8176.7741935483873</v>
      </c>
      <c r="BI360" s="42" t="str">
        <f t="shared" si="155"/>
        <v/>
      </c>
      <c r="BJ360" s="42" t="str">
        <f t="shared" si="155"/>
        <v/>
      </c>
      <c r="BK360" s="42" t="str">
        <f t="shared" si="155"/>
        <v/>
      </c>
      <c r="BL360" s="42" t="str">
        <f t="shared" si="155"/>
        <v/>
      </c>
      <c r="BM360" s="15">
        <f t="shared" si="155"/>
        <v>4680.322580645161</v>
      </c>
    </row>
    <row r="361" spans="1:65" ht="17.25" outlineLevel="1" thickBot="1">
      <c r="A361" s="224" t="s">
        <v>170</v>
      </c>
      <c r="B361" s="225"/>
      <c r="C361" s="226">
        <f>SUBTOTAL(9,C327:C357)</f>
        <v>13036996</v>
      </c>
      <c r="D361" s="227"/>
      <c r="E361" s="228"/>
      <c r="F361" s="228"/>
      <c r="G361" s="228"/>
      <c r="H361" s="228"/>
      <c r="I361" s="228"/>
      <c r="J361" s="228"/>
      <c r="K361" s="228"/>
      <c r="L361" s="228"/>
      <c r="M361" s="229"/>
      <c r="N361" s="230"/>
      <c r="O361" s="230"/>
      <c r="P361" s="230"/>
      <c r="Q361" s="230"/>
      <c r="R361" s="230"/>
      <c r="S361" s="230"/>
      <c r="T361" s="230"/>
      <c r="U361" s="230"/>
      <c r="V361" s="231"/>
      <c r="W361" s="232"/>
      <c r="X361" s="232"/>
      <c r="Y361" s="232"/>
      <c r="Z361" s="232"/>
      <c r="AA361" s="232"/>
      <c r="AB361" s="232"/>
      <c r="AC361" s="232"/>
      <c r="AD361" s="232"/>
      <c r="AE361" s="231"/>
      <c r="AF361" s="232"/>
      <c r="AG361" s="232"/>
      <c r="AH361" s="232"/>
      <c r="AI361" s="232"/>
      <c r="AJ361" s="232"/>
      <c r="AK361" s="232"/>
      <c r="AL361" s="232"/>
      <c r="AM361" s="232"/>
      <c r="AN361" s="232"/>
      <c r="AO361" s="233">
        <f>SUBTOTAL(9,AO327:AO357)</f>
        <v>53215</v>
      </c>
      <c r="AP361" s="234"/>
      <c r="AQ361" s="235"/>
      <c r="AR361" s="236"/>
      <c r="AS361" s="236"/>
      <c r="AT361" s="237">
        <f>SUBTOTAL(9,AT327:AT357)</f>
        <v>57844</v>
      </c>
      <c r="AU361" s="238"/>
      <c r="AV361" s="239"/>
      <c r="AW361" s="236"/>
      <c r="AX361" s="236"/>
      <c r="AY361" s="227"/>
      <c r="AZ361" s="240"/>
      <c r="BA361" s="241"/>
      <c r="BB361" s="241"/>
      <c r="BC361" s="241"/>
      <c r="BD361" s="241"/>
      <c r="BE361" s="242">
        <f>SUBTOTAL(9,BE327:BE357)</f>
        <v>0</v>
      </c>
      <c r="BF361" s="243">
        <f t="shared" ref="BF361:BM361" si="156">SUBTOTAL(9,BF327:BF357)</f>
        <v>526871</v>
      </c>
      <c r="BG361" s="233">
        <f t="shared" si="156"/>
        <v>128301</v>
      </c>
      <c r="BH361" s="244">
        <f t="shared" si="156"/>
        <v>253480</v>
      </c>
      <c r="BI361" s="244">
        <f t="shared" si="156"/>
        <v>0</v>
      </c>
      <c r="BJ361" s="244">
        <f t="shared" si="156"/>
        <v>0</v>
      </c>
      <c r="BK361" s="244">
        <f t="shared" si="156"/>
        <v>0</v>
      </c>
      <c r="BL361" s="244">
        <f t="shared" si="156"/>
        <v>0</v>
      </c>
      <c r="BM361" s="242">
        <f t="shared" si="156"/>
        <v>145090</v>
      </c>
    </row>
    <row r="362" spans="1:65" outlineLevel="5">
      <c r="A362" s="21">
        <f t="shared" si="135"/>
        <v>11</v>
      </c>
      <c r="B362" s="33">
        <f>B357+1</f>
        <v>43040</v>
      </c>
      <c r="C362" s="207">
        <v>380740</v>
      </c>
      <c r="D362" s="64">
        <f t="shared" ref="D362:D391" si="157">IFERROR(ROUND(AVERAGE(E362:L362),1),"")</f>
        <v>37.5</v>
      </c>
      <c r="E362" s="12">
        <v>38</v>
      </c>
      <c r="F362" s="12">
        <v>38</v>
      </c>
      <c r="G362" s="12">
        <v>38</v>
      </c>
      <c r="H362" s="12">
        <v>38</v>
      </c>
      <c r="I362" s="12">
        <v>37</v>
      </c>
      <c r="J362" s="12">
        <v>37</v>
      </c>
      <c r="K362" s="12">
        <v>37</v>
      </c>
      <c r="L362" s="12">
        <v>37</v>
      </c>
      <c r="M362" s="74" t="str">
        <f t="shared" ref="M362:M391" si="15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5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36</v>
      </c>
      <c r="AO362" s="41">
        <v>1120</v>
      </c>
      <c r="AP362" s="110"/>
      <c r="AQ362" s="111"/>
      <c r="AR362" s="126" t="str">
        <f t="shared" ref="AR362:AR391" si="161">IFERROR(AQ362/AP362*100,"")</f>
        <v/>
      </c>
      <c r="AS362" s="126" t="str">
        <f t="shared" ref="AS362:AS391" si="162">IFERROR(100-AR362,"")</f>
        <v/>
      </c>
      <c r="AT362" s="127">
        <v>1119</v>
      </c>
      <c r="AU362" s="128"/>
      <c r="AV362" s="129"/>
      <c r="AW362" s="126" t="str">
        <f t="shared" ref="AW362:AW391" si="163">IFERROR(AV362/AU362*100,"")</f>
        <v/>
      </c>
      <c r="AX362" s="126" t="str">
        <f t="shared" ref="AX362:AX391" si="164">IFERROR(100-AW362,"")</f>
        <v/>
      </c>
      <c r="AY362" s="64" t="str">
        <f t="shared" ref="AY362:AY391" si="165">IFERROR((1-((AW362*AS362)/(AX362*AR362)))*100,"")</f>
        <v/>
      </c>
      <c r="AZ362" s="97">
        <v>80.7</v>
      </c>
      <c r="BA362" s="68"/>
      <c r="BB362" s="68"/>
      <c r="BC362" s="68"/>
      <c r="BD362" s="68"/>
      <c r="BE362" s="15"/>
      <c r="BF362" s="5">
        <f t="shared" ref="BF362:BF391" si="166">IF(SUM(BG362:BM362)=0,"",SUM(BG362:BM362))</f>
        <v>15783</v>
      </c>
      <c r="BG362" s="41">
        <v>4183</v>
      </c>
      <c r="BH362" s="42">
        <v>6570</v>
      </c>
      <c r="BI362" s="42"/>
      <c r="BJ362" s="42"/>
      <c r="BK362" s="42"/>
      <c r="BL362" s="42"/>
      <c r="BM362" s="15">
        <v>5030</v>
      </c>
    </row>
    <row r="363" spans="1:65" outlineLevel="5">
      <c r="A363" s="22">
        <f t="shared" si="135"/>
        <v>11</v>
      </c>
      <c r="B363" s="9">
        <f t="shared" si="152"/>
        <v>43041</v>
      </c>
      <c r="C363" s="207">
        <v>392688</v>
      </c>
      <c r="D363" s="64">
        <f t="shared" si="157"/>
        <v>37.5</v>
      </c>
      <c r="E363" s="12">
        <v>38</v>
      </c>
      <c r="F363" s="12">
        <v>38</v>
      </c>
      <c r="G363" s="12">
        <v>38</v>
      </c>
      <c r="H363" s="12">
        <v>38</v>
      </c>
      <c r="I363" s="12">
        <v>37</v>
      </c>
      <c r="J363" s="12">
        <v>37</v>
      </c>
      <c r="K363" s="12">
        <v>37</v>
      </c>
      <c r="L363" s="12">
        <v>37</v>
      </c>
      <c r="M363" s="74" t="str">
        <f t="shared" si="158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5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35</v>
      </c>
      <c r="AO363" s="41">
        <v>1136</v>
      </c>
      <c r="AP363" s="110"/>
      <c r="AQ363" s="111"/>
      <c r="AR363" s="126" t="str">
        <f t="shared" si="161"/>
        <v/>
      </c>
      <c r="AS363" s="126" t="str">
        <f t="shared" si="162"/>
        <v/>
      </c>
      <c r="AT363" s="127">
        <v>1126</v>
      </c>
      <c r="AU363" s="128"/>
      <c r="AV363" s="129"/>
      <c r="AW363" s="126" t="str">
        <f t="shared" si="163"/>
        <v/>
      </c>
      <c r="AX363" s="126" t="str">
        <f t="shared" si="164"/>
        <v/>
      </c>
      <c r="AY363" s="64" t="str">
        <f t="shared" si="165"/>
        <v/>
      </c>
      <c r="AZ363" s="97">
        <v>81.86</v>
      </c>
      <c r="BA363" s="68"/>
      <c r="BB363" s="68"/>
      <c r="BC363" s="68"/>
      <c r="BD363" s="68"/>
      <c r="BE363" s="15"/>
      <c r="BF363" s="5">
        <f t="shared" si="166"/>
        <v>14895</v>
      </c>
      <c r="BG363" s="41">
        <v>2755</v>
      </c>
      <c r="BH363" s="42">
        <v>7020</v>
      </c>
      <c r="BI363" s="42"/>
      <c r="BJ363" s="42"/>
      <c r="BK363" s="42"/>
      <c r="BL363" s="42"/>
      <c r="BM363" s="15">
        <v>5120</v>
      </c>
    </row>
    <row r="364" spans="1:65" outlineLevel="5">
      <c r="A364" s="22">
        <f t="shared" si="135"/>
        <v>11</v>
      </c>
      <c r="B364" s="9">
        <f t="shared" si="152"/>
        <v>43042</v>
      </c>
      <c r="C364" s="207">
        <v>389281</v>
      </c>
      <c r="D364" s="64">
        <f t="shared" si="157"/>
        <v>37.799999999999997</v>
      </c>
      <c r="E364" s="12">
        <v>38</v>
      </c>
      <c r="F364" s="12">
        <v>38</v>
      </c>
      <c r="G364" s="12">
        <v>39</v>
      </c>
      <c r="H364" s="12">
        <v>38</v>
      </c>
      <c r="I364" s="12">
        <v>37</v>
      </c>
      <c r="J364" s="12">
        <v>37</v>
      </c>
      <c r="K364" s="12">
        <v>38</v>
      </c>
      <c r="L364" s="12">
        <v>37</v>
      </c>
      <c r="M364" s="74">
        <f t="shared" si="158"/>
        <v>7.3</v>
      </c>
      <c r="N364" s="83">
        <v>7.29</v>
      </c>
      <c r="O364" s="83">
        <v>7.3</v>
      </c>
      <c r="P364" s="83">
        <v>7.32</v>
      </c>
      <c r="Q364" s="83">
        <v>7.32</v>
      </c>
      <c r="R364" s="83"/>
      <c r="S364" s="83"/>
      <c r="T364" s="83"/>
      <c r="U364" s="83"/>
      <c r="V364" s="5" t="str">
        <f t="shared" si="15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40</v>
      </c>
      <c r="AO364" s="41">
        <v>990</v>
      </c>
      <c r="AP364" s="110">
        <v>4.03</v>
      </c>
      <c r="AQ364" s="111">
        <v>3.26</v>
      </c>
      <c r="AR364" s="126">
        <f t="shared" si="161"/>
        <v>80.893300248138942</v>
      </c>
      <c r="AS364" s="126">
        <f t="shared" si="162"/>
        <v>19.106699751861058</v>
      </c>
      <c r="AT364" s="127">
        <v>1047</v>
      </c>
      <c r="AU364" s="128">
        <v>2.46</v>
      </c>
      <c r="AV364" s="129">
        <v>1.52</v>
      </c>
      <c r="AW364" s="126">
        <f t="shared" si="163"/>
        <v>61.788617886178862</v>
      </c>
      <c r="AX364" s="126">
        <f t="shared" si="164"/>
        <v>38.211382113821138</v>
      </c>
      <c r="AY364" s="64">
        <f t="shared" si="165"/>
        <v>61.806552669364279</v>
      </c>
      <c r="AZ364" s="97">
        <v>81.2</v>
      </c>
      <c r="BA364" s="68"/>
      <c r="BB364" s="68"/>
      <c r="BC364" s="68"/>
      <c r="BD364" s="68"/>
      <c r="BE364" s="15"/>
      <c r="BF364" s="5">
        <f t="shared" si="166"/>
        <v>14800</v>
      </c>
      <c r="BG364" s="41">
        <v>4250</v>
      </c>
      <c r="BH364" s="42">
        <v>2990</v>
      </c>
      <c r="BI364" s="42"/>
      <c r="BJ364" s="42"/>
      <c r="BK364" s="42"/>
      <c r="BL364" s="42"/>
      <c r="BM364" s="15">
        <v>7560</v>
      </c>
    </row>
    <row r="365" spans="1:65" outlineLevel="5">
      <c r="A365" s="22">
        <f t="shared" si="135"/>
        <v>11</v>
      </c>
      <c r="B365" s="9">
        <f t="shared" si="152"/>
        <v>43043</v>
      </c>
      <c r="C365" s="207">
        <v>387863</v>
      </c>
      <c r="D365" s="64">
        <f t="shared" si="157"/>
        <v>37.799999999999997</v>
      </c>
      <c r="E365" s="12">
        <v>38</v>
      </c>
      <c r="F365" s="12">
        <v>38</v>
      </c>
      <c r="G365" s="12">
        <v>39</v>
      </c>
      <c r="H365" s="12">
        <v>38</v>
      </c>
      <c r="I365" s="12">
        <v>37</v>
      </c>
      <c r="J365" s="12">
        <v>37</v>
      </c>
      <c r="K365" s="12">
        <v>38</v>
      </c>
      <c r="L365" s="12">
        <v>37</v>
      </c>
      <c r="M365" s="74" t="str">
        <f t="shared" si="15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5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44</v>
      </c>
      <c r="AO365" s="41">
        <v>907</v>
      </c>
      <c r="AP365" s="110"/>
      <c r="AQ365" s="111"/>
      <c r="AR365" s="126" t="str">
        <f t="shared" si="161"/>
        <v/>
      </c>
      <c r="AS365" s="126" t="str">
        <f t="shared" si="162"/>
        <v/>
      </c>
      <c r="AT365" s="127">
        <v>1012</v>
      </c>
      <c r="AU365" s="128"/>
      <c r="AV365" s="129"/>
      <c r="AW365" s="126" t="str">
        <f t="shared" si="163"/>
        <v/>
      </c>
      <c r="AX365" s="126" t="str">
        <f t="shared" si="164"/>
        <v/>
      </c>
      <c r="AY365" s="64" t="str">
        <f t="shared" si="165"/>
        <v/>
      </c>
      <c r="AZ365" s="97"/>
      <c r="BA365" s="68"/>
      <c r="BB365" s="68"/>
      <c r="BC365" s="68"/>
      <c r="BD365" s="68"/>
      <c r="BE365" s="15"/>
      <c r="BF365" s="5">
        <f t="shared" si="166"/>
        <v>12291</v>
      </c>
      <c r="BG365" s="41">
        <v>311</v>
      </c>
      <c r="BH365" s="42">
        <v>6160</v>
      </c>
      <c r="BI365" s="42"/>
      <c r="BJ365" s="42"/>
      <c r="BK365" s="42"/>
      <c r="BL365" s="42"/>
      <c r="BM365" s="15">
        <v>5820</v>
      </c>
    </row>
    <row r="366" spans="1:65" outlineLevel="5">
      <c r="A366" s="22">
        <f t="shared" si="135"/>
        <v>11</v>
      </c>
      <c r="B366" s="9">
        <f t="shared" si="152"/>
        <v>43044</v>
      </c>
      <c r="C366" s="207">
        <v>372205</v>
      </c>
      <c r="D366" s="64">
        <f t="shared" si="157"/>
        <v>37.299999999999997</v>
      </c>
      <c r="E366" s="12">
        <v>37</v>
      </c>
      <c r="F366" s="12">
        <v>38</v>
      </c>
      <c r="G366" s="12">
        <v>38</v>
      </c>
      <c r="H366" s="12">
        <v>38</v>
      </c>
      <c r="I366" s="12">
        <v>36</v>
      </c>
      <c r="J366" s="12">
        <v>37</v>
      </c>
      <c r="K366" s="12">
        <v>37</v>
      </c>
      <c r="L366" s="12">
        <v>37</v>
      </c>
      <c r="M366" s="74" t="str">
        <f t="shared" si="15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5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39</v>
      </c>
      <c r="AO366" s="41">
        <v>1016</v>
      </c>
      <c r="AP366" s="110"/>
      <c r="AQ366" s="111"/>
      <c r="AR366" s="126" t="str">
        <f t="shared" si="161"/>
        <v/>
      </c>
      <c r="AS366" s="126" t="str">
        <f t="shared" si="162"/>
        <v/>
      </c>
      <c r="AT366" s="127">
        <v>1041</v>
      </c>
      <c r="AU366" s="128"/>
      <c r="AV366" s="129"/>
      <c r="AW366" s="126" t="str">
        <f t="shared" si="163"/>
        <v/>
      </c>
      <c r="AX366" s="126" t="str">
        <f t="shared" si="164"/>
        <v/>
      </c>
      <c r="AY366" s="64" t="str">
        <f t="shared" si="165"/>
        <v/>
      </c>
      <c r="AZ366" s="97"/>
      <c r="BA366" s="68"/>
      <c r="BB366" s="68"/>
      <c r="BC366" s="68"/>
      <c r="BD366" s="68"/>
      <c r="BE366" s="15"/>
      <c r="BF366" s="5">
        <f t="shared" si="166"/>
        <v>14399</v>
      </c>
      <c r="BG366" s="41">
        <v>1409</v>
      </c>
      <c r="BH366" s="42">
        <v>6780</v>
      </c>
      <c r="BI366" s="42"/>
      <c r="BJ366" s="42"/>
      <c r="BK366" s="42"/>
      <c r="BL366" s="42"/>
      <c r="BM366" s="15">
        <v>6210</v>
      </c>
    </row>
    <row r="367" spans="1:65" outlineLevel="5">
      <c r="A367" s="22">
        <f t="shared" si="135"/>
        <v>11</v>
      </c>
      <c r="B367" s="9">
        <f t="shared" si="152"/>
        <v>43045</v>
      </c>
      <c r="C367" s="207">
        <v>343899</v>
      </c>
      <c r="D367" s="64">
        <f t="shared" si="157"/>
        <v>37.799999999999997</v>
      </c>
      <c r="E367" s="12">
        <v>38</v>
      </c>
      <c r="F367" s="12">
        <v>38</v>
      </c>
      <c r="G367" s="12">
        <v>39</v>
      </c>
      <c r="H367" s="12">
        <v>38</v>
      </c>
      <c r="I367" s="12">
        <v>37</v>
      </c>
      <c r="J367" s="12">
        <v>37</v>
      </c>
      <c r="K367" s="12">
        <v>38</v>
      </c>
      <c r="L367" s="12">
        <v>37</v>
      </c>
      <c r="M367" s="74" t="str">
        <f t="shared" si="158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5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38</v>
      </c>
      <c r="AO367" s="41">
        <v>1042</v>
      </c>
      <c r="AP367" s="110"/>
      <c r="AQ367" s="111"/>
      <c r="AR367" s="126" t="str">
        <f t="shared" si="161"/>
        <v/>
      </c>
      <c r="AS367" s="126" t="str">
        <f t="shared" si="162"/>
        <v/>
      </c>
      <c r="AT367" s="127">
        <v>1418</v>
      </c>
      <c r="AU367" s="128"/>
      <c r="AV367" s="129"/>
      <c r="AW367" s="126" t="str">
        <f t="shared" si="163"/>
        <v/>
      </c>
      <c r="AX367" s="126" t="str">
        <f t="shared" si="164"/>
        <v/>
      </c>
      <c r="AY367" s="64" t="str">
        <f t="shared" si="165"/>
        <v/>
      </c>
      <c r="AZ367" s="97">
        <v>82.1</v>
      </c>
      <c r="BA367" s="68"/>
      <c r="BB367" s="68"/>
      <c r="BC367" s="68"/>
      <c r="BD367" s="68"/>
      <c r="BE367" s="15"/>
      <c r="BF367" s="5">
        <f t="shared" si="166"/>
        <v>14405</v>
      </c>
      <c r="BG367" s="41">
        <v>4615</v>
      </c>
      <c r="BH367" s="42">
        <v>3580</v>
      </c>
      <c r="BI367" s="42"/>
      <c r="BJ367" s="42"/>
      <c r="BK367" s="42"/>
      <c r="BL367" s="42"/>
      <c r="BM367" s="15">
        <v>6210</v>
      </c>
    </row>
    <row r="368" spans="1:65" outlineLevel="5">
      <c r="A368" s="22">
        <f t="shared" si="135"/>
        <v>11</v>
      </c>
      <c r="B368" s="9">
        <f t="shared" si="152"/>
        <v>43046</v>
      </c>
      <c r="C368" s="207">
        <v>343878</v>
      </c>
      <c r="D368" s="64">
        <f t="shared" si="157"/>
        <v>37.799999999999997</v>
      </c>
      <c r="E368" s="12">
        <v>38</v>
      </c>
      <c r="F368" s="12">
        <v>39</v>
      </c>
      <c r="G368" s="12">
        <v>38</v>
      </c>
      <c r="H368" s="12">
        <v>38</v>
      </c>
      <c r="I368" s="12">
        <v>37</v>
      </c>
      <c r="J368" s="12">
        <v>38</v>
      </c>
      <c r="K368" s="12">
        <v>37</v>
      </c>
      <c r="L368" s="12">
        <v>37</v>
      </c>
      <c r="M368" s="74" t="str">
        <f t="shared" si="15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5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34</v>
      </c>
      <c r="AO368" s="41">
        <v>1160</v>
      </c>
      <c r="AP368" s="110"/>
      <c r="AQ368" s="111"/>
      <c r="AR368" s="126" t="str">
        <f t="shared" si="161"/>
        <v/>
      </c>
      <c r="AS368" s="126" t="str">
        <f t="shared" si="162"/>
        <v/>
      </c>
      <c r="AT368" s="127">
        <v>1276</v>
      </c>
      <c r="AU368" s="128"/>
      <c r="AV368" s="129"/>
      <c r="AW368" s="126" t="str">
        <f t="shared" si="163"/>
        <v/>
      </c>
      <c r="AX368" s="126" t="str">
        <f t="shared" si="164"/>
        <v/>
      </c>
      <c r="AY368" s="64" t="str">
        <f t="shared" si="165"/>
        <v/>
      </c>
      <c r="AZ368" s="97">
        <v>81.900000000000006</v>
      </c>
      <c r="BA368" s="68"/>
      <c r="BB368" s="68"/>
      <c r="BC368" s="68"/>
      <c r="BD368" s="68"/>
      <c r="BE368" s="15"/>
      <c r="BF368" s="5">
        <f t="shared" si="166"/>
        <v>17785</v>
      </c>
      <c r="BG368" s="41">
        <v>4685</v>
      </c>
      <c r="BH368" s="42">
        <v>6710</v>
      </c>
      <c r="BI368" s="42"/>
      <c r="BJ368" s="42"/>
      <c r="BK368" s="42"/>
      <c r="BL368" s="42"/>
      <c r="BM368" s="15">
        <v>6390</v>
      </c>
    </row>
    <row r="369" spans="1:65" outlineLevel="5">
      <c r="A369" s="22">
        <f t="shared" si="135"/>
        <v>11</v>
      </c>
      <c r="B369" s="9">
        <f t="shared" si="152"/>
        <v>43047</v>
      </c>
      <c r="C369" s="207">
        <v>335533</v>
      </c>
      <c r="D369" s="64">
        <f t="shared" si="157"/>
        <v>38</v>
      </c>
      <c r="E369" s="12">
        <v>38</v>
      </c>
      <c r="F369" s="12">
        <v>38</v>
      </c>
      <c r="G369" s="12">
        <v>39</v>
      </c>
      <c r="H369" s="12">
        <v>39</v>
      </c>
      <c r="I369" s="12">
        <v>37</v>
      </c>
      <c r="J369" s="12">
        <v>37</v>
      </c>
      <c r="K369" s="12">
        <v>38</v>
      </c>
      <c r="L369" s="12">
        <v>38</v>
      </c>
      <c r="M369" s="74" t="str">
        <f t="shared" si="15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5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29</v>
      </c>
      <c r="AO369" s="41">
        <v>1374</v>
      </c>
      <c r="AP369" s="110"/>
      <c r="AQ369" s="111"/>
      <c r="AR369" s="126" t="str">
        <f t="shared" si="161"/>
        <v/>
      </c>
      <c r="AS369" s="126" t="str">
        <f t="shared" si="162"/>
        <v/>
      </c>
      <c r="AT369" s="127">
        <v>1430</v>
      </c>
      <c r="AU369" s="128"/>
      <c r="AV369" s="129"/>
      <c r="AW369" s="126" t="str">
        <f t="shared" si="163"/>
        <v/>
      </c>
      <c r="AX369" s="126" t="str">
        <f t="shared" si="164"/>
        <v/>
      </c>
      <c r="AY369" s="64" t="str">
        <f t="shared" si="165"/>
        <v/>
      </c>
      <c r="AZ369" s="97">
        <v>81.5</v>
      </c>
      <c r="BA369" s="68"/>
      <c r="BB369" s="68"/>
      <c r="BC369" s="68"/>
      <c r="BD369" s="68"/>
      <c r="BE369" s="15"/>
      <c r="BF369" s="5">
        <f t="shared" si="166"/>
        <v>15744</v>
      </c>
      <c r="BG369" s="41">
        <v>1324</v>
      </c>
      <c r="BH369" s="42">
        <v>8190</v>
      </c>
      <c r="BI369" s="42"/>
      <c r="BJ369" s="42"/>
      <c r="BK369" s="42"/>
      <c r="BL369" s="42"/>
      <c r="BM369" s="15">
        <v>6230</v>
      </c>
    </row>
    <row r="370" spans="1:65" outlineLevel="5">
      <c r="A370" s="22">
        <f t="shared" si="135"/>
        <v>11</v>
      </c>
      <c r="B370" s="9">
        <f t="shared" si="152"/>
        <v>43048</v>
      </c>
      <c r="C370" s="207">
        <v>325625</v>
      </c>
      <c r="D370" s="64">
        <f t="shared" si="157"/>
        <v>37.299999999999997</v>
      </c>
      <c r="E370" s="12">
        <v>37</v>
      </c>
      <c r="F370" s="12">
        <v>38</v>
      </c>
      <c r="G370" s="12">
        <v>38</v>
      </c>
      <c r="H370" s="12">
        <v>38</v>
      </c>
      <c r="I370" s="12">
        <v>36</v>
      </c>
      <c r="J370" s="12">
        <v>37</v>
      </c>
      <c r="K370" s="12">
        <v>37</v>
      </c>
      <c r="L370" s="12">
        <v>37</v>
      </c>
      <c r="M370" s="74">
        <f t="shared" si="158"/>
        <v>7.3</v>
      </c>
      <c r="N370" s="83">
        <v>7.36</v>
      </c>
      <c r="O370" s="83">
        <v>7.35</v>
      </c>
      <c r="P370" s="83">
        <v>7.35</v>
      </c>
      <c r="Q370" s="83">
        <v>7.31</v>
      </c>
      <c r="R370" s="83"/>
      <c r="S370" s="83"/>
      <c r="T370" s="83"/>
      <c r="U370" s="83"/>
      <c r="V370" s="5" t="str">
        <f t="shared" si="15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28</v>
      </c>
      <c r="AO370" s="41">
        <v>1404</v>
      </c>
      <c r="AP370" s="110">
        <v>3.85</v>
      </c>
      <c r="AQ370" s="111">
        <v>3.15</v>
      </c>
      <c r="AR370" s="126">
        <f t="shared" si="161"/>
        <v>81.818181818181813</v>
      </c>
      <c r="AS370" s="126">
        <f t="shared" si="162"/>
        <v>18.181818181818187</v>
      </c>
      <c r="AT370" s="127">
        <v>1612</v>
      </c>
      <c r="AU370" s="128">
        <v>2.8</v>
      </c>
      <c r="AV370" s="129">
        <v>1.79</v>
      </c>
      <c r="AW370" s="126">
        <f t="shared" si="163"/>
        <v>63.928571428571438</v>
      </c>
      <c r="AX370" s="126">
        <f t="shared" si="164"/>
        <v>36.071428571428562</v>
      </c>
      <c r="AY370" s="64">
        <f t="shared" si="165"/>
        <v>60.616061606160599</v>
      </c>
      <c r="AZ370" s="97">
        <v>81.400000000000006</v>
      </c>
      <c r="BA370" s="68"/>
      <c r="BB370" s="68"/>
      <c r="BC370" s="68"/>
      <c r="BD370" s="68"/>
      <c r="BE370" s="15"/>
      <c r="BF370" s="5">
        <f t="shared" si="166"/>
        <v>19981</v>
      </c>
      <c r="BG370" s="41">
        <v>2341</v>
      </c>
      <c r="BH370" s="42">
        <v>11460</v>
      </c>
      <c r="BI370" s="42"/>
      <c r="BJ370" s="42"/>
      <c r="BK370" s="42"/>
      <c r="BL370" s="42"/>
      <c r="BM370" s="15">
        <v>6180</v>
      </c>
    </row>
    <row r="371" spans="1:65" outlineLevel="5">
      <c r="A371" s="22">
        <f t="shared" si="135"/>
        <v>11</v>
      </c>
      <c r="B371" s="9">
        <f t="shared" si="152"/>
        <v>43049</v>
      </c>
      <c r="C371" s="207">
        <v>312060</v>
      </c>
      <c r="D371" s="64">
        <f t="shared" si="157"/>
        <v>37.299999999999997</v>
      </c>
      <c r="E371" s="12">
        <v>37</v>
      </c>
      <c r="F371" s="12">
        <v>38</v>
      </c>
      <c r="G371" s="12">
        <v>38</v>
      </c>
      <c r="H371" s="12">
        <v>38</v>
      </c>
      <c r="I371" s="12">
        <v>36</v>
      </c>
      <c r="J371" s="12">
        <v>37</v>
      </c>
      <c r="K371" s="12">
        <v>37</v>
      </c>
      <c r="L371" s="12">
        <v>37</v>
      </c>
      <c r="M371" s="74" t="str">
        <f t="shared" si="15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5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28</v>
      </c>
      <c r="AO371" s="41">
        <v>1441</v>
      </c>
      <c r="AP371" s="110"/>
      <c r="AQ371" s="111"/>
      <c r="AR371" s="126" t="str">
        <f t="shared" si="161"/>
        <v/>
      </c>
      <c r="AS371" s="126" t="str">
        <f t="shared" si="162"/>
        <v/>
      </c>
      <c r="AT371" s="127">
        <v>1401</v>
      </c>
      <c r="AU371" s="128"/>
      <c r="AV371" s="129"/>
      <c r="AW371" s="126" t="str">
        <f t="shared" si="163"/>
        <v/>
      </c>
      <c r="AX371" s="126" t="str">
        <f t="shared" si="164"/>
        <v/>
      </c>
      <c r="AY371" s="64" t="str">
        <f t="shared" si="165"/>
        <v/>
      </c>
      <c r="AZ371" s="97">
        <v>82.1</v>
      </c>
      <c r="BA371" s="68"/>
      <c r="BB371" s="68"/>
      <c r="BC371" s="68"/>
      <c r="BD371" s="68"/>
      <c r="BE371" s="15"/>
      <c r="BF371" s="5">
        <f t="shared" si="166"/>
        <v>19475</v>
      </c>
      <c r="BG371" s="41">
        <v>5125</v>
      </c>
      <c r="BH371" s="42">
        <v>8140</v>
      </c>
      <c r="BI371" s="42"/>
      <c r="BJ371" s="42"/>
      <c r="BK371" s="42"/>
      <c r="BL371" s="42"/>
      <c r="BM371" s="15">
        <v>6210</v>
      </c>
    </row>
    <row r="372" spans="1:65" outlineLevel="5">
      <c r="A372" s="22">
        <f t="shared" si="135"/>
        <v>11</v>
      </c>
      <c r="B372" s="9">
        <f t="shared" si="152"/>
        <v>43050</v>
      </c>
      <c r="C372" s="207">
        <v>310004</v>
      </c>
      <c r="D372" s="64">
        <f t="shared" si="157"/>
        <v>37.799999999999997</v>
      </c>
      <c r="E372" s="12">
        <v>38</v>
      </c>
      <c r="F372" s="12">
        <v>38</v>
      </c>
      <c r="G372" s="12">
        <v>39</v>
      </c>
      <c r="H372" s="12">
        <v>38</v>
      </c>
      <c r="I372" s="12">
        <v>37</v>
      </c>
      <c r="J372" s="12">
        <v>37</v>
      </c>
      <c r="K372" s="12">
        <v>38</v>
      </c>
      <c r="L372" s="12">
        <v>37</v>
      </c>
      <c r="M372" s="74" t="str">
        <f t="shared" si="15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5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33</v>
      </c>
      <c r="AO372" s="41">
        <v>1219</v>
      </c>
      <c r="AP372" s="110"/>
      <c r="AQ372" s="111"/>
      <c r="AR372" s="126" t="str">
        <f t="shared" si="161"/>
        <v/>
      </c>
      <c r="AS372" s="126" t="str">
        <f t="shared" si="162"/>
        <v/>
      </c>
      <c r="AT372" s="127">
        <v>1103</v>
      </c>
      <c r="AU372" s="128"/>
      <c r="AV372" s="129"/>
      <c r="AW372" s="126" t="str">
        <f t="shared" si="163"/>
        <v/>
      </c>
      <c r="AX372" s="126" t="str">
        <f t="shared" si="164"/>
        <v/>
      </c>
      <c r="AY372" s="64" t="str">
        <f t="shared" si="165"/>
        <v/>
      </c>
      <c r="AZ372" s="97"/>
      <c r="BA372" s="68"/>
      <c r="BB372" s="68"/>
      <c r="BC372" s="68"/>
      <c r="BD372" s="68"/>
      <c r="BE372" s="15"/>
      <c r="BF372" s="5">
        <f t="shared" si="166"/>
        <v>13885</v>
      </c>
      <c r="BG372" s="41">
        <v>3275</v>
      </c>
      <c r="BH372" s="42">
        <v>4450</v>
      </c>
      <c r="BI372" s="42"/>
      <c r="BJ372" s="42"/>
      <c r="BK372" s="42"/>
      <c r="BL372" s="42"/>
      <c r="BM372" s="15">
        <v>6160</v>
      </c>
    </row>
    <row r="373" spans="1:65" outlineLevel="5">
      <c r="A373" s="22">
        <f t="shared" si="135"/>
        <v>11</v>
      </c>
      <c r="B373" s="9">
        <f t="shared" si="152"/>
        <v>43051</v>
      </c>
      <c r="C373" s="207">
        <v>308212</v>
      </c>
      <c r="D373" s="64">
        <f t="shared" si="157"/>
        <v>38</v>
      </c>
      <c r="E373" s="12">
        <v>38</v>
      </c>
      <c r="F373" s="12">
        <v>38</v>
      </c>
      <c r="G373" s="12">
        <v>39</v>
      </c>
      <c r="H373" s="12">
        <v>39</v>
      </c>
      <c r="I373" s="12">
        <v>37</v>
      </c>
      <c r="J373" s="12">
        <v>37</v>
      </c>
      <c r="K373" s="12">
        <v>38</v>
      </c>
      <c r="L373" s="12">
        <v>38</v>
      </c>
      <c r="M373" s="74" t="str">
        <f t="shared" si="15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5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38</v>
      </c>
      <c r="AO373" s="41">
        <v>1045</v>
      </c>
      <c r="AP373" s="110"/>
      <c r="AQ373" s="111"/>
      <c r="AR373" s="126" t="str">
        <f t="shared" si="161"/>
        <v/>
      </c>
      <c r="AS373" s="126" t="str">
        <f t="shared" si="162"/>
        <v/>
      </c>
      <c r="AT373" s="127">
        <v>1117</v>
      </c>
      <c r="AU373" s="128"/>
      <c r="AV373" s="129"/>
      <c r="AW373" s="126" t="str">
        <f t="shared" si="163"/>
        <v/>
      </c>
      <c r="AX373" s="126" t="str">
        <f t="shared" si="164"/>
        <v/>
      </c>
      <c r="AY373" s="64" t="str">
        <f t="shared" si="165"/>
        <v/>
      </c>
      <c r="AZ373" s="97"/>
      <c r="BA373" s="68"/>
      <c r="BB373" s="68"/>
      <c r="BC373" s="68"/>
      <c r="BD373" s="68"/>
      <c r="BE373" s="15"/>
      <c r="BF373" s="5">
        <f t="shared" si="166"/>
        <v>12832</v>
      </c>
      <c r="BG373" s="41">
        <v>3102</v>
      </c>
      <c r="BH373" s="42">
        <v>3870</v>
      </c>
      <c r="BI373" s="42"/>
      <c r="BJ373" s="42"/>
      <c r="BK373" s="42"/>
      <c r="BL373" s="42"/>
      <c r="BM373" s="15">
        <v>5860</v>
      </c>
    </row>
    <row r="374" spans="1:65" outlineLevel="5">
      <c r="A374" s="22">
        <f t="shared" si="135"/>
        <v>11</v>
      </c>
      <c r="B374" s="9">
        <f t="shared" si="152"/>
        <v>43052</v>
      </c>
      <c r="C374" s="207">
        <v>322946</v>
      </c>
      <c r="D374" s="64">
        <f t="shared" si="157"/>
        <v>37.5</v>
      </c>
      <c r="E374" s="12">
        <v>38</v>
      </c>
      <c r="F374" s="12">
        <v>38</v>
      </c>
      <c r="G374" s="12">
        <v>38</v>
      </c>
      <c r="H374" s="12">
        <v>38</v>
      </c>
      <c r="I374" s="12">
        <v>37</v>
      </c>
      <c r="J374" s="12">
        <v>37</v>
      </c>
      <c r="K374" s="12">
        <v>37</v>
      </c>
      <c r="L374" s="12">
        <v>37</v>
      </c>
      <c r="M374" s="74" t="str">
        <f t="shared" si="158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5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33</v>
      </c>
      <c r="AO374" s="41">
        <v>1199</v>
      </c>
      <c r="AP374" s="110"/>
      <c r="AQ374" s="111"/>
      <c r="AR374" s="126" t="str">
        <f t="shared" si="161"/>
        <v/>
      </c>
      <c r="AS374" s="126" t="str">
        <f t="shared" si="162"/>
        <v/>
      </c>
      <c r="AT374" s="127">
        <v>1159</v>
      </c>
      <c r="AU374" s="128"/>
      <c r="AV374" s="129"/>
      <c r="AW374" s="126" t="str">
        <f t="shared" si="163"/>
        <v/>
      </c>
      <c r="AX374" s="126" t="str">
        <f t="shared" si="164"/>
        <v/>
      </c>
      <c r="AY374" s="64" t="str">
        <f t="shared" si="165"/>
        <v/>
      </c>
      <c r="AZ374" s="97">
        <v>82.3</v>
      </c>
      <c r="BA374" s="68"/>
      <c r="BB374" s="68"/>
      <c r="BC374" s="68"/>
      <c r="BD374" s="68"/>
      <c r="BE374" s="15"/>
      <c r="BF374" s="5">
        <f t="shared" si="166"/>
        <v>16569</v>
      </c>
      <c r="BG374" s="41">
        <v>1189</v>
      </c>
      <c r="BH374" s="42">
        <v>9270</v>
      </c>
      <c r="BI374" s="42"/>
      <c r="BJ374" s="42"/>
      <c r="BK374" s="42"/>
      <c r="BL374" s="42"/>
      <c r="BM374" s="15">
        <v>6110</v>
      </c>
    </row>
    <row r="375" spans="1:65" outlineLevel="5">
      <c r="A375" s="22">
        <f t="shared" si="135"/>
        <v>11</v>
      </c>
      <c r="B375" s="9">
        <f t="shared" si="152"/>
        <v>43053</v>
      </c>
      <c r="C375" s="207">
        <v>342061</v>
      </c>
      <c r="D375" s="64">
        <f t="shared" si="157"/>
        <v>37.5</v>
      </c>
      <c r="E375" s="12">
        <v>38</v>
      </c>
      <c r="F375" s="12">
        <v>38</v>
      </c>
      <c r="G375" s="12">
        <v>38</v>
      </c>
      <c r="H375" s="12">
        <v>38</v>
      </c>
      <c r="I375" s="12">
        <v>37</v>
      </c>
      <c r="J375" s="12">
        <v>37</v>
      </c>
      <c r="K375" s="12">
        <v>37</v>
      </c>
      <c r="L375" s="12">
        <v>37</v>
      </c>
      <c r="M375" s="74" t="str">
        <f t="shared" si="15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5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30</v>
      </c>
      <c r="AO375" s="41">
        <v>1350</v>
      </c>
      <c r="AP375" s="110"/>
      <c r="AQ375" s="111"/>
      <c r="AR375" s="126" t="str">
        <f t="shared" si="161"/>
        <v/>
      </c>
      <c r="AS375" s="126" t="str">
        <f t="shared" si="162"/>
        <v/>
      </c>
      <c r="AT375" s="127">
        <v>1452</v>
      </c>
      <c r="AU375" s="128"/>
      <c r="AV375" s="129"/>
      <c r="AW375" s="126" t="str">
        <f t="shared" si="163"/>
        <v/>
      </c>
      <c r="AX375" s="126" t="str">
        <f t="shared" si="164"/>
        <v/>
      </c>
      <c r="AY375" s="64" t="str">
        <f t="shared" si="165"/>
        <v/>
      </c>
      <c r="AZ375" s="97">
        <v>82</v>
      </c>
      <c r="BA375" s="68"/>
      <c r="BB375" s="68"/>
      <c r="BC375" s="68"/>
      <c r="BD375" s="68"/>
      <c r="BE375" s="15"/>
      <c r="BF375" s="5">
        <f t="shared" si="166"/>
        <v>17436</v>
      </c>
      <c r="BG375" s="41">
        <v>3726</v>
      </c>
      <c r="BH375" s="42">
        <v>7470</v>
      </c>
      <c r="BI375" s="42"/>
      <c r="BJ375" s="42"/>
      <c r="BK375" s="42"/>
      <c r="BL375" s="42"/>
      <c r="BM375" s="15">
        <v>6240</v>
      </c>
    </row>
    <row r="376" spans="1:65" outlineLevel="5">
      <c r="A376" s="22">
        <f t="shared" si="135"/>
        <v>11</v>
      </c>
      <c r="B376" s="9">
        <f t="shared" si="152"/>
        <v>43054</v>
      </c>
      <c r="C376" s="207">
        <v>344960</v>
      </c>
      <c r="D376" s="64">
        <f t="shared" si="157"/>
        <v>37.299999999999997</v>
      </c>
      <c r="E376" s="12">
        <v>37</v>
      </c>
      <c r="F376" s="12">
        <v>38</v>
      </c>
      <c r="G376" s="12">
        <v>38</v>
      </c>
      <c r="H376" s="12">
        <v>38</v>
      </c>
      <c r="I376" s="12">
        <v>36</v>
      </c>
      <c r="J376" s="12">
        <v>37</v>
      </c>
      <c r="K376" s="12">
        <v>37</v>
      </c>
      <c r="L376" s="12">
        <v>37</v>
      </c>
      <c r="M376" s="74" t="str">
        <f t="shared" si="158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5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25</v>
      </c>
      <c r="AO376" s="41">
        <v>1605</v>
      </c>
      <c r="AP376" s="110"/>
      <c r="AQ376" s="111"/>
      <c r="AR376" s="126" t="str">
        <f t="shared" si="161"/>
        <v/>
      </c>
      <c r="AS376" s="126" t="str">
        <f t="shared" si="162"/>
        <v/>
      </c>
      <c r="AT376" s="127">
        <v>1571</v>
      </c>
      <c r="AU376" s="128"/>
      <c r="AV376" s="129"/>
      <c r="AW376" s="126" t="str">
        <f t="shared" si="163"/>
        <v/>
      </c>
      <c r="AX376" s="126" t="str">
        <f t="shared" si="164"/>
        <v/>
      </c>
      <c r="AY376" s="64" t="str">
        <f t="shared" si="165"/>
        <v/>
      </c>
      <c r="AZ376" s="97">
        <v>81.599999999999994</v>
      </c>
      <c r="BA376" s="68"/>
      <c r="BB376" s="68"/>
      <c r="BC376" s="68"/>
      <c r="BD376" s="68"/>
      <c r="BE376" s="15"/>
      <c r="BF376" s="5">
        <f t="shared" si="166"/>
        <v>16425</v>
      </c>
      <c r="BG376" s="41">
        <v>3275</v>
      </c>
      <c r="BH376" s="42">
        <v>6900</v>
      </c>
      <c r="BI376" s="42"/>
      <c r="BJ376" s="42"/>
      <c r="BK376" s="42"/>
      <c r="BL376" s="42"/>
      <c r="BM376" s="15">
        <v>6250</v>
      </c>
    </row>
    <row r="377" spans="1:65" outlineLevel="5">
      <c r="A377" s="22">
        <f t="shared" si="135"/>
        <v>11</v>
      </c>
      <c r="B377" s="9">
        <f t="shared" si="152"/>
        <v>43055</v>
      </c>
      <c r="C377" s="207">
        <v>351630</v>
      </c>
      <c r="D377" s="64">
        <f t="shared" si="157"/>
        <v>37.5</v>
      </c>
      <c r="E377" s="12">
        <v>38</v>
      </c>
      <c r="F377" s="12">
        <v>38</v>
      </c>
      <c r="G377" s="12">
        <v>38</v>
      </c>
      <c r="H377" s="12">
        <v>38</v>
      </c>
      <c r="I377" s="12">
        <v>37</v>
      </c>
      <c r="J377" s="12">
        <v>37</v>
      </c>
      <c r="K377" s="12">
        <v>37</v>
      </c>
      <c r="L377" s="12">
        <v>37</v>
      </c>
      <c r="M377" s="74">
        <f t="shared" si="158"/>
        <v>7.4</v>
      </c>
      <c r="N377" s="83">
        <v>7.38</v>
      </c>
      <c r="O377" s="83">
        <v>7.37</v>
      </c>
      <c r="P377" s="83">
        <v>7.37</v>
      </c>
      <c r="Q377" s="83">
        <v>7.32</v>
      </c>
      <c r="R377" s="83"/>
      <c r="S377" s="83"/>
      <c r="T377" s="83"/>
      <c r="U377" s="83"/>
      <c r="V377" s="5" t="str">
        <f t="shared" si="15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24</v>
      </c>
      <c r="AO377" s="41">
        <v>1670</v>
      </c>
      <c r="AP377" s="110">
        <v>3.79</v>
      </c>
      <c r="AQ377" s="111">
        <v>3.01</v>
      </c>
      <c r="AR377" s="126">
        <f t="shared" si="161"/>
        <v>79.419525065963057</v>
      </c>
      <c r="AS377" s="126">
        <f t="shared" si="162"/>
        <v>20.580474934036943</v>
      </c>
      <c r="AT377" s="127">
        <v>1765</v>
      </c>
      <c r="AU377" s="128">
        <v>2.33</v>
      </c>
      <c r="AV377" s="129">
        <v>1.45</v>
      </c>
      <c r="AW377" s="126">
        <f t="shared" si="163"/>
        <v>62.231759656652351</v>
      </c>
      <c r="AX377" s="126">
        <f t="shared" si="164"/>
        <v>37.768240343347649</v>
      </c>
      <c r="AY377" s="64">
        <f t="shared" si="165"/>
        <v>57.30141951072185</v>
      </c>
      <c r="AZ377" s="97">
        <v>81.2</v>
      </c>
      <c r="BA377" s="68"/>
      <c r="BB377" s="68"/>
      <c r="BC377" s="68"/>
      <c r="BD377" s="68"/>
      <c r="BE377" s="15"/>
      <c r="BF377" s="5">
        <f t="shared" si="166"/>
        <v>15218</v>
      </c>
      <c r="BG377" s="41">
        <v>3378</v>
      </c>
      <c r="BH377" s="42">
        <v>6170</v>
      </c>
      <c r="BI377" s="42"/>
      <c r="BJ377" s="42"/>
      <c r="BK377" s="42"/>
      <c r="BL377" s="42"/>
      <c r="BM377" s="15">
        <v>5670</v>
      </c>
    </row>
    <row r="378" spans="1:65" outlineLevel="5">
      <c r="A378" s="22">
        <f t="shared" si="135"/>
        <v>11</v>
      </c>
      <c r="B378" s="9">
        <f t="shared" si="152"/>
        <v>43056</v>
      </c>
      <c r="C378" s="207">
        <v>368028</v>
      </c>
      <c r="D378" s="64">
        <f t="shared" si="157"/>
        <v>37.299999999999997</v>
      </c>
      <c r="E378" s="12">
        <v>38</v>
      </c>
      <c r="F378" s="12">
        <v>37</v>
      </c>
      <c r="G378" s="12">
        <v>38</v>
      </c>
      <c r="H378" s="12">
        <v>38</v>
      </c>
      <c r="I378" s="12">
        <v>37</v>
      </c>
      <c r="J378" s="12">
        <v>36</v>
      </c>
      <c r="K378" s="12">
        <v>37</v>
      </c>
      <c r="L378" s="12">
        <v>37</v>
      </c>
      <c r="M378" s="74" t="str">
        <f t="shared" si="15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5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24</v>
      </c>
      <c r="AO378" s="41">
        <v>1629</v>
      </c>
      <c r="AP378" s="110"/>
      <c r="AQ378" s="111"/>
      <c r="AR378" s="126" t="str">
        <f t="shared" si="161"/>
        <v/>
      </c>
      <c r="AS378" s="126" t="str">
        <f t="shared" si="162"/>
        <v/>
      </c>
      <c r="AT378" s="127">
        <v>1650</v>
      </c>
      <c r="AU378" s="128"/>
      <c r="AV378" s="129"/>
      <c r="AW378" s="126" t="str">
        <f t="shared" si="163"/>
        <v/>
      </c>
      <c r="AX378" s="126" t="str">
        <f t="shared" si="164"/>
        <v/>
      </c>
      <c r="AY378" s="64" t="str">
        <f t="shared" si="165"/>
        <v/>
      </c>
      <c r="AZ378" s="97">
        <v>81.3</v>
      </c>
      <c r="BA378" s="68"/>
      <c r="BB378" s="68"/>
      <c r="BC378" s="68"/>
      <c r="BD378" s="68"/>
      <c r="BE378" s="15"/>
      <c r="BF378" s="5">
        <f t="shared" si="166"/>
        <v>16252</v>
      </c>
      <c r="BG378" s="41">
        <v>3402</v>
      </c>
      <c r="BH378" s="42">
        <v>6810</v>
      </c>
      <c r="BI378" s="42"/>
      <c r="BJ378" s="42"/>
      <c r="BK378" s="42"/>
      <c r="BL378" s="42"/>
      <c r="BM378" s="15">
        <v>6040</v>
      </c>
    </row>
    <row r="379" spans="1:65" outlineLevel="5">
      <c r="A379" s="22">
        <f t="shared" ref="A379:A426" si="167">MONTH(B379)</f>
        <v>11</v>
      </c>
      <c r="B379" s="9">
        <f t="shared" si="152"/>
        <v>43057</v>
      </c>
      <c r="C379" s="207">
        <v>365390</v>
      </c>
      <c r="D379" s="64">
        <f t="shared" si="157"/>
        <v>37.299999999999997</v>
      </c>
      <c r="E379" s="12">
        <v>38</v>
      </c>
      <c r="F379" s="12">
        <v>37</v>
      </c>
      <c r="G379" s="12">
        <v>38</v>
      </c>
      <c r="H379" s="12">
        <v>38</v>
      </c>
      <c r="I379" s="12">
        <v>37</v>
      </c>
      <c r="J379" s="12">
        <v>36</v>
      </c>
      <c r="K379" s="12">
        <v>37</v>
      </c>
      <c r="L379" s="12">
        <v>37</v>
      </c>
      <c r="M379" s="74" t="str">
        <f t="shared" si="15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5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23</v>
      </c>
      <c r="AO379" s="41">
        <v>1703</v>
      </c>
      <c r="AP379" s="110"/>
      <c r="AQ379" s="111"/>
      <c r="AR379" s="126" t="str">
        <f t="shared" si="161"/>
        <v/>
      </c>
      <c r="AS379" s="126" t="str">
        <f t="shared" si="162"/>
        <v/>
      </c>
      <c r="AT379" s="127">
        <v>1629</v>
      </c>
      <c r="AU379" s="128"/>
      <c r="AV379" s="129"/>
      <c r="AW379" s="126" t="str">
        <f t="shared" si="163"/>
        <v/>
      </c>
      <c r="AX379" s="126" t="str">
        <f t="shared" si="164"/>
        <v/>
      </c>
      <c r="AY379" s="64" t="str">
        <f t="shared" si="165"/>
        <v/>
      </c>
      <c r="AZ379" s="97"/>
      <c r="BA379" s="68"/>
      <c r="BB379" s="68"/>
      <c r="BC379" s="68"/>
      <c r="BD379" s="68"/>
      <c r="BE379" s="15"/>
      <c r="BF379" s="5">
        <f t="shared" si="166"/>
        <v>15893</v>
      </c>
      <c r="BG379" s="41">
        <v>3393</v>
      </c>
      <c r="BH379" s="42">
        <v>6630</v>
      </c>
      <c r="BI379" s="42"/>
      <c r="BJ379" s="42"/>
      <c r="BK379" s="42"/>
      <c r="BL379" s="42"/>
      <c r="BM379" s="15">
        <v>5870</v>
      </c>
    </row>
    <row r="380" spans="1:65" outlineLevel="5">
      <c r="A380" s="22">
        <f t="shared" si="167"/>
        <v>11</v>
      </c>
      <c r="B380" s="9">
        <f t="shared" si="152"/>
        <v>43058</v>
      </c>
      <c r="C380" s="207">
        <v>351082</v>
      </c>
      <c r="D380" s="64">
        <f t="shared" si="157"/>
        <v>37.299999999999997</v>
      </c>
      <c r="E380" s="12">
        <v>38</v>
      </c>
      <c r="F380" s="12">
        <v>37</v>
      </c>
      <c r="G380" s="12">
        <v>38</v>
      </c>
      <c r="H380" s="12">
        <v>38</v>
      </c>
      <c r="I380" s="12">
        <v>37</v>
      </c>
      <c r="J380" s="12">
        <v>36</v>
      </c>
      <c r="K380" s="12">
        <v>37</v>
      </c>
      <c r="L380" s="12">
        <v>37</v>
      </c>
      <c r="M380" s="74" t="str">
        <f t="shared" si="15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5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24</v>
      </c>
      <c r="AO380" s="41">
        <v>1665</v>
      </c>
      <c r="AP380" s="110"/>
      <c r="AQ380" s="111"/>
      <c r="AR380" s="126" t="str">
        <f t="shared" si="161"/>
        <v/>
      </c>
      <c r="AS380" s="126" t="str">
        <f t="shared" si="162"/>
        <v/>
      </c>
      <c r="AT380" s="127">
        <v>1612</v>
      </c>
      <c r="AU380" s="128"/>
      <c r="AV380" s="129"/>
      <c r="AW380" s="126" t="str">
        <f t="shared" si="163"/>
        <v/>
      </c>
      <c r="AX380" s="126" t="str">
        <f t="shared" si="164"/>
        <v/>
      </c>
      <c r="AY380" s="64" t="str">
        <f t="shared" si="165"/>
        <v/>
      </c>
      <c r="AZ380" s="97"/>
      <c r="BA380" s="68"/>
      <c r="BB380" s="68"/>
      <c r="BC380" s="68"/>
      <c r="BD380" s="68"/>
      <c r="BE380" s="15"/>
      <c r="BF380" s="5">
        <f t="shared" si="166"/>
        <v>14369</v>
      </c>
      <c r="BG380" s="41">
        <v>3129</v>
      </c>
      <c r="BH380" s="42">
        <v>5110</v>
      </c>
      <c r="BI380" s="42"/>
      <c r="BJ380" s="42"/>
      <c r="BK380" s="42"/>
      <c r="BL380" s="42"/>
      <c r="BM380" s="15">
        <v>6130</v>
      </c>
    </row>
    <row r="381" spans="1:65" outlineLevel="5">
      <c r="A381" s="22">
        <f t="shared" si="167"/>
        <v>11</v>
      </c>
      <c r="B381" s="9">
        <f t="shared" si="152"/>
        <v>43059</v>
      </c>
      <c r="C381" s="207">
        <v>345214</v>
      </c>
      <c r="D381" s="64">
        <f t="shared" si="157"/>
        <v>37.5</v>
      </c>
      <c r="E381" s="12">
        <v>38</v>
      </c>
      <c r="F381" s="12">
        <v>37</v>
      </c>
      <c r="G381" s="12">
        <v>39</v>
      </c>
      <c r="H381" s="12">
        <v>38</v>
      </c>
      <c r="I381" s="12">
        <v>37</v>
      </c>
      <c r="J381" s="12">
        <v>36</v>
      </c>
      <c r="K381" s="12">
        <v>38</v>
      </c>
      <c r="L381" s="12">
        <v>37</v>
      </c>
      <c r="M381" s="74" t="str">
        <f t="shared" si="158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5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29</v>
      </c>
      <c r="AO381" s="41">
        <v>1364</v>
      </c>
      <c r="AP381" s="110"/>
      <c r="AQ381" s="111"/>
      <c r="AR381" s="126" t="str">
        <f t="shared" si="161"/>
        <v/>
      </c>
      <c r="AS381" s="126" t="str">
        <f t="shared" si="162"/>
        <v/>
      </c>
      <c r="AT381" s="127">
        <v>1352</v>
      </c>
      <c r="AU381" s="128"/>
      <c r="AV381" s="129"/>
      <c r="AW381" s="126" t="str">
        <f t="shared" si="163"/>
        <v/>
      </c>
      <c r="AX381" s="126" t="str">
        <f t="shared" si="164"/>
        <v/>
      </c>
      <c r="AY381" s="64" t="str">
        <f t="shared" si="165"/>
        <v/>
      </c>
      <c r="AZ381" s="97">
        <v>81.8</v>
      </c>
      <c r="BA381" s="68"/>
      <c r="BB381" s="68"/>
      <c r="BC381" s="68"/>
      <c r="BD381" s="68"/>
      <c r="BE381" s="15"/>
      <c r="BF381" s="5">
        <f t="shared" si="166"/>
        <v>11977</v>
      </c>
      <c r="BG381" s="41">
        <v>5937</v>
      </c>
      <c r="BH381" s="42">
        <v>510</v>
      </c>
      <c r="BI381" s="42"/>
      <c r="BJ381" s="42"/>
      <c r="BK381" s="42"/>
      <c r="BL381" s="42"/>
      <c r="BM381" s="15">
        <v>5530</v>
      </c>
    </row>
    <row r="382" spans="1:65" outlineLevel="5">
      <c r="A382" s="22">
        <f t="shared" si="167"/>
        <v>11</v>
      </c>
      <c r="B382" s="9">
        <f t="shared" si="152"/>
        <v>43060</v>
      </c>
      <c r="C382" s="207">
        <v>344424</v>
      </c>
      <c r="D382" s="64">
        <f t="shared" si="157"/>
        <v>37.799999999999997</v>
      </c>
      <c r="E382" s="12">
        <v>38</v>
      </c>
      <c r="F382" s="12">
        <v>38</v>
      </c>
      <c r="G382" s="12">
        <v>39</v>
      </c>
      <c r="H382" s="12">
        <v>38</v>
      </c>
      <c r="I382" s="12">
        <v>37</v>
      </c>
      <c r="J382" s="12">
        <v>37</v>
      </c>
      <c r="K382" s="12">
        <v>38</v>
      </c>
      <c r="L382" s="12">
        <v>37</v>
      </c>
      <c r="M382" s="74" t="str">
        <f t="shared" si="158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5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39</v>
      </c>
      <c r="AO382" s="41">
        <v>1020</v>
      </c>
      <c r="AP382" s="110"/>
      <c r="AQ382" s="111"/>
      <c r="AR382" s="126" t="str">
        <f t="shared" si="161"/>
        <v/>
      </c>
      <c r="AS382" s="126" t="str">
        <f t="shared" si="162"/>
        <v/>
      </c>
      <c r="AT382" s="127">
        <v>1035</v>
      </c>
      <c r="AU382" s="128"/>
      <c r="AV382" s="129"/>
      <c r="AW382" s="126" t="str">
        <f t="shared" si="163"/>
        <v/>
      </c>
      <c r="AX382" s="126" t="str">
        <f t="shared" si="164"/>
        <v/>
      </c>
      <c r="AY382" s="64" t="str">
        <f t="shared" si="165"/>
        <v/>
      </c>
      <c r="AZ382" s="97">
        <v>81.7</v>
      </c>
      <c r="BA382" s="68"/>
      <c r="BB382" s="68"/>
      <c r="BC382" s="68"/>
      <c r="BD382" s="68"/>
      <c r="BE382" s="15"/>
      <c r="BF382" s="5">
        <f t="shared" si="166"/>
        <v>14445</v>
      </c>
      <c r="BG382" s="41">
        <v>3095</v>
      </c>
      <c r="BH382" s="42">
        <v>5520</v>
      </c>
      <c r="BI382" s="42"/>
      <c r="BJ382" s="42"/>
      <c r="BK382" s="42"/>
      <c r="BL382" s="42"/>
      <c r="BM382" s="15">
        <v>5830</v>
      </c>
    </row>
    <row r="383" spans="1:65" outlineLevel="5">
      <c r="A383" s="22">
        <f t="shared" si="167"/>
        <v>11</v>
      </c>
      <c r="B383" s="9">
        <f t="shared" si="152"/>
        <v>43061</v>
      </c>
      <c r="C383" s="207">
        <v>339076</v>
      </c>
      <c r="D383" s="64">
        <f t="shared" si="157"/>
        <v>37.5</v>
      </c>
      <c r="E383" s="12">
        <v>38</v>
      </c>
      <c r="F383" s="12">
        <v>38</v>
      </c>
      <c r="G383" s="12">
        <v>38</v>
      </c>
      <c r="H383" s="12">
        <v>38</v>
      </c>
      <c r="I383" s="12">
        <v>37</v>
      </c>
      <c r="J383" s="12">
        <v>37</v>
      </c>
      <c r="K383" s="12">
        <v>37</v>
      </c>
      <c r="L383" s="12">
        <v>37</v>
      </c>
      <c r="M383" s="74" t="str">
        <f t="shared" si="15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5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30</v>
      </c>
      <c r="AO383" s="41">
        <v>1344</v>
      </c>
      <c r="AP383" s="110"/>
      <c r="AQ383" s="111"/>
      <c r="AR383" s="126" t="str">
        <f t="shared" si="161"/>
        <v/>
      </c>
      <c r="AS383" s="126" t="str">
        <f t="shared" si="162"/>
        <v/>
      </c>
      <c r="AT383" s="127">
        <v>1356</v>
      </c>
      <c r="AU383" s="128"/>
      <c r="AV383" s="129"/>
      <c r="AW383" s="126" t="str">
        <f t="shared" si="163"/>
        <v/>
      </c>
      <c r="AX383" s="126" t="str">
        <f t="shared" si="164"/>
        <v/>
      </c>
      <c r="AY383" s="64" t="str">
        <f t="shared" si="165"/>
        <v/>
      </c>
      <c r="AZ383" s="97">
        <v>81.2</v>
      </c>
      <c r="BA383" s="68"/>
      <c r="BB383" s="68"/>
      <c r="BC383" s="68"/>
      <c r="BD383" s="68"/>
      <c r="BE383" s="15"/>
      <c r="BF383" s="5">
        <f t="shared" si="166"/>
        <v>14287</v>
      </c>
      <c r="BG383" s="41">
        <v>2767</v>
      </c>
      <c r="BH383" s="42">
        <v>5250</v>
      </c>
      <c r="BI383" s="42"/>
      <c r="BJ383" s="42"/>
      <c r="BK383" s="42"/>
      <c r="BL383" s="42"/>
      <c r="BM383" s="15">
        <v>6270</v>
      </c>
    </row>
    <row r="384" spans="1:65" outlineLevel="5">
      <c r="A384" s="22">
        <f t="shared" si="167"/>
        <v>11</v>
      </c>
      <c r="B384" s="9">
        <f t="shared" si="152"/>
        <v>43062</v>
      </c>
      <c r="C384" s="207">
        <v>338960</v>
      </c>
      <c r="D384" s="64">
        <f t="shared" si="157"/>
        <v>37.799999999999997</v>
      </c>
      <c r="E384" s="12">
        <v>38</v>
      </c>
      <c r="F384" s="12">
        <v>38</v>
      </c>
      <c r="G384" s="12">
        <v>39</v>
      </c>
      <c r="H384" s="12">
        <v>38</v>
      </c>
      <c r="I384" s="12">
        <v>37</v>
      </c>
      <c r="J384" s="12">
        <v>37</v>
      </c>
      <c r="K384" s="12">
        <v>38</v>
      </c>
      <c r="L384" s="12">
        <v>37</v>
      </c>
      <c r="M384" s="74" t="str">
        <f t="shared" si="158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5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28</v>
      </c>
      <c r="AO384" s="41">
        <v>1428</v>
      </c>
      <c r="AP384" s="110"/>
      <c r="AQ384" s="111"/>
      <c r="AR384" s="126" t="str">
        <f t="shared" si="161"/>
        <v/>
      </c>
      <c r="AS384" s="126" t="str">
        <f t="shared" si="162"/>
        <v/>
      </c>
      <c r="AT384" s="127">
        <v>1575</v>
      </c>
      <c r="AU384" s="128"/>
      <c r="AV384" s="129"/>
      <c r="AW384" s="126" t="str">
        <f t="shared" si="163"/>
        <v/>
      </c>
      <c r="AX384" s="126" t="str">
        <f t="shared" si="164"/>
        <v/>
      </c>
      <c r="AY384" s="64" t="str">
        <f t="shared" si="165"/>
        <v/>
      </c>
      <c r="AZ384" s="97">
        <v>81.599999999999994</v>
      </c>
      <c r="BA384" s="68">
        <v>59.06</v>
      </c>
      <c r="BB384" s="68"/>
      <c r="BC384" s="68"/>
      <c r="BD384" s="68"/>
      <c r="BE384" s="15"/>
      <c r="BF384" s="5">
        <f t="shared" si="166"/>
        <v>15126</v>
      </c>
      <c r="BG384" s="41">
        <v>3766</v>
      </c>
      <c r="BH384" s="42">
        <v>5430</v>
      </c>
      <c r="BI384" s="42"/>
      <c r="BJ384" s="42"/>
      <c r="BK384" s="42"/>
      <c r="BL384" s="42"/>
      <c r="BM384" s="15">
        <v>5930</v>
      </c>
    </row>
    <row r="385" spans="1:65" outlineLevel="5">
      <c r="A385" s="22">
        <f t="shared" si="167"/>
        <v>11</v>
      </c>
      <c r="B385" s="9">
        <f t="shared" si="152"/>
        <v>43063</v>
      </c>
      <c r="C385" s="207">
        <v>325609</v>
      </c>
      <c r="D385" s="64">
        <f t="shared" si="157"/>
        <v>37.5</v>
      </c>
      <c r="E385" s="12">
        <v>38</v>
      </c>
      <c r="F385" s="12">
        <v>38</v>
      </c>
      <c r="G385" s="12">
        <v>38</v>
      </c>
      <c r="H385" s="12">
        <v>38</v>
      </c>
      <c r="I385" s="12">
        <v>37</v>
      </c>
      <c r="J385" s="12">
        <v>37</v>
      </c>
      <c r="K385" s="12">
        <v>37</v>
      </c>
      <c r="L385" s="12">
        <v>37</v>
      </c>
      <c r="M385" s="74">
        <f t="shared" si="158"/>
        <v>7.4</v>
      </c>
      <c r="N385" s="83">
        <v>7.36</v>
      </c>
      <c r="O385" s="83">
        <v>7.37</v>
      </c>
      <c r="P385" s="83">
        <v>7.37</v>
      </c>
      <c r="Q385" s="83">
        <v>7.34</v>
      </c>
      <c r="R385" s="83"/>
      <c r="S385" s="83"/>
      <c r="T385" s="83"/>
      <c r="U385" s="83"/>
      <c r="V385" s="5" t="str">
        <f t="shared" si="15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27</v>
      </c>
      <c r="AO385" s="41">
        <v>1495</v>
      </c>
      <c r="AP385" s="110">
        <v>4.54</v>
      </c>
      <c r="AQ385" s="111">
        <v>3.72</v>
      </c>
      <c r="AR385" s="126">
        <f t="shared" si="161"/>
        <v>81.93832599118943</v>
      </c>
      <c r="AS385" s="126">
        <f t="shared" si="162"/>
        <v>18.06167400881057</v>
      </c>
      <c r="AT385" s="127">
        <v>1608</v>
      </c>
      <c r="AU385" s="128">
        <v>2.95</v>
      </c>
      <c r="AV385" s="129">
        <v>1.91</v>
      </c>
      <c r="AW385" s="126">
        <f t="shared" si="163"/>
        <v>64.745762711864401</v>
      </c>
      <c r="AX385" s="126">
        <f t="shared" si="164"/>
        <v>35.254237288135599</v>
      </c>
      <c r="AY385" s="64">
        <f t="shared" si="165"/>
        <v>59.51716294458231</v>
      </c>
      <c r="AZ385" s="97">
        <v>80.900000000000006</v>
      </c>
      <c r="BA385" s="68"/>
      <c r="BB385" s="68"/>
      <c r="BC385" s="68"/>
      <c r="BD385" s="68"/>
      <c r="BE385" s="15"/>
      <c r="BF385" s="5">
        <f t="shared" si="166"/>
        <v>15851</v>
      </c>
      <c r="BG385" s="41">
        <v>3741</v>
      </c>
      <c r="BH385" s="42">
        <v>6220</v>
      </c>
      <c r="BI385" s="42"/>
      <c r="BJ385" s="42"/>
      <c r="BK385" s="42"/>
      <c r="BL385" s="42"/>
      <c r="BM385" s="15">
        <v>5890</v>
      </c>
    </row>
    <row r="386" spans="1:65" outlineLevel="5">
      <c r="A386" s="22">
        <f t="shared" si="167"/>
        <v>11</v>
      </c>
      <c r="B386" s="9">
        <f t="shared" si="152"/>
        <v>43064</v>
      </c>
      <c r="C386" s="207">
        <v>313720</v>
      </c>
      <c r="D386" s="64">
        <f t="shared" si="157"/>
        <v>37.5</v>
      </c>
      <c r="E386" s="12">
        <v>38</v>
      </c>
      <c r="F386" s="12">
        <v>38</v>
      </c>
      <c r="G386" s="12">
        <v>38</v>
      </c>
      <c r="H386" s="12">
        <v>38</v>
      </c>
      <c r="I386" s="12">
        <v>37</v>
      </c>
      <c r="J386" s="12">
        <v>37</v>
      </c>
      <c r="K386" s="12">
        <v>37</v>
      </c>
      <c r="L386" s="12">
        <v>37</v>
      </c>
      <c r="M386" s="74" t="str">
        <f t="shared" si="15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5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28</v>
      </c>
      <c r="AO386" s="41">
        <v>1401</v>
      </c>
      <c r="AP386" s="110"/>
      <c r="AQ386" s="111"/>
      <c r="AR386" s="126" t="str">
        <f t="shared" si="161"/>
        <v/>
      </c>
      <c r="AS386" s="126" t="str">
        <f t="shared" si="162"/>
        <v/>
      </c>
      <c r="AT386" s="127">
        <v>1611</v>
      </c>
      <c r="AU386" s="128"/>
      <c r="AV386" s="129"/>
      <c r="AW386" s="126" t="str">
        <f t="shared" si="163"/>
        <v/>
      </c>
      <c r="AX386" s="126" t="str">
        <f t="shared" si="164"/>
        <v/>
      </c>
      <c r="AY386" s="64" t="str">
        <f t="shared" si="165"/>
        <v/>
      </c>
      <c r="AZ386" s="97"/>
      <c r="BA386" s="68"/>
      <c r="BB386" s="68"/>
      <c r="BC386" s="68"/>
      <c r="BD386" s="68"/>
      <c r="BE386" s="15"/>
      <c r="BF386" s="5">
        <f t="shared" si="166"/>
        <v>18525</v>
      </c>
      <c r="BG386" s="41">
        <v>3745</v>
      </c>
      <c r="BH386" s="42">
        <v>8850</v>
      </c>
      <c r="BI386" s="42"/>
      <c r="BJ386" s="42"/>
      <c r="BK386" s="42"/>
      <c r="BL386" s="42"/>
      <c r="BM386" s="15">
        <v>5930</v>
      </c>
    </row>
    <row r="387" spans="1:65" outlineLevel="5">
      <c r="A387" s="22">
        <f t="shared" si="167"/>
        <v>11</v>
      </c>
      <c r="B387" s="9">
        <f t="shared" si="152"/>
        <v>43065</v>
      </c>
      <c r="C387" s="207">
        <v>305178</v>
      </c>
      <c r="D387" s="64">
        <f t="shared" si="157"/>
        <v>37.299999999999997</v>
      </c>
      <c r="E387" s="12">
        <v>38</v>
      </c>
      <c r="F387" s="12">
        <v>37</v>
      </c>
      <c r="G387" s="12">
        <v>38</v>
      </c>
      <c r="H387" s="12">
        <v>38</v>
      </c>
      <c r="I387" s="12">
        <v>37</v>
      </c>
      <c r="J387" s="12">
        <v>36</v>
      </c>
      <c r="K387" s="12">
        <v>37</v>
      </c>
      <c r="L387" s="12">
        <v>37</v>
      </c>
      <c r="M387" s="74" t="str">
        <f t="shared" si="15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5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26</v>
      </c>
      <c r="AO387" s="41">
        <v>1532</v>
      </c>
      <c r="AP387" s="110"/>
      <c r="AQ387" s="111"/>
      <c r="AR387" s="126" t="str">
        <f t="shared" si="161"/>
        <v/>
      </c>
      <c r="AS387" s="126" t="str">
        <f t="shared" si="162"/>
        <v/>
      </c>
      <c r="AT387" s="127">
        <v>1390</v>
      </c>
      <c r="AU387" s="128"/>
      <c r="AV387" s="129"/>
      <c r="AW387" s="126" t="str">
        <f t="shared" si="163"/>
        <v/>
      </c>
      <c r="AX387" s="126" t="str">
        <f t="shared" si="164"/>
        <v/>
      </c>
      <c r="AY387" s="64" t="str">
        <f t="shared" si="165"/>
        <v/>
      </c>
      <c r="AZ387" s="97"/>
      <c r="BA387" s="68"/>
      <c r="BB387" s="68"/>
      <c r="BC387" s="68"/>
      <c r="BD387" s="68"/>
      <c r="BE387" s="15"/>
      <c r="BF387" s="5">
        <f t="shared" si="166"/>
        <v>19195</v>
      </c>
      <c r="BG387" s="41">
        <v>3645</v>
      </c>
      <c r="BH387" s="42">
        <v>9610</v>
      </c>
      <c r="BI387" s="42"/>
      <c r="BJ387" s="42"/>
      <c r="BK387" s="42"/>
      <c r="BL387" s="42"/>
      <c r="BM387" s="15">
        <v>5940</v>
      </c>
    </row>
    <row r="388" spans="1:65" outlineLevel="5">
      <c r="A388" s="22">
        <f t="shared" si="167"/>
        <v>11</v>
      </c>
      <c r="B388" s="9">
        <f t="shared" si="152"/>
        <v>43066</v>
      </c>
      <c r="C388" s="207">
        <v>316894</v>
      </c>
      <c r="D388" s="64">
        <f t="shared" si="157"/>
        <v>37.299999999999997</v>
      </c>
      <c r="E388" s="12">
        <v>38</v>
      </c>
      <c r="F388" s="12">
        <v>37</v>
      </c>
      <c r="G388" s="12">
        <v>38</v>
      </c>
      <c r="H388" s="12">
        <v>38</v>
      </c>
      <c r="I388" s="12">
        <v>37</v>
      </c>
      <c r="J388" s="12">
        <v>36</v>
      </c>
      <c r="K388" s="12">
        <v>37</v>
      </c>
      <c r="L388" s="12">
        <v>37</v>
      </c>
      <c r="M388" s="74" t="str">
        <f t="shared" si="158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5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39</v>
      </c>
      <c r="AO388" s="41">
        <v>1023</v>
      </c>
      <c r="AP388" s="110"/>
      <c r="AQ388" s="111"/>
      <c r="AR388" s="126" t="str">
        <f t="shared" si="161"/>
        <v/>
      </c>
      <c r="AS388" s="126" t="str">
        <f t="shared" si="162"/>
        <v/>
      </c>
      <c r="AT388" s="127">
        <v>1109</v>
      </c>
      <c r="AU388" s="128"/>
      <c r="AV388" s="129"/>
      <c r="AW388" s="126" t="str">
        <f t="shared" si="163"/>
        <v/>
      </c>
      <c r="AX388" s="126" t="str">
        <f t="shared" si="164"/>
        <v/>
      </c>
      <c r="AY388" s="64" t="str">
        <f t="shared" si="165"/>
        <v/>
      </c>
      <c r="AZ388" s="97">
        <v>81.3</v>
      </c>
      <c r="BA388" s="68"/>
      <c r="BB388" s="68"/>
      <c r="BC388" s="68"/>
      <c r="BD388" s="68"/>
      <c r="BE388" s="15"/>
      <c r="BF388" s="5">
        <f t="shared" si="166"/>
        <v>15149</v>
      </c>
      <c r="BG388" s="41">
        <v>3549</v>
      </c>
      <c r="BH388" s="42">
        <v>5630</v>
      </c>
      <c r="BI388" s="42"/>
      <c r="BJ388" s="42"/>
      <c r="BK388" s="42"/>
      <c r="BL388" s="42"/>
      <c r="BM388" s="15">
        <v>5970</v>
      </c>
    </row>
    <row r="389" spans="1:65" outlineLevel="5">
      <c r="A389" s="22">
        <f t="shared" si="167"/>
        <v>11</v>
      </c>
      <c r="B389" s="9">
        <f t="shared" si="152"/>
        <v>43067</v>
      </c>
      <c r="C389" s="207">
        <v>332575</v>
      </c>
      <c r="D389" s="64">
        <f t="shared" si="157"/>
        <v>37.799999999999997</v>
      </c>
      <c r="E389" s="12">
        <v>38</v>
      </c>
      <c r="F389" s="12">
        <v>38</v>
      </c>
      <c r="G389" s="12">
        <v>39</v>
      </c>
      <c r="H389" s="12">
        <v>38</v>
      </c>
      <c r="I389" s="12">
        <v>37</v>
      </c>
      <c r="J389" s="12">
        <v>37</v>
      </c>
      <c r="K389" s="12">
        <v>38</v>
      </c>
      <c r="L389" s="12">
        <v>37</v>
      </c>
      <c r="M389" s="74" t="str">
        <f t="shared" si="158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5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35</v>
      </c>
      <c r="AO389" s="41">
        <v>1128</v>
      </c>
      <c r="AP389" s="110"/>
      <c r="AQ389" s="111"/>
      <c r="AR389" s="126" t="str">
        <f t="shared" si="161"/>
        <v/>
      </c>
      <c r="AS389" s="126" t="str">
        <f t="shared" si="162"/>
        <v/>
      </c>
      <c r="AT389" s="127">
        <v>1216</v>
      </c>
      <c r="AU389" s="128"/>
      <c r="AV389" s="129"/>
      <c r="AW389" s="126" t="str">
        <f t="shared" si="163"/>
        <v/>
      </c>
      <c r="AX389" s="126" t="str">
        <f t="shared" si="164"/>
        <v/>
      </c>
      <c r="AY389" s="64" t="str">
        <f t="shared" si="165"/>
        <v/>
      </c>
      <c r="AZ389" s="97">
        <v>81.95</v>
      </c>
      <c r="BA389" s="68"/>
      <c r="BB389" s="68"/>
      <c r="BC389" s="68"/>
      <c r="BD389" s="68"/>
      <c r="BE389" s="15"/>
      <c r="BF389" s="5">
        <f t="shared" si="166"/>
        <v>13118</v>
      </c>
      <c r="BG389" s="41">
        <v>3928</v>
      </c>
      <c r="BH389" s="42">
        <v>2950</v>
      </c>
      <c r="BI389" s="42"/>
      <c r="BJ389" s="42"/>
      <c r="BK389" s="42"/>
      <c r="BL389" s="42"/>
      <c r="BM389" s="15">
        <v>6240</v>
      </c>
    </row>
    <row r="390" spans="1:65" outlineLevel="5">
      <c r="A390" s="22">
        <f t="shared" si="167"/>
        <v>11</v>
      </c>
      <c r="B390" s="9">
        <f t="shared" si="152"/>
        <v>43068</v>
      </c>
      <c r="C390" s="207">
        <v>344015</v>
      </c>
      <c r="D390" s="64">
        <f t="shared" si="157"/>
        <v>37.5</v>
      </c>
      <c r="E390" s="12">
        <v>38</v>
      </c>
      <c r="F390" s="12">
        <v>38</v>
      </c>
      <c r="G390" s="12">
        <v>38</v>
      </c>
      <c r="H390" s="12">
        <v>38</v>
      </c>
      <c r="I390" s="12">
        <v>37</v>
      </c>
      <c r="J390" s="12">
        <v>37</v>
      </c>
      <c r="K390" s="12">
        <v>37</v>
      </c>
      <c r="L390" s="12">
        <v>37</v>
      </c>
      <c r="M390" s="74">
        <f t="shared" si="158"/>
        <v>7.4</v>
      </c>
      <c r="N390" s="83">
        <v>7.38</v>
      </c>
      <c r="O390" s="83">
        <v>7.37</v>
      </c>
      <c r="P390" s="83">
        <v>7.37</v>
      </c>
      <c r="Q390" s="83">
        <v>7.33</v>
      </c>
      <c r="R390" s="83"/>
      <c r="S390" s="83"/>
      <c r="T390" s="83"/>
      <c r="U390" s="83"/>
      <c r="V390" s="5" t="str">
        <f t="shared" si="15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36</v>
      </c>
      <c r="AO390" s="41">
        <v>1116</v>
      </c>
      <c r="AP390" s="110">
        <v>5.0199999999999996</v>
      </c>
      <c r="AQ390" s="111">
        <v>4.18</v>
      </c>
      <c r="AR390" s="126">
        <f t="shared" si="161"/>
        <v>83.266932270916342</v>
      </c>
      <c r="AS390" s="126">
        <f t="shared" si="162"/>
        <v>16.733067729083658</v>
      </c>
      <c r="AT390" s="127">
        <v>1192</v>
      </c>
      <c r="AU390" s="128">
        <v>2.93</v>
      </c>
      <c r="AV390" s="129">
        <v>1.79</v>
      </c>
      <c r="AW390" s="126">
        <f t="shared" si="163"/>
        <v>61.092150170648466</v>
      </c>
      <c r="AX390" s="126">
        <f t="shared" si="164"/>
        <v>38.907849829351534</v>
      </c>
      <c r="AY390" s="64">
        <f t="shared" si="165"/>
        <v>68.446235205237997</v>
      </c>
      <c r="AZ390" s="97">
        <v>81.569999999999993</v>
      </c>
      <c r="BA390" s="68"/>
      <c r="BB390" s="68"/>
      <c r="BC390" s="68"/>
      <c r="BD390" s="68"/>
      <c r="BE390" s="15"/>
      <c r="BF390" s="5">
        <f t="shared" si="166"/>
        <v>20123</v>
      </c>
      <c r="BG390" s="41">
        <v>1043</v>
      </c>
      <c r="BH390" s="42">
        <v>13080</v>
      </c>
      <c r="BI390" s="42"/>
      <c r="BJ390" s="42"/>
      <c r="BK390" s="42"/>
      <c r="BL390" s="42"/>
      <c r="BM390" s="15">
        <v>6000</v>
      </c>
    </row>
    <row r="391" spans="1:65" ht="17.25" outlineLevel="5" thickBot="1">
      <c r="A391" s="31">
        <f t="shared" si="167"/>
        <v>11</v>
      </c>
      <c r="B391" s="32">
        <f t="shared" si="152"/>
        <v>43069</v>
      </c>
      <c r="C391" s="207">
        <v>364538</v>
      </c>
      <c r="D391" s="64">
        <f t="shared" si="157"/>
        <v>37.299999999999997</v>
      </c>
      <c r="E391" s="12">
        <v>38</v>
      </c>
      <c r="F391" s="12">
        <v>38</v>
      </c>
      <c r="G391" s="12">
        <v>38</v>
      </c>
      <c r="H391" s="12">
        <v>37</v>
      </c>
      <c r="I391" s="12">
        <v>37</v>
      </c>
      <c r="J391" s="12">
        <v>37</v>
      </c>
      <c r="K391" s="12">
        <v>37</v>
      </c>
      <c r="L391" s="12">
        <v>36</v>
      </c>
      <c r="M391" s="74" t="str">
        <f t="shared" si="158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5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27</v>
      </c>
      <c r="AO391" s="41">
        <v>1463</v>
      </c>
      <c r="AP391" s="110"/>
      <c r="AQ391" s="111"/>
      <c r="AR391" s="126" t="str">
        <f t="shared" si="161"/>
        <v/>
      </c>
      <c r="AS391" s="126" t="str">
        <f t="shared" si="162"/>
        <v/>
      </c>
      <c r="AT391" s="127">
        <v>1576</v>
      </c>
      <c r="AU391" s="128"/>
      <c r="AV391" s="129"/>
      <c r="AW391" s="126" t="str">
        <f t="shared" si="163"/>
        <v/>
      </c>
      <c r="AX391" s="126" t="str">
        <f t="shared" si="164"/>
        <v/>
      </c>
      <c r="AY391" s="64" t="str">
        <f t="shared" si="165"/>
        <v/>
      </c>
      <c r="AZ391" s="97">
        <v>81.400000000000006</v>
      </c>
      <c r="BA391" s="68"/>
      <c r="BB391" s="68"/>
      <c r="BC391" s="68"/>
      <c r="BD391" s="68"/>
      <c r="BE391" s="15"/>
      <c r="BF391" s="5">
        <f t="shared" si="166"/>
        <v>20451</v>
      </c>
      <c r="BG391" s="41">
        <v>2581</v>
      </c>
      <c r="BH391" s="42">
        <v>11430</v>
      </c>
      <c r="BI391" s="42"/>
      <c r="BJ391" s="42"/>
      <c r="BK391" s="42"/>
      <c r="BL391" s="42"/>
      <c r="BM391" s="15">
        <v>6440</v>
      </c>
    </row>
    <row r="392" spans="1:65" outlineLevel="4">
      <c r="A392" s="157" t="s">
        <v>44</v>
      </c>
      <c r="B392" s="158"/>
      <c r="C392" s="50">
        <f t="shared" ref="C392:BM392" si="168">SUBTOTAL(4,C362:C391)</f>
        <v>392688</v>
      </c>
      <c r="D392" s="60">
        <f t="shared" si="168"/>
        <v>38</v>
      </c>
      <c r="E392" s="28">
        <f t="shared" si="168"/>
        <v>38</v>
      </c>
      <c r="F392" s="28">
        <f t="shared" si="168"/>
        <v>39</v>
      </c>
      <c r="G392" s="28">
        <f t="shared" si="168"/>
        <v>39</v>
      </c>
      <c r="H392" s="28">
        <f t="shared" si="168"/>
        <v>39</v>
      </c>
      <c r="I392" s="28">
        <f t="shared" si="168"/>
        <v>37</v>
      </c>
      <c r="J392" s="28">
        <f t="shared" si="168"/>
        <v>38</v>
      </c>
      <c r="K392" s="28">
        <f t="shared" si="168"/>
        <v>38</v>
      </c>
      <c r="L392" s="28">
        <f t="shared" si="168"/>
        <v>38</v>
      </c>
      <c r="M392" s="71">
        <f t="shared" si="168"/>
        <v>7.4</v>
      </c>
      <c r="N392" s="82">
        <f t="shared" si="168"/>
        <v>7.38</v>
      </c>
      <c r="O392" s="82">
        <f t="shared" si="168"/>
        <v>7.37</v>
      </c>
      <c r="P392" s="82">
        <f t="shared" si="168"/>
        <v>7.37</v>
      </c>
      <c r="Q392" s="82">
        <f t="shared" si="168"/>
        <v>7.34</v>
      </c>
      <c r="R392" s="82">
        <f t="shared" si="168"/>
        <v>0</v>
      </c>
      <c r="S392" s="82">
        <f t="shared" si="168"/>
        <v>0</v>
      </c>
      <c r="T392" s="82">
        <f t="shared" si="168"/>
        <v>0</v>
      </c>
      <c r="U392" s="82">
        <f t="shared" si="168"/>
        <v>0</v>
      </c>
      <c r="V392" s="29">
        <f t="shared" si="168"/>
        <v>0</v>
      </c>
      <c r="W392" s="39">
        <f t="shared" si="168"/>
        <v>0</v>
      </c>
      <c r="X392" s="39">
        <f t="shared" si="168"/>
        <v>0</v>
      </c>
      <c r="Y392" s="39">
        <f t="shared" si="168"/>
        <v>0</v>
      </c>
      <c r="Z392" s="39">
        <f t="shared" si="168"/>
        <v>0</v>
      </c>
      <c r="AA392" s="39">
        <f t="shared" si="168"/>
        <v>0</v>
      </c>
      <c r="AB392" s="39">
        <f t="shared" si="168"/>
        <v>0</v>
      </c>
      <c r="AC392" s="39">
        <f t="shared" si="168"/>
        <v>0</v>
      </c>
      <c r="AD392" s="39">
        <f t="shared" si="168"/>
        <v>0</v>
      </c>
      <c r="AE392" s="29">
        <f t="shared" si="168"/>
        <v>0</v>
      </c>
      <c r="AF392" s="39">
        <f t="shared" si="168"/>
        <v>0</v>
      </c>
      <c r="AG392" s="39">
        <f t="shared" si="168"/>
        <v>0</v>
      </c>
      <c r="AH392" s="39">
        <f t="shared" si="168"/>
        <v>0</v>
      </c>
      <c r="AI392" s="39">
        <f t="shared" si="168"/>
        <v>0</v>
      </c>
      <c r="AJ392" s="39">
        <f t="shared" si="168"/>
        <v>0</v>
      </c>
      <c r="AK392" s="39">
        <f t="shared" si="168"/>
        <v>0</v>
      </c>
      <c r="AL392" s="39">
        <f t="shared" si="168"/>
        <v>0</v>
      </c>
      <c r="AM392" s="39">
        <f t="shared" si="168"/>
        <v>0</v>
      </c>
      <c r="AN392" s="39">
        <f t="shared" si="168"/>
        <v>44</v>
      </c>
      <c r="AO392" s="39">
        <f t="shared" si="168"/>
        <v>1703</v>
      </c>
      <c r="AP392" s="104">
        <f t="shared" si="168"/>
        <v>5.0199999999999996</v>
      </c>
      <c r="AQ392" s="105">
        <f t="shared" si="168"/>
        <v>4.18</v>
      </c>
      <c r="AR392" s="106">
        <f t="shared" si="168"/>
        <v>83.266932270916342</v>
      </c>
      <c r="AS392" s="106">
        <f t="shared" si="168"/>
        <v>20.580474934036943</v>
      </c>
      <c r="AT392" s="107">
        <f t="shared" si="168"/>
        <v>1765</v>
      </c>
      <c r="AU392" s="108">
        <f t="shared" si="168"/>
        <v>2.95</v>
      </c>
      <c r="AV392" s="109">
        <f t="shared" si="168"/>
        <v>1.91</v>
      </c>
      <c r="AW392" s="106">
        <f t="shared" si="168"/>
        <v>64.745762711864401</v>
      </c>
      <c r="AX392" s="106">
        <f t="shared" si="168"/>
        <v>38.907849829351534</v>
      </c>
      <c r="AY392" s="60">
        <f t="shared" si="168"/>
        <v>68.446235205237997</v>
      </c>
      <c r="AZ392" s="96">
        <f t="shared" si="168"/>
        <v>82.3</v>
      </c>
      <c r="BA392" s="67">
        <f t="shared" si="168"/>
        <v>59.06</v>
      </c>
      <c r="BB392" s="67">
        <f t="shared" si="168"/>
        <v>0</v>
      </c>
      <c r="BC392" s="67">
        <f t="shared" si="168"/>
        <v>0</v>
      </c>
      <c r="BD392" s="67">
        <f t="shared" si="168"/>
        <v>0</v>
      </c>
      <c r="BE392" s="27">
        <f t="shared" si="168"/>
        <v>0</v>
      </c>
      <c r="BF392" s="29">
        <f t="shared" si="168"/>
        <v>20451</v>
      </c>
      <c r="BG392" s="39">
        <f t="shared" si="168"/>
        <v>5937</v>
      </c>
      <c r="BH392" s="40">
        <f t="shared" si="168"/>
        <v>13080</v>
      </c>
      <c r="BI392" s="40">
        <f t="shared" si="168"/>
        <v>0</v>
      </c>
      <c r="BJ392" s="40">
        <f t="shared" si="168"/>
        <v>0</v>
      </c>
      <c r="BK392" s="40">
        <f t="shared" si="168"/>
        <v>0</v>
      </c>
      <c r="BL392" s="40">
        <f t="shared" si="168"/>
        <v>0</v>
      </c>
      <c r="BM392" s="27">
        <f t="shared" si="168"/>
        <v>7560</v>
      </c>
    </row>
    <row r="393" spans="1:65" outlineLevel="3">
      <c r="A393" s="187" t="s">
        <v>33</v>
      </c>
      <c r="B393" s="188"/>
      <c r="C393" s="207">
        <f t="shared" ref="C393:BM393" si="169">SUBTOTAL(5,C362:C391)</f>
        <v>305178</v>
      </c>
      <c r="D393" s="208">
        <f t="shared" si="169"/>
        <v>37.299999999999997</v>
      </c>
      <c r="E393" s="12">
        <f t="shared" si="169"/>
        <v>37</v>
      </c>
      <c r="F393" s="12">
        <f t="shared" si="169"/>
        <v>37</v>
      </c>
      <c r="G393" s="12">
        <f t="shared" si="169"/>
        <v>38</v>
      </c>
      <c r="H393" s="12">
        <f t="shared" si="169"/>
        <v>37</v>
      </c>
      <c r="I393" s="12">
        <f t="shared" si="169"/>
        <v>36</v>
      </c>
      <c r="J393" s="12">
        <f t="shared" si="169"/>
        <v>36</v>
      </c>
      <c r="K393" s="12">
        <f t="shared" si="169"/>
        <v>37</v>
      </c>
      <c r="L393" s="12">
        <f t="shared" si="169"/>
        <v>36</v>
      </c>
      <c r="M393" s="210">
        <f t="shared" si="169"/>
        <v>7.3</v>
      </c>
      <c r="N393" s="83">
        <f t="shared" si="169"/>
        <v>7.29</v>
      </c>
      <c r="O393" s="83">
        <f t="shared" si="169"/>
        <v>7.3</v>
      </c>
      <c r="P393" s="83">
        <f t="shared" si="169"/>
        <v>7.32</v>
      </c>
      <c r="Q393" s="83">
        <f t="shared" si="169"/>
        <v>7.31</v>
      </c>
      <c r="R393" s="83">
        <f t="shared" si="169"/>
        <v>0</v>
      </c>
      <c r="S393" s="83">
        <f t="shared" si="169"/>
        <v>0</v>
      </c>
      <c r="T393" s="83">
        <f t="shared" si="169"/>
        <v>0</v>
      </c>
      <c r="U393" s="83">
        <f t="shared" si="169"/>
        <v>0</v>
      </c>
      <c r="V393" s="212">
        <f t="shared" si="169"/>
        <v>0</v>
      </c>
      <c r="W393" s="41">
        <f t="shared" si="169"/>
        <v>0</v>
      </c>
      <c r="X393" s="41">
        <f t="shared" si="169"/>
        <v>0</v>
      </c>
      <c r="Y393" s="41">
        <f t="shared" si="169"/>
        <v>0</v>
      </c>
      <c r="Z393" s="41">
        <f t="shared" si="169"/>
        <v>0</v>
      </c>
      <c r="AA393" s="41">
        <f t="shared" si="169"/>
        <v>0</v>
      </c>
      <c r="AB393" s="41">
        <f t="shared" si="169"/>
        <v>0</v>
      </c>
      <c r="AC393" s="41">
        <f t="shared" si="169"/>
        <v>0</v>
      </c>
      <c r="AD393" s="41">
        <f t="shared" si="169"/>
        <v>0</v>
      </c>
      <c r="AE393" s="212">
        <f t="shared" si="169"/>
        <v>0</v>
      </c>
      <c r="AF393" s="41">
        <f t="shared" si="169"/>
        <v>0</v>
      </c>
      <c r="AG393" s="41">
        <f t="shared" si="169"/>
        <v>0</v>
      </c>
      <c r="AH393" s="41">
        <f t="shared" si="169"/>
        <v>0</v>
      </c>
      <c r="AI393" s="41">
        <f t="shared" si="169"/>
        <v>0</v>
      </c>
      <c r="AJ393" s="41">
        <f t="shared" si="169"/>
        <v>0</v>
      </c>
      <c r="AK393" s="41">
        <f t="shared" si="169"/>
        <v>0</v>
      </c>
      <c r="AL393" s="41">
        <f t="shared" si="169"/>
        <v>0</v>
      </c>
      <c r="AM393" s="41">
        <f t="shared" si="169"/>
        <v>0</v>
      </c>
      <c r="AN393" s="41">
        <f t="shared" si="169"/>
        <v>23</v>
      </c>
      <c r="AO393" s="41">
        <f t="shared" si="169"/>
        <v>907</v>
      </c>
      <c r="AP393" s="110">
        <f t="shared" si="169"/>
        <v>3.79</v>
      </c>
      <c r="AQ393" s="111">
        <f t="shared" si="169"/>
        <v>3.01</v>
      </c>
      <c r="AR393" s="216">
        <f t="shared" si="169"/>
        <v>79.419525065963057</v>
      </c>
      <c r="AS393" s="216">
        <f t="shared" si="169"/>
        <v>16.733067729083658</v>
      </c>
      <c r="AT393" s="113">
        <f t="shared" si="169"/>
        <v>1012</v>
      </c>
      <c r="AU393" s="114">
        <f t="shared" si="169"/>
        <v>2.33</v>
      </c>
      <c r="AV393" s="115">
        <f t="shared" si="169"/>
        <v>1.45</v>
      </c>
      <c r="AW393" s="216">
        <f t="shared" si="169"/>
        <v>61.092150170648466</v>
      </c>
      <c r="AX393" s="216">
        <f t="shared" si="169"/>
        <v>35.254237288135599</v>
      </c>
      <c r="AY393" s="208">
        <f t="shared" si="169"/>
        <v>57.30141951072185</v>
      </c>
      <c r="AZ393" s="97">
        <f t="shared" si="169"/>
        <v>80.7</v>
      </c>
      <c r="BA393" s="68">
        <f t="shared" si="169"/>
        <v>59.06</v>
      </c>
      <c r="BB393" s="68">
        <f t="shared" si="169"/>
        <v>0</v>
      </c>
      <c r="BC393" s="68">
        <f t="shared" si="169"/>
        <v>0</v>
      </c>
      <c r="BD393" s="68">
        <f t="shared" si="169"/>
        <v>0</v>
      </c>
      <c r="BE393" s="15">
        <f t="shared" si="169"/>
        <v>0</v>
      </c>
      <c r="BF393" s="212">
        <f t="shared" si="169"/>
        <v>11977</v>
      </c>
      <c r="BG393" s="41">
        <f t="shared" si="169"/>
        <v>311</v>
      </c>
      <c r="BH393" s="42">
        <f t="shared" si="169"/>
        <v>510</v>
      </c>
      <c r="BI393" s="42">
        <f t="shared" si="169"/>
        <v>0</v>
      </c>
      <c r="BJ393" s="42">
        <f t="shared" si="169"/>
        <v>0</v>
      </c>
      <c r="BK393" s="42">
        <f t="shared" si="169"/>
        <v>0</v>
      </c>
      <c r="BL393" s="42">
        <f t="shared" si="169"/>
        <v>0</v>
      </c>
      <c r="BM393" s="15">
        <f t="shared" si="169"/>
        <v>5030</v>
      </c>
    </row>
    <row r="394" spans="1:65" outlineLevel="2">
      <c r="A394" s="187" t="s">
        <v>22</v>
      </c>
      <c r="B394" s="188"/>
      <c r="C394" s="207">
        <f>IFERROR(SUBTOTAL(1,C362:C391),"")</f>
        <v>343942.93333333335</v>
      </c>
      <c r="D394" s="208">
        <f t="shared" ref="D394:BM394" si="170">IFERROR(SUBTOTAL(1,D362:D391),"")</f>
        <v>37.546666666666653</v>
      </c>
      <c r="E394" s="12">
        <f t="shared" si="170"/>
        <v>37.866666666666667</v>
      </c>
      <c r="F394" s="12">
        <f t="shared" si="170"/>
        <v>37.833333333333336</v>
      </c>
      <c r="G394" s="12">
        <f t="shared" si="170"/>
        <v>38.333333333333336</v>
      </c>
      <c r="H394" s="12">
        <f t="shared" si="170"/>
        <v>38.033333333333331</v>
      </c>
      <c r="I394" s="12">
        <f t="shared" si="170"/>
        <v>36.866666666666667</v>
      </c>
      <c r="J394" s="12">
        <f t="shared" si="170"/>
        <v>36.833333333333336</v>
      </c>
      <c r="K394" s="12">
        <f t="shared" si="170"/>
        <v>37.333333333333336</v>
      </c>
      <c r="L394" s="12">
        <f t="shared" si="170"/>
        <v>37.033333333333331</v>
      </c>
      <c r="M394" s="210">
        <f t="shared" si="170"/>
        <v>7.3599999999999994</v>
      </c>
      <c r="N394" s="83">
        <f t="shared" si="170"/>
        <v>7.354000000000001</v>
      </c>
      <c r="O394" s="83">
        <f t="shared" si="170"/>
        <v>7.3519999999999994</v>
      </c>
      <c r="P394" s="83">
        <f t="shared" si="170"/>
        <v>7.3559999999999999</v>
      </c>
      <c r="Q394" s="83">
        <f t="shared" si="170"/>
        <v>7.3239999999999998</v>
      </c>
      <c r="R394" s="83" t="str">
        <f t="shared" si="170"/>
        <v/>
      </c>
      <c r="S394" s="83" t="str">
        <f t="shared" si="170"/>
        <v/>
      </c>
      <c r="T394" s="83" t="str">
        <f t="shared" si="170"/>
        <v/>
      </c>
      <c r="U394" s="83" t="str">
        <f t="shared" si="170"/>
        <v/>
      </c>
      <c r="V394" s="212" t="str">
        <f t="shared" si="170"/>
        <v/>
      </c>
      <c r="W394" s="41" t="str">
        <f t="shared" si="170"/>
        <v/>
      </c>
      <c r="X394" s="41" t="str">
        <f t="shared" si="170"/>
        <v/>
      </c>
      <c r="Y394" s="41" t="str">
        <f t="shared" si="170"/>
        <v/>
      </c>
      <c r="Z394" s="41" t="str">
        <f t="shared" si="170"/>
        <v/>
      </c>
      <c r="AA394" s="41" t="str">
        <f t="shared" si="170"/>
        <v/>
      </c>
      <c r="AB394" s="41" t="str">
        <f t="shared" si="170"/>
        <v/>
      </c>
      <c r="AC394" s="41" t="str">
        <f t="shared" si="170"/>
        <v/>
      </c>
      <c r="AD394" s="41" t="str">
        <f t="shared" si="170"/>
        <v/>
      </c>
      <c r="AE394" s="212" t="str">
        <f t="shared" si="170"/>
        <v/>
      </c>
      <c r="AF394" s="41" t="str">
        <f t="shared" si="170"/>
        <v/>
      </c>
      <c r="AG394" s="41" t="str">
        <f t="shared" si="170"/>
        <v/>
      </c>
      <c r="AH394" s="41" t="str">
        <f t="shared" si="170"/>
        <v/>
      </c>
      <c r="AI394" s="41" t="str">
        <f t="shared" si="170"/>
        <v/>
      </c>
      <c r="AJ394" s="41" t="str">
        <f t="shared" si="170"/>
        <v/>
      </c>
      <c r="AK394" s="41" t="str">
        <f t="shared" si="170"/>
        <v/>
      </c>
      <c r="AL394" s="41" t="str">
        <f t="shared" si="170"/>
        <v/>
      </c>
      <c r="AM394" s="41" t="str">
        <f t="shared" si="170"/>
        <v/>
      </c>
      <c r="AN394" s="41">
        <f t="shared" si="170"/>
        <v>31.633333333333333</v>
      </c>
      <c r="AO394" s="41">
        <f t="shared" si="170"/>
        <v>1299.6333333333334</v>
      </c>
      <c r="AP394" s="110">
        <f t="shared" si="170"/>
        <v>4.2460000000000004</v>
      </c>
      <c r="AQ394" s="111">
        <f t="shared" si="170"/>
        <v>3.464</v>
      </c>
      <c r="AR394" s="216">
        <f t="shared" si="170"/>
        <v>81.467253078877917</v>
      </c>
      <c r="AS394" s="216">
        <f t="shared" si="170"/>
        <v>18.532746921122083</v>
      </c>
      <c r="AT394" s="113">
        <f t="shared" si="170"/>
        <v>1352</v>
      </c>
      <c r="AU394" s="114">
        <f t="shared" si="170"/>
        <v>2.694</v>
      </c>
      <c r="AV394" s="115">
        <f t="shared" si="170"/>
        <v>1.6920000000000002</v>
      </c>
      <c r="AW394" s="216">
        <f t="shared" si="170"/>
        <v>62.757372370783102</v>
      </c>
      <c r="AX394" s="216">
        <f t="shared" si="170"/>
        <v>37.242627629216898</v>
      </c>
      <c r="AY394" s="208">
        <f t="shared" si="170"/>
        <v>61.537486387213406</v>
      </c>
      <c r="AZ394" s="97">
        <f t="shared" si="170"/>
        <v>81.571818181818188</v>
      </c>
      <c r="BA394" s="68">
        <f t="shared" si="170"/>
        <v>59.06</v>
      </c>
      <c r="BB394" s="68" t="str">
        <f t="shared" si="170"/>
        <v/>
      </c>
      <c r="BC394" s="68" t="str">
        <f t="shared" si="170"/>
        <v/>
      </c>
      <c r="BD394" s="68" t="str">
        <f t="shared" si="170"/>
        <v/>
      </c>
      <c r="BE394" s="15" t="str">
        <f>IFERROR(SUBTOTAL(1,BE362:BE391),"")</f>
        <v/>
      </c>
      <c r="BF394" s="212">
        <f t="shared" si="170"/>
        <v>15889.466666666667</v>
      </c>
      <c r="BG394" s="41">
        <f t="shared" si="170"/>
        <v>3222.1333333333332</v>
      </c>
      <c r="BH394" s="42">
        <f t="shared" si="170"/>
        <v>6625.333333333333</v>
      </c>
      <c r="BI394" s="42" t="str">
        <f t="shared" si="170"/>
        <v/>
      </c>
      <c r="BJ394" s="42" t="str">
        <f t="shared" si="170"/>
        <v/>
      </c>
      <c r="BK394" s="42" t="str">
        <f t="shared" si="170"/>
        <v/>
      </c>
      <c r="BL394" s="42" t="str">
        <f t="shared" si="170"/>
        <v/>
      </c>
      <c r="BM394" s="15">
        <f t="shared" si="170"/>
        <v>6042</v>
      </c>
    </row>
    <row r="395" spans="1:65" ht="17.25" outlineLevel="1" thickBot="1">
      <c r="A395" s="224" t="s">
        <v>171</v>
      </c>
      <c r="B395" s="225"/>
      <c r="C395" s="226">
        <f>SUBTOTAL(9,C362:C391)</f>
        <v>10318288</v>
      </c>
      <c r="D395" s="227"/>
      <c r="E395" s="228"/>
      <c r="F395" s="228"/>
      <c r="G395" s="228"/>
      <c r="H395" s="228"/>
      <c r="I395" s="228"/>
      <c r="J395" s="228"/>
      <c r="K395" s="228"/>
      <c r="L395" s="228"/>
      <c r="M395" s="229"/>
      <c r="N395" s="230"/>
      <c r="O395" s="230"/>
      <c r="P395" s="230"/>
      <c r="Q395" s="230"/>
      <c r="R395" s="230"/>
      <c r="S395" s="230"/>
      <c r="T395" s="230"/>
      <c r="U395" s="230"/>
      <c r="V395" s="231"/>
      <c r="W395" s="232"/>
      <c r="X395" s="232"/>
      <c r="Y395" s="232"/>
      <c r="Z395" s="232"/>
      <c r="AA395" s="232"/>
      <c r="AB395" s="232"/>
      <c r="AC395" s="232"/>
      <c r="AD395" s="232"/>
      <c r="AE395" s="231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3">
        <f>SUBTOTAL(9,AO362:AO391)</f>
        <v>38989</v>
      </c>
      <c r="AP395" s="234"/>
      <c r="AQ395" s="235"/>
      <c r="AR395" s="236"/>
      <c r="AS395" s="236"/>
      <c r="AT395" s="237">
        <f>SUBTOTAL(9,AT362:AT391)</f>
        <v>40560</v>
      </c>
      <c r="AU395" s="238"/>
      <c r="AV395" s="239"/>
      <c r="AW395" s="236"/>
      <c r="AX395" s="236"/>
      <c r="AY395" s="227"/>
      <c r="AZ395" s="240"/>
      <c r="BA395" s="241"/>
      <c r="BB395" s="241"/>
      <c r="BC395" s="241"/>
      <c r="BD395" s="241"/>
      <c r="BE395" s="242">
        <f>SUBTOTAL(9,BE362:BE391)</f>
        <v>0</v>
      </c>
      <c r="BF395" s="243">
        <f t="shared" ref="BF395:BM395" si="171">SUBTOTAL(9,BF362:BF391)</f>
        <v>476684</v>
      </c>
      <c r="BG395" s="233">
        <f t="shared" si="171"/>
        <v>96664</v>
      </c>
      <c r="BH395" s="244">
        <f t="shared" si="171"/>
        <v>198760</v>
      </c>
      <c r="BI395" s="244">
        <f t="shared" si="171"/>
        <v>0</v>
      </c>
      <c r="BJ395" s="244">
        <f t="shared" si="171"/>
        <v>0</v>
      </c>
      <c r="BK395" s="244">
        <f t="shared" si="171"/>
        <v>0</v>
      </c>
      <c r="BL395" s="244">
        <f t="shared" si="171"/>
        <v>0</v>
      </c>
      <c r="BM395" s="242">
        <f t="shared" si="171"/>
        <v>181260</v>
      </c>
    </row>
    <row r="396" spans="1:65" outlineLevel="5">
      <c r="A396" s="21">
        <f t="shared" si="167"/>
        <v>12</v>
      </c>
      <c r="B396" s="33">
        <f>B391+1</f>
        <v>43070</v>
      </c>
      <c r="C396" s="207">
        <v>371925</v>
      </c>
      <c r="D396" s="64">
        <f t="shared" ref="D396:D426" si="172">IFERROR(ROUND(AVERAGE(E396:L396),1),"")</f>
        <v>37</v>
      </c>
      <c r="E396" s="12">
        <v>37</v>
      </c>
      <c r="F396" s="12">
        <v>38</v>
      </c>
      <c r="G396" s="12">
        <v>38</v>
      </c>
      <c r="H396" s="12">
        <v>37</v>
      </c>
      <c r="I396" s="12">
        <v>36</v>
      </c>
      <c r="J396" s="12">
        <v>37</v>
      </c>
      <c r="K396" s="12">
        <v>37</v>
      </c>
      <c r="L396" s="12">
        <v>36</v>
      </c>
      <c r="M396" s="74" t="str">
        <f t="shared" ref="M396:M426" si="173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74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5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29</v>
      </c>
      <c r="AO396" s="41">
        <v>1372</v>
      </c>
      <c r="AP396" s="110"/>
      <c r="AQ396" s="111"/>
      <c r="AR396" s="126" t="str">
        <f t="shared" ref="AR396:AR426" si="176">IFERROR(AQ396/AP396*100,"")</f>
        <v/>
      </c>
      <c r="AS396" s="126" t="str">
        <f t="shared" ref="AS396:AS426" si="177">IFERROR(100-AR396,"")</f>
        <v/>
      </c>
      <c r="AT396" s="127">
        <v>1413</v>
      </c>
      <c r="AU396" s="128"/>
      <c r="AV396" s="129"/>
      <c r="AW396" s="126" t="str">
        <f t="shared" ref="AW396:AW426" si="178">IFERROR(AV396/AU396*100,"")</f>
        <v/>
      </c>
      <c r="AX396" s="126" t="str">
        <f t="shared" ref="AX396:AX426" si="179">IFERROR(100-AW396,"")</f>
        <v/>
      </c>
      <c r="AY396" s="64" t="str">
        <f t="shared" ref="AY396:AY426" si="180">IFERROR((1-((AW396*AS396)/(AX396*AR396)))*100,"")</f>
        <v/>
      </c>
      <c r="AZ396" s="97">
        <v>81.5</v>
      </c>
      <c r="BA396" s="68"/>
      <c r="BB396" s="68"/>
      <c r="BC396" s="68"/>
      <c r="BD396" s="68"/>
      <c r="BE396" s="15"/>
      <c r="BF396" s="5">
        <f t="shared" ref="BF396:BF426" si="181">IF(SUM(BG396:BM396)=0,"",SUM(BG396:BM396))</f>
        <v>14685</v>
      </c>
      <c r="BG396" s="41">
        <v>1215</v>
      </c>
      <c r="BH396" s="42">
        <v>7900</v>
      </c>
      <c r="BI396" s="42"/>
      <c r="BJ396" s="42"/>
      <c r="BK396" s="42"/>
      <c r="BL396" s="42"/>
      <c r="BM396" s="15">
        <v>5570</v>
      </c>
    </row>
    <row r="397" spans="1:65" outlineLevel="5">
      <c r="A397" s="22">
        <f t="shared" si="167"/>
        <v>12</v>
      </c>
      <c r="B397" s="9">
        <f t="shared" si="152"/>
        <v>43071</v>
      </c>
      <c r="C397" s="207">
        <v>382503</v>
      </c>
      <c r="D397" s="64">
        <f t="shared" si="172"/>
        <v>37.799999999999997</v>
      </c>
      <c r="E397" s="12">
        <v>38</v>
      </c>
      <c r="F397" s="12">
        <v>38</v>
      </c>
      <c r="G397" s="12">
        <v>39</v>
      </c>
      <c r="H397" s="12">
        <v>38</v>
      </c>
      <c r="I397" s="12">
        <v>37</v>
      </c>
      <c r="J397" s="12">
        <v>37</v>
      </c>
      <c r="K397" s="12">
        <v>38</v>
      </c>
      <c r="L397" s="12">
        <v>37</v>
      </c>
      <c r="M397" s="74" t="str">
        <f t="shared" si="173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74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5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34</v>
      </c>
      <c r="AO397" s="41">
        <v>1172</v>
      </c>
      <c r="AP397" s="110"/>
      <c r="AQ397" s="111"/>
      <c r="AR397" s="126" t="str">
        <f t="shared" si="176"/>
        <v/>
      </c>
      <c r="AS397" s="126" t="str">
        <f t="shared" si="177"/>
        <v/>
      </c>
      <c r="AT397" s="127">
        <v>1308</v>
      </c>
      <c r="AU397" s="128"/>
      <c r="AV397" s="129"/>
      <c r="AW397" s="126" t="str">
        <f t="shared" si="178"/>
        <v/>
      </c>
      <c r="AX397" s="126" t="str">
        <f t="shared" si="179"/>
        <v/>
      </c>
      <c r="AY397" s="64" t="str">
        <f t="shared" si="180"/>
        <v/>
      </c>
      <c r="AZ397" s="97"/>
      <c r="BA397" s="68"/>
      <c r="BB397" s="68"/>
      <c r="BC397" s="68"/>
      <c r="BD397" s="68"/>
      <c r="BE397" s="15"/>
      <c r="BF397" s="5">
        <f t="shared" si="181"/>
        <v>15946</v>
      </c>
      <c r="BG397" s="41">
        <v>5296</v>
      </c>
      <c r="BH397" s="42">
        <v>4810</v>
      </c>
      <c r="BI397" s="42"/>
      <c r="BJ397" s="42"/>
      <c r="BK397" s="42"/>
      <c r="BL397" s="42"/>
      <c r="BM397" s="15">
        <v>5840</v>
      </c>
    </row>
    <row r="398" spans="1:65" outlineLevel="5">
      <c r="A398" s="22">
        <f t="shared" si="167"/>
        <v>12</v>
      </c>
      <c r="B398" s="9">
        <f t="shared" si="152"/>
        <v>43072</v>
      </c>
      <c r="C398" s="207">
        <v>383378</v>
      </c>
      <c r="D398" s="64">
        <f t="shared" si="172"/>
        <v>37.799999999999997</v>
      </c>
      <c r="E398" s="12">
        <v>39</v>
      </c>
      <c r="F398" s="12">
        <v>38</v>
      </c>
      <c r="G398" s="12">
        <v>38</v>
      </c>
      <c r="H398" s="12">
        <v>38</v>
      </c>
      <c r="I398" s="12">
        <v>38</v>
      </c>
      <c r="J398" s="12">
        <v>37</v>
      </c>
      <c r="K398" s="12">
        <v>37</v>
      </c>
      <c r="L398" s="12">
        <v>37</v>
      </c>
      <c r="M398" s="74" t="str">
        <f t="shared" si="173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74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5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34</v>
      </c>
      <c r="AO398" s="41">
        <v>1157</v>
      </c>
      <c r="AP398" s="110"/>
      <c r="AQ398" s="111"/>
      <c r="AR398" s="126" t="str">
        <f t="shared" si="176"/>
        <v/>
      </c>
      <c r="AS398" s="126" t="str">
        <f t="shared" si="177"/>
        <v/>
      </c>
      <c r="AT398" s="127">
        <v>1103</v>
      </c>
      <c r="AU398" s="128"/>
      <c r="AV398" s="129"/>
      <c r="AW398" s="126" t="str">
        <f t="shared" si="178"/>
        <v/>
      </c>
      <c r="AX398" s="126" t="str">
        <f t="shared" si="179"/>
        <v/>
      </c>
      <c r="AY398" s="64" t="str">
        <f t="shared" si="180"/>
        <v/>
      </c>
      <c r="AZ398" s="97"/>
      <c r="BA398" s="68"/>
      <c r="BB398" s="68"/>
      <c r="BC398" s="68"/>
      <c r="BD398" s="68"/>
      <c r="BE398" s="15"/>
      <c r="BF398" s="5">
        <f t="shared" si="181"/>
        <v>19744</v>
      </c>
      <c r="BG398" s="41">
        <v>2354</v>
      </c>
      <c r="BH398" s="42">
        <v>11440</v>
      </c>
      <c r="BI398" s="42"/>
      <c r="BJ398" s="42"/>
      <c r="BK398" s="42"/>
      <c r="BL398" s="42"/>
      <c r="BM398" s="15">
        <v>5950</v>
      </c>
    </row>
    <row r="399" spans="1:65" outlineLevel="5">
      <c r="A399" s="22">
        <f t="shared" si="167"/>
        <v>12</v>
      </c>
      <c r="B399" s="9">
        <f t="shared" si="152"/>
        <v>43073</v>
      </c>
      <c r="C399" s="207">
        <v>385073</v>
      </c>
      <c r="D399" s="64">
        <f t="shared" si="172"/>
        <v>37</v>
      </c>
      <c r="E399" s="12">
        <v>38</v>
      </c>
      <c r="F399" s="12">
        <v>37</v>
      </c>
      <c r="G399" s="12">
        <v>38</v>
      </c>
      <c r="H399" s="12">
        <v>37</v>
      </c>
      <c r="I399" s="12">
        <v>37</v>
      </c>
      <c r="J399" s="12">
        <v>36</v>
      </c>
      <c r="K399" s="12">
        <v>37</v>
      </c>
      <c r="L399" s="12">
        <v>36</v>
      </c>
      <c r="M399" s="74" t="str">
        <f t="shared" si="173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74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5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32</v>
      </c>
      <c r="AO399" s="41">
        <v>1239</v>
      </c>
      <c r="AP399" s="110"/>
      <c r="AQ399" s="111"/>
      <c r="AR399" s="126" t="str">
        <f t="shared" si="176"/>
        <v/>
      </c>
      <c r="AS399" s="126" t="str">
        <f t="shared" si="177"/>
        <v/>
      </c>
      <c r="AT399" s="127">
        <v>1412</v>
      </c>
      <c r="AU399" s="128"/>
      <c r="AV399" s="129"/>
      <c r="AW399" s="126" t="str">
        <f t="shared" si="178"/>
        <v/>
      </c>
      <c r="AX399" s="126" t="str">
        <f t="shared" si="179"/>
        <v/>
      </c>
      <c r="AY399" s="64" t="str">
        <f t="shared" si="180"/>
        <v/>
      </c>
      <c r="AZ399" s="97">
        <v>81.400000000000006</v>
      </c>
      <c r="BA399" s="68"/>
      <c r="BB399" s="68"/>
      <c r="BC399" s="68"/>
      <c r="BD399" s="68"/>
      <c r="BE399" s="15"/>
      <c r="BF399" s="5">
        <f t="shared" si="181"/>
        <v>13083</v>
      </c>
      <c r="BG399" s="41">
        <v>2513</v>
      </c>
      <c r="BH399" s="42">
        <v>4710</v>
      </c>
      <c r="BI399" s="42"/>
      <c r="BJ399" s="42"/>
      <c r="BK399" s="42"/>
      <c r="BL399" s="42"/>
      <c r="BM399" s="15">
        <v>5860</v>
      </c>
    </row>
    <row r="400" spans="1:65" outlineLevel="5">
      <c r="A400" s="22">
        <f t="shared" si="167"/>
        <v>12</v>
      </c>
      <c r="B400" s="9">
        <f t="shared" si="152"/>
        <v>43074</v>
      </c>
      <c r="C400" s="207">
        <v>367126</v>
      </c>
      <c r="D400" s="64">
        <f t="shared" si="172"/>
        <v>37</v>
      </c>
      <c r="E400" s="12">
        <v>38</v>
      </c>
      <c r="F400" s="12">
        <v>37</v>
      </c>
      <c r="G400" s="12">
        <v>38</v>
      </c>
      <c r="H400" s="12">
        <v>37</v>
      </c>
      <c r="I400" s="12">
        <v>37</v>
      </c>
      <c r="J400" s="12">
        <v>36</v>
      </c>
      <c r="K400" s="12">
        <v>37</v>
      </c>
      <c r="L400" s="12">
        <v>36</v>
      </c>
      <c r="M400" s="74" t="str">
        <f t="shared" si="173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74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5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31</v>
      </c>
      <c r="AO400" s="41">
        <v>1288</v>
      </c>
      <c r="AP400" s="110"/>
      <c r="AQ400" s="111"/>
      <c r="AR400" s="126" t="str">
        <f t="shared" si="176"/>
        <v/>
      </c>
      <c r="AS400" s="126" t="str">
        <f t="shared" si="177"/>
        <v/>
      </c>
      <c r="AT400" s="127">
        <v>1349</v>
      </c>
      <c r="AU400" s="128"/>
      <c r="AV400" s="129"/>
      <c r="AW400" s="126" t="str">
        <f t="shared" si="178"/>
        <v/>
      </c>
      <c r="AX400" s="126" t="str">
        <f t="shared" si="179"/>
        <v/>
      </c>
      <c r="AY400" s="64" t="str">
        <f t="shared" si="180"/>
        <v/>
      </c>
      <c r="AZ400" s="97">
        <v>81.3</v>
      </c>
      <c r="BA400" s="68"/>
      <c r="BB400" s="68"/>
      <c r="BC400" s="68"/>
      <c r="BD400" s="68"/>
      <c r="BE400" s="15"/>
      <c r="BF400" s="5">
        <f t="shared" si="181"/>
        <v>16760</v>
      </c>
      <c r="BG400" s="41">
        <v>1538</v>
      </c>
      <c r="BH400" s="42">
        <v>9510</v>
      </c>
      <c r="BI400" s="42"/>
      <c r="BJ400" s="42"/>
      <c r="BK400" s="42"/>
      <c r="BL400" s="42"/>
      <c r="BM400" s="15">
        <v>5712</v>
      </c>
    </row>
    <row r="401" spans="1:65" outlineLevel="5">
      <c r="A401" s="22">
        <f t="shared" si="167"/>
        <v>12</v>
      </c>
      <c r="B401" s="9">
        <f t="shared" si="152"/>
        <v>43075</v>
      </c>
      <c r="C401" s="207">
        <v>344267</v>
      </c>
      <c r="D401" s="64">
        <f t="shared" si="172"/>
        <v>37.299999999999997</v>
      </c>
      <c r="E401" s="12">
        <v>38</v>
      </c>
      <c r="F401" s="12">
        <v>38</v>
      </c>
      <c r="G401" s="12">
        <v>38</v>
      </c>
      <c r="H401" s="12">
        <v>37</v>
      </c>
      <c r="I401" s="12">
        <v>37</v>
      </c>
      <c r="J401" s="12">
        <v>37</v>
      </c>
      <c r="K401" s="12">
        <v>37</v>
      </c>
      <c r="L401" s="12">
        <v>36</v>
      </c>
      <c r="M401" s="74" t="str">
        <f t="shared" si="173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74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5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38</v>
      </c>
      <c r="AO401" s="41">
        <v>1040</v>
      </c>
      <c r="AP401" s="110"/>
      <c r="AQ401" s="111"/>
      <c r="AR401" s="126" t="str">
        <f t="shared" si="176"/>
        <v/>
      </c>
      <c r="AS401" s="126" t="str">
        <f t="shared" si="177"/>
        <v/>
      </c>
      <c r="AT401" s="127">
        <v>1338</v>
      </c>
      <c r="AU401" s="128"/>
      <c r="AV401" s="129"/>
      <c r="AW401" s="126" t="str">
        <f t="shared" si="178"/>
        <v/>
      </c>
      <c r="AX401" s="126" t="str">
        <f t="shared" si="179"/>
        <v/>
      </c>
      <c r="AY401" s="64" t="str">
        <f t="shared" si="180"/>
        <v/>
      </c>
      <c r="AZ401" s="97">
        <v>82.5</v>
      </c>
      <c r="BA401" s="68"/>
      <c r="BB401" s="68"/>
      <c r="BC401" s="68"/>
      <c r="BD401" s="68"/>
      <c r="BE401" s="15"/>
      <c r="BF401" s="5">
        <f t="shared" si="181"/>
        <v>13597</v>
      </c>
      <c r="BG401" s="41">
        <v>4597</v>
      </c>
      <c r="BH401" s="42">
        <v>3350</v>
      </c>
      <c r="BI401" s="42"/>
      <c r="BJ401" s="42"/>
      <c r="BK401" s="42"/>
      <c r="BL401" s="42"/>
      <c r="BM401" s="15">
        <v>5650</v>
      </c>
    </row>
    <row r="402" spans="1:65" outlineLevel="5">
      <c r="A402" s="22">
        <f t="shared" si="167"/>
        <v>12</v>
      </c>
      <c r="B402" s="9">
        <f t="shared" si="152"/>
        <v>43076</v>
      </c>
      <c r="C402" s="207">
        <v>354537</v>
      </c>
      <c r="D402" s="64">
        <f t="shared" si="172"/>
        <v>37.5</v>
      </c>
      <c r="E402" s="12">
        <v>38</v>
      </c>
      <c r="F402" s="12">
        <v>38</v>
      </c>
      <c r="G402" s="12">
        <v>38</v>
      </c>
      <c r="H402" s="12">
        <v>38</v>
      </c>
      <c r="I402" s="12">
        <v>37</v>
      </c>
      <c r="J402" s="12">
        <v>37</v>
      </c>
      <c r="K402" s="12">
        <v>37</v>
      </c>
      <c r="L402" s="12">
        <v>37</v>
      </c>
      <c r="M402" s="74" t="str">
        <f t="shared" si="173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74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5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24</v>
      </c>
      <c r="AO402" s="41">
        <v>1664</v>
      </c>
      <c r="AP402" s="110"/>
      <c r="AQ402" s="111"/>
      <c r="AR402" s="126" t="str">
        <f t="shared" si="176"/>
        <v/>
      </c>
      <c r="AS402" s="126" t="str">
        <f t="shared" si="177"/>
        <v/>
      </c>
      <c r="AT402" s="127">
        <v>1678</v>
      </c>
      <c r="AU402" s="128"/>
      <c r="AV402" s="129"/>
      <c r="AW402" s="126" t="str">
        <f t="shared" si="178"/>
        <v/>
      </c>
      <c r="AX402" s="126" t="str">
        <f t="shared" si="179"/>
        <v/>
      </c>
      <c r="AY402" s="64" t="str">
        <f t="shared" si="180"/>
        <v/>
      </c>
      <c r="AZ402" s="97">
        <v>82.8</v>
      </c>
      <c r="BA402" s="68"/>
      <c r="BB402" s="68"/>
      <c r="BC402" s="68"/>
      <c r="BD402" s="68"/>
      <c r="BE402" s="15"/>
      <c r="BF402" s="5">
        <f t="shared" si="181"/>
        <v>17763</v>
      </c>
      <c r="BG402" s="41">
        <v>3383</v>
      </c>
      <c r="BH402" s="42">
        <v>8480</v>
      </c>
      <c r="BI402" s="42"/>
      <c r="BJ402" s="42"/>
      <c r="BK402" s="42"/>
      <c r="BL402" s="42"/>
      <c r="BM402" s="15">
        <v>5900</v>
      </c>
    </row>
    <row r="403" spans="1:65" outlineLevel="5">
      <c r="A403" s="22">
        <f t="shared" si="167"/>
        <v>12</v>
      </c>
      <c r="B403" s="9">
        <f t="shared" si="152"/>
        <v>43077</v>
      </c>
      <c r="C403" s="207">
        <v>353272</v>
      </c>
      <c r="D403" s="64">
        <f t="shared" si="172"/>
        <v>37.299999999999997</v>
      </c>
      <c r="E403" s="12">
        <v>38</v>
      </c>
      <c r="F403" s="12">
        <v>37</v>
      </c>
      <c r="G403" s="12">
        <v>38</v>
      </c>
      <c r="H403" s="12">
        <v>38</v>
      </c>
      <c r="I403" s="12">
        <v>37</v>
      </c>
      <c r="J403" s="12">
        <v>36</v>
      </c>
      <c r="K403" s="12">
        <v>37</v>
      </c>
      <c r="L403" s="12">
        <v>37</v>
      </c>
      <c r="M403" s="74">
        <f t="shared" si="173"/>
        <v>7.4</v>
      </c>
      <c r="N403" s="83">
        <v>7.38</v>
      </c>
      <c r="O403" s="83">
        <v>7.38</v>
      </c>
      <c r="P403" s="83">
        <v>7.39</v>
      </c>
      <c r="Q403" s="83">
        <v>7.33</v>
      </c>
      <c r="R403" s="83"/>
      <c r="S403" s="83"/>
      <c r="T403" s="83"/>
      <c r="U403" s="83"/>
      <c r="V403" s="5" t="str">
        <f t="shared" si="174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5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27</v>
      </c>
      <c r="AO403" s="41">
        <v>1503</v>
      </c>
      <c r="AP403" s="110">
        <v>5.28</v>
      </c>
      <c r="AQ403" s="111">
        <v>4.28</v>
      </c>
      <c r="AR403" s="126">
        <f t="shared" si="176"/>
        <v>81.060606060606062</v>
      </c>
      <c r="AS403" s="126">
        <f t="shared" si="177"/>
        <v>18.939393939393938</v>
      </c>
      <c r="AT403" s="127">
        <v>1521</v>
      </c>
      <c r="AU403" s="128">
        <v>2.38</v>
      </c>
      <c r="AV403" s="129">
        <v>1.51</v>
      </c>
      <c r="AW403" s="126">
        <f t="shared" si="178"/>
        <v>63.445378151260513</v>
      </c>
      <c r="AX403" s="126">
        <f t="shared" si="179"/>
        <v>36.554621848739487</v>
      </c>
      <c r="AY403" s="64">
        <f t="shared" si="180"/>
        <v>59.447846170372756</v>
      </c>
      <c r="AZ403" s="97">
        <v>81.3</v>
      </c>
      <c r="BA403" s="68"/>
      <c r="BB403" s="68"/>
      <c r="BC403" s="68"/>
      <c r="BD403" s="68"/>
      <c r="BE403" s="15"/>
      <c r="BF403" s="5">
        <f t="shared" si="181"/>
        <v>18803</v>
      </c>
      <c r="BG403" s="41">
        <v>3173</v>
      </c>
      <c r="BH403" s="42">
        <v>9600</v>
      </c>
      <c r="BI403" s="42"/>
      <c r="BJ403" s="42"/>
      <c r="BK403" s="42"/>
      <c r="BL403" s="42"/>
      <c r="BM403" s="15">
        <v>6030</v>
      </c>
    </row>
    <row r="404" spans="1:65" outlineLevel="5">
      <c r="A404" s="22">
        <f t="shared" si="167"/>
        <v>12</v>
      </c>
      <c r="B404" s="9">
        <f t="shared" si="152"/>
        <v>43078</v>
      </c>
      <c r="C404" s="207">
        <v>348842</v>
      </c>
      <c r="D404" s="64">
        <f t="shared" si="172"/>
        <v>37</v>
      </c>
      <c r="E404" s="12">
        <v>37</v>
      </c>
      <c r="F404" s="12">
        <v>37</v>
      </c>
      <c r="G404" s="12">
        <v>39</v>
      </c>
      <c r="H404" s="12">
        <v>37</v>
      </c>
      <c r="I404" s="12">
        <v>36</v>
      </c>
      <c r="J404" s="12">
        <v>36</v>
      </c>
      <c r="K404" s="12">
        <v>38</v>
      </c>
      <c r="L404" s="12">
        <v>36</v>
      </c>
      <c r="M404" s="74" t="str">
        <f t="shared" si="173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74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5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27</v>
      </c>
      <c r="AO404" s="41">
        <v>1475</v>
      </c>
      <c r="AP404" s="110"/>
      <c r="AQ404" s="111"/>
      <c r="AR404" s="126" t="str">
        <f t="shared" si="176"/>
        <v/>
      </c>
      <c r="AS404" s="126" t="str">
        <f t="shared" si="177"/>
        <v/>
      </c>
      <c r="AT404" s="127">
        <v>1558</v>
      </c>
      <c r="AU404" s="128"/>
      <c r="AV404" s="129"/>
      <c r="AW404" s="126" t="str">
        <f t="shared" si="178"/>
        <v/>
      </c>
      <c r="AX404" s="126" t="str">
        <f t="shared" si="179"/>
        <v/>
      </c>
      <c r="AY404" s="64" t="str">
        <f t="shared" si="180"/>
        <v/>
      </c>
      <c r="AZ404" s="97"/>
      <c r="BA404" s="68"/>
      <c r="BB404" s="68"/>
      <c r="BC404" s="68"/>
      <c r="BD404" s="68"/>
      <c r="BE404" s="15"/>
      <c r="BF404" s="5">
        <f t="shared" si="181"/>
        <v>18938</v>
      </c>
      <c r="BG404" s="41">
        <v>3248</v>
      </c>
      <c r="BH404" s="42">
        <v>13600</v>
      </c>
      <c r="BI404" s="42"/>
      <c r="BJ404" s="42"/>
      <c r="BK404" s="42"/>
      <c r="BL404" s="42"/>
      <c r="BM404" s="15">
        <v>2090</v>
      </c>
    </row>
    <row r="405" spans="1:65" outlineLevel="5">
      <c r="A405" s="22">
        <f t="shared" si="167"/>
        <v>12</v>
      </c>
      <c r="B405" s="9">
        <f t="shared" si="152"/>
        <v>43079</v>
      </c>
      <c r="C405" s="207">
        <v>342622</v>
      </c>
      <c r="D405" s="64">
        <f t="shared" si="172"/>
        <v>37</v>
      </c>
      <c r="E405" s="12">
        <v>38</v>
      </c>
      <c r="F405" s="12">
        <v>37</v>
      </c>
      <c r="G405" s="12">
        <v>38</v>
      </c>
      <c r="H405" s="12">
        <v>37</v>
      </c>
      <c r="I405" s="12">
        <v>37</v>
      </c>
      <c r="J405" s="12">
        <v>36</v>
      </c>
      <c r="K405" s="12">
        <v>37</v>
      </c>
      <c r="L405" s="12">
        <v>36</v>
      </c>
      <c r="M405" s="74" t="str">
        <f t="shared" si="173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74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5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27</v>
      </c>
      <c r="AO405" s="41">
        <v>1496</v>
      </c>
      <c r="AP405" s="110"/>
      <c r="AQ405" s="111"/>
      <c r="AR405" s="126" t="str">
        <f t="shared" si="176"/>
        <v/>
      </c>
      <c r="AS405" s="126" t="str">
        <f t="shared" si="177"/>
        <v/>
      </c>
      <c r="AT405" s="127">
        <v>1553</v>
      </c>
      <c r="AU405" s="128"/>
      <c r="AV405" s="129"/>
      <c r="AW405" s="126" t="str">
        <f t="shared" si="178"/>
        <v/>
      </c>
      <c r="AX405" s="126" t="str">
        <f t="shared" si="179"/>
        <v/>
      </c>
      <c r="AY405" s="64" t="str">
        <f t="shared" si="180"/>
        <v/>
      </c>
      <c r="AZ405" s="97"/>
      <c r="BA405" s="68"/>
      <c r="BB405" s="68"/>
      <c r="BC405" s="68"/>
      <c r="BD405" s="68"/>
      <c r="BE405" s="15"/>
      <c r="BF405" s="5">
        <f t="shared" si="181"/>
        <v>15504</v>
      </c>
      <c r="BG405" s="41">
        <v>3474</v>
      </c>
      <c r="BH405" s="42">
        <v>8080</v>
      </c>
      <c r="BI405" s="42"/>
      <c r="BJ405" s="42"/>
      <c r="BK405" s="42"/>
      <c r="BL405" s="42"/>
      <c r="BM405" s="15">
        <v>3950</v>
      </c>
    </row>
    <row r="406" spans="1:65" outlineLevel="5">
      <c r="A406" s="22">
        <f t="shared" si="167"/>
        <v>12</v>
      </c>
      <c r="B406" s="9">
        <f t="shared" si="152"/>
        <v>43080</v>
      </c>
      <c r="C406" s="207">
        <v>344303</v>
      </c>
      <c r="D406" s="64">
        <f t="shared" si="172"/>
        <v>37.5</v>
      </c>
      <c r="E406" s="12">
        <v>38</v>
      </c>
      <c r="F406" s="12">
        <v>38</v>
      </c>
      <c r="G406" s="12">
        <v>39</v>
      </c>
      <c r="H406" s="12">
        <v>37</v>
      </c>
      <c r="I406" s="12">
        <v>37</v>
      </c>
      <c r="J406" s="12">
        <v>37</v>
      </c>
      <c r="K406" s="12">
        <v>38</v>
      </c>
      <c r="L406" s="12">
        <v>36</v>
      </c>
      <c r="M406" s="74" t="str">
        <f t="shared" si="173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74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5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35</v>
      </c>
      <c r="AO406" s="41">
        <v>1131</v>
      </c>
      <c r="AP406" s="110"/>
      <c r="AQ406" s="111"/>
      <c r="AR406" s="126" t="str">
        <f t="shared" si="176"/>
        <v/>
      </c>
      <c r="AS406" s="126" t="str">
        <f t="shared" si="177"/>
        <v/>
      </c>
      <c r="AT406" s="127">
        <v>1249</v>
      </c>
      <c r="AU406" s="128"/>
      <c r="AV406" s="129"/>
      <c r="AW406" s="126" t="str">
        <f t="shared" si="178"/>
        <v/>
      </c>
      <c r="AX406" s="126" t="str">
        <f t="shared" si="179"/>
        <v/>
      </c>
      <c r="AY406" s="64" t="str">
        <f t="shared" si="180"/>
        <v/>
      </c>
      <c r="AZ406" s="97">
        <v>81.7</v>
      </c>
      <c r="BA406" s="68"/>
      <c r="BB406" s="68"/>
      <c r="BC406" s="68"/>
      <c r="BD406" s="68"/>
      <c r="BE406" s="15"/>
      <c r="BF406" s="5">
        <f t="shared" si="181"/>
        <v>13654</v>
      </c>
      <c r="BG406" s="41">
        <v>7494</v>
      </c>
      <c r="BH406" s="42">
        <v>430</v>
      </c>
      <c r="BI406" s="42"/>
      <c r="BJ406" s="42"/>
      <c r="BK406" s="42"/>
      <c r="BL406" s="42"/>
      <c r="BM406" s="15">
        <v>5730</v>
      </c>
    </row>
    <row r="407" spans="1:65" outlineLevel="5">
      <c r="A407" s="22">
        <f t="shared" si="167"/>
        <v>12</v>
      </c>
      <c r="B407" s="9">
        <f t="shared" si="152"/>
        <v>43081</v>
      </c>
      <c r="C407" s="207">
        <v>332624</v>
      </c>
      <c r="D407" s="64">
        <f t="shared" si="172"/>
        <v>37.799999999999997</v>
      </c>
      <c r="E407" s="12">
        <v>38</v>
      </c>
      <c r="F407" s="12">
        <v>38</v>
      </c>
      <c r="G407" s="12">
        <v>39</v>
      </c>
      <c r="H407" s="12">
        <v>38</v>
      </c>
      <c r="I407" s="12">
        <v>37</v>
      </c>
      <c r="J407" s="12">
        <v>37</v>
      </c>
      <c r="K407" s="12">
        <v>38</v>
      </c>
      <c r="L407" s="12">
        <v>37</v>
      </c>
      <c r="M407" s="74" t="str">
        <f t="shared" si="173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74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5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30</v>
      </c>
      <c r="AO407" s="41">
        <v>1335</v>
      </c>
      <c r="AP407" s="110"/>
      <c r="AQ407" s="111"/>
      <c r="AR407" s="126" t="str">
        <f t="shared" si="176"/>
        <v/>
      </c>
      <c r="AS407" s="126" t="str">
        <f t="shared" si="177"/>
        <v/>
      </c>
      <c r="AT407" s="127">
        <v>1471</v>
      </c>
      <c r="AU407" s="128"/>
      <c r="AV407" s="129"/>
      <c r="AW407" s="126" t="str">
        <f t="shared" si="178"/>
        <v/>
      </c>
      <c r="AX407" s="126" t="str">
        <f t="shared" si="179"/>
        <v/>
      </c>
      <c r="AY407" s="64" t="str">
        <f t="shared" si="180"/>
        <v/>
      </c>
      <c r="AZ407" s="97">
        <v>81.319999999999993</v>
      </c>
      <c r="BA407" s="68"/>
      <c r="BB407" s="68"/>
      <c r="BC407" s="68"/>
      <c r="BD407" s="68"/>
      <c r="BE407" s="15"/>
      <c r="BF407" s="5">
        <f t="shared" si="181"/>
        <v>15666</v>
      </c>
      <c r="BG407" s="41">
        <v>2336</v>
      </c>
      <c r="BH407" s="42">
        <v>7690</v>
      </c>
      <c r="BI407" s="42"/>
      <c r="BJ407" s="42"/>
      <c r="BK407" s="42"/>
      <c r="BL407" s="42"/>
      <c r="BM407" s="15">
        <v>5640</v>
      </c>
    </row>
    <row r="408" spans="1:65" outlineLevel="5">
      <c r="A408" s="22">
        <f t="shared" si="167"/>
        <v>12</v>
      </c>
      <c r="B408" s="9">
        <f t="shared" si="152"/>
        <v>43082</v>
      </c>
      <c r="C408" s="207">
        <v>345227</v>
      </c>
      <c r="D408" s="64">
        <f t="shared" si="172"/>
        <v>37.799999999999997</v>
      </c>
      <c r="E408" s="12">
        <v>38</v>
      </c>
      <c r="F408" s="12">
        <v>38</v>
      </c>
      <c r="G408" s="12">
        <v>39</v>
      </c>
      <c r="H408" s="12">
        <v>38</v>
      </c>
      <c r="I408" s="12">
        <v>37</v>
      </c>
      <c r="J408" s="12">
        <v>37</v>
      </c>
      <c r="K408" s="12">
        <v>38</v>
      </c>
      <c r="L408" s="12">
        <v>37</v>
      </c>
      <c r="M408" s="74" t="str">
        <f t="shared" si="173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74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5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35</v>
      </c>
      <c r="AO408" s="41">
        <v>1126</v>
      </c>
      <c r="AP408" s="110"/>
      <c r="AQ408" s="111"/>
      <c r="AR408" s="126" t="str">
        <f t="shared" si="176"/>
        <v/>
      </c>
      <c r="AS408" s="126" t="str">
        <f t="shared" si="177"/>
        <v/>
      </c>
      <c r="AT408" s="127">
        <v>1344</v>
      </c>
      <c r="AU408" s="128"/>
      <c r="AV408" s="129"/>
      <c r="AW408" s="126" t="str">
        <f t="shared" si="178"/>
        <v/>
      </c>
      <c r="AX408" s="126" t="str">
        <f t="shared" si="179"/>
        <v/>
      </c>
      <c r="AY408" s="64" t="str">
        <f t="shared" si="180"/>
        <v/>
      </c>
      <c r="AZ408" s="97">
        <v>81.8</v>
      </c>
      <c r="BA408" s="68"/>
      <c r="BB408" s="68"/>
      <c r="BC408" s="68"/>
      <c r="BD408" s="68"/>
      <c r="BE408" s="15"/>
      <c r="BF408" s="5">
        <f t="shared" si="181"/>
        <v>16520</v>
      </c>
      <c r="BG408" s="41">
        <v>1670</v>
      </c>
      <c r="BH408" s="42">
        <v>9880</v>
      </c>
      <c r="BI408" s="42"/>
      <c r="BJ408" s="42"/>
      <c r="BK408" s="42"/>
      <c r="BL408" s="42"/>
      <c r="BM408" s="15">
        <v>4970</v>
      </c>
    </row>
    <row r="409" spans="1:65" outlineLevel="5">
      <c r="A409" s="22">
        <f t="shared" si="167"/>
        <v>12</v>
      </c>
      <c r="B409" s="9">
        <f t="shared" si="152"/>
        <v>43083</v>
      </c>
      <c r="C409" s="207">
        <v>382936</v>
      </c>
      <c r="D409" s="64">
        <f t="shared" si="172"/>
        <v>37.299999999999997</v>
      </c>
      <c r="E409" s="12">
        <v>38</v>
      </c>
      <c r="F409" s="12">
        <v>37</v>
      </c>
      <c r="G409" s="12">
        <v>38</v>
      </c>
      <c r="H409" s="12">
        <v>38</v>
      </c>
      <c r="I409" s="12">
        <v>37</v>
      </c>
      <c r="J409" s="12">
        <v>36</v>
      </c>
      <c r="K409" s="12">
        <v>37</v>
      </c>
      <c r="L409" s="12">
        <v>37</v>
      </c>
      <c r="M409" s="74">
        <f t="shared" si="173"/>
        <v>7.4</v>
      </c>
      <c r="N409" s="83">
        <v>7.37</v>
      </c>
      <c r="O409" s="83">
        <v>7.38</v>
      </c>
      <c r="P409" s="83">
        <v>7.38</v>
      </c>
      <c r="Q409" s="83">
        <v>7.32</v>
      </c>
      <c r="R409" s="83"/>
      <c r="S409" s="83"/>
      <c r="T409" s="83"/>
      <c r="U409" s="83"/>
      <c r="V409" s="5" t="str">
        <f t="shared" si="174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5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35</v>
      </c>
      <c r="AO409" s="41">
        <v>1131</v>
      </c>
      <c r="AP409" s="110">
        <v>5.48</v>
      </c>
      <c r="AQ409" s="111">
        <v>4.4000000000000004</v>
      </c>
      <c r="AR409" s="126">
        <f t="shared" si="176"/>
        <v>80.291970802919707</v>
      </c>
      <c r="AS409" s="126">
        <f t="shared" si="177"/>
        <v>19.708029197080293</v>
      </c>
      <c r="AT409" s="127">
        <v>1270</v>
      </c>
      <c r="AU409" s="128">
        <v>2.4</v>
      </c>
      <c r="AV409" s="129">
        <v>1.55</v>
      </c>
      <c r="AW409" s="126">
        <f t="shared" si="178"/>
        <v>64.583333333333343</v>
      </c>
      <c r="AX409" s="126">
        <f t="shared" si="179"/>
        <v>35.416666666666657</v>
      </c>
      <c r="AY409" s="64">
        <f t="shared" si="180"/>
        <v>55.240641711229934</v>
      </c>
      <c r="AZ409" s="97">
        <v>81.739999999999995</v>
      </c>
      <c r="BA409" s="68"/>
      <c r="BB409" s="68"/>
      <c r="BC409" s="68"/>
      <c r="BD409" s="68"/>
      <c r="BE409" s="15"/>
      <c r="BF409" s="5">
        <f t="shared" si="181"/>
        <v>13341</v>
      </c>
      <c r="BG409" s="41">
        <v>2091</v>
      </c>
      <c r="BH409" s="42">
        <v>6020</v>
      </c>
      <c r="BI409" s="42"/>
      <c r="BJ409" s="42"/>
      <c r="BK409" s="42"/>
      <c r="BL409" s="42"/>
      <c r="BM409" s="15">
        <v>5230</v>
      </c>
    </row>
    <row r="410" spans="1:65" outlineLevel="5">
      <c r="A410" s="22">
        <f t="shared" si="167"/>
        <v>12</v>
      </c>
      <c r="B410" s="9">
        <f t="shared" si="152"/>
        <v>43084</v>
      </c>
      <c r="C410" s="207">
        <v>377992</v>
      </c>
      <c r="D410" s="64">
        <f t="shared" si="172"/>
        <v>37.5</v>
      </c>
      <c r="E410" s="12">
        <v>38</v>
      </c>
      <c r="F410" s="12">
        <v>38</v>
      </c>
      <c r="G410" s="12">
        <v>38</v>
      </c>
      <c r="H410" s="12">
        <v>38</v>
      </c>
      <c r="I410" s="12">
        <v>37</v>
      </c>
      <c r="J410" s="12">
        <v>37</v>
      </c>
      <c r="K410" s="12">
        <v>37</v>
      </c>
      <c r="L410" s="12">
        <v>37</v>
      </c>
      <c r="M410" s="74" t="str">
        <f t="shared" si="173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74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5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36</v>
      </c>
      <c r="AO410" s="41">
        <v>1096</v>
      </c>
      <c r="AP410" s="110"/>
      <c r="AQ410" s="111"/>
      <c r="AR410" s="126" t="str">
        <f t="shared" si="176"/>
        <v/>
      </c>
      <c r="AS410" s="126" t="str">
        <f t="shared" si="177"/>
        <v/>
      </c>
      <c r="AT410" s="127">
        <v>1334</v>
      </c>
      <c r="AU410" s="128"/>
      <c r="AV410" s="129"/>
      <c r="AW410" s="126" t="str">
        <f t="shared" si="178"/>
        <v/>
      </c>
      <c r="AX410" s="126" t="str">
        <f t="shared" si="179"/>
        <v/>
      </c>
      <c r="AY410" s="64" t="str">
        <f t="shared" si="180"/>
        <v/>
      </c>
      <c r="AZ410" s="97">
        <v>81.2</v>
      </c>
      <c r="BA410" s="68"/>
      <c r="BB410" s="68"/>
      <c r="BC410" s="68"/>
      <c r="BD410" s="68"/>
      <c r="BE410" s="15"/>
      <c r="BF410" s="5">
        <f t="shared" si="181"/>
        <v>15927</v>
      </c>
      <c r="BG410" s="41">
        <v>3257</v>
      </c>
      <c r="BH410" s="42">
        <v>7260</v>
      </c>
      <c r="BI410" s="42"/>
      <c r="BJ410" s="42"/>
      <c r="BK410" s="42"/>
      <c r="BL410" s="42"/>
      <c r="BM410" s="15">
        <v>5410</v>
      </c>
    </row>
    <row r="411" spans="1:65" outlineLevel="5">
      <c r="A411" s="22">
        <f t="shared" si="167"/>
        <v>12</v>
      </c>
      <c r="B411" s="9">
        <f t="shared" si="152"/>
        <v>43085</v>
      </c>
      <c r="C411" s="207">
        <v>380755</v>
      </c>
      <c r="D411" s="64">
        <f t="shared" si="172"/>
        <v>37.299999999999997</v>
      </c>
      <c r="E411" s="12">
        <v>37</v>
      </c>
      <c r="F411" s="12">
        <v>38</v>
      </c>
      <c r="G411" s="12">
        <v>38</v>
      </c>
      <c r="H411" s="12">
        <v>38</v>
      </c>
      <c r="I411" s="12">
        <v>36</v>
      </c>
      <c r="J411" s="12">
        <v>37</v>
      </c>
      <c r="K411" s="12">
        <v>37</v>
      </c>
      <c r="L411" s="12">
        <v>37</v>
      </c>
      <c r="M411" s="74" t="str">
        <f t="shared" si="173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74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5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32</v>
      </c>
      <c r="AO411" s="41">
        <v>1245</v>
      </c>
      <c r="AP411" s="110"/>
      <c r="AQ411" s="111"/>
      <c r="AR411" s="126" t="str">
        <f t="shared" si="176"/>
        <v/>
      </c>
      <c r="AS411" s="126" t="str">
        <f t="shared" si="177"/>
        <v/>
      </c>
      <c r="AT411" s="127">
        <v>1326</v>
      </c>
      <c r="AU411" s="128"/>
      <c r="AV411" s="129"/>
      <c r="AW411" s="126" t="str">
        <f t="shared" si="178"/>
        <v/>
      </c>
      <c r="AX411" s="126" t="str">
        <f t="shared" si="179"/>
        <v/>
      </c>
      <c r="AY411" s="64" t="str">
        <f t="shared" si="180"/>
        <v/>
      </c>
      <c r="AZ411" s="97"/>
      <c r="BA411" s="68"/>
      <c r="BB411" s="68"/>
      <c r="BC411" s="68"/>
      <c r="BD411" s="68"/>
      <c r="BE411" s="15"/>
      <c r="BF411" s="5">
        <f t="shared" si="181"/>
        <v>21500</v>
      </c>
      <c r="BG411" s="41">
        <v>3180</v>
      </c>
      <c r="BH411" s="42">
        <v>13000</v>
      </c>
      <c r="BI411" s="42"/>
      <c r="BJ411" s="42"/>
      <c r="BK411" s="42"/>
      <c r="BL411" s="42"/>
      <c r="BM411" s="15">
        <v>5320</v>
      </c>
    </row>
    <row r="412" spans="1:65" outlineLevel="5">
      <c r="A412" s="22">
        <f t="shared" si="167"/>
        <v>12</v>
      </c>
      <c r="B412" s="9">
        <f t="shared" si="152"/>
        <v>43086</v>
      </c>
      <c r="C412" s="207">
        <v>371630</v>
      </c>
      <c r="D412" s="64">
        <f t="shared" si="172"/>
        <v>37.299999999999997</v>
      </c>
      <c r="E412" s="12">
        <v>38</v>
      </c>
      <c r="F412" s="12">
        <v>37</v>
      </c>
      <c r="G412" s="12">
        <v>38</v>
      </c>
      <c r="H412" s="12">
        <v>38</v>
      </c>
      <c r="I412" s="12">
        <v>37</v>
      </c>
      <c r="J412" s="12">
        <v>36</v>
      </c>
      <c r="K412" s="12">
        <v>37</v>
      </c>
      <c r="L412" s="12">
        <v>37</v>
      </c>
      <c r="M412" s="74" t="str">
        <f t="shared" si="173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74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5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32</v>
      </c>
      <c r="AO412" s="41">
        <v>1230</v>
      </c>
      <c r="AP412" s="110"/>
      <c r="AQ412" s="111"/>
      <c r="AR412" s="126" t="str">
        <f t="shared" si="176"/>
        <v/>
      </c>
      <c r="AS412" s="126" t="str">
        <f t="shared" si="177"/>
        <v/>
      </c>
      <c r="AT412" s="127">
        <v>1268</v>
      </c>
      <c r="AU412" s="128"/>
      <c r="AV412" s="129"/>
      <c r="AW412" s="126" t="str">
        <f t="shared" si="178"/>
        <v/>
      </c>
      <c r="AX412" s="126" t="str">
        <f t="shared" si="179"/>
        <v/>
      </c>
      <c r="AY412" s="64" t="str">
        <f t="shared" si="180"/>
        <v/>
      </c>
      <c r="AZ412" s="97"/>
      <c r="BA412" s="68"/>
      <c r="BB412" s="68"/>
      <c r="BC412" s="68"/>
      <c r="BD412" s="68"/>
      <c r="BE412" s="15"/>
      <c r="BF412" s="5">
        <f t="shared" si="181"/>
        <v>22983</v>
      </c>
      <c r="BG412" s="41">
        <v>2953</v>
      </c>
      <c r="BH412" s="42">
        <v>14500</v>
      </c>
      <c r="BI412" s="42"/>
      <c r="BJ412" s="42"/>
      <c r="BK412" s="42"/>
      <c r="BL412" s="42"/>
      <c r="BM412" s="15">
        <v>5530</v>
      </c>
    </row>
    <row r="413" spans="1:65" outlineLevel="5">
      <c r="A413" s="22">
        <f t="shared" si="167"/>
        <v>12</v>
      </c>
      <c r="B413" s="9">
        <f t="shared" si="152"/>
        <v>43087</v>
      </c>
      <c r="C413" s="207">
        <v>370998</v>
      </c>
      <c r="D413" s="64">
        <f t="shared" si="172"/>
        <v>37.299999999999997</v>
      </c>
      <c r="E413" s="12">
        <v>38</v>
      </c>
      <c r="F413" s="12">
        <v>37</v>
      </c>
      <c r="G413" s="12">
        <v>38</v>
      </c>
      <c r="H413" s="12">
        <v>38</v>
      </c>
      <c r="I413" s="12">
        <v>37</v>
      </c>
      <c r="J413" s="12">
        <v>36</v>
      </c>
      <c r="K413" s="12">
        <v>37</v>
      </c>
      <c r="L413" s="12">
        <v>37</v>
      </c>
      <c r="M413" s="74" t="str">
        <f t="shared" si="173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74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5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37</v>
      </c>
      <c r="AO413" s="41">
        <v>1085</v>
      </c>
      <c r="AP413" s="110"/>
      <c r="AQ413" s="111"/>
      <c r="AR413" s="126" t="str">
        <f t="shared" si="176"/>
        <v/>
      </c>
      <c r="AS413" s="126" t="str">
        <f t="shared" si="177"/>
        <v/>
      </c>
      <c r="AT413" s="127">
        <v>1250</v>
      </c>
      <c r="AU413" s="128"/>
      <c r="AV413" s="129"/>
      <c r="AW413" s="126" t="str">
        <f t="shared" si="178"/>
        <v/>
      </c>
      <c r="AX413" s="126" t="str">
        <f t="shared" si="179"/>
        <v/>
      </c>
      <c r="AY413" s="64" t="str">
        <f t="shared" si="180"/>
        <v/>
      </c>
      <c r="AZ413" s="97">
        <v>81.5</v>
      </c>
      <c r="BA413" s="68"/>
      <c r="BB413" s="68"/>
      <c r="BC413" s="68"/>
      <c r="BD413" s="68"/>
      <c r="BE413" s="15"/>
      <c r="BF413" s="5">
        <f t="shared" si="181"/>
        <v>17245</v>
      </c>
      <c r="BG413" s="41">
        <v>5185</v>
      </c>
      <c r="BH413" s="42">
        <v>6720</v>
      </c>
      <c r="BI413" s="42"/>
      <c r="BJ413" s="42"/>
      <c r="BK413" s="42"/>
      <c r="BL413" s="42"/>
      <c r="BM413" s="15">
        <v>5340</v>
      </c>
    </row>
    <row r="414" spans="1:65" outlineLevel="5">
      <c r="A414" s="22">
        <f t="shared" si="167"/>
        <v>12</v>
      </c>
      <c r="B414" s="9">
        <f t="shared" si="152"/>
        <v>43088</v>
      </c>
      <c r="C414" s="207">
        <v>366964</v>
      </c>
      <c r="D414" s="64">
        <f t="shared" si="172"/>
        <v>38.299999999999997</v>
      </c>
      <c r="E414" s="12">
        <v>38</v>
      </c>
      <c r="F414" s="12">
        <v>39</v>
      </c>
      <c r="G414" s="12">
        <v>39</v>
      </c>
      <c r="H414" s="12">
        <v>39</v>
      </c>
      <c r="I414" s="12">
        <v>37</v>
      </c>
      <c r="J414" s="12">
        <v>38</v>
      </c>
      <c r="K414" s="12">
        <v>38</v>
      </c>
      <c r="L414" s="12">
        <v>38</v>
      </c>
      <c r="M414" s="74" t="str">
        <f t="shared" si="173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74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5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38</v>
      </c>
      <c r="AO414" s="41">
        <v>1041</v>
      </c>
      <c r="AP414" s="110"/>
      <c r="AQ414" s="111"/>
      <c r="AR414" s="126" t="str">
        <f t="shared" si="176"/>
        <v/>
      </c>
      <c r="AS414" s="126" t="str">
        <f t="shared" si="177"/>
        <v/>
      </c>
      <c r="AT414" s="127">
        <v>1114</v>
      </c>
      <c r="AU414" s="128"/>
      <c r="AV414" s="129"/>
      <c r="AW414" s="126" t="str">
        <f t="shared" si="178"/>
        <v/>
      </c>
      <c r="AX414" s="126" t="str">
        <f t="shared" si="179"/>
        <v/>
      </c>
      <c r="AY414" s="64" t="str">
        <f t="shared" si="180"/>
        <v/>
      </c>
      <c r="AZ414" s="97">
        <v>81.2</v>
      </c>
      <c r="BA414" s="68"/>
      <c r="BB414" s="68"/>
      <c r="BC414" s="68"/>
      <c r="BD414" s="68"/>
      <c r="BE414" s="15"/>
      <c r="BF414" s="5">
        <f t="shared" si="181"/>
        <v>14893</v>
      </c>
      <c r="BG414" s="41">
        <v>4613</v>
      </c>
      <c r="BH414" s="42">
        <v>4800</v>
      </c>
      <c r="BI414" s="42"/>
      <c r="BJ414" s="42"/>
      <c r="BK414" s="42"/>
      <c r="BL414" s="42"/>
      <c r="BM414" s="15">
        <v>5480</v>
      </c>
    </row>
    <row r="415" spans="1:65" outlineLevel="5">
      <c r="A415" s="22">
        <f t="shared" si="167"/>
        <v>12</v>
      </c>
      <c r="B415" s="9">
        <f t="shared" si="152"/>
        <v>43089</v>
      </c>
      <c r="C415" s="207">
        <v>354957</v>
      </c>
      <c r="D415" s="64">
        <f t="shared" si="172"/>
        <v>38</v>
      </c>
      <c r="E415" s="12">
        <v>38</v>
      </c>
      <c r="F415" s="12">
        <v>38</v>
      </c>
      <c r="G415" s="12">
        <v>39</v>
      </c>
      <c r="H415" s="12">
        <v>39</v>
      </c>
      <c r="I415" s="12">
        <v>37</v>
      </c>
      <c r="J415" s="12">
        <v>37</v>
      </c>
      <c r="K415" s="12">
        <v>38</v>
      </c>
      <c r="L415" s="12">
        <v>38</v>
      </c>
      <c r="M415" s="74" t="str">
        <f t="shared" si="173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74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5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39</v>
      </c>
      <c r="AO415" s="41">
        <v>1032</v>
      </c>
      <c r="AP415" s="110"/>
      <c r="AQ415" s="111"/>
      <c r="AR415" s="126" t="str">
        <f t="shared" si="176"/>
        <v/>
      </c>
      <c r="AS415" s="126" t="str">
        <f t="shared" si="177"/>
        <v/>
      </c>
      <c r="AT415" s="127">
        <v>1098</v>
      </c>
      <c r="AU415" s="128"/>
      <c r="AV415" s="129"/>
      <c r="AW415" s="126" t="str">
        <f t="shared" si="178"/>
        <v/>
      </c>
      <c r="AX415" s="126" t="str">
        <f t="shared" si="179"/>
        <v/>
      </c>
      <c r="AY415" s="64" t="str">
        <f t="shared" si="180"/>
        <v/>
      </c>
      <c r="AZ415" s="97">
        <v>81.2</v>
      </c>
      <c r="BA415" s="68"/>
      <c r="BB415" s="68"/>
      <c r="BC415" s="68"/>
      <c r="BD415" s="68"/>
      <c r="BE415" s="15"/>
      <c r="BF415" s="5">
        <f t="shared" si="181"/>
        <v>16512</v>
      </c>
      <c r="BG415" s="41">
        <v>1942</v>
      </c>
      <c r="BH415" s="42">
        <v>9060</v>
      </c>
      <c r="BI415" s="42"/>
      <c r="BJ415" s="42"/>
      <c r="BK415" s="42"/>
      <c r="BL415" s="42"/>
      <c r="BM415" s="15">
        <v>5510</v>
      </c>
    </row>
    <row r="416" spans="1:65" outlineLevel="5">
      <c r="A416" s="22">
        <f t="shared" si="167"/>
        <v>12</v>
      </c>
      <c r="B416" s="9">
        <f t="shared" ref="B416:B426" si="182">B415+1</f>
        <v>43090</v>
      </c>
      <c r="C416" s="207">
        <v>351288</v>
      </c>
      <c r="D416" s="64">
        <f t="shared" si="172"/>
        <v>38</v>
      </c>
      <c r="E416" s="12">
        <v>38</v>
      </c>
      <c r="F416" s="12">
        <v>38</v>
      </c>
      <c r="G416" s="12">
        <v>39</v>
      </c>
      <c r="H416" s="12">
        <v>39</v>
      </c>
      <c r="I416" s="12">
        <v>37</v>
      </c>
      <c r="J416" s="12">
        <v>37</v>
      </c>
      <c r="K416" s="12">
        <v>38</v>
      </c>
      <c r="L416" s="12">
        <v>38</v>
      </c>
      <c r="M416" s="74" t="str">
        <f t="shared" si="173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74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5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42</v>
      </c>
      <c r="AO416" s="41">
        <v>957</v>
      </c>
      <c r="AP416" s="110"/>
      <c r="AQ416" s="111"/>
      <c r="AR416" s="126" t="str">
        <f t="shared" si="176"/>
        <v/>
      </c>
      <c r="AS416" s="126" t="str">
        <f t="shared" si="177"/>
        <v/>
      </c>
      <c r="AT416" s="127">
        <v>1269</v>
      </c>
      <c r="AU416" s="128"/>
      <c r="AV416" s="129"/>
      <c r="AW416" s="126" t="str">
        <f t="shared" si="178"/>
        <v/>
      </c>
      <c r="AX416" s="126" t="str">
        <f t="shared" si="179"/>
        <v/>
      </c>
      <c r="AY416" s="64" t="str">
        <f t="shared" si="180"/>
        <v/>
      </c>
      <c r="AZ416" s="97">
        <v>81.400000000000006</v>
      </c>
      <c r="BA416" s="68"/>
      <c r="BB416" s="68"/>
      <c r="BC416" s="68"/>
      <c r="BD416" s="68"/>
      <c r="BE416" s="15"/>
      <c r="BF416" s="5">
        <f t="shared" si="181"/>
        <v>16261</v>
      </c>
      <c r="BG416" s="41">
        <v>2031</v>
      </c>
      <c r="BH416" s="42">
        <v>8740</v>
      </c>
      <c r="BI416" s="42"/>
      <c r="BJ416" s="42"/>
      <c r="BK416" s="42"/>
      <c r="BL416" s="42"/>
      <c r="BM416" s="15">
        <v>5490</v>
      </c>
    </row>
    <row r="417" spans="1:65" outlineLevel="5">
      <c r="A417" s="22">
        <f t="shared" si="167"/>
        <v>12</v>
      </c>
      <c r="B417" s="9">
        <f t="shared" si="182"/>
        <v>43091</v>
      </c>
      <c r="C417" s="207">
        <v>357661</v>
      </c>
      <c r="D417" s="64">
        <f t="shared" si="172"/>
        <v>37.799999999999997</v>
      </c>
      <c r="E417" s="12">
        <v>38</v>
      </c>
      <c r="F417" s="12">
        <v>37</v>
      </c>
      <c r="G417" s="12">
        <v>39</v>
      </c>
      <c r="H417" s="12">
        <v>39</v>
      </c>
      <c r="I417" s="12">
        <v>37</v>
      </c>
      <c r="J417" s="12">
        <v>36</v>
      </c>
      <c r="K417" s="12">
        <v>38</v>
      </c>
      <c r="L417" s="12">
        <v>38</v>
      </c>
      <c r="M417" s="74">
        <f t="shared" si="173"/>
        <v>7.3</v>
      </c>
      <c r="N417" s="83">
        <v>7.35</v>
      </c>
      <c r="O417" s="83">
        <v>7.36</v>
      </c>
      <c r="P417" s="83">
        <v>7.36</v>
      </c>
      <c r="Q417" s="83">
        <v>7.32</v>
      </c>
      <c r="R417" s="83"/>
      <c r="S417" s="83"/>
      <c r="T417" s="83"/>
      <c r="U417" s="83"/>
      <c r="V417" s="5" t="str">
        <f t="shared" si="174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5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32</v>
      </c>
      <c r="AO417" s="41">
        <v>1265</v>
      </c>
      <c r="AP417" s="110">
        <v>5.27</v>
      </c>
      <c r="AQ417" s="111">
        <v>4.2300000000000004</v>
      </c>
      <c r="AR417" s="126">
        <f t="shared" si="176"/>
        <v>80.265654648956371</v>
      </c>
      <c r="AS417" s="126">
        <f t="shared" si="177"/>
        <v>19.734345351043629</v>
      </c>
      <c r="AT417" s="127">
        <v>1340</v>
      </c>
      <c r="AU417" s="128">
        <v>2.44</v>
      </c>
      <c r="AV417" s="129">
        <v>1.6</v>
      </c>
      <c r="AW417" s="126">
        <f t="shared" si="178"/>
        <v>65.573770491803288</v>
      </c>
      <c r="AX417" s="126">
        <f t="shared" si="179"/>
        <v>34.426229508196712</v>
      </c>
      <c r="AY417" s="64">
        <f t="shared" si="180"/>
        <v>53.168974445570214</v>
      </c>
      <c r="AZ417" s="97">
        <v>81.599999999999994</v>
      </c>
      <c r="BA417" s="68"/>
      <c r="BB417" s="68"/>
      <c r="BC417" s="68"/>
      <c r="BD417" s="68"/>
      <c r="BE417" s="15"/>
      <c r="BF417" s="5">
        <f t="shared" si="181"/>
        <v>14474</v>
      </c>
      <c r="BG417" s="41">
        <v>2924</v>
      </c>
      <c r="BH417" s="42">
        <v>6500</v>
      </c>
      <c r="BI417" s="42"/>
      <c r="BJ417" s="42"/>
      <c r="BK417" s="42"/>
      <c r="BL417" s="42"/>
      <c r="BM417" s="15">
        <v>5050</v>
      </c>
    </row>
    <row r="418" spans="1:65" outlineLevel="5">
      <c r="A418" s="22">
        <f t="shared" si="167"/>
        <v>12</v>
      </c>
      <c r="B418" s="9">
        <f t="shared" si="182"/>
        <v>43092</v>
      </c>
      <c r="C418" s="207">
        <v>346004</v>
      </c>
      <c r="D418" s="64">
        <f t="shared" si="172"/>
        <v>37.5</v>
      </c>
      <c r="E418" s="12">
        <v>38</v>
      </c>
      <c r="F418" s="12">
        <v>38</v>
      </c>
      <c r="G418" s="12">
        <v>38</v>
      </c>
      <c r="H418" s="12">
        <v>38</v>
      </c>
      <c r="I418" s="12">
        <v>37</v>
      </c>
      <c r="J418" s="12">
        <v>37</v>
      </c>
      <c r="K418" s="12">
        <v>37</v>
      </c>
      <c r="L418" s="12">
        <v>37</v>
      </c>
      <c r="M418" s="74" t="str">
        <f t="shared" si="173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74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5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35</v>
      </c>
      <c r="AO418" s="41">
        <v>1136</v>
      </c>
      <c r="AP418" s="110"/>
      <c r="AQ418" s="111"/>
      <c r="AR418" s="126" t="str">
        <f t="shared" si="176"/>
        <v/>
      </c>
      <c r="AS418" s="126" t="str">
        <f t="shared" si="177"/>
        <v/>
      </c>
      <c r="AT418" s="127">
        <v>1198</v>
      </c>
      <c r="AU418" s="128"/>
      <c r="AV418" s="129"/>
      <c r="AW418" s="126" t="str">
        <f t="shared" si="178"/>
        <v/>
      </c>
      <c r="AX418" s="126" t="str">
        <f t="shared" si="179"/>
        <v/>
      </c>
      <c r="AY418" s="64" t="str">
        <f t="shared" si="180"/>
        <v/>
      </c>
      <c r="AZ418" s="97"/>
      <c r="BA418" s="68"/>
      <c r="BB418" s="68"/>
      <c r="BC418" s="68"/>
      <c r="BD418" s="68"/>
      <c r="BE418" s="15"/>
      <c r="BF418" s="5">
        <f t="shared" si="181"/>
        <v>18044</v>
      </c>
      <c r="BG418" s="41">
        <v>3244</v>
      </c>
      <c r="BH418" s="42">
        <v>9290</v>
      </c>
      <c r="BI418" s="42"/>
      <c r="BJ418" s="42"/>
      <c r="BK418" s="42"/>
      <c r="BL418" s="42"/>
      <c r="BM418" s="15">
        <v>5510</v>
      </c>
    </row>
    <row r="419" spans="1:65" outlineLevel="5">
      <c r="A419" s="22">
        <f t="shared" si="167"/>
        <v>12</v>
      </c>
      <c r="B419" s="9">
        <f t="shared" si="182"/>
        <v>43093</v>
      </c>
      <c r="C419" s="207">
        <v>358469</v>
      </c>
      <c r="D419" s="64">
        <f t="shared" si="172"/>
        <v>38</v>
      </c>
      <c r="E419" s="12">
        <v>38</v>
      </c>
      <c r="F419" s="12">
        <v>39</v>
      </c>
      <c r="G419" s="12">
        <v>39</v>
      </c>
      <c r="H419" s="12">
        <v>38</v>
      </c>
      <c r="I419" s="12">
        <v>37</v>
      </c>
      <c r="J419" s="12">
        <v>38</v>
      </c>
      <c r="K419" s="12">
        <v>38</v>
      </c>
      <c r="L419" s="12">
        <v>37</v>
      </c>
      <c r="M419" s="74" t="str">
        <f t="shared" si="173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74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5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36</v>
      </c>
      <c r="AO419" s="41">
        <v>1115</v>
      </c>
      <c r="AP419" s="110"/>
      <c r="AQ419" s="111"/>
      <c r="AR419" s="126" t="str">
        <f t="shared" si="176"/>
        <v/>
      </c>
      <c r="AS419" s="126" t="str">
        <f t="shared" si="177"/>
        <v/>
      </c>
      <c r="AT419" s="127">
        <v>1377</v>
      </c>
      <c r="AU419" s="128"/>
      <c r="AV419" s="129"/>
      <c r="AW419" s="126" t="str">
        <f t="shared" si="178"/>
        <v/>
      </c>
      <c r="AX419" s="126" t="str">
        <f t="shared" si="179"/>
        <v/>
      </c>
      <c r="AY419" s="64" t="str">
        <f t="shared" si="180"/>
        <v/>
      </c>
      <c r="AZ419" s="97"/>
      <c r="BA419" s="68"/>
      <c r="BB419" s="68"/>
      <c r="BC419" s="68"/>
      <c r="BD419" s="68"/>
      <c r="BE419" s="15"/>
      <c r="BF419" s="5">
        <f t="shared" si="181"/>
        <v>19728</v>
      </c>
      <c r="BG419" s="41">
        <v>3368</v>
      </c>
      <c r="BH419" s="42">
        <v>10580</v>
      </c>
      <c r="BI419" s="42"/>
      <c r="BJ419" s="42"/>
      <c r="BK419" s="42"/>
      <c r="BL419" s="42"/>
      <c r="BM419" s="15">
        <v>5780</v>
      </c>
    </row>
    <row r="420" spans="1:65" outlineLevel="5">
      <c r="A420" s="22">
        <f t="shared" si="167"/>
        <v>12</v>
      </c>
      <c r="B420" s="9">
        <f t="shared" si="182"/>
        <v>43094</v>
      </c>
      <c r="C420" s="207">
        <v>361700</v>
      </c>
      <c r="D420" s="64">
        <f t="shared" si="172"/>
        <v>37.5</v>
      </c>
      <c r="E420" s="12">
        <v>38</v>
      </c>
      <c r="F420" s="12">
        <v>38</v>
      </c>
      <c r="G420" s="12">
        <v>38</v>
      </c>
      <c r="H420" s="12">
        <v>38</v>
      </c>
      <c r="I420" s="12">
        <v>37</v>
      </c>
      <c r="J420" s="12">
        <v>37</v>
      </c>
      <c r="K420" s="12">
        <v>37</v>
      </c>
      <c r="L420" s="12">
        <v>37</v>
      </c>
      <c r="M420" s="74" t="str">
        <f t="shared" si="173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74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5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30</v>
      </c>
      <c r="AO420" s="41">
        <v>1335</v>
      </c>
      <c r="AP420" s="110"/>
      <c r="AQ420" s="111"/>
      <c r="AR420" s="126" t="str">
        <f t="shared" si="176"/>
        <v/>
      </c>
      <c r="AS420" s="126" t="str">
        <f t="shared" si="177"/>
        <v/>
      </c>
      <c r="AT420" s="127">
        <v>1612</v>
      </c>
      <c r="AU420" s="128"/>
      <c r="AV420" s="129"/>
      <c r="AW420" s="126" t="str">
        <f t="shared" si="178"/>
        <v/>
      </c>
      <c r="AX420" s="126" t="str">
        <f t="shared" si="179"/>
        <v/>
      </c>
      <c r="AY420" s="64" t="str">
        <f t="shared" si="180"/>
        <v/>
      </c>
      <c r="AZ420" s="97"/>
      <c r="BA420" s="68"/>
      <c r="BB420" s="68"/>
      <c r="BC420" s="68"/>
      <c r="BD420" s="68"/>
      <c r="BE420" s="15"/>
      <c r="BF420" s="5">
        <f t="shared" si="181"/>
        <v>20498</v>
      </c>
      <c r="BG420" s="41">
        <v>3068</v>
      </c>
      <c r="BH420" s="42">
        <v>11940</v>
      </c>
      <c r="BI420" s="42"/>
      <c r="BJ420" s="42"/>
      <c r="BK420" s="42"/>
      <c r="BL420" s="42"/>
      <c r="BM420" s="15">
        <v>5490</v>
      </c>
    </row>
    <row r="421" spans="1:65" outlineLevel="5">
      <c r="A421" s="22">
        <f t="shared" si="167"/>
        <v>12</v>
      </c>
      <c r="B421" s="9">
        <f t="shared" si="182"/>
        <v>43095</v>
      </c>
      <c r="C421" s="207">
        <v>341230</v>
      </c>
      <c r="D421" s="64">
        <f t="shared" si="172"/>
        <v>37.299999999999997</v>
      </c>
      <c r="E421" s="12">
        <v>37</v>
      </c>
      <c r="F421" s="12">
        <v>38</v>
      </c>
      <c r="G421" s="12">
        <v>38</v>
      </c>
      <c r="H421" s="12">
        <v>38</v>
      </c>
      <c r="I421" s="12">
        <v>36</v>
      </c>
      <c r="J421" s="12">
        <v>37</v>
      </c>
      <c r="K421" s="12">
        <v>37</v>
      </c>
      <c r="L421" s="12">
        <v>37</v>
      </c>
      <c r="M421" s="74" t="str">
        <f t="shared" si="173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74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5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28</v>
      </c>
      <c r="AO421" s="41">
        <v>1433</v>
      </c>
      <c r="AP421" s="110"/>
      <c r="AQ421" s="111"/>
      <c r="AR421" s="126" t="str">
        <f t="shared" si="176"/>
        <v/>
      </c>
      <c r="AS421" s="126" t="str">
        <f t="shared" si="177"/>
        <v/>
      </c>
      <c r="AT421" s="127">
        <v>1614</v>
      </c>
      <c r="AU421" s="128"/>
      <c r="AV421" s="129"/>
      <c r="AW421" s="126" t="str">
        <f t="shared" si="178"/>
        <v/>
      </c>
      <c r="AX421" s="126" t="str">
        <f t="shared" si="179"/>
        <v/>
      </c>
      <c r="AY421" s="64" t="str">
        <f t="shared" si="180"/>
        <v/>
      </c>
      <c r="AZ421" s="97">
        <v>82.1</v>
      </c>
      <c r="BA421" s="68"/>
      <c r="BB421" s="68"/>
      <c r="BC421" s="68"/>
      <c r="BD421" s="68"/>
      <c r="BE421" s="15"/>
      <c r="BF421" s="5">
        <f t="shared" si="181"/>
        <v>16979</v>
      </c>
      <c r="BG421" s="41">
        <v>5259</v>
      </c>
      <c r="BH421" s="42">
        <v>6270</v>
      </c>
      <c r="BI421" s="42"/>
      <c r="BJ421" s="42"/>
      <c r="BK421" s="42"/>
      <c r="BL421" s="42"/>
      <c r="BM421" s="15">
        <v>5450</v>
      </c>
    </row>
    <row r="422" spans="1:65" outlineLevel="5">
      <c r="A422" s="22">
        <f t="shared" si="167"/>
        <v>12</v>
      </c>
      <c r="B422" s="9">
        <f t="shared" si="182"/>
        <v>43096</v>
      </c>
      <c r="C422" s="207">
        <v>344741</v>
      </c>
      <c r="D422" s="64">
        <f t="shared" si="172"/>
        <v>37.799999999999997</v>
      </c>
      <c r="E422" s="12">
        <v>38</v>
      </c>
      <c r="F422" s="12">
        <v>38</v>
      </c>
      <c r="G422" s="12">
        <v>39</v>
      </c>
      <c r="H422" s="12">
        <v>38</v>
      </c>
      <c r="I422" s="12">
        <v>37</v>
      </c>
      <c r="J422" s="12">
        <v>37</v>
      </c>
      <c r="K422" s="12">
        <v>38</v>
      </c>
      <c r="L422" s="12">
        <v>37</v>
      </c>
      <c r="M422" s="74" t="str">
        <f t="shared" si="173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74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5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36</v>
      </c>
      <c r="AO422" s="41">
        <v>1109</v>
      </c>
      <c r="AP422" s="110"/>
      <c r="AQ422" s="111"/>
      <c r="AR422" s="126" t="str">
        <f t="shared" si="176"/>
        <v/>
      </c>
      <c r="AS422" s="126" t="str">
        <f t="shared" si="177"/>
        <v/>
      </c>
      <c r="AT422" s="127">
        <v>1210</v>
      </c>
      <c r="AU422" s="128"/>
      <c r="AV422" s="129"/>
      <c r="AW422" s="126" t="str">
        <f t="shared" si="178"/>
        <v/>
      </c>
      <c r="AX422" s="126" t="str">
        <f t="shared" si="179"/>
        <v/>
      </c>
      <c r="AY422" s="64" t="str">
        <f t="shared" si="180"/>
        <v/>
      </c>
      <c r="AZ422" s="97">
        <v>82.06</v>
      </c>
      <c r="BA422" s="68"/>
      <c r="BB422" s="68"/>
      <c r="BC422" s="68"/>
      <c r="BD422" s="68"/>
      <c r="BE422" s="15"/>
      <c r="BF422" s="5">
        <f t="shared" si="181"/>
        <v>13113</v>
      </c>
      <c r="BG422" s="41">
        <v>3583</v>
      </c>
      <c r="BH422" s="42">
        <v>7840</v>
      </c>
      <c r="BI422" s="42"/>
      <c r="BJ422" s="42"/>
      <c r="BK422" s="42"/>
      <c r="BL422" s="42"/>
      <c r="BM422" s="15">
        <v>1690</v>
      </c>
    </row>
    <row r="423" spans="1:65" outlineLevel="5">
      <c r="A423" s="22">
        <f t="shared" si="167"/>
        <v>12</v>
      </c>
      <c r="B423" s="9">
        <f t="shared" si="182"/>
        <v>43097</v>
      </c>
      <c r="C423" s="207">
        <v>367517</v>
      </c>
      <c r="D423" s="64">
        <f t="shared" si="172"/>
        <v>37.299999999999997</v>
      </c>
      <c r="E423" s="12">
        <v>38</v>
      </c>
      <c r="F423" s="12">
        <v>37</v>
      </c>
      <c r="G423" s="12">
        <v>38</v>
      </c>
      <c r="H423" s="12">
        <v>38</v>
      </c>
      <c r="I423" s="12">
        <v>37</v>
      </c>
      <c r="J423" s="12">
        <v>36</v>
      </c>
      <c r="K423" s="12">
        <v>37</v>
      </c>
      <c r="L423" s="12">
        <v>37</v>
      </c>
      <c r="M423" s="74" t="str">
        <f t="shared" si="173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74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5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37</v>
      </c>
      <c r="AO423" s="41">
        <v>1071</v>
      </c>
      <c r="AP423" s="110"/>
      <c r="AQ423" s="111"/>
      <c r="AR423" s="126" t="str">
        <f t="shared" si="176"/>
        <v/>
      </c>
      <c r="AS423" s="126" t="str">
        <f t="shared" si="177"/>
        <v/>
      </c>
      <c r="AT423" s="127">
        <v>908</v>
      </c>
      <c r="AU423" s="128"/>
      <c r="AV423" s="129"/>
      <c r="AW423" s="126" t="str">
        <f t="shared" si="178"/>
        <v/>
      </c>
      <c r="AX423" s="126" t="str">
        <f t="shared" si="179"/>
        <v/>
      </c>
      <c r="AY423" s="64" t="str">
        <f t="shared" si="180"/>
        <v/>
      </c>
      <c r="AZ423" s="97">
        <v>82.2</v>
      </c>
      <c r="BA423" s="68">
        <v>60.12</v>
      </c>
      <c r="BB423" s="68"/>
      <c r="BC423" s="68"/>
      <c r="BD423" s="68"/>
      <c r="BE423" s="15"/>
      <c r="BF423" s="5">
        <f t="shared" si="181"/>
        <v>16710</v>
      </c>
      <c r="BG423" s="41">
        <v>4800</v>
      </c>
      <c r="BH423" s="42">
        <v>11360</v>
      </c>
      <c r="BI423" s="42"/>
      <c r="BJ423" s="42"/>
      <c r="BK423" s="42"/>
      <c r="BL423" s="42"/>
      <c r="BM423" s="15">
        <v>550</v>
      </c>
    </row>
    <row r="424" spans="1:65" outlineLevel="5">
      <c r="A424" s="22">
        <f t="shared" si="167"/>
        <v>12</v>
      </c>
      <c r="B424" s="9">
        <f t="shared" si="182"/>
        <v>43098</v>
      </c>
      <c r="C424" s="207">
        <v>368566</v>
      </c>
      <c r="D424" s="64">
        <f t="shared" si="172"/>
        <v>37</v>
      </c>
      <c r="E424" s="12">
        <v>38</v>
      </c>
      <c r="F424" s="12">
        <v>37</v>
      </c>
      <c r="G424" s="12">
        <v>38</v>
      </c>
      <c r="H424" s="12">
        <v>37</v>
      </c>
      <c r="I424" s="12">
        <v>37</v>
      </c>
      <c r="J424" s="12">
        <v>36</v>
      </c>
      <c r="K424" s="12">
        <v>37</v>
      </c>
      <c r="L424" s="12">
        <v>36</v>
      </c>
      <c r="M424" s="74">
        <f t="shared" si="173"/>
        <v>7.3</v>
      </c>
      <c r="N424" s="83">
        <v>7.34</v>
      </c>
      <c r="O424" s="83">
        <v>7.34</v>
      </c>
      <c r="P424" s="83">
        <v>7.36</v>
      </c>
      <c r="Q424" s="83">
        <v>7.33</v>
      </c>
      <c r="R424" s="83"/>
      <c r="S424" s="83"/>
      <c r="T424" s="83"/>
      <c r="U424" s="83"/>
      <c r="V424" s="5" t="str">
        <f t="shared" si="174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5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31</v>
      </c>
      <c r="AO424" s="41">
        <v>1298</v>
      </c>
      <c r="AP424" s="110">
        <v>5.34</v>
      </c>
      <c r="AQ424" s="111">
        <v>4.32</v>
      </c>
      <c r="AR424" s="126">
        <f t="shared" si="176"/>
        <v>80.898876404494388</v>
      </c>
      <c r="AS424" s="126">
        <f t="shared" si="177"/>
        <v>19.101123595505612</v>
      </c>
      <c r="AT424" s="127">
        <v>1195</v>
      </c>
      <c r="AU424" s="128">
        <v>2.96</v>
      </c>
      <c r="AV424" s="129">
        <v>1.89</v>
      </c>
      <c r="AW424" s="126">
        <f t="shared" si="178"/>
        <v>63.851351351351347</v>
      </c>
      <c r="AX424" s="126">
        <f t="shared" si="179"/>
        <v>36.148648648648653</v>
      </c>
      <c r="AY424" s="64">
        <f t="shared" si="180"/>
        <v>58.2943925233645</v>
      </c>
      <c r="AZ424" s="97">
        <v>81.8</v>
      </c>
      <c r="BA424" s="68"/>
      <c r="BB424" s="68"/>
      <c r="BC424" s="68"/>
      <c r="BD424" s="68"/>
      <c r="BE424" s="15"/>
      <c r="BF424" s="5">
        <f t="shared" si="181"/>
        <v>18440</v>
      </c>
      <c r="BG424" s="41">
        <v>4800</v>
      </c>
      <c r="BH424" s="42">
        <v>8380</v>
      </c>
      <c r="BI424" s="42"/>
      <c r="BJ424" s="42"/>
      <c r="BK424" s="42"/>
      <c r="BL424" s="42"/>
      <c r="BM424" s="15">
        <v>5260</v>
      </c>
    </row>
    <row r="425" spans="1:65" outlineLevel="5">
      <c r="A425" s="22">
        <f t="shared" si="167"/>
        <v>12</v>
      </c>
      <c r="B425" s="9">
        <f t="shared" si="182"/>
        <v>43099</v>
      </c>
      <c r="C425" s="207">
        <v>379790</v>
      </c>
      <c r="D425" s="64">
        <f t="shared" si="172"/>
        <v>37.5</v>
      </c>
      <c r="E425" s="12">
        <v>38</v>
      </c>
      <c r="F425" s="12">
        <v>38</v>
      </c>
      <c r="G425" s="12">
        <v>38</v>
      </c>
      <c r="H425" s="12">
        <v>38</v>
      </c>
      <c r="I425" s="12">
        <v>37</v>
      </c>
      <c r="J425" s="12">
        <v>37</v>
      </c>
      <c r="K425" s="12">
        <v>37</v>
      </c>
      <c r="L425" s="12">
        <v>37</v>
      </c>
      <c r="M425" s="74" t="str">
        <f t="shared" si="173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74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5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41</v>
      </c>
      <c r="AO425" s="41">
        <v>963</v>
      </c>
      <c r="AP425" s="110"/>
      <c r="AQ425" s="111"/>
      <c r="AR425" s="126" t="str">
        <f t="shared" si="176"/>
        <v/>
      </c>
      <c r="AS425" s="126" t="str">
        <f t="shared" si="177"/>
        <v/>
      </c>
      <c r="AT425" s="127">
        <v>1356</v>
      </c>
      <c r="AU425" s="128"/>
      <c r="AV425" s="129"/>
      <c r="AW425" s="126" t="str">
        <f t="shared" si="178"/>
        <v/>
      </c>
      <c r="AX425" s="126" t="str">
        <f t="shared" si="179"/>
        <v/>
      </c>
      <c r="AY425" s="64" t="str">
        <f t="shared" si="180"/>
        <v/>
      </c>
      <c r="AZ425" s="97"/>
      <c r="BA425" s="68"/>
      <c r="BB425" s="68"/>
      <c r="BC425" s="68"/>
      <c r="BD425" s="68"/>
      <c r="BE425" s="15"/>
      <c r="BF425" s="5">
        <f t="shared" si="181"/>
        <v>13030</v>
      </c>
      <c r="BG425" s="41">
        <v>4800</v>
      </c>
      <c r="BH425" s="42">
        <v>2620</v>
      </c>
      <c r="BI425" s="42"/>
      <c r="BJ425" s="42"/>
      <c r="BK425" s="42"/>
      <c r="BL425" s="42"/>
      <c r="BM425" s="15">
        <v>5610</v>
      </c>
    </row>
    <row r="426" spans="1:65" ht="17.25" outlineLevel="5" thickBot="1">
      <c r="A426" s="247">
        <f t="shared" si="167"/>
        <v>12</v>
      </c>
      <c r="B426" s="248">
        <f t="shared" si="182"/>
        <v>43100</v>
      </c>
      <c r="C426" s="226">
        <v>388031</v>
      </c>
      <c r="D426" s="64">
        <f t="shared" si="172"/>
        <v>38</v>
      </c>
      <c r="E426" s="249">
        <v>38</v>
      </c>
      <c r="F426" s="249">
        <v>39</v>
      </c>
      <c r="G426" s="249">
        <v>39</v>
      </c>
      <c r="H426" s="249">
        <v>38</v>
      </c>
      <c r="I426" s="249">
        <v>37</v>
      </c>
      <c r="J426" s="249">
        <v>38</v>
      </c>
      <c r="K426" s="249">
        <v>38</v>
      </c>
      <c r="L426" s="249">
        <v>37</v>
      </c>
      <c r="M426" s="74" t="str">
        <f t="shared" si="173"/>
        <v/>
      </c>
      <c r="N426" s="250"/>
      <c r="O426" s="250"/>
      <c r="P426" s="250"/>
      <c r="Q426" s="250"/>
      <c r="R426" s="250"/>
      <c r="S426" s="250"/>
      <c r="T426" s="250"/>
      <c r="U426" s="250"/>
      <c r="V426" s="5" t="str">
        <f t="shared" si="174"/>
        <v/>
      </c>
      <c r="W426" s="233"/>
      <c r="X426" s="233"/>
      <c r="Y426" s="233"/>
      <c r="Z426" s="233"/>
      <c r="AA426" s="233"/>
      <c r="AB426" s="233"/>
      <c r="AC426" s="233"/>
      <c r="AD426" s="233"/>
      <c r="AE426" s="5" t="str">
        <f t="shared" si="175"/>
        <v/>
      </c>
      <c r="AF426" s="233"/>
      <c r="AG426" s="233"/>
      <c r="AH426" s="233"/>
      <c r="AI426" s="233"/>
      <c r="AJ426" s="233"/>
      <c r="AK426" s="233"/>
      <c r="AL426" s="233"/>
      <c r="AM426" s="233"/>
      <c r="AN426" s="233">
        <v>34</v>
      </c>
      <c r="AO426" s="233">
        <v>1181</v>
      </c>
      <c r="AP426" s="251"/>
      <c r="AQ426" s="252"/>
      <c r="AR426" s="126" t="str">
        <f t="shared" si="176"/>
        <v/>
      </c>
      <c r="AS426" s="126" t="str">
        <f t="shared" si="177"/>
        <v/>
      </c>
      <c r="AT426" s="127">
        <v>1532</v>
      </c>
      <c r="AU426" s="128"/>
      <c r="AV426" s="129"/>
      <c r="AW426" s="126" t="str">
        <f t="shared" si="178"/>
        <v/>
      </c>
      <c r="AX426" s="126" t="str">
        <f t="shared" si="179"/>
        <v/>
      </c>
      <c r="AY426" s="64" t="str">
        <f t="shared" si="180"/>
        <v/>
      </c>
      <c r="AZ426" s="253"/>
      <c r="BA426" s="254"/>
      <c r="BB426" s="254"/>
      <c r="BC426" s="254"/>
      <c r="BD426" s="254"/>
      <c r="BE426" s="242"/>
      <c r="BF426" s="5">
        <f t="shared" si="181"/>
        <v>15150</v>
      </c>
      <c r="BG426" s="233">
        <v>4800</v>
      </c>
      <c r="BH426" s="244">
        <v>4460</v>
      </c>
      <c r="BI426" s="244"/>
      <c r="BJ426" s="244"/>
      <c r="BK426" s="244"/>
      <c r="BL426" s="244"/>
      <c r="BM426" s="242">
        <v>5890</v>
      </c>
    </row>
    <row r="427" spans="1:65" outlineLevel="4">
      <c r="A427" s="157" t="s">
        <v>45</v>
      </c>
      <c r="B427" s="158"/>
      <c r="C427" s="50">
        <f t="shared" ref="C427:BM427" si="183">SUBTOTAL(4,C396:C426)</f>
        <v>388031</v>
      </c>
      <c r="D427" s="60">
        <f t="shared" si="183"/>
        <v>38.299999999999997</v>
      </c>
      <c r="E427" s="28">
        <f t="shared" si="183"/>
        <v>39</v>
      </c>
      <c r="F427" s="28">
        <f t="shared" si="183"/>
        <v>39</v>
      </c>
      <c r="G427" s="28">
        <f t="shared" si="183"/>
        <v>39</v>
      </c>
      <c r="H427" s="28">
        <f t="shared" si="183"/>
        <v>39</v>
      </c>
      <c r="I427" s="28">
        <f t="shared" si="183"/>
        <v>38</v>
      </c>
      <c r="J427" s="28">
        <f t="shared" si="183"/>
        <v>38</v>
      </c>
      <c r="K427" s="28">
        <f t="shared" si="183"/>
        <v>38</v>
      </c>
      <c r="L427" s="28">
        <f t="shared" si="183"/>
        <v>38</v>
      </c>
      <c r="M427" s="71">
        <f t="shared" si="183"/>
        <v>7.4</v>
      </c>
      <c r="N427" s="82">
        <f t="shared" si="183"/>
        <v>7.38</v>
      </c>
      <c r="O427" s="82">
        <f t="shared" si="183"/>
        <v>7.38</v>
      </c>
      <c r="P427" s="82">
        <f t="shared" si="183"/>
        <v>7.39</v>
      </c>
      <c r="Q427" s="82">
        <f t="shared" si="183"/>
        <v>7.33</v>
      </c>
      <c r="R427" s="82">
        <f t="shared" si="183"/>
        <v>0</v>
      </c>
      <c r="S427" s="82">
        <f t="shared" si="183"/>
        <v>0</v>
      </c>
      <c r="T427" s="82">
        <f t="shared" si="183"/>
        <v>0</v>
      </c>
      <c r="U427" s="82">
        <f t="shared" si="183"/>
        <v>0</v>
      </c>
      <c r="V427" s="29">
        <f t="shared" si="183"/>
        <v>0</v>
      </c>
      <c r="W427" s="39">
        <f t="shared" si="183"/>
        <v>0</v>
      </c>
      <c r="X427" s="39">
        <f t="shared" si="183"/>
        <v>0</v>
      </c>
      <c r="Y427" s="39">
        <f t="shared" si="183"/>
        <v>0</v>
      </c>
      <c r="Z427" s="39">
        <f t="shared" si="183"/>
        <v>0</v>
      </c>
      <c r="AA427" s="39">
        <f t="shared" si="183"/>
        <v>0</v>
      </c>
      <c r="AB427" s="39">
        <f t="shared" si="183"/>
        <v>0</v>
      </c>
      <c r="AC427" s="39">
        <f t="shared" si="183"/>
        <v>0</v>
      </c>
      <c r="AD427" s="39">
        <f t="shared" si="183"/>
        <v>0</v>
      </c>
      <c r="AE427" s="29">
        <f t="shared" si="183"/>
        <v>0</v>
      </c>
      <c r="AF427" s="39">
        <f t="shared" si="183"/>
        <v>0</v>
      </c>
      <c r="AG427" s="39">
        <f t="shared" si="183"/>
        <v>0</v>
      </c>
      <c r="AH427" s="39">
        <f t="shared" si="183"/>
        <v>0</v>
      </c>
      <c r="AI427" s="39">
        <f t="shared" si="183"/>
        <v>0</v>
      </c>
      <c r="AJ427" s="39">
        <f t="shared" si="183"/>
        <v>0</v>
      </c>
      <c r="AK427" s="39">
        <f t="shared" si="183"/>
        <v>0</v>
      </c>
      <c r="AL427" s="39">
        <f t="shared" si="183"/>
        <v>0</v>
      </c>
      <c r="AM427" s="39">
        <f t="shared" si="183"/>
        <v>0</v>
      </c>
      <c r="AN427" s="39">
        <f t="shared" si="183"/>
        <v>42</v>
      </c>
      <c r="AO427" s="39">
        <f t="shared" si="183"/>
        <v>1664</v>
      </c>
      <c r="AP427" s="104">
        <f t="shared" si="183"/>
        <v>5.48</v>
      </c>
      <c r="AQ427" s="105">
        <f t="shared" si="183"/>
        <v>4.4000000000000004</v>
      </c>
      <c r="AR427" s="106">
        <f t="shared" si="183"/>
        <v>81.060606060606062</v>
      </c>
      <c r="AS427" s="106">
        <f t="shared" si="183"/>
        <v>19.734345351043629</v>
      </c>
      <c r="AT427" s="107">
        <f t="shared" si="183"/>
        <v>1678</v>
      </c>
      <c r="AU427" s="108">
        <f t="shared" si="183"/>
        <v>2.96</v>
      </c>
      <c r="AV427" s="109">
        <f t="shared" si="183"/>
        <v>1.89</v>
      </c>
      <c r="AW427" s="106">
        <f t="shared" si="183"/>
        <v>65.573770491803288</v>
      </c>
      <c r="AX427" s="106">
        <f t="shared" si="183"/>
        <v>36.554621848739487</v>
      </c>
      <c r="AY427" s="60">
        <f t="shared" si="183"/>
        <v>59.447846170372756</v>
      </c>
      <c r="AZ427" s="96">
        <f t="shared" si="183"/>
        <v>82.8</v>
      </c>
      <c r="BA427" s="67">
        <f t="shared" si="183"/>
        <v>60.12</v>
      </c>
      <c r="BB427" s="67">
        <f t="shared" si="183"/>
        <v>0</v>
      </c>
      <c r="BC427" s="67">
        <f t="shared" si="183"/>
        <v>0</v>
      </c>
      <c r="BD427" s="67">
        <f t="shared" si="183"/>
        <v>0</v>
      </c>
      <c r="BE427" s="27">
        <f t="shared" si="183"/>
        <v>0</v>
      </c>
      <c r="BF427" s="29">
        <f t="shared" si="183"/>
        <v>22983</v>
      </c>
      <c r="BG427" s="39">
        <f t="shared" si="183"/>
        <v>7494</v>
      </c>
      <c r="BH427" s="40">
        <f t="shared" si="183"/>
        <v>14500</v>
      </c>
      <c r="BI427" s="40">
        <f t="shared" si="183"/>
        <v>0</v>
      </c>
      <c r="BJ427" s="40">
        <f t="shared" si="183"/>
        <v>0</v>
      </c>
      <c r="BK427" s="40">
        <f t="shared" si="183"/>
        <v>0</v>
      </c>
      <c r="BL427" s="40">
        <f t="shared" si="183"/>
        <v>0</v>
      </c>
      <c r="BM427" s="27">
        <f t="shared" si="183"/>
        <v>6030</v>
      </c>
    </row>
    <row r="428" spans="1:65" outlineLevel="3">
      <c r="A428" s="187" t="s">
        <v>34</v>
      </c>
      <c r="B428" s="188"/>
      <c r="C428" s="207">
        <f t="shared" ref="C428:BM428" si="184">SUBTOTAL(5,C396:C426)</f>
        <v>332624</v>
      </c>
      <c r="D428" s="208">
        <f t="shared" si="184"/>
        <v>37</v>
      </c>
      <c r="E428" s="12">
        <f t="shared" si="184"/>
        <v>37</v>
      </c>
      <c r="F428" s="12">
        <f t="shared" si="184"/>
        <v>37</v>
      </c>
      <c r="G428" s="12">
        <f t="shared" si="184"/>
        <v>38</v>
      </c>
      <c r="H428" s="12">
        <f t="shared" si="184"/>
        <v>37</v>
      </c>
      <c r="I428" s="12">
        <f t="shared" si="184"/>
        <v>36</v>
      </c>
      <c r="J428" s="12">
        <f t="shared" si="184"/>
        <v>36</v>
      </c>
      <c r="K428" s="12">
        <f t="shared" si="184"/>
        <v>37</v>
      </c>
      <c r="L428" s="12">
        <f t="shared" si="184"/>
        <v>36</v>
      </c>
      <c r="M428" s="210">
        <f t="shared" si="184"/>
        <v>7.3</v>
      </c>
      <c r="N428" s="83">
        <f t="shared" si="184"/>
        <v>7.34</v>
      </c>
      <c r="O428" s="83">
        <f t="shared" si="184"/>
        <v>7.34</v>
      </c>
      <c r="P428" s="83">
        <f t="shared" si="184"/>
        <v>7.36</v>
      </c>
      <c r="Q428" s="83">
        <f t="shared" si="184"/>
        <v>7.32</v>
      </c>
      <c r="R428" s="83">
        <f t="shared" si="184"/>
        <v>0</v>
      </c>
      <c r="S428" s="83">
        <f t="shared" si="184"/>
        <v>0</v>
      </c>
      <c r="T428" s="83">
        <f t="shared" si="184"/>
        <v>0</v>
      </c>
      <c r="U428" s="83">
        <f t="shared" si="184"/>
        <v>0</v>
      </c>
      <c r="V428" s="212">
        <f t="shared" si="184"/>
        <v>0</v>
      </c>
      <c r="W428" s="41">
        <f t="shared" si="184"/>
        <v>0</v>
      </c>
      <c r="X428" s="41">
        <f t="shared" si="184"/>
        <v>0</v>
      </c>
      <c r="Y428" s="41">
        <f t="shared" si="184"/>
        <v>0</v>
      </c>
      <c r="Z428" s="41">
        <f t="shared" si="184"/>
        <v>0</v>
      </c>
      <c r="AA428" s="41">
        <f t="shared" si="184"/>
        <v>0</v>
      </c>
      <c r="AB428" s="41">
        <f t="shared" si="184"/>
        <v>0</v>
      </c>
      <c r="AC428" s="41">
        <f t="shared" si="184"/>
        <v>0</v>
      </c>
      <c r="AD428" s="41">
        <f t="shared" si="184"/>
        <v>0</v>
      </c>
      <c r="AE428" s="212">
        <f t="shared" si="184"/>
        <v>0</v>
      </c>
      <c r="AF428" s="41">
        <f t="shared" si="184"/>
        <v>0</v>
      </c>
      <c r="AG428" s="41">
        <f t="shared" si="184"/>
        <v>0</v>
      </c>
      <c r="AH428" s="41">
        <f t="shared" si="184"/>
        <v>0</v>
      </c>
      <c r="AI428" s="41">
        <f t="shared" si="184"/>
        <v>0</v>
      </c>
      <c r="AJ428" s="41">
        <f t="shared" si="184"/>
        <v>0</v>
      </c>
      <c r="AK428" s="41">
        <f t="shared" si="184"/>
        <v>0</v>
      </c>
      <c r="AL428" s="41">
        <f t="shared" si="184"/>
        <v>0</v>
      </c>
      <c r="AM428" s="41">
        <f t="shared" si="184"/>
        <v>0</v>
      </c>
      <c r="AN428" s="41">
        <f t="shared" si="184"/>
        <v>24</v>
      </c>
      <c r="AO428" s="41">
        <f t="shared" si="184"/>
        <v>957</v>
      </c>
      <c r="AP428" s="110">
        <f t="shared" si="184"/>
        <v>5.27</v>
      </c>
      <c r="AQ428" s="111">
        <f t="shared" si="184"/>
        <v>4.2300000000000004</v>
      </c>
      <c r="AR428" s="216">
        <f t="shared" si="184"/>
        <v>80.265654648956371</v>
      </c>
      <c r="AS428" s="216">
        <f t="shared" si="184"/>
        <v>18.939393939393938</v>
      </c>
      <c r="AT428" s="113">
        <f t="shared" si="184"/>
        <v>908</v>
      </c>
      <c r="AU428" s="114">
        <f t="shared" si="184"/>
        <v>2.38</v>
      </c>
      <c r="AV428" s="115">
        <f t="shared" si="184"/>
        <v>1.51</v>
      </c>
      <c r="AW428" s="216">
        <f t="shared" si="184"/>
        <v>63.445378151260513</v>
      </c>
      <c r="AX428" s="216">
        <f t="shared" si="184"/>
        <v>34.426229508196712</v>
      </c>
      <c r="AY428" s="208">
        <f t="shared" si="184"/>
        <v>53.168974445570214</v>
      </c>
      <c r="AZ428" s="97">
        <f t="shared" si="184"/>
        <v>81.2</v>
      </c>
      <c r="BA428" s="68">
        <f t="shared" si="184"/>
        <v>60.12</v>
      </c>
      <c r="BB428" s="68">
        <f t="shared" si="184"/>
        <v>0</v>
      </c>
      <c r="BC428" s="68">
        <f t="shared" si="184"/>
        <v>0</v>
      </c>
      <c r="BD428" s="68">
        <f t="shared" si="184"/>
        <v>0</v>
      </c>
      <c r="BE428" s="15">
        <f t="shared" si="184"/>
        <v>0</v>
      </c>
      <c r="BF428" s="212">
        <f t="shared" si="184"/>
        <v>13030</v>
      </c>
      <c r="BG428" s="41">
        <f t="shared" si="184"/>
        <v>1215</v>
      </c>
      <c r="BH428" s="42">
        <f t="shared" si="184"/>
        <v>430</v>
      </c>
      <c r="BI428" s="42">
        <f t="shared" si="184"/>
        <v>0</v>
      </c>
      <c r="BJ428" s="42">
        <f t="shared" si="184"/>
        <v>0</v>
      </c>
      <c r="BK428" s="42">
        <f t="shared" si="184"/>
        <v>0</v>
      </c>
      <c r="BL428" s="42">
        <f t="shared" si="184"/>
        <v>0</v>
      </c>
      <c r="BM428" s="15">
        <f t="shared" si="184"/>
        <v>550</v>
      </c>
    </row>
    <row r="429" spans="1:65" outlineLevel="2">
      <c r="A429" s="187" t="s">
        <v>23</v>
      </c>
      <c r="B429" s="188"/>
      <c r="C429" s="207">
        <f>IFERROR(SUBTOTAL(1,C396:C426),"")</f>
        <v>362158.96774193546</v>
      </c>
      <c r="D429" s="208">
        <f t="shared" ref="D429:BM429" si="185">IFERROR(SUBTOTAL(1,D396:D426),"")</f>
        <v>37.499999999999993</v>
      </c>
      <c r="E429" s="12">
        <f t="shared" si="185"/>
        <v>37.903225806451616</v>
      </c>
      <c r="F429" s="12">
        <f t="shared" si="185"/>
        <v>37.741935483870968</v>
      </c>
      <c r="G429" s="12">
        <f t="shared" si="185"/>
        <v>38.387096774193552</v>
      </c>
      <c r="H429" s="12">
        <f t="shared" si="185"/>
        <v>37.87096774193548</v>
      </c>
      <c r="I429" s="12">
        <f t="shared" si="185"/>
        <v>36.903225806451616</v>
      </c>
      <c r="J429" s="12">
        <f t="shared" si="185"/>
        <v>36.741935483870968</v>
      </c>
      <c r="K429" s="12">
        <f t="shared" si="185"/>
        <v>37.387096774193552</v>
      </c>
      <c r="L429" s="12">
        <f t="shared" si="185"/>
        <v>36.87096774193548</v>
      </c>
      <c r="M429" s="210">
        <f t="shared" si="185"/>
        <v>7.3500000000000005</v>
      </c>
      <c r="N429" s="83">
        <f t="shared" si="185"/>
        <v>7.36</v>
      </c>
      <c r="O429" s="83">
        <f t="shared" si="185"/>
        <v>7.3650000000000002</v>
      </c>
      <c r="P429" s="83">
        <f t="shared" si="185"/>
        <v>7.3724999999999996</v>
      </c>
      <c r="Q429" s="83">
        <f t="shared" si="185"/>
        <v>7.3249999999999993</v>
      </c>
      <c r="R429" s="83" t="str">
        <f t="shared" si="185"/>
        <v/>
      </c>
      <c r="S429" s="83" t="str">
        <f t="shared" si="185"/>
        <v/>
      </c>
      <c r="T429" s="83" t="str">
        <f t="shared" si="185"/>
        <v/>
      </c>
      <c r="U429" s="83" t="str">
        <f t="shared" si="185"/>
        <v/>
      </c>
      <c r="V429" s="212" t="str">
        <f t="shared" si="185"/>
        <v/>
      </c>
      <c r="W429" s="41" t="str">
        <f t="shared" si="185"/>
        <v/>
      </c>
      <c r="X429" s="41" t="str">
        <f t="shared" si="185"/>
        <v/>
      </c>
      <c r="Y429" s="41" t="str">
        <f t="shared" si="185"/>
        <v/>
      </c>
      <c r="Z429" s="41" t="str">
        <f t="shared" si="185"/>
        <v/>
      </c>
      <c r="AA429" s="41" t="str">
        <f t="shared" si="185"/>
        <v/>
      </c>
      <c r="AB429" s="41" t="str">
        <f t="shared" si="185"/>
        <v/>
      </c>
      <c r="AC429" s="41" t="str">
        <f t="shared" si="185"/>
        <v/>
      </c>
      <c r="AD429" s="41" t="str">
        <f t="shared" si="185"/>
        <v/>
      </c>
      <c r="AE429" s="212" t="str">
        <f t="shared" si="185"/>
        <v/>
      </c>
      <c r="AF429" s="41" t="str">
        <f t="shared" si="185"/>
        <v/>
      </c>
      <c r="AG429" s="41" t="str">
        <f t="shared" si="185"/>
        <v/>
      </c>
      <c r="AH429" s="41" t="str">
        <f t="shared" si="185"/>
        <v/>
      </c>
      <c r="AI429" s="41" t="str">
        <f t="shared" si="185"/>
        <v/>
      </c>
      <c r="AJ429" s="41" t="str">
        <f t="shared" si="185"/>
        <v/>
      </c>
      <c r="AK429" s="41" t="str">
        <f t="shared" si="185"/>
        <v/>
      </c>
      <c r="AL429" s="41" t="str">
        <f t="shared" si="185"/>
        <v/>
      </c>
      <c r="AM429" s="41" t="str">
        <f t="shared" si="185"/>
        <v/>
      </c>
      <c r="AN429" s="41">
        <f t="shared" si="185"/>
        <v>33.354838709677416</v>
      </c>
      <c r="AO429" s="41">
        <f t="shared" si="185"/>
        <v>1216.8064516129032</v>
      </c>
      <c r="AP429" s="110">
        <f t="shared" si="185"/>
        <v>5.3425000000000002</v>
      </c>
      <c r="AQ429" s="111">
        <f t="shared" si="185"/>
        <v>4.3075000000000001</v>
      </c>
      <c r="AR429" s="216">
        <f t="shared" si="185"/>
        <v>80.629276979244139</v>
      </c>
      <c r="AS429" s="216">
        <f t="shared" si="185"/>
        <v>19.370723020755868</v>
      </c>
      <c r="AT429" s="113">
        <f t="shared" si="185"/>
        <v>1340.9032258064517</v>
      </c>
      <c r="AU429" s="114">
        <f t="shared" si="185"/>
        <v>2.5449999999999999</v>
      </c>
      <c r="AV429" s="115">
        <f t="shared" si="185"/>
        <v>1.6375</v>
      </c>
      <c r="AW429" s="216">
        <f t="shared" si="185"/>
        <v>64.363458331937125</v>
      </c>
      <c r="AX429" s="216">
        <f t="shared" si="185"/>
        <v>35.636541668062875</v>
      </c>
      <c r="AY429" s="208">
        <f t="shared" si="185"/>
        <v>56.537963712634358</v>
      </c>
      <c r="AZ429" s="97">
        <f t="shared" si="185"/>
        <v>81.680999999999997</v>
      </c>
      <c r="BA429" s="68">
        <f t="shared" si="185"/>
        <v>60.12</v>
      </c>
      <c r="BB429" s="68" t="str">
        <f t="shared" si="185"/>
        <v/>
      </c>
      <c r="BC429" s="68" t="str">
        <f t="shared" si="185"/>
        <v/>
      </c>
      <c r="BD429" s="68" t="str">
        <f t="shared" si="185"/>
        <v/>
      </c>
      <c r="BE429" s="15" t="str">
        <f>IFERROR(SUBTOTAL(1,BE396:BE426),"")</f>
        <v/>
      </c>
      <c r="BF429" s="212">
        <f t="shared" si="185"/>
        <v>16628.741935483871</v>
      </c>
      <c r="BG429" s="41">
        <f t="shared" si="185"/>
        <v>3489.9677419354839</v>
      </c>
      <c r="BH429" s="42">
        <f t="shared" si="185"/>
        <v>8026.4516129032254</v>
      </c>
      <c r="BI429" s="42" t="str">
        <f t="shared" si="185"/>
        <v/>
      </c>
      <c r="BJ429" s="42" t="str">
        <f t="shared" si="185"/>
        <v/>
      </c>
      <c r="BK429" s="42" t="str">
        <f t="shared" si="185"/>
        <v/>
      </c>
      <c r="BL429" s="42" t="str">
        <f t="shared" si="185"/>
        <v/>
      </c>
      <c r="BM429" s="15">
        <f t="shared" si="185"/>
        <v>5112.322580645161</v>
      </c>
    </row>
    <row r="430" spans="1:65" ht="17.25" outlineLevel="1" thickBot="1">
      <c r="A430" s="224" t="s">
        <v>172</v>
      </c>
      <c r="B430" s="225"/>
      <c r="C430" s="226">
        <f>SUBTOTAL(9,C396:C426)</f>
        <v>11226928</v>
      </c>
      <c r="D430" s="227"/>
      <c r="E430" s="228"/>
      <c r="F430" s="228"/>
      <c r="G430" s="228"/>
      <c r="H430" s="228"/>
      <c r="I430" s="228"/>
      <c r="J430" s="228"/>
      <c r="K430" s="228"/>
      <c r="L430" s="228"/>
      <c r="M430" s="229"/>
      <c r="N430" s="230"/>
      <c r="O430" s="230"/>
      <c r="P430" s="230"/>
      <c r="Q430" s="230"/>
      <c r="R430" s="230"/>
      <c r="S430" s="230"/>
      <c r="T430" s="230"/>
      <c r="U430" s="230"/>
      <c r="V430" s="231"/>
      <c r="W430" s="232"/>
      <c r="X430" s="232"/>
      <c r="Y430" s="232"/>
      <c r="Z430" s="232"/>
      <c r="AA430" s="232"/>
      <c r="AB430" s="232"/>
      <c r="AC430" s="232"/>
      <c r="AD430" s="232"/>
      <c r="AE430" s="231"/>
      <c r="AF430" s="232"/>
      <c r="AG430" s="232"/>
      <c r="AH430" s="232"/>
      <c r="AI430" s="232"/>
      <c r="AJ430" s="232"/>
      <c r="AK430" s="232"/>
      <c r="AL430" s="232"/>
      <c r="AM430" s="232"/>
      <c r="AN430" s="232"/>
      <c r="AO430" s="233">
        <f>SUBTOTAL(9,AO396:AO426)</f>
        <v>37721</v>
      </c>
      <c r="AP430" s="234"/>
      <c r="AQ430" s="235"/>
      <c r="AR430" s="236"/>
      <c r="AS430" s="236"/>
      <c r="AT430" s="237">
        <f>SUBTOTAL(9,AT396:AT426)</f>
        <v>41568</v>
      </c>
      <c r="AU430" s="238"/>
      <c r="AV430" s="239"/>
      <c r="AW430" s="236"/>
      <c r="AX430" s="236"/>
      <c r="AY430" s="227"/>
      <c r="AZ430" s="240"/>
      <c r="BA430" s="241"/>
      <c r="BB430" s="241"/>
      <c r="BC430" s="241"/>
      <c r="BD430" s="241"/>
      <c r="BE430" s="242">
        <f>SUBTOTAL(9,BE396:BE426)</f>
        <v>0</v>
      </c>
      <c r="BF430" s="243">
        <f t="shared" ref="BF430:BM430" si="186">SUBTOTAL(9,BF396:BF426)</f>
        <v>515491</v>
      </c>
      <c r="BG430" s="233">
        <f t="shared" si="186"/>
        <v>108189</v>
      </c>
      <c r="BH430" s="244">
        <f t="shared" si="186"/>
        <v>248820</v>
      </c>
      <c r="BI430" s="244">
        <f t="shared" si="186"/>
        <v>0</v>
      </c>
      <c r="BJ430" s="244">
        <f t="shared" si="186"/>
        <v>0</v>
      </c>
      <c r="BK430" s="244">
        <f t="shared" si="186"/>
        <v>0</v>
      </c>
      <c r="BL430" s="244">
        <f t="shared" si="186"/>
        <v>0</v>
      </c>
      <c r="BM430" s="242">
        <f t="shared" si="186"/>
        <v>158482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M6:U6"/>
    <mergeCell ref="V6:AD6"/>
    <mergeCell ref="AE6:AM6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activeCell="C378" sqref="C378"/>
      <selection pane="topRight" activeCell="C378" sqref="C378"/>
      <selection pane="bottomLeft" activeCell="C378" sqref="C378"/>
      <selection pane="bottomRight" activeCell="V33" sqref="V33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107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108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109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110</v>
      </c>
      <c r="B6" s="180"/>
      <c r="C6" s="163" t="s">
        <v>111</v>
      </c>
      <c r="D6" s="183" t="s">
        <v>112</v>
      </c>
      <c r="E6" s="184"/>
      <c r="F6" s="184"/>
      <c r="G6" s="184"/>
      <c r="H6" s="184"/>
      <c r="I6" s="184"/>
      <c r="J6" s="184"/>
      <c r="K6" s="184"/>
      <c r="L6" s="184"/>
      <c r="M6" s="185" t="s">
        <v>113</v>
      </c>
      <c r="N6" s="186"/>
      <c r="O6" s="186"/>
      <c r="P6" s="186"/>
      <c r="Q6" s="186"/>
      <c r="R6" s="186"/>
      <c r="S6" s="186"/>
      <c r="T6" s="186"/>
      <c r="U6" s="186"/>
      <c r="V6" s="167" t="s">
        <v>114</v>
      </c>
      <c r="W6" s="163"/>
      <c r="X6" s="163"/>
      <c r="Y6" s="163"/>
      <c r="Z6" s="163"/>
      <c r="AA6" s="163"/>
      <c r="AB6" s="163"/>
      <c r="AC6" s="163"/>
      <c r="AD6" s="163"/>
      <c r="AE6" s="153" t="s">
        <v>115</v>
      </c>
      <c r="AF6" s="163"/>
      <c r="AG6" s="163"/>
      <c r="AH6" s="163"/>
      <c r="AI6" s="163"/>
      <c r="AJ6" s="163"/>
      <c r="AK6" s="163"/>
      <c r="AL6" s="163"/>
      <c r="AM6" s="163"/>
      <c r="AN6" s="153" t="s">
        <v>116</v>
      </c>
      <c r="AO6" s="167" t="s">
        <v>117</v>
      </c>
      <c r="AP6" s="171" t="s">
        <v>118</v>
      </c>
      <c r="AQ6" s="173" t="s">
        <v>119</v>
      </c>
      <c r="AR6" s="175" t="s">
        <v>120</v>
      </c>
      <c r="AS6" s="175" t="s">
        <v>121</v>
      </c>
      <c r="AT6" s="169" t="s">
        <v>122</v>
      </c>
      <c r="AU6" s="171" t="s">
        <v>123</v>
      </c>
      <c r="AV6" s="173" t="s">
        <v>124</v>
      </c>
      <c r="AW6" s="175" t="s">
        <v>125</v>
      </c>
      <c r="AX6" s="175" t="s">
        <v>126</v>
      </c>
      <c r="AY6" s="177" t="s">
        <v>127</v>
      </c>
      <c r="AZ6" s="159" t="s">
        <v>128</v>
      </c>
      <c r="BA6" s="161" t="s">
        <v>104</v>
      </c>
      <c r="BB6" s="162"/>
      <c r="BC6" s="162"/>
      <c r="BD6" s="162"/>
      <c r="BE6" s="163" t="s">
        <v>102</v>
      </c>
      <c r="BF6" s="165" t="s">
        <v>129</v>
      </c>
      <c r="BG6" s="167" t="s">
        <v>130</v>
      </c>
      <c r="BH6" s="153" t="s">
        <v>131</v>
      </c>
      <c r="BI6" s="153" t="s">
        <v>132</v>
      </c>
      <c r="BJ6" s="153" t="s">
        <v>133</v>
      </c>
      <c r="BK6" s="153" t="s">
        <v>134</v>
      </c>
      <c r="BL6" s="153" t="s">
        <v>135</v>
      </c>
      <c r="BM6" s="155" t="s">
        <v>136</v>
      </c>
    </row>
    <row r="7" spans="1:65" s="1" customFormat="1" ht="35.25" thickBot="1">
      <c r="A7" s="195"/>
      <c r="B7" s="196"/>
      <c r="C7" s="197"/>
      <c r="D7" s="75" t="s">
        <v>159</v>
      </c>
      <c r="E7" s="198" t="s">
        <v>160</v>
      </c>
      <c r="F7" s="199" t="s">
        <v>139</v>
      </c>
      <c r="G7" s="199" t="s">
        <v>71</v>
      </c>
      <c r="H7" s="199" t="s">
        <v>72</v>
      </c>
      <c r="I7" s="199" t="s">
        <v>73</v>
      </c>
      <c r="J7" s="199" t="s">
        <v>74</v>
      </c>
      <c r="K7" s="199" t="s">
        <v>75</v>
      </c>
      <c r="L7" s="199" t="s">
        <v>141</v>
      </c>
      <c r="M7" s="63" t="s">
        <v>161</v>
      </c>
      <c r="N7" s="200" t="s">
        <v>160</v>
      </c>
      <c r="O7" s="201" t="s">
        <v>139</v>
      </c>
      <c r="P7" s="201" t="s">
        <v>71</v>
      </c>
      <c r="Q7" s="201" t="s">
        <v>72</v>
      </c>
      <c r="R7" s="201" t="s">
        <v>73</v>
      </c>
      <c r="S7" s="201" t="s">
        <v>74</v>
      </c>
      <c r="T7" s="201" t="s">
        <v>75</v>
      </c>
      <c r="U7" s="202" t="s">
        <v>141</v>
      </c>
      <c r="V7" s="90" t="s">
        <v>162</v>
      </c>
      <c r="W7" s="203" t="s">
        <v>160</v>
      </c>
      <c r="X7" s="204" t="s">
        <v>139</v>
      </c>
      <c r="Y7" s="204" t="s">
        <v>71</v>
      </c>
      <c r="Z7" s="204" t="s">
        <v>72</v>
      </c>
      <c r="AA7" s="204" t="s">
        <v>73</v>
      </c>
      <c r="AB7" s="204" t="s">
        <v>74</v>
      </c>
      <c r="AC7" s="204" t="s">
        <v>75</v>
      </c>
      <c r="AD7" s="204" t="s">
        <v>141</v>
      </c>
      <c r="AE7" s="90" t="s">
        <v>163</v>
      </c>
      <c r="AF7" s="203" t="s">
        <v>160</v>
      </c>
      <c r="AG7" s="204" t="s">
        <v>139</v>
      </c>
      <c r="AH7" s="204" t="s">
        <v>71</v>
      </c>
      <c r="AI7" s="204" t="s">
        <v>72</v>
      </c>
      <c r="AJ7" s="204" t="s">
        <v>73</v>
      </c>
      <c r="AK7" s="204" t="s">
        <v>74</v>
      </c>
      <c r="AL7" s="204" t="s">
        <v>75</v>
      </c>
      <c r="AM7" s="204" t="s">
        <v>141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146</v>
      </c>
      <c r="BB7" s="65" t="s">
        <v>148</v>
      </c>
      <c r="BC7" s="65" t="s">
        <v>164</v>
      </c>
      <c r="BD7" s="66" t="s">
        <v>151</v>
      </c>
      <c r="BE7" s="197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578722</v>
      </c>
      <c r="D8" s="60">
        <f t="shared" si="0"/>
        <v>79.900000000000006</v>
      </c>
      <c r="E8" s="28">
        <f t="shared" si="0"/>
        <v>39</v>
      </c>
      <c r="F8" s="28">
        <f t="shared" si="0"/>
        <v>41</v>
      </c>
      <c r="G8" s="28">
        <f t="shared" si="0"/>
        <v>40</v>
      </c>
      <c r="H8" s="28">
        <f t="shared" si="0"/>
        <v>41</v>
      </c>
      <c r="I8" s="28">
        <f t="shared" si="0"/>
        <v>378</v>
      </c>
      <c r="J8" s="28">
        <f t="shared" si="0"/>
        <v>40</v>
      </c>
      <c r="K8" s="28">
        <f t="shared" si="0"/>
        <v>39</v>
      </c>
      <c r="L8" s="28">
        <f t="shared" si="0"/>
        <v>40</v>
      </c>
      <c r="M8" s="71">
        <f t="shared" si="0"/>
        <v>7.9</v>
      </c>
      <c r="N8" s="82">
        <f t="shared" si="0"/>
        <v>7.96</v>
      </c>
      <c r="O8" s="82">
        <f t="shared" si="0"/>
        <v>8.0399999999999991</v>
      </c>
      <c r="P8" s="82">
        <f t="shared" si="0"/>
        <v>7.8</v>
      </c>
      <c r="Q8" s="82">
        <f t="shared" si="0"/>
        <v>8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54</v>
      </c>
      <c r="AO8" s="39">
        <f t="shared" si="0"/>
        <v>2245</v>
      </c>
      <c r="AP8" s="104">
        <f t="shared" si="0"/>
        <v>7.3</v>
      </c>
      <c r="AQ8" s="105">
        <f t="shared" si="0"/>
        <v>6.18</v>
      </c>
      <c r="AR8" s="106">
        <f t="shared" si="0"/>
        <v>85.517241379310349</v>
      </c>
      <c r="AS8" s="106">
        <f t="shared" si="0"/>
        <v>31.56342182890856</v>
      </c>
      <c r="AT8" s="107">
        <f t="shared" si="0"/>
        <v>2083</v>
      </c>
      <c r="AU8" s="108">
        <f t="shared" si="0"/>
        <v>2.68</v>
      </c>
      <c r="AV8" s="109">
        <f t="shared" si="0"/>
        <v>1.8</v>
      </c>
      <c r="AW8" s="106">
        <f t="shared" si="0"/>
        <v>70.588235294117652</v>
      </c>
      <c r="AX8" s="106">
        <f t="shared" si="0"/>
        <v>49.794238683127581</v>
      </c>
      <c r="AY8" s="60">
        <f t="shared" si="0"/>
        <v>67.059553349875941</v>
      </c>
      <c r="AZ8" s="96">
        <f t="shared" si="0"/>
        <v>82.84</v>
      </c>
      <c r="BA8" s="67">
        <f t="shared" si="0"/>
        <v>62.04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22440</v>
      </c>
      <c r="BG8" s="39">
        <f t="shared" si="0"/>
        <v>9600</v>
      </c>
      <c r="BH8" s="40">
        <f t="shared" si="0"/>
        <v>13670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8890</v>
      </c>
    </row>
    <row r="9" spans="1:65">
      <c r="A9" s="187" t="s">
        <v>11</v>
      </c>
      <c r="B9" s="188"/>
      <c r="C9" s="207">
        <f t="shared" ref="C9:BM9" si="1">SUBTOTAL(5,C17:C426)</f>
        <v>315841</v>
      </c>
      <c r="D9" s="208">
        <f t="shared" si="1"/>
        <v>36.799999999999997</v>
      </c>
      <c r="E9" s="12">
        <f t="shared" si="1"/>
        <v>36</v>
      </c>
      <c r="F9" s="12">
        <f t="shared" si="1"/>
        <v>35</v>
      </c>
      <c r="G9" s="12">
        <f t="shared" si="1"/>
        <v>37</v>
      </c>
      <c r="H9" s="12">
        <f t="shared" si="1"/>
        <v>37</v>
      </c>
      <c r="I9" s="12">
        <f t="shared" si="1"/>
        <v>35</v>
      </c>
      <c r="J9" s="12">
        <f t="shared" si="1"/>
        <v>34</v>
      </c>
      <c r="K9" s="12">
        <f t="shared" si="1"/>
        <v>36</v>
      </c>
      <c r="L9" s="12">
        <f t="shared" si="1"/>
        <v>34</v>
      </c>
      <c r="M9" s="210">
        <f t="shared" si="1"/>
        <v>7.3</v>
      </c>
      <c r="N9" s="83">
        <f t="shared" si="1"/>
        <v>7.14</v>
      </c>
      <c r="O9" s="83">
        <f t="shared" si="1"/>
        <v>7.28</v>
      </c>
      <c r="P9" s="83">
        <f t="shared" si="1"/>
        <v>7.32</v>
      </c>
      <c r="Q9" s="83">
        <f t="shared" si="1"/>
        <v>7.26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212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212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18</v>
      </c>
      <c r="AO9" s="41">
        <f t="shared" si="1"/>
        <v>740</v>
      </c>
      <c r="AP9" s="110">
        <f t="shared" si="1"/>
        <v>3.19</v>
      </c>
      <c r="AQ9" s="111">
        <f t="shared" si="1"/>
        <v>2.2000000000000002</v>
      </c>
      <c r="AR9" s="216">
        <f t="shared" si="1"/>
        <v>68.43657817109144</v>
      </c>
      <c r="AS9" s="216">
        <f t="shared" si="1"/>
        <v>14.482758620689651</v>
      </c>
      <c r="AT9" s="113">
        <f t="shared" si="1"/>
        <v>672</v>
      </c>
      <c r="AU9" s="114">
        <f t="shared" si="1"/>
        <v>2.08</v>
      </c>
      <c r="AV9" s="115">
        <f t="shared" si="1"/>
        <v>1.1299999999999999</v>
      </c>
      <c r="AW9" s="216">
        <f t="shared" si="1"/>
        <v>50.205761316872419</v>
      </c>
      <c r="AX9" s="216">
        <f t="shared" si="1"/>
        <v>29.411764705882348</v>
      </c>
      <c r="AY9" s="208">
        <f t="shared" si="1"/>
        <v>31.566155248367021</v>
      </c>
      <c r="AZ9" s="97">
        <f t="shared" si="1"/>
        <v>78.27</v>
      </c>
      <c r="BA9" s="68">
        <f t="shared" si="1"/>
        <v>59.1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212">
        <f t="shared" si="1"/>
        <v>7040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153</v>
      </c>
      <c r="B10" s="188"/>
      <c r="C10" s="207">
        <f>IFERROR(SUBTOTAL(1,C17:C426),"")</f>
        <v>411365.1369863014</v>
      </c>
      <c r="D10" s="208">
        <f t="shared" ref="D10:BM10" si="2">IFERROR(SUBTOTAL(1,D17:D426),"")</f>
        <v>37.762275449101708</v>
      </c>
      <c r="E10" s="12">
        <f t="shared" si="2"/>
        <v>37.849315068493148</v>
      </c>
      <c r="F10" s="12">
        <f t="shared" si="2"/>
        <v>37.652054794520545</v>
      </c>
      <c r="G10" s="12">
        <f t="shared" si="2"/>
        <v>38.632876712328766</v>
      </c>
      <c r="H10" s="12">
        <f t="shared" si="2"/>
        <v>38.183561643835617</v>
      </c>
      <c r="I10" s="12">
        <f t="shared" si="2"/>
        <v>37.783561643835618</v>
      </c>
      <c r="J10" s="12">
        <f t="shared" si="2"/>
        <v>36.652054794520545</v>
      </c>
      <c r="K10" s="12">
        <f t="shared" si="2"/>
        <v>37.630136986301373</v>
      </c>
      <c r="L10" s="12">
        <f t="shared" si="2"/>
        <v>37.180821917808217</v>
      </c>
      <c r="M10" s="210">
        <f t="shared" si="2"/>
        <v>7.5078431372549028</v>
      </c>
      <c r="N10" s="83">
        <f t="shared" si="2"/>
        <v>7.5196078431372548</v>
      </c>
      <c r="O10" s="83">
        <f t="shared" si="2"/>
        <v>7.5188235294117636</v>
      </c>
      <c r="P10" s="83">
        <f t="shared" si="2"/>
        <v>7.4890196078431348</v>
      </c>
      <c r="Q10" s="83">
        <f t="shared" si="2"/>
        <v>7.474705882352942</v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212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212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30.991780821917807</v>
      </c>
      <c r="AO10" s="41">
        <f t="shared" si="2"/>
        <v>1338.972602739726</v>
      </c>
      <c r="AP10" s="110">
        <f t="shared" si="2"/>
        <v>4.6674509803921582</v>
      </c>
      <c r="AQ10" s="111">
        <f t="shared" si="2"/>
        <v>3.6474509803921564</v>
      </c>
      <c r="AR10" s="216">
        <f t="shared" si="2"/>
        <v>77.424423910681213</v>
      </c>
      <c r="AS10" s="216">
        <f t="shared" si="2"/>
        <v>22.57557608931879</v>
      </c>
      <c r="AT10" s="113">
        <f t="shared" si="2"/>
        <v>1359.8767123287671</v>
      </c>
      <c r="AU10" s="114">
        <f t="shared" si="2"/>
        <v>2.3803921568627451</v>
      </c>
      <c r="AV10" s="115">
        <f t="shared" si="2"/>
        <v>1.4513725490196083</v>
      </c>
      <c r="AW10" s="216">
        <f t="shared" si="2"/>
        <v>60.867747255680698</v>
      </c>
      <c r="AX10" s="216">
        <f t="shared" si="2"/>
        <v>39.132252744319281</v>
      </c>
      <c r="AY10" s="208">
        <f t="shared" si="2"/>
        <v>54.865502207933012</v>
      </c>
      <c r="AZ10" s="97">
        <f t="shared" si="2"/>
        <v>80.79657142857144</v>
      </c>
      <c r="BA10" s="68">
        <f t="shared" si="2"/>
        <v>60.77</v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212">
        <f t="shared" si="2"/>
        <v>15707.010958904109</v>
      </c>
      <c r="BG10" s="41">
        <f t="shared" si="2"/>
        <v>4348.2465753424658</v>
      </c>
      <c r="BH10" s="42">
        <f t="shared" si="2"/>
        <v>6270.1095890410961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>
        <f t="shared" si="2"/>
        <v>5088.6547945205475</v>
      </c>
    </row>
    <row r="11" spans="1:65" ht="17.25" thickBot="1">
      <c r="A11" s="224" t="s">
        <v>154</v>
      </c>
      <c r="B11" s="225"/>
      <c r="C11" s="226">
        <f>SUBTOTAL(9,C17:C426)</f>
        <v>150148275</v>
      </c>
      <c r="D11" s="227"/>
      <c r="E11" s="228"/>
      <c r="F11" s="228"/>
      <c r="G11" s="228"/>
      <c r="H11" s="228"/>
      <c r="I11" s="228"/>
      <c r="J11" s="228"/>
      <c r="K11" s="228"/>
      <c r="L11" s="228"/>
      <c r="M11" s="229"/>
      <c r="N11" s="230"/>
      <c r="O11" s="230"/>
      <c r="P11" s="230"/>
      <c r="Q11" s="230"/>
      <c r="R11" s="230"/>
      <c r="S11" s="230"/>
      <c r="T11" s="230"/>
      <c r="U11" s="230"/>
      <c r="V11" s="231"/>
      <c r="W11" s="232"/>
      <c r="X11" s="232"/>
      <c r="Y11" s="232"/>
      <c r="Z11" s="232"/>
      <c r="AA11" s="232"/>
      <c r="AB11" s="232"/>
      <c r="AC11" s="232"/>
      <c r="AD11" s="232"/>
      <c r="AE11" s="231"/>
      <c r="AF11" s="232"/>
      <c r="AG11" s="232"/>
      <c r="AH11" s="232"/>
      <c r="AI11" s="232"/>
      <c r="AJ11" s="232"/>
      <c r="AK11" s="232"/>
      <c r="AL11" s="232"/>
      <c r="AM11" s="232"/>
      <c r="AN11" s="232"/>
      <c r="AO11" s="233">
        <f>SUBTOTAL(9,AO17:AO425)</f>
        <v>487585</v>
      </c>
      <c r="AP11" s="234"/>
      <c r="AQ11" s="235"/>
      <c r="AR11" s="236"/>
      <c r="AS11" s="236"/>
      <c r="AT11" s="237">
        <f>SUBTOTAL(9,AT17:AT425)</f>
        <v>495320</v>
      </c>
      <c r="AU11" s="238"/>
      <c r="AV11" s="239"/>
      <c r="AW11" s="236"/>
      <c r="AX11" s="236"/>
      <c r="AY11" s="227"/>
      <c r="AZ11" s="240"/>
      <c r="BA11" s="241"/>
      <c r="BB11" s="241"/>
      <c r="BC11" s="241"/>
      <c r="BD11" s="241"/>
      <c r="BE11" s="242">
        <f>SUBTOTAL(9,BE17:BE425)</f>
        <v>0</v>
      </c>
      <c r="BF11" s="243">
        <f t="shared" ref="BF11:BM11" si="3">SUBTOTAL(9,BF17:BF425)</f>
        <v>5713947</v>
      </c>
      <c r="BG11" s="233">
        <f t="shared" si="3"/>
        <v>1577510</v>
      </c>
      <c r="BH11" s="244">
        <f t="shared" si="3"/>
        <v>2283960</v>
      </c>
      <c r="BI11" s="244">
        <f t="shared" si="3"/>
        <v>0</v>
      </c>
      <c r="BJ11" s="244">
        <f t="shared" si="3"/>
        <v>0</v>
      </c>
      <c r="BK11" s="244">
        <f t="shared" si="3"/>
        <v>0</v>
      </c>
      <c r="BL11" s="244">
        <f t="shared" si="3"/>
        <v>0</v>
      </c>
      <c r="BM11" s="242">
        <f t="shared" si="3"/>
        <v>1852477</v>
      </c>
    </row>
    <row r="12" spans="1:65" ht="17.25" thickBot="1">
      <c r="A12" s="224" t="s">
        <v>156</v>
      </c>
      <c r="B12" s="225"/>
      <c r="C12" s="226">
        <f>IFERROR(SUBTOTAL(9,C17:C426)/COUNTA(C17:C47,C52:C80,C85:C115,C120:C149,C154:C184,C189:C218,C223:C253,C258:C288,C293:C322,C327:C357,C362:C391,C396:C426),"")</f>
        <v>411365.1369863014</v>
      </c>
      <c r="D12" s="227"/>
      <c r="E12" s="228"/>
      <c r="F12" s="228"/>
      <c r="G12" s="228"/>
      <c r="H12" s="228"/>
      <c r="I12" s="228"/>
      <c r="J12" s="228"/>
      <c r="K12" s="228"/>
      <c r="L12" s="228"/>
      <c r="M12" s="229"/>
      <c r="N12" s="230"/>
      <c r="O12" s="230"/>
      <c r="P12" s="230"/>
      <c r="Q12" s="230"/>
      <c r="R12" s="230"/>
      <c r="S12" s="230"/>
      <c r="T12" s="230"/>
      <c r="U12" s="230"/>
      <c r="V12" s="231"/>
      <c r="W12" s="232"/>
      <c r="X12" s="232"/>
      <c r="Y12" s="232"/>
      <c r="Z12" s="232"/>
      <c r="AA12" s="232"/>
      <c r="AB12" s="232"/>
      <c r="AC12" s="232"/>
      <c r="AD12" s="232"/>
      <c r="AE12" s="231"/>
      <c r="AF12" s="232"/>
      <c r="AG12" s="232"/>
      <c r="AH12" s="232"/>
      <c r="AI12" s="232"/>
      <c r="AJ12" s="232"/>
      <c r="AK12" s="232"/>
      <c r="AL12" s="232"/>
      <c r="AM12" s="232"/>
      <c r="AN12" s="232"/>
      <c r="AO12" s="233">
        <f>IFERROR(SUBTOTAL(9,AO17:AO426)/COUNTA(AO17:AO47,AO52:AO80,AO85:AO115,AO120:AO149,AO154:AO184,AO189:AO218,AO223:AO253,AO258:AO288,AO293:AO322,AO327:AO357,AO362:AO391,AO396:AO426),"")</f>
        <v>1338.972602739726</v>
      </c>
      <c r="AP12" s="234"/>
      <c r="AQ12" s="235"/>
      <c r="AR12" s="236"/>
      <c r="AS12" s="236"/>
      <c r="AT12" s="237">
        <f>IFERROR(SUBTOTAL(9,AT17:AT426)/COUNTA(AT17:AT47,AT52:AT80,AT85:AT115,AT120:AT149,AT154:AT184,AT189:AT218,AT223:AT253,AT258:AT288,AT293:AT322,AT327:AT357,AT362:AT391,AT396:AT426),"")</f>
        <v>1359.8767123287671</v>
      </c>
      <c r="AU12" s="238"/>
      <c r="AV12" s="239"/>
      <c r="AW12" s="236"/>
      <c r="AX12" s="236"/>
      <c r="AY12" s="227"/>
      <c r="AZ12" s="240"/>
      <c r="BA12" s="241"/>
      <c r="BB12" s="241"/>
      <c r="BC12" s="241"/>
      <c r="BD12" s="241"/>
      <c r="BE12" s="242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15664.0956284153</v>
      </c>
      <c r="BG12" s="78">
        <f>IFERROR(SUBTOTAL(9,BG17:BG426)/COUNTA(BG17:BG47,BG52:BG80,BG85:BG115,BG120:BG149,BG154:BG184,BG189:BG218,BG223:BG253,BG258:BG288,BG293:BG322,BG327:BG357,BG362:BG391,BG396:BG426),"")</f>
        <v>4348.2465753424658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6270.1095890410961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>
        <f t="shared" si="4"/>
        <v>5088.6547945205475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157</v>
      </c>
      <c r="B15" s="193" t="s">
        <v>158</v>
      </c>
      <c r="C15" s="163" t="s">
        <v>111</v>
      </c>
      <c r="D15" s="183" t="s">
        <v>112</v>
      </c>
      <c r="E15" s="184"/>
      <c r="F15" s="184"/>
      <c r="G15" s="184"/>
      <c r="H15" s="184"/>
      <c r="I15" s="184"/>
      <c r="J15" s="184"/>
      <c r="K15" s="184"/>
      <c r="L15" s="184"/>
      <c r="M15" s="185" t="s">
        <v>113</v>
      </c>
      <c r="N15" s="186"/>
      <c r="O15" s="186"/>
      <c r="P15" s="186"/>
      <c r="Q15" s="186"/>
      <c r="R15" s="186"/>
      <c r="S15" s="186"/>
      <c r="T15" s="186"/>
      <c r="U15" s="186"/>
      <c r="V15" s="167" t="s">
        <v>114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115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116</v>
      </c>
      <c r="AO15" s="167" t="s">
        <v>117</v>
      </c>
      <c r="AP15" s="171" t="s">
        <v>118</v>
      </c>
      <c r="AQ15" s="173" t="s">
        <v>119</v>
      </c>
      <c r="AR15" s="175" t="s">
        <v>120</v>
      </c>
      <c r="AS15" s="175" t="s">
        <v>121</v>
      </c>
      <c r="AT15" s="169" t="s">
        <v>122</v>
      </c>
      <c r="AU15" s="171" t="s">
        <v>123</v>
      </c>
      <c r="AV15" s="173" t="s">
        <v>124</v>
      </c>
      <c r="AW15" s="175" t="s">
        <v>125</v>
      </c>
      <c r="AX15" s="175" t="s">
        <v>126</v>
      </c>
      <c r="AY15" s="177" t="s">
        <v>127</v>
      </c>
      <c r="AZ15" s="159" t="s">
        <v>128</v>
      </c>
      <c r="BA15" s="161" t="s">
        <v>105</v>
      </c>
      <c r="BB15" s="162"/>
      <c r="BC15" s="162"/>
      <c r="BD15" s="162"/>
      <c r="BE15" s="163" t="s">
        <v>102</v>
      </c>
      <c r="BF15" s="165" t="s">
        <v>129</v>
      </c>
      <c r="BG15" s="167" t="s">
        <v>130</v>
      </c>
      <c r="BH15" s="153" t="s">
        <v>131</v>
      </c>
      <c r="BI15" s="153" t="s">
        <v>132</v>
      </c>
      <c r="BJ15" s="153" t="s">
        <v>133</v>
      </c>
      <c r="BK15" s="153" t="s">
        <v>134</v>
      </c>
      <c r="BL15" s="153" t="s">
        <v>135</v>
      </c>
      <c r="BM15" s="155" t="s">
        <v>136</v>
      </c>
    </row>
    <row r="16" spans="1:65" s="1" customFormat="1" ht="35.25" thickBot="1">
      <c r="A16" s="192"/>
      <c r="B16" s="194"/>
      <c r="C16" s="197"/>
      <c r="D16" s="75" t="s">
        <v>159</v>
      </c>
      <c r="E16" s="198" t="s">
        <v>160</v>
      </c>
      <c r="F16" s="199" t="s">
        <v>139</v>
      </c>
      <c r="G16" s="199" t="s">
        <v>71</v>
      </c>
      <c r="H16" s="199" t="s">
        <v>72</v>
      </c>
      <c r="I16" s="199" t="s">
        <v>73</v>
      </c>
      <c r="J16" s="199" t="s">
        <v>74</v>
      </c>
      <c r="K16" s="199" t="s">
        <v>75</v>
      </c>
      <c r="L16" s="199" t="s">
        <v>141</v>
      </c>
      <c r="M16" s="63" t="s">
        <v>161</v>
      </c>
      <c r="N16" s="200" t="s">
        <v>160</v>
      </c>
      <c r="O16" s="201" t="s">
        <v>139</v>
      </c>
      <c r="P16" s="201" t="s">
        <v>71</v>
      </c>
      <c r="Q16" s="201" t="s">
        <v>72</v>
      </c>
      <c r="R16" s="201" t="s">
        <v>73</v>
      </c>
      <c r="S16" s="201" t="s">
        <v>74</v>
      </c>
      <c r="T16" s="201" t="s">
        <v>75</v>
      </c>
      <c r="U16" s="202" t="s">
        <v>141</v>
      </c>
      <c r="V16" s="90" t="s">
        <v>162</v>
      </c>
      <c r="W16" s="203" t="s">
        <v>160</v>
      </c>
      <c r="X16" s="204" t="s">
        <v>139</v>
      </c>
      <c r="Y16" s="204" t="s">
        <v>71</v>
      </c>
      <c r="Z16" s="204" t="s">
        <v>72</v>
      </c>
      <c r="AA16" s="204" t="s">
        <v>73</v>
      </c>
      <c r="AB16" s="204" t="s">
        <v>74</v>
      </c>
      <c r="AC16" s="204" t="s">
        <v>75</v>
      </c>
      <c r="AD16" s="204" t="s">
        <v>141</v>
      </c>
      <c r="AE16" s="90" t="s">
        <v>163</v>
      </c>
      <c r="AF16" s="203" t="s">
        <v>160</v>
      </c>
      <c r="AG16" s="204" t="s">
        <v>139</v>
      </c>
      <c r="AH16" s="204" t="s">
        <v>71</v>
      </c>
      <c r="AI16" s="204" t="s">
        <v>72</v>
      </c>
      <c r="AJ16" s="204" t="s">
        <v>73</v>
      </c>
      <c r="AK16" s="204" t="s">
        <v>74</v>
      </c>
      <c r="AL16" s="204" t="s">
        <v>75</v>
      </c>
      <c r="AM16" s="204" t="s">
        <v>141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146</v>
      </c>
      <c r="BB16" s="65" t="s">
        <v>148</v>
      </c>
      <c r="BC16" s="65" t="s">
        <v>164</v>
      </c>
      <c r="BD16" s="66" t="s">
        <v>151</v>
      </c>
      <c r="BE16" s="197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43101</v>
      </c>
      <c r="C17" s="207">
        <v>389956</v>
      </c>
      <c r="D17" s="64">
        <f>IFERROR(ROUND(AVERAGE(E17:L17),1),"")</f>
        <v>37.5</v>
      </c>
      <c r="E17" s="12">
        <v>38</v>
      </c>
      <c r="F17" s="12">
        <v>37</v>
      </c>
      <c r="G17" s="12">
        <v>39</v>
      </c>
      <c r="H17" s="12">
        <v>38</v>
      </c>
      <c r="I17" s="11">
        <v>37</v>
      </c>
      <c r="J17" s="11">
        <v>36</v>
      </c>
      <c r="K17" s="11">
        <v>38</v>
      </c>
      <c r="L17" s="11">
        <v>37</v>
      </c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30</v>
      </c>
      <c r="AO17" s="41">
        <v>1312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1288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17680</v>
      </c>
      <c r="BG17" s="42">
        <v>4800</v>
      </c>
      <c r="BH17" s="42">
        <v>7440</v>
      </c>
      <c r="BI17" s="42"/>
      <c r="BJ17" s="42"/>
      <c r="BK17" s="42"/>
      <c r="BL17" s="42"/>
      <c r="BM17" s="14">
        <v>5440</v>
      </c>
    </row>
    <row r="18" spans="1:65" outlineLevel="5">
      <c r="A18" s="22">
        <f t="shared" ref="A18:A90" si="5">MONTH(B18)</f>
        <v>1</v>
      </c>
      <c r="B18" s="9">
        <f>B17+1</f>
        <v>43102</v>
      </c>
      <c r="C18" s="207">
        <v>381484</v>
      </c>
      <c r="D18" s="64">
        <f t="shared" ref="D18:D47" si="6">IFERROR(ROUND(AVERAGE(E18:L18),1),"")</f>
        <v>37.5</v>
      </c>
      <c r="E18" s="12">
        <v>38</v>
      </c>
      <c r="F18" s="12">
        <v>37</v>
      </c>
      <c r="G18" s="12">
        <v>39</v>
      </c>
      <c r="H18" s="12">
        <v>38</v>
      </c>
      <c r="I18" s="12">
        <v>37</v>
      </c>
      <c r="J18" s="12">
        <v>36</v>
      </c>
      <c r="K18" s="12">
        <v>38</v>
      </c>
      <c r="L18" s="12">
        <v>37</v>
      </c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40</v>
      </c>
      <c r="AO18" s="41">
        <v>1008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1086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97">
        <v>81.98</v>
      </c>
      <c r="BA18" s="68"/>
      <c r="BB18" s="68"/>
      <c r="BC18" s="68"/>
      <c r="BD18" s="68"/>
      <c r="BE18" s="15"/>
      <c r="BF18" s="5">
        <f t="shared" ref="BF18:BF47" si="11">IF(SUM(BG18:BM18)=0,"",SUM(BG18:BM18))</f>
        <v>16040</v>
      </c>
      <c r="BG18" s="42">
        <v>4800</v>
      </c>
      <c r="BH18" s="42">
        <v>5900</v>
      </c>
      <c r="BI18" s="42"/>
      <c r="BJ18" s="42"/>
      <c r="BK18" s="42"/>
      <c r="BL18" s="42"/>
      <c r="BM18" s="15">
        <v>5340</v>
      </c>
    </row>
    <row r="19" spans="1:65" outlineLevel="5">
      <c r="A19" s="22">
        <f t="shared" si="5"/>
        <v>1</v>
      </c>
      <c r="B19" s="9">
        <f t="shared" ref="B19:B79" si="12">B18+1</f>
        <v>43103</v>
      </c>
      <c r="C19" s="207">
        <v>349428</v>
      </c>
      <c r="D19" s="64">
        <f t="shared" si="6"/>
        <v>37.299999999999997</v>
      </c>
      <c r="E19" s="12">
        <v>37</v>
      </c>
      <c r="F19" s="12">
        <v>38</v>
      </c>
      <c r="G19" s="12">
        <v>38</v>
      </c>
      <c r="H19" s="12">
        <v>38</v>
      </c>
      <c r="I19" s="12">
        <v>36</v>
      </c>
      <c r="J19" s="12">
        <v>37</v>
      </c>
      <c r="K19" s="12">
        <v>37</v>
      </c>
      <c r="L19" s="12">
        <v>37</v>
      </c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32</v>
      </c>
      <c r="AO19" s="41">
        <v>1233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1269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97">
        <v>82.2</v>
      </c>
      <c r="BA19" s="68"/>
      <c r="BB19" s="68"/>
      <c r="BC19" s="68"/>
      <c r="BD19" s="68"/>
      <c r="BE19" s="15"/>
      <c r="BF19" s="5">
        <f t="shared" si="11"/>
        <v>19710</v>
      </c>
      <c r="BG19" s="42">
        <v>4800</v>
      </c>
      <c r="BH19" s="42">
        <v>9410</v>
      </c>
      <c r="BI19" s="42"/>
      <c r="BJ19" s="42"/>
      <c r="BK19" s="42"/>
      <c r="BL19" s="42"/>
      <c r="BM19" s="15">
        <v>5500</v>
      </c>
    </row>
    <row r="20" spans="1:65" outlineLevel="5">
      <c r="A20" s="22">
        <f t="shared" si="5"/>
        <v>1</v>
      </c>
      <c r="B20" s="9">
        <f t="shared" si="12"/>
        <v>43104</v>
      </c>
      <c r="C20" s="207">
        <v>317988</v>
      </c>
      <c r="D20" s="64">
        <f t="shared" si="6"/>
        <v>37.299999999999997</v>
      </c>
      <c r="E20" s="12">
        <v>38</v>
      </c>
      <c r="F20" s="12">
        <v>37</v>
      </c>
      <c r="G20" s="12">
        <v>38</v>
      </c>
      <c r="H20" s="12">
        <v>38</v>
      </c>
      <c r="I20" s="12">
        <v>37</v>
      </c>
      <c r="J20" s="12">
        <v>36</v>
      </c>
      <c r="K20" s="12">
        <v>37</v>
      </c>
      <c r="L20" s="12">
        <v>37</v>
      </c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31</v>
      </c>
      <c r="AO20" s="41">
        <v>1298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1166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97">
        <v>81.400000000000006</v>
      </c>
      <c r="BA20" s="68"/>
      <c r="BB20" s="68"/>
      <c r="BC20" s="68"/>
      <c r="BD20" s="68"/>
      <c r="BE20" s="15"/>
      <c r="BF20" s="5">
        <f t="shared" si="11"/>
        <v>18110</v>
      </c>
      <c r="BG20" s="42">
        <v>4800</v>
      </c>
      <c r="BH20" s="42">
        <v>7870</v>
      </c>
      <c r="BI20" s="42"/>
      <c r="BJ20" s="42"/>
      <c r="BK20" s="42"/>
      <c r="BL20" s="42"/>
      <c r="BM20" s="15">
        <v>5440</v>
      </c>
    </row>
    <row r="21" spans="1:65" outlineLevel="5">
      <c r="A21" s="22">
        <f t="shared" si="5"/>
        <v>1</v>
      </c>
      <c r="B21" s="9">
        <f t="shared" si="12"/>
        <v>43105</v>
      </c>
      <c r="C21" s="207">
        <v>319490</v>
      </c>
      <c r="D21" s="64">
        <f t="shared" si="6"/>
        <v>37.5</v>
      </c>
      <c r="E21" s="12">
        <v>38</v>
      </c>
      <c r="F21" s="12">
        <v>37</v>
      </c>
      <c r="G21" s="12">
        <v>39</v>
      </c>
      <c r="H21" s="12">
        <v>38</v>
      </c>
      <c r="I21" s="12">
        <v>37</v>
      </c>
      <c r="J21" s="12">
        <v>36</v>
      </c>
      <c r="K21" s="12">
        <v>38</v>
      </c>
      <c r="L21" s="12">
        <v>37</v>
      </c>
      <c r="M21" s="74">
        <f t="shared" si="7"/>
        <v>7.3</v>
      </c>
      <c r="N21" s="83">
        <v>7.33</v>
      </c>
      <c r="O21" s="83">
        <v>7.34</v>
      </c>
      <c r="P21" s="83">
        <v>7.34</v>
      </c>
      <c r="Q21" s="83">
        <v>7.35</v>
      </c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36</v>
      </c>
      <c r="AO21" s="41">
        <v>1107</v>
      </c>
      <c r="AP21" s="110">
        <v>5.91</v>
      </c>
      <c r="AQ21" s="111">
        <v>4.93</v>
      </c>
      <c r="AR21" s="126">
        <f t="shared" ref="AR21:AR47" si="13">IFERROR(AQ21/AP21*100,"")</f>
        <v>83.417935702199657</v>
      </c>
      <c r="AS21" s="126">
        <f t="shared" ref="AS21:AS47" si="14">IFERROR(100-AR21,"")</f>
        <v>16.582064297800343</v>
      </c>
      <c r="AT21" s="127">
        <v>1029</v>
      </c>
      <c r="AU21" s="114">
        <v>2.4700000000000002</v>
      </c>
      <c r="AV21" s="115">
        <v>1.67</v>
      </c>
      <c r="AW21" s="126">
        <f t="shared" ref="AW21:AW47" si="15">IFERROR(AV21/AU21*100,"")</f>
        <v>67.611336032388664</v>
      </c>
      <c r="AX21" s="126">
        <f t="shared" ref="AX21:AX47" si="16">IFERROR(100-AW21,"")</f>
        <v>32.388663967611336</v>
      </c>
      <c r="AY21" s="64">
        <f t="shared" si="10"/>
        <v>58.504056795131817</v>
      </c>
      <c r="AZ21" s="97">
        <v>81.91</v>
      </c>
      <c r="BA21" s="68"/>
      <c r="BB21" s="68"/>
      <c r="BC21" s="68"/>
      <c r="BD21" s="68"/>
      <c r="BE21" s="15"/>
      <c r="BF21" s="5">
        <f t="shared" si="11"/>
        <v>13830</v>
      </c>
      <c r="BG21" s="42">
        <v>4800</v>
      </c>
      <c r="BH21" s="42">
        <v>3550</v>
      </c>
      <c r="BI21" s="42"/>
      <c r="BJ21" s="42"/>
      <c r="BK21" s="42"/>
      <c r="BL21" s="42"/>
      <c r="BM21" s="15">
        <v>5480</v>
      </c>
    </row>
    <row r="22" spans="1:65" outlineLevel="5">
      <c r="A22" s="22">
        <f t="shared" si="5"/>
        <v>1</v>
      </c>
      <c r="B22" s="9">
        <f t="shared" si="12"/>
        <v>43106</v>
      </c>
      <c r="C22" s="207">
        <v>331490</v>
      </c>
      <c r="D22" s="64">
        <f t="shared" si="6"/>
        <v>37.799999999999997</v>
      </c>
      <c r="E22" s="12">
        <v>38</v>
      </c>
      <c r="F22" s="12">
        <v>38</v>
      </c>
      <c r="G22" s="12">
        <v>39</v>
      </c>
      <c r="H22" s="12">
        <v>38</v>
      </c>
      <c r="I22" s="12">
        <v>37</v>
      </c>
      <c r="J22" s="12">
        <v>37</v>
      </c>
      <c r="K22" s="12">
        <v>38</v>
      </c>
      <c r="L22" s="12">
        <v>37</v>
      </c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38</v>
      </c>
      <c r="AO22" s="41">
        <v>1054</v>
      </c>
      <c r="AP22" s="110"/>
      <c r="AQ22" s="111"/>
      <c r="AR22" s="126" t="str">
        <f t="shared" si="13"/>
        <v/>
      </c>
      <c r="AS22" s="126" t="str">
        <f t="shared" si="14"/>
        <v/>
      </c>
      <c r="AT22" s="127">
        <v>1075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10"/>
        <v/>
      </c>
      <c r="AZ22" s="97"/>
      <c r="BA22" s="68"/>
      <c r="BB22" s="68"/>
      <c r="BC22" s="68"/>
      <c r="BD22" s="68"/>
      <c r="BE22" s="15"/>
      <c r="BF22" s="5">
        <f t="shared" si="11"/>
        <v>16170</v>
      </c>
      <c r="BG22" s="42">
        <v>4800</v>
      </c>
      <c r="BH22" s="42">
        <v>5860</v>
      </c>
      <c r="BI22" s="42"/>
      <c r="BJ22" s="42"/>
      <c r="BK22" s="42"/>
      <c r="BL22" s="42"/>
      <c r="BM22" s="15">
        <v>5510</v>
      </c>
    </row>
    <row r="23" spans="1:65" outlineLevel="5">
      <c r="A23" s="22">
        <f t="shared" si="5"/>
        <v>1</v>
      </c>
      <c r="B23" s="9">
        <f t="shared" si="12"/>
        <v>43107</v>
      </c>
      <c r="C23" s="207">
        <v>315841</v>
      </c>
      <c r="D23" s="64">
        <f t="shared" si="6"/>
        <v>37.299999999999997</v>
      </c>
      <c r="E23" s="12">
        <v>38</v>
      </c>
      <c r="F23" s="12">
        <v>37</v>
      </c>
      <c r="G23" s="12">
        <v>38</v>
      </c>
      <c r="H23" s="12">
        <v>38</v>
      </c>
      <c r="I23" s="12">
        <v>37</v>
      </c>
      <c r="J23" s="12">
        <v>36</v>
      </c>
      <c r="K23" s="12">
        <v>37</v>
      </c>
      <c r="L23" s="12">
        <v>37</v>
      </c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39</v>
      </c>
      <c r="AO23" s="41">
        <v>1027</v>
      </c>
      <c r="AP23" s="110"/>
      <c r="AQ23" s="111"/>
      <c r="AR23" s="126" t="str">
        <f t="shared" si="13"/>
        <v/>
      </c>
      <c r="AS23" s="126" t="str">
        <f t="shared" si="14"/>
        <v/>
      </c>
      <c r="AT23" s="127">
        <v>1078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97"/>
      <c r="BA23" s="68"/>
      <c r="BB23" s="68"/>
      <c r="BC23" s="68"/>
      <c r="BD23" s="68"/>
      <c r="BE23" s="15"/>
      <c r="BF23" s="5">
        <f t="shared" si="11"/>
        <v>17730</v>
      </c>
      <c r="BG23" s="42">
        <v>4800</v>
      </c>
      <c r="BH23" s="42">
        <v>7570</v>
      </c>
      <c r="BI23" s="42"/>
      <c r="BJ23" s="42"/>
      <c r="BK23" s="42"/>
      <c r="BL23" s="42"/>
      <c r="BM23" s="15">
        <v>5360</v>
      </c>
    </row>
    <row r="24" spans="1:65" outlineLevel="5">
      <c r="A24" s="22">
        <f t="shared" si="5"/>
        <v>1</v>
      </c>
      <c r="B24" s="9">
        <f t="shared" si="12"/>
        <v>43108</v>
      </c>
      <c r="C24" s="207">
        <v>351344</v>
      </c>
      <c r="D24" s="64">
        <f t="shared" si="6"/>
        <v>37.799999999999997</v>
      </c>
      <c r="E24" s="12">
        <v>38</v>
      </c>
      <c r="F24" s="12">
        <v>38</v>
      </c>
      <c r="G24" s="12">
        <v>39</v>
      </c>
      <c r="H24" s="12">
        <v>38</v>
      </c>
      <c r="I24" s="12">
        <v>37</v>
      </c>
      <c r="J24" s="12">
        <v>37</v>
      </c>
      <c r="K24" s="12">
        <v>38</v>
      </c>
      <c r="L24" s="12">
        <v>37</v>
      </c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39</v>
      </c>
      <c r="AO24" s="41">
        <v>1030</v>
      </c>
      <c r="AP24" s="110"/>
      <c r="AQ24" s="111"/>
      <c r="AR24" s="126" t="str">
        <f t="shared" si="13"/>
        <v/>
      </c>
      <c r="AS24" s="126" t="str">
        <f t="shared" si="14"/>
        <v/>
      </c>
      <c r="AT24" s="127">
        <v>1034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97">
        <v>81.849999999999994</v>
      </c>
      <c r="BA24" s="68"/>
      <c r="BB24" s="68"/>
      <c r="BC24" s="68"/>
      <c r="BD24" s="68"/>
      <c r="BE24" s="15"/>
      <c r="BF24" s="5">
        <f t="shared" si="11"/>
        <v>18960</v>
      </c>
      <c r="BG24" s="42">
        <v>4800</v>
      </c>
      <c r="BH24" s="42">
        <v>8570</v>
      </c>
      <c r="BI24" s="42"/>
      <c r="BJ24" s="42"/>
      <c r="BK24" s="42"/>
      <c r="BL24" s="42"/>
      <c r="BM24" s="15">
        <v>5590</v>
      </c>
    </row>
    <row r="25" spans="1:65" outlineLevel="5">
      <c r="A25" s="22">
        <f t="shared" si="5"/>
        <v>1</v>
      </c>
      <c r="B25" s="9">
        <f t="shared" si="12"/>
        <v>43109</v>
      </c>
      <c r="C25" s="207">
        <v>376153</v>
      </c>
      <c r="D25" s="64">
        <f t="shared" si="6"/>
        <v>37</v>
      </c>
      <c r="E25" s="12">
        <v>38</v>
      </c>
      <c r="F25" s="12">
        <v>37</v>
      </c>
      <c r="G25" s="12">
        <v>38</v>
      </c>
      <c r="H25" s="12">
        <v>37</v>
      </c>
      <c r="I25" s="12">
        <v>37</v>
      </c>
      <c r="J25" s="12">
        <v>36</v>
      </c>
      <c r="K25" s="12">
        <v>37</v>
      </c>
      <c r="L25" s="12">
        <v>36</v>
      </c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36</v>
      </c>
      <c r="AO25" s="41">
        <v>1120</v>
      </c>
      <c r="AP25" s="110"/>
      <c r="AQ25" s="111"/>
      <c r="AR25" s="126" t="str">
        <f t="shared" si="13"/>
        <v/>
      </c>
      <c r="AS25" s="126" t="str">
        <f t="shared" si="14"/>
        <v/>
      </c>
      <c r="AT25" s="127">
        <v>987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10"/>
        <v/>
      </c>
      <c r="AZ25" s="97">
        <v>81.510000000000005</v>
      </c>
      <c r="BA25" s="68"/>
      <c r="BB25" s="68"/>
      <c r="BC25" s="68"/>
      <c r="BD25" s="68"/>
      <c r="BE25" s="15"/>
      <c r="BF25" s="5">
        <f t="shared" si="11"/>
        <v>15050</v>
      </c>
      <c r="BG25" s="42">
        <v>4800</v>
      </c>
      <c r="BH25" s="42">
        <v>4850</v>
      </c>
      <c r="BI25" s="42"/>
      <c r="BJ25" s="42"/>
      <c r="BK25" s="42"/>
      <c r="BL25" s="42"/>
      <c r="BM25" s="15">
        <v>5400</v>
      </c>
    </row>
    <row r="26" spans="1:65" outlineLevel="5">
      <c r="A26" s="22">
        <f t="shared" si="5"/>
        <v>1</v>
      </c>
      <c r="B26" s="9">
        <f t="shared" si="12"/>
        <v>43110</v>
      </c>
      <c r="C26" s="207">
        <v>374601</v>
      </c>
      <c r="D26" s="64">
        <f t="shared" si="6"/>
        <v>36.799999999999997</v>
      </c>
      <c r="E26" s="12">
        <v>38</v>
      </c>
      <c r="F26" s="12">
        <v>36</v>
      </c>
      <c r="G26" s="12">
        <v>38</v>
      </c>
      <c r="H26" s="12">
        <v>37</v>
      </c>
      <c r="I26" s="12">
        <v>37</v>
      </c>
      <c r="J26" s="12">
        <v>35</v>
      </c>
      <c r="K26" s="12">
        <v>37</v>
      </c>
      <c r="L26" s="12">
        <v>36</v>
      </c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32</v>
      </c>
      <c r="AO26" s="41">
        <v>1233</v>
      </c>
      <c r="AP26" s="110"/>
      <c r="AQ26" s="111"/>
      <c r="AR26" s="126" t="str">
        <f t="shared" si="13"/>
        <v/>
      </c>
      <c r="AS26" s="126" t="str">
        <f t="shared" si="14"/>
        <v/>
      </c>
      <c r="AT26" s="127">
        <v>1330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97">
        <v>81.47</v>
      </c>
      <c r="BA26" s="68"/>
      <c r="BB26" s="68"/>
      <c r="BC26" s="68"/>
      <c r="BD26" s="68"/>
      <c r="BE26" s="15"/>
      <c r="BF26" s="5">
        <f t="shared" si="11"/>
        <v>18600</v>
      </c>
      <c r="BG26" s="42">
        <v>4800</v>
      </c>
      <c r="BH26" s="42">
        <v>8420</v>
      </c>
      <c r="BI26" s="42"/>
      <c r="BJ26" s="42"/>
      <c r="BK26" s="42"/>
      <c r="BL26" s="42"/>
      <c r="BM26" s="15">
        <v>5380</v>
      </c>
    </row>
    <row r="27" spans="1:65" outlineLevel="5">
      <c r="A27" s="22">
        <f t="shared" si="5"/>
        <v>1</v>
      </c>
      <c r="B27" s="9">
        <f t="shared" si="12"/>
        <v>43111</v>
      </c>
      <c r="C27" s="207">
        <v>374488</v>
      </c>
      <c r="D27" s="64">
        <f t="shared" si="6"/>
        <v>37.299999999999997</v>
      </c>
      <c r="E27" s="12">
        <v>38</v>
      </c>
      <c r="F27" s="12">
        <v>37</v>
      </c>
      <c r="G27" s="12">
        <v>39</v>
      </c>
      <c r="H27" s="12">
        <v>37</v>
      </c>
      <c r="I27" s="12">
        <v>37</v>
      </c>
      <c r="J27" s="12">
        <v>36</v>
      </c>
      <c r="K27" s="12">
        <v>38</v>
      </c>
      <c r="L27" s="12">
        <v>36</v>
      </c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39</v>
      </c>
      <c r="AO27" s="41">
        <v>1014</v>
      </c>
      <c r="AP27" s="110"/>
      <c r="AQ27" s="111"/>
      <c r="AR27" s="126" t="str">
        <f t="shared" si="13"/>
        <v/>
      </c>
      <c r="AS27" s="126" t="str">
        <f t="shared" si="14"/>
        <v/>
      </c>
      <c r="AT27" s="127">
        <v>1021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97">
        <v>81.56</v>
      </c>
      <c r="BA27" s="68"/>
      <c r="BB27" s="68"/>
      <c r="BC27" s="68"/>
      <c r="BD27" s="68"/>
      <c r="BE27" s="15"/>
      <c r="BF27" s="5">
        <f t="shared" si="11"/>
        <v>15280</v>
      </c>
      <c r="BG27" s="42">
        <v>4800</v>
      </c>
      <c r="BH27" s="42">
        <v>5160</v>
      </c>
      <c r="BI27" s="42"/>
      <c r="BJ27" s="42"/>
      <c r="BK27" s="42"/>
      <c r="BL27" s="42"/>
      <c r="BM27" s="15">
        <v>5320</v>
      </c>
    </row>
    <row r="28" spans="1:65" outlineLevel="5">
      <c r="A28" s="22">
        <f t="shared" si="5"/>
        <v>1</v>
      </c>
      <c r="B28" s="9">
        <f t="shared" si="12"/>
        <v>43112</v>
      </c>
      <c r="C28" s="207">
        <v>364285</v>
      </c>
      <c r="D28" s="64">
        <f t="shared" si="6"/>
        <v>37.5</v>
      </c>
      <c r="E28" s="12">
        <v>38</v>
      </c>
      <c r="F28" s="12">
        <v>36</v>
      </c>
      <c r="G28" s="12">
        <v>39</v>
      </c>
      <c r="H28" s="12">
        <v>39</v>
      </c>
      <c r="I28" s="12">
        <v>37</v>
      </c>
      <c r="J28" s="12">
        <v>35</v>
      </c>
      <c r="K28" s="12">
        <v>38</v>
      </c>
      <c r="L28" s="12">
        <v>38</v>
      </c>
      <c r="M28" s="74">
        <f t="shared" si="7"/>
        <v>7.4</v>
      </c>
      <c r="N28" s="83">
        <v>7.37</v>
      </c>
      <c r="O28" s="83">
        <v>7.38</v>
      </c>
      <c r="P28" s="83">
        <v>7.38</v>
      </c>
      <c r="Q28" s="83">
        <v>7.33</v>
      </c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38</v>
      </c>
      <c r="AO28" s="41">
        <v>1062</v>
      </c>
      <c r="AP28" s="110">
        <v>5.85</v>
      </c>
      <c r="AQ28" s="111">
        <v>4.97</v>
      </c>
      <c r="AR28" s="126">
        <f t="shared" si="13"/>
        <v>84.957264957264954</v>
      </c>
      <c r="AS28" s="126">
        <f t="shared" si="14"/>
        <v>15.042735042735046</v>
      </c>
      <c r="AT28" s="127">
        <v>1184</v>
      </c>
      <c r="AU28" s="114">
        <v>2.4300000000000002</v>
      </c>
      <c r="AV28" s="115">
        <v>1.62</v>
      </c>
      <c r="AW28" s="126">
        <f t="shared" si="15"/>
        <v>66.666666666666657</v>
      </c>
      <c r="AX28" s="126">
        <f t="shared" si="16"/>
        <v>33.333333333333343</v>
      </c>
      <c r="AY28" s="64">
        <f t="shared" si="10"/>
        <v>64.587525150905449</v>
      </c>
      <c r="AZ28" s="97">
        <v>81.48</v>
      </c>
      <c r="BA28" s="68"/>
      <c r="BB28" s="68"/>
      <c r="BC28" s="68"/>
      <c r="BD28" s="68"/>
      <c r="BE28" s="15"/>
      <c r="BF28" s="5">
        <f t="shared" si="11"/>
        <v>9900</v>
      </c>
      <c r="BG28" s="42">
        <v>4800</v>
      </c>
      <c r="BH28" s="42">
        <v>840</v>
      </c>
      <c r="BI28" s="42"/>
      <c r="BJ28" s="42"/>
      <c r="BK28" s="42"/>
      <c r="BL28" s="42"/>
      <c r="BM28" s="15">
        <v>4260</v>
      </c>
    </row>
    <row r="29" spans="1:65" outlineLevel="5">
      <c r="A29" s="22">
        <f t="shared" si="5"/>
        <v>1</v>
      </c>
      <c r="B29" s="9">
        <f t="shared" si="12"/>
        <v>43113</v>
      </c>
      <c r="C29" s="207">
        <v>350218</v>
      </c>
      <c r="D29" s="64">
        <f t="shared" si="6"/>
        <v>37.5</v>
      </c>
      <c r="E29" s="12">
        <v>38</v>
      </c>
      <c r="F29" s="12">
        <v>37</v>
      </c>
      <c r="G29" s="12">
        <v>39</v>
      </c>
      <c r="H29" s="12">
        <v>38</v>
      </c>
      <c r="I29" s="12">
        <v>37</v>
      </c>
      <c r="J29" s="12">
        <v>36</v>
      </c>
      <c r="K29" s="12">
        <v>38</v>
      </c>
      <c r="L29" s="12">
        <v>37</v>
      </c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35</v>
      </c>
      <c r="AO29" s="41">
        <v>1136</v>
      </c>
      <c r="AP29" s="110"/>
      <c r="AQ29" s="111"/>
      <c r="AR29" s="126" t="str">
        <f t="shared" si="13"/>
        <v/>
      </c>
      <c r="AS29" s="126" t="str">
        <f t="shared" si="14"/>
        <v/>
      </c>
      <c r="AT29" s="127">
        <v>1122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10"/>
        <v/>
      </c>
      <c r="AZ29" s="97"/>
      <c r="BA29" s="68"/>
      <c r="BB29" s="68"/>
      <c r="BC29" s="68"/>
      <c r="BD29" s="68"/>
      <c r="BE29" s="15"/>
      <c r="BF29" s="5">
        <f t="shared" si="11"/>
        <v>18330</v>
      </c>
      <c r="BG29" s="42">
        <v>4800</v>
      </c>
      <c r="BH29" s="42">
        <v>8110</v>
      </c>
      <c r="BI29" s="42"/>
      <c r="BJ29" s="42"/>
      <c r="BK29" s="42"/>
      <c r="BL29" s="42"/>
      <c r="BM29" s="15">
        <v>5420</v>
      </c>
    </row>
    <row r="30" spans="1:65" outlineLevel="5">
      <c r="A30" s="22">
        <f t="shared" si="5"/>
        <v>1</v>
      </c>
      <c r="B30" s="9">
        <f t="shared" si="12"/>
        <v>43114</v>
      </c>
      <c r="C30" s="207">
        <v>349086</v>
      </c>
      <c r="D30" s="64">
        <f t="shared" si="6"/>
        <v>37.5</v>
      </c>
      <c r="E30" s="12">
        <v>38</v>
      </c>
      <c r="F30" s="12">
        <v>37</v>
      </c>
      <c r="G30" s="12">
        <v>39</v>
      </c>
      <c r="H30" s="12">
        <v>38</v>
      </c>
      <c r="I30" s="12">
        <v>37</v>
      </c>
      <c r="J30" s="12">
        <v>36</v>
      </c>
      <c r="K30" s="12">
        <v>38</v>
      </c>
      <c r="L30" s="12">
        <v>37</v>
      </c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42</v>
      </c>
      <c r="AO30" s="41">
        <v>951</v>
      </c>
      <c r="AP30" s="110"/>
      <c r="AQ30" s="111"/>
      <c r="AR30" s="126" t="str">
        <f t="shared" si="13"/>
        <v/>
      </c>
      <c r="AS30" s="126" t="str">
        <f t="shared" si="14"/>
        <v/>
      </c>
      <c r="AT30" s="127">
        <v>1112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97"/>
      <c r="BA30" s="68"/>
      <c r="BB30" s="68"/>
      <c r="BC30" s="68"/>
      <c r="BD30" s="68"/>
      <c r="BE30" s="15"/>
      <c r="BF30" s="5">
        <f t="shared" si="11"/>
        <v>15380</v>
      </c>
      <c r="BG30" s="42">
        <v>4800</v>
      </c>
      <c r="BH30" s="42">
        <v>5070</v>
      </c>
      <c r="BI30" s="42"/>
      <c r="BJ30" s="42"/>
      <c r="BK30" s="42"/>
      <c r="BL30" s="42"/>
      <c r="BM30" s="15">
        <v>5510</v>
      </c>
    </row>
    <row r="31" spans="1:65" outlineLevel="5">
      <c r="A31" s="22">
        <f t="shared" si="5"/>
        <v>1</v>
      </c>
      <c r="B31" s="9">
        <f t="shared" si="12"/>
        <v>43115</v>
      </c>
      <c r="C31" s="207">
        <v>367311</v>
      </c>
      <c r="D31" s="64">
        <f t="shared" si="6"/>
        <v>37.299999999999997</v>
      </c>
      <c r="E31" s="12">
        <v>38</v>
      </c>
      <c r="F31" s="12">
        <v>36</v>
      </c>
      <c r="G31" s="12">
        <v>38</v>
      </c>
      <c r="H31" s="12">
        <v>39</v>
      </c>
      <c r="I31" s="12">
        <v>37</v>
      </c>
      <c r="J31" s="12">
        <v>35</v>
      </c>
      <c r="K31" s="12">
        <v>37</v>
      </c>
      <c r="L31" s="12">
        <v>38</v>
      </c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35</v>
      </c>
      <c r="AO31" s="41">
        <v>1127</v>
      </c>
      <c r="AP31" s="110"/>
      <c r="AQ31" s="111"/>
      <c r="AR31" s="126" t="str">
        <f t="shared" si="13"/>
        <v/>
      </c>
      <c r="AS31" s="126" t="str">
        <f t="shared" si="14"/>
        <v/>
      </c>
      <c r="AT31" s="127">
        <v>1116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97">
        <v>81.430000000000007</v>
      </c>
      <c r="BA31" s="68"/>
      <c r="BB31" s="68"/>
      <c r="BC31" s="68"/>
      <c r="BD31" s="68"/>
      <c r="BE31" s="15"/>
      <c r="BF31" s="5">
        <f t="shared" si="11"/>
        <v>15070</v>
      </c>
      <c r="BG31" s="42">
        <v>4800</v>
      </c>
      <c r="BH31" s="42">
        <v>5650</v>
      </c>
      <c r="BI31" s="42"/>
      <c r="BJ31" s="42"/>
      <c r="BK31" s="42"/>
      <c r="BL31" s="42"/>
      <c r="BM31" s="15">
        <v>4620</v>
      </c>
    </row>
    <row r="32" spans="1:65" outlineLevel="5">
      <c r="A32" s="22">
        <f t="shared" si="5"/>
        <v>1</v>
      </c>
      <c r="B32" s="9">
        <f t="shared" si="12"/>
        <v>43116</v>
      </c>
      <c r="C32" s="207">
        <v>405941</v>
      </c>
      <c r="D32" s="64">
        <f t="shared" si="6"/>
        <v>37.299999999999997</v>
      </c>
      <c r="E32" s="12">
        <v>38</v>
      </c>
      <c r="F32" s="12">
        <v>37</v>
      </c>
      <c r="G32" s="12">
        <v>38</v>
      </c>
      <c r="H32" s="12">
        <v>38</v>
      </c>
      <c r="I32" s="12">
        <v>37</v>
      </c>
      <c r="J32" s="12">
        <v>36</v>
      </c>
      <c r="K32" s="12">
        <v>37</v>
      </c>
      <c r="L32" s="12">
        <v>37</v>
      </c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44</v>
      </c>
      <c r="AO32" s="41">
        <v>912</v>
      </c>
      <c r="AP32" s="110"/>
      <c r="AQ32" s="111"/>
      <c r="AR32" s="126" t="str">
        <f t="shared" si="13"/>
        <v/>
      </c>
      <c r="AS32" s="126" t="str">
        <f t="shared" si="14"/>
        <v/>
      </c>
      <c r="AT32" s="127">
        <v>1140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10"/>
        <v/>
      </c>
      <c r="AZ32" s="97">
        <v>81.63</v>
      </c>
      <c r="BA32" s="68"/>
      <c r="BB32" s="68"/>
      <c r="BC32" s="68"/>
      <c r="BD32" s="68"/>
      <c r="BE32" s="15"/>
      <c r="BF32" s="5">
        <f t="shared" si="11"/>
        <v>18790</v>
      </c>
      <c r="BG32" s="42">
        <v>4800</v>
      </c>
      <c r="BH32" s="42">
        <v>8410</v>
      </c>
      <c r="BI32" s="42"/>
      <c r="BJ32" s="42"/>
      <c r="BK32" s="42"/>
      <c r="BL32" s="42"/>
      <c r="BM32" s="15">
        <v>5580</v>
      </c>
    </row>
    <row r="33" spans="1:65" outlineLevel="5">
      <c r="A33" s="22">
        <f t="shared" si="5"/>
        <v>1</v>
      </c>
      <c r="B33" s="9">
        <f t="shared" si="12"/>
        <v>43117</v>
      </c>
      <c r="C33" s="207">
        <v>421005</v>
      </c>
      <c r="D33" s="64">
        <f t="shared" si="6"/>
        <v>37.299999999999997</v>
      </c>
      <c r="E33" s="12">
        <v>38</v>
      </c>
      <c r="F33" s="12">
        <v>37</v>
      </c>
      <c r="G33" s="12">
        <v>38</v>
      </c>
      <c r="H33" s="12">
        <v>38</v>
      </c>
      <c r="I33" s="12">
        <v>37</v>
      </c>
      <c r="J33" s="12">
        <v>36</v>
      </c>
      <c r="K33" s="12">
        <v>37</v>
      </c>
      <c r="L33" s="12">
        <v>37</v>
      </c>
      <c r="M33" s="74">
        <f t="shared" si="7"/>
        <v>7.4</v>
      </c>
      <c r="N33" s="83">
        <v>7.37</v>
      </c>
      <c r="O33" s="83">
        <v>7.38</v>
      </c>
      <c r="P33" s="83">
        <v>7.38</v>
      </c>
      <c r="Q33" s="83">
        <v>7.32</v>
      </c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39</v>
      </c>
      <c r="AO33" s="41">
        <v>1021</v>
      </c>
      <c r="AP33" s="110">
        <v>5.76</v>
      </c>
      <c r="AQ33" s="111">
        <v>4.8</v>
      </c>
      <c r="AR33" s="126">
        <f t="shared" si="13"/>
        <v>83.333333333333343</v>
      </c>
      <c r="AS33" s="126">
        <f t="shared" si="14"/>
        <v>16.666666666666657</v>
      </c>
      <c r="AT33" s="127">
        <v>1148</v>
      </c>
      <c r="AU33" s="114">
        <v>2.58</v>
      </c>
      <c r="AV33" s="115">
        <v>1.75</v>
      </c>
      <c r="AW33" s="126">
        <f t="shared" si="15"/>
        <v>67.829457364341081</v>
      </c>
      <c r="AX33" s="126">
        <f t="shared" si="16"/>
        <v>32.170542635658919</v>
      </c>
      <c r="AY33" s="64">
        <f t="shared" si="10"/>
        <v>57.831325301204863</v>
      </c>
      <c r="AZ33" s="97">
        <v>81.55</v>
      </c>
      <c r="BA33" s="68"/>
      <c r="BB33" s="68"/>
      <c r="BC33" s="68"/>
      <c r="BD33" s="68"/>
      <c r="BE33" s="15"/>
      <c r="BF33" s="5">
        <f t="shared" si="11"/>
        <v>16960</v>
      </c>
      <c r="BG33" s="42">
        <v>4800</v>
      </c>
      <c r="BH33" s="42">
        <v>6640</v>
      </c>
      <c r="BI33" s="42"/>
      <c r="BJ33" s="42"/>
      <c r="BK33" s="42"/>
      <c r="BL33" s="42"/>
      <c r="BM33" s="15">
        <v>5520</v>
      </c>
    </row>
    <row r="34" spans="1:65" outlineLevel="5">
      <c r="A34" s="22">
        <f t="shared" si="5"/>
        <v>1</v>
      </c>
      <c r="B34" s="9">
        <f t="shared" si="12"/>
        <v>43118</v>
      </c>
      <c r="C34" s="207">
        <v>413098</v>
      </c>
      <c r="D34" s="64">
        <f t="shared" si="6"/>
        <v>37</v>
      </c>
      <c r="E34" s="12">
        <v>37</v>
      </c>
      <c r="F34" s="12">
        <v>37</v>
      </c>
      <c r="G34" s="12">
        <v>38</v>
      </c>
      <c r="H34" s="12">
        <v>38</v>
      </c>
      <c r="I34" s="12">
        <v>36</v>
      </c>
      <c r="J34" s="12">
        <v>36</v>
      </c>
      <c r="K34" s="12">
        <v>37</v>
      </c>
      <c r="L34" s="12">
        <v>37</v>
      </c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34</v>
      </c>
      <c r="AO34" s="41">
        <v>1160</v>
      </c>
      <c r="AP34" s="110"/>
      <c r="AQ34" s="111"/>
      <c r="AR34" s="126" t="str">
        <f t="shared" si="13"/>
        <v/>
      </c>
      <c r="AS34" s="126" t="str">
        <f t="shared" si="14"/>
        <v/>
      </c>
      <c r="AT34" s="127">
        <v>1070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97">
        <v>81.739999999999995</v>
      </c>
      <c r="BA34" s="68"/>
      <c r="BB34" s="68"/>
      <c r="BC34" s="68"/>
      <c r="BD34" s="68"/>
      <c r="BE34" s="15"/>
      <c r="BF34" s="5">
        <f t="shared" si="11"/>
        <v>17330</v>
      </c>
      <c r="BG34" s="42">
        <v>4800</v>
      </c>
      <c r="BH34" s="42">
        <v>6950</v>
      </c>
      <c r="BI34" s="42"/>
      <c r="BJ34" s="42"/>
      <c r="BK34" s="42"/>
      <c r="BL34" s="42"/>
      <c r="BM34" s="15">
        <v>5580</v>
      </c>
    </row>
    <row r="35" spans="1:65" outlineLevel="5">
      <c r="A35" s="22">
        <f t="shared" si="5"/>
        <v>1</v>
      </c>
      <c r="B35" s="9">
        <f t="shared" si="12"/>
        <v>43119</v>
      </c>
      <c r="C35" s="207">
        <v>381218</v>
      </c>
      <c r="D35" s="64">
        <f t="shared" si="6"/>
        <v>37.299999999999997</v>
      </c>
      <c r="E35" s="12">
        <v>38</v>
      </c>
      <c r="F35" s="12">
        <v>38</v>
      </c>
      <c r="G35" s="12">
        <v>38</v>
      </c>
      <c r="H35" s="12">
        <v>37</v>
      </c>
      <c r="I35" s="12">
        <v>37</v>
      </c>
      <c r="J35" s="12">
        <v>37</v>
      </c>
      <c r="K35" s="12">
        <v>37</v>
      </c>
      <c r="L35" s="12">
        <v>36</v>
      </c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40</v>
      </c>
      <c r="AO35" s="41">
        <v>985</v>
      </c>
      <c r="AP35" s="110"/>
      <c r="AQ35" s="111"/>
      <c r="AR35" s="126" t="str">
        <f t="shared" si="13"/>
        <v/>
      </c>
      <c r="AS35" s="126" t="str">
        <f t="shared" si="14"/>
        <v/>
      </c>
      <c r="AT35" s="127">
        <v>1059</v>
      </c>
      <c r="AU35" s="114"/>
      <c r="AV35" s="115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97">
        <v>81.63</v>
      </c>
      <c r="BA35" s="68"/>
      <c r="BB35" s="68"/>
      <c r="BC35" s="68"/>
      <c r="BD35" s="68"/>
      <c r="BE35" s="15"/>
      <c r="BF35" s="5">
        <f t="shared" si="11"/>
        <v>16600</v>
      </c>
      <c r="BG35" s="42">
        <v>4800</v>
      </c>
      <c r="BH35" s="42">
        <v>6410</v>
      </c>
      <c r="BI35" s="42"/>
      <c r="BJ35" s="42"/>
      <c r="BK35" s="42"/>
      <c r="BL35" s="42"/>
      <c r="BM35" s="15">
        <v>5390</v>
      </c>
    </row>
    <row r="36" spans="1:65" outlineLevel="5">
      <c r="A36" s="22">
        <f t="shared" si="5"/>
        <v>1</v>
      </c>
      <c r="B36" s="9">
        <f t="shared" si="12"/>
        <v>43120</v>
      </c>
      <c r="C36" s="207">
        <v>370229</v>
      </c>
      <c r="D36" s="64">
        <f t="shared" si="6"/>
        <v>37.299999999999997</v>
      </c>
      <c r="E36" s="12">
        <v>38</v>
      </c>
      <c r="F36" s="12">
        <v>38</v>
      </c>
      <c r="G36" s="12">
        <v>38</v>
      </c>
      <c r="H36" s="12">
        <v>37</v>
      </c>
      <c r="I36" s="12">
        <v>37</v>
      </c>
      <c r="J36" s="12">
        <v>37</v>
      </c>
      <c r="K36" s="12">
        <v>37</v>
      </c>
      <c r="L36" s="12">
        <v>36</v>
      </c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38</v>
      </c>
      <c r="AO36" s="41">
        <v>1047</v>
      </c>
      <c r="AP36" s="110"/>
      <c r="AQ36" s="111"/>
      <c r="AR36" s="126" t="str">
        <f t="shared" si="13"/>
        <v/>
      </c>
      <c r="AS36" s="126" t="str">
        <f t="shared" si="14"/>
        <v/>
      </c>
      <c r="AT36" s="127">
        <v>1041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97"/>
      <c r="BA36" s="68"/>
      <c r="BB36" s="68"/>
      <c r="BC36" s="68"/>
      <c r="BD36" s="68"/>
      <c r="BE36" s="15"/>
      <c r="BF36" s="5">
        <f t="shared" si="11"/>
        <v>16190</v>
      </c>
      <c r="BG36" s="42">
        <v>4800</v>
      </c>
      <c r="BH36" s="42">
        <v>8870</v>
      </c>
      <c r="BI36" s="42"/>
      <c r="BJ36" s="42"/>
      <c r="BK36" s="42"/>
      <c r="BL36" s="42"/>
      <c r="BM36" s="15">
        <v>2520</v>
      </c>
    </row>
    <row r="37" spans="1:65" outlineLevel="5">
      <c r="A37" s="22">
        <f t="shared" si="5"/>
        <v>1</v>
      </c>
      <c r="B37" s="9">
        <f t="shared" si="12"/>
        <v>43121</v>
      </c>
      <c r="C37" s="207">
        <v>361075</v>
      </c>
      <c r="D37" s="64">
        <f t="shared" si="6"/>
        <v>37.5</v>
      </c>
      <c r="E37" s="12">
        <v>38</v>
      </c>
      <c r="F37" s="12">
        <v>37</v>
      </c>
      <c r="G37" s="12">
        <v>39</v>
      </c>
      <c r="H37" s="12">
        <v>38</v>
      </c>
      <c r="I37" s="12">
        <v>37</v>
      </c>
      <c r="J37" s="12">
        <v>36</v>
      </c>
      <c r="K37" s="12">
        <v>38</v>
      </c>
      <c r="L37" s="12">
        <v>37</v>
      </c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41</v>
      </c>
      <c r="AO37" s="41">
        <v>981</v>
      </c>
      <c r="AP37" s="110"/>
      <c r="AQ37" s="111"/>
      <c r="AR37" s="126" t="str">
        <f t="shared" si="13"/>
        <v/>
      </c>
      <c r="AS37" s="126" t="str">
        <f t="shared" si="14"/>
        <v/>
      </c>
      <c r="AT37" s="127">
        <v>1069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97"/>
      <c r="BA37" s="68"/>
      <c r="BB37" s="68"/>
      <c r="BC37" s="68"/>
      <c r="BD37" s="68"/>
      <c r="BE37" s="15"/>
      <c r="BF37" s="5">
        <f t="shared" si="11"/>
        <v>16100</v>
      </c>
      <c r="BG37" s="42">
        <v>4800</v>
      </c>
      <c r="BH37" s="42">
        <v>9370</v>
      </c>
      <c r="BI37" s="42"/>
      <c r="BJ37" s="42"/>
      <c r="BK37" s="42"/>
      <c r="BL37" s="42"/>
      <c r="BM37" s="15">
        <v>1930</v>
      </c>
    </row>
    <row r="38" spans="1:65" outlineLevel="5">
      <c r="A38" s="22">
        <f t="shared" si="5"/>
        <v>1</v>
      </c>
      <c r="B38" s="9">
        <f t="shared" si="12"/>
        <v>43122</v>
      </c>
      <c r="C38" s="207">
        <v>351980</v>
      </c>
      <c r="D38" s="64">
        <f t="shared" si="6"/>
        <v>37</v>
      </c>
      <c r="E38" s="12">
        <v>38</v>
      </c>
      <c r="F38" s="12">
        <v>36</v>
      </c>
      <c r="G38" s="12">
        <v>38</v>
      </c>
      <c r="H38" s="12">
        <v>38</v>
      </c>
      <c r="I38" s="12">
        <v>37</v>
      </c>
      <c r="J38" s="12">
        <v>35</v>
      </c>
      <c r="K38" s="12">
        <v>37</v>
      </c>
      <c r="L38" s="12">
        <v>37</v>
      </c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40</v>
      </c>
      <c r="AO38" s="41">
        <v>985</v>
      </c>
      <c r="AP38" s="110"/>
      <c r="AQ38" s="111"/>
      <c r="AR38" s="126" t="str">
        <f t="shared" si="13"/>
        <v/>
      </c>
      <c r="AS38" s="126" t="str">
        <f t="shared" si="14"/>
        <v/>
      </c>
      <c r="AT38" s="127">
        <v>1069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97">
        <v>81.66</v>
      </c>
      <c r="BA38" s="68"/>
      <c r="BB38" s="68"/>
      <c r="BC38" s="68"/>
      <c r="BD38" s="68"/>
      <c r="BE38" s="15"/>
      <c r="BF38" s="5">
        <f t="shared" si="11"/>
        <v>18680</v>
      </c>
      <c r="BG38" s="42">
        <v>4800</v>
      </c>
      <c r="BH38" s="42">
        <v>8460</v>
      </c>
      <c r="BI38" s="42"/>
      <c r="BJ38" s="42"/>
      <c r="BK38" s="42"/>
      <c r="BL38" s="42"/>
      <c r="BM38" s="15">
        <v>5420</v>
      </c>
    </row>
    <row r="39" spans="1:65" outlineLevel="5">
      <c r="A39" s="22">
        <f t="shared" si="5"/>
        <v>1</v>
      </c>
      <c r="B39" s="9">
        <f t="shared" si="12"/>
        <v>43123</v>
      </c>
      <c r="C39" s="207">
        <v>344237</v>
      </c>
      <c r="D39" s="64">
        <f t="shared" si="6"/>
        <v>36.799999999999997</v>
      </c>
      <c r="E39" s="12">
        <v>38</v>
      </c>
      <c r="F39" s="12">
        <v>36</v>
      </c>
      <c r="G39" s="12">
        <v>38</v>
      </c>
      <c r="H39" s="12">
        <v>37</v>
      </c>
      <c r="I39" s="12">
        <v>37</v>
      </c>
      <c r="J39" s="12">
        <v>35</v>
      </c>
      <c r="K39" s="12">
        <v>37</v>
      </c>
      <c r="L39" s="12">
        <v>36</v>
      </c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34</v>
      </c>
      <c r="AO39" s="41">
        <v>1188</v>
      </c>
      <c r="AP39" s="110"/>
      <c r="AQ39" s="111"/>
      <c r="AR39" s="126" t="str">
        <f t="shared" si="13"/>
        <v/>
      </c>
      <c r="AS39" s="126" t="str">
        <f t="shared" si="14"/>
        <v/>
      </c>
      <c r="AT39" s="127">
        <v>1046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97">
        <v>81.63</v>
      </c>
      <c r="BA39" s="68"/>
      <c r="BB39" s="68"/>
      <c r="BC39" s="68"/>
      <c r="BD39" s="68"/>
      <c r="BE39" s="15"/>
      <c r="BF39" s="5">
        <f t="shared" si="11"/>
        <v>15790</v>
      </c>
      <c r="BG39" s="42">
        <v>4800</v>
      </c>
      <c r="BH39" s="42">
        <v>5720</v>
      </c>
      <c r="BI39" s="42"/>
      <c r="BJ39" s="42"/>
      <c r="BK39" s="42"/>
      <c r="BL39" s="42"/>
      <c r="BM39" s="15">
        <v>5270</v>
      </c>
    </row>
    <row r="40" spans="1:65" outlineLevel="5">
      <c r="A40" s="22">
        <f t="shared" si="5"/>
        <v>1</v>
      </c>
      <c r="B40" s="9">
        <f t="shared" si="12"/>
        <v>43124</v>
      </c>
      <c r="C40" s="207">
        <v>337100</v>
      </c>
      <c r="D40" s="64">
        <f t="shared" si="6"/>
        <v>36.799999999999997</v>
      </c>
      <c r="E40" s="12">
        <v>37</v>
      </c>
      <c r="F40" s="12">
        <v>37</v>
      </c>
      <c r="G40" s="12">
        <v>38</v>
      </c>
      <c r="H40" s="12">
        <v>37</v>
      </c>
      <c r="I40" s="12">
        <v>36</v>
      </c>
      <c r="J40" s="12">
        <v>36</v>
      </c>
      <c r="K40" s="12">
        <v>37</v>
      </c>
      <c r="L40" s="12">
        <v>36</v>
      </c>
      <c r="M40" s="74">
        <f t="shared" si="7"/>
        <v>7.4</v>
      </c>
      <c r="N40" s="83">
        <v>7.37</v>
      </c>
      <c r="O40" s="83">
        <v>7.37</v>
      </c>
      <c r="P40" s="83">
        <v>7.38</v>
      </c>
      <c r="Q40" s="83">
        <v>7.34</v>
      </c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31</v>
      </c>
      <c r="AO40" s="41">
        <v>1270</v>
      </c>
      <c r="AP40" s="110">
        <v>7.3</v>
      </c>
      <c r="AQ40" s="111">
        <v>6.18</v>
      </c>
      <c r="AR40" s="126">
        <f t="shared" si="13"/>
        <v>84.657534246575338</v>
      </c>
      <c r="AS40" s="126">
        <f t="shared" si="14"/>
        <v>15.342465753424662</v>
      </c>
      <c r="AT40" s="127">
        <v>1049</v>
      </c>
      <c r="AU40" s="114">
        <v>2.48</v>
      </c>
      <c r="AV40" s="115">
        <v>1.63</v>
      </c>
      <c r="AW40" s="126">
        <f t="shared" si="15"/>
        <v>65.725806451612897</v>
      </c>
      <c r="AX40" s="126">
        <f t="shared" si="16"/>
        <v>34.274193548387103</v>
      </c>
      <c r="AY40" s="64">
        <f t="shared" si="10"/>
        <v>65.246525794783935</v>
      </c>
      <c r="AZ40" s="97">
        <v>81.319999999999993</v>
      </c>
      <c r="BA40" s="68"/>
      <c r="BB40" s="68"/>
      <c r="BC40" s="68"/>
      <c r="BD40" s="68"/>
      <c r="BE40" s="15"/>
      <c r="BF40" s="5">
        <f t="shared" si="11"/>
        <v>18830</v>
      </c>
      <c r="BG40" s="42">
        <v>4800</v>
      </c>
      <c r="BH40" s="42">
        <v>8810</v>
      </c>
      <c r="BI40" s="42"/>
      <c r="BJ40" s="42"/>
      <c r="BK40" s="42"/>
      <c r="BL40" s="42"/>
      <c r="BM40" s="15">
        <v>5220</v>
      </c>
    </row>
    <row r="41" spans="1:65" outlineLevel="5">
      <c r="A41" s="22">
        <f t="shared" si="5"/>
        <v>1</v>
      </c>
      <c r="B41" s="9">
        <f t="shared" si="12"/>
        <v>43125</v>
      </c>
      <c r="C41" s="207">
        <v>322580</v>
      </c>
      <c r="D41" s="64">
        <f t="shared" si="6"/>
        <v>37</v>
      </c>
      <c r="E41" s="12">
        <v>38</v>
      </c>
      <c r="F41" s="12">
        <v>37</v>
      </c>
      <c r="G41" s="12">
        <v>38</v>
      </c>
      <c r="H41" s="12">
        <v>37</v>
      </c>
      <c r="I41" s="12">
        <v>37</v>
      </c>
      <c r="J41" s="12">
        <v>36</v>
      </c>
      <c r="K41" s="12">
        <v>37</v>
      </c>
      <c r="L41" s="12">
        <v>36</v>
      </c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36</v>
      </c>
      <c r="AO41" s="41">
        <v>1121</v>
      </c>
      <c r="AP41" s="110"/>
      <c r="AQ41" s="111"/>
      <c r="AR41" s="126" t="str">
        <f t="shared" si="13"/>
        <v/>
      </c>
      <c r="AS41" s="126" t="str">
        <f t="shared" si="14"/>
        <v/>
      </c>
      <c r="AT41" s="127">
        <v>1062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97">
        <v>81.33</v>
      </c>
      <c r="BA41" s="68"/>
      <c r="BB41" s="68"/>
      <c r="BC41" s="68"/>
      <c r="BD41" s="68"/>
      <c r="BE41" s="15"/>
      <c r="BF41" s="5">
        <f t="shared" si="11"/>
        <v>19380</v>
      </c>
      <c r="BG41" s="42">
        <v>4800</v>
      </c>
      <c r="BH41" s="42">
        <v>9480</v>
      </c>
      <c r="BI41" s="42"/>
      <c r="BJ41" s="42"/>
      <c r="BK41" s="42"/>
      <c r="BL41" s="42"/>
      <c r="BM41" s="15">
        <v>5100</v>
      </c>
    </row>
    <row r="42" spans="1:65" outlineLevel="5">
      <c r="A42" s="22">
        <f t="shared" si="5"/>
        <v>1</v>
      </c>
      <c r="B42" s="9">
        <f t="shared" si="12"/>
        <v>43126</v>
      </c>
      <c r="C42" s="207">
        <v>337119</v>
      </c>
      <c r="D42" s="64">
        <f t="shared" si="6"/>
        <v>37.5</v>
      </c>
      <c r="E42" s="12">
        <v>38</v>
      </c>
      <c r="F42" s="12">
        <v>37</v>
      </c>
      <c r="G42" s="12">
        <v>39</v>
      </c>
      <c r="H42" s="12">
        <v>38</v>
      </c>
      <c r="I42" s="12">
        <v>37</v>
      </c>
      <c r="J42" s="12">
        <v>36</v>
      </c>
      <c r="K42" s="12">
        <v>38</v>
      </c>
      <c r="L42" s="12">
        <v>37</v>
      </c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46</v>
      </c>
      <c r="AO42" s="41">
        <v>864</v>
      </c>
      <c r="AP42" s="110"/>
      <c r="AQ42" s="111"/>
      <c r="AR42" s="126" t="str">
        <f t="shared" si="13"/>
        <v/>
      </c>
      <c r="AS42" s="126" t="str">
        <f t="shared" si="14"/>
        <v/>
      </c>
      <c r="AT42" s="127">
        <v>1387</v>
      </c>
      <c r="AU42" s="114"/>
      <c r="AV42" s="115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97">
        <v>81.599999999999994</v>
      </c>
      <c r="BA42" s="68"/>
      <c r="BB42" s="68"/>
      <c r="BC42" s="68"/>
      <c r="BD42" s="68"/>
      <c r="BE42" s="15"/>
      <c r="BF42" s="5">
        <f t="shared" si="11"/>
        <v>13400</v>
      </c>
      <c r="BG42" s="42">
        <v>4800</v>
      </c>
      <c r="BH42" s="42">
        <v>3460</v>
      </c>
      <c r="BI42" s="42"/>
      <c r="BJ42" s="42"/>
      <c r="BK42" s="42"/>
      <c r="BL42" s="42"/>
      <c r="BM42" s="15">
        <v>5140</v>
      </c>
    </row>
    <row r="43" spans="1:65" outlineLevel="5">
      <c r="A43" s="22">
        <f t="shared" si="5"/>
        <v>1</v>
      </c>
      <c r="B43" s="9">
        <f t="shared" si="12"/>
        <v>43127</v>
      </c>
      <c r="C43" s="207">
        <v>346728</v>
      </c>
      <c r="D43" s="64">
        <f t="shared" si="6"/>
        <v>38.799999999999997</v>
      </c>
      <c r="E43" s="12">
        <v>38</v>
      </c>
      <c r="F43" s="12">
        <v>39</v>
      </c>
      <c r="G43" s="12">
        <v>39</v>
      </c>
      <c r="H43" s="12">
        <v>41</v>
      </c>
      <c r="I43" s="12">
        <v>37</v>
      </c>
      <c r="J43" s="12">
        <v>38</v>
      </c>
      <c r="K43" s="12">
        <v>38</v>
      </c>
      <c r="L43" s="12">
        <v>40</v>
      </c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29</v>
      </c>
      <c r="AO43" s="41">
        <v>1370</v>
      </c>
      <c r="AP43" s="110"/>
      <c r="AQ43" s="111"/>
      <c r="AR43" s="126" t="str">
        <f t="shared" si="13"/>
        <v/>
      </c>
      <c r="AS43" s="126" t="str">
        <f t="shared" si="14"/>
        <v/>
      </c>
      <c r="AT43" s="127">
        <v>1501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10"/>
        <v/>
      </c>
      <c r="AZ43" s="97"/>
      <c r="BA43" s="68"/>
      <c r="BB43" s="68"/>
      <c r="BC43" s="68"/>
      <c r="BD43" s="68"/>
      <c r="BE43" s="15"/>
      <c r="BF43" s="5">
        <f t="shared" si="11"/>
        <v>13260</v>
      </c>
      <c r="BG43" s="42">
        <v>4800</v>
      </c>
      <c r="BH43" s="42">
        <v>3420</v>
      </c>
      <c r="BI43" s="42"/>
      <c r="BJ43" s="42"/>
      <c r="BK43" s="42"/>
      <c r="BL43" s="42"/>
      <c r="BM43" s="15">
        <v>5040</v>
      </c>
    </row>
    <row r="44" spans="1:65" outlineLevel="5">
      <c r="A44" s="22">
        <f t="shared" si="5"/>
        <v>1</v>
      </c>
      <c r="B44" s="9">
        <f t="shared" si="12"/>
        <v>43128</v>
      </c>
      <c r="C44" s="207">
        <v>346982</v>
      </c>
      <c r="D44" s="64">
        <f t="shared" si="6"/>
        <v>37.299999999999997</v>
      </c>
      <c r="E44" s="12">
        <v>37</v>
      </c>
      <c r="F44" s="12">
        <v>37</v>
      </c>
      <c r="G44" s="12">
        <v>39</v>
      </c>
      <c r="H44" s="12">
        <v>38</v>
      </c>
      <c r="I44" s="12">
        <v>36</v>
      </c>
      <c r="J44" s="12">
        <v>36</v>
      </c>
      <c r="K44" s="12">
        <v>38</v>
      </c>
      <c r="L44" s="12">
        <v>37</v>
      </c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30</v>
      </c>
      <c r="AO44" s="41">
        <v>1344</v>
      </c>
      <c r="AP44" s="110"/>
      <c r="AQ44" s="111"/>
      <c r="AR44" s="126" t="str">
        <f t="shared" si="13"/>
        <v/>
      </c>
      <c r="AS44" s="126" t="str">
        <f t="shared" si="14"/>
        <v/>
      </c>
      <c r="AT44" s="127">
        <v>1158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97"/>
      <c r="BA44" s="68"/>
      <c r="BB44" s="68"/>
      <c r="BC44" s="68"/>
      <c r="BD44" s="68"/>
      <c r="BE44" s="15"/>
      <c r="BF44" s="5">
        <f t="shared" si="11"/>
        <v>19930</v>
      </c>
      <c r="BG44" s="42">
        <v>4800</v>
      </c>
      <c r="BH44" s="42">
        <v>9730</v>
      </c>
      <c r="BI44" s="42"/>
      <c r="BJ44" s="42"/>
      <c r="BK44" s="42"/>
      <c r="BL44" s="42"/>
      <c r="BM44" s="15">
        <v>5400</v>
      </c>
    </row>
    <row r="45" spans="1:65" outlineLevel="5">
      <c r="A45" s="22">
        <f t="shared" si="5"/>
        <v>1</v>
      </c>
      <c r="B45" s="9">
        <f t="shared" si="12"/>
        <v>43129</v>
      </c>
      <c r="C45" s="207">
        <v>361279</v>
      </c>
      <c r="D45" s="64">
        <f t="shared" si="6"/>
        <v>36.799999999999997</v>
      </c>
      <c r="E45" s="12">
        <v>37</v>
      </c>
      <c r="F45" s="12">
        <v>36</v>
      </c>
      <c r="G45" s="12">
        <v>38</v>
      </c>
      <c r="H45" s="12">
        <v>38</v>
      </c>
      <c r="I45" s="12">
        <v>36</v>
      </c>
      <c r="J45" s="12">
        <v>35</v>
      </c>
      <c r="K45" s="12">
        <v>37</v>
      </c>
      <c r="L45" s="12">
        <v>37</v>
      </c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31</v>
      </c>
      <c r="AO45" s="41">
        <v>1285</v>
      </c>
      <c r="AP45" s="110"/>
      <c r="AQ45" s="111"/>
      <c r="AR45" s="126" t="str">
        <f t="shared" si="13"/>
        <v/>
      </c>
      <c r="AS45" s="126" t="str">
        <f t="shared" si="14"/>
        <v/>
      </c>
      <c r="AT45" s="127">
        <v>1362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97">
        <v>82.22</v>
      </c>
      <c r="BA45" s="68"/>
      <c r="BB45" s="68"/>
      <c r="BC45" s="68"/>
      <c r="BD45" s="68"/>
      <c r="BE45" s="15"/>
      <c r="BF45" s="5">
        <f t="shared" si="11"/>
        <v>14660</v>
      </c>
      <c r="BG45" s="42">
        <v>4800</v>
      </c>
      <c r="BH45" s="42">
        <v>4700</v>
      </c>
      <c r="BI45" s="42"/>
      <c r="BJ45" s="42"/>
      <c r="BK45" s="42"/>
      <c r="BL45" s="42"/>
      <c r="BM45" s="15">
        <v>5160</v>
      </c>
    </row>
    <row r="46" spans="1:65" outlineLevel="5">
      <c r="A46" s="22">
        <f t="shared" si="5"/>
        <v>1</v>
      </c>
      <c r="B46" s="9">
        <f t="shared" si="12"/>
        <v>43130</v>
      </c>
      <c r="C46" s="207">
        <v>350762</v>
      </c>
      <c r="D46" s="64">
        <f t="shared" si="6"/>
        <v>37.799999999999997</v>
      </c>
      <c r="E46" s="12">
        <v>37</v>
      </c>
      <c r="F46" s="12">
        <v>36</v>
      </c>
      <c r="G46" s="12">
        <v>39</v>
      </c>
      <c r="H46" s="12">
        <v>41</v>
      </c>
      <c r="I46" s="12">
        <v>36</v>
      </c>
      <c r="J46" s="12">
        <v>35</v>
      </c>
      <c r="K46" s="12">
        <v>38</v>
      </c>
      <c r="L46" s="12">
        <v>40</v>
      </c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48</v>
      </c>
      <c r="AO46" s="41">
        <v>824</v>
      </c>
      <c r="AP46" s="110"/>
      <c r="AQ46" s="111"/>
      <c r="AR46" s="126" t="str">
        <f t="shared" si="13"/>
        <v/>
      </c>
      <c r="AS46" s="126" t="str">
        <f t="shared" si="14"/>
        <v/>
      </c>
      <c r="AT46" s="127">
        <v>724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97">
        <v>81.89</v>
      </c>
      <c r="BA46" s="97">
        <v>59.1</v>
      </c>
      <c r="BB46" s="68"/>
      <c r="BC46" s="68"/>
      <c r="BD46" s="68"/>
      <c r="BE46" s="15"/>
      <c r="BF46" s="5">
        <f t="shared" si="11"/>
        <v>13250</v>
      </c>
      <c r="BG46" s="42">
        <v>4800</v>
      </c>
      <c r="BH46" s="42">
        <v>3260</v>
      </c>
      <c r="BI46" s="42"/>
      <c r="BJ46" s="42"/>
      <c r="BK46" s="42"/>
      <c r="BL46" s="42"/>
      <c r="BM46" s="15">
        <v>5190</v>
      </c>
    </row>
    <row r="47" spans="1:65" ht="17.25" outlineLevel="5" thickBot="1">
      <c r="A47" s="31">
        <f t="shared" si="5"/>
        <v>1</v>
      </c>
      <c r="B47" s="32">
        <f t="shared" si="12"/>
        <v>43131</v>
      </c>
      <c r="C47" s="207">
        <v>366110</v>
      </c>
      <c r="D47" s="64">
        <f t="shared" si="6"/>
        <v>38.299999999999997</v>
      </c>
      <c r="E47" s="12">
        <v>38</v>
      </c>
      <c r="F47" s="12">
        <v>38</v>
      </c>
      <c r="G47" s="12">
        <v>39</v>
      </c>
      <c r="H47" s="12">
        <v>40</v>
      </c>
      <c r="I47" s="26">
        <v>37</v>
      </c>
      <c r="J47" s="26">
        <v>37</v>
      </c>
      <c r="K47" s="26">
        <v>38</v>
      </c>
      <c r="L47" s="26">
        <v>39</v>
      </c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54</v>
      </c>
      <c r="AO47" s="41">
        <v>740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672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>
        <v>81.95</v>
      </c>
      <c r="BA47" s="76"/>
      <c r="BB47" s="76"/>
      <c r="BC47" s="76"/>
      <c r="BD47" s="76"/>
      <c r="BE47" s="15"/>
      <c r="BF47" s="5">
        <f t="shared" si="11"/>
        <v>10560</v>
      </c>
      <c r="BG47" s="42">
        <v>4800</v>
      </c>
      <c r="BH47" s="42">
        <v>0</v>
      </c>
      <c r="BI47" s="42"/>
      <c r="BJ47" s="42"/>
      <c r="BK47" s="42"/>
      <c r="BL47" s="42"/>
      <c r="BM47" s="25">
        <v>5760</v>
      </c>
    </row>
    <row r="48" spans="1:65" outlineLevel="4">
      <c r="A48" s="157" t="s">
        <v>35</v>
      </c>
      <c r="B48" s="158"/>
      <c r="C48" s="50">
        <f t="shared" ref="C48:BM48" si="17">SUBTOTAL(4,C17:C47)</f>
        <v>421005</v>
      </c>
      <c r="D48" s="60">
        <f t="shared" si="17"/>
        <v>38.799999999999997</v>
      </c>
      <c r="E48" s="28">
        <f t="shared" si="17"/>
        <v>38</v>
      </c>
      <c r="F48" s="28">
        <f t="shared" si="17"/>
        <v>39</v>
      </c>
      <c r="G48" s="28">
        <f t="shared" si="17"/>
        <v>39</v>
      </c>
      <c r="H48" s="28">
        <f t="shared" si="17"/>
        <v>41</v>
      </c>
      <c r="I48" s="28">
        <f t="shared" si="17"/>
        <v>37</v>
      </c>
      <c r="J48" s="28">
        <f t="shared" si="17"/>
        <v>38</v>
      </c>
      <c r="K48" s="28">
        <f t="shared" si="17"/>
        <v>38</v>
      </c>
      <c r="L48" s="28">
        <f t="shared" si="17"/>
        <v>40</v>
      </c>
      <c r="M48" s="71">
        <f t="shared" si="17"/>
        <v>7.4</v>
      </c>
      <c r="N48" s="82">
        <f t="shared" si="17"/>
        <v>7.37</v>
      </c>
      <c r="O48" s="82">
        <f t="shared" si="17"/>
        <v>7.38</v>
      </c>
      <c r="P48" s="82">
        <f t="shared" si="17"/>
        <v>7.38</v>
      </c>
      <c r="Q48" s="82">
        <f t="shared" si="17"/>
        <v>7.35</v>
      </c>
      <c r="R48" s="82">
        <f t="shared" si="17"/>
        <v>0</v>
      </c>
      <c r="S48" s="82">
        <f t="shared" si="17"/>
        <v>0</v>
      </c>
      <c r="T48" s="82">
        <f t="shared" si="17"/>
        <v>0</v>
      </c>
      <c r="U48" s="82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54</v>
      </c>
      <c r="AO48" s="39">
        <f t="shared" si="17"/>
        <v>1370</v>
      </c>
      <c r="AP48" s="104">
        <f t="shared" si="17"/>
        <v>7.3</v>
      </c>
      <c r="AQ48" s="105">
        <f t="shared" si="17"/>
        <v>6.18</v>
      </c>
      <c r="AR48" s="106">
        <f t="shared" si="17"/>
        <v>84.957264957264954</v>
      </c>
      <c r="AS48" s="106">
        <f t="shared" si="17"/>
        <v>16.666666666666657</v>
      </c>
      <c r="AT48" s="107">
        <f t="shared" si="17"/>
        <v>1501</v>
      </c>
      <c r="AU48" s="108">
        <f t="shared" si="17"/>
        <v>2.58</v>
      </c>
      <c r="AV48" s="109">
        <f t="shared" si="17"/>
        <v>1.75</v>
      </c>
      <c r="AW48" s="106">
        <f t="shared" si="17"/>
        <v>67.829457364341081</v>
      </c>
      <c r="AX48" s="106">
        <f t="shared" si="17"/>
        <v>34.274193548387103</v>
      </c>
      <c r="AY48" s="60">
        <f t="shared" si="17"/>
        <v>65.246525794783935</v>
      </c>
      <c r="AZ48" s="96">
        <f t="shared" si="17"/>
        <v>82.22</v>
      </c>
      <c r="BA48" s="67">
        <f t="shared" si="17"/>
        <v>59.1</v>
      </c>
      <c r="BB48" s="67">
        <f t="shared" si="17"/>
        <v>0</v>
      </c>
      <c r="BC48" s="67">
        <f t="shared" si="17"/>
        <v>0</v>
      </c>
      <c r="BD48" s="67">
        <f t="shared" si="17"/>
        <v>0</v>
      </c>
      <c r="BE48" s="27">
        <f t="shared" si="17"/>
        <v>0</v>
      </c>
      <c r="BF48" s="29">
        <f t="shared" si="17"/>
        <v>19930</v>
      </c>
      <c r="BG48" s="39">
        <f t="shared" si="17"/>
        <v>4800</v>
      </c>
      <c r="BH48" s="40">
        <f t="shared" si="17"/>
        <v>9730</v>
      </c>
      <c r="BI48" s="40">
        <f t="shared" si="17"/>
        <v>0</v>
      </c>
      <c r="BJ48" s="40">
        <f t="shared" si="17"/>
        <v>0</v>
      </c>
      <c r="BK48" s="40">
        <f t="shared" si="17"/>
        <v>0</v>
      </c>
      <c r="BL48" s="40">
        <f t="shared" si="17"/>
        <v>0</v>
      </c>
      <c r="BM48" s="27">
        <f t="shared" si="17"/>
        <v>5760</v>
      </c>
    </row>
    <row r="49" spans="1:65" outlineLevel="3">
      <c r="A49" s="187" t="s">
        <v>24</v>
      </c>
      <c r="B49" s="188"/>
      <c r="C49" s="207">
        <f t="shared" ref="C49:BM49" si="18">SUBTOTAL(5,C17:C47)</f>
        <v>315841</v>
      </c>
      <c r="D49" s="208">
        <f t="shared" si="18"/>
        <v>36.799999999999997</v>
      </c>
      <c r="E49" s="12">
        <f t="shared" si="18"/>
        <v>37</v>
      </c>
      <c r="F49" s="12">
        <f t="shared" si="18"/>
        <v>36</v>
      </c>
      <c r="G49" s="12">
        <f t="shared" si="18"/>
        <v>38</v>
      </c>
      <c r="H49" s="12">
        <f t="shared" si="18"/>
        <v>37</v>
      </c>
      <c r="I49" s="12">
        <f t="shared" si="18"/>
        <v>36</v>
      </c>
      <c r="J49" s="12">
        <f t="shared" si="18"/>
        <v>35</v>
      </c>
      <c r="K49" s="12">
        <f t="shared" si="18"/>
        <v>37</v>
      </c>
      <c r="L49" s="12">
        <f t="shared" si="18"/>
        <v>36</v>
      </c>
      <c r="M49" s="210">
        <f t="shared" si="18"/>
        <v>7.3</v>
      </c>
      <c r="N49" s="83">
        <f t="shared" si="18"/>
        <v>7.33</v>
      </c>
      <c r="O49" s="83">
        <f t="shared" si="18"/>
        <v>7.34</v>
      </c>
      <c r="P49" s="83">
        <f t="shared" si="18"/>
        <v>7.34</v>
      </c>
      <c r="Q49" s="83">
        <f t="shared" si="18"/>
        <v>7.32</v>
      </c>
      <c r="R49" s="83">
        <f t="shared" si="18"/>
        <v>0</v>
      </c>
      <c r="S49" s="83">
        <f t="shared" si="18"/>
        <v>0</v>
      </c>
      <c r="T49" s="83">
        <f t="shared" si="18"/>
        <v>0</v>
      </c>
      <c r="U49" s="83">
        <f t="shared" si="18"/>
        <v>0</v>
      </c>
      <c r="V49" s="212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212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29</v>
      </c>
      <c r="AO49" s="41">
        <f t="shared" si="18"/>
        <v>740</v>
      </c>
      <c r="AP49" s="110">
        <f t="shared" si="18"/>
        <v>5.76</v>
      </c>
      <c r="AQ49" s="111">
        <f t="shared" si="18"/>
        <v>4.8</v>
      </c>
      <c r="AR49" s="216">
        <f t="shared" si="18"/>
        <v>83.333333333333343</v>
      </c>
      <c r="AS49" s="216">
        <f t="shared" si="18"/>
        <v>15.042735042735046</v>
      </c>
      <c r="AT49" s="113">
        <f t="shared" si="18"/>
        <v>672</v>
      </c>
      <c r="AU49" s="114">
        <f t="shared" si="18"/>
        <v>2.4300000000000002</v>
      </c>
      <c r="AV49" s="115">
        <f t="shared" si="18"/>
        <v>1.62</v>
      </c>
      <c r="AW49" s="216">
        <f t="shared" si="18"/>
        <v>65.725806451612897</v>
      </c>
      <c r="AX49" s="216">
        <f t="shared" si="18"/>
        <v>32.170542635658919</v>
      </c>
      <c r="AY49" s="208">
        <f t="shared" si="18"/>
        <v>57.831325301204863</v>
      </c>
      <c r="AZ49" s="97">
        <f t="shared" si="18"/>
        <v>81.319999999999993</v>
      </c>
      <c r="BA49" s="68">
        <f t="shared" si="18"/>
        <v>59.1</v>
      </c>
      <c r="BB49" s="68">
        <f t="shared" si="18"/>
        <v>0</v>
      </c>
      <c r="BC49" s="68">
        <f t="shared" si="18"/>
        <v>0</v>
      </c>
      <c r="BD49" s="68">
        <f t="shared" si="18"/>
        <v>0</v>
      </c>
      <c r="BE49" s="15">
        <f t="shared" si="18"/>
        <v>0</v>
      </c>
      <c r="BF49" s="212">
        <f t="shared" si="18"/>
        <v>9900</v>
      </c>
      <c r="BG49" s="41">
        <f t="shared" si="18"/>
        <v>4800</v>
      </c>
      <c r="BH49" s="42">
        <f t="shared" si="18"/>
        <v>0</v>
      </c>
      <c r="BI49" s="42">
        <f t="shared" si="18"/>
        <v>0</v>
      </c>
      <c r="BJ49" s="42">
        <f t="shared" si="18"/>
        <v>0</v>
      </c>
      <c r="BK49" s="42">
        <f t="shared" si="18"/>
        <v>0</v>
      </c>
      <c r="BL49" s="42">
        <f t="shared" si="18"/>
        <v>0</v>
      </c>
      <c r="BM49" s="15">
        <f t="shared" si="18"/>
        <v>1930</v>
      </c>
    </row>
    <row r="50" spans="1:65" outlineLevel="2">
      <c r="A50" s="187" t="s">
        <v>13</v>
      </c>
      <c r="B50" s="188"/>
      <c r="C50" s="207">
        <f>IFERROR(SUBTOTAL(1,C17:C47),"")</f>
        <v>359051.80645161291</v>
      </c>
      <c r="D50" s="208">
        <f t="shared" ref="D50:BM50" si="19">IFERROR(SUBTOTAL(1,D17:D47),"")</f>
        <v>37.377419354838693</v>
      </c>
      <c r="E50" s="12">
        <f t="shared" si="19"/>
        <v>37.806451612903224</v>
      </c>
      <c r="F50" s="12">
        <f t="shared" si="19"/>
        <v>37.032258064516128</v>
      </c>
      <c r="G50" s="12">
        <f t="shared" si="19"/>
        <v>38.483870967741936</v>
      </c>
      <c r="H50" s="12">
        <f t="shared" si="19"/>
        <v>38.064516129032256</v>
      </c>
      <c r="I50" s="12">
        <f t="shared" si="19"/>
        <v>36.806451612903224</v>
      </c>
      <c r="J50" s="12">
        <f t="shared" si="19"/>
        <v>36.032258064516128</v>
      </c>
      <c r="K50" s="12">
        <f t="shared" si="19"/>
        <v>37.483870967741936</v>
      </c>
      <c r="L50" s="12">
        <f t="shared" si="19"/>
        <v>37.064516129032256</v>
      </c>
      <c r="M50" s="210">
        <f t="shared" si="19"/>
        <v>7.375</v>
      </c>
      <c r="N50" s="83">
        <f t="shared" si="19"/>
        <v>7.36</v>
      </c>
      <c r="O50" s="83">
        <f t="shared" si="19"/>
        <v>7.3674999999999997</v>
      </c>
      <c r="P50" s="83">
        <f t="shared" si="19"/>
        <v>7.3699999999999992</v>
      </c>
      <c r="Q50" s="83">
        <f t="shared" si="19"/>
        <v>7.335</v>
      </c>
      <c r="R50" s="83" t="str">
        <f t="shared" si="19"/>
        <v/>
      </c>
      <c r="S50" s="83" t="str">
        <f t="shared" si="19"/>
        <v/>
      </c>
      <c r="T50" s="83" t="str">
        <f t="shared" si="19"/>
        <v/>
      </c>
      <c r="U50" s="83" t="str">
        <f t="shared" si="19"/>
        <v/>
      </c>
      <c r="V50" s="212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212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37.322580645161288</v>
      </c>
      <c r="AO50" s="41">
        <f t="shared" si="19"/>
        <v>1090.6129032258063</v>
      </c>
      <c r="AP50" s="110">
        <f t="shared" si="19"/>
        <v>6.2050000000000001</v>
      </c>
      <c r="AQ50" s="111">
        <f t="shared" si="19"/>
        <v>5.22</v>
      </c>
      <c r="AR50" s="216">
        <f t="shared" si="19"/>
        <v>84.091517059843326</v>
      </c>
      <c r="AS50" s="216">
        <f t="shared" si="19"/>
        <v>15.908482940156677</v>
      </c>
      <c r="AT50" s="113">
        <f t="shared" si="19"/>
        <v>1111.4193548387098</v>
      </c>
      <c r="AU50" s="114">
        <f t="shared" si="19"/>
        <v>2.4900000000000002</v>
      </c>
      <c r="AV50" s="115">
        <f t="shared" si="19"/>
        <v>1.6675</v>
      </c>
      <c r="AW50" s="216">
        <f t="shared" si="19"/>
        <v>66.958316628752328</v>
      </c>
      <c r="AX50" s="216">
        <f t="shared" si="19"/>
        <v>33.041683371247672</v>
      </c>
      <c r="AY50" s="208">
        <f t="shared" si="19"/>
        <v>61.542358260506518</v>
      </c>
      <c r="AZ50" s="97">
        <f t="shared" si="19"/>
        <v>81.679090909090917</v>
      </c>
      <c r="BA50" s="68">
        <f t="shared" si="19"/>
        <v>59.1</v>
      </c>
      <c r="BB50" s="68" t="str">
        <f t="shared" si="19"/>
        <v/>
      </c>
      <c r="BC50" s="68" t="str">
        <f t="shared" si="19"/>
        <v/>
      </c>
      <c r="BD50" s="68" t="str">
        <f t="shared" si="19"/>
        <v/>
      </c>
      <c r="BE50" s="15" t="str">
        <f>IFERROR(SUBTOTAL(1,BE17:BE47),"")</f>
        <v/>
      </c>
      <c r="BF50" s="212">
        <f t="shared" si="19"/>
        <v>16308.064516129032</v>
      </c>
      <c r="BG50" s="41">
        <f t="shared" si="19"/>
        <v>4800</v>
      </c>
      <c r="BH50" s="42">
        <f t="shared" si="19"/>
        <v>6385.8064516129034</v>
      </c>
      <c r="BI50" s="42" t="str">
        <f t="shared" si="19"/>
        <v/>
      </c>
      <c r="BJ50" s="42" t="str">
        <f t="shared" si="19"/>
        <v/>
      </c>
      <c r="BK50" s="42" t="str">
        <f t="shared" si="19"/>
        <v/>
      </c>
      <c r="BL50" s="42" t="str">
        <f t="shared" si="19"/>
        <v/>
      </c>
      <c r="BM50" s="15">
        <f t="shared" si="19"/>
        <v>5122.2580645161288</v>
      </c>
    </row>
    <row r="51" spans="1:65" ht="17.25" outlineLevel="1" thickBot="1">
      <c r="A51" s="224" t="s">
        <v>60</v>
      </c>
      <c r="B51" s="225"/>
      <c r="C51" s="226">
        <f>SUBTOTAL(9,C17:C47)</f>
        <v>11130606</v>
      </c>
      <c r="D51" s="227"/>
      <c r="E51" s="228"/>
      <c r="F51" s="228"/>
      <c r="G51" s="228"/>
      <c r="H51" s="228"/>
      <c r="I51" s="228"/>
      <c r="J51" s="228"/>
      <c r="K51" s="228"/>
      <c r="L51" s="228"/>
      <c r="M51" s="229"/>
      <c r="N51" s="230"/>
      <c r="O51" s="230"/>
      <c r="P51" s="230"/>
      <c r="Q51" s="230"/>
      <c r="R51" s="230"/>
      <c r="S51" s="230"/>
      <c r="T51" s="230"/>
      <c r="U51" s="230"/>
      <c r="V51" s="231"/>
      <c r="W51" s="232"/>
      <c r="X51" s="232"/>
      <c r="Y51" s="232"/>
      <c r="Z51" s="232"/>
      <c r="AA51" s="232"/>
      <c r="AB51" s="232"/>
      <c r="AC51" s="232"/>
      <c r="AD51" s="232"/>
      <c r="AE51" s="231"/>
      <c r="AF51" s="232"/>
      <c r="AG51" s="232"/>
      <c r="AH51" s="232"/>
      <c r="AI51" s="232"/>
      <c r="AJ51" s="232"/>
      <c r="AK51" s="232"/>
      <c r="AL51" s="232"/>
      <c r="AM51" s="232"/>
      <c r="AN51" s="232"/>
      <c r="AO51" s="233">
        <f>SUBTOTAL(9,AO17:AO47)</f>
        <v>33809</v>
      </c>
      <c r="AP51" s="234"/>
      <c r="AQ51" s="235"/>
      <c r="AR51" s="236"/>
      <c r="AS51" s="236"/>
      <c r="AT51" s="237">
        <f>SUBTOTAL(9,AT17:AT47)</f>
        <v>34454</v>
      </c>
      <c r="AU51" s="238"/>
      <c r="AV51" s="239"/>
      <c r="AW51" s="236"/>
      <c r="AX51" s="236"/>
      <c r="AY51" s="227"/>
      <c r="AZ51" s="240"/>
      <c r="BA51" s="241"/>
      <c r="BB51" s="241"/>
      <c r="BC51" s="241"/>
      <c r="BD51" s="241"/>
      <c r="BE51" s="242">
        <f>SUBTOTAL(9,BE17:BE47)</f>
        <v>0</v>
      </c>
      <c r="BF51" s="243">
        <f t="shared" ref="BF51:BM51" si="20">SUBTOTAL(9,BF17:BF47)</f>
        <v>505550</v>
      </c>
      <c r="BG51" s="233">
        <f t="shared" si="20"/>
        <v>148800</v>
      </c>
      <c r="BH51" s="244">
        <f t="shared" si="20"/>
        <v>197960</v>
      </c>
      <c r="BI51" s="244">
        <f t="shared" si="20"/>
        <v>0</v>
      </c>
      <c r="BJ51" s="244">
        <f t="shared" si="20"/>
        <v>0</v>
      </c>
      <c r="BK51" s="244">
        <f t="shared" si="20"/>
        <v>0</v>
      </c>
      <c r="BL51" s="244">
        <f t="shared" si="20"/>
        <v>0</v>
      </c>
      <c r="BM51" s="242">
        <f t="shared" si="20"/>
        <v>158790</v>
      </c>
    </row>
    <row r="52" spans="1:65" outlineLevel="5">
      <c r="A52" s="21">
        <f t="shared" si="5"/>
        <v>2</v>
      </c>
      <c r="B52" s="33">
        <f>B47+1</f>
        <v>43132</v>
      </c>
      <c r="C52" s="207">
        <v>385261</v>
      </c>
      <c r="D52" s="64">
        <f t="shared" ref="D52:D80" si="21">IFERROR(ROUND(AVERAGE(E52:L52),1),"")</f>
        <v>37.5</v>
      </c>
      <c r="E52" s="12">
        <v>38</v>
      </c>
      <c r="F52" s="12">
        <v>36</v>
      </c>
      <c r="G52" s="12">
        <v>39</v>
      </c>
      <c r="H52" s="12">
        <v>39</v>
      </c>
      <c r="I52" s="11">
        <v>37</v>
      </c>
      <c r="J52" s="11">
        <v>35</v>
      </c>
      <c r="K52" s="11">
        <v>38</v>
      </c>
      <c r="L52" s="11">
        <v>38</v>
      </c>
      <c r="M52" s="74">
        <f t="shared" ref="M52:M80" si="22">IFERROR(ROUND(AVERAGE(N52:U52),1),"")</f>
        <v>7.4</v>
      </c>
      <c r="N52" s="86">
        <v>7.38</v>
      </c>
      <c r="O52" s="86">
        <v>7.37</v>
      </c>
      <c r="P52" s="86">
        <v>7.39</v>
      </c>
      <c r="Q52" s="86">
        <v>7.33</v>
      </c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36</v>
      </c>
      <c r="AO52" s="41">
        <v>1098</v>
      </c>
      <c r="AP52" s="124">
        <v>5.03</v>
      </c>
      <c r="AQ52" s="125">
        <v>4.25</v>
      </c>
      <c r="AR52" s="126">
        <f t="shared" ref="AR52:AR80" si="25">IFERROR(AQ52/AP52*100,"")</f>
        <v>84.493041749502979</v>
      </c>
      <c r="AS52" s="126">
        <f t="shared" ref="AS52:AS80" si="26">IFERROR(100-AR52,"")</f>
        <v>15.506958250497021</v>
      </c>
      <c r="AT52" s="127">
        <v>1053</v>
      </c>
      <c r="AU52" s="128">
        <v>2.4700000000000002</v>
      </c>
      <c r="AV52" s="129">
        <v>1.67</v>
      </c>
      <c r="AW52" s="126">
        <f t="shared" ref="AW52:AW80" si="27">IFERROR(AV52/AU52*100,"")</f>
        <v>67.611336032388664</v>
      </c>
      <c r="AX52" s="126">
        <f t="shared" ref="AX52:AX80" si="28">IFERROR(100-AW52,"")</f>
        <v>32.388663967611336</v>
      </c>
      <c r="AY52" s="64">
        <f t="shared" ref="AY52:AY80" si="29">IFERROR((1-((AW52*AS52)/(AX52*AR52)))*100,"")</f>
        <v>61.688235294117646</v>
      </c>
      <c r="AZ52">
        <v>81.61</v>
      </c>
      <c r="BA52" s="70"/>
      <c r="BB52" s="70"/>
      <c r="BC52" s="70"/>
      <c r="BD52" s="70"/>
      <c r="BE52" s="15"/>
      <c r="BF52" s="5">
        <f t="shared" ref="BF52:BF80" si="30">IF(SUM(BG52:BM52)=0,"",SUM(BG52:BM52))</f>
        <v>17910</v>
      </c>
      <c r="BG52" s="42">
        <v>4800</v>
      </c>
      <c r="BH52" s="42">
        <v>7730</v>
      </c>
      <c r="BI52" s="42"/>
      <c r="BJ52" s="42"/>
      <c r="BK52" s="42"/>
      <c r="BL52" s="42"/>
      <c r="BM52" s="14">
        <v>5380</v>
      </c>
    </row>
    <row r="53" spans="1:65" outlineLevel="5">
      <c r="A53" s="22">
        <f t="shared" si="5"/>
        <v>2</v>
      </c>
      <c r="B53" s="9">
        <f t="shared" si="12"/>
        <v>43133</v>
      </c>
      <c r="C53" s="207">
        <v>366816</v>
      </c>
      <c r="D53" s="64">
        <f t="shared" si="21"/>
        <v>37.5</v>
      </c>
      <c r="E53" s="12">
        <v>38</v>
      </c>
      <c r="F53" s="12">
        <v>38</v>
      </c>
      <c r="G53" s="12">
        <v>38</v>
      </c>
      <c r="H53" s="12">
        <v>38</v>
      </c>
      <c r="I53" s="12">
        <v>37</v>
      </c>
      <c r="J53" s="12">
        <v>37</v>
      </c>
      <c r="K53" s="12">
        <v>37</v>
      </c>
      <c r="L53" s="12">
        <v>37</v>
      </c>
      <c r="M53" s="74" t="str">
        <f t="shared" si="22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39</v>
      </c>
      <c r="AO53" s="41">
        <v>1033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1058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>
        <v>81.849999999999994</v>
      </c>
      <c r="BA53" s="68"/>
      <c r="BB53" s="68"/>
      <c r="BC53" s="68"/>
      <c r="BD53" s="68"/>
      <c r="BE53" s="15"/>
      <c r="BF53" s="5">
        <f t="shared" si="30"/>
        <v>21020</v>
      </c>
      <c r="BG53" s="42">
        <v>4800</v>
      </c>
      <c r="BH53" s="42">
        <v>10760</v>
      </c>
      <c r="BI53" s="42"/>
      <c r="BJ53" s="42"/>
      <c r="BK53" s="42"/>
      <c r="BL53" s="42"/>
      <c r="BM53" s="15">
        <v>5460</v>
      </c>
    </row>
    <row r="54" spans="1:65" outlineLevel="5">
      <c r="A54" s="22">
        <f t="shared" si="5"/>
        <v>2</v>
      </c>
      <c r="B54" s="9">
        <f t="shared" si="12"/>
        <v>43134</v>
      </c>
      <c r="C54" s="207">
        <v>368361</v>
      </c>
      <c r="D54" s="64">
        <f t="shared" si="21"/>
        <v>79.900000000000006</v>
      </c>
      <c r="E54" s="12">
        <v>38</v>
      </c>
      <c r="F54" s="12">
        <v>36</v>
      </c>
      <c r="G54" s="12">
        <v>39</v>
      </c>
      <c r="H54" s="12">
        <v>38</v>
      </c>
      <c r="I54" s="12">
        <v>378</v>
      </c>
      <c r="J54" s="12">
        <v>35</v>
      </c>
      <c r="K54" s="12">
        <v>38</v>
      </c>
      <c r="L54" s="12">
        <v>37</v>
      </c>
      <c r="M54" s="74" t="str">
        <f t="shared" si="22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39</v>
      </c>
      <c r="AO54" s="41">
        <v>1031</v>
      </c>
      <c r="AP54" s="110"/>
      <c r="AQ54" s="111"/>
      <c r="AR54" s="126" t="str">
        <f t="shared" si="25"/>
        <v/>
      </c>
      <c r="AS54" s="126" t="str">
        <f t="shared" si="26"/>
        <v/>
      </c>
      <c r="AT54" s="127">
        <v>1058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/>
      <c r="BA54" s="68"/>
      <c r="BB54" s="68"/>
      <c r="BC54" s="68"/>
      <c r="BD54" s="68"/>
      <c r="BE54" s="15"/>
      <c r="BF54" s="5">
        <f t="shared" si="30"/>
        <v>17350</v>
      </c>
      <c r="BG54" s="42">
        <v>4800</v>
      </c>
      <c r="BH54" s="42">
        <v>7170</v>
      </c>
      <c r="BI54" s="42"/>
      <c r="BJ54" s="42"/>
      <c r="BK54" s="42"/>
      <c r="BL54" s="42"/>
      <c r="BM54" s="15">
        <v>5380</v>
      </c>
    </row>
    <row r="55" spans="1:65" outlineLevel="5">
      <c r="A55" s="22">
        <f t="shared" si="5"/>
        <v>2</v>
      </c>
      <c r="B55" s="9">
        <f t="shared" si="12"/>
        <v>43135</v>
      </c>
      <c r="C55" s="207">
        <v>354338</v>
      </c>
      <c r="D55" s="64">
        <f t="shared" si="21"/>
        <v>37</v>
      </c>
      <c r="E55" s="12">
        <v>38</v>
      </c>
      <c r="F55" s="12">
        <v>36</v>
      </c>
      <c r="G55" s="12">
        <v>38</v>
      </c>
      <c r="H55" s="12">
        <v>38</v>
      </c>
      <c r="I55" s="12">
        <v>37</v>
      </c>
      <c r="J55" s="12">
        <v>35</v>
      </c>
      <c r="K55" s="12">
        <v>37</v>
      </c>
      <c r="L55" s="12">
        <v>37</v>
      </c>
      <c r="M55" s="74" t="str">
        <f t="shared" si="22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35</v>
      </c>
      <c r="AO55" s="41">
        <v>1139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1056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/>
      <c r="BA55" s="68"/>
      <c r="BB55" s="68"/>
      <c r="BC55" s="68"/>
      <c r="BD55" s="68"/>
      <c r="BE55" s="15"/>
      <c r="BF55" s="5">
        <f t="shared" si="30"/>
        <v>17550</v>
      </c>
      <c r="BG55" s="42">
        <v>4800</v>
      </c>
      <c r="BH55" s="42">
        <v>7770</v>
      </c>
      <c r="BI55" s="42"/>
      <c r="BJ55" s="42"/>
      <c r="BK55" s="42"/>
      <c r="BL55" s="42"/>
      <c r="BM55" s="15">
        <v>4980</v>
      </c>
    </row>
    <row r="56" spans="1:65" outlineLevel="5">
      <c r="A56" s="22">
        <f t="shared" si="5"/>
        <v>2</v>
      </c>
      <c r="B56" s="9">
        <f t="shared" si="12"/>
        <v>43136</v>
      </c>
      <c r="C56" s="207">
        <v>346134</v>
      </c>
      <c r="D56" s="64">
        <f t="shared" si="21"/>
        <v>37</v>
      </c>
      <c r="E56" s="12">
        <v>37</v>
      </c>
      <c r="F56" s="12">
        <v>35</v>
      </c>
      <c r="G56" s="12">
        <v>38</v>
      </c>
      <c r="H56" s="12">
        <v>40</v>
      </c>
      <c r="I56" s="12">
        <v>36</v>
      </c>
      <c r="J56" s="12">
        <v>34</v>
      </c>
      <c r="K56" s="12">
        <v>37</v>
      </c>
      <c r="L56" s="12">
        <v>39</v>
      </c>
      <c r="M56" s="74" t="str">
        <f t="shared" si="22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37</v>
      </c>
      <c r="AO56" s="41">
        <v>1074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1045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>
        <v>81.98</v>
      </c>
      <c r="BA56" s="68"/>
      <c r="BB56" s="68"/>
      <c r="BC56" s="68"/>
      <c r="BD56" s="68"/>
      <c r="BE56" s="15"/>
      <c r="BF56" s="5">
        <f t="shared" si="30"/>
        <v>13470</v>
      </c>
      <c r="BG56" s="42">
        <v>4800</v>
      </c>
      <c r="BH56" s="42">
        <v>3460</v>
      </c>
      <c r="BI56" s="42"/>
      <c r="BJ56" s="42"/>
      <c r="BK56" s="42"/>
      <c r="BL56" s="42"/>
      <c r="BM56" s="15">
        <v>5210</v>
      </c>
    </row>
    <row r="57" spans="1:65" outlineLevel="5">
      <c r="A57" s="22">
        <f t="shared" si="5"/>
        <v>2</v>
      </c>
      <c r="B57" s="9">
        <f t="shared" si="12"/>
        <v>43137</v>
      </c>
      <c r="C57" s="207">
        <v>328919</v>
      </c>
      <c r="D57" s="64">
        <f t="shared" si="21"/>
        <v>37.799999999999997</v>
      </c>
      <c r="E57" s="12">
        <v>38</v>
      </c>
      <c r="F57" s="12">
        <v>37</v>
      </c>
      <c r="G57" s="12">
        <v>39</v>
      </c>
      <c r="H57" s="12">
        <v>39</v>
      </c>
      <c r="I57" s="12">
        <v>37</v>
      </c>
      <c r="J57" s="12">
        <v>36</v>
      </c>
      <c r="K57" s="12">
        <v>38</v>
      </c>
      <c r="L57" s="12">
        <v>38</v>
      </c>
      <c r="M57" s="74" t="str">
        <f t="shared" si="22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45</v>
      </c>
      <c r="AO57" s="41">
        <v>887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1031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>
        <v>81.77</v>
      </c>
      <c r="BA57" s="68"/>
      <c r="BB57" s="68"/>
      <c r="BC57" s="68"/>
      <c r="BD57" s="68"/>
      <c r="BE57" s="15"/>
      <c r="BF57" s="5">
        <f t="shared" si="30"/>
        <v>9890</v>
      </c>
      <c r="BG57" s="42">
        <v>4800</v>
      </c>
      <c r="BH57" s="42">
        <v>0</v>
      </c>
      <c r="BI57" s="42"/>
      <c r="BJ57" s="42"/>
      <c r="BK57" s="42"/>
      <c r="BL57" s="42"/>
      <c r="BM57" s="15">
        <v>5090</v>
      </c>
    </row>
    <row r="58" spans="1:65" outlineLevel="5">
      <c r="A58" s="22">
        <f t="shared" si="5"/>
        <v>2</v>
      </c>
      <c r="B58" s="9">
        <f t="shared" si="12"/>
        <v>43138</v>
      </c>
      <c r="C58" s="207">
        <v>329620</v>
      </c>
      <c r="D58" s="64">
        <f t="shared" si="21"/>
        <v>37.799999999999997</v>
      </c>
      <c r="E58" s="12">
        <v>38</v>
      </c>
      <c r="F58" s="12">
        <v>38</v>
      </c>
      <c r="G58" s="12">
        <v>38</v>
      </c>
      <c r="H58" s="12">
        <v>39</v>
      </c>
      <c r="I58" s="12">
        <v>37</v>
      </c>
      <c r="J58" s="12">
        <v>37</v>
      </c>
      <c r="K58" s="12">
        <v>37</v>
      </c>
      <c r="L58" s="12">
        <v>38</v>
      </c>
      <c r="M58" s="74" t="str">
        <f t="shared" si="22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45</v>
      </c>
      <c r="AO58" s="41">
        <v>888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992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82.14</v>
      </c>
      <c r="BA58" s="68"/>
      <c r="BB58" s="68"/>
      <c r="BC58" s="68"/>
      <c r="BD58" s="68"/>
      <c r="BE58" s="15"/>
      <c r="BF58" s="5">
        <f t="shared" si="30"/>
        <v>13600</v>
      </c>
      <c r="BG58" s="42">
        <v>4800</v>
      </c>
      <c r="BH58" s="42">
        <v>5580</v>
      </c>
      <c r="BI58" s="42"/>
      <c r="BJ58" s="42"/>
      <c r="BK58" s="42"/>
      <c r="BL58" s="42"/>
      <c r="BM58" s="15">
        <v>3220</v>
      </c>
    </row>
    <row r="59" spans="1:65" outlineLevel="5">
      <c r="A59" s="22">
        <f t="shared" si="5"/>
        <v>2</v>
      </c>
      <c r="B59" s="9">
        <f t="shared" si="12"/>
        <v>43139</v>
      </c>
      <c r="C59" s="207">
        <v>333417</v>
      </c>
      <c r="D59" s="64">
        <f t="shared" si="21"/>
        <v>38</v>
      </c>
      <c r="E59" s="12">
        <v>38</v>
      </c>
      <c r="F59" s="12">
        <v>38</v>
      </c>
      <c r="G59" s="12">
        <v>39</v>
      </c>
      <c r="H59" s="12">
        <v>39</v>
      </c>
      <c r="I59" s="12">
        <v>37</v>
      </c>
      <c r="J59" s="12">
        <v>37</v>
      </c>
      <c r="K59" s="12">
        <v>38</v>
      </c>
      <c r="L59" s="12">
        <v>38</v>
      </c>
      <c r="M59" s="74">
        <f t="shared" si="22"/>
        <v>7.3</v>
      </c>
      <c r="N59" s="86">
        <v>7.34</v>
      </c>
      <c r="O59" s="86">
        <v>7.36</v>
      </c>
      <c r="P59" s="86">
        <v>7.34</v>
      </c>
      <c r="Q59" s="86">
        <v>7.32</v>
      </c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46</v>
      </c>
      <c r="AO59" s="41">
        <v>865</v>
      </c>
      <c r="AP59" s="110">
        <v>5.8</v>
      </c>
      <c r="AQ59" s="111">
        <v>4.96</v>
      </c>
      <c r="AR59" s="126">
        <f t="shared" si="25"/>
        <v>85.517241379310349</v>
      </c>
      <c r="AS59" s="126">
        <f t="shared" si="26"/>
        <v>14.482758620689651</v>
      </c>
      <c r="AT59" s="127">
        <v>1020</v>
      </c>
      <c r="AU59" s="128">
        <v>2.68</v>
      </c>
      <c r="AV59" s="129">
        <v>1.77</v>
      </c>
      <c r="AW59" s="126">
        <f t="shared" si="27"/>
        <v>66.044776119402982</v>
      </c>
      <c r="AX59" s="126">
        <f t="shared" si="28"/>
        <v>33.955223880597018</v>
      </c>
      <c r="AY59" s="64">
        <f t="shared" si="29"/>
        <v>67.059553349875941</v>
      </c>
      <c r="AZ59" s="97">
        <v>81.92</v>
      </c>
      <c r="BA59" s="68"/>
      <c r="BB59" s="68"/>
      <c r="BC59" s="68"/>
      <c r="BD59" s="68"/>
      <c r="BE59" s="15"/>
      <c r="BF59" s="5">
        <f t="shared" si="30"/>
        <v>12943</v>
      </c>
      <c r="BG59" s="42">
        <v>4800</v>
      </c>
      <c r="BH59" s="42">
        <v>8143</v>
      </c>
      <c r="BI59" s="42"/>
      <c r="BJ59" s="42"/>
      <c r="BK59" s="42"/>
      <c r="BL59" s="42"/>
      <c r="BM59" s="15">
        <v>0</v>
      </c>
    </row>
    <row r="60" spans="1:65" outlineLevel="5">
      <c r="A60" s="22">
        <f t="shared" si="5"/>
        <v>2</v>
      </c>
      <c r="B60" s="9">
        <f t="shared" si="12"/>
        <v>43140</v>
      </c>
      <c r="C60" s="207">
        <v>331098</v>
      </c>
      <c r="D60" s="64">
        <f t="shared" si="21"/>
        <v>38</v>
      </c>
      <c r="E60" s="12">
        <v>38</v>
      </c>
      <c r="F60" s="12">
        <v>38</v>
      </c>
      <c r="G60" s="12">
        <v>39</v>
      </c>
      <c r="H60" s="12">
        <v>39</v>
      </c>
      <c r="I60" s="12">
        <v>37</v>
      </c>
      <c r="J60" s="12">
        <v>37</v>
      </c>
      <c r="K60" s="12">
        <v>38</v>
      </c>
      <c r="L60" s="12">
        <v>38</v>
      </c>
      <c r="M60" s="74" t="str">
        <f t="shared" si="22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32</v>
      </c>
      <c r="AO60" s="41">
        <v>1244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1003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>
        <v>81.81</v>
      </c>
      <c r="BA60" s="68"/>
      <c r="BB60" s="68"/>
      <c r="BC60" s="68"/>
      <c r="BD60" s="68"/>
      <c r="BE60" s="15"/>
      <c r="BF60" s="5">
        <f t="shared" si="30"/>
        <v>14260</v>
      </c>
      <c r="BG60" s="42">
        <v>4800</v>
      </c>
      <c r="BH60" s="42">
        <v>9460</v>
      </c>
      <c r="BI60" s="42"/>
      <c r="BJ60" s="42"/>
      <c r="BK60" s="42"/>
      <c r="BL60" s="42"/>
      <c r="BM60" s="15">
        <v>0</v>
      </c>
    </row>
    <row r="61" spans="1:65" outlineLevel="5">
      <c r="A61" s="22">
        <f t="shared" si="5"/>
        <v>2</v>
      </c>
      <c r="B61" s="9">
        <f t="shared" si="12"/>
        <v>43141</v>
      </c>
      <c r="C61" s="207">
        <v>325714</v>
      </c>
      <c r="D61" s="64">
        <f t="shared" si="21"/>
        <v>37.799999999999997</v>
      </c>
      <c r="E61" s="12">
        <v>38</v>
      </c>
      <c r="F61" s="12">
        <v>38</v>
      </c>
      <c r="G61" s="12">
        <v>39</v>
      </c>
      <c r="H61" s="12">
        <v>38</v>
      </c>
      <c r="I61" s="12">
        <v>37</v>
      </c>
      <c r="J61" s="12">
        <v>37</v>
      </c>
      <c r="K61" s="12">
        <v>38</v>
      </c>
      <c r="L61" s="12">
        <v>37</v>
      </c>
      <c r="M61" s="74" t="str">
        <f t="shared" si="22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37</v>
      </c>
      <c r="AO61" s="41">
        <v>1066</v>
      </c>
      <c r="AP61" s="110"/>
      <c r="AQ61" s="111"/>
      <c r="AR61" s="126" t="str">
        <f t="shared" si="25"/>
        <v/>
      </c>
      <c r="AS61" s="126" t="str">
        <f t="shared" si="26"/>
        <v/>
      </c>
      <c r="AT61" s="127">
        <v>1056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/>
      <c r="BA61" s="68"/>
      <c r="BB61" s="68"/>
      <c r="BC61" s="68"/>
      <c r="BD61" s="68"/>
      <c r="BE61" s="15"/>
      <c r="BF61" s="5">
        <f t="shared" si="30"/>
        <v>15450</v>
      </c>
      <c r="BG61" s="42">
        <v>4800</v>
      </c>
      <c r="BH61" s="42">
        <v>10650</v>
      </c>
      <c r="BI61" s="42"/>
      <c r="BJ61" s="42"/>
      <c r="BK61" s="42"/>
      <c r="BL61" s="42"/>
      <c r="BM61" s="15">
        <v>0</v>
      </c>
    </row>
    <row r="62" spans="1:65" outlineLevel="5">
      <c r="A62" s="22">
        <f t="shared" si="5"/>
        <v>2</v>
      </c>
      <c r="B62" s="9">
        <f t="shared" si="12"/>
        <v>43142</v>
      </c>
      <c r="C62" s="207">
        <v>325340</v>
      </c>
      <c r="D62" s="64">
        <f t="shared" si="21"/>
        <v>37.799999999999997</v>
      </c>
      <c r="E62" s="12">
        <v>38</v>
      </c>
      <c r="F62" s="12">
        <v>38</v>
      </c>
      <c r="G62" s="12">
        <v>39</v>
      </c>
      <c r="H62" s="12">
        <v>38</v>
      </c>
      <c r="I62" s="12">
        <v>37</v>
      </c>
      <c r="J62" s="12">
        <v>37</v>
      </c>
      <c r="K62" s="12">
        <v>38</v>
      </c>
      <c r="L62" s="12">
        <v>37</v>
      </c>
      <c r="M62" s="74" t="str">
        <f t="shared" si="22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41</v>
      </c>
      <c r="AO62" s="41">
        <v>961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1045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/>
      <c r="BA62" s="68"/>
      <c r="BB62" s="68"/>
      <c r="BC62" s="68"/>
      <c r="BD62" s="68"/>
      <c r="BE62" s="15"/>
      <c r="BF62" s="5">
        <f t="shared" si="30"/>
        <v>16860</v>
      </c>
      <c r="BG62" s="42">
        <v>4800</v>
      </c>
      <c r="BH62" s="42">
        <v>12060</v>
      </c>
      <c r="BI62" s="42"/>
      <c r="BJ62" s="42"/>
      <c r="BK62" s="42"/>
      <c r="BL62" s="42"/>
      <c r="BM62" s="15">
        <v>0</v>
      </c>
    </row>
    <row r="63" spans="1:65" outlineLevel="5">
      <c r="A63" s="22">
        <f t="shared" si="5"/>
        <v>2</v>
      </c>
      <c r="B63" s="9">
        <f t="shared" si="12"/>
        <v>43143</v>
      </c>
      <c r="C63" s="207">
        <v>346624</v>
      </c>
      <c r="D63" s="64">
        <f t="shared" si="21"/>
        <v>37.799999999999997</v>
      </c>
      <c r="E63" s="12">
        <v>38</v>
      </c>
      <c r="F63" s="12">
        <v>38</v>
      </c>
      <c r="G63" s="12">
        <v>39</v>
      </c>
      <c r="H63" s="12">
        <v>38</v>
      </c>
      <c r="I63" s="12">
        <v>37</v>
      </c>
      <c r="J63" s="12">
        <v>37</v>
      </c>
      <c r="K63" s="12">
        <v>38</v>
      </c>
      <c r="L63" s="12">
        <v>37</v>
      </c>
      <c r="M63" s="74" t="str">
        <f t="shared" si="22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39</v>
      </c>
      <c r="AO63" s="41">
        <v>1017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1031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82.11</v>
      </c>
      <c r="BA63" s="68"/>
      <c r="BB63" s="68"/>
      <c r="BC63" s="68"/>
      <c r="BD63" s="68"/>
      <c r="BE63" s="15"/>
      <c r="BF63" s="5">
        <f t="shared" si="30"/>
        <v>16770</v>
      </c>
      <c r="BG63" s="42">
        <v>4800</v>
      </c>
      <c r="BH63" s="42">
        <v>11970</v>
      </c>
      <c r="BI63" s="42"/>
      <c r="BJ63" s="42"/>
      <c r="BK63" s="42"/>
      <c r="BL63" s="42"/>
      <c r="BM63" s="15">
        <v>0</v>
      </c>
    </row>
    <row r="64" spans="1:65" outlineLevel="5">
      <c r="A64" s="22">
        <f t="shared" si="5"/>
        <v>2</v>
      </c>
      <c r="B64" s="9">
        <f t="shared" si="12"/>
        <v>43144</v>
      </c>
      <c r="C64" s="207">
        <v>367085</v>
      </c>
      <c r="D64" s="64">
        <f t="shared" si="21"/>
        <v>38.5</v>
      </c>
      <c r="E64" s="12">
        <v>37</v>
      </c>
      <c r="F64" s="12">
        <v>40</v>
      </c>
      <c r="G64" s="12">
        <v>39</v>
      </c>
      <c r="H64" s="12">
        <v>40</v>
      </c>
      <c r="I64" s="12">
        <v>36</v>
      </c>
      <c r="J64" s="12">
        <v>39</v>
      </c>
      <c r="K64" s="12">
        <v>38</v>
      </c>
      <c r="L64" s="12">
        <v>39</v>
      </c>
      <c r="M64" s="74" t="str">
        <f t="shared" si="22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45</v>
      </c>
      <c r="AO64" s="41">
        <v>884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1052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82.05</v>
      </c>
      <c r="BA64" s="68"/>
      <c r="BB64" s="68"/>
      <c r="BC64" s="68"/>
      <c r="BD64" s="68"/>
      <c r="BE64" s="15"/>
      <c r="BF64" s="5">
        <f t="shared" si="30"/>
        <v>12060</v>
      </c>
      <c r="BG64" s="42">
        <v>4800</v>
      </c>
      <c r="BH64" s="42">
        <v>7260</v>
      </c>
      <c r="BI64" s="42"/>
      <c r="BJ64" s="42"/>
      <c r="BK64" s="42"/>
      <c r="BL64" s="42"/>
      <c r="BM64" s="15">
        <v>0</v>
      </c>
    </row>
    <row r="65" spans="1:65" outlineLevel="5">
      <c r="A65" s="22">
        <f t="shared" si="5"/>
        <v>2</v>
      </c>
      <c r="B65" s="9">
        <f t="shared" si="12"/>
        <v>43145</v>
      </c>
      <c r="C65" s="207">
        <v>375448</v>
      </c>
      <c r="D65" s="64">
        <f t="shared" si="21"/>
        <v>38.299999999999997</v>
      </c>
      <c r="E65" s="12">
        <v>38</v>
      </c>
      <c r="F65" s="12">
        <v>39</v>
      </c>
      <c r="G65" s="12">
        <v>39</v>
      </c>
      <c r="H65" s="12">
        <v>39</v>
      </c>
      <c r="I65" s="12">
        <v>37</v>
      </c>
      <c r="J65" s="12">
        <v>38</v>
      </c>
      <c r="K65" s="12">
        <v>38</v>
      </c>
      <c r="L65" s="12">
        <v>38</v>
      </c>
      <c r="M65" s="74" t="str">
        <f t="shared" si="22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37</v>
      </c>
      <c r="AO65" s="41">
        <v>1071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994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>
        <v>81.92</v>
      </c>
      <c r="BA65" s="68"/>
      <c r="BB65" s="68"/>
      <c r="BC65" s="68"/>
      <c r="BD65" s="68"/>
      <c r="BE65" s="15"/>
      <c r="BF65" s="5">
        <f t="shared" si="30"/>
        <v>18410</v>
      </c>
      <c r="BG65" s="42">
        <v>4800</v>
      </c>
      <c r="BH65" s="42">
        <v>11430</v>
      </c>
      <c r="BI65" s="42"/>
      <c r="BJ65" s="42"/>
      <c r="BK65" s="42"/>
      <c r="BL65" s="42"/>
      <c r="BM65" s="15">
        <v>2180</v>
      </c>
    </row>
    <row r="66" spans="1:65" outlineLevel="5">
      <c r="A66" s="22">
        <f t="shared" si="5"/>
        <v>2</v>
      </c>
      <c r="B66" s="9">
        <f t="shared" si="12"/>
        <v>43146</v>
      </c>
      <c r="C66" s="207">
        <v>392313</v>
      </c>
      <c r="D66" s="64">
        <f t="shared" si="21"/>
        <v>38.299999999999997</v>
      </c>
      <c r="E66" s="12">
        <v>38</v>
      </c>
      <c r="F66" s="12">
        <v>38</v>
      </c>
      <c r="G66" s="12">
        <v>39</v>
      </c>
      <c r="H66" s="12">
        <v>40</v>
      </c>
      <c r="I66" s="12">
        <v>37</v>
      </c>
      <c r="J66" s="12">
        <v>37</v>
      </c>
      <c r="K66" s="12">
        <v>38</v>
      </c>
      <c r="L66" s="12">
        <v>39</v>
      </c>
      <c r="M66" s="74" t="str">
        <f t="shared" si="22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44</v>
      </c>
      <c r="AO66" s="41">
        <v>897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1039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/>
      <c r="BA66" s="68"/>
      <c r="BB66" s="68"/>
      <c r="BC66" s="68"/>
      <c r="BD66" s="68"/>
      <c r="BE66" s="15"/>
      <c r="BF66" s="5">
        <f t="shared" si="30"/>
        <v>13280</v>
      </c>
      <c r="BG66" s="42">
        <v>4800</v>
      </c>
      <c r="BH66" s="42">
        <v>3140</v>
      </c>
      <c r="BI66" s="42"/>
      <c r="BJ66" s="42"/>
      <c r="BK66" s="42"/>
      <c r="BL66" s="42"/>
      <c r="BM66" s="15">
        <v>5340</v>
      </c>
    </row>
    <row r="67" spans="1:65" outlineLevel="5">
      <c r="A67" s="22">
        <f t="shared" si="5"/>
        <v>2</v>
      </c>
      <c r="B67" s="9">
        <f t="shared" si="12"/>
        <v>43147</v>
      </c>
      <c r="C67" s="207">
        <v>364816</v>
      </c>
      <c r="D67" s="64">
        <f t="shared" si="21"/>
        <v>38.299999999999997</v>
      </c>
      <c r="E67" s="12">
        <v>38</v>
      </c>
      <c r="F67" s="12">
        <v>38</v>
      </c>
      <c r="G67" s="12">
        <v>39</v>
      </c>
      <c r="H67" s="12">
        <v>40</v>
      </c>
      <c r="I67" s="12">
        <v>37</v>
      </c>
      <c r="J67" s="12">
        <v>37</v>
      </c>
      <c r="K67" s="12">
        <v>38</v>
      </c>
      <c r="L67" s="12">
        <v>39</v>
      </c>
      <c r="M67" s="74" t="str">
        <f t="shared" si="22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48</v>
      </c>
      <c r="AO67" s="41">
        <v>836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1048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/>
      <c r="BA67" s="68"/>
      <c r="BB67" s="68"/>
      <c r="BC67" s="68"/>
      <c r="BD67" s="68"/>
      <c r="BE67" s="15"/>
      <c r="BF67" s="5">
        <f t="shared" si="30"/>
        <v>13270</v>
      </c>
      <c r="BG67" s="42">
        <v>4800</v>
      </c>
      <c r="BH67" s="42">
        <v>2770</v>
      </c>
      <c r="BI67" s="42"/>
      <c r="BJ67" s="42"/>
      <c r="BK67" s="42"/>
      <c r="BL67" s="42"/>
      <c r="BM67" s="15">
        <v>5700</v>
      </c>
    </row>
    <row r="68" spans="1:65" outlineLevel="5">
      <c r="A68" s="22">
        <f t="shared" si="5"/>
        <v>2</v>
      </c>
      <c r="B68" s="9">
        <f t="shared" si="12"/>
        <v>43148</v>
      </c>
      <c r="C68" s="207">
        <v>361602</v>
      </c>
      <c r="D68" s="64">
        <f t="shared" si="21"/>
        <v>38.299999999999997</v>
      </c>
      <c r="E68" s="12">
        <v>39</v>
      </c>
      <c r="F68" s="12">
        <v>39</v>
      </c>
      <c r="G68" s="12">
        <v>38</v>
      </c>
      <c r="H68" s="12">
        <v>39</v>
      </c>
      <c r="I68" s="12">
        <v>38</v>
      </c>
      <c r="J68" s="12">
        <v>38</v>
      </c>
      <c r="K68" s="12">
        <v>37</v>
      </c>
      <c r="L68" s="12">
        <v>38</v>
      </c>
      <c r="M68" s="74" t="str">
        <f t="shared" si="22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42</v>
      </c>
      <c r="AO68" s="41">
        <v>952</v>
      </c>
      <c r="AP68" s="110"/>
      <c r="AQ68" s="111"/>
      <c r="AR68" s="126" t="str">
        <f t="shared" si="25"/>
        <v/>
      </c>
      <c r="AS68" s="126" t="str">
        <f t="shared" si="26"/>
        <v/>
      </c>
      <c r="AT68" s="127">
        <v>1040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/>
      <c r="BA68" s="68"/>
      <c r="BB68" s="68"/>
      <c r="BC68" s="68"/>
      <c r="BD68" s="68"/>
      <c r="BE68" s="15"/>
      <c r="BF68" s="5">
        <f t="shared" si="30"/>
        <v>18520</v>
      </c>
      <c r="BG68" s="42">
        <v>4800</v>
      </c>
      <c r="BH68" s="42">
        <v>8190</v>
      </c>
      <c r="BI68" s="42"/>
      <c r="BJ68" s="42"/>
      <c r="BK68" s="42"/>
      <c r="BL68" s="42"/>
      <c r="BM68" s="15">
        <v>5530</v>
      </c>
    </row>
    <row r="69" spans="1:65" outlineLevel="5">
      <c r="A69" s="22">
        <f t="shared" si="5"/>
        <v>2</v>
      </c>
      <c r="B69" s="9">
        <f t="shared" si="12"/>
        <v>43149</v>
      </c>
      <c r="C69" s="207">
        <v>367004</v>
      </c>
      <c r="D69" s="64">
        <f t="shared" si="21"/>
        <v>38</v>
      </c>
      <c r="E69" s="12">
        <v>38</v>
      </c>
      <c r="F69" s="12">
        <v>38</v>
      </c>
      <c r="G69" s="12">
        <v>39</v>
      </c>
      <c r="H69" s="12">
        <v>39</v>
      </c>
      <c r="I69" s="12">
        <v>37</v>
      </c>
      <c r="J69" s="12">
        <v>37</v>
      </c>
      <c r="K69" s="12">
        <v>38</v>
      </c>
      <c r="L69" s="12">
        <v>38</v>
      </c>
      <c r="M69" s="74" t="str">
        <f t="shared" si="22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45</v>
      </c>
      <c r="AO69" s="41">
        <v>877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1070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/>
      <c r="BA69" s="68"/>
      <c r="BB69" s="68"/>
      <c r="BC69" s="68"/>
      <c r="BD69" s="68"/>
      <c r="BE69" s="15"/>
      <c r="BF69" s="5">
        <f t="shared" si="30"/>
        <v>17580</v>
      </c>
      <c r="BG69" s="42">
        <v>4800</v>
      </c>
      <c r="BH69" s="42">
        <v>7280</v>
      </c>
      <c r="BI69" s="42"/>
      <c r="BJ69" s="42"/>
      <c r="BK69" s="42"/>
      <c r="BL69" s="42"/>
      <c r="BM69" s="15">
        <v>5500</v>
      </c>
    </row>
    <row r="70" spans="1:65" outlineLevel="5">
      <c r="A70" s="22">
        <f t="shared" si="5"/>
        <v>2</v>
      </c>
      <c r="B70" s="9">
        <f t="shared" si="12"/>
        <v>43150</v>
      </c>
      <c r="C70" s="207">
        <v>348728</v>
      </c>
      <c r="D70" s="64">
        <f t="shared" si="21"/>
        <v>37.799999999999997</v>
      </c>
      <c r="E70" s="12">
        <v>38</v>
      </c>
      <c r="F70" s="12">
        <v>38</v>
      </c>
      <c r="G70" s="12">
        <v>39</v>
      </c>
      <c r="H70" s="12">
        <v>38</v>
      </c>
      <c r="I70" s="12">
        <v>37</v>
      </c>
      <c r="J70" s="12">
        <v>37</v>
      </c>
      <c r="K70" s="12">
        <v>38</v>
      </c>
      <c r="L70" s="12">
        <v>37</v>
      </c>
      <c r="M70" s="74" t="str">
        <f t="shared" si="22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37</v>
      </c>
      <c r="AO70" s="41">
        <v>1082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1074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>
        <v>81.93</v>
      </c>
      <c r="BA70" s="68"/>
      <c r="BB70" s="68"/>
      <c r="BC70" s="68"/>
      <c r="BD70" s="68"/>
      <c r="BE70" s="15"/>
      <c r="BF70" s="5">
        <f t="shared" si="30"/>
        <v>16960</v>
      </c>
      <c r="BG70" s="42">
        <v>4800</v>
      </c>
      <c r="BH70" s="42">
        <v>6560</v>
      </c>
      <c r="BI70" s="42"/>
      <c r="BJ70" s="42"/>
      <c r="BK70" s="42"/>
      <c r="BL70" s="42"/>
      <c r="BM70" s="15">
        <v>5600</v>
      </c>
    </row>
    <row r="71" spans="1:65" outlineLevel="5">
      <c r="A71" s="22">
        <f t="shared" si="5"/>
        <v>2</v>
      </c>
      <c r="B71" s="9">
        <f t="shared" si="12"/>
        <v>43151</v>
      </c>
      <c r="C71" s="207">
        <v>340765</v>
      </c>
      <c r="D71" s="64">
        <f t="shared" si="21"/>
        <v>37.799999999999997</v>
      </c>
      <c r="E71" s="12">
        <v>38</v>
      </c>
      <c r="F71" s="12">
        <v>38</v>
      </c>
      <c r="G71" s="12">
        <v>39</v>
      </c>
      <c r="H71" s="12">
        <v>38</v>
      </c>
      <c r="I71" s="12">
        <v>37</v>
      </c>
      <c r="J71" s="12">
        <v>37</v>
      </c>
      <c r="K71" s="12">
        <v>38</v>
      </c>
      <c r="L71" s="12">
        <v>37</v>
      </c>
      <c r="M71" s="74" t="str">
        <f t="shared" si="22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39</v>
      </c>
      <c r="AO71" s="41">
        <v>1024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1187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>
        <v>82.26</v>
      </c>
      <c r="BA71" s="68"/>
      <c r="BB71" s="68"/>
      <c r="BC71" s="68"/>
      <c r="BD71" s="68"/>
      <c r="BE71" s="15"/>
      <c r="BF71" s="5">
        <f t="shared" si="30"/>
        <v>17200</v>
      </c>
      <c r="BG71" s="42">
        <v>4800</v>
      </c>
      <c r="BH71" s="42">
        <v>6920</v>
      </c>
      <c r="BI71" s="42"/>
      <c r="BJ71" s="42"/>
      <c r="BK71" s="42"/>
      <c r="BL71" s="42"/>
      <c r="BM71" s="15">
        <v>5480</v>
      </c>
    </row>
    <row r="72" spans="1:65" outlineLevel="5">
      <c r="A72" s="22">
        <f t="shared" si="5"/>
        <v>2</v>
      </c>
      <c r="B72" s="9">
        <f t="shared" si="12"/>
        <v>43152</v>
      </c>
      <c r="C72" s="207">
        <v>333884</v>
      </c>
      <c r="D72" s="64">
        <f t="shared" si="21"/>
        <v>38.1</v>
      </c>
      <c r="E72" s="12">
        <v>38</v>
      </c>
      <c r="F72" s="12">
        <v>38</v>
      </c>
      <c r="G72" s="12">
        <v>39</v>
      </c>
      <c r="H72" s="12">
        <v>39</v>
      </c>
      <c r="I72" s="12">
        <v>37</v>
      </c>
      <c r="J72" s="12">
        <v>37</v>
      </c>
      <c r="K72" s="12">
        <v>38</v>
      </c>
      <c r="L72" s="12">
        <v>39</v>
      </c>
      <c r="M72" s="74" t="str">
        <f t="shared" si="22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38</v>
      </c>
      <c r="AO72" s="41">
        <v>1061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1272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82.3</v>
      </c>
      <c r="BA72" s="68"/>
      <c r="BB72" s="68"/>
      <c r="BC72" s="68"/>
      <c r="BD72" s="68"/>
      <c r="BE72" s="15"/>
      <c r="BF72" s="5">
        <f t="shared" si="30"/>
        <v>15580</v>
      </c>
      <c r="BG72" s="42">
        <v>4800</v>
      </c>
      <c r="BH72" s="42">
        <v>8750</v>
      </c>
      <c r="BI72" s="42"/>
      <c r="BJ72" s="42"/>
      <c r="BK72" s="42"/>
      <c r="BL72" s="42"/>
      <c r="BM72" s="15">
        <v>2030</v>
      </c>
    </row>
    <row r="73" spans="1:65" outlineLevel="5">
      <c r="A73" s="22">
        <f t="shared" si="5"/>
        <v>2</v>
      </c>
      <c r="B73" s="9">
        <f t="shared" si="12"/>
        <v>43153</v>
      </c>
      <c r="C73" s="207">
        <v>334035</v>
      </c>
      <c r="D73" s="64">
        <f t="shared" si="21"/>
        <v>37.5</v>
      </c>
      <c r="E73" s="12">
        <v>37</v>
      </c>
      <c r="F73" s="12">
        <v>38</v>
      </c>
      <c r="G73" s="12">
        <v>39</v>
      </c>
      <c r="H73" s="12">
        <v>38</v>
      </c>
      <c r="I73" s="12">
        <v>36</v>
      </c>
      <c r="J73" s="12">
        <v>37</v>
      </c>
      <c r="K73" s="12">
        <v>38</v>
      </c>
      <c r="L73" s="12">
        <v>37</v>
      </c>
      <c r="M73" s="74">
        <f t="shared" si="22"/>
        <v>7.4</v>
      </c>
      <c r="N73" s="86">
        <v>7.37</v>
      </c>
      <c r="O73" s="86">
        <v>7.38</v>
      </c>
      <c r="P73" s="86">
        <v>7.38</v>
      </c>
      <c r="Q73" s="86">
        <v>7.32</v>
      </c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34</v>
      </c>
      <c r="AO73" s="41">
        <v>1171</v>
      </c>
      <c r="AP73" s="110">
        <v>5.29</v>
      </c>
      <c r="AQ73" s="111">
        <v>4.45</v>
      </c>
      <c r="AR73" s="126">
        <f t="shared" si="25"/>
        <v>84.120982986767487</v>
      </c>
      <c r="AS73" s="126">
        <f t="shared" si="26"/>
        <v>15.879017013232513</v>
      </c>
      <c r="AT73" s="127">
        <v>1272</v>
      </c>
      <c r="AU73" s="128">
        <v>2.4500000000000002</v>
      </c>
      <c r="AV73" s="129">
        <v>1.59</v>
      </c>
      <c r="AW73" s="126">
        <f t="shared" si="27"/>
        <v>64.897959183673464</v>
      </c>
      <c r="AX73" s="126">
        <f t="shared" si="28"/>
        <v>35.102040816326536</v>
      </c>
      <c r="AY73" s="64">
        <f t="shared" si="29"/>
        <v>65.100600992944877</v>
      </c>
      <c r="AZ73" s="97">
        <v>82.5</v>
      </c>
      <c r="BA73" s="68"/>
      <c r="BB73" s="68"/>
      <c r="BC73" s="68"/>
      <c r="BD73" s="68"/>
      <c r="BE73" s="15"/>
      <c r="BF73" s="5">
        <f t="shared" si="30"/>
        <v>19270</v>
      </c>
      <c r="BG73" s="42">
        <v>4800</v>
      </c>
      <c r="BH73" s="42">
        <v>12330</v>
      </c>
      <c r="BI73" s="42"/>
      <c r="BJ73" s="42"/>
      <c r="BK73" s="42"/>
      <c r="BL73" s="42"/>
      <c r="BM73" s="15">
        <v>2140</v>
      </c>
    </row>
    <row r="74" spans="1:65" outlineLevel="5">
      <c r="A74" s="22">
        <f t="shared" si="5"/>
        <v>2</v>
      </c>
      <c r="B74" s="9">
        <f t="shared" si="12"/>
        <v>43154</v>
      </c>
      <c r="C74" s="207">
        <v>332876</v>
      </c>
      <c r="D74" s="64">
        <f t="shared" si="21"/>
        <v>37.799999999999997</v>
      </c>
      <c r="E74" s="12">
        <v>38</v>
      </c>
      <c r="F74" s="12">
        <v>38</v>
      </c>
      <c r="G74" s="12">
        <v>39</v>
      </c>
      <c r="H74" s="12">
        <v>38</v>
      </c>
      <c r="I74" s="12">
        <v>37</v>
      </c>
      <c r="J74" s="12">
        <v>37</v>
      </c>
      <c r="K74" s="12">
        <v>38</v>
      </c>
      <c r="L74" s="12">
        <v>37</v>
      </c>
      <c r="M74" s="74" t="str">
        <f t="shared" si="22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29</v>
      </c>
      <c r="AO74" s="41">
        <v>1393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1517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>
        <v>82.5</v>
      </c>
      <c r="BA74" s="68"/>
      <c r="BB74" s="68"/>
      <c r="BC74" s="68"/>
      <c r="BD74" s="68"/>
      <c r="BE74" s="15"/>
      <c r="BF74" s="5">
        <f t="shared" si="30"/>
        <v>14890</v>
      </c>
      <c r="BG74" s="42">
        <v>4800</v>
      </c>
      <c r="BH74" s="42">
        <v>4510</v>
      </c>
      <c r="BI74" s="42"/>
      <c r="BJ74" s="42"/>
      <c r="BK74" s="42"/>
      <c r="BL74" s="42"/>
      <c r="BM74" s="15">
        <v>5580</v>
      </c>
    </row>
    <row r="75" spans="1:65" outlineLevel="5">
      <c r="A75" s="22">
        <f t="shared" si="5"/>
        <v>2</v>
      </c>
      <c r="B75" s="9">
        <f t="shared" si="12"/>
        <v>43155</v>
      </c>
      <c r="C75" s="207">
        <v>332702</v>
      </c>
      <c r="D75" s="64">
        <f t="shared" si="21"/>
        <v>38</v>
      </c>
      <c r="E75" s="12">
        <v>38</v>
      </c>
      <c r="F75" s="12">
        <v>38</v>
      </c>
      <c r="G75" s="12">
        <v>39</v>
      </c>
      <c r="H75" s="12">
        <v>39</v>
      </c>
      <c r="I75" s="12">
        <v>37</v>
      </c>
      <c r="J75" s="12">
        <v>37</v>
      </c>
      <c r="K75" s="12">
        <v>38</v>
      </c>
      <c r="L75" s="12">
        <v>38</v>
      </c>
      <c r="M75" s="74" t="str">
        <f t="shared" si="22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29</v>
      </c>
      <c r="AO75" s="41">
        <v>1367</v>
      </c>
      <c r="AP75" s="110"/>
      <c r="AQ75" s="111"/>
      <c r="AR75" s="126" t="str">
        <f t="shared" si="25"/>
        <v/>
      </c>
      <c r="AS75" s="126" t="str">
        <f t="shared" si="26"/>
        <v/>
      </c>
      <c r="AT75" s="127">
        <v>1543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/>
      <c r="BA75" s="68"/>
      <c r="BB75" s="68"/>
      <c r="BC75" s="68"/>
      <c r="BD75" s="68"/>
      <c r="BE75" s="15"/>
      <c r="BF75" s="5">
        <f t="shared" si="30"/>
        <v>16600</v>
      </c>
      <c r="BG75" s="42">
        <v>4800</v>
      </c>
      <c r="BH75" s="42">
        <v>6070</v>
      </c>
      <c r="BI75" s="42"/>
      <c r="BJ75" s="42"/>
      <c r="BK75" s="42"/>
      <c r="BL75" s="42"/>
      <c r="BM75" s="15">
        <v>5730</v>
      </c>
    </row>
    <row r="76" spans="1:65" outlineLevel="5">
      <c r="A76" s="22">
        <f t="shared" si="5"/>
        <v>2</v>
      </c>
      <c r="B76" s="9">
        <f t="shared" si="12"/>
        <v>43156</v>
      </c>
      <c r="C76" s="207">
        <v>327509</v>
      </c>
      <c r="D76" s="64">
        <f t="shared" si="21"/>
        <v>37.5</v>
      </c>
      <c r="E76" s="12">
        <v>38</v>
      </c>
      <c r="F76" s="12">
        <v>38</v>
      </c>
      <c r="G76" s="12">
        <v>38</v>
      </c>
      <c r="H76" s="12">
        <v>38</v>
      </c>
      <c r="I76" s="12">
        <v>37</v>
      </c>
      <c r="J76" s="12">
        <v>37</v>
      </c>
      <c r="K76" s="12">
        <v>37</v>
      </c>
      <c r="L76" s="12">
        <v>37</v>
      </c>
      <c r="M76" s="74" t="str">
        <f t="shared" si="22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26</v>
      </c>
      <c r="AO76" s="41">
        <v>1527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1542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/>
      <c r="BA76" s="68"/>
      <c r="BB76" s="68"/>
      <c r="BC76" s="68"/>
      <c r="BD76" s="68"/>
      <c r="BE76" s="15"/>
      <c r="BF76" s="5">
        <f t="shared" si="30"/>
        <v>19080</v>
      </c>
      <c r="BG76" s="42">
        <v>4800</v>
      </c>
      <c r="BH76" s="42">
        <v>8750</v>
      </c>
      <c r="BI76" s="42"/>
      <c r="BJ76" s="42"/>
      <c r="BK76" s="42"/>
      <c r="BL76" s="42"/>
      <c r="BM76" s="15">
        <v>5530</v>
      </c>
    </row>
    <row r="77" spans="1:65" outlineLevel="5">
      <c r="A77" s="22">
        <f t="shared" si="5"/>
        <v>2</v>
      </c>
      <c r="B77" s="9">
        <f t="shared" si="12"/>
        <v>43157</v>
      </c>
      <c r="C77" s="207">
        <v>331058</v>
      </c>
      <c r="D77" s="64">
        <f t="shared" si="21"/>
        <v>37.299999999999997</v>
      </c>
      <c r="E77" s="12">
        <v>38</v>
      </c>
      <c r="F77" s="12">
        <v>38</v>
      </c>
      <c r="G77" s="12">
        <v>38</v>
      </c>
      <c r="H77" s="12">
        <v>37</v>
      </c>
      <c r="I77" s="12">
        <v>37</v>
      </c>
      <c r="J77" s="12">
        <v>37</v>
      </c>
      <c r="K77" s="12">
        <v>37</v>
      </c>
      <c r="L77" s="12">
        <v>36</v>
      </c>
      <c r="M77" s="74" t="str">
        <f t="shared" si="22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32</v>
      </c>
      <c r="AO77" s="41">
        <v>1241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986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82.4</v>
      </c>
      <c r="BA77" s="68"/>
      <c r="BB77" s="68"/>
      <c r="BC77" s="68"/>
      <c r="BD77" s="68"/>
      <c r="BE77" s="15"/>
      <c r="BF77" s="5">
        <f t="shared" si="30"/>
        <v>19010</v>
      </c>
      <c r="BG77" s="42">
        <v>4800</v>
      </c>
      <c r="BH77" s="42">
        <v>8540</v>
      </c>
      <c r="BI77" s="42"/>
      <c r="BJ77" s="42"/>
      <c r="BK77" s="42"/>
      <c r="BL77" s="42"/>
      <c r="BM77" s="15">
        <v>5670</v>
      </c>
    </row>
    <row r="78" spans="1:65" outlineLevel="5">
      <c r="A78" s="22">
        <f t="shared" si="5"/>
        <v>2</v>
      </c>
      <c r="B78" s="9">
        <f t="shared" si="12"/>
        <v>43158</v>
      </c>
      <c r="C78" s="207">
        <v>354185</v>
      </c>
      <c r="D78" s="64">
        <f t="shared" si="21"/>
        <v>37.799999999999997</v>
      </c>
      <c r="E78" s="12">
        <v>39</v>
      </c>
      <c r="F78" s="12">
        <v>38</v>
      </c>
      <c r="G78" s="12">
        <v>38</v>
      </c>
      <c r="H78" s="12">
        <v>38</v>
      </c>
      <c r="I78" s="12">
        <v>38</v>
      </c>
      <c r="J78" s="12">
        <v>37</v>
      </c>
      <c r="K78" s="12">
        <v>37</v>
      </c>
      <c r="L78" s="12">
        <v>37</v>
      </c>
      <c r="M78" s="74" t="str">
        <f t="shared" si="22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37</v>
      </c>
      <c r="AO78" s="41">
        <v>1065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964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82.5</v>
      </c>
      <c r="BA78" s="97">
        <v>59.88</v>
      </c>
      <c r="BB78" s="68"/>
      <c r="BC78" s="68"/>
      <c r="BD78" s="68"/>
      <c r="BE78" s="15"/>
      <c r="BF78" s="5">
        <f t="shared" si="30"/>
        <v>17580</v>
      </c>
      <c r="BG78" s="42">
        <v>4800</v>
      </c>
      <c r="BH78" s="42">
        <v>7160</v>
      </c>
      <c r="BI78" s="42"/>
      <c r="BJ78" s="42"/>
      <c r="BK78" s="42"/>
      <c r="BL78" s="42"/>
      <c r="BM78" s="15">
        <v>5620</v>
      </c>
    </row>
    <row r="79" spans="1:65" outlineLevel="5">
      <c r="A79" s="22">
        <f t="shared" si="5"/>
        <v>2</v>
      </c>
      <c r="B79" s="49">
        <f t="shared" si="12"/>
        <v>43159</v>
      </c>
      <c r="C79" s="207">
        <v>391187</v>
      </c>
      <c r="D79" s="64">
        <f t="shared" si="21"/>
        <v>38</v>
      </c>
      <c r="E79" s="12">
        <v>39</v>
      </c>
      <c r="F79" s="12">
        <v>38</v>
      </c>
      <c r="G79" s="12">
        <v>38</v>
      </c>
      <c r="H79" s="12">
        <v>39</v>
      </c>
      <c r="I79" s="12">
        <v>38</v>
      </c>
      <c r="J79" s="12">
        <v>37</v>
      </c>
      <c r="K79" s="12">
        <v>37</v>
      </c>
      <c r="L79" s="12">
        <v>38</v>
      </c>
      <c r="M79" s="74">
        <f t="shared" si="22"/>
        <v>7.6</v>
      </c>
      <c r="N79" s="86">
        <v>7.56</v>
      </c>
      <c r="O79" s="86">
        <v>7.54</v>
      </c>
      <c r="P79" s="86">
        <v>7.67</v>
      </c>
      <c r="Q79" s="86">
        <v>7.61</v>
      </c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42</v>
      </c>
      <c r="AO79" s="41">
        <v>950</v>
      </c>
      <c r="AP79" s="110">
        <v>5.73</v>
      </c>
      <c r="AQ79" s="111">
        <v>4.82</v>
      </c>
      <c r="AR79" s="126">
        <f t="shared" si="25"/>
        <v>84.11867364746945</v>
      </c>
      <c r="AS79" s="126">
        <f t="shared" si="26"/>
        <v>15.88132635253055</v>
      </c>
      <c r="AT79" s="127">
        <v>1117</v>
      </c>
      <c r="AU79" s="128">
        <v>2.42</v>
      </c>
      <c r="AV79" s="129">
        <v>1.65</v>
      </c>
      <c r="AW79" s="126">
        <f t="shared" si="27"/>
        <v>68.181818181818173</v>
      </c>
      <c r="AX79" s="126">
        <f t="shared" si="28"/>
        <v>31.818181818181827</v>
      </c>
      <c r="AY79" s="64">
        <f t="shared" si="29"/>
        <v>59.543568464730278</v>
      </c>
      <c r="AZ79" s="97">
        <v>81.8</v>
      </c>
      <c r="BA79" s="68"/>
      <c r="BB79" s="68"/>
      <c r="BC79" s="68"/>
      <c r="BD79" s="68"/>
      <c r="BE79" s="15"/>
      <c r="BF79" s="5">
        <f t="shared" si="30"/>
        <v>13180</v>
      </c>
      <c r="BG79" s="42">
        <v>4800</v>
      </c>
      <c r="BH79" s="42">
        <v>6560</v>
      </c>
      <c r="BI79" s="42"/>
      <c r="BJ79" s="42"/>
      <c r="BK79" s="42"/>
      <c r="BL79" s="42"/>
      <c r="BM79" s="15">
        <v>1820</v>
      </c>
    </row>
    <row r="80" spans="1:65" ht="17.25" outlineLevel="5" thickBot="1">
      <c r="A80" s="47" t="e">
        <f t="shared" si="5"/>
        <v>#VALUE!</v>
      </c>
      <c r="B80" s="49" t="s">
        <v>165</v>
      </c>
      <c r="C80" s="207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2"/>
      <c r="BH80" s="42"/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1">SUBTOTAL(4,C52:C80)</f>
        <v>392313</v>
      </c>
      <c r="D81" s="60">
        <f t="shared" si="31"/>
        <v>79.900000000000006</v>
      </c>
      <c r="E81" s="28">
        <f t="shared" si="31"/>
        <v>39</v>
      </c>
      <c r="F81" s="28">
        <f t="shared" si="31"/>
        <v>40</v>
      </c>
      <c r="G81" s="28">
        <f t="shared" si="31"/>
        <v>39</v>
      </c>
      <c r="H81" s="28">
        <f t="shared" si="31"/>
        <v>40</v>
      </c>
      <c r="I81" s="28">
        <f t="shared" si="31"/>
        <v>378</v>
      </c>
      <c r="J81" s="28">
        <f t="shared" si="31"/>
        <v>39</v>
      </c>
      <c r="K81" s="28">
        <f t="shared" si="31"/>
        <v>38</v>
      </c>
      <c r="L81" s="28">
        <f t="shared" si="31"/>
        <v>39</v>
      </c>
      <c r="M81" s="71">
        <f t="shared" si="31"/>
        <v>7.6</v>
      </c>
      <c r="N81" s="82">
        <f t="shared" si="31"/>
        <v>7.56</v>
      </c>
      <c r="O81" s="82">
        <f t="shared" si="31"/>
        <v>7.54</v>
      </c>
      <c r="P81" s="82">
        <f t="shared" si="31"/>
        <v>7.67</v>
      </c>
      <c r="Q81" s="82">
        <f t="shared" si="31"/>
        <v>7.61</v>
      </c>
      <c r="R81" s="82">
        <f t="shared" si="31"/>
        <v>0</v>
      </c>
      <c r="S81" s="82">
        <f t="shared" si="31"/>
        <v>0</v>
      </c>
      <c r="T81" s="82">
        <f t="shared" si="31"/>
        <v>0</v>
      </c>
      <c r="U81" s="82">
        <f t="shared" si="31"/>
        <v>0</v>
      </c>
      <c r="V81" s="29">
        <f t="shared" si="31"/>
        <v>0</v>
      </c>
      <c r="W81" s="39">
        <f t="shared" si="31"/>
        <v>0</v>
      </c>
      <c r="X81" s="39">
        <f t="shared" si="31"/>
        <v>0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0</v>
      </c>
      <c r="AF81" s="39">
        <f t="shared" si="31"/>
        <v>0</v>
      </c>
      <c r="AG81" s="39">
        <f t="shared" si="31"/>
        <v>0</v>
      </c>
      <c r="AH81" s="39">
        <f t="shared" si="31"/>
        <v>0</v>
      </c>
      <c r="AI81" s="39">
        <f t="shared" si="31"/>
        <v>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48</v>
      </c>
      <c r="AO81" s="39">
        <f t="shared" si="31"/>
        <v>1527</v>
      </c>
      <c r="AP81" s="104">
        <f t="shared" si="31"/>
        <v>5.8</v>
      </c>
      <c r="AQ81" s="105">
        <f t="shared" si="31"/>
        <v>4.96</v>
      </c>
      <c r="AR81" s="106">
        <f t="shared" si="31"/>
        <v>85.517241379310349</v>
      </c>
      <c r="AS81" s="106">
        <f t="shared" si="31"/>
        <v>15.88132635253055</v>
      </c>
      <c r="AT81" s="107">
        <f t="shared" si="31"/>
        <v>1543</v>
      </c>
      <c r="AU81" s="108">
        <f t="shared" si="31"/>
        <v>2.68</v>
      </c>
      <c r="AV81" s="109">
        <f t="shared" si="31"/>
        <v>1.77</v>
      </c>
      <c r="AW81" s="106">
        <f t="shared" si="31"/>
        <v>68.181818181818173</v>
      </c>
      <c r="AX81" s="106">
        <f t="shared" si="31"/>
        <v>35.102040816326536</v>
      </c>
      <c r="AY81" s="60">
        <f t="shared" si="31"/>
        <v>67.059553349875941</v>
      </c>
      <c r="AZ81" s="96">
        <f t="shared" si="31"/>
        <v>82.5</v>
      </c>
      <c r="BA81" s="67">
        <f t="shared" si="31"/>
        <v>59.88</v>
      </c>
      <c r="BB81" s="67">
        <f t="shared" si="31"/>
        <v>0</v>
      </c>
      <c r="BC81" s="67">
        <f t="shared" si="31"/>
        <v>0</v>
      </c>
      <c r="BD81" s="67">
        <f t="shared" si="31"/>
        <v>0</v>
      </c>
      <c r="BE81" s="27">
        <f t="shared" si="31"/>
        <v>0</v>
      </c>
      <c r="BF81" s="29">
        <f t="shared" si="31"/>
        <v>21020</v>
      </c>
      <c r="BG81" s="39">
        <f t="shared" si="31"/>
        <v>4800</v>
      </c>
      <c r="BH81" s="40">
        <f t="shared" si="31"/>
        <v>12330</v>
      </c>
      <c r="BI81" s="40">
        <f t="shared" si="31"/>
        <v>0</v>
      </c>
      <c r="BJ81" s="40">
        <f t="shared" si="31"/>
        <v>0</v>
      </c>
      <c r="BK81" s="40">
        <f t="shared" si="31"/>
        <v>0</v>
      </c>
      <c r="BL81" s="40">
        <f t="shared" si="31"/>
        <v>0</v>
      </c>
      <c r="BM81" s="27">
        <f t="shared" si="31"/>
        <v>5730</v>
      </c>
    </row>
    <row r="82" spans="1:65" outlineLevel="3">
      <c r="A82" s="187" t="s">
        <v>25</v>
      </c>
      <c r="B82" s="188"/>
      <c r="C82" s="207">
        <f t="shared" ref="C82:BM82" si="32">SUBTOTAL(5,C52:C80)</f>
        <v>325340</v>
      </c>
      <c r="D82" s="208">
        <f t="shared" si="32"/>
        <v>37</v>
      </c>
      <c r="E82" s="12">
        <f t="shared" si="32"/>
        <v>37</v>
      </c>
      <c r="F82" s="12">
        <f t="shared" si="32"/>
        <v>35</v>
      </c>
      <c r="G82" s="12">
        <f t="shared" si="32"/>
        <v>38</v>
      </c>
      <c r="H82" s="12">
        <f t="shared" si="32"/>
        <v>37</v>
      </c>
      <c r="I82" s="12">
        <f t="shared" si="32"/>
        <v>36</v>
      </c>
      <c r="J82" s="12">
        <f t="shared" si="32"/>
        <v>34</v>
      </c>
      <c r="K82" s="12">
        <f t="shared" si="32"/>
        <v>37</v>
      </c>
      <c r="L82" s="12">
        <f t="shared" si="32"/>
        <v>36</v>
      </c>
      <c r="M82" s="210">
        <f t="shared" si="32"/>
        <v>7.3</v>
      </c>
      <c r="N82" s="83">
        <f t="shared" si="32"/>
        <v>7.34</v>
      </c>
      <c r="O82" s="83">
        <f t="shared" si="32"/>
        <v>7.36</v>
      </c>
      <c r="P82" s="83">
        <f t="shared" si="32"/>
        <v>7.34</v>
      </c>
      <c r="Q82" s="83">
        <f t="shared" si="32"/>
        <v>7.32</v>
      </c>
      <c r="R82" s="83">
        <f t="shared" si="32"/>
        <v>0</v>
      </c>
      <c r="S82" s="83">
        <f t="shared" si="32"/>
        <v>0</v>
      </c>
      <c r="T82" s="83">
        <f t="shared" si="32"/>
        <v>0</v>
      </c>
      <c r="U82" s="83">
        <f t="shared" si="32"/>
        <v>0</v>
      </c>
      <c r="V82" s="212">
        <f t="shared" si="32"/>
        <v>0</v>
      </c>
      <c r="W82" s="41">
        <f t="shared" si="32"/>
        <v>0</v>
      </c>
      <c r="X82" s="41">
        <f t="shared" si="32"/>
        <v>0</v>
      </c>
      <c r="Y82" s="41">
        <f t="shared" si="32"/>
        <v>0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212">
        <f t="shared" si="32"/>
        <v>0</v>
      </c>
      <c r="AF82" s="41">
        <f t="shared" si="32"/>
        <v>0</v>
      </c>
      <c r="AG82" s="41">
        <f t="shared" si="32"/>
        <v>0</v>
      </c>
      <c r="AH82" s="41">
        <f t="shared" si="32"/>
        <v>0</v>
      </c>
      <c r="AI82" s="41">
        <f t="shared" si="32"/>
        <v>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26</v>
      </c>
      <c r="AO82" s="41">
        <f t="shared" si="32"/>
        <v>836</v>
      </c>
      <c r="AP82" s="110">
        <f t="shared" si="32"/>
        <v>5.03</v>
      </c>
      <c r="AQ82" s="111">
        <f t="shared" si="32"/>
        <v>4.25</v>
      </c>
      <c r="AR82" s="216">
        <f t="shared" si="32"/>
        <v>84.11867364746945</v>
      </c>
      <c r="AS82" s="216">
        <f t="shared" si="32"/>
        <v>14.482758620689651</v>
      </c>
      <c r="AT82" s="113">
        <f t="shared" si="32"/>
        <v>964</v>
      </c>
      <c r="AU82" s="114">
        <f t="shared" si="32"/>
        <v>2.42</v>
      </c>
      <c r="AV82" s="115">
        <f t="shared" si="32"/>
        <v>1.59</v>
      </c>
      <c r="AW82" s="216">
        <f t="shared" si="32"/>
        <v>64.897959183673464</v>
      </c>
      <c r="AX82" s="216">
        <f t="shared" si="32"/>
        <v>31.818181818181827</v>
      </c>
      <c r="AY82" s="208">
        <f t="shared" si="32"/>
        <v>59.543568464730278</v>
      </c>
      <c r="AZ82" s="97">
        <f t="shared" si="32"/>
        <v>81.61</v>
      </c>
      <c r="BA82" s="68">
        <f t="shared" si="32"/>
        <v>59.88</v>
      </c>
      <c r="BB82" s="68">
        <f t="shared" si="32"/>
        <v>0</v>
      </c>
      <c r="BC82" s="68">
        <f t="shared" si="32"/>
        <v>0</v>
      </c>
      <c r="BD82" s="68">
        <f t="shared" si="32"/>
        <v>0</v>
      </c>
      <c r="BE82" s="15">
        <f t="shared" si="32"/>
        <v>0</v>
      </c>
      <c r="BF82" s="212">
        <f t="shared" si="32"/>
        <v>9890</v>
      </c>
      <c r="BG82" s="41">
        <f t="shared" si="32"/>
        <v>4800</v>
      </c>
      <c r="BH82" s="42">
        <f t="shared" si="32"/>
        <v>0</v>
      </c>
      <c r="BI82" s="42">
        <f t="shared" si="32"/>
        <v>0</v>
      </c>
      <c r="BJ82" s="42">
        <f t="shared" si="32"/>
        <v>0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>
      <c r="A83" s="187" t="s">
        <v>14</v>
      </c>
      <c r="B83" s="188"/>
      <c r="C83" s="207">
        <f>IFERROR(SUBTOTAL(1,C52:C80),"")</f>
        <v>349887.10714285716</v>
      </c>
      <c r="D83" s="208">
        <f t="shared" ref="D83:BM83" si="33">IFERROR(SUBTOTAL(1,D52:D80),"")</f>
        <v>39.328571428571422</v>
      </c>
      <c r="E83" s="12">
        <f t="shared" si="33"/>
        <v>38</v>
      </c>
      <c r="F83" s="12">
        <f t="shared" si="33"/>
        <v>37.785714285714285</v>
      </c>
      <c r="G83" s="12">
        <f t="shared" si="33"/>
        <v>38.678571428571431</v>
      </c>
      <c r="H83" s="12">
        <f t="shared" si="33"/>
        <v>38.642857142857146</v>
      </c>
      <c r="I83" s="12">
        <f t="shared" si="33"/>
        <v>49.178571428571431</v>
      </c>
      <c r="J83" s="12">
        <f t="shared" si="33"/>
        <v>36.785714285714285</v>
      </c>
      <c r="K83" s="12">
        <f t="shared" si="33"/>
        <v>37.678571428571431</v>
      </c>
      <c r="L83" s="12">
        <f t="shared" si="33"/>
        <v>37.678571428571431</v>
      </c>
      <c r="M83" s="210">
        <f t="shared" si="33"/>
        <v>7.4250000000000007</v>
      </c>
      <c r="N83" s="83">
        <f t="shared" si="33"/>
        <v>7.4124999999999996</v>
      </c>
      <c r="O83" s="83">
        <f t="shared" si="33"/>
        <v>7.4124999999999996</v>
      </c>
      <c r="P83" s="83">
        <f t="shared" si="33"/>
        <v>7.4450000000000003</v>
      </c>
      <c r="Q83" s="83">
        <f t="shared" si="33"/>
        <v>7.3949999999999996</v>
      </c>
      <c r="R83" s="83" t="str">
        <f t="shared" si="33"/>
        <v/>
      </c>
      <c r="S83" s="83" t="str">
        <f t="shared" si="33"/>
        <v/>
      </c>
      <c r="T83" s="83" t="str">
        <f t="shared" si="33"/>
        <v/>
      </c>
      <c r="U83" s="83" t="str">
        <f t="shared" si="33"/>
        <v/>
      </c>
      <c r="V83" s="212" t="str">
        <f t="shared" si="33"/>
        <v/>
      </c>
      <c r="W83" s="41" t="str">
        <f t="shared" si="33"/>
        <v/>
      </c>
      <c r="X83" s="41" t="str">
        <f t="shared" si="33"/>
        <v/>
      </c>
      <c r="Y83" s="41" t="str">
        <f t="shared" si="33"/>
        <v/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212" t="str">
        <f t="shared" si="33"/>
        <v/>
      </c>
      <c r="AF83" s="41" t="str">
        <f t="shared" si="33"/>
        <v/>
      </c>
      <c r="AG83" s="41" t="str">
        <f t="shared" si="33"/>
        <v/>
      </c>
      <c r="AH83" s="41" t="str">
        <f t="shared" si="33"/>
        <v/>
      </c>
      <c r="AI83" s="41" t="str">
        <f t="shared" si="33"/>
        <v/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38.392857142857146</v>
      </c>
      <c r="AO83" s="41">
        <f t="shared" si="33"/>
        <v>1060.75</v>
      </c>
      <c r="AP83" s="110">
        <f t="shared" si="33"/>
        <v>5.4625000000000004</v>
      </c>
      <c r="AQ83" s="111">
        <f t="shared" si="33"/>
        <v>4.62</v>
      </c>
      <c r="AR83" s="216">
        <f t="shared" si="33"/>
        <v>84.562484940762573</v>
      </c>
      <c r="AS83" s="216">
        <f t="shared" si="33"/>
        <v>15.437515059237434</v>
      </c>
      <c r="AT83" s="113">
        <f t="shared" si="33"/>
        <v>1113.0357142857142</v>
      </c>
      <c r="AU83" s="114">
        <f t="shared" si="33"/>
        <v>2.5049999999999999</v>
      </c>
      <c r="AV83" s="115">
        <f t="shared" si="33"/>
        <v>1.67</v>
      </c>
      <c r="AW83" s="216">
        <f t="shared" si="33"/>
        <v>66.683972379320821</v>
      </c>
      <c r="AX83" s="216">
        <f t="shared" si="33"/>
        <v>33.316027620679179</v>
      </c>
      <c r="AY83" s="208">
        <f t="shared" si="33"/>
        <v>63.347989525417184</v>
      </c>
      <c r="AZ83" s="97">
        <f t="shared" si="33"/>
        <v>82.074999999999989</v>
      </c>
      <c r="BA83" s="68">
        <f t="shared" si="33"/>
        <v>59.88</v>
      </c>
      <c r="BB83" s="68" t="str">
        <f t="shared" si="33"/>
        <v/>
      </c>
      <c r="BC83" s="68" t="str">
        <f t="shared" si="33"/>
        <v/>
      </c>
      <c r="BD83" s="68" t="str">
        <f t="shared" si="33"/>
        <v/>
      </c>
      <c r="BE83" s="15" t="str">
        <f>IFERROR(SUBTOTAL(1,BE52:BE80),"")</f>
        <v/>
      </c>
      <c r="BF83" s="212">
        <f t="shared" si="33"/>
        <v>16055.107142857143</v>
      </c>
      <c r="BG83" s="41">
        <f t="shared" si="33"/>
        <v>4800</v>
      </c>
      <c r="BH83" s="42">
        <f t="shared" si="33"/>
        <v>7534.75</v>
      </c>
      <c r="BI83" s="42" t="str">
        <f t="shared" si="33"/>
        <v/>
      </c>
      <c r="BJ83" s="42" t="str">
        <f t="shared" si="33"/>
        <v/>
      </c>
      <c r="BK83" s="42" t="str">
        <f t="shared" si="33"/>
        <v/>
      </c>
      <c r="BL83" s="42" t="str">
        <f t="shared" si="33"/>
        <v/>
      </c>
      <c r="BM83" s="15">
        <f t="shared" si="33"/>
        <v>3720.3571428571427</v>
      </c>
    </row>
    <row r="84" spans="1:65" ht="17.25" outlineLevel="1" thickBot="1">
      <c r="A84" s="224" t="s">
        <v>59</v>
      </c>
      <c r="B84" s="225"/>
      <c r="C84" s="226">
        <f>SUBTOTAL(9,C52:C80)</f>
        <v>9796839</v>
      </c>
      <c r="D84" s="227"/>
      <c r="E84" s="228"/>
      <c r="F84" s="228"/>
      <c r="G84" s="228"/>
      <c r="H84" s="228"/>
      <c r="I84" s="228"/>
      <c r="J84" s="228"/>
      <c r="K84" s="228"/>
      <c r="L84" s="228"/>
      <c r="M84" s="229"/>
      <c r="N84" s="230"/>
      <c r="O84" s="230"/>
      <c r="P84" s="230"/>
      <c r="Q84" s="230"/>
      <c r="R84" s="230"/>
      <c r="S84" s="230"/>
      <c r="T84" s="230"/>
      <c r="U84" s="230"/>
      <c r="V84" s="231"/>
      <c r="W84" s="232"/>
      <c r="X84" s="232"/>
      <c r="Y84" s="232"/>
      <c r="Z84" s="232"/>
      <c r="AA84" s="232"/>
      <c r="AB84" s="232"/>
      <c r="AC84" s="232"/>
      <c r="AD84" s="232"/>
      <c r="AE84" s="231"/>
      <c r="AF84" s="232"/>
      <c r="AG84" s="232"/>
      <c r="AH84" s="232"/>
      <c r="AI84" s="232"/>
      <c r="AJ84" s="232"/>
      <c r="AK84" s="232"/>
      <c r="AL84" s="232"/>
      <c r="AM84" s="232"/>
      <c r="AN84" s="232"/>
      <c r="AO84" s="233">
        <f>SUBTOTAL(9,AO52:AO80)</f>
        <v>29701</v>
      </c>
      <c r="AP84" s="234"/>
      <c r="AQ84" s="235"/>
      <c r="AR84" s="236"/>
      <c r="AS84" s="236"/>
      <c r="AT84" s="237">
        <f>SUBTOTAL(9,AT52:AT80)</f>
        <v>31165</v>
      </c>
      <c r="AU84" s="238"/>
      <c r="AV84" s="239"/>
      <c r="AW84" s="236"/>
      <c r="AX84" s="236"/>
      <c r="AY84" s="227"/>
      <c r="AZ84" s="240"/>
      <c r="BA84" s="241"/>
      <c r="BB84" s="241"/>
      <c r="BC84" s="241"/>
      <c r="BD84" s="241"/>
      <c r="BE84" s="242">
        <f>SUBTOTAL(9,BE52:BE80)</f>
        <v>0</v>
      </c>
      <c r="BF84" s="243">
        <f t="shared" ref="BF84:BM84" si="34">SUBTOTAL(9,BF52:BF80)</f>
        <v>449543</v>
      </c>
      <c r="BG84" s="233">
        <f t="shared" si="34"/>
        <v>134400</v>
      </c>
      <c r="BH84" s="244">
        <f t="shared" si="34"/>
        <v>210973</v>
      </c>
      <c r="BI84" s="244">
        <f t="shared" si="34"/>
        <v>0</v>
      </c>
      <c r="BJ84" s="244">
        <f t="shared" si="34"/>
        <v>0</v>
      </c>
      <c r="BK84" s="244">
        <f t="shared" si="34"/>
        <v>0</v>
      </c>
      <c r="BL84" s="244">
        <f t="shared" si="34"/>
        <v>0</v>
      </c>
      <c r="BM84" s="242">
        <f t="shared" si="34"/>
        <v>104170</v>
      </c>
    </row>
    <row r="85" spans="1:65" outlineLevel="5">
      <c r="A85" s="21">
        <f t="shared" si="5"/>
        <v>3</v>
      </c>
      <c r="B85" s="8">
        <f>B79+1</f>
        <v>43160</v>
      </c>
      <c r="C85" s="207">
        <v>406284</v>
      </c>
      <c r="D85" s="64"/>
      <c r="E85" s="12">
        <v>38</v>
      </c>
      <c r="F85" s="12">
        <v>39</v>
      </c>
      <c r="G85" s="12">
        <v>39</v>
      </c>
      <c r="H85" s="12">
        <v>38</v>
      </c>
      <c r="I85" s="12">
        <v>37</v>
      </c>
      <c r="J85" s="12">
        <v>38</v>
      </c>
      <c r="K85" s="12">
        <v>38</v>
      </c>
      <c r="L85" s="12">
        <v>37</v>
      </c>
      <c r="M85" s="74" t="str">
        <f t="shared" ref="M85:M115" si="35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6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7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32</v>
      </c>
      <c r="AO85" s="41">
        <v>1256</v>
      </c>
      <c r="AP85" s="110"/>
      <c r="AQ85" s="111"/>
      <c r="AR85" s="126" t="str">
        <f t="shared" ref="AR85:AR115" si="38">IFERROR(AQ85/AP85*100,"")</f>
        <v/>
      </c>
      <c r="AS85" s="126" t="str">
        <f t="shared" ref="AS85:AS115" si="39">IFERROR(100-AR85,"")</f>
        <v/>
      </c>
      <c r="AT85" s="127">
        <v>1413</v>
      </c>
      <c r="AU85" s="128"/>
      <c r="AV85" s="129"/>
      <c r="AW85" s="126" t="str">
        <f t="shared" ref="AW85:AW115" si="40">IFERROR(AV85/AU85*100,"")</f>
        <v/>
      </c>
      <c r="AX85" s="126" t="str">
        <f t="shared" ref="AX85:AX115" si="41">IFERROR(100-AW85,"")</f>
        <v/>
      </c>
      <c r="AY85" s="64" t="str">
        <f t="shared" ref="AY85:AY115" si="42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3">IF(SUM(BG85:BM85)=0,"",SUM(BG85:BM85))</f>
        <v>11110</v>
      </c>
      <c r="BG85" s="42">
        <v>4800</v>
      </c>
      <c r="BH85" s="42">
        <v>3910</v>
      </c>
      <c r="BI85" s="42"/>
      <c r="BJ85" s="42"/>
      <c r="BK85" s="42"/>
      <c r="BL85" s="42"/>
      <c r="BM85" s="42">
        <v>2400</v>
      </c>
    </row>
    <row r="86" spans="1:65" outlineLevel="5">
      <c r="A86" s="22">
        <f t="shared" si="5"/>
        <v>3</v>
      </c>
      <c r="B86" s="9">
        <f t="shared" ref="B86:B149" si="44">B85+1</f>
        <v>43161</v>
      </c>
      <c r="C86" s="207">
        <v>402749</v>
      </c>
      <c r="D86" s="64"/>
      <c r="E86" s="12">
        <v>37</v>
      </c>
      <c r="F86" s="12">
        <v>39</v>
      </c>
      <c r="G86" s="12">
        <v>38</v>
      </c>
      <c r="H86" s="12">
        <v>38</v>
      </c>
      <c r="I86" s="12">
        <v>36</v>
      </c>
      <c r="J86" s="12">
        <v>38</v>
      </c>
      <c r="K86" s="12">
        <v>37</v>
      </c>
      <c r="L86" s="12">
        <v>37</v>
      </c>
      <c r="M86" s="74" t="str">
        <f t="shared" si="35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6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7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32</v>
      </c>
      <c r="AO86" s="41">
        <v>1254</v>
      </c>
      <c r="AP86" s="110"/>
      <c r="AQ86" s="111"/>
      <c r="AR86" s="126" t="str">
        <f t="shared" si="38"/>
        <v/>
      </c>
      <c r="AS86" s="126" t="str">
        <f t="shared" si="39"/>
        <v/>
      </c>
      <c r="AT86" s="127">
        <v>1425</v>
      </c>
      <c r="AU86" s="128"/>
      <c r="AV86" s="129"/>
      <c r="AW86" s="126" t="str">
        <f t="shared" si="40"/>
        <v/>
      </c>
      <c r="AX86" s="126" t="str">
        <f t="shared" si="41"/>
        <v/>
      </c>
      <c r="AY86" s="64" t="str">
        <f t="shared" si="42"/>
        <v/>
      </c>
      <c r="AZ86" s="97">
        <v>82</v>
      </c>
      <c r="BA86" s="68"/>
      <c r="BB86" s="68"/>
      <c r="BC86" s="68"/>
      <c r="BD86" s="68"/>
      <c r="BE86" s="15"/>
      <c r="BF86" s="5">
        <f t="shared" si="43"/>
        <v>19080</v>
      </c>
      <c r="BG86" s="42">
        <v>4800</v>
      </c>
      <c r="BH86" s="42">
        <v>8390</v>
      </c>
      <c r="BI86" s="42"/>
      <c r="BJ86" s="42"/>
      <c r="BK86" s="42"/>
      <c r="BL86" s="42"/>
      <c r="BM86" s="42">
        <v>5890</v>
      </c>
    </row>
    <row r="87" spans="1:65" outlineLevel="5">
      <c r="A87" s="22">
        <f t="shared" si="5"/>
        <v>3</v>
      </c>
      <c r="B87" s="9">
        <f t="shared" si="44"/>
        <v>43162</v>
      </c>
      <c r="C87" s="207">
        <v>386095</v>
      </c>
      <c r="D87" s="64"/>
      <c r="E87" s="12">
        <v>37</v>
      </c>
      <c r="F87" s="12">
        <v>37</v>
      </c>
      <c r="G87" s="12">
        <v>38</v>
      </c>
      <c r="H87" s="12">
        <v>38</v>
      </c>
      <c r="I87" s="12">
        <v>36</v>
      </c>
      <c r="J87" s="12">
        <v>36</v>
      </c>
      <c r="K87" s="12">
        <v>37</v>
      </c>
      <c r="L87" s="12">
        <v>37</v>
      </c>
      <c r="M87" s="74" t="str">
        <f t="shared" si="35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6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7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29</v>
      </c>
      <c r="AO87" s="41">
        <v>1387</v>
      </c>
      <c r="AP87" s="110"/>
      <c r="AQ87" s="111"/>
      <c r="AR87" s="126" t="str">
        <f t="shared" si="38"/>
        <v/>
      </c>
      <c r="AS87" s="126" t="str">
        <f t="shared" si="39"/>
        <v/>
      </c>
      <c r="AT87" s="127">
        <v>1416</v>
      </c>
      <c r="AU87" s="128"/>
      <c r="AV87" s="129"/>
      <c r="AW87" s="126" t="str">
        <f t="shared" si="40"/>
        <v/>
      </c>
      <c r="AX87" s="126" t="str">
        <f t="shared" si="41"/>
        <v/>
      </c>
      <c r="AY87" s="64" t="str">
        <f t="shared" si="42"/>
        <v/>
      </c>
      <c r="AZ87" s="97"/>
      <c r="BA87" s="68"/>
      <c r="BB87" s="68"/>
      <c r="BC87" s="68"/>
      <c r="BD87" s="68"/>
      <c r="BE87" s="15"/>
      <c r="BF87" s="5">
        <f t="shared" si="43"/>
        <v>17250</v>
      </c>
      <c r="BG87" s="42">
        <v>4800</v>
      </c>
      <c r="BH87" s="42">
        <v>6660</v>
      </c>
      <c r="BI87" s="42"/>
      <c r="BJ87" s="42"/>
      <c r="BK87" s="42"/>
      <c r="BL87" s="42"/>
      <c r="BM87" s="42">
        <v>5790</v>
      </c>
    </row>
    <row r="88" spans="1:65" outlineLevel="5">
      <c r="A88" s="22">
        <f t="shared" si="5"/>
        <v>3</v>
      </c>
      <c r="B88" s="9">
        <f t="shared" si="44"/>
        <v>43163</v>
      </c>
      <c r="C88" s="207">
        <v>389007</v>
      </c>
      <c r="D88" s="64"/>
      <c r="E88" s="12">
        <v>38</v>
      </c>
      <c r="F88" s="12">
        <v>37</v>
      </c>
      <c r="G88" s="12">
        <v>39</v>
      </c>
      <c r="H88" s="12">
        <v>37</v>
      </c>
      <c r="I88" s="12">
        <v>37</v>
      </c>
      <c r="J88" s="12">
        <v>36</v>
      </c>
      <c r="K88" s="12">
        <v>38</v>
      </c>
      <c r="L88" s="12">
        <v>36</v>
      </c>
      <c r="M88" s="74" t="str">
        <f t="shared" si="35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6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7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30</v>
      </c>
      <c r="AO88" s="41">
        <v>1348</v>
      </c>
      <c r="AP88" s="110"/>
      <c r="AQ88" s="111"/>
      <c r="AR88" s="126" t="str">
        <f t="shared" si="38"/>
        <v/>
      </c>
      <c r="AS88" s="126" t="str">
        <f t="shared" si="39"/>
        <v/>
      </c>
      <c r="AT88" s="127">
        <v>1392</v>
      </c>
      <c r="AU88" s="128"/>
      <c r="AV88" s="129"/>
      <c r="AW88" s="126" t="str">
        <f t="shared" si="40"/>
        <v/>
      </c>
      <c r="AX88" s="126" t="str">
        <f t="shared" si="41"/>
        <v/>
      </c>
      <c r="AY88" s="64" t="str">
        <f t="shared" si="42"/>
        <v/>
      </c>
      <c r="AZ88" s="97"/>
      <c r="BA88" s="68"/>
      <c r="BB88" s="68"/>
      <c r="BC88" s="68"/>
      <c r="BD88" s="68"/>
      <c r="BE88" s="15"/>
      <c r="BF88" s="5">
        <f t="shared" si="43"/>
        <v>17260</v>
      </c>
      <c r="BG88" s="42">
        <v>4800</v>
      </c>
      <c r="BH88" s="42">
        <v>6990</v>
      </c>
      <c r="BI88" s="42"/>
      <c r="BJ88" s="42"/>
      <c r="BK88" s="42"/>
      <c r="BL88" s="42"/>
      <c r="BM88" s="42">
        <v>5470</v>
      </c>
    </row>
    <row r="89" spans="1:65" outlineLevel="5">
      <c r="A89" s="22">
        <f t="shared" si="5"/>
        <v>3</v>
      </c>
      <c r="B89" s="9">
        <f t="shared" si="44"/>
        <v>43164</v>
      </c>
      <c r="C89" s="207">
        <v>438682</v>
      </c>
      <c r="D89" s="64"/>
      <c r="E89" s="12">
        <v>37</v>
      </c>
      <c r="F89" s="12">
        <v>37</v>
      </c>
      <c r="G89" s="12">
        <v>39</v>
      </c>
      <c r="H89" s="12">
        <v>38</v>
      </c>
      <c r="I89" s="12">
        <v>36</v>
      </c>
      <c r="J89" s="12">
        <v>36</v>
      </c>
      <c r="K89" s="12">
        <v>38</v>
      </c>
      <c r="L89" s="12">
        <v>37</v>
      </c>
      <c r="M89" s="74" t="str">
        <f t="shared" si="35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6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7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27</v>
      </c>
      <c r="AO89" s="41">
        <v>1496</v>
      </c>
      <c r="AP89" s="110"/>
      <c r="AQ89" s="111"/>
      <c r="AR89" s="126" t="str">
        <f t="shared" si="38"/>
        <v/>
      </c>
      <c r="AS89" s="126" t="str">
        <f t="shared" si="39"/>
        <v/>
      </c>
      <c r="AT89" s="127">
        <v>1416</v>
      </c>
      <c r="AU89" s="128"/>
      <c r="AV89" s="129"/>
      <c r="AW89" s="126" t="str">
        <f t="shared" si="40"/>
        <v/>
      </c>
      <c r="AX89" s="126" t="str">
        <f t="shared" si="41"/>
        <v/>
      </c>
      <c r="AY89" s="64" t="str">
        <f t="shared" si="42"/>
        <v/>
      </c>
      <c r="AZ89" s="97">
        <v>81.88</v>
      </c>
      <c r="BA89" s="68"/>
      <c r="BB89" s="68"/>
      <c r="BC89" s="68"/>
      <c r="BD89" s="68"/>
      <c r="BE89" s="15"/>
      <c r="BF89" s="5">
        <f t="shared" si="43"/>
        <v>16780</v>
      </c>
      <c r="BG89" s="42">
        <v>4800</v>
      </c>
      <c r="BH89" s="42">
        <v>9560</v>
      </c>
      <c r="BI89" s="42"/>
      <c r="BJ89" s="42"/>
      <c r="BK89" s="42"/>
      <c r="BL89" s="42"/>
      <c r="BM89" s="42">
        <v>2420</v>
      </c>
    </row>
    <row r="90" spans="1:65" outlineLevel="5">
      <c r="A90" s="22">
        <f t="shared" si="5"/>
        <v>3</v>
      </c>
      <c r="B90" s="9">
        <f t="shared" si="44"/>
        <v>43165</v>
      </c>
      <c r="C90" s="207">
        <v>397109</v>
      </c>
      <c r="D90" s="64"/>
      <c r="E90" s="12">
        <v>38</v>
      </c>
      <c r="F90" s="12">
        <v>36</v>
      </c>
      <c r="G90" s="12">
        <v>38</v>
      </c>
      <c r="H90" s="12">
        <v>38</v>
      </c>
      <c r="I90" s="12">
        <v>37</v>
      </c>
      <c r="J90" s="12">
        <v>35</v>
      </c>
      <c r="K90" s="12">
        <v>37</v>
      </c>
      <c r="L90" s="12">
        <v>37</v>
      </c>
      <c r="M90" s="74" t="str">
        <f t="shared" si="35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6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7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28</v>
      </c>
      <c r="AO90" s="41">
        <v>1424</v>
      </c>
      <c r="AP90" s="110"/>
      <c r="AQ90" s="111"/>
      <c r="AR90" s="126" t="str">
        <f t="shared" si="38"/>
        <v/>
      </c>
      <c r="AS90" s="126" t="str">
        <f t="shared" si="39"/>
        <v/>
      </c>
      <c r="AT90" s="127">
        <v>1364</v>
      </c>
      <c r="AU90" s="128"/>
      <c r="AV90" s="129"/>
      <c r="AW90" s="126" t="str">
        <f t="shared" si="40"/>
        <v/>
      </c>
      <c r="AX90" s="126" t="str">
        <f t="shared" si="41"/>
        <v/>
      </c>
      <c r="AY90" s="64" t="str">
        <f t="shared" si="42"/>
        <v/>
      </c>
      <c r="AZ90" s="97">
        <v>82.4</v>
      </c>
      <c r="BA90" s="68"/>
      <c r="BB90" s="68"/>
      <c r="BC90" s="68"/>
      <c r="BD90" s="68"/>
      <c r="BE90" s="15"/>
      <c r="BF90" s="5">
        <f t="shared" si="43"/>
        <v>20200</v>
      </c>
      <c r="BG90" s="42">
        <v>4800</v>
      </c>
      <c r="BH90" s="42">
        <v>10810</v>
      </c>
      <c r="BI90" s="42"/>
      <c r="BJ90" s="42"/>
      <c r="BK90" s="42"/>
      <c r="BL90" s="42"/>
      <c r="BM90" s="42">
        <v>4590</v>
      </c>
    </row>
    <row r="91" spans="1:65" outlineLevel="5">
      <c r="A91" s="22">
        <f t="shared" ref="A91:A162" si="45">MONTH(B91)</f>
        <v>3</v>
      </c>
      <c r="B91" s="9">
        <f t="shared" si="44"/>
        <v>43166</v>
      </c>
      <c r="C91" s="207">
        <v>378781</v>
      </c>
      <c r="D91" s="64"/>
      <c r="E91" s="12">
        <v>38</v>
      </c>
      <c r="F91" s="12">
        <v>37</v>
      </c>
      <c r="G91" s="12">
        <v>39</v>
      </c>
      <c r="H91" s="12">
        <v>38</v>
      </c>
      <c r="I91" s="12">
        <v>37</v>
      </c>
      <c r="J91" s="12">
        <v>36</v>
      </c>
      <c r="K91" s="12">
        <v>38</v>
      </c>
      <c r="L91" s="12">
        <v>37</v>
      </c>
      <c r="M91" s="74" t="str">
        <f t="shared" si="35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6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7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28</v>
      </c>
      <c r="AO91" s="41">
        <v>1400</v>
      </c>
      <c r="AP91" s="110"/>
      <c r="AQ91" s="111"/>
      <c r="AR91" s="126" t="str">
        <f t="shared" si="38"/>
        <v/>
      </c>
      <c r="AS91" s="126" t="str">
        <f t="shared" si="39"/>
        <v/>
      </c>
      <c r="AT91" s="127">
        <v>1348</v>
      </c>
      <c r="AU91" s="128"/>
      <c r="AV91" s="129"/>
      <c r="AW91" s="126" t="str">
        <f t="shared" si="40"/>
        <v/>
      </c>
      <c r="AX91" s="126" t="str">
        <f t="shared" si="41"/>
        <v/>
      </c>
      <c r="AY91" s="64" t="str">
        <f t="shared" si="42"/>
        <v/>
      </c>
      <c r="AZ91" s="97">
        <v>82.2</v>
      </c>
      <c r="BA91" s="68"/>
      <c r="BB91" s="68"/>
      <c r="BC91" s="68"/>
      <c r="BD91" s="68"/>
      <c r="BE91" s="15"/>
      <c r="BF91" s="5">
        <f t="shared" si="43"/>
        <v>16850</v>
      </c>
      <c r="BG91" s="42">
        <v>4800</v>
      </c>
      <c r="BH91" s="42">
        <v>6410</v>
      </c>
      <c r="BI91" s="42"/>
      <c r="BJ91" s="42"/>
      <c r="BK91" s="42"/>
      <c r="BL91" s="42"/>
      <c r="BM91" s="42">
        <v>5640</v>
      </c>
    </row>
    <row r="92" spans="1:65" outlineLevel="5">
      <c r="A92" s="22">
        <f t="shared" si="45"/>
        <v>3</v>
      </c>
      <c r="B92" s="9">
        <f t="shared" si="44"/>
        <v>43167</v>
      </c>
      <c r="C92" s="207">
        <v>426468</v>
      </c>
      <c r="D92" s="64"/>
      <c r="E92" s="12">
        <v>38</v>
      </c>
      <c r="F92" s="12">
        <v>37</v>
      </c>
      <c r="G92" s="12">
        <v>39</v>
      </c>
      <c r="H92" s="12">
        <v>39</v>
      </c>
      <c r="I92" s="12">
        <v>37</v>
      </c>
      <c r="J92" s="12">
        <v>36</v>
      </c>
      <c r="K92" s="12">
        <v>38</v>
      </c>
      <c r="L92" s="12">
        <v>38</v>
      </c>
      <c r="M92" s="74">
        <f t="shared" si="35"/>
        <v>7.6</v>
      </c>
      <c r="N92" s="83">
        <v>7.56</v>
      </c>
      <c r="O92" s="83">
        <v>7.57</v>
      </c>
      <c r="P92" s="83">
        <v>7.66</v>
      </c>
      <c r="Q92" s="83">
        <v>7.63</v>
      </c>
      <c r="R92" s="83"/>
      <c r="S92" s="83"/>
      <c r="T92" s="83"/>
      <c r="U92" s="83"/>
      <c r="V92" s="5" t="str">
        <f t="shared" si="36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7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31</v>
      </c>
      <c r="AO92" s="41">
        <v>1303</v>
      </c>
      <c r="AP92" s="110">
        <v>5.48</v>
      </c>
      <c r="AQ92" s="111">
        <v>4.55</v>
      </c>
      <c r="AR92" s="126">
        <f t="shared" si="38"/>
        <v>83.029197080291965</v>
      </c>
      <c r="AS92" s="126">
        <f t="shared" si="39"/>
        <v>16.970802919708035</v>
      </c>
      <c r="AT92" s="127">
        <v>1264</v>
      </c>
      <c r="AU92" s="128">
        <v>2.4700000000000002</v>
      </c>
      <c r="AV92" s="129">
        <v>1.67</v>
      </c>
      <c r="AW92" s="126">
        <f t="shared" si="40"/>
        <v>67.611336032388664</v>
      </c>
      <c r="AX92" s="126">
        <f t="shared" si="41"/>
        <v>32.388663967611336</v>
      </c>
      <c r="AY92" s="64">
        <f t="shared" si="42"/>
        <v>57.332417582417563</v>
      </c>
      <c r="AZ92" s="97">
        <v>82.3</v>
      </c>
      <c r="BA92" s="68"/>
      <c r="BB92" s="68"/>
      <c r="BC92" s="68"/>
      <c r="BD92" s="68"/>
      <c r="BE92" s="15"/>
      <c r="BF92" s="5">
        <f t="shared" si="43"/>
        <v>18460</v>
      </c>
      <c r="BG92" s="42">
        <v>4800</v>
      </c>
      <c r="BH92" s="42">
        <v>8330</v>
      </c>
      <c r="BI92" s="42"/>
      <c r="BJ92" s="42"/>
      <c r="BK92" s="42"/>
      <c r="BL92" s="42"/>
      <c r="BM92" s="42">
        <v>5330</v>
      </c>
    </row>
    <row r="93" spans="1:65" outlineLevel="5">
      <c r="A93" s="22">
        <f t="shared" si="45"/>
        <v>3</v>
      </c>
      <c r="B93" s="9">
        <f t="shared" si="44"/>
        <v>43168</v>
      </c>
      <c r="C93" s="207">
        <v>462237</v>
      </c>
      <c r="D93" s="64"/>
      <c r="E93" s="12">
        <v>37</v>
      </c>
      <c r="F93" s="12">
        <v>37</v>
      </c>
      <c r="G93" s="12">
        <v>38</v>
      </c>
      <c r="H93" s="12">
        <v>38</v>
      </c>
      <c r="I93" s="12">
        <v>36</v>
      </c>
      <c r="J93" s="12">
        <v>36</v>
      </c>
      <c r="K93" s="12">
        <v>37</v>
      </c>
      <c r="L93" s="12">
        <v>37</v>
      </c>
      <c r="M93" s="74" t="str">
        <f t="shared" si="35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6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7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37</v>
      </c>
      <c r="AO93" s="41">
        <v>1083</v>
      </c>
      <c r="AP93" s="110"/>
      <c r="AQ93" s="111"/>
      <c r="AR93" s="126" t="str">
        <f t="shared" si="38"/>
        <v/>
      </c>
      <c r="AS93" s="126" t="str">
        <f t="shared" si="39"/>
        <v/>
      </c>
      <c r="AT93" s="127">
        <v>1238</v>
      </c>
      <c r="AU93" s="128"/>
      <c r="AV93" s="129"/>
      <c r="AW93" s="126" t="str">
        <f t="shared" si="40"/>
        <v/>
      </c>
      <c r="AX93" s="126" t="str">
        <f t="shared" si="41"/>
        <v/>
      </c>
      <c r="AY93" s="64" t="str">
        <f t="shared" si="42"/>
        <v/>
      </c>
      <c r="AZ93" s="97">
        <v>82</v>
      </c>
      <c r="BA93" s="68"/>
      <c r="BB93" s="68"/>
      <c r="BC93" s="68"/>
      <c r="BD93" s="68"/>
      <c r="BE93" s="15"/>
      <c r="BF93" s="5">
        <f t="shared" si="43"/>
        <v>19780</v>
      </c>
      <c r="BG93" s="42">
        <v>4800</v>
      </c>
      <c r="BH93" s="42">
        <v>9370</v>
      </c>
      <c r="BI93" s="42"/>
      <c r="BJ93" s="42"/>
      <c r="BK93" s="42"/>
      <c r="BL93" s="42"/>
      <c r="BM93" s="42">
        <v>5610</v>
      </c>
    </row>
    <row r="94" spans="1:65" outlineLevel="5">
      <c r="A94" s="22">
        <f t="shared" si="45"/>
        <v>3</v>
      </c>
      <c r="B94" s="9">
        <f t="shared" si="44"/>
        <v>43169</v>
      </c>
      <c r="C94" s="207">
        <v>429535</v>
      </c>
      <c r="D94" s="64"/>
      <c r="E94" s="12">
        <v>37</v>
      </c>
      <c r="F94" s="12">
        <v>37</v>
      </c>
      <c r="G94" s="12">
        <v>37</v>
      </c>
      <c r="H94" s="12">
        <v>37</v>
      </c>
      <c r="I94" s="12">
        <v>36</v>
      </c>
      <c r="J94" s="12">
        <v>36</v>
      </c>
      <c r="K94" s="12">
        <v>36</v>
      </c>
      <c r="L94" s="12">
        <v>36</v>
      </c>
      <c r="M94" s="74" t="str">
        <f t="shared" si="35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6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7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25</v>
      </c>
      <c r="AO94" s="41">
        <v>1578</v>
      </c>
      <c r="AP94" s="110"/>
      <c r="AQ94" s="111"/>
      <c r="AR94" s="126" t="str">
        <f t="shared" si="38"/>
        <v/>
      </c>
      <c r="AS94" s="126" t="str">
        <f t="shared" si="39"/>
        <v/>
      </c>
      <c r="AT94" s="127">
        <v>1238</v>
      </c>
      <c r="AU94" s="128"/>
      <c r="AV94" s="129"/>
      <c r="AW94" s="126" t="str">
        <f t="shared" si="40"/>
        <v/>
      </c>
      <c r="AX94" s="126" t="str">
        <f t="shared" si="41"/>
        <v/>
      </c>
      <c r="AY94" s="64" t="str">
        <f t="shared" si="42"/>
        <v/>
      </c>
      <c r="AZ94" s="97"/>
      <c r="BA94" s="68"/>
      <c r="BB94" s="68"/>
      <c r="BC94" s="68"/>
      <c r="BD94" s="68"/>
      <c r="BE94" s="15"/>
      <c r="BF94" s="5">
        <f t="shared" si="43"/>
        <v>19050</v>
      </c>
      <c r="BG94" s="42">
        <v>4800</v>
      </c>
      <c r="BH94" s="42">
        <v>8660</v>
      </c>
      <c r="BI94" s="42"/>
      <c r="BJ94" s="42"/>
      <c r="BK94" s="42"/>
      <c r="BL94" s="42"/>
      <c r="BM94" s="42">
        <v>5590</v>
      </c>
    </row>
    <row r="95" spans="1:65" outlineLevel="5">
      <c r="A95" s="22">
        <f t="shared" si="45"/>
        <v>3</v>
      </c>
      <c r="B95" s="9">
        <f t="shared" si="44"/>
        <v>43170</v>
      </c>
      <c r="C95" s="207">
        <v>392061</v>
      </c>
      <c r="D95" s="64"/>
      <c r="E95" s="12">
        <v>38</v>
      </c>
      <c r="F95" s="12">
        <v>37</v>
      </c>
      <c r="G95" s="12">
        <v>38</v>
      </c>
      <c r="H95" s="12">
        <v>38</v>
      </c>
      <c r="I95" s="12">
        <v>37</v>
      </c>
      <c r="J95" s="12">
        <v>36</v>
      </c>
      <c r="K95" s="12">
        <v>37</v>
      </c>
      <c r="L95" s="12">
        <v>37</v>
      </c>
      <c r="M95" s="74" t="str">
        <f t="shared" si="35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6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7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40</v>
      </c>
      <c r="AO95" s="41">
        <v>987</v>
      </c>
      <c r="AP95" s="110"/>
      <c r="AQ95" s="111"/>
      <c r="AR95" s="126" t="str">
        <f t="shared" si="38"/>
        <v/>
      </c>
      <c r="AS95" s="126" t="str">
        <f t="shared" si="39"/>
        <v/>
      </c>
      <c r="AT95" s="127">
        <v>1273</v>
      </c>
      <c r="AU95" s="128"/>
      <c r="AV95" s="129"/>
      <c r="AW95" s="126" t="str">
        <f t="shared" si="40"/>
        <v/>
      </c>
      <c r="AX95" s="126" t="str">
        <f t="shared" si="41"/>
        <v/>
      </c>
      <c r="AY95" s="64" t="str">
        <f t="shared" si="42"/>
        <v/>
      </c>
      <c r="AZ95" s="97"/>
      <c r="BA95" s="68"/>
      <c r="BB95" s="68"/>
      <c r="BC95" s="68"/>
      <c r="BD95" s="68"/>
      <c r="BE95" s="15"/>
      <c r="BF95" s="5">
        <f t="shared" si="43"/>
        <v>15840</v>
      </c>
      <c r="BG95" s="42">
        <v>4800</v>
      </c>
      <c r="BH95" s="42">
        <v>5380</v>
      </c>
      <c r="BI95" s="42"/>
      <c r="BJ95" s="42"/>
      <c r="BK95" s="42"/>
      <c r="BL95" s="42"/>
      <c r="BM95" s="42">
        <v>5660</v>
      </c>
    </row>
    <row r="96" spans="1:65" outlineLevel="5">
      <c r="A96" s="22">
        <f t="shared" si="45"/>
        <v>3</v>
      </c>
      <c r="B96" s="9">
        <f t="shared" si="44"/>
        <v>43171</v>
      </c>
      <c r="C96" s="207">
        <v>383882</v>
      </c>
      <c r="D96" s="64"/>
      <c r="E96" s="12">
        <v>37</v>
      </c>
      <c r="F96" s="12">
        <v>37</v>
      </c>
      <c r="G96" s="12">
        <v>38</v>
      </c>
      <c r="H96" s="12">
        <v>37</v>
      </c>
      <c r="I96" s="12">
        <v>36</v>
      </c>
      <c r="J96" s="12">
        <v>36</v>
      </c>
      <c r="K96" s="12">
        <v>37</v>
      </c>
      <c r="L96" s="12">
        <v>36</v>
      </c>
      <c r="M96" s="74" t="str">
        <f t="shared" si="35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6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7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32</v>
      </c>
      <c r="AO96" s="41">
        <v>1229</v>
      </c>
      <c r="AP96" s="110"/>
      <c r="AQ96" s="111"/>
      <c r="AR96" s="126" t="str">
        <f t="shared" si="38"/>
        <v/>
      </c>
      <c r="AS96" s="126" t="str">
        <f t="shared" si="39"/>
        <v/>
      </c>
      <c r="AT96" s="127">
        <v>1398</v>
      </c>
      <c r="AU96" s="128"/>
      <c r="AV96" s="129"/>
      <c r="AW96" s="126" t="str">
        <f t="shared" si="40"/>
        <v/>
      </c>
      <c r="AX96" s="126" t="str">
        <f t="shared" si="41"/>
        <v/>
      </c>
      <c r="AY96" s="64" t="str">
        <f t="shared" si="42"/>
        <v/>
      </c>
      <c r="AZ96" s="97">
        <v>82.1</v>
      </c>
      <c r="BA96" s="68"/>
      <c r="BB96" s="68"/>
      <c r="BC96" s="68"/>
      <c r="BD96" s="68"/>
      <c r="BE96" s="15"/>
      <c r="BF96" s="5">
        <f t="shared" si="43"/>
        <v>11740</v>
      </c>
      <c r="BG96" s="42">
        <v>4800</v>
      </c>
      <c r="BH96" s="42">
        <v>780</v>
      </c>
      <c r="BI96" s="42"/>
      <c r="BJ96" s="42"/>
      <c r="BK96" s="42"/>
      <c r="BL96" s="42"/>
      <c r="BM96" s="42">
        <v>6160</v>
      </c>
    </row>
    <row r="97" spans="1:65" outlineLevel="5">
      <c r="A97" s="22">
        <f t="shared" si="45"/>
        <v>3</v>
      </c>
      <c r="B97" s="9">
        <f t="shared" si="44"/>
        <v>43172</v>
      </c>
      <c r="C97" s="207">
        <v>418701</v>
      </c>
      <c r="D97" s="64"/>
      <c r="E97" s="12">
        <v>38</v>
      </c>
      <c r="F97" s="12">
        <v>37</v>
      </c>
      <c r="G97" s="12">
        <v>38</v>
      </c>
      <c r="H97" s="12">
        <v>38</v>
      </c>
      <c r="I97" s="12">
        <v>37</v>
      </c>
      <c r="J97" s="12">
        <v>36</v>
      </c>
      <c r="K97" s="12">
        <v>37</v>
      </c>
      <c r="L97" s="12">
        <v>37</v>
      </c>
      <c r="M97" s="74" t="str">
        <f t="shared" si="35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6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7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35</v>
      </c>
      <c r="AO97" s="41">
        <v>1126</v>
      </c>
      <c r="AP97" s="110"/>
      <c r="AQ97" s="111"/>
      <c r="AR97" s="126" t="str">
        <f t="shared" si="38"/>
        <v/>
      </c>
      <c r="AS97" s="126" t="str">
        <f t="shared" si="39"/>
        <v/>
      </c>
      <c r="AT97" s="127">
        <v>1416</v>
      </c>
      <c r="AU97" s="128"/>
      <c r="AV97" s="129"/>
      <c r="AW97" s="126" t="str">
        <f t="shared" si="40"/>
        <v/>
      </c>
      <c r="AX97" s="126" t="str">
        <f t="shared" si="41"/>
        <v/>
      </c>
      <c r="AY97" s="64" t="str">
        <f t="shared" si="42"/>
        <v/>
      </c>
      <c r="AZ97" s="97">
        <v>82.3</v>
      </c>
      <c r="BA97" s="68"/>
      <c r="BB97" s="68"/>
      <c r="BC97" s="68"/>
      <c r="BD97" s="68"/>
      <c r="BE97" s="15"/>
      <c r="BF97" s="5">
        <f t="shared" si="43"/>
        <v>10630</v>
      </c>
      <c r="BG97" s="42">
        <v>4800</v>
      </c>
      <c r="BH97" s="42">
        <v>0</v>
      </c>
      <c r="BI97" s="42"/>
      <c r="BJ97" s="42"/>
      <c r="BK97" s="42"/>
      <c r="BL97" s="42"/>
      <c r="BM97" s="42">
        <v>5830</v>
      </c>
    </row>
    <row r="98" spans="1:65" outlineLevel="5">
      <c r="A98" s="22">
        <f t="shared" si="45"/>
        <v>3</v>
      </c>
      <c r="B98" s="9">
        <f t="shared" si="44"/>
        <v>43173</v>
      </c>
      <c r="C98" s="207">
        <v>427487</v>
      </c>
      <c r="D98" s="64"/>
      <c r="E98" s="12">
        <v>38</v>
      </c>
      <c r="F98" s="12">
        <v>37</v>
      </c>
      <c r="G98" s="12">
        <v>38</v>
      </c>
      <c r="H98" s="12">
        <v>38</v>
      </c>
      <c r="I98" s="12">
        <v>37</v>
      </c>
      <c r="J98" s="12">
        <v>36</v>
      </c>
      <c r="K98" s="12">
        <v>37</v>
      </c>
      <c r="L98" s="12">
        <v>37</v>
      </c>
      <c r="M98" s="74" t="str">
        <f t="shared" si="35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6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7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27</v>
      </c>
      <c r="AO98" s="41">
        <v>1476</v>
      </c>
      <c r="AP98" s="110"/>
      <c r="AQ98" s="111"/>
      <c r="AR98" s="126" t="str">
        <f t="shared" si="38"/>
        <v/>
      </c>
      <c r="AS98" s="126" t="str">
        <f t="shared" si="39"/>
        <v/>
      </c>
      <c r="AT98" s="127">
        <v>1412</v>
      </c>
      <c r="AU98" s="128"/>
      <c r="AV98" s="129"/>
      <c r="AW98" s="126" t="str">
        <f t="shared" si="40"/>
        <v/>
      </c>
      <c r="AX98" s="126" t="str">
        <f t="shared" si="41"/>
        <v/>
      </c>
      <c r="AY98" s="64" t="str">
        <f t="shared" si="42"/>
        <v/>
      </c>
      <c r="AZ98" s="97">
        <v>82.3</v>
      </c>
      <c r="BA98" s="68"/>
      <c r="BB98" s="68"/>
      <c r="BC98" s="68"/>
      <c r="BD98" s="68"/>
      <c r="BE98" s="15"/>
      <c r="BF98" s="5">
        <f t="shared" si="43"/>
        <v>10670</v>
      </c>
      <c r="BG98" s="42">
        <v>4800</v>
      </c>
      <c r="BH98" s="42">
        <v>0</v>
      </c>
      <c r="BI98" s="42"/>
      <c r="BJ98" s="42"/>
      <c r="BK98" s="42"/>
      <c r="BL98" s="42"/>
      <c r="BM98" s="42">
        <v>5870</v>
      </c>
    </row>
    <row r="99" spans="1:65" outlineLevel="5">
      <c r="A99" s="22">
        <f t="shared" si="45"/>
        <v>3</v>
      </c>
      <c r="B99" s="9">
        <f t="shared" si="44"/>
        <v>43174</v>
      </c>
      <c r="C99" s="207">
        <v>481504</v>
      </c>
      <c r="D99" s="64"/>
      <c r="E99" s="12">
        <v>38</v>
      </c>
      <c r="F99" s="12">
        <v>36</v>
      </c>
      <c r="G99" s="12">
        <v>38</v>
      </c>
      <c r="H99" s="12">
        <v>37</v>
      </c>
      <c r="I99" s="12">
        <v>37</v>
      </c>
      <c r="J99" s="12">
        <v>35</v>
      </c>
      <c r="K99" s="12">
        <v>36</v>
      </c>
      <c r="L99" s="12">
        <v>34</v>
      </c>
      <c r="M99" s="74" t="str">
        <f t="shared" si="35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6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7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35</v>
      </c>
      <c r="AO99" s="41">
        <v>1137</v>
      </c>
      <c r="AP99" s="110"/>
      <c r="AQ99" s="111"/>
      <c r="AR99" s="126" t="str">
        <f t="shared" si="38"/>
        <v/>
      </c>
      <c r="AS99" s="126" t="str">
        <f t="shared" si="39"/>
        <v/>
      </c>
      <c r="AT99" s="127">
        <v>1376</v>
      </c>
      <c r="AU99" s="128"/>
      <c r="AV99" s="129"/>
      <c r="AW99" s="126" t="str">
        <f t="shared" si="40"/>
        <v/>
      </c>
      <c r="AX99" s="126" t="str">
        <f t="shared" si="41"/>
        <v/>
      </c>
      <c r="AY99" s="64" t="str">
        <f t="shared" si="42"/>
        <v/>
      </c>
      <c r="AZ99" s="97">
        <v>82.3</v>
      </c>
      <c r="BA99" s="68"/>
      <c r="BB99" s="68"/>
      <c r="BC99" s="68"/>
      <c r="BD99" s="68"/>
      <c r="BE99" s="15"/>
      <c r="BF99" s="5">
        <f t="shared" si="43"/>
        <v>13190</v>
      </c>
      <c r="BG99" s="42">
        <v>3400</v>
      </c>
      <c r="BH99" s="42">
        <v>4050</v>
      </c>
      <c r="BI99" s="42"/>
      <c r="BJ99" s="42"/>
      <c r="BK99" s="42"/>
      <c r="BL99" s="42"/>
      <c r="BM99" s="42">
        <v>5740</v>
      </c>
    </row>
    <row r="100" spans="1:65" outlineLevel="5">
      <c r="A100" s="22">
        <f t="shared" si="45"/>
        <v>3</v>
      </c>
      <c r="B100" s="9">
        <f t="shared" si="44"/>
        <v>43175</v>
      </c>
      <c r="C100" s="207">
        <v>488442</v>
      </c>
      <c r="D100" s="64"/>
      <c r="E100" s="12">
        <v>38</v>
      </c>
      <c r="F100" s="12">
        <v>37</v>
      </c>
      <c r="G100" s="12">
        <v>38</v>
      </c>
      <c r="H100" s="12">
        <v>37</v>
      </c>
      <c r="I100" s="12">
        <v>37</v>
      </c>
      <c r="J100" s="12">
        <v>36</v>
      </c>
      <c r="K100" s="12">
        <v>37</v>
      </c>
      <c r="L100" s="12">
        <v>36</v>
      </c>
      <c r="M100" s="74">
        <f t="shared" si="35"/>
        <v>7.6</v>
      </c>
      <c r="N100" s="83">
        <v>7.58</v>
      </c>
      <c r="O100" s="83">
        <v>7.56</v>
      </c>
      <c r="P100" s="83">
        <v>7.68</v>
      </c>
      <c r="Q100" s="83">
        <v>7.62</v>
      </c>
      <c r="R100" s="83"/>
      <c r="S100" s="83"/>
      <c r="T100" s="83"/>
      <c r="U100" s="83"/>
      <c r="V100" s="5" t="str">
        <f t="shared" si="36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7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35</v>
      </c>
      <c r="AO100" s="41">
        <v>1150</v>
      </c>
      <c r="AP100" s="110">
        <v>5.7</v>
      </c>
      <c r="AQ100" s="111">
        <v>4.78</v>
      </c>
      <c r="AR100" s="126">
        <f t="shared" si="38"/>
        <v>83.859649122807028</v>
      </c>
      <c r="AS100" s="126">
        <f t="shared" si="39"/>
        <v>16.140350877192972</v>
      </c>
      <c r="AT100" s="127">
        <v>1222</v>
      </c>
      <c r="AU100" s="128">
        <v>2.5499999999999998</v>
      </c>
      <c r="AV100" s="129">
        <v>1.8</v>
      </c>
      <c r="AW100" s="126">
        <f t="shared" si="40"/>
        <v>70.588235294117652</v>
      </c>
      <c r="AX100" s="126">
        <f t="shared" si="41"/>
        <v>29.411764705882348</v>
      </c>
      <c r="AY100" s="64">
        <f t="shared" si="42"/>
        <v>53.807531380753161</v>
      </c>
      <c r="AZ100" s="97">
        <v>82.2</v>
      </c>
      <c r="BA100" s="68"/>
      <c r="BB100" s="68"/>
      <c r="BC100" s="68"/>
      <c r="BD100" s="68"/>
      <c r="BE100" s="15"/>
      <c r="BF100" s="5">
        <f t="shared" si="43"/>
        <v>14640</v>
      </c>
      <c r="BG100" s="42">
        <v>3400</v>
      </c>
      <c r="BH100" s="42">
        <v>5840</v>
      </c>
      <c r="BI100" s="42"/>
      <c r="BJ100" s="42"/>
      <c r="BK100" s="42"/>
      <c r="BL100" s="42"/>
      <c r="BM100" s="42">
        <v>5400</v>
      </c>
    </row>
    <row r="101" spans="1:65" outlineLevel="5">
      <c r="A101" s="22">
        <f t="shared" si="45"/>
        <v>3</v>
      </c>
      <c r="B101" s="9">
        <f t="shared" si="44"/>
        <v>43176</v>
      </c>
      <c r="C101" s="207">
        <v>486517</v>
      </c>
      <c r="D101" s="64"/>
      <c r="E101" s="12">
        <v>37</v>
      </c>
      <c r="F101" s="12">
        <v>36</v>
      </c>
      <c r="G101" s="12">
        <v>38</v>
      </c>
      <c r="H101" s="12">
        <v>37</v>
      </c>
      <c r="I101" s="12">
        <v>36</v>
      </c>
      <c r="J101" s="12">
        <v>35</v>
      </c>
      <c r="K101" s="12">
        <v>37</v>
      </c>
      <c r="L101" s="12">
        <v>36</v>
      </c>
      <c r="M101" s="74" t="str">
        <f t="shared" si="35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6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7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42</v>
      </c>
      <c r="AO101" s="41">
        <v>953</v>
      </c>
      <c r="AP101" s="110"/>
      <c r="AQ101" s="111"/>
      <c r="AR101" s="126" t="str">
        <f t="shared" si="38"/>
        <v/>
      </c>
      <c r="AS101" s="126" t="str">
        <f t="shared" si="39"/>
        <v/>
      </c>
      <c r="AT101" s="127">
        <v>960</v>
      </c>
      <c r="AU101" s="128"/>
      <c r="AV101" s="129"/>
      <c r="AW101" s="126" t="str">
        <f t="shared" si="40"/>
        <v/>
      </c>
      <c r="AX101" s="126" t="str">
        <f t="shared" si="41"/>
        <v/>
      </c>
      <c r="AY101" s="64" t="str">
        <f t="shared" si="42"/>
        <v/>
      </c>
      <c r="AZ101" s="97"/>
      <c r="BA101" s="68"/>
      <c r="BB101" s="68"/>
      <c r="BC101" s="68"/>
      <c r="BD101" s="68"/>
      <c r="BE101" s="15"/>
      <c r="BF101" s="5">
        <f t="shared" si="43"/>
        <v>15170</v>
      </c>
      <c r="BG101" s="42">
        <v>3400</v>
      </c>
      <c r="BH101" s="42">
        <v>6210</v>
      </c>
      <c r="BI101" s="42"/>
      <c r="BJ101" s="42"/>
      <c r="BK101" s="42"/>
      <c r="BL101" s="42"/>
      <c r="BM101" s="42">
        <v>5560</v>
      </c>
    </row>
    <row r="102" spans="1:65" outlineLevel="5">
      <c r="A102" s="22">
        <f t="shared" si="45"/>
        <v>3</v>
      </c>
      <c r="B102" s="9">
        <f t="shared" si="44"/>
        <v>43177</v>
      </c>
      <c r="C102" s="207">
        <v>481637</v>
      </c>
      <c r="D102" s="64"/>
      <c r="E102" s="12">
        <v>37</v>
      </c>
      <c r="F102" s="12">
        <v>37</v>
      </c>
      <c r="G102" s="12">
        <v>38</v>
      </c>
      <c r="H102" s="12">
        <v>38</v>
      </c>
      <c r="I102" s="12">
        <v>36</v>
      </c>
      <c r="J102" s="12">
        <v>36</v>
      </c>
      <c r="K102" s="12">
        <v>37</v>
      </c>
      <c r="L102" s="12">
        <v>37</v>
      </c>
      <c r="M102" s="74" t="str">
        <f t="shared" si="35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6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7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40</v>
      </c>
      <c r="AO102" s="41">
        <v>995</v>
      </c>
      <c r="AP102" s="110"/>
      <c r="AQ102" s="111"/>
      <c r="AR102" s="126" t="str">
        <f t="shared" si="38"/>
        <v/>
      </c>
      <c r="AS102" s="126" t="str">
        <f t="shared" si="39"/>
        <v/>
      </c>
      <c r="AT102" s="127">
        <v>948</v>
      </c>
      <c r="AU102" s="128"/>
      <c r="AV102" s="129"/>
      <c r="AW102" s="126" t="str">
        <f t="shared" si="40"/>
        <v/>
      </c>
      <c r="AX102" s="126" t="str">
        <f t="shared" si="41"/>
        <v/>
      </c>
      <c r="AY102" s="64" t="str">
        <f t="shared" si="42"/>
        <v/>
      </c>
      <c r="AZ102" s="97"/>
      <c r="BA102" s="68"/>
      <c r="BB102" s="68"/>
      <c r="BC102" s="68"/>
      <c r="BD102" s="68"/>
      <c r="BE102" s="15"/>
      <c r="BF102" s="5">
        <f t="shared" si="43"/>
        <v>9890</v>
      </c>
      <c r="BG102" s="42">
        <v>3400</v>
      </c>
      <c r="BH102" s="42">
        <v>880</v>
      </c>
      <c r="BI102" s="42"/>
      <c r="BJ102" s="42"/>
      <c r="BK102" s="42"/>
      <c r="BL102" s="42"/>
      <c r="BM102" s="42">
        <v>5610</v>
      </c>
    </row>
    <row r="103" spans="1:65" outlineLevel="5">
      <c r="A103" s="22">
        <f t="shared" si="45"/>
        <v>3</v>
      </c>
      <c r="B103" s="9">
        <f t="shared" si="44"/>
        <v>43178</v>
      </c>
      <c r="C103" s="207">
        <v>466171</v>
      </c>
      <c r="D103" s="64"/>
      <c r="E103" s="12">
        <v>38</v>
      </c>
      <c r="F103" s="12">
        <v>37</v>
      </c>
      <c r="G103" s="12">
        <v>38</v>
      </c>
      <c r="H103" s="12">
        <v>39</v>
      </c>
      <c r="I103" s="12">
        <v>37</v>
      </c>
      <c r="J103" s="12">
        <v>36</v>
      </c>
      <c r="K103" s="12">
        <v>37</v>
      </c>
      <c r="L103" s="12">
        <v>38</v>
      </c>
      <c r="M103" s="74" t="str">
        <f t="shared" si="35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6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7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39</v>
      </c>
      <c r="AO103" s="41">
        <v>1032</v>
      </c>
      <c r="AP103" s="110"/>
      <c r="AQ103" s="111"/>
      <c r="AR103" s="126" t="str">
        <f t="shared" si="38"/>
        <v/>
      </c>
      <c r="AS103" s="126" t="str">
        <f t="shared" si="39"/>
        <v/>
      </c>
      <c r="AT103" s="127">
        <v>1207</v>
      </c>
      <c r="AU103" s="128"/>
      <c r="AV103" s="129"/>
      <c r="AW103" s="126" t="str">
        <f t="shared" si="40"/>
        <v/>
      </c>
      <c r="AX103" s="126" t="str">
        <f t="shared" si="41"/>
        <v/>
      </c>
      <c r="AY103" s="64" t="str">
        <f t="shared" si="42"/>
        <v/>
      </c>
      <c r="AZ103" s="97">
        <v>82.4</v>
      </c>
      <c r="BA103" s="68"/>
      <c r="BB103" s="68"/>
      <c r="BC103" s="68"/>
      <c r="BD103" s="68"/>
      <c r="BE103" s="15"/>
      <c r="BF103" s="5">
        <f t="shared" si="43"/>
        <v>12260</v>
      </c>
      <c r="BG103" s="42">
        <v>3400</v>
      </c>
      <c r="BH103" s="42">
        <v>3140</v>
      </c>
      <c r="BI103" s="42"/>
      <c r="BJ103" s="42"/>
      <c r="BK103" s="42"/>
      <c r="BL103" s="42"/>
      <c r="BM103" s="42">
        <v>5720</v>
      </c>
    </row>
    <row r="104" spans="1:65" outlineLevel="5">
      <c r="A104" s="22">
        <f t="shared" si="45"/>
        <v>3</v>
      </c>
      <c r="B104" s="9">
        <f t="shared" si="44"/>
        <v>43179</v>
      </c>
      <c r="C104" s="207">
        <v>478185</v>
      </c>
      <c r="D104" s="64"/>
      <c r="E104" s="12">
        <v>38</v>
      </c>
      <c r="F104" s="12">
        <v>37</v>
      </c>
      <c r="G104" s="12">
        <v>39</v>
      </c>
      <c r="H104" s="12">
        <v>39</v>
      </c>
      <c r="I104" s="12">
        <v>37</v>
      </c>
      <c r="J104" s="12">
        <v>36</v>
      </c>
      <c r="K104" s="12">
        <v>38</v>
      </c>
      <c r="L104" s="12">
        <v>38</v>
      </c>
      <c r="M104" s="74" t="str">
        <f t="shared" si="35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6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7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39</v>
      </c>
      <c r="AO104" s="41">
        <v>1033</v>
      </c>
      <c r="AP104" s="110"/>
      <c r="AQ104" s="111"/>
      <c r="AR104" s="126" t="str">
        <f t="shared" si="38"/>
        <v/>
      </c>
      <c r="AS104" s="126" t="str">
        <f t="shared" si="39"/>
        <v/>
      </c>
      <c r="AT104" s="127">
        <v>1301</v>
      </c>
      <c r="AU104" s="128"/>
      <c r="AV104" s="129"/>
      <c r="AW104" s="126" t="str">
        <f t="shared" si="40"/>
        <v/>
      </c>
      <c r="AX104" s="126" t="str">
        <f t="shared" si="41"/>
        <v/>
      </c>
      <c r="AY104" s="64" t="str">
        <f t="shared" si="42"/>
        <v/>
      </c>
      <c r="AZ104" s="97">
        <v>82.4</v>
      </c>
      <c r="BA104" s="68"/>
      <c r="BB104" s="68"/>
      <c r="BC104" s="68"/>
      <c r="BD104" s="68"/>
      <c r="BE104" s="15"/>
      <c r="BF104" s="5">
        <f t="shared" si="43"/>
        <v>17120</v>
      </c>
      <c r="BG104" s="42">
        <v>3400</v>
      </c>
      <c r="BH104" s="42">
        <v>7600</v>
      </c>
      <c r="BI104" s="42"/>
      <c r="BJ104" s="42"/>
      <c r="BK104" s="42"/>
      <c r="BL104" s="42"/>
      <c r="BM104" s="42">
        <v>6120</v>
      </c>
    </row>
    <row r="105" spans="1:65" outlineLevel="5">
      <c r="A105" s="22">
        <f t="shared" si="45"/>
        <v>3</v>
      </c>
      <c r="B105" s="9">
        <f t="shared" si="44"/>
        <v>43180</v>
      </c>
      <c r="C105" s="207">
        <v>541998</v>
      </c>
      <c r="D105" s="64"/>
      <c r="E105" s="12">
        <v>37</v>
      </c>
      <c r="F105" s="12">
        <v>37</v>
      </c>
      <c r="G105" s="12">
        <v>38</v>
      </c>
      <c r="H105" s="12">
        <v>38</v>
      </c>
      <c r="I105" s="12">
        <v>36</v>
      </c>
      <c r="J105" s="12">
        <v>36</v>
      </c>
      <c r="K105" s="12">
        <v>37</v>
      </c>
      <c r="L105" s="12">
        <v>37</v>
      </c>
      <c r="M105" s="74" t="str">
        <f t="shared" si="35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6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7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30</v>
      </c>
      <c r="AO105" s="41">
        <v>1347</v>
      </c>
      <c r="AP105" s="110"/>
      <c r="AQ105" s="111"/>
      <c r="AR105" s="126" t="str">
        <f t="shared" si="38"/>
        <v/>
      </c>
      <c r="AS105" s="126" t="str">
        <f t="shared" si="39"/>
        <v/>
      </c>
      <c r="AT105" s="127">
        <v>1334</v>
      </c>
      <c r="AU105" s="128"/>
      <c r="AV105" s="129"/>
      <c r="AW105" s="126" t="str">
        <f t="shared" si="40"/>
        <v/>
      </c>
      <c r="AX105" s="126" t="str">
        <f t="shared" si="41"/>
        <v/>
      </c>
      <c r="AY105" s="64" t="str">
        <f t="shared" si="42"/>
        <v/>
      </c>
      <c r="AZ105" s="97">
        <v>82.41</v>
      </c>
      <c r="BA105" s="68"/>
      <c r="BB105" s="68"/>
      <c r="BC105" s="68"/>
      <c r="BD105" s="68"/>
      <c r="BE105" s="15"/>
      <c r="BF105" s="5">
        <f t="shared" si="43"/>
        <v>14260</v>
      </c>
      <c r="BG105" s="42">
        <v>3400</v>
      </c>
      <c r="BH105" s="42">
        <v>9270</v>
      </c>
      <c r="BI105" s="42"/>
      <c r="BJ105" s="42"/>
      <c r="BK105" s="42"/>
      <c r="BL105" s="42"/>
      <c r="BM105" s="42">
        <v>1590</v>
      </c>
    </row>
    <row r="106" spans="1:65" outlineLevel="5">
      <c r="A106" s="22">
        <f t="shared" si="45"/>
        <v>3</v>
      </c>
      <c r="B106" s="9">
        <f t="shared" si="44"/>
        <v>43181</v>
      </c>
      <c r="C106" s="207">
        <v>487410</v>
      </c>
      <c r="D106" s="64"/>
      <c r="E106" s="12">
        <v>38</v>
      </c>
      <c r="F106" s="12">
        <v>37</v>
      </c>
      <c r="G106" s="12">
        <v>39</v>
      </c>
      <c r="H106" s="12">
        <v>38</v>
      </c>
      <c r="I106" s="12">
        <v>37</v>
      </c>
      <c r="J106" s="12">
        <v>36</v>
      </c>
      <c r="K106" s="12">
        <v>38</v>
      </c>
      <c r="L106" s="12">
        <v>37</v>
      </c>
      <c r="M106" s="74" t="str">
        <f t="shared" si="35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6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7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29</v>
      </c>
      <c r="AO106" s="41">
        <v>1368</v>
      </c>
      <c r="AP106" s="110"/>
      <c r="AQ106" s="111"/>
      <c r="AR106" s="126" t="str">
        <f t="shared" si="38"/>
        <v/>
      </c>
      <c r="AS106" s="126" t="str">
        <f t="shared" si="39"/>
        <v/>
      </c>
      <c r="AT106" s="127">
        <v>1353</v>
      </c>
      <c r="AU106" s="128"/>
      <c r="AV106" s="129"/>
      <c r="AW106" s="126" t="str">
        <f t="shared" si="40"/>
        <v/>
      </c>
      <c r="AX106" s="126" t="str">
        <f t="shared" si="41"/>
        <v/>
      </c>
      <c r="AY106" s="64" t="str">
        <f t="shared" si="42"/>
        <v/>
      </c>
      <c r="AZ106" s="97">
        <v>81.8</v>
      </c>
      <c r="BA106" s="68"/>
      <c r="BB106" s="68"/>
      <c r="BC106" s="68"/>
      <c r="BD106" s="68"/>
      <c r="BE106" s="15"/>
      <c r="BF106" s="5">
        <f t="shared" si="43"/>
        <v>9160</v>
      </c>
      <c r="BG106" s="42">
        <v>3400</v>
      </c>
      <c r="BH106" s="42">
        <v>520</v>
      </c>
      <c r="BI106" s="42"/>
      <c r="BJ106" s="42"/>
      <c r="BK106" s="42"/>
      <c r="BL106" s="42"/>
      <c r="BM106" s="42">
        <v>5240</v>
      </c>
    </row>
    <row r="107" spans="1:65" outlineLevel="5">
      <c r="A107" s="22">
        <f t="shared" si="45"/>
        <v>3</v>
      </c>
      <c r="B107" s="9">
        <f t="shared" si="44"/>
        <v>43182</v>
      </c>
      <c r="C107" s="207">
        <v>500952</v>
      </c>
      <c r="D107" s="64"/>
      <c r="E107" s="12">
        <v>38</v>
      </c>
      <c r="F107" s="12">
        <v>37</v>
      </c>
      <c r="G107" s="12">
        <v>39</v>
      </c>
      <c r="H107" s="12">
        <v>38</v>
      </c>
      <c r="I107" s="12">
        <v>37</v>
      </c>
      <c r="J107" s="12">
        <v>36</v>
      </c>
      <c r="K107" s="12">
        <v>38</v>
      </c>
      <c r="L107" s="12">
        <v>37</v>
      </c>
      <c r="M107" s="74">
        <f t="shared" si="35"/>
        <v>7.6</v>
      </c>
      <c r="N107" s="83">
        <v>7.55</v>
      </c>
      <c r="O107" s="83">
        <v>7.57</v>
      </c>
      <c r="P107" s="83">
        <v>7.65</v>
      </c>
      <c r="Q107" s="83">
        <v>7.62</v>
      </c>
      <c r="R107" s="83"/>
      <c r="S107" s="83"/>
      <c r="T107" s="83"/>
      <c r="U107" s="83"/>
      <c r="V107" s="5" t="str">
        <f t="shared" si="36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7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32</v>
      </c>
      <c r="AO107" s="41">
        <v>1239</v>
      </c>
      <c r="AP107" s="110">
        <v>6.13</v>
      </c>
      <c r="AQ107" s="111">
        <v>4.54</v>
      </c>
      <c r="AR107" s="126">
        <f t="shared" si="38"/>
        <v>74.061990212071777</v>
      </c>
      <c r="AS107" s="126">
        <f t="shared" si="39"/>
        <v>25.938009787928223</v>
      </c>
      <c r="AT107" s="127">
        <v>1528</v>
      </c>
      <c r="AU107" s="128">
        <v>2.57</v>
      </c>
      <c r="AV107" s="129">
        <v>1.7</v>
      </c>
      <c r="AW107" s="126">
        <f t="shared" si="40"/>
        <v>66.147859922178981</v>
      </c>
      <c r="AX107" s="126">
        <f t="shared" si="41"/>
        <v>33.852140077821019</v>
      </c>
      <c r="AY107" s="64">
        <f t="shared" si="42"/>
        <v>31.566155248367021</v>
      </c>
      <c r="AZ107" s="97">
        <v>81.93</v>
      </c>
      <c r="BA107" s="68"/>
      <c r="BB107" s="68"/>
      <c r="BC107" s="68"/>
      <c r="BD107" s="68"/>
      <c r="BE107" s="15"/>
      <c r="BF107" s="5">
        <f t="shared" si="43"/>
        <v>17640</v>
      </c>
      <c r="BG107" s="42">
        <v>3400</v>
      </c>
      <c r="BH107" s="42">
        <v>8460</v>
      </c>
      <c r="BI107" s="42"/>
      <c r="BJ107" s="42"/>
      <c r="BK107" s="42"/>
      <c r="BL107" s="42"/>
      <c r="BM107" s="42">
        <v>5780</v>
      </c>
    </row>
    <row r="108" spans="1:65" outlineLevel="5">
      <c r="A108" s="22">
        <f t="shared" si="45"/>
        <v>3</v>
      </c>
      <c r="B108" s="9">
        <f t="shared" si="44"/>
        <v>43183</v>
      </c>
      <c r="C108" s="207">
        <v>491588</v>
      </c>
      <c r="D108" s="64"/>
      <c r="E108" s="12">
        <v>38</v>
      </c>
      <c r="F108" s="12">
        <v>37</v>
      </c>
      <c r="G108" s="12">
        <v>38</v>
      </c>
      <c r="H108" s="12">
        <v>38</v>
      </c>
      <c r="I108" s="12">
        <v>37</v>
      </c>
      <c r="J108" s="12">
        <v>36</v>
      </c>
      <c r="K108" s="12">
        <v>37</v>
      </c>
      <c r="L108" s="12">
        <v>37</v>
      </c>
      <c r="M108" s="74" t="str">
        <f t="shared" si="35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6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7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27</v>
      </c>
      <c r="AO108" s="41">
        <v>1501</v>
      </c>
      <c r="AP108" s="110"/>
      <c r="AQ108" s="111"/>
      <c r="AR108" s="126" t="str">
        <f t="shared" si="38"/>
        <v/>
      </c>
      <c r="AS108" s="126" t="str">
        <f t="shared" si="39"/>
        <v/>
      </c>
      <c r="AT108" s="127">
        <v>1520</v>
      </c>
      <c r="AU108" s="128"/>
      <c r="AV108" s="129"/>
      <c r="AW108" s="126" t="str">
        <f t="shared" si="40"/>
        <v/>
      </c>
      <c r="AX108" s="126" t="str">
        <f t="shared" si="41"/>
        <v/>
      </c>
      <c r="AY108" s="64" t="str">
        <f t="shared" si="42"/>
        <v/>
      </c>
      <c r="AZ108" s="97"/>
      <c r="BA108" s="68"/>
      <c r="BB108" s="68"/>
      <c r="BC108" s="68"/>
      <c r="BD108" s="68"/>
      <c r="BE108" s="15"/>
      <c r="BF108" s="5">
        <f t="shared" si="43"/>
        <v>14480</v>
      </c>
      <c r="BG108" s="42">
        <v>3400</v>
      </c>
      <c r="BH108" s="42">
        <v>5500</v>
      </c>
      <c r="BI108" s="42"/>
      <c r="BJ108" s="42"/>
      <c r="BK108" s="42"/>
      <c r="BL108" s="42"/>
      <c r="BM108" s="42">
        <v>5580</v>
      </c>
    </row>
    <row r="109" spans="1:65" outlineLevel="5">
      <c r="A109" s="22">
        <f t="shared" si="45"/>
        <v>3</v>
      </c>
      <c r="B109" s="9">
        <f t="shared" si="44"/>
        <v>43184</v>
      </c>
      <c r="C109" s="207">
        <v>472710</v>
      </c>
      <c r="D109" s="64"/>
      <c r="E109" s="12">
        <v>37</v>
      </c>
      <c r="F109" s="12">
        <v>36</v>
      </c>
      <c r="G109" s="12">
        <v>38</v>
      </c>
      <c r="H109" s="12">
        <v>38</v>
      </c>
      <c r="I109" s="12">
        <v>36</v>
      </c>
      <c r="J109" s="12">
        <v>35</v>
      </c>
      <c r="K109" s="12">
        <v>37</v>
      </c>
      <c r="L109" s="12">
        <v>37</v>
      </c>
      <c r="M109" s="74" t="str">
        <f t="shared" si="35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6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7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26</v>
      </c>
      <c r="AO109" s="41">
        <v>1537</v>
      </c>
      <c r="AP109" s="110"/>
      <c r="AQ109" s="111"/>
      <c r="AR109" s="126" t="str">
        <f t="shared" si="38"/>
        <v/>
      </c>
      <c r="AS109" s="126" t="str">
        <f t="shared" si="39"/>
        <v/>
      </c>
      <c r="AT109" s="127">
        <v>1454</v>
      </c>
      <c r="AU109" s="128"/>
      <c r="AV109" s="129"/>
      <c r="AW109" s="126" t="str">
        <f t="shared" si="40"/>
        <v/>
      </c>
      <c r="AX109" s="126" t="str">
        <f t="shared" si="41"/>
        <v/>
      </c>
      <c r="AY109" s="64" t="str">
        <f t="shared" si="42"/>
        <v/>
      </c>
      <c r="AZ109" s="97"/>
      <c r="BA109" s="68"/>
      <c r="BB109" s="68"/>
      <c r="BC109" s="68"/>
      <c r="BD109" s="68"/>
      <c r="BE109" s="15"/>
      <c r="BF109" s="5">
        <f t="shared" si="43"/>
        <v>11090</v>
      </c>
      <c r="BG109" s="42">
        <v>3400</v>
      </c>
      <c r="BH109" s="42">
        <v>1850</v>
      </c>
      <c r="BI109" s="42"/>
      <c r="BJ109" s="42"/>
      <c r="BK109" s="42"/>
      <c r="BL109" s="42"/>
      <c r="BM109" s="42">
        <v>5840</v>
      </c>
    </row>
    <row r="110" spans="1:65" outlineLevel="5">
      <c r="A110" s="22">
        <f t="shared" si="45"/>
        <v>3</v>
      </c>
      <c r="B110" s="9">
        <f t="shared" si="44"/>
        <v>43185</v>
      </c>
      <c r="C110" s="207">
        <v>469561</v>
      </c>
      <c r="D110" s="64"/>
      <c r="E110" s="12">
        <v>37</v>
      </c>
      <c r="F110" s="12">
        <v>36</v>
      </c>
      <c r="G110" s="12">
        <v>37</v>
      </c>
      <c r="H110" s="12">
        <v>37</v>
      </c>
      <c r="I110" s="12">
        <v>36</v>
      </c>
      <c r="J110" s="12">
        <v>35</v>
      </c>
      <c r="K110" s="12">
        <v>36</v>
      </c>
      <c r="L110" s="12">
        <v>36</v>
      </c>
      <c r="M110" s="74" t="str">
        <f t="shared" si="35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6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7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34</v>
      </c>
      <c r="AO110" s="41">
        <v>1163</v>
      </c>
      <c r="AP110" s="110"/>
      <c r="AQ110" s="111"/>
      <c r="AR110" s="126" t="str">
        <f t="shared" si="38"/>
        <v/>
      </c>
      <c r="AS110" s="126" t="str">
        <f t="shared" si="39"/>
        <v/>
      </c>
      <c r="AT110" s="127">
        <v>1496</v>
      </c>
      <c r="AU110" s="128"/>
      <c r="AV110" s="129"/>
      <c r="AW110" s="126" t="str">
        <f t="shared" si="40"/>
        <v/>
      </c>
      <c r="AX110" s="126" t="str">
        <f t="shared" si="41"/>
        <v/>
      </c>
      <c r="AY110" s="64" t="str">
        <f t="shared" si="42"/>
        <v/>
      </c>
      <c r="AZ110" s="97">
        <v>82.84</v>
      </c>
      <c r="BA110" s="68"/>
      <c r="BB110" s="68"/>
      <c r="BC110" s="68"/>
      <c r="BD110" s="68"/>
      <c r="BE110" s="15"/>
      <c r="BF110" s="5">
        <f t="shared" si="43"/>
        <v>9140</v>
      </c>
      <c r="BG110" s="42">
        <v>3400</v>
      </c>
      <c r="BH110" s="42">
        <v>0</v>
      </c>
      <c r="BI110" s="42"/>
      <c r="BJ110" s="42"/>
      <c r="BK110" s="42"/>
      <c r="BL110" s="42"/>
      <c r="BM110" s="42">
        <v>5740</v>
      </c>
    </row>
    <row r="111" spans="1:65" outlineLevel="5">
      <c r="A111" s="22">
        <f t="shared" si="45"/>
        <v>3</v>
      </c>
      <c r="B111" s="9">
        <f t="shared" si="44"/>
        <v>43186</v>
      </c>
      <c r="C111" s="207">
        <v>449420</v>
      </c>
      <c r="D111" s="64"/>
      <c r="E111" s="12">
        <v>38</v>
      </c>
      <c r="F111" s="12">
        <v>37</v>
      </c>
      <c r="G111" s="12">
        <v>40</v>
      </c>
      <c r="H111" s="12">
        <v>38</v>
      </c>
      <c r="I111" s="12">
        <v>37</v>
      </c>
      <c r="J111" s="12">
        <v>36</v>
      </c>
      <c r="K111" s="12">
        <v>39</v>
      </c>
      <c r="L111" s="12">
        <v>37</v>
      </c>
      <c r="M111" s="74" t="str">
        <f t="shared" si="35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6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7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35</v>
      </c>
      <c r="AO111" s="41">
        <v>1154</v>
      </c>
      <c r="AP111" s="110"/>
      <c r="AQ111" s="111"/>
      <c r="AR111" s="126" t="str">
        <f t="shared" si="38"/>
        <v/>
      </c>
      <c r="AS111" s="126" t="str">
        <f t="shared" si="39"/>
        <v/>
      </c>
      <c r="AT111" s="127">
        <v>1466</v>
      </c>
      <c r="AU111" s="128"/>
      <c r="AV111" s="129"/>
      <c r="AW111" s="126" t="str">
        <f t="shared" si="40"/>
        <v/>
      </c>
      <c r="AX111" s="126" t="str">
        <f t="shared" si="41"/>
        <v/>
      </c>
      <c r="AY111" s="64" t="str">
        <f t="shared" si="42"/>
        <v/>
      </c>
      <c r="AZ111" s="97">
        <v>82.06</v>
      </c>
      <c r="BA111" s="68"/>
      <c r="BB111" s="68"/>
      <c r="BC111" s="68"/>
      <c r="BD111" s="68"/>
      <c r="BE111" s="15"/>
      <c r="BF111" s="5">
        <f t="shared" si="43"/>
        <v>9160</v>
      </c>
      <c r="BG111" s="42">
        <v>3400</v>
      </c>
      <c r="BH111" s="42">
        <v>0</v>
      </c>
      <c r="BI111" s="42"/>
      <c r="BJ111" s="42"/>
      <c r="BK111" s="42"/>
      <c r="BL111" s="42"/>
      <c r="BM111" s="42">
        <v>5760</v>
      </c>
    </row>
    <row r="112" spans="1:65" outlineLevel="5">
      <c r="A112" s="22">
        <f t="shared" si="45"/>
        <v>3</v>
      </c>
      <c r="B112" s="9">
        <f t="shared" si="44"/>
        <v>43187</v>
      </c>
      <c r="C112" s="207">
        <v>457067</v>
      </c>
      <c r="D112" s="64"/>
      <c r="E112" s="12">
        <v>39</v>
      </c>
      <c r="F112" s="12">
        <v>38</v>
      </c>
      <c r="G112" s="12">
        <v>39</v>
      </c>
      <c r="H112" s="12">
        <v>39</v>
      </c>
      <c r="I112" s="12">
        <v>38</v>
      </c>
      <c r="J112" s="12">
        <v>37</v>
      </c>
      <c r="K112" s="12">
        <v>38</v>
      </c>
      <c r="L112" s="12">
        <v>38</v>
      </c>
      <c r="M112" s="74">
        <f t="shared" si="35"/>
        <v>7.6</v>
      </c>
      <c r="N112" s="83">
        <v>7.56</v>
      </c>
      <c r="O112" s="83">
        <v>7.54</v>
      </c>
      <c r="P112" s="83">
        <v>7.58</v>
      </c>
      <c r="Q112" s="83">
        <v>7.52</v>
      </c>
      <c r="R112" s="83"/>
      <c r="S112" s="83"/>
      <c r="T112" s="83"/>
      <c r="U112" s="83"/>
      <c r="V112" s="5" t="str">
        <f t="shared" si="36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7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34</v>
      </c>
      <c r="AO112" s="41">
        <v>1190</v>
      </c>
      <c r="AP112" s="110">
        <v>4.99</v>
      </c>
      <c r="AQ112" s="111">
        <v>4.08</v>
      </c>
      <c r="AR112" s="126">
        <f t="shared" si="38"/>
        <v>81.763527054108209</v>
      </c>
      <c r="AS112" s="126">
        <f t="shared" si="39"/>
        <v>18.236472945891791</v>
      </c>
      <c r="AT112" s="127">
        <v>1367</v>
      </c>
      <c r="AU112" s="128">
        <v>2.5</v>
      </c>
      <c r="AV112" s="129">
        <v>1.66</v>
      </c>
      <c r="AW112" s="126">
        <f t="shared" si="40"/>
        <v>66.399999999999991</v>
      </c>
      <c r="AX112" s="126">
        <f t="shared" si="41"/>
        <v>33.600000000000009</v>
      </c>
      <c r="AY112" s="64">
        <f t="shared" si="42"/>
        <v>55.923202614379086</v>
      </c>
      <c r="AZ112" s="97">
        <v>82.82</v>
      </c>
      <c r="BA112" s="68"/>
      <c r="BB112" s="68"/>
      <c r="BC112" s="68"/>
      <c r="BD112" s="68"/>
      <c r="BE112" s="15"/>
      <c r="BF112" s="5">
        <f t="shared" si="43"/>
        <v>14330</v>
      </c>
      <c r="BG112" s="42">
        <v>3400</v>
      </c>
      <c r="BH112" s="42">
        <v>4640</v>
      </c>
      <c r="BI112" s="42"/>
      <c r="BJ112" s="42"/>
      <c r="BK112" s="42"/>
      <c r="BL112" s="42"/>
      <c r="BM112" s="42">
        <v>6290</v>
      </c>
    </row>
    <row r="113" spans="1:65" outlineLevel="5">
      <c r="A113" s="22">
        <f t="shared" si="45"/>
        <v>3</v>
      </c>
      <c r="B113" s="9">
        <f t="shared" si="44"/>
        <v>43188</v>
      </c>
      <c r="C113" s="207">
        <v>465979</v>
      </c>
      <c r="D113" s="64"/>
      <c r="E113" s="12">
        <v>38</v>
      </c>
      <c r="F113" s="12">
        <v>38</v>
      </c>
      <c r="G113" s="12">
        <v>40</v>
      </c>
      <c r="H113" s="12">
        <v>39</v>
      </c>
      <c r="I113" s="12">
        <v>37</v>
      </c>
      <c r="J113" s="12">
        <v>37</v>
      </c>
      <c r="K113" s="12">
        <v>39</v>
      </c>
      <c r="L113" s="12">
        <v>38</v>
      </c>
      <c r="M113" s="74" t="str">
        <f t="shared" si="35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6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7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31</v>
      </c>
      <c r="AO113" s="41">
        <v>1305</v>
      </c>
      <c r="AP113" s="110"/>
      <c r="AQ113" s="111"/>
      <c r="AR113" s="126" t="str">
        <f t="shared" si="38"/>
        <v/>
      </c>
      <c r="AS113" s="126" t="str">
        <f t="shared" si="39"/>
        <v/>
      </c>
      <c r="AT113" s="127">
        <v>1480</v>
      </c>
      <c r="AU113" s="128"/>
      <c r="AV113" s="129"/>
      <c r="AW113" s="126" t="str">
        <f t="shared" si="40"/>
        <v/>
      </c>
      <c r="AX113" s="126" t="str">
        <f t="shared" si="41"/>
        <v/>
      </c>
      <c r="AY113" s="64" t="str">
        <f t="shared" si="42"/>
        <v/>
      </c>
      <c r="AZ113" s="97">
        <v>82.67</v>
      </c>
      <c r="BA113" s="97">
        <v>61.01</v>
      </c>
      <c r="BB113" s="68"/>
      <c r="BC113" s="68"/>
      <c r="BD113" s="68"/>
      <c r="BE113" s="15"/>
      <c r="BF113" s="5">
        <f t="shared" si="43"/>
        <v>19520</v>
      </c>
      <c r="BG113" s="42">
        <v>3400</v>
      </c>
      <c r="BH113" s="42">
        <v>10250</v>
      </c>
      <c r="BI113" s="42"/>
      <c r="BJ113" s="42"/>
      <c r="BK113" s="42"/>
      <c r="BL113" s="42"/>
      <c r="BM113" s="42">
        <v>5870</v>
      </c>
    </row>
    <row r="114" spans="1:65" outlineLevel="5">
      <c r="A114" s="22">
        <f t="shared" si="45"/>
        <v>3</v>
      </c>
      <c r="B114" s="9">
        <f t="shared" si="44"/>
        <v>43189</v>
      </c>
      <c r="C114" s="207">
        <v>457722</v>
      </c>
      <c r="D114" s="64"/>
      <c r="E114" s="12">
        <v>38</v>
      </c>
      <c r="F114" s="12">
        <v>38</v>
      </c>
      <c r="G114" s="12">
        <v>38</v>
      </c>
      <c r="H114" s="12">
        <v>39</v>
      </c>
      <c r="I114" s="12">
        <v>37</v>
      </c>
      <c r="J114" s="12">
        <v>37</v>
      </c>
      <c r="K114" s="12">
        <v>37</v>
      </c>
      <c r="L114" s="12">
        <v>38</v>
      </c>
      <c r="M114" s="74" t="str">
        <f t="shared" si="35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6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7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26</v>
      </c>
      <c r="AO114" s="41">
        <v>1518</v>
      </c>
      <c r="AP114" s="110"/>
      <c r="AQ114" s="111"/>
      <c r="AR114" s="126" t="str">
        <f t="shared" si="38"/>
        <v/>
      </c>
      <c r="AS114" s="126" t="str">
        <f t="shared" si="39"/>
        <v/>
      </c>
      <c r="AT114" s="127">
        <v>1601</v>
      </c>
      <c r="AU114" s="128"/>
      <c r="AV114" s="129"/>
      <c r="AW114" s="126" t="str">
        <f t="shared" si="40"/>
        <v/>
      </c>
      <c r="AX114" s="126" t="str">
        <f t="shared" si="41"/>
        <v/>
      </c>
      <c r="AY114" s="64" t="str">
        <f t="shared" si="42"/>
        <v/>
      </c>
      <c r="AZ114" s="97">
        <v>82.48</v>
      </c>
      <c r="BA114" s="68"/>
      <c r="BB114" s="68"/>
      <c r="BC114" s="68"/>
      <c r="BD114" s="68"/>
      <c r="BE114" s="15"/>
      <c r="BF114" s="5">
        <f t="shared" si="43"/>
        <v>18290</v>
      </c>
      <c r="BG114" s="42">
        <v>3400</v>
      </c>
      <c r="BH114" s="42">
        <v>9120</v>
      </c>
      <c r="BI114" s="42"/>
      <c r="BJ114" s="42"/>
      <c r="BK114" s="42"/>
      <c r="BL114" s="42"/>
      <c r="BM114" s="42">
        <v>5770</v>
      </c>
    </row>
    <row r="115" spans="1:65" ht="17.25" outlineLevel="5" thickBot="1">
      <c r="A115" s="31">
        <f t="shared" si="45"/>
        <v>3</v>
      </c>
      <c r="B115" s="32">
        <f t="shared" si="44"/>
        <v>43190</v>
      </c>
      <c r="C115" s="207">
        <v>451267</v>
      </c>
      <c r="D115" s="64"/>
      <c r="E115" s="12">
        <v>38</v>
      </c>
      <c r="F115" s="12">
        <v>37</v>
      </c>
      <c r="G115" s="12">
        <v>38</v>
      </c>
      <c r="H115" s="12">
        <v>38</v>
      </c>
      <c r="I115" s="12">
        <v>37</v>
      </c>
      <c r="J115" s="12">
        <v>36</v>
      </c>
      <c r="K115" s="12">
        <v>37</v>
      </c>
      <c r="L115" s="12">
        <v>37</v>
      </c>
      <c r="M115" s="74" t="str">
        <f t="shared" si="35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6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7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34</v>
      </c>
      <c r="AO115" s="41">
        <v>1190</v>
      </c>
      <c r="AP115" s="110"/>
      <c r="AQ115" s="111"/>
      <c r="AR115" s="126" t="str">
        <f t="shared" si="38"/>
        <v/>
      </c>
      <c r="AS115" s="126" t="str">
        <f t="shared" si="39"/>
        <v/>
      </c>
      <c r="AT115" s="127">
        <v>1205</v>
      </c>
      <c r="AU115" s="128"/>
      <c r="AV115" s="129"/>
      <c r="AW115" s="126" t="str">
        <f t="shared" si="40"/>
        <v/>
      </c>
      <c r="AX115" s="126" t="str">
        <f t="shared" si="41"/>
        <v/>
      </c>
      <c r="AY115" s="64" t="str">
        <f t="shared" si="42"/>
        <v/>
      </c>
      <c r="AZ115" s="97"/>
      <c r="BA115" s="68"/>
      <c r="BB115" s="68"/>
      <c r="BC115" s="68"/>
      <c r="BD115" s="68"/>
      <c r="BE115" s="15"/>
      <c r="BF115" s="5">
        <f t="shared" si="43"/>
        <v>18570</v>
      </c>
      <c r="BG115" s="42">
        <v>3400</v>
      </c>
      <c r="BH115" s="42">
        <v>9340</v>
      </c>
      <c r="BI115" s="42"/>
      <c r="BJ115" s="42"/>
      <c r="BK115" s="42"/>
      <c r="BL115" s="42"/>
      <c r="BM115" s="42">
        <v>5830</v>
      </c>
    </row>
    <row r="116" spans="1:65" outlineLevel="4">
      <c r="A116" s="157" t="s">
        <v>37</v>
      </c>
      <c r="B116" s="158"/>
      <c r="C116" s="50">
        <f t="shared" ref="C116:BM116" si="46">SUBTOTAL(4,C85:C115)</f>
        <v>541998</v>
      </c>
      <c r="D116" s="60">
        <f t="shared" si="46"/>
        <v>0</v>
      </c>
      <c r="E116" s="28">
        <f t="shared" si="46"/>
        <v>39</v>
      </c>
      <c r="F116" s="28">
        <f t="shared" si="46"/>
        <v>39</v>
      </c>
      <c r="G116" s="28">
        <f t="shared" si="46"/>
        <v>40</v>
      </c>
      <c r="H116" s="28">
        <f t="shared" si="46"/>
        <v>39</v>
      </c>
      <c r="I116" s="28">
        <f t="shared" si="46"/>
        <v>38</v>
      </c>
      <c r="J116" s="28">
        <f t="shared" si="46"/>
        <v>38</v>
      </c>
      <c r="K116" s="28">
        <f t="shared" si="46"/>
        <v>39</v>
      </c>
      <c r="L116" s="28">
        <f t="shared" si="46"/>
        <v>38</v>
      </c>
      <c r="M116" s="71">
        <f t="shared" si="46"/>
        <v>7.6</v>
      </c>
      <c r="N116" s="82">
        <f t="shared" si="46"/>
        <v>7.58</v>
      </c>
      <c r="O116" s="82">
        <f t="shared" si="46"/>
        <v>7.57</v>
      </c>
      <c r="P116" s="82">
        <f t="shared" si="46"/>
        <v>7.68</v>
      </c>
      <c r="Q116" s="82">
        <f t="shared" si="46"/>
        <v>7.63</v>
      </c>
      <c r="R116" s="82">
        <f t="shared" si="46"/>
        <v>0</v>
      </c>
      <c r="S116" s="82">
        <f t="shared" si="46"/>
        <v>0</v>
      </c>
      <c r="T116" s="82">
        <f t="shared" si="46"/>
        <v>0</v>
      </c>
      <c r="U116" s="82">
        <f t="shared" si="46"/>
        <v>0</v>
      </c>
      <c r="V116" s="29">
        <f t="shared" si="46"/>
        <v>0</v>
      </c>
      <c r="W116" s="39">
        <f t="shared" si="46"/>
        <v>0</v>
      </c>
      <c r="X116" s="39">
        <f t="shared" si="46"/>
        <v>0</v>
      </c>
      <c r="Y116" s="39">
        <f t="shared" si="46"/>
        <v>0</v>
      </c>
      <c r="Z116" s="39">
        <f t="shared" si="46"/>
        <v>0</v>
      </c>
      <c r="AA116" s="39">
        <f t="shared" si="46"/>
        <v>0</v>
      </c>
      <c r="AB116" s="39">
        <f t="shared" si="46"/>
        <v>0</v>
      </c>
      <c r="AC116" s="39">
        <f t="shared" si="46"/>
        <v>0</v>
      </c>
      <c r="AD116" s="39">
        <f t="shared" si="46"/>
        <v>0</v>
      </c>
      <c r="AE116" s="29">
        <f t="shared" si="46"/>
        <v>0</v>
      </c>
      <c r="AF116" s="39">
        <f t="shared" si="46"/>
        <v>0</v>
      </c>
      <c r="AG116" s="39">
        <f t="shared" si="46"/>
        <v>0</v>
      </c>
      <c r="AH116" s="39">
        <f t="shared" si="46"/>
        <v>0</v>
      </c>
      <c r="AI116" s="39">
        <f t="shared" si="46"/>
        <v>0</v>
      </c>
      <c r="AJ116" s="39">
        <f t="shared" si="46"/>
        <v>0</v>
      </c>
      <c r="AK116" s="39">
        <f t="shared" si="46"/>
        <v>0</v>
      </c>
      <c r="AL116" s="39">
        <f t="shared" si="46"/>
        <v>0</v>
      </c>
      <c r="AM116" s="39">
        <f t="shared" si="46"/>
        <v>0</v>
      </c>
      <c r="AN116" s="39">
        <f t="shared" si="46"/>
        <v>42</v>
      </c>
      <c r="AO116" s="39">
        <f t="shared" si="46"/>
        <v>1578</v>
      </c>
      <c r="AP116" s="104">
        <f t="shared" si="46"/>
        <v>6.13</v>
      </c>
      <c r="AQ116" s="105">
        <f t="shared" si="46"/>
        <v>4.78</v>
      </c>
      <c r="AR116" s="106">
        <f t="shared" si="46"/>
        <v>83.859649122807028</v>
      </c>
      <c r="AS116" s="106">
        <f t="shared" si="46"/>
        <v>25.938009787928223</v>
      </c>
      <c r="AT116" s="107">
        <f t="shared" si="46"/>
        <v>1601</v>
      </c>
      <c r="AU116" s="108">
        <f t="shared" si="46"/>
        <v>2.57</v>
      </c>
      <c r="AV116" s="109">
        <f t="shared" si="46"/>
        <v>1.8</v>
      </c>
      <c r="AW116" s="106">
        <f t="shared" si="46"/>
        <v>70.588235294117652</v>
      </c>
      <c r="AX116" s="106">
        <f t="shared" si="46"/>
        <v>33.852140077821019</v>
      </c>
      <c r="AY116" s="60">
        <f t="shared" si="46"/>
        <v>57.332417582417563</v>
      </c>
      <c r="AZ116" s="96">
        <f t="shared" si="46"/>
        <v>82.84</v>
      </c>
      <c r="BA116" s="67">
        <f t="shared" si="46"/>
        <v>61.01</v>
      </c>
      <c r="BB116" s="67">
        <f t="shared" si="46"/>
        <v>0</v>
      </c>
      <c r="BC116" s="67">
        <f t="shared" si="46"/>
        <v>0</v>
      </c>
      <c r="BD116" s="67">
        <f t="shared" si="46"/>
        <v>0</v>
      </c>
      <c r="BE116" s="27">
        <f t="shared" si="46"/>
        <v>0</v>
      </c>
      <c r="BF116" s="29">
        <f t="shared" si="46"/>
        <v>20200</v>
      </c>
      <c r="BG116" s="39">
        <f t="shared" si="46"/>
        <v>4800</v>
      </c>
      <c r="BH116" s="40">
        <f t="shared" si="46"/>
        <v>10810</v>
      </c>
      <c r="BI116" s="40">
        <f t="shared" si="46"/>
        <v>0</v>
      </c>
      <c r="BJ116" s="40">
        <f t="shared" si="46"/>
        <v>0</v>
      </c>
      <c r="BK116" s="40">
        <f t="shared" si="46"/>
        <v>0</v>
      </c>
      <c r="BL116" s="40">
        <f t="shared" si="46"/>
        <v>0</v>
      </c>
      <c r="BM116" s="27">
        <f t="shared" si="46"/>
        <v>6290</v>
      </c>
    </row>
    <row r="117" spans="1:65" outlineLevel="3">
      <c r="A117" s="187" t="s">
        <v>26</v>
      </c>
      <c r="B117" s="188"/>
      <c r="C117" s="207">
        <f t="shared" ref="C117:BM117" si="47">SUBTOTAL(5,C85:C115)</f>
        <v>378781</v>
      </c>
      <c r="D117" s="208">
        <f t="shared" si="47"/>
        <v>0</v>
      </c>
      <c r="E117" s="12">
        <f t="shared" si="47"/>
        <v>37</v>
      </c>
      <c r="F117" s="12">
        <f t="shared" si="47"/>
        <v>36</v>
      </c>
      <c r="G117" s="12">
        <f t="shared" si="47"/>
        <v>37</v>
      </c>
      <c r="H117" s="12">
        <f t="shared" si="47"/>
        <v>37</v>
      </c>
      <c r="I117" s="12">
        <f t="shared" si="47"/>
        <v>36</v>
      </c>
      <c r="J117" s="12">
        <f t="shared" si="47"/>
        <v>35</v>
      </c>
      <c r="K117" s="12">
        <f t="shared" si="47"/>
        <v>36</v>
      </c>
      <c r="L117" s="12">
        <f t="shared" si="47"/>
        <v>34</v>
      </c>
      <c r="M117" s="210">
        <f t="shared" si="47"/>
        <v>7.6</v>
      </c>
      <c r="N117" s="83">
        <f t="shared" si="47"/>
        <v>7.55</v>
      </c>
      <c r="O117" s="83">
        <f t="shared" si="47"/>
        <v>7.54</v>
      </c>
      <c r="P117" s="83">
        <f t="shared" si="47"/>
        <v>7.58</v>
      </c>
      <c r="Q117" s="83">
        <f t="shared" si="47"/>
        <v>7.52</v>
      </c>
      <c r="R117" s="83">
        <f t="shared" si="47"/>
        <v>0</v>
      </c>
      <c r="S117" s="83">
        <f t="shared" si="47"/>
        <v>0</v>
      </c>
      <c r="T117" s="83">
        <f t="shared" si="47"/>
        <v>0</v>
      </c>
      <c r="U117" s="83">
        <f t="shared" si="47"/>
        <v>0</v>
      </c>
      <c r="V117" s="212">
        <f t="shared" si="47"/>
        <v>0</v>
      </c>
      <c r="W117" s="41">
        <f t="shared" si="47"/>
        <v>0</v>
      </c>
      <c r="X117" s="41">
        <f t="shared" si="47"/>
        <v>0</v>
      </c>
      <c r="Y117" s="41">
        <f t="shared" si="47"/>
        <v>0</v>
      </c>
      <c r="Z117" s="41">
        <f t="shared" si="47"/>
        <v>0</v>
      </c>
      <c r="AA117" s="41">
        <f t="shared" si="47"/>
        <v>0</v>
      </c>
      <c r="AB117" s="41">
        <f t="shared" si="47"/>
        <v>0</v>
      </c>
      <c r="AC117" s="41">
        <f t="shared" si="47"/>
        <v>0</v>
      </c>
      <c r="AD117" s="41">
        <f t="shared" si="47"/>
        <v>0</v>
      </c>
      <c r="AE117" s="212">
        <f t="shared" si="47"/>
        <v>0</v>
      </c>
      <c r="AF117" s="41">
        <f t="shared" si="47"/>
        <v>0</v>
      </c>
      <c r="AG117" s="41">
        <f t="shared" si="47"/>
        <v>0</v>
      </c>
      <c r="AH117" s="41">
        <f t="shared" si="47"/>
        <v>0</v>
      </c>
      <c r="AI117" s="41">
        <f t="shared" si="47"/>
        <v>0</v>
      </c>
      <c r="AJ117" s="41">
        <f t="shared" si="47"/>
        <v>0</v>
      </c>
      <c r="AK117" s="41">
        <f t="shared" si="47"/>
        <v>0</v>
      </c>
      <c r="AL117" s="41">
        <f t="shared" si="47"/>
        <v>0</v>
      </c>
      <c r="AM117" s="41">
        <f t="shared" si="47"/>
        <v>0</v>
      </c>
      <c r="AN117" s="41">
        <f t="shared" si="47"/>
        <v>25</v>
      </c>
      <c r="AO117" s="41">
        <f t="shared" si="47"/>
        <v>953</v>
      </c>
      <c r="AP117" s="110">
        <f t="shared" si="47"/>
        <v>4.99</v>
      </c>
      <c r="AQ117" s="111">
        <f t="shared" si="47"/>
        <v>4.08</v>
      </c>
      <c r="AR117" s="216">
        <f t="shared" si="47"/>
        <v>74.061990212071777</v>
      </c>
      <c r="AS117" s="216">
        <f t="shared" si="47"/>
        <v>16.140350877192972</v>
      </c>
      <c r="AT117" s="113">
        <f t="shared" si="47"/>
        <v>948</v>
      </c>
      <c r="AU117" s="114">
        <f t="shared" si="47"/>
        <v>2.4700000000000002</v>
      </c>
      <c r="AV117" s="115">
        <f t="shared" si="47"/>
        <v>1.66</v>
      </c>
      <c r="AW117" s="216">
        <f t="shared" si="47"/>
        <v>66.147859922178981</v>
      </c>
      <c r="AX117" s="216">
        <f t="shared" si="47"/>
        <v>29.411764705882348</v>
      </c>
      <c r="AY117" s="208">
        <f t="shared" si="47"/>
        <v>31.566155248367021</v>
      </c>
      <c r="AZ117" s="97">
        <f t="shared" si="47"/>
        <v>81.8</v>
      </c>
      <c r="BA117" s="68">
        <f t="shared" si="47"/>
        <v>61.01</v>
      </c>
      <c r="BB117" s="68">
        <f t="shared" si="47"/>
        <v>0</v>
      </c>
      <c r="BC117" s="68">
        <f t="shared" si="47"/>
        <v>0</v>
      </c>
      <c r="BD117" s="68">
        <f t="shared" si="47"/>
        <v>0</v>
      </c>
      <c r="BE117" s="15">
        <f t="shared" si="47"/>
        <v>0</v>
      </c>
      <c r="BF117" s="212">
        <f t="shared" si="47"/>
        <v>9140</v>
      </c>
      <c r="BG117" s="41">
        <f t="shared" si="47"/>
        <v>3400</v>
      </c>
      <c r="BH117" s="42">
        <f t="shared" si="47"/>
        <v>0</v>
      </c>
      <c r="BI117" s="42">
        <f t="shared" si="47"/>
        <v>0</v>
      </c>
      <c r="BJ117" s="42">
        <f t="shared" si="47"/>
        <v>0</v>
      </c>
      <c r="BK117" s="42">
        <f t="shared" si="47"/>
        <v>0</v>
      </c>
      <c r="BL117" s="42">
        <f t="shared" si="47"/>
        <v>0</v>
      </c>
      <c r="BM117" s="15">
        <f t="shared" si="47"/>
        <v>1590</v>
      </c>
    </row>
    <row r="118" spans="1:65" outlineLevel="2">
      <c r="A118" s="187" t="s">
        <v>15</v>
      </c>
      <c r="B118" s="188"/>
      <c r="C118" s="207">
        <f>IFERROR(SUBTOTAL(1,C85:C115),"")</f>
        <v>447329.29032258067</v>
      </c>
      <c r="D118" s="208" t="str">
        <f t="shared" ref="D118:BM118" si="48">IFERROR(SUBTOTAL(1,D85:D115),"")</f>
        <v/>
      </c>
      <c r="E118" s="12">
        <f t="shared" si="48"/>
        <v>37.677419354838712</v>
      </c>
      <c r="F118" s="12">
        <f t="shared" si="48"/>
        <v>37.064516129032256</v>
      </c>
      <c r="G118" s="12">
        <f t="shared" si="48"/>
        <v>38.354838709677416</v>
      </c>
      <c r="H118" s="12">
        <f t="shared" si="48"/>
        <v>37.967741935483872</v>
      </c>
      <c r="I118" s="12">
        <f t="shared" si="48"/>
        <v>36.677419354838712</v>
      </c>
      <c r="J118" s="12">
        <f t="shared" si="48"/>
        <v>36.064516129032256</v>
      </c>
      <c r="K118" s="12">
        <f t="shared" si="48"/>
        <v>37.322580645161288</v>
      </c>
      <c r="L118" s="12">
        <f t="shared" si="48"/>
        <v>36.903225806451616</v>
      </c>
      <c r="M118" s="210">
        <f t="shared" si="48"/>
        <v>7.6</v>
      </c>
      <c r="N118" s="83">
        <f t="shared" si="48"/>
        <v>7.5625</v>
      </c>
      <c r="O118" s="83">
        <f t="shared" si="48"/>
        <v>7.56</v>
      </c>
      <c r="P118" s="83">
        <f t="shared" si="48"/>
        <v>7.6425000000000001</v>
      </c>
      <c r="Q118" s="83">
        <f t="shared" si="48"/>
        <v>7.5975000000000001</v>
      </c>
      <c r="R118" s="83" t="str">
        <f t="shared" si="48"/>
        <v/>
      </c>
      <c r="S118" s="83" t="str">
        <f t="shared" si="48"/>
        <v/>
      </c>
      <c r="T118" s="83" t="str">
        <f t="shared" si="48"/>
        <v/>
      </c>
      <c r="U118" s="83" t="str">
        <f t="shared" si="48"/>
        <v/>
      </c>
      <c r="V118" s="212" t="str">
        <f t="shared" si="48"/>
        <v/>
      </c>
      <c r="W118" s="41" t="str">
        <f t="shared" si="48"/>
        <v/>
      </c>
      <c r="X118" s="41" t="str">
        <f t="shared" si="48"/>
        <v/>
      </c>
      <c r="Y118" s="41" t="str">
        <f t="shared" si="48"/>
        <v/>
      </c>
      <c r="Z118" s="41" t="str">
        <f t="shared" si="48"/>
        <v/>
      </c>
      <c r="AA118" s="41" t="str">
        <f t="shared" si="48"/>
        <v/>
      </c>
      <c r="AB118" s="41" t="str">
        <f t="shared" si="48"/>
        <v/>
      </c>
      <c r="AC118" s="41" t="str">
        <f t="shared" si="48"/>
        <v/>
      </c>
      <c r="AD118" s="41" t="str">
        <f t="shared" si="48"/>
        <v/>
      </c>
      <c r="AE118" s="212" t="str">
        <f t="shared" si="48"/>
        <v/>
      </c>
      <c r="AF118" s="41" t="str">
        <f t="shared" si="48"/>
        <v/>
      </c>
      <c r="AG118" s="41" t="str">
        <f t="shared" si="48"/>
        <v/>
      </c>
      <c r="AH118" s="41" t="str">
        <f t="shared" si="48"/>
        <v/>
      </c>
      <c r="AI118" s="41" t="str">
        <f t="shared" si="48"/>
        <v/>
      </c>
      <c r="AJ118" s="41" t="str">
        <f t="shared" si="48"/>
        <v/>
      </c>
      <c r="AK118" s="41" t="str">
        <f t="shared" si="48"/>
        <v/>
      </c>
      <c r="AL118" s="41" t="str">
        <f t="shared" si="48"/>
        <v/>
      </c>
      <c r="AM118" s="41" t="str">
        <f t="shared" si="48"/>
        <v/>
      </c>
      <c r="AN118" s="41">
        <f t="shared" si="48"/>
        <v>32.29032258064516</v>
      </c>
      <c r="AO118" s="41">
        <f t="shared" si="48"/>
        <v>1263.1935483870968</v>
      </c>
      <c r="AP118" s="110">
        <f t="shared" si="48"/>
        <v>5.5749999999999993</v>
      </c>
      <c r="AQ118" s="111">
        <f t="shared" si="48"/>
        <v>4.4875000000000007</v>
      </c>
      <c r="AR118" s="216">
        <f t="shared" si="48"/>
        <v>80.678590867319741</v>
      </c>
      <c r="AS118" s="216">
        <f t="shared" si="48"/>
        <v>19.321409132680255</v>
      </c>
      <c r="AT118" s="113">
        <f t="shared" si="48"/>
        <v>1349.3870967741937</v>
      </c>
      <c r="AU118" s="114">
        <f t="shared" si="48"/>
        <v>2.5225</v>
      </c>
      <c r="AV118" s="115">
        <f t="shared" si="48"/>
        <v>1.7075</v>
      </c>
      <c r="AW118" s="216">
        <f t="shared" si="48"/>
        <v>67.686857812171326</v>
      </c>
      <c r="AX118" s="216">
        <f t="shared" si="48"/>
        <v>32.313142187828674</v>
      </c>
      <c r="AY118" s="208">
        <f t="shared" si="48"/>
        <v>49.657326706479203</v>
      </c>
      <c r="AZ118" s="97">
        <f t="shared" si="48"/>
        <v>82.275714285714287</v>
      </c>
      <c r="BA118" s="68">
        <f t="shared" si="48"/>
        <v>61.01</v>
      </c>
      <c r="BB118" s="68" t="str">
        <f t="shared" si="48"/>
        <v/>
      </c>
      <c r="BC118" s="68" t="str">
        <f t="shared" si="48"/>
        <v/>
      </c>
      <c r="BD118" s="68" t="str">
        <f t="shared" si="48"/>
        <v/>
      </c>
      <c r="BE118" s="15" t="str">
        <f>IFERROR(SUBTOTAL(1,BE85:BE115),"")</f>
        <v/>
      </c>
      <c r="BF118" s="212">
        <f t="shared" si="48"/>
        <v>14922.903225806451</v>
      </c>
      <c r="BG118" s="41">
        <f t="shared" si="48"/>
        <v>4032.2580645161293</v>
      </c>
      <c r="BH118" s="42">
        <f t="shared" si="48"/>
        <v>5545.8064516129034</v>
      </c>
      <c r="BI118" s="42" t="str">
        <f t="shared" si="48"/>
        <v/>
      </c>
      <c r="BJ118" s="42" t="str">
        <f t="shared" si="48"/>
        <v/>
      </c>
      <c r="BK118" s="42" t="str">
        <f t="shared" si="48"/>
        <v/>
      </c>
      <c r="BL118" s="42" t="str">
        <f t="shared" si="48"/>
        <v/>
      </c>
      <c r="BM118" s="15">
        <f t="shared" si="48"/>
        <v>5344.8387096774195</v>
      </c>
    </row>
    <row r="119" spans="1:65" ht="17.25" outlineLevel="1" thickBot="1">
      <c r="A119" s="224" t="s">
        <v>58</v>
      </c>
      <c r="B119" s="225"/>
      <c r="C119" s="226">
        <f>SUBTOTAL(9,C85:C115)</f>
        <v>13867208</v>
      </c>
      <c r="D119" s="227"/>
      <c r="E119" s="228"/>
      <c r="F119" s="228"/>
      <c r="G119" s="228"/>
      <c r="H119" s="228"/>
      <c r="I119" s="228"/>
      <c r="J119" s="228"/>
      <c r="K119" s="228"/>
      <c r="L119" s="228"/>
      <c r="M119" s="229"/>
      <c r="N119" s="230"/>
      <c r="O119" s="230"/>
      <c r="P119" s="230"/>
      <c r="Q119" s="230"/>
      <c r="R119" s="230"/>
      <c r="S119" s="230"/>
      <c r="T119" s="230"/>
      <c r="U119" s="230"/>
      <c r="V119" s="231"/>
      <c r="W119" s="232"/>
      <c r="X119" s="232"/>
      <c r="Y119" s="232"/>
      <c r="Z119" s="232"/>
      <c r="AA119" s="232"/>
      <c r="AB119" s="232"/>
      <c r="AC119" s="232"/>
      <c r="AD119" s="232"/>
      <c r="AE119" s="231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3">
        <f>SUBTOTAL(9,AO85:AO115)</f>
        <v>39159</v>
      </c>
      <c r="AP119" s="234"/>
      <c r="AQ119" s="235"/>
      <c r="AR119" s="236"/>
      <c r="AS119" s="236"/>
      <c r="AT119" s="237">
        <f>SUBTOTAL(9,AT85:AT115)</f>
        <v>41831</v>
      </c>
      <c r="AU119" s="238"/>
      <c r="AV119" s="239"/>
      <c r="AW119" s="236"/>
      <c r="AX119" s="236"/>
      <c r="AY119" s="227"/>
      <c r="AZ119" s="240"/>
      <c r="BA119" s="241"/>
      <c r="BB119" s="241"/>
      <c r="BC119" s="241"/>
      <c r="BD119" s="241"/>
      <c r="BE119" s="242">
        <f>SUBTOTAL(9,BE85:BE115)</f>
        <v>0</v>
      </c>
      <c r="BF119" s="243">
        <f t="shared" ref="BF119:BM119" si="49">SUBTOTAL(9,BF85:BF115)</f>
        <v>462610</v>
      </c>
      <c r="BG119" s="233">
        <f t="shared" si="49"/>
        <v>125000</v>
      </c>
      <c r="BH119" s="244">
        <f t="shared" si="49"/>
        <v>171920</v>
      </c>
      <c r="BI119" s="244">
        <f t="shared" si="49"/>
        <v>0</v>
      </c>
      <c r="BJ119" s="244">
        <f t="shared" si="49"/>
        <v>0</v>
      </c>
      <c r="BK119" s="244">
        <f t="shared" si="49"/>
        <v>0</v>
      </c>
      <c r="BL119" s="244">
        <f t="shared" si="49"/>
        <v>0</v>
      </c>
      <c r="BM119" s="242">
        <f t="shared" si="49"/>
        <v>165690</v>
      </c>
    </row>
    <row r="120" spans="1:65" outlineLevel="5">
      <c r="A120" s="21">
        <f t="shared" si="45"/>
        <v>4</v>
      </c>
      <c r="B120" s="33">
        <f>B115+1</f>
        <v>43191</v>
      </c>
      <c r="C120" s="207">
        <v>451701</v>
      </c>
      <c r="D120" s="64">
        <f t="shared" ref="D120:D149" si="50">IFERROR(ROUND(AVERAGE(E120:L120),1),"")</f>
        <v>37</v>
      </c>
      <c r="E120" s="12">
        <v>38</v>
      </c>
      <c r="F120" s="12">
        <v>36</v>
      </c>
      <c r="G120" s="12">
        <v>38</v>
      </c>
      <c r="H120" s="12">
        <v>38</v>
      </c>
      <c r="I120" s="12">
        <v>37</v>
      </c>
      <c r="J120" s="12">
        <v>35</v>
      </c>
      <c r="K120" s="12">
        <v>37</v>
      </c>
      <c r="L120" s="12">
        <v>37</v>
      </c>
      <c r="M120" s="74" t="str">
        <f t="shared" ref="M120:M149" si="51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2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3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39</v>
      </c>
      <c r="AO120" s="41">
        <v>1015</v>
      </c>
      <c r="AP120" s="110"/>
      <c r="AQ120" s="111"/>
      <c r="AR120" s="126" t="str">
        <f t="shared" ref="AR120:AR149" si="54">IFERROR(AQ120/AP120*100,"")</f>
        <v/>
      </c>
      <c r="AS120" s="126" t="str">
        <f t="shared" ref="AS120:AS149" si="55">IFERROR(100-AR120,"")</f>
        <v/>
      </c>
      <c r="AT120" s="127">
        <v>1048</v>
      </c>
      <c r="AU120" s="128"/>
      <c r="AV120" s="129"/>
      <c r="AW120" s="126" t="str">
        <f t="shared" ref="AW120:AW149" si="56">IFERROR(AV120/AU120*100,"")</f>
        <v/>
      </c>
      <c r="AX120" s="126" t="str">
        <f t="shared" ref="AX120:AX149" si="57">IFERROR(100-AW120,"")</f>
        <v/>
      </c>
      <c r="AY120" s="64" t="str">
        <f t="shared" ref="AY120:AY149" si="58">IFERROR((1-((AW120*AS120)/(AX120*AR120)))*100,"")</f>
        <v/>
      </c>
      <c r="AZ120" s="97"/>
      <c r="BA120" s="68"/>
      <c r="BB120" s="68"/>
      <c r="BC120" s="68"/>
      <c r="BD120" s="68"/>
      <c r="BE120" s="15"/>
      <c r="BF120" s="5">
        <f t="shared" ref="BF120:BF149" si="59">IF(SUM(BG120:BM120)=0,"",SUM(BG120:BM120))</f>
        <v>18110</v>
      </c>
      <c r="BG120" s="42">
        <v>4800</v>
      </c>
      <c r="BH120" s="42">
        <v>7660</v>
      </c>
      <c r="BI120" s="42"/>
      <c r="BJ120" s="42"/>
      <c r="BK120" s="42"/>
      <c r="BL120" s="42"/>
      <c r="BM120" s="42">
        <v>5650</v>
      </c>
    </row>
    <row r="121" spans="1:65" outlineLevel="5">
      <c r="A121" s="22">
        <f t="shared" si="45"/>
        <v>4</v>
      </c>
      <c r="B121" s="9">
        <f t="shared" si="44"/>
        <v>43192</v>
      </c>
      <c r="C121" s="207">
        <v>437831</v>
      </c>
      <c r="D121" s="64">
        <f t="shared" si="50"/>
        <v>37</v>
      </c>
      <c r="E121" s="12">
        <v>38</v>
      </c>
      <c r="F121" s="12">
        <v>36</v>
      </c>
      <c r="G121" s="12">
        <v>38</v>
      </c>
      <c r="H121" s="12">
        <v>38</v>
      </c>
      <c r="I121" s="12">
        <v>37</v>
      </c>
      <c r="J121" s="12">
        <v>35</v>
      </c>
      <c r="K121" s="12">
        <v>37</v>
      </c>
      <c r="L121" s="12">
        <v>37</v>
      </c>
      <c r="M121" s="74" t="str">
        <f t="shared" si="51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2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3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45</v>
      </c>
      <c r="AO121" s="41">
        <v>882</v>
      </c>
      <c r="AP121" s="110"/>
      <c r="AQ121" s="111"/>
      <c r="AR121" s="126" t="str">
        <f t="shared" si="54"/>
        <v/>
      </c>
      <c r="AS121" s="126" t="str">
        <f t="shared" si="55"/>
        <v/>
      </c>
      <c r="AT121" s="127">
        <v>1022</v>
      </c>
      <c r="AU121" s="128"/>
      <c r="AV121" s="129"/>
      <c r="AW121" s="126" t="str">
        <f t="shared" si="56"/>
        <v/>
      </c>
      <c r="AX121" s="126" t="str">
        <f t="shared" si="57"/>
        <v/>
      </c>
      <c r="AY121" s="64" t="str">
        <f t="shared" si="58"/>
        <v/>
      </c>
      <c r="AZ121" s="97">
        <v>82.5</v>
      </c>
      <c r="BA121" s="68"/>
      <c r="BB121" s="68"/>
      <c r="BC121" s="68"/>
      <c r="BD121" s="68"/>
      <c r="BE121" s="15"/>
      <c r="BF121" s="5">
        <f t="shared" si="59"/>
        <v>18730</v>
      </c>
      <c r="BG121" s="42">
        <v>4800</v>
      </c>
      <c r="BH121" s="42">
        <v>8030</v>
      </c>
      <c r="BI121" s="42"/>
      <c r="BJ121" s="42"/>
      <c r="BK121" s="42"/>
      <c r="BL121" s="42"/>
      <c r="BM121" s="42">
        <v>5900</v>
      </c>
    </row>
    <row r="122" spans="1:65" outlineLevel="5">
      <c r="A122" s="22">
        <f t="shared" si="45"/>
        <v>4</v>
      </c>
      <c r="B122" s="9">
        <f t="shared" si="44"/>
        <v>43193</v>
      </c>
      <c r="C122" s="207">
        <v>437130</v>
      </c>
      <c r="D122" s="64">
        <f t="shared" si="50"/>
        <v>37.799999999999997</v>
      </c>
      <c r="E122" s="12">
        <v>38</v>
      </c>
      <c r="F122" s="12">
        <v>38</v>
      </c>
      <c r="G122" s="12">
        <v>39</v>
      </c>
      <c r="H122" s="12">
        <v>38</v>
      </c>
      <c r="I122" s="12">
        <v>37</v>
      </c>
      <c r="J122" s="12">
        <v>37</v>
      </c>
      <c r="K122" s="12">
        <v>38</v>
      </c>
      <c r="L122" s="12">
        <v>37</v>
      </c>
      <c r="M122" s="74" t="str">
        <f t="shared" si="51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2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3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42</v>
      </c>
      <c r="AO122" s="41">
        <v>950</v>
      </c>
      <c r="AP122" s="110"/>
      <c r="AQ122" s="111"/>
      <c r="AR122" s="126" t="str">
        <f t="shared" si="54"/>
        <v/>
      </c>
      <c r="AS122" s="126" t="str">
        <f t="shared" si="55"/>
        <v/>
      </c>
      <c r="AT122" s="127">
        <v>962</v>
      </c>
      <c r="AU122" s="128"/>
      <c r="AV122" s="129"/>
      <c r="AW122" s="126" t="str">
        <f t="shared" si="56"/>
        <v/>
      </c>
      <c r="AX122" s="126" t="str">
        <f t="shared" si="57"/>
        <v/>
      </c>
      <c r="AY122" s="64" t="str">
        <f t="shared" si="58"/>
        <v/>
      </c>
      <c r="AZ122" s="97">
        <v>81.2</v>
      </c>
      <c r="BA122" s="68"/>
      <c r="BB122" s="68"/>
      <c r="BC122" s="68"/>
      <c r="BD122" s="68"/>
      <c r="BE122" s="15"/>
      <c r="BF122" s="5">
        <f t="shared" si="59"/>
        <v>15470</v>
      </c>
      <c r="BG122" s="42">
        <v>4800</v>
      </c>
      <c r="BH122" s="42">
        <v>4800</v>
      </c>
      <c r="BI122" s="42"/>
      <c r="BJ122" s="42"/>
      <c r="BK122" s="42"/>
      <c r="BL122" s="42"/>
      <c r="BM122" s="42">
        <v>5870</v>
      </c>
    </row>
    <row r="123" spans="1:65" outlineLevel="5">
      <c r="A123" s="22">
        <f t="shared" si="45"/>
        <v>4</v>
      </c>
      <c r="B123" s="9">
        <f t="shared" si="44"/>
        <v>43194</v>
      </c>
      <c r="C123" s="207">
        <v>471473</v>
      </c>
      <c r="D123" s="64">
        <f t="shared" si="50"/>
        <v>38</v>
      </c>
      <c r="E123" s="12">
        <v>38</v>
      </c>
      <c r="F123" s="12">
        <v>39</v>
      </c>
      <c r="G123" s="12">
        <v>39</v>
      </c>
      <c r="H123" s="12">
        <v>38</v>
      </c>
      <c r="I123" s="12">
        <v>37</v>
      </c>
      <c r="J123" s="12">
        <v>38</v>
      </c>
      <c r="K123" s="12">
        <v>38</v>
      </c>
      <c r="L123" s="12">
        <v>37</v>
      </c>
      <c r="M123" s="74" t="str">
        <f t="shared" si="51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2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3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46</v>
      </c>
      <c r="AO123" s="41">
        <v>876</v>
      </c>
      <c r="AP123" s="110"/>
      <c r="AQ123" s="111"/>
      <c r="AR123" s="126" t="str">
        <f t="shared" si="54"/>
        <v/>
      </c>
      <c r="AS123" s="126" t="str">
        <f t="shared" si="55"/>
        <v/>
      </c>
      <c r="AT123" s="127">
        <v>952</v>
      </c>
      <c r="AU123" s="128"/>
      <c r="AV123" s="129"/>
      <c r="AW123" s="126" t="str">
        <f t="shared" si="56"/>
        <v/>
      </c>
      <c r="AX123" s="126" t="str">
        <f t="shared" si="57"/>
        <v/>
      </c>
      <c r="AY123" s="64" t="str">
        <f t="shared" si="58"/>
        <v/>
      </c>
      <c r="AZ123" s="97">
        <v>80.900000000000006</v>
      </c>
      <c r="BA123" s="68"/>
      <c r="BB123" s="68"/>
      <c r="BC123" s="68"/>
      <c r="BD123" s="68"/>
      <c r="BE123" s="15"/>
      <c r="BF123" s="5">
        <f t="shared" si="59"/>
        <v>14730</v>
      </c>
      <c r="BG123" s="42">
        <v>4800</v>
      </c>
      <c r="BH123" s="42">
        <v>4140</v>
      </c>
      <c r="BI123" s="42"/>
      <c r="BJ123" s="42"/>
      <c r="BK123" s="42"/>
      <c r="BL123" s="42"/>
      <c r="BM123" s="42">
        <v>5790</v>
      </c>
    </row>
    <row r="124" spans="1:65" outlineLevel="5">
      <c r="A124" s="22">
        <f t="shared" si="45"/>
        <v>4</v>
      </c>
      <c r="B124" s="9">
        <f t="shared" si="44"/>
        <v>43195</v>
      </c>
      <c r="C124" s="207">
        <v>434954</v>
      </c>
      <c r="D124" s="64">
        <f t="shared" si="50"/>
        <v>38</v>
      </c>
      <c r="E124" s="12">
        <v>38</v>
      </c>
      <c r="F124" s="12">
        <v>39</v>
      </c>
      <c r="G124" s="12">
        <v>39</v>
      </c>
      <c r="H124" s="12">
        <v>38</v>
      </c>
      <c r="I124" s="12">
        <v>37</v>
      </c>
      <c r="J124" s="12">
        <v>38</v>
      </c>
      <c r="K124" s="12">
        <v>38</v>
      </c>
      <c r="L124" s="12">
        <v>37</v>
      </c>
      <c r="M124" s="74">
        <f t="shared" si="51"/>
        <v>7.6</v>
      </c>
      <c r="N124" s="83">
        <v>7.55</v>
      </c>
      <c r="O124" s="83">
        <v>7.54</v>
      </c>
      <c r="P124" s="83">
        <v>7.57</v>
      </c>
      <c r="Q124" s="83">
        <v>7.54</v>
      </c>
      <c r="R124" s="83"/>
      <c r="S124" s="83"/>
      <c r="T124" s="83"/>
      <c r="U124" s="83"/>
      <c r="V124" s="5" t="str">
        <f t="shared" si="52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3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50</v>
      </c>
      <c r="AO124" s="41">
        <v>792</v>
      </c>
      <c r="AP124" s="110">
        <v>5.86</v>
      </c>
      <c r="AQ124" s="111">
        <v>4.83</v>
      </c>
      <c r="AR124" s="126">
        <f t="shared" si="54"/>
        <v>82.423208191126278</v>
      </c>
      <c r="AS124" s="126">
        <f t="shared" si="55"/>
        <v>17.576791808873722</v>
      </c>
      <c r="AT124" s="127">
        <v>743</v>
      </c>
      <c r="AU124" s="128">
        <v>2.4</v>
      </c>
      <c r="AV124" s="129">
        <v>1.6</v>
      </c>
      <c r="AW124" s="126">
        <f t="shared" si="56"/>
        <v>66.666666666666671</v>
      </c>
      <c r="AX124" s="126">
        <f t="shared" si="57"/>
        <v>33.333333333333329</v>
      </c>
      <c r="AY124" s="64">
        <f t="shared" si="58"/>
        <v>57.349896480331253</v>
      </c>
      <c r="AZ124" s="97">
        <v>82.4</v>
      </c>
      <c r="BA124" s="68"/>
      <c r="BB124" s="68"/>
      <c r="BC124" s="68"/>
      <c r="BD124" s="68"/>
      <c r="BE124" s="15"/>
      <c r="BF124" s="5">
        <f t="shared" si="59"/>
        <v>18970</v>
      </c>
      <c r="BG124" s="42">
        <v>4800</v>
      </c>
      <c r="BH124" s="42">
        <v>8370</v>
      </c>
      <c r="BI124" s="42"/>
      <c r="BJ124" s="42"/>
      <c r="BK124" s="42"/>
      <c r="BL124" s="42"/>
      <c r="BM124" s="42">
        <v>5800</v>
      </c>
    </row>
    <row r="125" spans="1:65" outlineLevel="5">
      <c r="A125" s="22">
        <f t="shared" si="45"/>
        <v>4</v>
      </c>
      <c r="B125" s="9">
        <f t="shared" si="44"/>
        <v>43196</v>
      </c>
      <c r="C125" s="207">
        <v>491964</v>
      </c>
      <c r="D125" s="64">
        <f t="shared" si="50"/>
        <v>38.299999999999997</v>
      </c>
      <c r="E125" s="12">
        <v>38</v>
      </c>
      <c r="F125" s="12">
        <v>39</v>
      </c>
      <c r="G125" s="12">
        <v>39</v>
      </c>
      <c r="H125" s="12">
        <v>39</v>
      </c>
      <c r="I125" s="12">
        <v>37</v>
      </c>
      <c r="J125" s="12">
        <v>38</v>
      </c>
      <c r="K125" s="12">
        <v>38</v>
      </c>
      <c r="L125" s="12">
        <v>38</v>
      </c>
      <c r="M125" s="74" t="str">
        <f t="shared" si="51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2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3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41</v>
      </c>
      <c r="AO125" s="41">
        <v>974</v>
      </c>
      <c r="AP125" s="110"/>
      <c r="AQ125" s="111"/>
      <c r="AR125" s="126" t="str">
        <f t="shared" si="54"/>
        <v/>
      </c>
      <c r="AS125" s="126" t="str">
        <f t="shared" si="55"/>
        <v/>
      </c>
      <c r="AT125" s="127">
        <v>1018</v>
      </c>
      <c r="AU125" s="128"/>
      <c r="AV125" s="129"/>
      <c r="AW125" s="126" t="str">
        <f t="shared" si="56"/>
        <v/>
      </c>
      <c r="AX125" s="126" t="str">
        <f t="shared" si="57"/>
        <v/>
      </c>
      <c r="AY125" s="64" t="str">
        <f t="shared" si="58"/>
        <v/>
      </c>
      <c r="AZ125" s="97">
        <v>82.69</v>
      </c>
      <c r="BA125" s="68"/>
      <c r="BB125" s="68"/>
      <c r="BC125" s="68"/>
      <c r="BD125" s="68"/>
      <c r="BE125" s="15"/>
      <c r="BF125" s="5">
        <f t="shared" si="59"/>
        <v>16130</v>
      </c>
      <c r="BG125" s="42">
        <v>4800</v>
      </c>
      <c r="BH125" s="42">
        <v>5730</v>
      </c>
      <c r="BI125" s="42"/>
      <c r="BJ125" s="42"/>
      <c r="BK125" s="42"/>
      <c r="BL125" s="42"/>
      <c r="BM125" s="42">
        <v>5600</v>
      </c>
    </row>
    <row r="126" spans="1:65" outlineLevel="5">
      <c r="A126" s="22">
        <f t="shared" si="45"/>
        <v>4</v>
      </c>
      <c r="B126" s="9">
        <f t="shared" si="44"/>
        <v>43197</v>
      </c>
      <c r="C126" s="207">
        <v>481503</v>
      </c>
      <c r="D126" s="64">
        <f t="shared" si="50"/>
        <v>37.799999999999997</v>
      </c>
      <c r="E126" s="12">
        <v>38</v>
      </c>
      <c r="F126" s="12">
        <v>38</v>
      </c>
      <c r="G126" s="12">
        <v>38</v>
      </c>
      <c r="H126" s="12">
        <v>39</v>
      </c>
      <c r="I126" s="12">
        <v>37</v>
      </c>
      <c r="J126" s="12">
        <v>37</v>
      </c>
      <c r="K126" s="12">
        <v>37</v>
      </c>
      <c r="L126" s="12">
        <v>38</v>
      </c>
      <c r="M126" s="74" t="str">
        <f t="shared" si="51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2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3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41</v>
      </c>
      <c r="AO126" s="41">
        <v>972</v>
      </c>
      <c r="AP126" s="110"/>
      <c r="AQ126" s="111"/>
      <c r="AR126" s="126" t="str">
        <f t="shared" si="54"/>
        <v/>
      </c>
      <c r="AS126" s="126" t="str">
        <f t="shared" si="55"/>
        <v/>
      </c>
      <c r="AT126" s="127">
        <v>1044</v>
      </c>
      <c r="AU126" s="128"/>
      <c r="AV126" s="129"/>
      <c r="AW126" s="126" t="str">
        <f t="shared" si="56"/>
        <v/>
      </c>
      <c r="AX126" s="126" t="str">
        <f t="shared" si="57"/>
        <v/>
      </c>
      <c r="AY126" s="64" t="str">
        <f t="shared" si="58"/>
        <v/>
      </c>
      <c r="AZ126" s="97"/>
      <c r="BA126" s="68"/>
      <c r="BB126" s="68"/>
      <c r="BC126" s="68"/>
      <c r="BD126" s="68"/>
      <c r="BE126" s="15"/>
      <c r="BF126" s="5">
        <f t="shared" si="59"/>
        <v>15880</v>
      </c>
      <c r="BG126" s="42">
        <v>4800</v>
      </c>
      <c r="BH126" s="42">
        <v>5510</v>
      </c>
      <c r="BI126" s="42"/>
      <c r="BJ126" s="42"/>
      <c r="BK126" s="42"/>
      <c r="BL126" s="42"/>
      <c r="BM126" s="42">
        <v>5570</v>
      </c>
    </row>
    <row r="127" spans="1:65" outlineLevel="5">
      <c r="A127" s="22">
        <f t="shared" si="45"/>
        <v>4</v>
      </c>
      <c r="B127" s="9">
        <f t="shared" si="44"/>
        <v>43198</v>
      </c>
      <c r="C127" s="207">
        <v>451983</v>
      </c>
      <c r="D127" s="64">
        <f t="shared" si="50"/>
        <v>37.5</v>
      </c>
      <c r="E127" s="12">
        <v>38</v>
      </c>
      <c r="F127" s="12">
        <v>38</v>
      </c>
      <c r="G127" s="12">
        <v>38</v>
      </c>
      <c r="H127" s="12">
        <v>38</v>
      </c>
      <c r="I127" s="12">
        <v>37</v>
      </c>
      <c r="J127" s="12">
        <v>37</v>
      </c>
      <c r="K127" s="12">
        <v>37</v>
      </c>
      <c r="L127" s="12">
        <v>37</v>
      </c>
      <c r="M127" s="74" t="str">
        <f t="shared" si="51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2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3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47</v>
      </c>
      <c r="AO127" s="41">
        <v>842</v>
      </c>
      <c r="AP127" s="110"/>
      <c r="AQ127" s="111"/>
      <c r="AR127" s="126" t="str">
        <f t="shared" si="54"/>
        <v/>
      </c>
      <c r="AS127" s="126" t="str">
        <f t="shared" si="55"/>
        <v/>
      </c>
      <c r="AT127" s="127">
        <v>1017</v>
      </c>
      <c r="AU127" s="128"/>
      <c r="AV127" s="129"/>
      <c r="AW127" s="126" t="str">
        <f t="shared" si="56"/>
        <v/>
      </c>
      <c r="AX127" s="126" t="str">
        <f t="shared" si="57"/>
        <v/>
      </c>
      <c r="AY127" s="64" t="str">
        <f t="shared" si="58"/>
        <v/>
      </c>
      <c r="AZ127" s="97"/>
      <c r="BA127" s="68"/>
      <c r="BB127" s="68"/>
      <c r="BC127" s="68"/>
      <c r="BD127" s="68"/>
      <c r="BE127" s="15"/>
      <c r="BF127" s="5">
        <f t="shared" si="59"/>
        <v>15860</v>
      </c>
      <c r="BG127" s="42">
        <v>4800</v>
      </c>
      <c r="BH127" s="42">
        <v>5340</v>
      </c>
      <c r="BI127" s="42"/>
      <c r="BJ127" s="42"/>
      <c r="BK127" s="42"/>
      <c r="BL127" s="42"/>
      <c r="BM127" s="42">
        <v>5720</v>
      </c>
    </row>
    <row r="128" spans="1:65" outlineLevel="5">
      <c r="A128" s="22">
        <f t="shared" si="45"/>
        <v>4</v>
      </c>
      <c r="B128" s="9">
        <f t="shared" si="44"/>
        <v>43199</v>
      </c>
      <c r="C128" s="207">
        <v>457432</v>
      </c>
      <c r="D128" s="64">
        <f t="shared" si="50"/>
        <v>37.799999999999997</v>
      </c>
      <c r="E128" s="12">
        <v>38</v>
      </c>
      <c r="F128" s="12">
        <v>38</v>
      </c>
      <c r="G128" s="12">
        <v>39</v>
      </c>
      <c r="H128" s="12">
        <v>38</v>
      </c>
      <c r="I128" s="12">
        <v>37</v>
      </c>
      <c r="J128" s="12">
        <v>37</v>
      </c>
      <c r="K128" s="12">
        <v>38</v>
      </c>
      <c r="L128" s="12">
        <v>37</v>
      </c>
      <c r="M128" s="74" t="str">
        <f t="shared" si="51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2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3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45</v>
      </c>
      <c r="AO128" s="41">
        <v>878</v>
      </c>
      <c r="AP128" s="110"/>
      <c r="AQ128" s="111"/>
      <c r="AR128" s="126" t="str">
        <f t="shared" si="54"/>
        <v/>
      </c>
      <c r="AS128" s="126" t="str">
        <f t="shared" si="55"/>
        <v/>
      </c>
      <c r="AT128" s="127">
        <v>1121</v>
      </c>
      <c r="AU128" s="128"/>
      <c r="AV128" s="129"/>
      <c r="AW128" s="126" t="str">
        <f t="shared" si="56"/>
        <v/>
      </c>
      <c r="AX128" s="126" t="str">
        <f t="shared" si="57"/>
        <v/>
      </c>
      <c r="AY128" s="64" t="str">
        <f t="shared" si="58"/>
        <v/>
      </c>
      <c r="AZ128" s="97">
        <v>80.89</v>
      </c>
      <c r="BA128" s="68"/>
      <c r="BB128" s="68"/>
      <c r="BC128" s="68"/>
      <c r="BD128" s="68"/>
      <c r="BE128" s="15"/>
      <c r="BF128" s="5">
        <f t="shared" si="59"/>
        <v>16590</v>
      </c>
      <c r="BG128" s="42">
        <v>4800</v>
      </c>
      <c r="BH128" s="42">
        <v>6100</v>
      </c>
      <c r="BI128" s="42"/>
      <c r="BJ128" s="42"/>
      <c r="BK128" s="42"/>
      <c r="BL128" s="42"/>
      <c r="BM128" s="42">
        <v>5690</v>
      </c>
    </row>
    <row r="129" spans="1:65" outlineLevel="5">
      <c r="A129" s="22">
        <f t="shared" si="45"/>
        <v>4</v>
      </c>
      <c r="B129" s="9">
        <f t="shared" si="44"/>
        <v>43200</v>
      </c>
      <c r="C129" s="207">
        <v>458498</v>
      </c>
      <c r="D129" s="64">
        <f t="shared" si="50"/>
        <v>38</v>
      </c>
      <c r="E129" s="12">
        <v>38</v>
      </c>
      <c r="F129" s="12">
        <v>38</v>
      </c>
      <c r="G129" s="12">
        <v>39</v>
      </c>
      <c r="H129" s="12">
        <v>39</v>
      </c>
      <c r="I129" s="12">
        <v>37</v>
      </c>
      <c r="J129" s="12">
        <v>37</v>
      </c>
      <c r="K129" s="12">
        <v>38</v>
      </c>
      <c r="L129" s="12">
        <v>38</v>
      </c>
      <c r="M129" s="74" t="str">
        <f t="shared" si="51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2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3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34</v>
      </c>
      <c r="AO129" s="41">
        <v>1190</v>
      </c>
      <c r="AP129" s="110"/>
      <c r="AQ129" s="111"/>
      <c r="AR129" s="126" t="str">
        <f t="shared" si="54"/>
        <v/>
      </c>
      <c r="AS129" s="126" t="str">
        <f t="shared" si="55"/>
        <v/>
      </c>
      <c r="AT129" s="127">
        <v>1185</v>
      </c>
      <c r="AU129" s="128"/>
      <c r="AV129" s="129"/>
      <c r="AW129" s="126" t="str">
        <f t="shared" si="56"/>
        <v/>
      </c>
      <c r="AX129" s="126" t="str">
        <f t="shared" si="57"/>
        <v/>
      </c>
      <c r="AY129" s="64" t="str">
        <f t="shared" si="58"/>
        <v/>
      </c>
      <c r="AZ129" s="97">
        <v>82.7</v>
      </c>
      <c r="BA129" s="68"/>
      <c r="BB129" s="68"/>
      <c r="BC129" s="68"/>
      <c r="BD129" s="68"/>
      <c r="BE129" s="15"/>
      <c r="BF129" s="5">
        <f t="shared" si="59"/>
        <v>17950</v>
      </c>
      <c r="BG129" s="42">
        <v>4800</v>
      </c>
      <c r="BH129" s="42">
        <v>7350</v>
      </c>
      <c r="BI129" s="42"/>
      <c r="BJ129" s="42"/>
      <c r="BK129" s="42"/>
      <c r="BL129" s="42"/>
      <c r="BM129" s="42">
        <v>5800</v>
      </c>
    </row>
    <row r="130" spans="1:65" outlineLevel="5">
      <c r="A130" s="22">
        <f t="shared" si="45"/>
        <v>4</v>
      </c>
      <c r="B130" s="9">
        <f t="shared" si="44"/>
        <v>43201</v>
      </c>
      <c r="C130" s="207">
        <v>460723</v>
      </c>
      <c r="D130" s="64">
        <f t="shared" si="50"/>
        <v>37.299999999999997</v>
      </c>
      <c r="E130" s="12">
        <v>36</v>
      </c>
      <c r="F130" s="12">
        <v>38</v>
      </c>
      <c r="G130" s="12">
        <v>39</v>
      </c>
      <c r="H130" s="12">
        <v>38</v>
      </c>
      <c r="I130" s="12">
        <v>35</v>
      </c>
      <c r="J130" s="12">
        <v>37</v>
      </c>
      <c r="K130" s="12">
        <v>38</v>
      </c>
      <c r="L130" s="12">
        <v>37</v>
      </c>
      <c r="M130" s="74" t="str">
        <f t="shared" si="51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2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3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29</v>
      </c>
      <c r="AO130" s="41">
        <v>1392</v>
      </c>
      <c r="AP130" s="110"/>
      <c r="AQ130" s="111"/>
      <c r="AR130" s="126" t="str">
        <f t="shared" si="54"/>
        <v/>
      </c>
      <c r="AS130" s="126" t="str">
        <f t="shared" si="55"/>
        <v/>
      </c>
      <c r="AT130" s="127">
        <v>1567</v>
      </c>
      <c r="AU130" s="128"/>
      <c r="AV130" s="129"/>
      <c r="AW130" s="126" t="str">
        <f t="shared" si="56"/>
        <v/>
      </c>
      <c r="AX130" s="126" t="str">
        <f t="shared" si="57"/>
        <v/>
      </c>
      <c r="AY130" s="64" t="str">
        <f t="shared" si="58"/>
        <v/>
      </c>
      <c r="AZ130" s="97">
        <v>82.71</v>
      </c>
      <c r="BA130" s="68"/>
      <c r="BB130" s="68"/>
      <c r="BC130" s="68"/>
      <c r="BD130" s="68"/>
      <c r="BE130" s="15"/>
      <c r="BF130" s="5">
        <f t="shared" si="59"/>
        <v>17470</v>
      </c>
      <c r="BG130" s="42">
        <v>4800</v>
      </c>
      <c r="BH130" s="42">
        <v>6930</v>
      </c>
      <c r="BI130" s="42"/>
      <c r="BJ130" s="42"/>
      <c r="BK130" s="42"/>
      <c r="BL130" s="42"/>
      <c r="BM130" s="42">
        <v>5740</v>
      </c>
    </row>
    <row r="131" spans="1:65" outlineLevel="5">
      <c r="A131" s="22">
        <f t="shared" si="45"/>
        <v>4</v>
      </c>
      <c r="B131" s="9">
        <f t="shared" si="44"/>
        <v>43202</v>
      </c>
      <c r="C131" s="207">
        <v>474013</v>
      </c>
      <c r="D131" s="64">
        <f t="shared" si="50"/>
        <v>37.799999999999997</v>
      </c>
      <c r="E131" s="12">
        <v>38</v>
      </c>
      <c r="F131" s="12">
        <v>38</v>
      </c>
      <c r="G131" s="12">
        <v>39</v>
      </c>
      <c r="H131" s="12">
        <v>38</v>
      </c>
      <c r="I131" s="12">
        <v>37</v>
      </c>
      <c r="J131" s="12">
        <v>37</v>
      </c>
      <c r="K131" s="12">
        <v>38</v>
      </c>
      <c r="L131" s="12">
        <v>37</v>
      </c>
      <c r="M131" s="74" t="str">
        <f t="shared" si="51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2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3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27</v>
      </c>
      <c r="AO131" s="41">
        <v>1491</v>
      </c>
      <c r="AP131" s="110"/>
      <c r="AQ131" s="111"/>
      <c r="AR131" s="126" t="str">
        <f t="shared" si="54"/>
        <v/>
      </c>
      <c r="AS131" s="126" t="str">
        <f t="shared" si="55"/>
        <v/>
      </c>
      <c r="AT131" s="127">
        <v>1535</v>
      </c>
      <c r="AU131" s="128"/>
      <c r="AV131" s="129"/>
      <c r="AW131" s="126" t="str">
        <f t="shared" si="56"/>
        <v/>
      </c>
      <c r="AX131" s="126" t="str">
        <f t="shared" si="57"/>
        <v/>
      </c>
      <c r="AY131" s="64" t="str">
        <f t="shared" si="58"/>
        <v/>
      </c>
      <c r="AZ131" s="97">
        <v>82.26</v>
      </c>
      <c r="BA131" s="68"/>
      <c r="BB131" s="68"/>
      <c r="BC131" s="68"/>
      <c r="BD131" s="68"/>
      <c r="BE131" s="15"/>
      <c r="BF131" s="5">
        <f t="shared" si="59"/>
        <v>17330</v>
      </c>
      <c r="BG131" s="42">
        <v>4800</v>
      </c>
      <c r="BH131" s="42">
        <v>6810</v>
      </c>
      <c r="BI131" s="42"/>
      <c r="BJ131" s="42"/>
      <c r="BK131" s="42"/>
      <c r="BL131" s="42"/>
      <c r="BM131" s="42">
        <v>5720</v>
      </c>
    </row>
    <row r="132" spans="1:65" outlineLevel="5">
      <c r="A132" s="22">
        <f t="shared" si="45"/>
        <v>4</v>
      </c>
      <c r="B132" s="9">
        <f t="shared" si="44"/>
        <v>43203</v>
      </c>
      <c r="C132" s="207">
        <v>408231</v>
      </c>
      <c r="D132" s="64">
        <f t="shared" si="50"/>
        <v>37.5</v>
      </c>
      <c r="E132" s="12">
        <v>38</v>
      </c>
      <c r="F132" s="12">
        <v>37</v>
      </c>
      <c r="G132" s="12">
        <v>39</v>
      </c>
      <c r="H132" s="12">
        <v>38</v>
      </c>
      <c r="I132" s="12">
        <v>37</v>
      </c>
      <c r="J132" s="12">
        <v>36</v>
      </c>
      <c r="K132" s="12">
        <v>38</v>
      </c>
      <c r="L132" s="12">
        <v>37</v>
      </c>
      <c r="M132" s="74">
        <f t="shared" si="51"/>
        <v>7.6</v>
      </c>
      <c r="N132" s="83">
        <v>7.53</v>
      </c>
      <c r="O132" s="83">
        <v>7.55</v>
      </c>
      <c r="P132" s="83">
        <v>7.58</v>
      </c>
      <c r="Q132" s="83">
        <v>7.54</v>
      </c>
      <c r="R132" s="83"/>
      <c r="S132" s="83"/>
      <c r="T132" s="83"/>
      <c r="U132" s="83"/>
      <c r="V132" s="5" t="str">
        <f t="shared" si="52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3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28</v>
      </c>
      <c r="AO132" s="41">
        <v>1407</v>
      </c>
      <c r="AP132" s="110">
        <v>5.58</v>
      </c>
      <c r="AQ132" s="111">
        <v>4.6100000000000003</v>
      </c>
      <c r="AR132" s="126">
        <f t="shared" si="54"/>
        <v>82.616487455197145</v>
      </c>
      <c r="AS132" s="126">
        <f t="shared" si="55"/>
        <v>17.383512544802855</v>
      </c>
      <c r="AT132" s="127">
        <v>1545</v>
      </c>
      <c r="AU132" s="128">
        <v>2.42</v>
      </c>
      <c r="AV132" s="129">
        <v>1.63</v>
      </c>
      <c r="AW132" s="126">
        <f t="shared" si="56"/>
        <v>67.355371900826441</v>
      </c>
      <c r="AX132" s="126">
        <f t="shared" si="57"/>
        <v>32.644628099173559</v>
      </c>
      <c r="AY132" s="64">
        <f t="shared" si="58"/>
        <v>56.585848046349476</v>
      </c>
      <c r="AZ132" s="97">
        <v>80.88</v>
      </c>
      <c r="BA132" s="68"/>
      <c r="BB132" s="68"/>
      <c r="BC132" s="68"/>
      <c r="BD132" s="68"/>
      <c r="BE132" s="15"/>
      <c r="BF132" s="5">
        <f t="shared" si="59"/>
        <v>17960</v>
      </c>
      <c r="BG132" s="42">
        <v>4800</v>
      </c>
      <c r="BH132" s="42">
        <v>6810</v>
      </c>
      <c r="BI132" s="42"/>
      <c r="BJ132" s="42"/>
      <c r="BK132" s="42"/>
      <c r="BL132" s="42"/>
      <c r="BM132" s="42">
        <v>6350</v>
      </c>
    </row>
    <row r="133" spans="1:65" outlineLevel="5">
      <c r="A133" s="22">
        <f t="shared" si="45"/>
        <v>4</v>
      </c>
      <c r="B133" s="9">
        <f t="shared" si="44"/>
        <v>43204</v>
      </c>
      <c r="C133" s="207">
        <v>468739</v>
      </c>
      <c r="D133" s="64">
        <f t="shared" si="50"/>
        <v>37.299999999999997</v>
      </c>
      <c r="E133" s="12">
        <v>38</v>
      </c>
      <c r="F133" s="12">
        <v>37</v>
      </c>
      <c r="G133" s="12">
        <v>38</v>
      </c>
      <c r="H133" s="12">
        <v>38</v>
      </c>
      <c r="I133" s="12">
        <v>37</v>
      </c>
      <c r="J133" s="12">
        <v>36</v>
      </c>
      <c r="K133" s="12">
        <v>37</v>
      </c>
      <c r="L133" s="12">
        <v>37</v>
      </c>
      <c r="M133" s="74" t="str">
        <f t="shared" si="51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2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3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26</v>
      </c>
      <c r="AO133" s="41">
        <v>1516</v>
      </c>
      <c r="AP133" s="110"/>
      <c r="AQ133" s="111"/>
      <c r="AR133" s="126" t="str">
        <f t="shared" si="54"/>
        <v/>
      </c>
      <c r="AS133" s="126" t="str">
        <f t="shared" si="55"/>
        <v/>
      </c>
      <c r="AT133" s="127">
        <v>1502</v>
      </c>
      <c r="AU133" s="128"/>
      <c r="AV133" s="129"/>
      <c r="AW133" s="126" t="str">
        <f t="shared" si="56"/>
        <v/>
      </c>
      <c r="AX133" s="126" t="str">
        <f t="shared" si="57"/>
        <v/>
      </c>
      <c r="AY133" s="64" t="str">
        <f t="shared" si="58"/>
        <v/>
      </c>
      <c r="AZ133" s="97"/>
      <c r="BA133" s="68"/>
      <c r="BB133" s="68"/>
      <c r="BC133" s="68"/>
      <c r="BD133" s="68"/>
      <c r="BE133" s="15"/>
      <c r="BF133" s="5">
        <f t="shared" si="59"/>
        <v>22440</v>
      </c>
      <c r="BG133" s="42">
        <v>4800</v>
      </c>
      <c r="BH133" s="42">
        <v>9930</v>
      </c>
      <c r="BI133" s="42"/>
      <c r="BJ133" s="42"/>
      <c r="BK133" s="42"/>
      <c r="BL133" s="42"/>
      <c r="BM133" s="42">
        <v>7710</v>
      </c>
    </row>
    <row r="134" spans="1:65" outlineLevel="5">
      <c r="A134" s="22">
        <f t="shared" si="45"/>
        <v>4</v>
      </c>
      <c r="B134" s="9">
        <f t="shared" si="44"/>
        <v>43205</v>
      </c>
      <c r="C134" s="207">
        <v>479800</v>
      </c>
      <c r="D134" s="64">
        <f t="shared" si="50"/>
        <v>37.299999999999997</v>
      </c>
      <c r="E134" s="12">
        <v>38</v>
      </c>
      <c r="F134" s="12">
        <v>37</v>
      </c>
      <c r="G134" s="12">
        <v>38</v>
      </c>
      <c r="H134" s="12">
        <v>38</v>
      </c>
      <c r="I134" s="12">
        <v>37</v>
      </c>
      <c r="J134" s="12">
        <v>36</v>
      </c>
      <c r="K134" s="12">
        <v>37</v>
      </c>
      <c r="L134" s="12">
        <v>37</v>
      </c>
      <c r="M134" s="74" t="str">
        <f t="shared" si="51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2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3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29</v>
      </c>
      <c r="AO134" s="41">
        <v>1359</v>
      </c>
      <c r="AP134" s="110"/>
      <c r="AQ134" s="111"/>
      <c r="AR134" s="126" t="str">
        <f t="shared" si="54"/>
        <v/>
      </c>
      <c r="AS134" s="126" t="str">
        <f t="shared" si="55"/>
        <v/>
      </c>
      <c r="AT134" s="127">
        <v>1493</v>
      </c>
      <c r="AU134" s="128"/>
      <c r="AV134" s="129"/>
      <c r="AW134" s="126" t="str">
        <f t="shared" si="56"/>
        <v/>
      </c>
      <c r="AX134" s="126" t="str">
        <f t="shared" si="57"/>
        <v/>
      </c>
      <c r="AY134" s="64" t="str">
        <f t="shared" si="58"/>
        <v/>
      </c>
      <c r="AZ134" s="97"/>
      <c r="BA134" s="68"/>
      <c r="BB134" s="68"/>
      <c r="BC134" s="68"/>
      <c r="BD134" s="68"/>
      <c r="BE134" s="15"/>
      <c r="BF134" s="5">
        <f t="shared" si="59"/>
        <v>18910</v>
      </c>
      <c r="BG134" s="42">
        <v>4800</v>
      </c>
      <c r="BH134" s="42">
        <v>8320</v>
      </c>
      <c r="BI134" s="42"/>
      <c r="BJ134" s="42"/>
      <c r="BK134" s="42"/>
      <c r="BL134" s="42"/>
      <c r="BM134" s="42">
        <v>5790</v>
      </c>
    </row>
    <row r="135" spans="1:65" outlineLevel="5">
      <c r="A135" s="22">
        <f t="shared" si="45"/>
        <v>4</v>
      </c>
      <c r="B135" s="9">
        <f t="shared" si="44"/>
        <v>43206</v>
      </c>
      <c r="C135" s="207">
        <v>432954</v>
      </c>
      <c r="D135" s="64">
        <f t="shared" si="50"/>
        <v>37</v>
      </c>
      <c r="E135" s="12">
        <v>38</v>
      </c>
      <c r="F135" s="12">
        <v>37</v>
      </c>
      <c r="G135" s="12">
        <v>38</v>
      </c>
      <c r="H135" s="12">
        <v>37</v>
      </c>
      <c r="I135" s="12">
        <v>37</v>
      </c>
      <c r="J135" s="12">
        <v>36</v>
      </c>
      <c r="K135" s="12">
        <v>37</v>
      </c>
      <c r="L135" s="12">
        <v>36</v>
      </c>
      <c r="M135" s="74" t="str">
        <f t="shared" si="51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2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3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27</v>
      </c>
      <c r="AO135" s="41">
        <v>1492</v>
      </c>
      <c r="AP135" s="110"/>
      <c r="AQ135" s="111"/>
      <c r="AR135" s="126" t="str">
        <f t="shared" si="54"/>
        <v/>
      </c>
      <c r="AS135" s="126" t="str">
        <f t="shared" si="55"/>
        <v/>
      </c>
      <c r="AT135" s="127">
        <v>1505</v>
      </c>
      <c r="AU135" s="128"/>
      <c r="AV135" s="129"/>
      <c r="AW135" s="126" t="str">
        <f t="shared" si="56"/>
        <v/>
      </c>
      <c r="AX135" s="126" t="str">
        <f t="shared" si="57"/>
        <v/>
      </c>
      <c r="AY135" s="64" t="str">
        <f t="shared" si="58"/>
        <v/>
      </c>
      <c r="AZ135" s="97">
        <v>82.24</v>
      </c>
      <c r="BA135" s="68"/>
      <c r="BB135" s="68"/>
      <c r="BC135" s="68"/>
      <c r="BD135" s="68"/>
      <c r="BE135" s="15"/>
      <c r="BF135" s="5">
        <f t="shared" si="59"/>
        <v>19560</v>
      </c>
      <c r="BG135" s="42">
        <v>4800</v>
      </c>
      <c r="BH135" s="42">
        <v>8790</v>
      </c>
      <c r="BI135" s="42"/>
      <c r="BJ135" s="42"/>
      <c r="BK135" s="42"/>
      <c r="BL135" s="42"/>
      <c r="BM135" s="42">
        <v>5970</v>
      </c>
    </row>
    <row r="136" spans="1:65" outlineLevel="5">
      <c r="A136" s="22">
        <f t="shared" si="45"/>
        <v>4</v>
      </c>
      <c r="B136" s="9">
        <f t="shared" si="44"/>
        <v>43207</v>
      </c>
      <c r="C136" s="207">
        <v>419249</v>
      </c>
      <c r="D136" s="64">
        <f t="shared" si="50"/>
        <v>37.299999999999997</v>
      </c>
      <c r="E136" s="12">
        <v>38</v>
      </c>
      <c r="F136" s="12">
        <v>38</v>
      </c>
      <c r="G136" s="12">
        <v>38</v>
      </c>
      <c r="H136" s="12">
        <v>37</v>
      </c>
      <c r="I136" s="12">
        <v>37</v>
      </c>
      <c r="J136" s="12">
        <v>37</v>
      </c>
      <c r="K136" s="12">
        <v>37</v>
      </c>
      <c r="L136" s="12">
        <v>36</v>
      </c>
      <c r="M136" s="74" t="str">
        <f t="shared" si="51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2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3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29</v>
      </c>
      <c r="AO136" s="41">
        <v>1370</v>
      </c>
      <c r="AP136" s="110"/>
      <c r="AQ136" s="111"/>
      <c r="AR136" s="126" t="str">
        <f t="shared" si="54"/>
        <v/>
      </c>
      <c r="AS136" s="126" t="str">
        <f t="shared" si="55"/>
        <v/>
      </c>
      <c r="AT136" s="127">
        <v>1396</v>
      </c>
      <c r="AU136" s="128"/>
      <c r="AV136" s="129"/>
      <c r="AW136" s="126" t="str">
        <f t="shared" si="56"/>
        <v/>
      </c>
      <c r="AX136" s="126" t="str">
        <f t="shared" si="57"/>
        <v/>
      </c>
      <c r="AY136" s="64" t="str">
        <f t="shared" si="58"/>
        <v/>
      </c>
      <c r="AZ136" s="97">
        <v>81.22</v>
      </c>
      <c r="BA136" s="68"/>
      <c r="BB136" s="68"/>
      <c r="BC136" s="68"/>
      <c r="BD136" s="68"/>
      <c r="BE136" s="15"/>
      <c r="BF136" s="5">
        <f t="shared" si="59"/>
        <v>17840</v>
      </c>
      <c r="BG136" s="42">
        <v>4700</v>
      </c>
      <c r="BH136" s="42">
        <v>7660</v>
      </c>
      <c r="BI136" s="42"/>
      <c r="BJ136" s="42"/>
      <c r="BK136" s="42"/>
      <c r="BL136" s="42"/>
      <c r="BM136" s="42">
        <v>5480</v>
      </c>
    </row>
    <row r="137" spans="1:65" outlineLevel="5">
      <c r="A137" s="22">
        <f t="shared" si="45"/>
        <v>4</v>
      </c>
      <c r="B137" s="9">
        <f t="shared" si="44"/>
        <v>43208</v>
      </c>
      <c r="C137" s="207">
        <v>405144</v>
      </c>
      <c r="D137" s="64">
        <f t="shared" si="50"/>
        <v>37.5</v>
      </c>
      <c r="E137" s="12">
        <v>38</v>
      </c>
      <c r="F137" s="12">
        <v>38</v>
      </c>
      <c r="G137" s="12">
        <v>38</v>
      </c>
      <c r="H137" s="12">
        <v>38</v>
      </c>
      <c r="I137" s="12">
        <v>37</v>
      </c>
      <c r="J137" s="12">
        <v>37</v>
      </c>
      <c r="K137" s="12">
        <v>37</v>
      </c>
      <c r="L137" s="12">
        <v>37</v>
      </c>
      <c r="M137" s="74" t="str">
        <f t="shared" si="51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2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3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35</v>
      </c>
      <c r="AO137" s="41">
        <v>1153</v>
      </c>
      <c r="AP137" s="110"/>
      <c r="AQ137" s="111"/>
      <c r="AR137" s="126" t="str">
        <f t="shared" si="54"/>
        <v/>
      </c>
      <c r="AS137" s="126" t="str">
        <f t="shared" si="55"/>
        <v/>
      </c>
      <c r="AT137" s="127">
        <v>1015</v>
      </c>
      <c r="AU137" s="128"/>
      <c r="AV137" s="129"/>
      <c r="AW137" s="126" t="str">
        <f t="shared" si="56"/>
        <v/>
      </c>
      <c r="AX137" s="126" t="str">
        <f t="shared" si="57"/>
        <v/>
      </c>
      <c r="AY137" s="64" t="str">
        <f t="shared" si="58"/>
        <v/>
      </c>
      <c r="AZ137" s="97">
        <v>81.739999999999995</v>
      </c>
      <c r="BA137" s="68"/>
      <c r="BB137" s="68"/>
      <c r="BC137" s="68"/>
      <c r="BD137" s="68"/>
      <c r="BE137" s="15"/>
      <c r="BF137" s="5">
        <f t="shared" si="59"/>
        <v>15830</v>
      </c>
      <c r="BG137" s="42">
        <v>4600</v>
      </c>
      <c r="BH137" s="42">
        <v>5500</v>
      </c>
      <c r="BI137" s="42"/>
      <c r="BJ137" s="42"/>
      <c r="BK137" s="42"/>
      <c r="BL137" s="42"/>
      <c r="BM137" s="42">
        <v>5730</v>
      </c>
    </row>
    <row r="138" spans="1:65" outlineLevel="5">
      <c r="A138" s="22">
        <f t="shared" si="45"/>
        <v>4</v>
      </c>
      <c r="B138" s="9">
        <f t="shared" si="44"/>
        <v>43209</v>
      </c>
      <c r="C138" s="207">
        <v>388125</v>
      </c>
      <c r="D138" s="64">
        <f t="shared" si="50"/>
        <v>37.299999999999997</v>
      </c>
      <c r="E138" s="12">
        <v>38</v>
      </c>
      <c r="F138" s="12">
        <v>37</v>
      </c>
      <c r="G138" s="12">
        <v>38</v>
      </c>
      <c r="H138" s="12">
        <v>38</v>
      </c>
      <c r="I138" s="12">
        <v>37</v>
      </c>
      <c r="J138" s="12">
        <v>36</v>
      </c>
      <c r="K138" s="12">
        <v>37</v>
      </c>
      <c r="L138" s="12">
        <v>37</v>
      </c>
      <c r="M138" s="74" t="str">
        <f t="shared" si="51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2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3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33</v>
      </c>
      <c r="AO138" s="41">
        <v>1195</v>
      </c>
      <c r="AP138" s="110"/>
      <c r="AQ138" s="111"/>
      <c r="AR138" s="126" t="str">
        <f t="shared" si="54"/>
        <v/>
      </c>
      <c r="AS138" s="126" t="str">
        <f t="shared" si="55"/>
        <v/>
      </c>
      <c r="AT138" s="127">
        <v>1178</v>
      </c>
      <c r="AU138" s="128"/>
      <c r="AV138" s="129"/>
      <c r="AW138" s="126" t="str">
        <f t="shared" si="56"/>
        <v/>
      </c>
      <c r="AX138" s="126" t="str">
        <f t="shared" si="57"/>
        <v/>
      </c>
      <c r="AY138" s="64" t="str">
        <f t="shared" si="58"/>
        <v/>
      </c>
      <c r="AZ138" s="97">
        <v>81.67</v>
      </c>
      <c r="BA138" s="68"/>
      <c r="BB138" s="68"/>
      <c r="BC138" s="68"/>
      <c r="BD138" s="68"/>
      <c r="BE138" s="15"/>
      <c r="BF138" s="5">
        <f t="shared" si="59"/>
        <v>17300</v>
      </c>
      <c r="BG138" s="42">
        <v>4800</v>
      </c>
      <c r="BH138" s="42">
        <v>6880</v>
      </c>
      <c r="BI138" s="42"/>
      <c r="BJ138" s="42"/>
      <c r="BK138" s="42"/>
      <c r="BL138" s="42"/>
      <c r="BM138" s="42">
        <v>5620</v>
      </c>
    </row>
    <row r="139" spans="1:65" outlineLevel="5">
      <c r="A139" s="22">
        <f t="shared" si="45"/>
        <v>4</v>
      </c>
      <c r="B139" s="9">
        <f t="shared" si="44"/>
        <v>43210</v>
      </c>
      <c r="C139" s="207">
        <v>391467</v>
      </c>
      <c r="D139" s="64">
        <f t="shared" si="50"/>
        <v>37.5</v>
      </c>
      <c r="E139" s="12">
        <v>37</v>
      </c>
      <c r="F139" s="12">
        <v>37</v>
      </c>
      <c r="G139" s="12">
        <v>39</v>
      </c>
      <c r="H139" s="12">
        <v>39</v>
      </c>
      <c r="I139" s="12">
        <v>36</v>
      </c>
      <c r="J139" s="12">
        <v>36</v>
      </c>
      <c r="K139" s="12">
        <v>38</v>
      </c>
      <c r="L139" s="12">
        <v>38</v>
      </c>
      <c r="M139" s="74">
        <f t="shared" si="51"/>
        <v>7.5</v>
      </c>
      <c r="N139" s="83">
        <v>7.51</v>
      </c>
      <c r="O139" s="83">
        <v>7.54</v>
      </c>
      <c r="P139" s="83">
        <v>7.55</v>
      </c>
      <c r="Q139" s="83">
        <v>7.55</v>
      </c>
      <c r="R139" s="83"/>
      <c r="S139" s="83"/>
      <c r="T139" s="83"/>
      <c r="U139" s="83"/>
      <c r="V139" s="5" t="str">
        <f t="shared" si="52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3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32</v>
      </c>
      <c r="AO139" s="41">
        <v>1265</v>
      </c>
      <c r="AP139" s="110">
        <v>5.57</v>
      </c>
      <c r="AQ139" s="111">
        <v>4.59</v>
      </c>
      <c r="AR139" s="126">
        <f t="shared" si="54"/>
        <v>82.405745062836615</v>
      </c>
      <c r="AS139" s="126">
        <f t="shared" si="55"/>
        <v>17.594254937163385</v>
      </c>
      <c r="AT139" s="127">
        <v>1477</v>
      </c>
      <c r="AU139" s="128">
        <v>2.4500000000000002</v>
      </c>
      <c r="AV139" s="129">
        <v>1.66</v>
      </c>
      <c r="AW139" s="126">
        <f t="shared" si="56"/>
        <v>67.755102040816311</v>
      </c>
      <c r="AX139" s="126">
        <f t="shared" si="57"/>
        <v>32.244897959183689</v>
      </c>
      <c r="AY139" s="64">
        <f t="shared" si="58"/>
        <v>55.136372411130409</v>
      </c>
      <c r="AZ139" s="97">
        <v>81.92</v>
      </c>
      <c r="BA139" s="68"/>
      <c r="BB139" s="68"/>
      <c r="BC139" s="68"/>
      <c r="BD139" s="68"/>
      <c r="BE139" s="15"/>
      <c r="BF139" s="5">
        <f t="shared" si="59"/>
        <v>15070</v>
      </c>
      <c r="BG139" s="42">
        <v>4800</v>
      </c>
      <c r="BH139" s="42">
        <v>4910</v>
      </c>
      <c r="BI139" s="42"/>
      <c r="BJ139" s="42"/>
      <c r="BK139" s="42"/>
      <c r="BL139" s="42"/>
      <c r="BM139" s="42">
        <v>5360</v>
      </c>
    </row>
    <row r="140" spans="1:65" outlineLevel="5">
      <c r="A140" s="22">
        <f t="shared" si="45"/>
        <v>4</v>
      </c>
      <c r="B140" s="9">
        <f t="shared" si="44"/>
        <v>43211</v>
      </c>
      <c r="C140" s="207">
        <v>372322</v>
      </c>
      <c r="D140" s="64">
        <f t="shared" si="50"/>
        <v>37.5</v>
      </c>
      <c r="E140" s="12">
        <v>38</v>
      </c>
      <c r="F140" s="12">
        <v>37</v>
      </c>
      <c r="G140" s="12">
        <v>39</v>
      </c>
      <c r="H140" s="12">
        <v>38</v>
      </c>
      <c r="I140" s="12">
        <v>37</v>
      </c>
      <c r="J140" s="12">
        <v>36</v>
      </c>
      <c r="K140" s="12">
        <v>38</v>
      </c>
      <c r="L140" s="12">
        <v>37</v>
      </c>
      <c r="M140" s="74" t="str">
        <f t="shared" si="51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2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3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29</v>
      </c>
      <c r="AO140" s="41">
        <v>1381</v>
      </c>
      <c r="AP140" s="110"/>
      <c r="AQ140" s="111"/>
      <c r="AR140" s="126" t="str">
        <f t="shared" si="54"/>
        <v/>
      </c>
      <c r="AS140" s="126" t="str">
        <f t="shared" si="55"/>
        <v/>
      </c>
      <c r="AT140" s="127">
        <v>1556</v>
      </c>
      <c r="AU140" s="128"/>
      <c r="AV140" s="129"/>
      <c r="AW140" s="126" t="str">
        <f t="shared" si="56"/>
        <v/>
      </c>
      <c r="AX140" s="126" t="str">
        <f t="shared" si="57"/>
        <v/>
      </c>
      <c r="AY140" s="64" t="str">
        <f t="shared" si="58"/>
        <v/>
      </c>
      <c r="AZ140" s="97"/>
      <c r="BA140" s="68"/>
      <c r="BB140" s="68"/>
      <c r="BC140" s="68"/>
      <c r="BD140" s="68"/>
      <c r="BE140" s="15"/>
      <c r="BF140" s="5">
        <f t="shared" si="59"/>
        <v>21060</v>
      </c>
      <c r="BG140" s="42">
        <v>4800</v>
      </c>
      <c r="BH140" s="42">
        <v>10020</v>
      </c>
      <c r="BI140" s="42"/>
      <c r="BJ140" s="42"/>
      <c r="BK140" s="42"/>
      <c r="BL140" s="42"/>
      <c r="BM140" s="42">
        <v>6240</v>
      </c>
    </row>
    <row r="141" spans="1:65" outlineLevel="5">
      <c r="A141" s="22">
        <f t="shared" si="45"/>
        <v>4</v>
      </c>
      <c r="B141" s="9">
        <f t="shared" si="44"/>
        <v>43212</v>
      </c>
      <c r="C141" s="207">
        <v>357038</v>
      </c>
      <c r="D141" s="64">
        <f t="shared" si="50"/>
        <v>37.799999999999997</v>
      </c>
      <c r="E141" s="12">
        <v>38</v>
      </c>
      <c r="F141" s="12">
        <v>37</v>
      </c>
      <c r="G141" s="12">
        <v>40</v>
      </c>
      <c r="H141" s="12">
        <v>38</v>
      </c>
      <c r="I141" s="12">
        <v>37</v>
      </c>
      <c r="J141" s="12">
        <v>36</v>
      </c>
      <c r="K141" s="12">
        <v>39</v>
      </c>
      <c r="L141" s="12">
        <v>37</v>
      </c>
      <c r="M141" s="74" t="str">
        <f t="shared" si="51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2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3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25</v>
      </c>
      <c r="AO141" s="41">
        <v>1595</v>
      </c>
      <c r="AP141" s="110"/>
      <c r="AQ141" s="111"/>
      <c r="AR141" s="126" t="str">
        <f t="shared" si="54"/>
        <v/>
      </c>
      <c r="AS141" s="126" t="str">
        <f t="shared" si="55"/>
        <v/>
      </c>
      <c r="AT141" s="127">
        <v>1548</v>
      </c>
      <c r="AU141" s="128"/>
      <c r="AV141" s="129"/>
      <c r="AW141" s="126" t="str">
        <f t="shared" si="56"/>
        <v/>
      </c>
      <c r="AX141" s="126" t="str">
        <f t="shared" si="57"/>
        <v/>
      </c>
      <c r="AY141" s="64" t="str">
        <f t="shared" si="58"/>
        <v/>
      </c>
      <c r="AZ141" s="97"/>
      <c r="BA141" s="68"/>
      <c r="BB141" s="68"/>
      <c r="BC141" s="68"/>
      <c r="BD141" s="68"/>
      <c r="BE141" s="15"/>
      <c r="BF141" s="5">
        <f t="shared" si="59"/>
        <v>19640</v>
      </c>
      <c r="BG141" s="42">
        <v>4800</v>
      </c>
      <c r="BH141" s="42">
        <v>9570</v>
      </c>
      <c r="BI141" s="42"/>
      <c r="BJ141" s="42"/>
      <c r="BK141" s="42"/>
      <c r="BL141" s="42"/>
      <c r="BM141" s="42">
        <v>5270</v>
      </c>
    </row>
    <row r="142" spans="1:65" outlineLevel="5">
      <c r="A142" s="22">
        <f t="shared" si="45"/>
        <v>4</v>
      </c>
      <c r="B142" s="9">
        <f t="shared" si="44"/>
        <v>43213</v>
      </c>
      <c r="C142" s="207">
        <v>451004</v>
      </c>
      <c r="D142" s="64">
        <f t="shared" si="50"/>
        <v>37.799999999999997</v>
      </c>
      <c r="E142" s="12">
        <v>39</v>
      </c>
      <c r="F142" s="12">
        <v>37</v>
      </c>
      <c r="G142" s="12">
        <v>39</v>
      </c>
      <c r="H142" s="12">
        <v>38</v>
      </c>
      <c r="I142" s="12">
        <v>38</v>
      </c>
      <c r="J142" s="12">
        <v>36</v>
      </c>
      <c r="K142" s="12">
        <v>38</v>
      </c>
      <c r="L142" s="12">
        <v>37</v>
      </c>
      <c r="M142" s="74" t="str">
        <f t="shared" si="51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2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3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27</v>
      </c>
      <c r="AO142" s="41">
        <v>1499</v>
      </c>
      <c r="AP142" s="110"/>
      <c r="AQ142" s="111"/>
      <c r="AR142" s="126" t="str">
        <f t="shared" si="54"/>
        <v/>
      </c>
      <c r="AS142" s="126" t="str">
        <f t="shared" si="55"/>
        <v/>
      </c>
      <c r="AT142" s="127">
        <v>1458</v>
      </c>
      <c r="AU142" s="128"/>
      <c r="AV142" s="129"/>
      <c r="AW142" s="126" t="str">
        <f t="shared" si="56"/>
        <v/>
      </c>
      <c r="AX142" s="126" t="str">
        <f t="shared" si="57"/>
        <v/>
      </c>
      <c r="AY142" s="64" t="str">
        <f t="shared" si="58"/>
        <v/>
      </c>
      <c r="AZ142" s="97">
        <v>81.19</v>
      </c>
      <c r="BA142" s="68"/>
      <c r="BB142" s="68"/>
      <c r="BC142" s="68"/>
      <c r="BD142" s="68"/>
      <c r="BE142" s="15"/>
      <c r="BF142" s="5">
        <f t="shared" si="59"/>
        <v>16190</v>
      </c>
      <c r="BG142" s="42">
        <v>4800</v>
      </c>
      <c r="BH142" s="42">
        <v>5190</v>
      </c>
      <c r="BI142" s="42"/>
      <c r="BJ142" s="42"/>
      <c r="BK142" s="42"/>
      <c r="BL142" s="42"/>
      <c r="BM142" s="42">
        <v>6200</v>
      </c>
    </row>
    <row r="143" spans="1:65" outlineLevel="5">
      <c r="A143" s="22">
        <f t="shared" si="45"/>
        <v>4</v>
      </c>
      <c r="B143" s="9">
        <f t="shared" si="44"/>
        <v>43214</v>
      </c>
      <c r="C143" s="207">
        <v>445880</v>
      </c>
      <c r="D143" s="64">
        <f t="shared" si="50"/>
        <v>37.5</v>
      </c>
      <c r="E143" s="12">
        <v>38</v>
      </c>
      <c r="F143" s="12">
        <v>38</v>
      </c>
      <c r="G143" s="12">
        <v>38</v>
      </c>
      <c r="H143" s="12">
        <v>38</v>
      </c>
      <c r="I143" s="12">
        <v>37</v>
      </c>
      <c r="J143" s="12">
        <v>37</v>
      </c>
      <c r="K143" s="12">
        <v>37</v>
      </c>
      <c r="L143" s="12">
        <v>37</v>
      </c>
      <c r="M143" s="74" t="str">
        <f t="shared" si="51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2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3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25</v>
      </c>
      <c r="AO143" s="41">
        <v>1568</v>
      </c>
      <c r="AP143" s="110"/>
      <c r="AQ143" s="111"/>
      <c r="AR143" s="126" t="str">
        <f t="shared" si="54"/>
        <v/>
      </c>
      <c r="AS143" s="126" t="str">
        <f t="shared" si="55"/>
        <v/>
      </c>
      <c r="AT143" s="127">
        <v>1488</v>
      </c>
      <c r="AU143" s="128"/>
      <c r="AV143" s="129"/>
      <c r="AW143" s="126" t="str">
        <f t="shared" si="56"/>
        <v/>
      </c>
      <c r="AX143" s="126" t="str">
        <f t="shared" si="57"/>
        <v/>
      </c>
      <c r="AY143" s="64" t="str">
        <f t="shared" si="58"/>
        <v/>
      </c>
      <c r="AZ143" s="97">
        <v>81.099999999999994</v>
      </c>
      <c r="BA143" s="68"/>
      <c r="BB143" s="68"/>
      <c r="BC143" s="68"/>
      <c r="BD143" s="68"/>
      <c r="BE143" s="15"/>
      <c r="BF143" s="5">
        <f t="shared" si="59"/>
        <v>19600</v>
      </c>
      <c r="BG143" s="42">
        <v>4800</v>
      </c>
      <c r="BH143" s="42">
        <v>9160</v>
      </c>
      <c r="BI143" s="42"/>
      <c r="BJ143" s="42"/>
      <c r="BK143" s="42"/>
      <c r="BL143" s="42"/>
      <c r="BM143" s="42">
        <v>5640</v>
      </c>
    </row>
    <row r="144" spans="1:65" outlineLevel="5">
      <c r="A144" s="22">
        <f t="shared" si="45"/>
        <v>4</v>
      </c>
      <c r="B144" s="9">
        <f t="shared" si="44"/>
        <v>43215</v>
      </c>
      <c r="C144" s="207">
        <v>445025</v>
      </c>
      <c r="D144" s="64">
        <f t="shared" si="50"/>
        <v>37.299999999999997</v>
      </c>
      <c r="E144" s="12">
        <v>38</v>
      </c>
      <c r="F144" s="12">
        <v>37</v>
      </c>
      <c r="G144" s="12">
        <v>38</v>
      </c>
      <c r="H144" s="12">
        <v>38</v>
      </c>
      <c r="I144" s="12">
        <v>37</v>
      </c>
      <c r="J144" s="12">
        <v>36</v>
      </c>
      <c r="K144" s="12">
        <v>37</v>
      </c>
      <c r="L144" s="12">
        <v>37</v>
      </c>
      <c r="M144" s="74" t="str">
        <f t="shared" si="51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2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3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26</v>
      </c>
      <c r="AO144" s="41">
        <v>1540</v>
      </c>
      <c r="AP144" s="110"/>
      <c r="AQ144" s="111"/>
      <c r="AR144" s="126" t="str">
        <f t="shared" si="54"/>
        <v/>
      </c>
      <c r="AS144" s="126" t="str">
        <f t="shared" si="55"/>
        <v/>
      </c>
      <c r="AT144" s="127">
        <v>1549</v>
      </c>
      <c r="AU144" s="128"/>
      <c r="AV144" s="129"/>
      <c r="AW144" s="126" t="str">
        <f t="shared" si="56"/>
        <v/>
      </c>
      <c r="AX144" s="126" t="str">
        <f t="shared" si="57"/>
        <v/>
      </c>
      <c r="AY144" s="64" t="str">
        <f t="shared" si="58"/>
        <v/>
      </c>
      <c r="AZ144" s="97">
        <v>81.2</v>
      </c>
      <c r="BA144" s="68"/>
      <c r="BB144" s="68"/>
      <c r="BC144" s="68"/>
      <c r="BD144" s="68"/>
      <c r="BE144" s="15"/>
      <c r="BF144" s="5">
        <f t="shared" si="59"/>
        <v>16740</v>
      </c>
      <c r="BG144" s="42">
        <v>4800</v>
      </c>
      <c r="BH144" s="42">
        <v>6330</v>
      </c>
      <c r="BI144" s="42"/>
      <c r="BJ144" s="42"/>
      <c r="BK144" s="42"/>
      <c r="BL144" s="42"/>
      <c r="BM144" s="42">
        <v>5610</v>
      </c>
    </row>
    <row r="145" spans="1:65" outlineLevel="5">
      <c r="A145" s="22">
        <f t="shared" si="45"/>
        <v>4</v>
      </c>
      <c r="B145" s="9">
        <f t="shared" si="44"/>
        <v>43216</v>
      </c>
      <c r="C145" s="207">
        <v>451943</v>
      </c>
      <c r="D145" s="64">
        <f t="shared" si="50"/>
        <v>37.5</v>
      </c>
      <c r="E145" s="12">
        <v>38</v>
      </c>
      <c r="F145" s="12">
        <v>37</v>
      </c>
      <c r="G145" s="12">
        <v>39</v>
      </c>
      <c r="H145" s="12">
        <v>38</v>
      </c>
      <c r="I145" s="12">
        <v>37</v>
      </c>
      <c r="J145" s="12">
        <v>36</v>
      </c>
      <c r="K145" s="12">
        <v>38</v>
      </c>
      <c r="L145" s="12">
        <v>37</v>
      </c>
      <c r="M145" s="74" t="str">
        <f t="shared" si="51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2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3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28</v>
      </c>
      <c r="AO145" s="41">
        <v>1446</v>
      </c>
      <c r="AP145" s="110"/>
      <c r="AQ145" s="111"/>
      <c r="AR145" s="126" t="str">
        <f t="shared" si="54"/>
        <v/>
      </c>
      <c r="AS145" s="126" t="str">
        <f t="shared" si="55"/>
        <v/>
      </c>
      <c r="AT145" s="127">
        <v>1580</v>
      </c>
      <c r="AU145" s="128"/>
      <c r="AV145" s="129"/>
      <c r="AW145" s="126" t="str">
        <f t="shared" si="56"/>
        <v/>
      </c>
      <c r="AX145" s="126" t="str">
        <f t="shared" si="57"/>
        <v/>
      </c>
      <c r="AY145" s="64" t="str">
        <f t="shared" si="58"/>
        <v/>
      </c>
      <c r="AZ145" s="97">
        <v>81.39</v>
      </c>
      <c r="BA145" s="68"/>
      <c r="BB145" s="68"/>
      <c r="BC145" s="68"/>
      <c r="BD145" s="68"/>
      <c r="BE145" s="15"/>
      <c r="BF145" s="5">
        <f t="shared" si="59"/>
        <v>16100</v>
      </c>
      <c r="BG145" s="42">
        <v>4800</v>
      </c>
      <c r="BH145" s="42">
        <v>5530</v>
      </c>
      <c r="BI145" s="42"/>
      <c r="BJ145" s="42"/>
      <c r="BK145" s="42"/>
      <c r="BL145" s="42"/>
      <c r="BM145" s="42">
        <v>5770</v>
      </c>
    </row>
    <row r="146" spans="1:65" outlineLevel="5">
      <c r="A146" s="22">
        <f t="shared" si="45"/>
        <v>4</v>
      </c>
      <c r="B146" s="9">
        <f t="shared" si="44"/>
        <v>43217</v>
      </c>
      <c r="C146" s="207">
        <v>446121</v>
      </c>
      <c r="D146" s="64">
        <f t="shared" si="50"/>
        <v>37.299999999999997</v>
      </c>
      <c r="E146" s="12">
        <v>38</v>
      </c>
      <c r="F146" s="12">
        <v>37</v>
      </c>
      <c r="G146" s="12">
        <v>38</v>
      </c>
      <c r="H146" s="12">
        <v>38</v>
      </c>
      <c r="I146" s="12">
        <v>37</v>
      </c>
      <c r="J146" s="12">
        <v>36</v>
      </c>
      <c r="K146" s="12">
        <v>37</v>
      </c>
      <c r="L146" s="12">
        <v>37</v>
      </c>
      <c r="M146" s="74">
        <f t="shared" si="51"/>
        <v>7.7</v>
      </c>
      <c r="N146" s="83">
        <v>7.96</v>
      </c>
      <c r="O146" s="83">
        <v>7.84</v>
      </c>
      <c r="P146" s="83">
        <v>7.54</v>
      </c>
      <c r="Q146" s="83">
        <v>7.58</v>
      </c>
      <c r="R146" s="83"/>
      <c r="S146" s="83"/>
      <c r="T146" s="83"/>
      <c r="U146" s="83"/>
      <c r="V146" s="5" t="str">
        <f t="shared" si="52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3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26</v>
      </c>
      <c r="AO146" s="41">
        <v>1543</v>
      </c>
      <c r="AP146" s="110">
        <v>4.21</v>
      </c>
      <c r="AQ146" s="111">
        <v>3.22</v>
      </c>
      <c r="AR146" s="126">
        <f t="shared" si="54"/>
        <v>76.484560570071267</v>
      </c>
      <c r="AS146" s="126">
        <f t="shared" si="55"/>
        <v>23.515439429928733</v>
      </c>
      <c r="AT146" s="127">
        <v>1571</v>
      </c>
      <c r="AU146" s="128">
        <v>2.39</v>
      </c>
      <c r="AV146" s="129">
        <v>1.56</v>
      </c>
      <c r="AW146" s="126">
        <f t="shared" si="56"/>
        <v>65.271966527196653</v>
      </c>
      <c r="AX146" s="126">
        <f t="shared" si="57"/>
        <v>34.728033472803347</v>
      </c>
      <c r="AY146" s="64">
        <f t="shared" si="58"/>
        <v>42.21357479607876</v>
      </c>
      <c r="AZ146" s="97">
        <v>82.06</v>
      </c>
      <c r="BA146" s="68"/>
      <c r="BB146" s="68"/>
      <c r="BC146" s="68"/>
      <c r="BD146" s="68"/>
      <c r="BE146" s="15"/>
      <c r="BF146" s="5">
        <f t="shared" si="59"/>
        <v>18340</v>
      </c>
      <c r="BG146" s="42">
        <v>4800</v>
      </c>
      <c r="BH146" s="42">
        <v>7760</v>
      </c>
      <c r="BI146" s="42"/>
      <c r="BJ146" s="42"/>
      <c r="BK146" s="42"/>
      <c r="BL146" s="42"/>
      <c r="BM146" s="42">
        <v>5780</v>
      </c>
    </row>
    <row r="147" spans="1:65" outlineLevel="5">
      <c r="A147" s="22">
        <f t="shared" si="45"/>
        <v>4</v>
      </c>
      <c r="B147" s="9">
        <f t="shared" si="44"/>
        <v>43218</v>
      </c>
      <c r="C147" s="207">
        <v>445147</v>
      </c>
      <c r="D147" s="64">
        <f t="shared" si="50"/>
        <v>37.5</v>
      </c>
      <c r="E147" s="12">
        <v>38</v>
      </c>
      <c r="F147" s="12">
        <v>37</v>
      </c>
      <c r="G147" s="12">
        <v>39</v>
      </c>
      <c r="H147" s="12">
        <v>38</v>
      </c>
      <c r="I147" s="12">
        <v>37</v>
      </c>
      <c r="J147" s="12">
        <v>36</v>
      </c>
      <c r="K147" s="12">
        <v>38</v>
      </c>
      <c r="L147" s="12">
        <v>37</v>
      </c>
      <c r="M147" s="74" t="str">
        <f t="shared" si="51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2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3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26</v>
      </c>
      <c r="AO147" s="41">
        <v>1520</v>
      </c>
      <c r="AP147" s="110"/>
      <c r="AQ147" s="111"/>
      <c r="AR147" s="126" t="str">
        <f t="shared" si="54"/>
        <v/>
      </c>
      <c r="AS147" s="126" t="str">
        <f t="shared" si="55"/>
        <v/>
      </c>
      <c r="AT147" s="127">
        <v>1528</v>
      </c>
      <c r="AU147" s="128"/>
      <c r="AV147" s="129"/>
      <c r="AW147" s="126" t="str">
        <f t="shared" si="56"/>
        <v/>
      </c>
      <c r="AX147" s="126" t="str">
        <f t="shared" si="57"/>
        <v/>
      </c>
      <c r="AY147" s="64" t="str">
        <f t="shared" si="58"/>
        <v/>
      </c>
      <c r="AZ147" s="97"/>
      <c r="BA147" s="68"/>
      <c r="BB147" s="68"/>
      <c r="BC147" s="68"/>
      <c r="BD147" s="68"/>
      <c r="BE147" s="15"/>
      <c r="BF147" s="5">
        <f t="shared" si="59"/>
        <v>18260</v>
      </c>
      <c r="BG147" s="42">
        <v>4800</v>
      </c>
      <c r="BH147" s="42">
        <v>7020</v>
      </c>
      <c r="BI147" s="42"/>
      <c r="BJ147" s="42"/>
      <c r="BK147" s="42"/>
      <c r="BL147" s="42"/>
      <c r="BM147" s="42">
        <v>6440</v>
      </c>
    </row>
    <row r="148" spans="1:65" outlineLevel="5">
      <c r="A148" s="22">
        <f t="shared" si="45"/>
        <v>4</v>
      </c>
      <c r="B148" s="9">
        <f t="shared" si="44"/>
        <v>43219</v>
      </c>
      <c r="C148" s="207">
        <v>415918</v>
      </c>
      <c r="D148" s="64">
        <f t="shared" si="50"/>
        <v>37.5</v>
      </c>
      <c r="E148" s="12">
        <v>38</v>
      </c>
      <c r="F148" s="12">
        <v>37</v>
      </c>
      <c r="G148" s="12">
        <v>39</v>
      </c>
      <c r="H148" s="12">
        <v>38</v>
      </c>
      <c r="I148" s="12">
        <v>37</v>
      </c>
      <c r="J148" s="12">
        <v>36</v>
      </c>
      <c r="K148" s="12">
        <v>38</v>
      </c>
      <c r="L148" s="12">
        <v>37</v>
      </c>
      <c r="M148" s="74" t="str">
        <f t="shared" si="51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2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3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27</v>
      </c>
      <c r="AO148" s="41">
        <v>1499</v>
      </c>
      <c r="AP148" s="110"/>
      <c r="AQ148" s="111"/>
      <c r="AR148" s="126" t="str">
        <f t="shared" si="54"/>
        <v/>
      </c>
      <c r="AS148" s="126" t="str">
        <f t="shared" si="55"/>
        <v/>
      </c>
      <c r="AT148" s="127">
        <v>1529</v>
      </c>
      <c r="AU148" s="128"/>
      <c r="AV148" s="129"/>
      <c r="AW148" s="126" t="str">
        <f t="shared" si="56"/>
        <v/>
      </c>
      <c r="AX148" s="126" t="str">
        <f t="shared" si="57"/>
        <v/>
      </c>
      <c r="AY148" s="64" t="str">
        <f t="shared" si="58"/>
        <v/>
      </c>
      <c r="AZ148" s="97"/>
      <c r="BA148" s="68"/>
      <c r="BB148" s="68"/>
      <c r="BC148" s="68"/>
      <c r="BD148" s="68"/>
      <c r="BE148" s="15"/>
      <c r="BF148" s="5">
        <f t="shared" si="59"/>
        <v>19810</v>
      </c>
      <c r="BG148" s="42">
        <v>4800</v>
      </c>
      <c r="BH148" s="42">
        <v>9500</v>
      </c>
      <c r="BI148" s="42"/>
      <c r="BJ148" s="42"/>
      <c r="BK148" s="42"/>
      <c r="BL148" s="42"/>
      <c r="BM148" s="42">
        <v>5510</v>
      </c>
    </row>
    <row r="149" spans="1:65" ht="17.25" outlineLevel="5" thickBot="1">
      <c r="A149" s="31">
        <f t="shared" si="45"/>
        <v>4</v>
      </c>
      <c r="B149" s="32">
        <f t="shared" si="44"/>
        <v>43220</v>
      </c>
      <c r="C149" s="207">
        <v>434224</v>
      </c>
      <c r="D149" s="64">
        <f t="shared" si="50"/>
        <v>37.299999999999997</v>
      </c>
      <c r="E149" s="12">
        <v>38</v>
      </c>
      <c r="F149" s="12">
        <v>37</v>
      </c>
      <c r="G149" s="12">
        <v>38</v>
      </c>
      <c r="H149" s="12">
        <v>38</v>
      </c>
      <c r="I149" s="12">
        <v>37</v>
      </c>
      <c r="J149" s="12">
        <v>36</v>
      </c>
      <c r="K149" s="12">
        <v>37</v>
      </c>
      <c r="L149" s="12">
        <v>37</v>
      </c>
      <c r="M149" s="74" t="str">
        <f t="shared" si="51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2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3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30</v>
      </c>
      <c r="AO149" s="41">
        <v>1335</v>
      </c>
      <c r="AP149" s="110"/>
      <c r="AQ149" s="111"/>
      <c r="AR149" s="126" t="str">
        <f t="shared" si="54"/>
        <v/>
      </c>
      <c r="AS149" s="126" t="str">
        <f t="shared" si="55"/>
        <v/>
      </c>
      <c r="AT149" s="127">
        <v>1225</v>
      </c>
      <c r="AU149" s="128"/>
      <c r="AV149" s="129"/>
      <c r="AW149" s="126" t="str">
        <f t="shared" si="56"/>
        <v/>
      </c>
      <c r="AX149" s="126" t="str">
        <f t="shared" si="57"/>
        <v/>
      </c>
      <c r="AY149" s="64" t="str">
        <f t="shared" si="58"/>
        <v/>
      </c>
      <c r="AZ149" s="97">
        <v>81</v>
      </c>
      <c r="BA149" s="97">
        <v>62.04</v>
      </c>
      <c r="BB149" s="68"/>
      <c r="BC149" s="68"/>
      <c r="BD149" s="68"/>
      <c r="BE149" s="15"/>
      <c r="BF149" s="5">
        <f t="shared" si="59"/>
        <v>19350</v>
      </c>
      <c r="BG149" s="42">
        <v>4800</v>
      </c>
      <c r="BH149" s="42">
        <v>8480</v>
      </c>
      <c r="BI149" s="42"/>
      <c r="BJ149" s="42"/>
      <c r="BK149" s="42"/>
      <c r="BL149" s="42"/>
      <c r="BM149" s="42">
        <v>6070</v>
      </c>
    </row>
    <row r="150" spans="1:65" outlineLevel="4">
      <c r="A150" s="157" t="s">
        <v>38</v>
      </c>
      <c r="B150" s="158"/>
      <c r="C150" s="50">
        <f t="shared" ref="C150:BM150" si="60">SUBTOTAL(4,C120:C149)</f>
        <v>491964</v>
      </c>
      <c r="D150" s="60">
        <f t="shared" si="60"/>
        <v>38.299999999999997</v>
      </c>
      <c r="E150" s="28">
        <f t="shared" si="60"/>
        <v>39</v>
      </c>
      <c r="F150" s="28">
        <f t="shared" si="60"/>
        <v>39</v>
      </c>
      <c r="G150" s="28">
        <f t="shared" si="60"/>
        <v>40</v>
      </c>
      <c r="H150" s="28">
        <f t="shared" si="60"/>
        <v>39</v>
      </c>
      <c r="I150" s="28">
        <f t="shared" si="60"/>
        <v>38</v>
      </c>
      <c r="J150" s="28">
        <f t="shared" si="60"/>
        <v>38</v>
      </c>
      <c r="K150" s="28">
        <f t="shared" si="60"/>
        <v>39</v>
      </c>
      <c r="L150" s="28">
        <f t="shared" si="60"/>
        <v>38</v>
      </c>
      <c r="M150" s="71">
        <f t="shared" si="60"/>
        <v>7.7</v>
      </c>
      <c r="N150" s="82">
        <f t="shared" si="60"/>
        <v>7.96</v>
      </c>
      <c r="O150" s="82">
        <f t="shared" si="60"/>
        <v>7.84</v>
      </c>
      <c r="P150" s="82">
        <f t="shared" si="60"/>
        <v>7.58</v>
      </c>
      <c r="Q150" s="82">
        <f t="shared" si="60"/>
        <v>7.58</v>
      </c>
      <c r="R150" s="82">
        <f t="shared" si="60"/>
        <v>0</v>
      </c>
      <c r="S150" s="82">
        <f t="shared" si="60"/>
        <v>0</v>
      </c>
      <c r="T150" s="82">
        <f t="shared" si="60"/>
        <v>0</v>
      </c>
      <c r="U150" s="82">
        <f t="shared" si="60"/>
        <v>0</v>
      </c>
      <c r="V150" s="29">
        <f t="shared" si="60"/>
        <v>0</v>
      </c>
      <c r="W150" s="39">
        <f t="shared" si="60"/>
        <v>0</v>
      </c>
      <c r="X150" s="39">
        <f t="shared" si="60"/>
        <v>0</v>
      </c>
      <c r="Y150" s="39">
        <f t="shared" si="60"/>
        <v>0</v>
      </c>
      <c r="Z150" s="39">
        <f t="shared" si="60"/>
        <v>0</v>
      </c>
      <c r="AA150" s="39">
        <f t="shared" si="60"/>
        <v>0</v>
      </c>
      <c r="AB150" s="39">
        <f t="shared" si="60"/>
        <v>0</v>
      </c>
      <c r="AC150" s="39">
        <f t="shared" si="60"/>
        <v>0</v>
      </c>
      <c r="AD150" s="39">
        <f t="shared" si="60"/>
        <v>0</v>
      </c>
      <c r="AE150" s="29">
        <f t="shared" si="60"/>
        <v>0</v>
      </c>
      <c r="AF150" s="39">
        <f t="shared" si="60"/>
        <v>0</v>
      </c>
      <c r="AG150" s="39">
        <f t="shared" si="60"/>
        <v>0</v>
      </c>
      <c r="AH150" s="39">
        <f t="shared" si="60"/>
        <v>0</v>
      </c>
      <c r="AI150" s="39">
        <f t="shared" si="60"/>
        <v>0</v>
      </c>
      <c r="AJ150" s="39">
        <f t="shared" si="60"/>
        <v>0</v>
      </c>
      <c r="AK150" s="39">
        <f t="shared" si="60"/>
        <v>0</v>
      </c>
      <c r="AL150" s="39">
        <f t="shared" si="60"/>
        <v>0</v>
      </c>
      <c r="AM150" s="39">
        <f t="shared" si="60"/>
        <v>0</v>
      </c>
      <c r="AN150" s="39">
        <f t="shared" si="60"/>
        <v>50</v>
      </c>
      <c r="AO150" s="39">
        <f t="shared" si="60"/>
        <v>1595</v>
      </c>
      <c r="AP150" s="104">
        <f t="shared" si="60"/>
        <v>5.86</v>
      </c>
      <c r="AQ150" s="105">
        <f t="shared" si="60"/>
        <v>4.83</v>
      </c>
      <c r="AR150" s="106">
        <f t="shared" si="60"/>
        <v>82.616487455197145</v>
      </c>
      <c r="AS150" s="106">
        <f t="shared" si="60"/>
        <v>23.515439429928733</v>
      </c>
      <c r="AT150" s="107">
        <f t="shared" si="60"/>
        <v>1580</v>
      </c>
      <c r="AU150" s="108">
        <f t="shared" si="60"/>
        <v>2.4500000000000002</v>
      </c>
      <c r="AV150" s="109">
        <f t="shared" si="60"/>
        <v>1.66</v>
      </c>
      <c r="AW150" s="106">
        <f t="shared" si="60"/>
        <v>67.755102040816311</v>
      </c>
      <c r="AX150" s="106">
        <f t="shared" si="60"/>
        <v>34.728033472803347</v>
      </c>
      <c r="AY150" s="60">
        <f t="shared" si="60"/>
        <v>57.349896480331253</v>
      </c>
      <c r="AZ150" s="96">
        <f t="shared" si="60"/>
        <v>82.71</v>
      </c>
      <c r="BA150" s="67">
        <f t="shared" si="60"/>
        <v>62.04</v>
      </c>
      <c r="BB150" s="67">
        <f t="shared" si="60"/>
        <v>0</v>
      </c>
      <c r="BC150" s="67">
        <f t="shared" si="60"/>
        <v>0</v>
      </c>
      <c r="BD150" s="67">
        <f t="shared" si="60"/>
        <v>0</v>
      </c>
      <c r="BE150" s="27">
        <f t="shared" si="60"/>
        <v>0</v>
      </c>
      <c r="BF150" s="29">
        <f t="shared" si="60"/>
        <v>22440</v>
      </c>
      <c r="BG150" s="39">
        <f t="shared" si="60"/>
        <v>4800</v>
      </c>
      <c r="BH150" s="40">
        <f t="shared" si="60"/>
        <v>10020</v>
      </c>
      <c r="BI150" s="40">
        <f t="shared" si="60"/>
        <v>0</v>
      </c>
      <c r="BJ150" s="40">
        <f t="shared" si="60"/>
        <v>0</v>
      </c>
      <c r="BK150" s="40">
        <f t="shared" si="60"/>
        <v>0</v>
      </c>
      <c r="BL150" s="40">
        <f t="shared" si="60"/>
        <v>0</v>
      </c>
      <c r="BM150" s="27">
        <f t="shared" si="60"/>
        <v>7710</v>
      </c>
    </row>
    <row r="151" spans="1:65" outlineLevel="3">
      <c r="A151" s="187" t="s">
        <v>27</v>
      </c>
      <c r="B151" s="188"/>
      <c r="C151" s="207">
        <f t="shared" ref="C151:BM151" si="61">SUBTOTAL(5,C120:C149)</f>
        <v>357038</v>
      </c>
      <c r="D151" s="208">
        <f t="shared" si="61"/>
        <v>37</v>
      </c>
      <c r="E151" s="12">
        <f t="shared" si="61"/>
        <v>36</v>
      </c>
      <c r="F151" s="12">
        <f t="shared" si="61"/>
        <v>36</v>
      </c>
      <c r="G151" s="12">
        <f t="shared" si="61"/>
        <v>38</v>
      </c>
      <c r="H151" s="12">
        <f t="shared" si="61"/>
        <v>37</v>
      </c>
      <c r="I151" s="12">
        <f t="shared" si="61"/>
        <v>35</v>
      </c>
      <c r="J151" s="12">
        <f t="shared" si="61"/>
        <v>35</v>
      </c>
      <c r="K151" s="12">
        <f t="shared" si="61"/>
        <v>37</v>
      </c>
      <c r="L151" s="12">
        <f t="shared" si="61"/>
        <v>36</v>
      </c>
      <c r="M151" s="210">
        <f t="shared" si="61"/>
        <v>7.5</v>
      </c>
      <c r="N151" s="83">
        <f t="shared" si="61"/>
        <v>7.51</v>
      </c>
      <c r="O151" s="83">
        <f t="shared" si="61"/>
        <v>7.54</v>
      </c>
      <c r="P151" s="83">
        <f t="shared" si="61"/>
        <v>7.54</v>
      </c>
      <c r="Q151" s="83">
        <f t="shared" si="61"/>
        <v>7.54</v>
      </c>
      <c r="R151" s="83">
        <f t="shared" si="61"/>
        <v>0</v>
      </c>
      <c r="S151" s="83">
        <f t="shared" si="61"/>
        <v>0</v>
      </c>
      <c r="T151" s="83">
        <f t="shared" si="61"/>
        <v>0</v>
      </c>
      <c r="U151" s="83">
        <f t="shared" si="61"/>
        <v>0</v>
      </c>
      <c r="V151" s="212">
        <f t="shared" si="61"/>
        <v>0</v>
      </c>
      <c r="W151" s="41">
        <f t="shared" si="61"/>
        <v>0</v>
      </c>
      <c r="X151" s="41">
        <f t="shared" si="61"/>
        <v>0</v>
      </c>
      <c r="Y151" s="41">
        <f t="shared" si="61"/>
        <v>0</v>
      </c>
      <c r="Z151" s="41">
        <f t="shared" si="61"/>
        <v>0</v>
      </c>
      <c r="AA151" s="41">
        <f t="shared" si="61"/>
        <v>0</v>
      </c>
      <c r="AB151" s="41">
        <f t="shared" si="61"/>
        <v>0</v>
      </c>
      <c r="AC151" s="41">
        <f t="shared" si="61"/>
        <v>0</v>
      </c>
      <c r="AD151" s="41">
        <f t="shared" si="61"/>
        <v>0</v>
      </c>
      <c r="AE151" s="212">
        <f t="shared" si="61"/>
        <v>0</v>
      </c>
      <c r="AF151" s="41">
        <f t="shared" si="61"/>
        <v>0</v>
      </c>
      <c r="AG151" s="41">
        <f t="shared" si="61"/>
        <v>0</v>
      </c>
      <c r="AH151" s="41">
        <f t="shared" si="61"/>
        <v>0</v>
      </c>
      <c r="AI151" s="41">
        <f t="shared" si="61"/>
        <v>0</v>
      </c>
      <c r="AJ151" s="41">
        <f t="shared" si="61"/>
        <v>0</v>
      </c>
      <c r="AK151" s="41">
        <f t="shared" si="61"/>
        <v>0</v>
      </c>
      <c r="AL151" s="41">
        <f t="shared" si="61"/>
        <v>0</v>
      </c>
      <c r="AM151" s="41">
        <f t="shared" si="61"/>
        <v>0</v>
      </c>
      <c r="AN151" s="41">
        <f t="shared" si="61"/>
        <v>25</v>
      </c>
      <c r="AO151" s="41">
        <f t="shared" si="61"/>
        <v>792</v>
      </c>
      <c r="AP151" s="110">
        <f t="shared" si="61"/>
        <v>4.21</v>
      </c>
      <c r="AQ151" s="111">
        <f t="shared" si="61"/>
        <v>3.22</v>
      </c>
      <c r="AR151" s="216">
        <f t="shared" si="61"/>
        <v>76.484560570071267</v>
      </c>
      <c r="AS151" s="216">
        <f t="shared" si="61"/>
        <v>17.383512544802855</v>
      </c>
      <c r="AT151" s="113">
        <f t="shared" si="61"/>
        <v>743</v>
      </c>
      <c r="AU151" s="114">
        <f t="shared" si="61"/>
        <v>2.39</v>
      </c>
      <c r="AV151" s="115">
        <f t="shared" si="61"/>
        <v>1.56</v>
      </c>
      <c r="AW151" s="216">
        <f t="shared" si="61"/>
        <v>65.271966527196653</v>
      </c>
      <c r="AX151" s="216">
        <f t="shared" si="61"/>
        <v>32.244897959183689</v>
      </c>
      <c r="AY151" s="208">
        <f t="shared" si="61"/>
        <v>42.21357479607876</v>
      </c>
      <c r="AZ151" s="97">
        <f t="shared" si="61"/>
        <v>80.88</v>
      </c>
      <c r="BA151" s="68">
        <f t="shared" si="61"/>
        <v>62.04</v>
      </c>
      <c r="BB151" s="68">
        <f t="shared" si="61"/>
        <v>0</v>
      </c>
      <c r="BC151" s="68">
        <f t="shared" si="61"/>
        <v>0</v>
      </c>
      <c r="BD151" s="68">
        <f t="shared" si="61"/>
        <v>0</v>
      </c>
      <c r="BE151" s="15">
        <f t="shared" si="61"/>
        <v>0</v>
      </c>
      <c r="BF151" s="212">
        <f t="shared" si="61"/>
        <v>14730</v>
      </c>
      <c r="BG151" s="41">
        <f t="shared" si="61"/>
        <v>4600</v>
      </c>
      <c r="BH151" s="42">
        <f t="shared" si="61"/>
        <v>4140</v>
      </c>
      <c r="BI151" s="42">
        <f t="shared" si="61"/>
        <v>0</v>
      </c>
      <c r="BJ151" s="42">
        <f t="shared" si="61"/>
        <v>0</v>
      </c>
      <c r="BK151" s="42">
        <f t="shared" si="61"/>
        <v>0</v>
      </c>
      <c r="BL151" s="42">
        <f t="shared" si="61"/>
        <v>0</v>
      </c>
      <c r="BM151" s="15">
        <f t="shared" si="61"/>
        <v>5270</v>
      </c>
    </row>
    <row r="152" spans="1:65" outlineLevel="2">
      <c r="A152" s="187" t="s">
        <v>16</v>
      </c>
      <c r="B152" s="188"/>
      <c r="C152" s="207">
        <f>IFERROR(SUBTOTAL(1,C120:C149),"")</f>
        <v>438917.86666666664</v>
      </c>
      <c r="D152" s="208">
        <f t="shared" ref="D152:BM152" si="62">IFERROR(SUBTOTAL(1,D120:D149),"")</f>
        <v>37.533333333333324</v>
      </c>
      <c r="E152" s="12">
        <f t="shared" si="62"/>
        <v>37.93333333333333</v>
      </c>
      <c r="F152" s="12">
        <f t="shared" si="62"/>
        <v>37.466666666666669</v>
      </c>
      <c r="G152" s="12">
        <f t="shared" si="62"/>
        <v>38.56666666666667</v>
      </c>
      <c r="H152" s="12">
        <f t="shared" si="62"/>
        <v>38.06666666666667</v>
      </c>
      <c r="I152" s="12">
        <f t="shared" si="62"/>
        <v>36.93333333333333</v>
      </c>
      <c r="J152" s="12">
        <f t="shared" si="62"/>
        <v>36.466666666666669</v>
      </c>
      <c r="K152" s="12">
        <f t="shared" si="62"/>
        <v>37.56666666666667</v>
      </c>
      <c r="L152" s="12">
        <f t="shared" si="62"/>
        <v>37.06666666666667</v>
      </c>
      <c r="M152" s="210">
        <f t="shared" si="62"/>
        <v>7.6</v>
      </c>
      <c r="N152" s="83">
        <f t="shared" si="62"/>
        <v>7.6375000000000002</v>
      </c>
      <c r="O152" s="83">
        <f t="shared" si="62"/>
        <v>7.6174999999999997</v>
      </c>
      <c r="P152" s="83">
        <f t="shared" si="62"/>
        <v>7.56</v>
      </c>
      <c r="Q152" s="83">
        <f t="shared" si="62"/>
        <v>7.5525000000000002</v>
      </c>
      <c r="R152" s="83" t="str">
        <f t="shared" si="62"/>
        <v/>
      </c>
      <c r="S152" s="83" t="str">
        <f t="shared" si="62"/>
        <v/>
      </c>
      <c r="T152" s="83" t="str">
        <f t="shared" si="62"/>
        <v/>
      </c>
      <c r="U152" s="83" t="str">
        <f t="shared" si="62"/>
        <v/>
      </c>
      <c r="V152" s="212" t="str">
        <f t="shared" si="62"/>
        <v/>
      </c>
      <c r="W152" s="41" t="str">
        <f t="shared" si="62"/>
        <v/>
      </c>
      <c r="X152" s="41" t="str">
        <f t="shared" si="62"/>
        <v/>
      </c>
      <c r="Y152" s="41" t="str">
        <f t="shared" si="62"/>
        <v/>
      </c>
      <c r="Z152" s="41" t="str">
        <f t="shared" si="62"/>
        <v/>
      </c>
      <c r="AA152" s="41" t="str">
        <f t="shared" si="62"/>
        <v/>
      </c>
      <c r="AB152" s="41" t="str">
        <f t="shared" si="62"/>
        <v/>
      </c>
      <c r="AC152" s="41" t="str">
        <f t="shared" si="62"/>
        <v/>
      </c>
      <c r="AD152" s="41" t="str">
        <f t="shared" si="62"/>
        <v/>
      </c>
      <c r="AE152" s="212" t="str">
        <f t="shared" si="62"/>
        <v/>
      </c>
      <c r="AF152" s="41" t="str">
        <f t="shared" si="62"/>
        <v/>
      </c>
      <c r="AG152" s="41" t="str">
        <f t="shared" si="62"/>
        <v/>
      </c>
      <c r="AH152" s="41" t="str">
        <f t="shared" si="62"/>
        <v/>
      </c>
      <c r="AI152" s="41" t="str">
        <f t="shared" si="62"/>
        <v/>
      </c>
      <c r="AJ152" s="41" t="str">
        <f t="shared" si="62"/>
        <v/>
      </c>
      <c r="AK152" s="41" t="str">
        <f t="shared" si="62"/>
        <v/>
      </c>
      <c r="AL152" s="41" t="str">
        <f t="shared" si="62"/>
        <v/>
      </c>
      <c r="AM152" s="41" t="str">
        <f t="shared" si="62"/>
        <v/>
      </c>
      <c r="AN152" s="41">
        <f t="shared" si="62"/>
        <v>33.133333333333333</v>
      </c>
      <c r="AO152" s="41">
        <f t="shared" si="62"/>
        <v>1264.5666666666666</v>
      </c>
      <c r="AP152" s="110">
        <f t="shared" si="62"/>
        <v>5.3050000000000006</v>
      </c>
      <c r="AQ152" s="111">
        <f t="shared" si="62"/>
        <v>4.3125</v>
      </c>
      <c r="AR152" s="216">
        <f t="shared" si="62"/>
        <v>80.982500319807826</v>
      </c>
      <c r="AS152" s="216">
        <f t="shared" si="62"/>
        <v>19.017499680192174</v>
      </c>
      <c r="AT152" s="113">
        <f t="shared" si="62"/>
        <v>1311.9</v>
      </c>
      <c r="AU152" s="114">
        <f t="shared" si="62"/>
        <v>2.415</v>
      </c>
      <c r="AV152" s="115">
        <f t="shared" si="62"/>
        <v>1.6124999999999998</v>
      </c>
      <c r="AW152" s="216">
        <f t="shared" si="62"/>
        <v>66.762276783876516</v>
      </c>
      <c r="AX152" s="216">
        <f t="shared" si="62"/>
        <v>33.237723216123484</v>
      </c>
      <c r="AY152" s="208">
        <f t="shared" si="62"/>
        <v>52.821422933472476</v>
      </c>
      <c r="AZ152" s="97">
        <f t="shared" si="62"/>
        <v>81.707619047619048</v>
      </c>
      <c r="BA152" s="68">
        <f t="shared" si="62"/>
        <v>62.04</v>
      </c>
      <c r="BB152" s="68" t="str">
        <f t="shared" si="62"/>
        <v/>
      </c>
      <c r="BC152" s="68" t="str">
        <f t="shared" si="62"/>
        <v/>
      </c>
      <c r="BD152" s="68" t="str">
        <f t="shared" si="62"/>
        <v/>
      </c>
      <c r="BE152" s="15" t="str">
        <f>IFERROR(SUBTOTAL(1,BE120:BE149),"")</f>
        <v/>
      </c>
      <c r="BF152" s="212">
        <f t="shared" si="62"/>
        <v>17774</v>
      </c>
      <c r="BG152" s="41">
        <f t="shared" si="62"/>
        <v>4790</v>
      </c>
      <c r="BH152" s="42">
        <f t="shared" si="62"/>
        <v>7137.666666666667</v>
      </c>
      <c r="BI152" s="42" t="str">
        <f t="shared" si="62"/>
        <v/>
      </c>
      <c r="BJ152" s="42" t="str">
        <f t="shared" si="62"/>
        <v/>
      </c>
      <c r="BK152" s="42" t="str">
        <f t="shared" si="62"/>
        <v/>
      </c>
      <c r="BL152" s="42" t="str">
        <f t="shared" si="62"/>
        <v/>
      </c>
      <c r="BM152" s="15">
        <f t="shared" si="62"/>
        <v>5846.333333333333</v>
      </c>
    </row>
    <row r="153" spans="1:65" ht="17.25" outlineLevel="1" thickBot="1">
      <c r="A153" s="224" t="s">
        <v>57</v>
      </c>
      <c r="B153" s="225"/>
      <c r="C153" s="226">
        <f>SUBTOTAL(9,C120:C149)</f>
        <v>13167536</v>
      </c>
      <c r="D153" s="227"/>
      <c r="E153" s="228"/>
      <c r="F153" s="228"/>
      <c r="G153" s="228"/>
      <c r="H153" s="228"/>
      <c r="I153" s="228"/>
      <c r="J153" s="228"/>
      <c r="K153" s="228"/>
      <c r="L153" s="228"/>
      <c r="M153" s="229"/>
      <c r="N153" s="230"/>
      <c r="O153" s="230"/>
      <c r="P153" s="230"/>
      <c r="Q153" s="230"/>
      <c r="R153" s="230"/>
      <c r="S153" s="230"/>
      <c r="T153" s="230"/>
      <c r="U153" s="230"/>
      <c r="V153" s="231"/>
      <c r="W153" s="232"/>
      <c r="X153" s="232"/>
      <c r="Y153" s="232"/>
      <c r="Z153" s="232"/>
      <c r="AA153" s="232"/>
      <c r="AB153" s="232"/>
      <c r="AC153" s="232"/>
      <c r="AD153" s="232"/>
      <c r="AE153" s="231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3">
        <f>SUBTOTAL(9,AO120:AO149)</f>
        <v>37937</v>
      </c>
      <c r="AP153" s="234"/>
      <c r="AQ153" s="235"/>
      <c r="AR153" s="236"/>
      <c r="AS153" s="236"/>
      <c r="AT153" s="237">
        <f>SUBTOTAL(9,AT120:AT149)</f>
        <v>39357</v>
      </c>
      <c r="AU153" s="238"/>
      <c r="AV153" s="239"/>
      <c r="AW153" s="236"/>
      <c r="AX153" s="236"/>
      <c r="AY153" s="227"/>
      <c r="AZ153" s="240"/>
      <c r="BA153" s="241"/>
      <c r="BB153" s="241"/>
      <c r="BC153" s="241"/>
      <c r="BD153" s="241"/>
      <c r="BE153" s="242">
        <f>SUBTOTAL(9,BE120:BE149)</f>
        <v>0</v>
      </c>
      <c r="BF153" s="243">
        <f t="shared" ref="BF153:BM153" si="63">SUBTOTAL(9,BF120:BF149)</f>
        <v>533220</v>
      </c>
      <c r="BG153" s="233">
        <f t="shared" si="63"/>
        <v>143700</v>
      </c>
      <c r="BH153" s="244">
        <f t="shared" si="63"/>
        <v>214130</v>
      </c>
      <c r="BI153" s="244">
        <f t="shared" si="63"/>
        <v>0</v>
      </c>
      <c r="BJ153" s="244">
        <f t="shared" si="63"/>
        <v>0</v>
      </c>
      <c r="BK153" s="244">
        <f t="shared" si="63"/>
        <v>0</v>
      </c>
      <c r="BL153" s="244">
        <f t="shared" si="63"/>
        <v>0</v>
      </c>
      <c r="BM153" s="242">
        <f t="shared" si="63"/>
        <v>175390</v>
      </c>
    </row>
    <row r="154" spans="1:65" outlineLevel="5">
      <c r="A154" s="21">
        <f t="shared" si="45"/>
        <v>5</v>
      </c>
      <c r="B154" s="33">
        <f>B149+1</f>
        <v>43221</v>
      </c>
      <c r="C154" s="207">
        <v>419280</v>
      </c>
      <c r="D154" s="64">
        <f t="shared" ref="D154:D184" si="64">IFERROR(ROUND(AVERAGE(E154:L154),1),"")</f>
        <v>37.5</v>
      </c>
      <c r="E154" s="12">
        <v>38</v>
      </c>
      <c r="F154" s="12">
        <v>37</v>
      </c>
      <c r="G154" s="12">
        <v>39</v>
      </c>
      <c r="H154" s="12">
        <v>38</v>
      </c>
      <c r="I154" s="12">
        <v>37</v>
      </c>
      <c r="J154" s="12">
        <v>36</v>
      </c>
      <c r="K154" s="12">
        <v>38</v>
      </c>
      <c r="L154" s="12">
        <v>37</v>
      </c>
      <c r="M154" s="74" t="str">
        <f t="shared" ref="M154:M184" si="65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6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7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31</v>
      </c>
      <c r="AO154" s="41">
        <v>1290</v>
      </c>
      <c r="AP154" s="110"/>
      <c r="AQ154" s="111"/>
      <c r="AR154" s="126" t="str">
        <f t="shared" ref="AR154:AR184" si="68">IFERROR(AQ154/AP154*100,"")</f>
        <v/>
      </c>
      <c r="AS154" s="126" t="str">
        <f t="shared" ref="AS154:AS184" si="69">IFERROR(100-AR154,"")</f>
        <v/>
      </c>
      <c r="AT154" s="127">
        <v>1352</v>
      </c>
      <c r="AU154" s="128"/>
      <c r="AV154" s="129"/>
      <c r="AW154" s="126" t="str">
        <f t="shared" ref="AW154:AW184" si="70">IFERROR(AV154/AU154*100,"")</f>
        <v/>
      </c>
      <c r="AX154" s="126" t="str">
        <f t="shared" ref="AX154:AX184" si="71">IFERROR(100-AW154,"")</f>
        <v/>
      </c>
      <c r="AY154" s="64" t="str">
        <f t="shared" ref="AY154:AY184" si="72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3">IF(SUM(BG154:BM154)=0,"",SUM(BG154:BM154))</f>
        <v>14530</v>
      </c>
      <c r="BG154" s="42">
        <v>4800</v>
      </c>
      <c r="BH154" s="42">
        <v>3880</v>
      </c>
      <c r="BI154" s="42"/>
      <c r="BJ154" s="42"/>
      <c r="BK154" s="42"/>
      <c r="BL154" s="42"/>
      <c r="BM154" s="15">
        <v>5850</v>
      </c>
    </row>
    <row r="155" spans="1:65" outlineLevel="5">
      <c r="A155" s="22">
        <f t="shared" si="45"/>
        <v>5</v>
      </c>
      <c r="B155" s="9">
        <f t="shared" ref="B155:B218" si="74">B154+1</f>
        <v>43222</v>
      </c>
      <c r="C155" s="207">
        <v>436900</v>
      </c>
      <c r="D155" s="64">
        <f t="shared" si="64"/>
        <v>37.799999999999997</v>
      </c>
      <c r="E155" s="12">
        <v>38</v>
      </c>
      <c r="F155" s="12">
        <v>38</v>
      </c>
      <c r="G155" s="12">
        <v>39</v>
      </c>
      <c r="H155" s="12">
        <v>38</v>
      </c>
      <c r="I155" s="12">
        <v>37</v>
      </c>
      <c r="J155" s="12">
        <v>37</v>
      </c>
      <c r="K155" s="12">
        <v>38</v>
      </c>
      <c r="L155" s="12">
        <v>37</v>
      </c>
      <c r="M155" s="74" t="str">
        <f t="shared" si="65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6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7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25</v>
      </c>
      <c r="AO155" s="41">
        <v>1585</v>
      </c>
      <c r="AP155" s="110"/>
      <c r="AQ155" s="111"/>
      <c r="AR155" s="126" t="str">
        <f t="shared" si="68"/>
        <v/>
      </c>
      <c r="AS155" s="126" t="str">
        <f t="shared" si="69"/>
        <v/>
      </c>
      <c r="AT155" s="127">
        <v>1499</v>
      </c>
      <c r="AU155" s="128"/>
      <c r="AV155" s="129"/>
      <c r="AW155" s="126" t="str">
        <f t="shared" si="70"/>
        <v/>
      </c>
      <c r="AX155" s="126" t="str">
        <f t="shared" si="71"/>
        <v/>
      </c>
      <c r="AY155" s="64" t="str">
        <f t="shared" si="72"/>
        <v/>
      </c>
      <c r="AZ155" s="97">
        <v>81.209999999999994</v>
      </c>
      <c r="BA155" s="68"/>
      <c r="BB155" s="68"/>
      <c r="BC155" s="68"/>
      <c r="BD155" s="68"/>
      <c r="BE155" s="15"/>
      <c r="BF155" s="5">
        <f t="shared" si="73"/>
        <v>17860</v>
      </c>
      <c r="BG155" s="42">
        <v>4800</v>
      </c>
      <c r="BH155" s="42">
        <v>7230</v>
      </c>
      <c r="BI155" s="42"/>
      <c r="BJ155" s="42"/>
      <c r="BK155" s="42"/>
      <c r="BL155" s="42"/>
      <c r="BM155" s="15">
        <v>5830</v>
      </c>
    </row>
    <row r="156" spans="1:65" outlineLevel="5">
      <c r="A156" s="22">
        <f t="shared" si="45"/>
        <v>5</v>
      </c>
      <c r="B156" s="9">
        <f t="shared" si="74"/>
        <v>43223</v>
      </c>
      <c r="C156" s="207">
        <v>415003</v>
      </c>
      <c r="D156" s="64">
        <f t="shared" si="64"/>
        <v>38.299999999999997</v>
      </c>
      <c r="E156" s="12">
        <v>38</v>
      </c>
      <c r="F156" s="12">
        <v>38</v>
      </c>
      <c r="G156" s="12">
        <v>40</v>
      </c>
      <c r="H156" s="12">
        <v>39</v>
      </c>
      <c r="I156" s="12">
        <v>37</v>
      </c>
      <c r="J156" s="12">
        <v>37</v>
      </c>
      <c r="K156" s="12">
        <v>39</v>
      </c>
      <c r="L156" s="12">
        <v>38</v>
      </c>
      <c r="M156" s="74" t="str">
        <f t="shared" si="65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6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7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26</v>
      </c>
      <c r="AO156" s="41">
        <v>1514</v>
      </c>
      <c r="AP156" s="110"/>
      <c r="AQ156" s="111"/>
      <c r="AR156" s="126" t="str">
        <f t="shared" si="68"/>
        <v/>
      </c>
      <c r="AS156" s="126" t="str">
        <f t="shared" si="69"/>
        <v/>
      </c>
      <c r="AT156" s="127">
        <v>1468</v>
      </c>
      <c r="AU156" s="128"/>
      <c r="AV156" s="129"/>
      <c r="AW156" s="126" t="str">
        <f t="shared" si="70"/>
        <v/>
      </c>
      <c r="AX156" s="126" t="str">
        <f t="shared" si="71"/>
        <v/>
      </c>
      <c r="AY156" s="64" t="str">
        <f t="shared" si="72"/>
        <v/>
      </c>
      <c r="AZ156" s="97">
        <v>80.290000000000006</v>
      </c>
      <c r="BA156" s="68"/>
      <c r="BB156" s="68"/>
      <c r="BC156" s="68"/>
      <c r="BD156" s="68"/>
      <c r="BE156" s="15"/>
      <c r="BF156" s="5">
        <f t="shared" si="73"/>
        <v>20220</v>
      </c>
      <c r="BG156" s="42">
        <v>4800</v>
      </c>
      <c r="BH156" s="42">
        <v>9830</v>
      </c>
      <c r="BI156" s="42"/>
      <c r="BJ156" s="42"/>
      <c r="BK156" s="42"/>
      <c r="BL156" s="42"/>
      <c r="BM156" s="15">
        <v>5590</v>
      </c>
    </row>
    <row r="157" spans="1:65" outlineLevel="5">
      <c r="A157" s="22">
        <f t="shared" si="45"/>
        <v>5</v>
      </c>
      <c r="B157" s="9">
        <f t="shared" si="74"/>
        <v>43224</v>
      </c>
      <c r="C157" s="207">
        <v>403764</v>
      </c>
      <c r="D157" s="64">
        <f t="shared" si="64"/>
        <v>37.799999999999997</v>
      </c>
      <c r="E157" s="12">
        <v>38</v>
      </c>
      <c r="F157" s="12">
        <v>38</v>
      </c>
      <c r="G157" s="12">
        <v>39</v>
      </c>
      <c r="H157" s="12">
        <v>38</v>
      </c>
      <c r="I157" s="12">
        <v>37</v>
      </c>
      <c r="J157" s="12">
        <v>37</v>
      </c>
      <c r="K157" s="12">
        <v>38</v>
      </c>
      <c r="L157" s="12">
        <v>37</v>
      </c>
      <c r="M157" s="74">
        <f t="shared" si="65"/>
        <v>7.6</v>
      </c>
      <c r="N157" s="83">
        <v>7.63</v>
      </c>
      <c r="O157" s="83">
        <v>7.73</v>
      </c>
      <c r="P157" s="83">
        <v>7.42</v>
      </c>
      <c r="Q157" s="83">
        <v>7.56</v>
      </c>
      <c r="R157" s="83"/>
      <c r="S157" s="83"/>
      <c r="T157" s="83"/>
      <c r="U157" s="83"/>
      <c r="V157" s="5" t="str">
        <f t="shared" si="66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7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26</v>
      </c>
      <c r="AO157" s="41">
        <v>1559</v>
      </c>
      <c r="AP157" s="110">
        <v>3.8</v>
      </c>
      <c r="AQ157" s="111">
        <v>2.96</v>
      </c>
      <c r="AR157" s="126">
        <f t="shared" si="68"/>
        <v>77.89473684210526</v>
      </c>
      <c r="AS157" s="126">
        <f t="shared" si="69"/>
        <v>22.10526315789474</v>
      </c>
      <c r="AT157" s="127">
        <v>1435</v>
      </c>
      <c r="AU157" s="128">
        <v>2.42</v>
      </c>
      <c r="AV157" s="129">
        <v>1.45</v>
      </c>
      <c r="AW157" s="126">
        <f t="shared" si="70"/>
        <v>59.917355371900825</v>
      </c>
      <c r="AX157" s="126">
        <f t="shared" si="71"/>
        <v>40.082644628099175</v>
      </c>
      <c r="AY157" s="64">
        <f t="shared" si="72"/>
        <v>57.5787127333519</v>
      </c>
      <c r="AZ157" s="97">
        <v>81.72</v>
      </c>
      <c r="BA157" s="68"/>
      <c r="BB157" s="68"/>
      <c r="BC157" s="68"/>
      <c r="BD157" s="68"/>
      <c r="BE157" s="15"/>
      <c r="BF157" s="5">
        <f t="shared" si="73"/>
        <v>19220</v>
      </c>
      <c r="BG157" s="42">
        <v>4800</v>
      </c>
      <c r="BH157" s="42">
        <v>8620</v>
      </c>
      <c r="BI157" s="42"/>
      <c r="BJ157" s="42"/>
      <c r="BK157" s="42"/>
      <c r="BL157" s="42"/>
      <c r="BM157" s="15">
        <v>5800</v>
      </c>
    </row>
    <row r="158" spans="1:65" outlineLevel="5">
      <c r="A158" s="22">
        <f t="shared" si="45"/>
        <v>5</v>
      </c>
      <c r="B158" s="9">
        <f t="shared" si="74"/>
        <v>43225</v>
      </c>
      <c r="C158" s="207">
        <v>377969</v>
      </c>
      <c r="D158" s="64">
        <f t="shared" si="64"/>
        <v>37.5</v>
      </c>
      <c r="E158" s="12">
        <v>38</v>
      </c>
      <c r="F158" s="12">
        <v>38</v>
      </c>
      <c r="G158" s="12">
        <v>38</v>
      </c>
      <c r="H158" s="12">
        <v>38</v>
      </c>
      <c r="I158" s="12">
        <v>37</v>
      </c>
      <c r="J158" s="12">
        <v>37</v>
      </c>
      <c r="K158" s="12">
        <v>37</v>
      </c>
      <c r="L158" s="12">
        <v>37</v>
      </c>
      <c r="M158" s="74" t="str">
        <f t="shared" si="65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6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7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26</v>
      </c>
      <c r="AO158" s="41">
        <v>1545</v>
      </c>
      <c r="AP158" s="110"/>
      <c r="AQ158" s="111"/>
      <c r="AR158" s="126" t="str">
        <f t="shared" si="68"/>
        <v/>
      </c>
      <c r="AS158" s="126" t="str">
        <f t="shared" si="69"/>
        <v/>
      </c>
      <c r="AT158" s="127">
        <v>1490</v>
      </c>
      <c r="AU158" s="128"/>
      <c r="AV158" s="129"/>
      <c r="AW158" s="126" t="str">
        <f t="shared" si="70"/>
        <v/>
      </c>
      <c r="AX158" s="126" t="str">
        <f t="shared" si="71"/>
        <v/>
      </c>
      <c r="AY158" s="64" t="str">
        <f t="shared" si="72"/>
        <v/>
      </c>
      <c r="AZ158" s="97"/>
      <c r="BA158" s="68"/>
      <c r="BB158" s="68"/>
      <c r="BC158" s="68"/>
      <c r="BD158" s="68"/>
      <c r="BE158" s="15"/>
      <c r="BF158" s="5">
        <f t="shared" si="73"/>
        <v>19240</v>
      </c>
      <c r="BG158" s="42">
        <v>4800</v>
      </c>
      <c r="BH158" s="42">
        <v>9490</v>
      </c>
      <c r="BI158" s="42"/>
      <c r="BJ158" s="42"/>
      <c r="BK158" s="42"/>
      <c r="BL158" s="42"/>
      <c r="BM158" s="15">
        <v>4950</v>
      </c>
    </row>
    <row r="159" spans="1:65" outlineLevel="5">
      <c r="A159" s="22">
        <f t="shared" si="45"/>
        <v>5</v>
      </c>
      <c r="B159" s="9">
        <f t="shared" si="74"/>
        <v>43226</v>
      </c>
      <c r="C159" s="207">
        <v>408653</v>
      </c>
      <c r="D159" s="64">
        <f t="shared" si="64"/>
        <v>37.799999999999997</v>
      </c>
      <c r="E159" s="12">
        <v>38</v>
      </c>
      <c r="F159" s="12">
        <v>38</v>
      </c>
      <c r="G159" s="12">
        <v>39</v>
      </c>
      <c r="H159" s="12">
        <v>38</v>
      </c>
      <c r="I159" s="12">
        <v>37</v>
      </c>
      <c r="J159" s="12">
        <v>37</v>
      </c>
      <c r="K159" s="12">
        <v>38</v>
      </c>
      <c r="L159" s="12">
        <v>37</v>
      </c>
      <c r="M159" s="74" t="str">
        <f t="shared" si="65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6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7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25</v>
      </c>
      <c r="AO159" s="41">
        <v>1610</v>
      </c>
      <c r="AP159" s="110"/>
      <c r="AQ159" s="111"/>
      <c r="AR159" s="126" t="str">
        <f t="shared" si="68"/>
        <v/>
      </c>
      <c r="AS159" s="126" t="str">
        <f t="shared" si="69"/>
        <v/>
      </c>
      <c r="AT159" s="127">
        <v>1499</v>
      </c>
      <c r="AU159" s="128"/>
      <c r="AV159" s="129"/>
      <c r="AW159" s="126" t="str">
        <f t="shared" si="70"/>
        <v/>
      </c>
      <c r="AX159" s="126" t="str">
        <f t="shared" si="71"/>
        <v/>
      </c>
      <c r="AY159" s="64" t="str">
        <f t="shared" si="72"/>
        <v/>
      </c>
      <c r="AZ159" s="97"/>
      <c r="BA159" s="68"/>
      <c r="BB159" s="68"/>
      <c r="BC159" s="68"/>
      <c r="BD159" s="68"/>
      <c r="BE159" s="15"/>
      <c r="BF159" s="5">
        <f t="shared" si="73"/>
        <v>15510</v>
      </c>
      <c r="BG159" s="42">
        <v>4800</v>
      </c>
      <c r="BH159" s="42">
        <v>10300</v>
      </c>
      <c r="BI159" s="42"/>
      <c r="BJ159" s="42"/>
      <c r="BK159" s="42"/>
      <c r="BL159" s="42"/>
      <c r="BM159" s="15">
        <v>410</v>
      </c>
    </row>
    <row r="160" spans="1:65" outlineLevel="5">
      <c r="A160" s="22">
        <f t="shared" si="45"/>
        <v>5</v>
      </c>
      <c r="B160" s="9">
        <f t="shared" si="74"/>
        <v>43227</v>
      </c>
      <c r="C160" s="207">
        <v>455648</v>
      </c>
      <c r="D160" s="64">
        <f t="shared" si="64"/>
        <v>38</v>
      </c>
      <c r="E160" s="12">
        <v>38</v>
      </c>
      <c r="F160" s="12">
        <v>39</v>
      </c>
      <c r="G160" s="12">
        <v>39</v>
      </c>
      <c r="H160" s="12">
        <v>38</v>
      </c>
      <c r="I160" s="12">
        <v>37</v>
      </c>
      <c r="J160" s="12">
        <v>38</v>
      </c>
      <c r="K160" s="12">
        <v>38</v>
      </c>
      <c r="L160" s="12">
        <v>37</v>
      </c>
      <c r="M160" s="74" t="str">
        <f t="shared" si="65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6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7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30</v>
      </c>
      <c r="AO160" s="41">
        <v>1308</v>
      </c>
      <c r="AP160" s="110"/>
      <c r="AQ160" s="111"/>
      <c r="AR160" s="126" t="str">
        <f t="shared" si="68"/>
        <v/>
      </c>
      <c r="AS160" s="126" t="str">
        <f t="shared" si="69"/>
        <v/>
      </c>
      <c r="AT160" s="127">
        <v>1144</v>
      </c>
      <c r="AU160" s="128"/>
      <c r="AV160" s="129"/>
      <c r="AW160" s="126" t="str">
        <f t="shared" si="70"/>
        <v/>
      </c>
      <c r="AX160" s="126" t="str">
        <f t="shared" si="71"/>
        <v/>
      </c>
      <c r="AY160" s="64" t="str">
        <f t="shared" si="72"/>
        <v/>
      </c>
      <c r="AZ160" s="97"/>
      <c r="BA160" s="68"/>
      <c r="BB160" s="68"/>
      <c r="BC160" s="68"/>
      <c r="BD160" s="68"/>
      <c r="BE160" s="15"/>
      <c r="BF160" s="5">
        <f t="shared" si="73"/>
        <v>13880</v>
      </c>
      <c r="BG160" s="42">
        <v>4800</v>
      </c>
      <c r="BH160" s="42">
        <v>3420</v>
      </c>
      <c r="BI160" s="42"/>
      <c r="BJ160" s="42"/>
      <c r="BK160" s="42"/>
      <c r="BL160" s="42"/>
      <c r="BM160" s="15">
        <v>5660</v>
      </c>
    </row>
    <row r="161" spans="1:65" outlineLevel="5">
      <c r="A161" s="22">
        <f t="shared" si="45"/>
        <v>5</v>
      </c>
      <c r="B161" s="9">
        <f t="shared" si="74"/>
        <v>43228</v>
      </c>
      <c r="C161" s="207">
        <v>449512</v>
      </c>
      <c r="D161" s="64">
        <f t="shared" si="64"/>
        <v>37.799999999999997</v>
      </c>
      <c r="E161" s="12">
        <v>38</v>
      </c>
      <c r="F161" s="12">
        <v>39</v>
      </c>
      <c r="G161" s="12">
        <v>38</v>
      </c>
      <c r="H161" s="12">
        <v>38</v>
      </c>
      <c r="I161" s="12">
        <v>37</v>
      </c>
      <c r="J161" s="12">
        <v>38</v>
      </c>
      <c r="K161" s="12">
        <v>37</v>
      </c>
      <c r="L161" s="12">
        <v>37</v>
      </c>
      <c r="M161" s="74" t="str">
        <f t="shared" si="65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6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7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31</v>
      </c>
      <c r="AO161" s="41">
        <v>1307</v>
      </c>
      <c r="AP161" s="110"/>
      <c r="AQ161" s="111"/>
      <c r="AR161" s="126" t="str">
        <f t="shared" si="68"/>
        <v/>
      </c>
      <c r="AS161" s="126" t="str">
        <f t="shared" si="69"/>
        <v/>
      </c>
      <c r="AT161" s="127">
        <v>1560</v>
      </c>
      <c r="AU161" s="128"/>
      <c r="AV161" s="129"/>
      <c r="AW161" s="126" t="str">
        <f t="shared" si="70"/>
        <v/>
      </c>
      <c r="AX161" s="126" t="str">
        <f t="shared" si="71"/>
        <v/>
      </c>
      <c r="AY161" s="64" t="str">
        <f t="shared" si="72"/>
        <v/>
      </c>
      <c r="AZ161" s="97">
        <v>81.09</v>
      </c>
      <c r="BA161" s="68"/>
      <c r="BB161" s="68"/>
      <c r="BC161" s="68"/>
      <c r="BD161" s="68"/>
      <c r="BE161" s="15"/>
      <c r="BF161" s="5">
        <f t="shared" si="73"/>
        <v>17080</v>
      </c>
      <c r="BG161" s="42">
        <v>4800</v>
      </c>
      <c r="BH161" s="42">
        <v>6490</v>
      </c>
      <c r="BI161" s="42"/>
      <c r="BJ161" s="42"/>
      <c r="BK161" s="42"/>
      <c r="BL161" s="42"/>
      <c r="BM161" s="15">
        <v>5790</v>
      </c>
    </row>
    <row r="162" spans="1:65" outlineLevel="5">
      <c r="A162" s="22">
        <f t="shared" si="45"/>
        <v>5</v>
      </c>
      <c r="B162" s="9">
        <f t="shared" si="74"/>
        <v>43229</v>
      </c>
      <c r="C162" s="207">
        <v>469557</v>
      </c>
      <c r="D162" s="64">
        <f t="shared" si="64"/>
        <v>37.799999999999997</v>
      </c>
      <c r="E162" s="12">
        <v>38</v>
      </c>
      <c r="F162" s="12">
        <v>38</v>
      </c>
      <c r="G162" s="12">
        <v>39</v>
      </c>
      <c r="H162" s="12">
        <v>38</v>
      </c>
      <c r="I162" s="12">
        <v>37</v>
      </c>
      <c r="J162" s="12">
        <v>37</v>
      </c>
      <c r="K162" s="12">
        <v>38</v>
      </c>
      <c r="L162" s="12">
        <v>37</v>
      </c>
      <c r="M162" s="74" t="str">
        <f t="shared" si="65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6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7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26</v>
      </c>
      <c r="AO162" s="41">
        <v>1517</v>
      </c>
      <c r="AP162" s="110"/>
      <c r="AQ162" s="111"/>
      <c r="AR162" s="126" t="str">
        <f t="shared" si="68"/>
        <v/>
      </c>
      <c r="AS162" s="126" t="str">
        <f t="shared" si="69"/>
        <v/>
      </c>
      <c r="AT162" s="127">
        <v>1555</v>
      </c>
      <c r="AU162" s="128"/>
      <c r="AV162" s="129"/>
      <c r="AW162" s="126" t="str">
        <f t="shared" si="70"/>
        <v/>
      </c>
      <c r="AX162" s="126" t="str">
        <f t="shared" si="71"/>
        <v/>
      </c>
      <c r="AY162" s="64" t="str">
        <f t="shared" si="72"/>
        <v/>
      </c>
      <c r="AZ162" s="97">
        <v>81.400000000000006</v>
      </c>
      <c r="BA162" s="68"/>
      <c r="BB162" s="68"/>
      <c r="BC162" s="68"/>
      <c r="BD162" s="68"/>
      <c r="BE162" s="15"/>
      <c r="BF162" s="5">
        <f t="shared" si="73"/>
        <v>20770</v>
      </c>
      <c r="BG162" s="42">
        <v>4800</v>
      </c>
      <c r="BH162" s="42">
        <v>10220</v>
      </c>
      <c r="BI162" s="42"/>
      <c r="BJ162" s="42"/>
      <c r="BK162" s="42"/>
      <c r="BL162" s="42"/>
      <c r="BM162" s="15">
        <v>5750</v>
      </c>
    </row>
    <row r="163" spans="1:65" outlineLevel="5">
      <c r="A163" s="22">
        <f t="shared" ref="A163:A234" si="75">MONTH(B163)</f>
        <v>5</v>
      </c>
      <c r="B163" s="9">
        <f t="shared" si="74"/>
        <v>43230</v>
      </c>
      <c r="C163" s="207">
        <v>471081</v>
      </c>
      <c r="D163" s="64">
        <f t="shared" si="64"/>
        <v>37.799999999999997</v>
      </c>
      <c r="E163" s="12">
        <v>38</v>
      </c>
      <c r="F163" s="12">
        <v>38</v>
      </c>
      <c r="G163" s="12">
        <v>39</v>
      </c>
      <c r="H163" s="12">
        <v>38</v>
      </c>
      <c r="I163" s="12">
        <v>37</v>
      </c>
      <c r="J163" s="12">
        <v>37</v>
      </c>
      <c r="K163" s="12">
        <v>38</v>
      </c>
      <c r="L163" s="12">
        <v>37</v>
      </c>
      <c r="M163" s="74" t="str">
        <f t="shared" si="65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6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7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26</v>
      </c>
      <c r="AO163" s="41">
        <v>1523</v>
      </c>
      <c r="AP163" s="110"/>
      <c r="AQ163" s="111"/>
      <c r="AR163" s="126" t="str">
        <f t="shared" si="68"/>
        <v/>
      </c>
      <c r="AS163" s="126" t="str">
        <f t="shared" si="69"/>
        <v/>
      </c>
      <c r="AT163" s="127">
        <v>1562</v>
      </c>
      <c r="AU163" s="128"/>
      <c r="AV163" s="129"/>
      <c r="AW163" s="126" t="str">
        <f t="shared" si="70"/>
        <v/>
      </c>
      <c r="AX163" s="126" t="str">
        <f t="shared" si="71"/>
        <v/>
      </c>
      <c r="AY163" s="64" t="str">
        <f t="shared" si="72"/>
        <v/>
      </c>
      <c r="AZ163" s="97">
        <v>81.260000000000005</v>
      </c>
      <c r="BA163" s="68"/>
      <c r="BB163" s="68"/>
      <c r="BC163" s="68"/>
      <c r="BD163" s="68"/>
      <c r="BE163" s="15"/>
      <c r="BF163" s="5">
        <f t="shared" si="73"/>
        <v>18780</v>
      </c>
      <c r="BG163" s="42">
        <v>4800</v>
      </c>
      <c r="BH163" s="42">
        <v>8180</v>
      </c>
      <c r="BI163" s="42"/>
      <c r="BJ163" s="42"/>
      <c r="BK163" s="42"/>
      <c r="BL163" s="42"/>
      <c r="BM163" s="15">
        <v>5800</v>
      </c>
    </row>
    <row r="164" spans="1:65" outlineLevel="5">
      <c r="A164" s="22">
        <f t="shared" si="75"/>
        <v>5</v>
      </c>
      <c r="B164" s="9">
        <f t="shared" si="74"/>
        <v>43231</v>
      </c>
      <c r="C164" s="207">
        <v>483921</v>
      </c>
      <c r="D164" s="64">
        <f t="shared" si="64"/>
        <v>37.799999999999997</v>
      </c>
      <c r="E164" s="12">
        <v>38</v>
      </c>
      <c r="F164" s="12">
        <v>38</v>
      </c>
      <c r="G164" s="12">
        <v>39</v>
      </c>
      <c r="H164" s="12">
        <v>38</v>
      </c>
      <c r="I164" s="12">
        <v>37</v>
      </c>
      <c r="J164" s="12">
        <v>37</v>
      </c>
      <c r="K164" s="12">
        <v>38</v>
      </c>
      <c r="L164" s="12">
        <v>37</v>
      </c>
      <c r="M164" s="74">
        <f t="shared" si="65"/>
        <v>7.6</v>
      </c>
      <c r="N164" s="83">
        <v>7.65</v>
      </c>
      <c r="O164" s="83">
        <v>7.7</v>
      </c>
      <c r="P164" s="83">
        <v>7.52</v>
      </c>
      <c r="Q164" s="83">
        <v>7.54</v>
      </c>
      <c r="R164" s="83"/>
      <c r="S164" s="83"/>
      <c r="T164" s="83"/>
      <c r="U164" s="83"/>
      <c r="V164" s="5" t="str">
        <f t="shared" si="66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7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25</v>
      </c>
      <c r="AO164" s="41">
        <v>1602</v>
      </c>
      <c r="AP164" s="110">
        <v>3.9</v>
      </c>
      <c r="AQ164" s="111">
        <v>2.97</v>
      </c>
      <c r="AR164" s="126">
        <f t="shared" si="68"/>
        <v>76.15384615384616</v>
      </c>
      <c r="AS164" s="126">
        <f t="shared" si="69"/>
        <v>23.84615384615384</v>
      </c>
      <c r="AT164" s="127">
        <v>1567</v>
      </c>
      <c r="AU164" s="128">
        <v>2.38</v>
      </c>
      <c r="AV164" s="129">
        <v>1.42</v>
      </c>
      <c r="AW164" s="126">
        <f t="shared" si="70"/>
        <v>59.663865546218489</v>
      </c>
      <c r="AX164" s="126">
        <f t="shared" si="71"/>
        <v>40.336134453781511</v>
      </c>
      <c r="AY164" s="64">
        <f t="shared" si="72"/>
        <v>53.682659932659945</v>
      </c>
      <c r="AZ164" s="97">
        <v>81.58</v>
      </c>
      <c r="BA164" s="68"/>
      <c r="BB164" s="68"/>
      <c r="BC164" s="68"/>
      <c r="BD164" s="68"/>
      <c r="BE164" s="15"/>
      <c r="BF164" s="5">
        <f t="shared" si="73"/>
        <v>19170</v>
      </c>
      <c r="BG164" s="42">
        <v>4800</v>
      </c>
      <c r="BH164" s="42">
        <v>8740</v>
      </c>
      <c r="BI164" s="42"/>
      <c r="BJ164" s="42"/>
      <c r="BK164" s="42"/>
      <c r="BL164" s="42"/>
      <c r="BM164" s="15">
        <v>5630</v>
      </c>
    </row>
    <row r="165" spans="1:65" outlineLevel="5">
      <c r="A165" s="22">
        <f t="shared" si="75"/>
        <v>5</v>
      </c>
      <c r="B165" s="9">
        <f t="shared" si="74"/>
        <v>43232</v>
      </c>
      <c r="C165" s="207">
        <v>467668</v>
      </c>
      <c r="D165" s="64">
        <f t="shared" si="64"/>
        <v>37.799999999999997</v>
      </c>
      <c r="E165" s="12">
        <v>38</v>
      </c>
      <c r="F165" s="12">
        <v>38</v>
      </c>
      <c r="G165" s="12">
        <v>39</v>
      </c>
      <c r="H165" s="12">
        <v>38</v>
      </c>
      <c r="I165" s="12">
        <v>37</v>
      </c>
      <c r="J165" s="12">
        <v>37</v>
      </c>
      <c r="K165" s="12">
        <v>38</v>
      </c>
      <c r="L165" s="12">
        <v>37</v>
      </c>
      <c r="M165" s="74" t="str">
        <f t="shared" si="65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6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7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26</v>
      </c>
      <c r="AO165" s="41">
        <v>1559</v>
      </c>
      <c r="AP165" s="110"/>
      <c r="AQ165" s="111"/>
      <c r="AR165" s="126" t="str">
        <f t="shared" si="68"/>
        <v/>
      </c>
      <c r="AS165" s="126" t="str">
        <f t="shared" si="69"/>
        <v/>
      </c>
      <c r="AT165" s="127">
        <v>1563</v>
      </c>
      <c r="AU165" s="128"/>
      <c r="AV165" s="129"/>
      <c r="AW165" s="126" t="str">
        <f t="shared" si="70"/>
        <v/>
      </c>
      <c r="AX165" s="126" t="str">
        <f t="shared" si="71"/>
        <v/>
      </c>
      <c r="AY165" s="64" t="str">
        <f t="shared" si="72"/>
        <v/>
      </c>
      <c r="AZ165" s="97"/>
      <c r="BA165" s="68"/>
      <c r="BB165" s="68"/>
      <c r="BC165" s="68"/>
      <c r="BD165" s="68"/>
      <c r="BE165" s="15"/>
      <c r="BF165" s="5">
        <f t="shared" si="73"/>
        <v>19150</v>
      </c>
      <c r="BG165" s="42">
        <v>4800</v>
      </c>
      <c r="BH165" s="42">
        <v>8500</v>
      </c>
      <c r="BI165" s="42"/>
      <c r="BJ165" s="42"/>
      <c r="BK165" s="42"/>
      <c r="BL165" s="42"/>
      <c r="BM165" s="15">
        <v>5850</v>
      </c>
    </row>
    <row r="166" spans="1:65" outlineLevel="5">
      <c r="A166" s="22">
        <f t="shared" si="75"/>
        <v>5</v>
      </c>
      <c r="B166" s="9">
        <f t="shared" si="74"/>
        <v>43233</v>
      </c>
      <c r="C166" s="207">
        <v>518182</v>
      </c>
      <c r="D166" s="64">
        <f t="shared" si="64"/>
        <v>37.5</v>
      </c>
      <c r="E166" s="12">
        <v>38</v>
      </c>
      <c r="F166" s="12">
        <v>38</v>
      </c>
      <c r="G166" s="12">
        <v>38</v>
      </c>
      <c r="H166" s="12">
        <v>38</v>
      </c>
      <c r="I166" s="12">
        <v>37</v>
      </c>
      <c r="J166" s="12">
        <v>37</v>
      </c>
      <c r="K166" s="12">
        <v>37</v>
      </c>
      <c r="L166" s="12">
        <v>37</v>
      </c>
      <c r="M166" s="74" t="str">
        <f t="shared" si="65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6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7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24</v>
      </c>
      <c r="AO166" s="41">
        <v>1683</v>
      </c>
      <c r="AP166" s="110"/>
      <c r="AQ166" s="111"/>
      <c r="AR166" s="126" t="str">
        <f t="shared" si="68"/>
        <v/>
      </c>
      <c r="AS166" s="126" t="str">
        <f t="shared" si="69"/>
        <v/>
      </c>
      <c r="AT166" s="127">
        <v>1468</v>
      </c>
      <c r="AU166" s="128"/>
      <c r="AV166" s="129"/>
      <c r="AW166" s="126" t="str">
        <f t="shared" si="70"/>
        <v/>
      </c>
      <c r="AX166" s="126" t="str">
        <f t="shared" si="71"/>
        <v/>
      </c>
      <c r="AY166" s="64" t="str">
        <f t="shared" si="72"/>
        <v/>
      </c>
      <c r="AZ166" s="97"/>
      <c r="BA166" s="68"/>
      <c r="BB166" s="68"/>
      <c r="BC166" s="68"/>
      <c r="BD166" s="68"/>
      <c r="BE166" s="15"/>
      <c r="BF166" s="5">
        <f t="shared" si="73"/>
        <v>15790</v>
      </c>
      <c r="BG166" s="42">
        <v>4800</v>
      </c>
      <c r="BH166" s="42">
        <v>5200</v>
      </c>
      <c r="BI166" s="42"/>
      <c r="BJ166" s="42"/>
      <c r="BK166" s="42"/>
      <c r="BL166" s="42"/>
      <c r="BM166" s="15">
        <v>5790</v>
      </c>
    </row>
    <row r="167" spans="1:65" outlineLevel="5">
      <c r="A167" s="22">
        <f t="shared" si="75"/>
        <v>5</v>
      </c>
      <c r="B167" s="9">
        <f t="shared" si="74"/>
        <v>43234</v>
      </c>
      <c r="C167" s="207">
        <v>513180</v>
      </c>
      <c r="D167" s="64">
        <f t="shared" si="64"/>
        <v>38.299999999999997</v>
      </c>
      <c r="E167" s="12">
        <v>38</v>
      </c>
      <c r="F167" s="12">
        <v>40</v>
      </c>
      <c r="G167" s="12">
        <v>39</v>
      </c>
      <c r="H167" s="12">
        <v>38</v>
      </c>
      <c r="I167" s="12">
        <v>37</v>
      </c>
      <c r="J167" s="12">
        <v>39</v>
      </c>
      <c r="K167" s="12">
        <v>38</v>
      </c>
      <c r="L167" s="12">
        <v>37</v>
      </c>
      <c r="M167" s="74" t="str">
        <f t="shared" si="65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6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7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35</v>
      </c>
      <c r="AO167" s="41">
        <v>1138</v>
      </c>
      <c r="AP167" s="110"/>
      <c r="AQ167" s="111"/>
      <c r="AR167" s="126" t="str">
        <f t="shared" si="68"/>
        <v/>
      </c>
      <c r="AS167" s="126" t="str">
        <f t="shared" si="69"/>
        <v/>
      </c>
      <c r="AT167" s="127">
        <v>993</v>
      </c>
      <c r="AU167" s="128"/>
      <c r="AV167" s="129"/>
      <c r="AW167" s="126" t="str">
        <f t="shared" si="70"/>
        <v/>
      </c>
      <c r="AX167" s="126" t="str">
        <f t="shared" si="71"/>
        <v/>
      </c>
      <c r="AY167" s="64" t="str">
        <f t="shared" si="72"/>
        <v/>
      </c>
      <c r="AZ167" s="97">
        <v>81.2</v>
      </c>
      <c r="BA167" s="68"/>
      <c r="BB167" s="68"/>
      <c r="BC167" s="68"/>
      <c r="BD167" s="68"/>
      <c r="BE167" s="15"/>
      <c r="BF167" s="5">
        <f t="shared" si="73"/>
        <v>16660</v>
      </c>
      <c r="BG167" s="42">
        <v>4800</v>
      </c>
      <c r="BH167" s="42">
        <v>6050</v>
      </c>
      <c r="BI167" s="42"/>
      <c r="BJ167" s="42"/>
      <c r="BK167" s="42"/>
      <c r="BL167" s="42"/>
      <c r="BM167" s="15">
        <v>5810</v>
      </c>
    </row>
    <row r="168" spans="1:65" outlineLevel="5">
      <c r="A168" s="22">
        <f t="shared" si="75"/>
        <v>5</v>
      </c>
      <c r="B168" s="9">
        <f t="shared" si="74"/>
        <v>43235</v>
      </c>
      <c r="C168" s="207">
        <v>511286</v>
      </c>
      <c r="D168" s="64">
        <f t="shared" si="64"/>
        <v>38</v>
      </c>
      <c r="E168" s="12">
        <v>38</v>
      </c>
      <c r="F168" s="12">
        <v>39</v>
      </c>
      <c r="G168" s="12">
        <v>39</v>
      </c>
      <c r="H168" s="12">
        <v>38</v>
      </c>
      <c r="I168" s="12">
        <v>37</v>
      </c>
      <c r="J168" s="12">
        <v>38</v>
      </c>
      <c r="K168" s="12">
        <v>38</v>
      </c>
      <c r="L168" s="12">
        <v>37</v>
      </c>
      <c r="M168" s="74" t="str">
        <f t="shared" si="65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6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7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39</v>
      </c>
      <c r="AO168" s="41">
        <v>1028</v>
      </c>
      <c r="AP168" s="110"/>
      <c r="AQ168" s="111"/>
      <c r="AR168" s="126" t="str">
        <f t="shared" si="68"/>
        <v/>
      </c>
      <c r="AS168" s="126" t="str">
        <f t="shared" si="69"/>
        <v/>
      </c>
      <c r="AT168" s="127">
        <v>1016</v>
      </c>
      <c r="AU168" s="128"/>
      <c r="AV168" s="129"/>
      <c r="AW168" s="126" t="str">
        <f t="shared" si="70"/>
        <v/>
      </c>
      <c r="AX168" s="126" t="str">
        <f t="shared" si="71"/>
        <v/>
      </c>
      <c r="AY168" s="64" t="str">
        <f t="shared" si="72"/>
        <v/>
      </c>
      <c r="AZ168" s="97">
        <v>80.05</v>
      </c>
      <c r="BA168" s="68"/>
      <c r="BB168" s="68"/>
      <c r="BC168" s="68"/>
      <c r="BD168" s="68"/>
      <c r="BE168" s="15"/>
      <c r="BF168" s="5">
        <f t="shared" si="73"/>
        <v>16790</v>
      </c>
      <c r="BG168" s="42">
        <v>2700</v>
      </c>
      <c r="BH168" s="42">
        <v>7720</v>
      </c>
      <c r="BI168" s="42"/>
      <c r="BJ168" s="42"/>
      <c r="BK168" s="42"/>
      <c r="BL168" s="42"/>
      <c r="BM168" s="15">
        <v>6370</v>
      </c>
    </row>
    <row r="169" spans="1:65" outlineLevel="5">
      <c r="A169" s="22">
        <f t="shared" si="75"/>
        <v>5</v>
      </c>
      <c r="B169" s="9">
        <f t="shared" si="74"/>
        <v>43236</v>
      </c>
      <c r="C169" s="207">
        <v>460736</v>
      </c>
      <c r="D169" s="64">
        <f t="shared" si="64"/>
        <v>37.799999999999997</v>
      </c>
      <c r="E169" s="12">
        <v>38</v>
      </c>
      <c r="F169" s="12">
        <v>39</v>
      </c>
      <c r="G169" s="12">
        <v>38</v>
      </c>
      <c r="H169" s="12">
        <v>38</v>
      </c>
      <c r="I169" s="12">
        <v>37</v>
      </c>
      <c r="J169" s="12">
        <v>38</v>
      </c>
      <c r="K169" s="12">
        <v>37</v>
      </c>
      <c r="L169" s="12">
        <v>37</v>
      </c>
      <c r="M169" s="74" t="str">
        <f t="shared" si="65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6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7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37</v>
      </c>
      <c r="AO169" s="41">
        <v>1079</v>
      </c>
      <c r="AP169" s="110"/>
      <c r="AQ169" s="111"/>
      <c r="AR169" s="126" t="str">
        <f t="shared" si="68"/>
        <v/>
      </c>
      <c r="AS169" s="126" t="str">
        <f t="shared" si="69"/>
        <v/>
      </c>
      <c r="AT169" s="127">
        <v>1064</v>
      </c>
      <c r="AU169" s="128"/>
      <c r="AV169" s="129"/>
      <c r="AW169" s="126" t="str">
        <f t="shared" si="70"/>
        <v/>
      </c>
      <c r="AX169" s="126" t="str">
        <f t="shared" si="71"/>
        <v/>
      </c>
      <c r="AY169" s="64" t="str">
        <f t="shared" si="72"/>
        <v/>
      </c>
      <c r="AZ169" s="97">
        <v>80.67</v>
      </c>
      <c r="BA169" s="68"/>
      <c r="BB169" s="68"/>
      <c r="BC169" s="68"/>
      <c r="BD169" s="68"/>
      <c r="BE169" s="15"/>
      <c r="BF169" s="5">
        <f t="shared" si="73"/>
        <v>17920</v>
      </c>
      <c r="BG169" s="42">
        <v>1600</v>
      </c>
      <c r="BH169" s="42">
        <v>10490</v>
      </c>
      <c r="BI169" s="42"/>
      <c r="BJ169" s="42"/>
      <c r="BK169" s="42"/>
      <c r="BL169" s="42"/>
      <c r="BM169" s="15">
        <v>5830</v>
      </c>
    </row>
    <row r="170" spans="1:65" outlineLevel="5">
      <c r="A170" s="22">
        <f t="shared" si="75"/>
        <v>5</v>
      </c>
      <c r="B170" s="9">
        <f t="shared" si="74"/>
        <v>43237</v>
      </c>
      <c r="C170" s="207">
        <v>454345</v>
      </c>
      <c r="D170" s="64">
        <f t="shared" si="64"/>
        <v>37.799999999999997</v>
      </c>
      <c r="E170" s="12">
        <v>38</v>
      </c>
      <c r="F170" s="12">
        <v>38</v>
      </c>
      <c r="G170" s="12">
        <v>39</v>
      </c>
      <c r="H170" s="12">
        <v>38</v>
      </c>
      <c r="I170" s="12">
        <v>37</v>
      </c>
      <c r="J170" s="12">
        <v>37</v>
      </c>
      <c r="K170" s="12">
        <v>38</v>
      </c>
      <c r="L170" s="12">
        <v>37</v>
      </c>
      <c r="M170" s="74" t="str">
        <f t="shared" si="65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6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7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39</v>
      </c>
      <c r="AO170" s="41">
        <v>1015</v>
      </c>
      <c r="AP170" s="110"/>
      <c r="AQ170" s="111"/>
      <c r="AR170" s="126" t="str">
        <f t="shared" si="68"/>
        <v/>
      </c>
      <c r="AS170" s="126" t="str">
        <f t="shared" si="69"/>
        <v/>
      </c>
      <c r="AT170" s="127">
        <v>1063</v>
      </c>
      <c r="AU170" s="128"/>
      <c r="AV170" s="129"/>
      <c r="AW170" s="126" t="str">
        <f t="shared" si="70"/>
        <v/>
      </c>
      <c r="AX170" s="126" t="str">
        <f t="shared" si="71"/>
        <v/>
      </c>
      <c r="AY170" s="64" t="str">
        <f t="shared" si="72"/>
        <v/>
      </c>
      <c r="AZ170" s="97">
        <v>81.14</v>
      </c>
      <c r="BA170" s="68"/>
      <c r="BB170" s="68"/>
      <c r="BC170" s="68"/>
      <c r="BD170" s="68"/>
      <c r="BE170" s="15"/>
      <c r="BF170" s="5">
        <f t="shared" si="73"/>
        <v>15350</v>
      </c>
      <c r="BG170" s="42">
        <v>4800</v>
      </c>
      <c r="BH170" s="42">
        <v>4720</v>
      </c>
      <c r="BI170" s="42"/>
      <c r="BJ170" s="42"/>
      <c r="BK170" s="42"/>
      <c r="BL170" s="42"/>
      <c r="BM170" s="15">
        <v>5830</v>
      </c>
    </row>
    <row r="171" spans="1:65" outlineLevel="5">
      <c r="A171" s="22">
        <f t="shared" si="75"/>
        <v>5</v>
      </c>
      <c r="B171" s="9">
        <f t="shared" si="74"/>
        <v>43238</v>
      </c>
      <c r="C171" s="207">
        <v>479486</v>
      </c>
      <c r="D171" s="64">
        <f t="shared" si="64"/>
        <v>38.299999999999997</v>
      </c>
      <c r="E171" s="12">
        <v>38</v>
      </c>
      <c r="F171" s="12">
        <v>39</v>
      </c>
      <c r="G171" s="12">
        <v>39</v>
      </c>
      <c r="H171" s="12">
        <v>39</v>
      </c>
      <c r="I171" s="12">
        <v>37</v>
      </c>
      <c r="J171" s="12">
        <v>38</v>
      </c>
      <c r="K171" s="12">
        <v>38</v>
      </c>
      <c r="L171" s="12">
        <v>38</v>
      </c>
      <c r="M171" s="74">
        <f t="shared" si="65"/>
        <v>7.7</v>
      </c>
      <c r="N171" s="83">
        <v>7.84</v>
      </c>
      <c r="O171" s="83">
        <v>7.79</v>
      </c>
      <c r="P171" s="83">
        <v>7.54</v>
      </c>
      <c r="Q171" s="83">
        <v>7.56</v>
      </c>
      <c r="R171" s="83"/>
      <c r="S171" s="83"/>
      <c r="T171" s="83"/>
      <c r="U171" s="83"/>
      <c r="V171" s="5" t="str">
        <f t="shared" si="66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7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35</v>
      </c>
      <c r="AO171" s="41">
        <v>1129</v>
      </c>
      <c r="AP171" s="110">
        <v>3.89</v>
      </c>
      <c r="AQ171" s="111">
        <v>3</v>
      </c>
      <c r="AR171" s="126">
        <f t="shared" si="68"/>
        <v>77.120822622107966</v>
      </c>
      <c r="AS171" s="126">
        <f t="shared" si="69"/>
        <v>22.879177377892034</v>
      </c>
      <c r="AT171" s="127">
        <v>1059</v>
      </c>
      <c r="AU171" s="128">
        <v>2.5099999999999998</v>
      </c>
      <c r="AV171" s="129">
        <v>1.52</v>
      </c>
      <c r="AW171" s="126">
        <f t="shared" si="70"/>
        <v>60.557768924302792</v>
      </c>
      <c r="AX171" s="126">
        <f t="shared" si="71"/>
        <v>39.442231075697208</v>
      </c>
      <c r="AY171" s="64">
        <f t="shared" si="72"/>
        <v>54.451178451178436</v>
      </c>
      <c r="AZ171" s="97">
        <v>81.650000000000006</v>
      </c>
      <c r="BA171" s="68"/>
      <c r="BB171" s="68"/>
      <c r="BC171" s="68"/>
      <c r="BD171" s="68"/>
      <c r="BE171" s="15"/>
      <c r="BF171" s="5">
        <f t="shared" si="73"/>
        <v>16330</v>
      </c>
      <c r="BG171" s="42">
        <v>3200</v>
      </c>
      <c r="BH171" s="42">
        <v>7240</v>
      </c>
      <c r="BI171" s="42"/>
      <c r="BJ171" s="42"/>
      <c r="BK171" s="42"/>
      <c r="BL171" s="42"/>
      <c r="BM171" s="15">
        <v>5890</v>
      </c>
    </row>
    <row r="172" spans="1:65" outlineLevel="5">
      <c r="A172" s="22">
        <f t="shared" si="75"/>
        <v>5</v>
      </c>
      <c r="B172" s="9">
        <f t="shared" si="74"/>
        <v>43239</v>
      </c>
      <c r="C172" s="207">
        <v>430996</v>
      </c>
      <c r="D172" s="64">
        <f t="shared" si="64"/>
        <v>37.5</v>
      </c>
      <c r="E172" s="12">
        <v>37</v>
      </c>
      <c r="F172" s="12">
        <v>39</v>
      </c>
      <c r="G172" s="12">
        <v>38</v>
      </c>
      <c r="H172" s="12">
        <v>38</v>
      </c>
      <c r="I172" s="12">
        <v>36</v>
      </c>
      <c r="J172" s="12">
        <v>38</v>
      </c>
      <c r="K172" s="12">
        <v>37</v>
      </c>
      <c r="L172" s="12">
        <v>37</v>
      </c>
      <c r="M172" s="74" t="str">
        <f t="shared" si="65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6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7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36</v>
      </c>
      <c r="AO172" s="41">
        <v>1121</v>
      </c>
      <c r="AP172" s="110"/>
      <c r="AQ172" s="111"/>
      <c r="AR172" s="126" t="str">
        <f t="shared" si="68"/>
        <v/>
      </c>
      <c r="AS172" s="126" t="str">
        <f t="shared" si="69"/>
        <v/>
      </c>
      <c r="AT172" s="127">
        <v>1059</v>
      </c>
      <c r="AU172" s="128"/>
      <c r="AV172" s="129"/>
      <c r="AW172" s="126" t="str">
        <f t="shared" si="70"/>
        <v/>
      </c>
      <c r="AX172" s="126" t="str">
        <f t="shared" si="71"/>
        <v/>
      </c>
      <c r="AY172" s="64" t="str">
        <f t="shared" si="72"/>
        <v/>
      </c>
      <c r="AZ172" s="97"/>
      <c r="BA172" s="68"/>
      <c r="BB172" s="68"/>
      <c r="BC172" s="68"/>
      <c r="BD172" s="68"/>
      <c r="BE172" s="15"/>
      <c r="BF172" s="5">
        <f t="shared" si="73"/>
        <v>16210</v>
      </c>
      <c r="BG172" s="42">
        <v>200</v>
      </c>
      <c r="BH172" s="42">
        <v>10490</v>
      </c>
      <c r="BI172" s="42"/>
      <c r="BJ172" s="42"/>
      <c r="BK172" s="42"/>
      <c r="BL172" s="42"/>
      <c r="BM172" s="15">
        <v>5520</v>
      </c>
    </row>
    <row r="173" spans="1:65" outlineLevel="5">
      <c r="A173" s="22">
        <f t="shared" si="75"/>
        <v>5</v>
      </c>
      <c r="B173" s="9">
        <f t="shared" si="74"/>
        <v>43240</v>
      </c>
      <c r="C173" s="207">
        <v>401054</v>
      </c>
      <c r="D173" s="64">
        <f t="shared" si="64"/>
        <v>37.299999999999997</v>
      </c>
      <c r="E173" s="12">
        <v>37</v>
      </c>
      <c r="F173" s="12">
        <v>38</v>
      </c>
      <c r="G173" s="12">
        <v>38</v>
      </c>
      <c r="H173" s="12">
        <v>38</v>
      </c>
      <c r="I173" s="12">
        <v>36</v>
      </c>
      <c r="J173" s="12">
        <v>37</v>
      </c>
      <c r="K173" s="12">
        <v>37</v>
      </c>
      <c r="L173" s="12">
        <v>37</v>
      </c>
      <c r="M173" s="74" t="str">
        <f t="shared" si="65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6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7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29</v>
      </c>
      <c r="AO173" s="41">
        <v>1367</v>
      </c>
      <c r="AP173" s="110"/>
      <c r="AQ173" s="111"/>
      <c r="AR173" s="126" t="str">
        <f t="shared" si="68"/>
        <v/>
      </c>
      <c r="AS173" s="126" t="str">
        <f t="shared" si="69"/>
        <v/>
      </c>
      <c r="AT173" s="127">
        <v>1573</v>
      </c>
      <c r="AU173" s="128"/>
      <c r="AV173" s="129"/>
      <c r="AW173" s="126" t="str">
        <f t="shared" si="70"/>
        <v/>
      </c>
      <c r="AX173" s="126" t="str">
        <f t="shared" si="71"/>
        <v/>
      </c>
      <c r="AY173" s="64" t="str">
        <f t="shared" si="72"/>
        <v/>
      </c>
      <c r="AZ173" s="97"/>
      <c r="BA173" s="68"/>
      <c r="BB173" s="68"/>
      <c r="BC173" s="68"/>
      <c r="BD173" s="68"/>
      <c r="BE173" s="15"/>
      <c r="BF173" s="5">
        <f t="shared" si="73"/>
        <v>16360</v>
      </c>
      <c r="BG173" s="42">
        <v>4800</v>
      </c>
      <c r="BH173" s="42">
        <v>5870</v>
      </c>
      <c r="BI173" s="42"/>
      <c r="BJ173" s="42"/>
      <c r="BK173" s="42"/>
      <c r="BL173" s="42"/>
      <c r="BM173" s="15">
        <v>5690</v>
      </c>
    </row>
    <row r="174" spans="1:65" outlineLevel="5">
      <c r="A174" s="22">
        <f t="shared" si="75"/>
        <v>5</v>
      </c>
      <c r="B174" s="9">
        <f t="shared" si="74"/>
        <v>43241</v>
      </c>
      <c r="C174" s="207">
        <v>390502</v>
      </c>
      <c r="D174" s="64">
        <f t="shared" si="64"/>
        <v>37.5</v>
      </c>
      <c r="E174" s="12">
        <v>38</v>
      </c>
      <c r="F174" s="12">
        <v>38</v>
      </c>
      <c r="G174" s="12">
        <v>38</v>
      </c>
      <c r="H174" s="12">
        <v>38</v>
      </c>
      <c r="I174" s="12">
        <v>37</v>
      </c>
      <c r="J174" s="12">
        <v>37</v>
      </c>
      <c r="K174" s="12">
        <v>37</v>
      </c>
      <c r="L174" s="12">
        <v>37</v>
      </c>
      <c r="M174" s="74" t="str">
        <f t="shared" si="65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6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7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29</v>
      </c>
      <c r="AO174" s="41">
        <v>1378</v>
      </c>
      <c r="AP174" s="110"/>
      <c r="AQ174" s="111"/>
      <c r="AR174" s="126" t="str">
        <f t="shared" si="68"/>
        <v/>
      </c>
      <c r="AS174" s="126" t="str">
        <f t="shared" si="69"/>
        <v/>
      </c>
      <c r="AT174" s="127">
        <v>1496</v>
      </c>
      <c r="AU174" s="128"/>
      <c r="AV174" s="129"/>
      <c r="AW174" s="126" t="str">
        <f t="shared" si="70"/>
        <v/>
      </c>
      <c r="AX174" s="126" t="str">
        <f t="shared" si="71"/>
        <v/>
      </c>
      <c r="AY174" s="64" t="str">
        <f t="shared" si="72"/>
        <v/>
      </c>
      <c r="AZ174" s="97">
        <v>81.33</v>
      </c>
      <c r="BA174" s="68"/>
      <c r="BB174" s="68"/>
      <c r="BC174" s="68"/>
      <c r="BD174" s="68"/>
      <c r="BE174" s="15"/>
      <c r="BF174" s="5">
        <f t="shared" si="73"/>
        <v>17540</v>
      </c>
      <c r="BG174" s="42">
        <v>4800</v>
      </c>
      <c r="BH174" s="42">
        <v>6470</v>
      </c>
      <c r="BI174" s="42"/>
      <c r="BJ174" s="42"/>
      <c r="BK174" s="42"/>
      <c r="BL174" s="42"/>
      <c r="BM174" s="15">
        <v>6270</v>
      </c>
    </row>
    <row r="175" spans="1:65" outlineLevel="5">
      <c r="A175" s="22">
        <f t="shared" si="75"/>
        <v>5</v>
      </c>
      <c r="B175" s="9">
        <f t="shared" si="74"/>
        <v>43242</v>
      </c>
      <c r="C175" s="207">
        <v>398294</v>
      </c>
      <c r="D175" s="64">
        <f t="shared" si="64"/>
        <v>38</v>
      </c>
      <c r="E175" s="12">
        <v>38</v>
      </c>
      <c r="F175" s="12">
        <v>38</v>
      </c>
      <c r="G175" s="12">
        <v>39</v>
      </c>
      <c r="H175" s="12">
        <v>39</v>
      </c>
      <c r="I175" s="12">
        <v>37</v>
      </c>
      <c r="J175" s="12">
        <v>37</v>
      </c>
      <c r="K175" s="12">
        <v>38</v>
      </c>
      <c r="L175" s="12">
        <v>38</v>
      </c>
      <c r="M175" s="74" t="str">
        <f t="shared" si="65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6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7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27</v>
      </c>
      <c r="AO175" s="41">
        <v>1485</v>
      </c>
      <c r="AP175" s="110"/>
      <c r="AQ175" s="111"/>
      <c r="AR175" s="126" t="str">
        <f t="shared" si="68"/>
        <v/>
      </c>
      <c r="AS175" s="126" t="str">
        <f t="shared" si="69"/>
        <v/>
      </c>
      <c r="AT175" s="127">
        <v>1499</v>
      </c>
      <c r="AU175" s="128"/>
      <c r="AV175" s="129"/>
      <c r="AW175" s="126" t="str">
        <f t="shared" si="70"/>
        <v/>
      </c>
      <c r="AX175" s="126" t="str">
        <f t="shared" si="71"/>
        <v/>
      </c>
      <c r="AY175" s="64" t="str">
        <f t="shared" si="72"/>
        <v/>
      </c>
      <c r="AZ175" s="97"/>
      <c r="BA175" s="68"/>
      <c r="BB175" s="68"/>
      <c r="BC175" s="68"/>
      <c r="BD175" s="68"/>
      <c r="BE175" s="15"/>
      <c r="BF175" s="5">
        <f t="shared" si="73"/>
        <v>17560</v>
      </c>
      <c r="BG175" s="42">
        <v>4800</v>
      </c>
      <c r="BH175" s="42">
        <v>6620</v>
      </c>
      <c r="BI175" s="42"/>
      <c r="BJ175" s="42"/>
      <c r="BK175" s="42"/>
      <c r="BL175" s="42"/>
      <c r="BM175" s="15">
        <v>6140</v>
      </c>
    </row>
    <row r="176" spans="1:65" outlineLevel="5">
      <c r="A176" s="22">
        <f t="shared" si="75"/>
        <v>5</v>
      </c>
      <c r="B176" s="9">
        <f t="shared" si="74"/>
        <v>43243</v>
      </c>
      <c r="C176" s="207">
        <v>483950</v>
      </c>
      <c r="D176" s="64">
        <f t="shared" si="64"/>
        <v>37.799999999999997</v>
      </c>
      <c r="E176" s="12">
        <v>38</v>
      </c>
      <c r="F176" s="12">
        <v>38</v>
      </c>
      <c r="G176" s="12">
        <v>39</v>
      </c>
      <c r="H176" s="12">
        <v>38</v>
      </c>
      <c r="I176" s="12">
        <v>37</v>
      </c>
      <c r="J176" s="12">
        <v>37</v>
      </c>
      <c r="K176" s="12">
        <v>38</v>
      </c>
      <c r="L176" s="12">
        <v>37</v>
      </c>
      <c r="M176" s="74" t="str">
        <f t="shared" si="65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6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7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27</v>
      </c>
      <c r="AO176" s="41">
        <v>1478</v>
      </c>
      <c r="AP176" s="110"/>
      <c r="AQ176" s="111"/>
      <c r="AR176" s="126" t="str">
        <f t="shared" si="68"/>
        <v/>
      </c>
      <c r="AS176" s="126" t="str">
        <f t="shared" si="69"/>
        <v/>
      </c>
      <c r="AT176" s="127">
        <v>1466</v>
      </c>
      <c r="AU176" s="128"/>
      <c r="AV176" s="129"/>
      <c r="AW176" s="126" t="str">
        <f t="shared" si="70"/>
        <v/>
      </c>
      <c r="AX176" s="126" t="str">
        <f t="shared" si="71"/>
        <v/>
      </c>
      <c r="AY176" s="64" t="str">
        <f t="shared" si="72"/>
        <v/>
      </c>
      <c r="AZ176" s="97">
        <v>80.849999999999994</v>
      </c>
      <c r="BA176" s="68"/>
      <c r="BB176" s="68"/>
      <c r="BC176" s="68"/>
      <c r="BD176" s="68"/>
      <c r="BE176" s="15"/>
      <c r="BF176" s="5">
        <f t="shared" si="73"/>
        <v>17810</v>
      </c>
      <c r="BG176" s="42">
        <v>4800</v>
      </c>
      <c r="BH176" s="42">
        <v>7360</v>
      </c>
      <c r="BI176" s="42"/>
      <c r="BJ176" s="42"/>
      <c r="BK176" s="42"/>
      <c r="BL176" s="42"/>
      <c r="BM176" s="15">
        <v>5650</v>
      </c>
    </row>
    <row r="177" spans="1:65" outlineLevel="5">
      <c r="A177" s="22">
        <f t="shared" si="75"/>
        <v>5</v>
      </c>
      <c r="B177" s="9">
        <f t="shared" si="74"/>
        <v>43244</v>
      </c>
      <c r="C177" s="207">
        <v>470465</v>
      </c>
      <c r="D177" s="64">
        <f t="shared" si="64"/>
        <v>38</v>
      </c>
      <c r="E177" s="12">
        <v>38</v>
      </c>
      <c r="F177" s="12">
        <v>38</v>
      </c>
      <c r="G177" s="12">
        <v>39</v>
      </c>
      <c r="H177" s="12">
        <v>39</v>
      </c>
      <c r="I177" s="12">
        <v>37</v>
      </c>
      <c r="J177" s="12">
        <v>37</v>
      </c>
      <c r="K177" s="12">
        <v>38</v>
      </c>
      <c r="L177" s="12">
        <v>38</v>
      </c>
      <c r="M177" s="74" t="str">
        <f t="shared" si="65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6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7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29</v>
      </c>
      <c r="AO177" s="41">
        <v>1381</v>
      </c>
      <c r="AP177" s="110"/>
      <c r="AQ177" s="111"/>
      <c r="AR177" s="126" t="str">
        <f t="shared" si="68"/>
        <v/>
      </c>
      <c r="AS177" s="126" t="str">
        <f t="shared" si="69"/>
        <v/>
      </c>
      <c r="AT177" s="127">
        <v>1317</v>
      </c>
      <c r="AU177" s="128"/>
      <c r="AV177" s="129"/>
      <c r="AW177" s="126" t="str">
        <f t="shared" si="70"/>
        <v/>
      </c>
      <c r="AX177" s="126" t="str">
        <f t="shared" si="71"/>
        <v/>
      </c>
      <c r="AY177" s="64" t="str">
        <f t="shared" si="72"/>
        <v/>
      </c>
      <c r="AZ177" s="97">
        <v>81.52</v>
      </c>
      <c r="BA177" s="68"/>
      <c r="BB177" s="68"/>
      <c r="BC177" s="68"/>
      <c r="BD177" s="68"/>
      <c r="BE177" s="15"/>
      <c r="BF177" s="5">
        <f t="shared" si="73"/>
        <v>18720</v>
      </c>
      <c r="BG177" s="42">
        <v>3800</v>
      </c>
      <c r="BH177" s="42">
        <v>9030</v>
      </c>
      <c r="BI177" s="42"/>
      <c r="BJ177" s="42"/>
      <c r="BK177" s="42"/>
      <c r="BL177" s="42"/>
      <c r="BM177" s="15">
        <v>5890</v>
      </c>
    </row>
    <row r="178" spans="1:65" outlineLevel="5">
      <c r="A178" s="22">
        <f t="shared" si="75"/>
        <v>5</v>
      </c>
      <c r="B178" s="9">
        <f t="shared" si="74"/>
        <v>43245</v>
      </c>
      <c r="C178" s="207">
        <v>460334</v>
      </c>
      <c r="D178" s="64">
        <f t="shared" si="64"/>
        <v>37.799999999999997</v>
      </c>
      <c r="E178" s="12">
        <v>38</v>
      </c>
      <c r="F178" s="12">
        <v>38</v>
      </c>
      <c r="G178" s="12">
        <v>39</v>
      </c>
      <c r="H178" s="12">
        <v>38</v>
      </c>
      <c r="I178" s="12">
        <v>37</v>
      </c>
      <c r="J178" s="12">
        <v>37</v>
      </c>
      <c r="K178" s="12">
        <v>38</v>
      </c>
      <c r="L178" s="12">
        <v>37</v>
      </c>
      <c r="M178" s="74">
        <f t="shared" si="65"/>
        <v>7.9</v>
      </c>
      <c r="N178" s="83">
        <v>7.91</v>
      </c>
      <c r="O178" s="83">
        <v>8.02</v>
      </c>
      <c r="P178" s="83">
        <v>7.8</v>
      </c>
      <c r="Q178" s="83">
        <v>8</v>
      </c>
      <c r="R178" s="83"/>
      <c r="S178" s="83"/>
      <c r="T178" s="83"/>
      <c r="U178" s="83"/>
      <c r="V178" s="5" t="str">
        <f t="shared" si="66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7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27</v>
      </c>
      <c r="AO178" s="41">
        <v>1492</v>
      </c>
      <c r="AP178" s="110">
        <v>4.3099999999999996</v>
      </c>
      <c r="AQ178" s="111">
        <v>3.31</v>
      </c>
      <c r="AR178" s="126">
        <f t="shared" si="68"/>
        <v>76.798143851508129</v>
      </c>
      <c r="AS178" s="126">
        <f t="shared" si="69"/>
        <v>23.201856148491871</v>
      </c>
      <c r="AT178" s="127">
        <v>1498</v>
      </c>
      <c r="AU178" s="128">
        <v>2.31</v>
      </c>
      <c r="AV178" s="129">
        <v>1.47</v>
      </c>
      <c r="AW178" s="126">
        <f t="shared" si="70"/>
        <v>63.636363636363633</v>
      </c>
      <c r="AX178" s="126">
        <f t="shared" si="71"/>
        <v>36.363636363636367</v>
      </c>
      <c r="AY178" s="64">
        <f t="shared" si="72"/>
        <v>47.129909365558945</v>
      </c>
      <c r="AZ178" s="97">
        <v>81.599999999999994</v>
      </c>
      <c r="BA178" s="68"/>
      <c r="BB178" s="68"/>
      <c r="BC178" s="68"/>
      <c r="BD178" s="68"/>
      <c r="BE178" s="15"/>
      <c r="BF178" s="5">
        <f t="shared" si="73"/>
        <v>21630</v>
      </c>
      <c r="BG178" s="42">
        <v>4800</v>
      </c>
      <c r="BH178" s="42">
        <v>7940</v>
      </c>
      <c r="BI178" s="42"/>
      <c r="BJ178" s="42"/>
      <c r="BK178" s="42"/>
      <c r="BL178" s="42"/>
      <c r="BM178" s="15">
        <v>8890</v>
      </c>
    </row>
    <row r="179" spans="1:65" outlineLevel="5">
      <c r="A179" s="22">
        <f t="shared" si="75"/>
        <v>5</v>
      </c>
      <c r="B179" s="9">
        <f t="shared" si="74"/>
        <v>43246</v>
      </c>
      <c r="C179" s="207">
        <v>448801</v>
      </c>
      <c r="D179" s="64">
        <f t="shared" si="64"/>
        <v>38</v>
      </c>
      <c r="E179" s="12">
        <v>38</v>
      </c>
      <c r="F179" s="12">
        <v>39</v>
      </c>
      <c r="G179" s="12">
        <v>39</v>
      </c>
      <c r="H179" s="12">
        <v>38</v>
      </c>
      <c r="I179" s="12">
        <v>37</v>
      </c>
      <c r="J179" s="12">
        <v>38</v>
      </c>
      <c r="K179" s="12">
        <v>38</v>
      </c>
      <c r="L179" s="12">
        <v>37</v>
      </c>
      <c r="M179" s="74" t="str">
        <f t="shared" si="65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66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7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23</v>
      </c>
      <c r="AO179" s="41">
        <v>1755</v>
      </c>
      <c r="AP179" s="110"/>
      <c r="AQ179" s="111"/>
      <c r="AR179" s="126" t="str">
        <f t="shared" si="68"/>
        <v/>
      </c>
      <c r="AS179" s="126" t="str">
        <f t="shared" si="69"/>
        <v/>
      </c>
      <c r="AT179" s="127">
        <v>1559</v>
      </c>
      <c r="AU179" s="128"/>
      <c r="AV179" s="129"/>
      <c r="AW179" s="126" t="str">
        <f t="shared" si="70"/>
        <v/>
      </c>
      <c r="AX179" s="126" t="str">
        <f t="shared" si="71"/>
        <v/>
      </c>
      <c r="AY179" s="64" t="str">
        <f t="shared" si="72"/>
        <v/>
      </c>
      <c r="AZ179" s="97"/>
      <c r="BA179" s="68"/>
      <c r="BB179" s="68"/>
      <c r="BC179" s="68"/>
      <c r="BD179" s="68"/>
      <c r="BE179" s="15"/>
      <c r="BF179" s="5">
        <f t="shared" si="73"/>
        <v>19190</v>
      </c>
      <c r="BG179" s="42">
        <v>4800</v>
      </c>
      <c r="BH179" s="42">
        <v>8450</v>
      </c>
      <c r="BI179" s="42"/>
      <c r="BJ179" s="42"/>
      <c r="BK179" s="42"/>
      <c r="BL179" s="42"/>
      <c r="BM179" s="15">
        <v>5940</v>
      </c>
    </row>
    <row r="180" spans="1:65" outlineLevel="5">
      <c r="A180" s="22">
        <f t="shared" si="75"/>
        <v>5</v>
      </c>
      <c r="B180" s="9">
        <f t="shared" si="74"/>
        <v>43247</v>
      </c>
      <c r="C180" s="207">
        <v>439932</v>
      </c>
      <c r="D180" s="64">
        <f t="shared" si="64"/>
        <v>37.799999999999997</v>
      </c>
      <c r="E180" s="12">
        <v>38</v>
      </c>
      <c r="F180" s="12">
        <v>39</v>
      </c>
      <c r="G180" s="12">
        <v>38</v>
      </c>
      <c r="H180" s="12">
        <v>38</v>
      </c>
      <c r="I180" s="12">
        <v>37</v>
      </c>
      <c r="J180" s="12">
        <v>38</v>
      </c>
      <c r="K180" s="12">
        <v>37</v>
      </c>
      <c r="L180" s="12">
        <v>37</v>
      </c>
      <c r="M180" s="74" t="str">
        <f t="shared" si="65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6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7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31</v>
      </c>
      <c r="AO180" s="41">
        <v>1287</v>
      </c>
      <c r="AP180" s="110"/>
      <c r="AQ180" s="111"/>
      <c r="AR180" s="126" t="str">
        <f t="shared" si="68"/>
        <v/>
      </c>
      <c r="AS180" s="126" t="str">
        <f t="shared" si="69"/>
        <v/>
      </c>
      <c r="AT180" s="127">
        <v>1197</v>
      </c>
      <c r="AU180" s="128"/>
      <c r="AV180" s="129"/>
      <c r="AW180" s="126" t="str">
        <f t="shared" si="70"/>
        <v/>
      </c>
      <c r="AX180" s="126" t="str">
        <f t="shared" si="71"/>
        <v/>
      </c>
      <c r="AY180" s="64" t="str">
        <f t="shared" si="72"/>
        <v/>
      </c>
      <c r="AZ180" s="97"/>
      <c r="BA180" s="68"/>
      <c r="BB180" s="68"/>
      <c r="BC180" s="68"/>
      <c r="BD180" s="68"/>
      <c r="BE180" s="15"/>
      <c r="BF180" s="5">
        <f t="shared" si="73"/>
        <v>18060</v>
      </c>
      <c r="BG180" s="42">
        <v>4800</v>
      </c>
      <c r="BH180" s="42">
        <v>7580</v>
      </c>
      <c r="BI180" s="42"/>
      <c r="BJ180" s="42"/>
      <c r="BK180" s="42"/>
      <c r="BL180" s="42"/>
      <c r="BM180" s="15">
        <v>5680</v>
      </c>
    </row>
    <row r="181" spans="1:65" outlineLevel="5">
      <c r="A181" s="22">
        <f t="shared" si="75"/>
        <v>5</v>
      </c>
      <c r="B181" s="9">
        <f t="shared" si="74"/>
        <v>43248</v>
      </c>
      <c r="C181" s="207">
        <v>446952</v>
      </c>
      <c r="D181" s="64">
        <f t="shared" si="64"/>
        <v>37.799999999999997</v>
      </c>
      <c r="E181" s="12">
        <v>38</v>
      </c>
      <c r="F181" s="12">
        <v>38</v>
      </c>
      <c r="G181" s="12">
        <v>39</v>
      </c>
      <c r="H181" s="12">
        <v>38</v>
      </c>
      <c r="I181" s="12">
        <v>37</v>
      </c>
      <c r="J181" s="12">
        <v>37</v>
      </c>
      <c r="K181" s="12">
        <v>38</v>
      </c>
      <c r="L181" s="12">
        <v>37</v>
      </c>
      <c r="M181" s="74" t="str">
        <f t="shared" si="65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6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7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40</v>
      </c>
      <c r="AO181" s="41">
        <v>995</v>
      </c>
      <c r="AP181" s="110"/>
      <c r="AQ181" s="111"/>
      <c r="AR181" s="126" t="str">
        <f t="shared" si="68"/>
        <v/>
      </c>
      <c r="AS181" s="126" t="str">
        <f t="shared" si="69"/>
        <v/>
      </c>
      <c r="AT181" s="127">
        <v>848</v>
      </c>
      <c r="AU181" s="128"/>
      <c r="AV181" s="129"/>
      <c r="AW181" s="126" t="str">
        <f t="shared" si="70"/>
        <v/>
      </c>
      <c r="AX181" s="126" t="str">
        <f t="shared" si="71"/>
        <v/>
      </c>
      <c r="AY181" s="64" t="str">
        <f t="shared" si="72"/>
        <v/>
      </c>
      <c r="AZ181" s="97">
        <v>80.8</v>
      </c>
      <c r="BA181" s="68">
        <v>60.88</v>
      </c>
      <c r="BB181" s="68"/>
      <c r="BC181" s="68"/>
      <c r="BD181" s="68"/>
      <c r="BE181" s="15"/>
      <c r="BF181" s="5">
        <f t="shared" si="73"/>
        <v>18050</v>
      </c>
      <c r="BG181" s="42">
        <v>500</v>
      </c>
      <c r="BH181" s="42">
        <v>11670</v>
      </c>
      <c r="BI181" s="42"/>
      <c r="BJ181" s="42"/>
      <c r="BK181" s="42"/>
      <c r="BL181" s="42"/>
      <c r="BM181" s="15">
        <v>5880</v>
      </c>
    </row>
    <row r="182" spans="1:65" outlineLevel="5">
      <c r="A182" s="22">
        <f t="shared" si="75"/>
        <v>5</v>
      </c>
      <c r="B182" s="9">
        <f t="shared" si="74"/>
        <v>43249</v>
      </c>
      <c r="C182" s="207">
        <v>434836</v>
      </c>
      <c r="D182" s="64">
        <f t="shared" si="64"/>
        <v>37.5</v>
      </c>
      <c r="E182" s="12">
        <v>38</v>
      </c>
      <c r="F182" s="12">
        <v>38</v>
      </c>
      <c r="G182" s="12">
        <v>38</v>
      </c>
      <c r="H182" s="12">
        <v>38</v>
      </c>
      <c r="I182" s="12">
        <v>37</v>
      </c>
      <c r="J182" s="12">
        <v>37</v>
      </c>
      <c r="K182" s="12">
        <v>37</v>
      </c>
      <c r="L182" s="12">
        <v>37</v>
      </c>
      <c r="M182" s="74" t="str">
        <f t="shared" si="65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6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7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38</v>
      </c>
      <c r="AO182" s="41">
        <v>1063</v>
      </c>
      <c r="AP182" s="110"/>
      <c r="AQ182" s="111"/>
      <c r="AR182" s="126" t="str">
        <f t="shared" si="68"/>
        <v/>
      </c>
      <c r="AS182" s="126" t="str">
        <f t="shared" si="69"/>
        <v/>
      </c>
      <c r="AT182" s="127">
        <v>921</v>
      </c>
      <c r="AU182" s="128"/>
      <c r="AV182" s="129"/>
      <c r="AW182" s="126" t="str">
        <f t="shared" si="70"/>
        <v/>
      </c>
      <c r="AX182" s="126" t="str">
        <f t="shared" si="71"/>
        <v/>
      </c>
      <c r="AY182" s="64" t="str">
        <f t="shared" si="72"/>
        <v/>
      </c>
      <c r="AZ182" s="97">
        <v>81.09</v>
      </c>
      <c r="BA182" s="68"/>
      <c r="BB182" s="68"/>
      <c r="BC182" s="68"/>
      <c r="BD182" s="68"/>
      <c r="BE182" s="15"/>
      <c r="BF182" s="5">
        <f t="shared" si="73"/>
        <v>16250</v>
      </c>
      <c r="BG182" s="42">
        <v>2800</v>
      </c>
      <c r="BH182" s="42">
        <v>7600</v>
      </c>
      <c r="BI182" s="42"/>
      <c r="BJ182" s="42"/>
      <c r="BK182" s="42"/>
      <c r="BL182" s="42"/>
      <c r="BM182" s="15">
        <v>5850</v>
      </c>
    </row>
    <row r="183" spans="1:65" outlineLevel="5">
      <c r="A183" s="22">
        <f t="shared" si="75"/>
        <v>5</v>
      </c>
      <c r="B183" s="9">
        <f t="shared" si="74"/>
        <v>43250</v>
      </c>
      <c r="C183" s="207">
        <v>402708</v>
      </c>
      <c r="D183" s="64">
        <f t="shared" si="64"/>
        <v>37.799999999999997</v>
      </c>
      <c r="E183" s="12">
        <v>38</v>
      </c>
      <c r="F183" s="12">
        <v>38</v>
      </c>
      <c r="G183" s="12">
        <v>39</v>
      </c>
      <c r="H183" s="12">
        <v>38</v>
      </c>
      <c r="I183" s="12">
        <v>37</v>
      </c>
      <c r="J183" s="12">
        <v>37</v>
      </c>
      <c r="K183" s="12">
        <v>38</v>
      </c>
      <c r="L183" s="12">
        <v>37</v>
      </c>
      <c r="M183" s="74" t="str">
        <f t="shared" si="65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6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7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41</v>
      </c>
      <c r="AO183" s="41">
        <v>981</v>
      </c>
      <c r="AP183" s="110"/>
      <c r="AQ183" s="111"/>
      <c r="AR183" s="126" t="str">
        <f t="shared" si="68"/>
        <v/>
      </c>
      <c r="AS183" s="126" t="str">
        <f t="shared" si="69"/>
        <v/>
      </c>
      <c r="AT183" s="127">
        <v>1055</v>
      </c>
      <c r="AU183" s="128"/>
      <c r="AV183" s="129"/>
      <c r="AW183" s="126" t="str">
        <f t="shared" si="70"/>
        <v/>
      </c>
      <c r="AX183" s="126" t="str">
        <f t="shared" si="71"/>
        <v/>
      </c>
      <c r="AY183" s="64" t="str">
        <f t="shared" si="72"/>
        <v/>
      </c>
      <c r="AZ183" s="97">
        <v>80.930000000000007</v>
      </c>
      <c r="BA183" s="68"/>
      <c r="BB183" s="68"/>
      <c r="BC183" s="68"/>
      <c r="BD183" s="68"/>
      <c r="BE183" s="15"/>
      <c r="BF183" s="5">
        <f t="shared" si="73"/>
        <v>13210</v>
      </c>
      <c r="BG183" s="42">
        <v>4800</v>
      </c>
      <c r="BH183" s="42">
        <v>2530</v>
      </c>
      <c r="BI183" s="42"/>
      <c r="BJ183" s="42"/>
      <c r="BK183" s="42"/>
      <c r="BL183" s="42"/>
      <c r="BM183" s="15">
        <v>5880</v>
      </c>
    </row>
    <row r="184" spans="1:65" ht="17.25" outlineLevel="5" thickBot="1">
      <c r="A184" s="31">
        <f t="shared" si="75"/>
        <v>5</v>
      </c>
      <c r="B184" s="32">
        <f t="shared" si="74"/>
        <v>43251</v>
      </c>
      <c r="C184" s="207">
        <v>398904</v>
      </c>
      <c r="D184" s="64">
        <f t="shared" si="64"/>
        <v>37.799999999999997</v>
      </c>
      <c r="E184" s="12">
        <v>38</v>
      </c>
      <c r="F184" s="12">
        <v>38</v>
      </c>
      <c r="G184" s="12">
        <v>39</v>
      </c>
      <c r="H184" s="12">
        <v>38</v>
      </c>
      <c r="I184" s="12">
        <v>37</v>
      </c>
      <c r="J184" s="12">
        <v>37</v>
      </c>
      <c r="K184" s="12">
        <v>38</v>
      </c>
      <c r="L184" s="12">
        <v>37</v>
      </c>
      <c r="M184" s="74" t="str">
        <f t="shared" si="65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6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7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33</v>
      </c>
      <c r="AO184" s="41">
        <v>1208</v>
      </c>
      <c r="AP184" s="110"/>
      <c r="AQ184" s="111"/>
      <c r="AR184" s="126" t="str">
        <f t="shared" si="68"/>
        <v/>
      </c>
      <c r="AS184" s="126" t="str">
        <f t="shared" si="69"/>
        <v/>
      </c>
      <c r="AT184" s="127">
        <v>1366</v>
      </c>
      <c r="AU184" s="128"/>
      <c r="AV184" s="129"/>
      <c r="AW184" s="126" t="str">
        <f t="shared" si="70"/>
        <v/>
      </c>
      <c r="AX184" s="126" t="str">
        <f t="shared" si="71"/>
        <v/>
      </c>
      <c r="AY184" s="64" t="str">
        <f t="shared" si="72"/>
        <v/>
      </c>
      <c r="AZ184" s="97">
        <v>80.17</v>
      </c>
      <c r="BA184" s="68"/>
      <c r="BB184" s="68"/>
      <c r="BC184" s="68"/>
      <c r="BD184" s="68"/>
      <c r="BE184" s="15"/>
      <c r="BF184" s="5">
        <f t="shared" si="73"/>
        <v>13020</v>
      </c>
      <c r="BG184" s="42">
        <v>3000</v>
      </c>
      <c r="BH184" s="42">
        <v>6820</v>
      </c>
      <c r="BI184" s="42"/>
      <c r="BJ184" s="42"/>
      <c r="BK184" s="42"/>
      <c r="BL184" s="42"/>
      <c r="BM184" s="15">
        <v>3200</v>
      </c>
    </row>
    <row r="185" spans="1:65" outlineLevel="4">
      <c r="A185" s="157" t="s">
        <v>39</v>
      </c>
      <c r="B185" s="158"/>
      <c r="C185" s="50">
        <f t="shared" ref="C185:BM185" si="76">SUBTOTAL(4,C154:C184)</f>
        <v>518182</v>
      </c>
      <c r="D185" s="60">
        <f t="shared" si="76"/>
        <v>38.299999999999997</v>
      </c>
      <c r="E185" s="28">
        <f t="shared" si="76"/>
        <v>38</v>
      </c>
      <c r="F185" s="28">
        <f t="shared" si="76"/>
        <v>40</v>
      </c>
      <c r="G185" s="28">
        <f t="shared" si="76"/>
        <v>40</v>
      </c>
      <c r="H185" s="28">
        <f t="shared" si="76"/>
        <v>39</v>
      </c>
      <c r="I185" s="28">
        <f t="shared" si="76"/>
        <v>37</v>
      </c>
      <c r="J185" s="28">
        <f t="shared" si="76"/>
        <v>39</v>
      </c>
      <c r="K185" s="28">
        <f t="shared" si="76"/>
        <v>39</v>
      </c>
      <c r="L185" s="28">
        <f t="shared" si="76"/>
        <v>38</v>
      </c>
      <c r="M185" s="71">
        <f t="shared" si="76"/>
        <v>7.9</v>
      </c>
      <c r="N185" s="82">
        <f t="shared" si="76"/>
        <v>7.91</v>
      </c>
      <c r="O185" s="82">
        <f t="shared" si="76"/>
        <v>8.02</v>
      </c>
      <c r="P185" s="82">
        <f t="shared" si="76"/>
        <v>7.8</v>
      </c>
      <c r="Q185" s="82">
        <f t="shared" si="76"/>
        <v>8</v>
      </c>
      <c r="R185" s="82">
        <f t="shared" si="76"/>
        <v>0</v>
      </c>
      <c r="S185" s="82">
        <f t="shared" si="76"/>
        <v>0</v>
      </c>
      <c r="T185" s="82">
        <f t="shared" si="76"/>
        <v>0</v>
      </c>
      <c r="U185" s="82">
        <f t="shared" si="76"/>
        <v>0</v>
      </c>
      <c r="V185" s="29">
        <f t="shared" si="76"/>
        <v>0</v>
      </c>
      <c r="W185" s="39">
        <f t="shared" si="76"/>
        <v>0</v>
      </c>
      <c r="X185" s="39">
        <f t="shared" si="76"/>
        <v>0</v>
      </c>
      <c r="Y185" s="39">
        <f t="shared" si="76"/>
        <v>0</v>
      </c>
      <c r="Z185" s="39">
        <f t="shared" si="76"/>
        <v>0</v>
      </c>
      <c r="AA185" s="39">
        <f t="shared" si="76"/>
        <v>0</v>
      </c>
      <c r="AB185" s="39">
        <f t="shared" si="76"/>
        <v>0</v>
      </c>
      <c r="AC185" s="39">
        <f t="shared" si="76"/>
        <v>0</v>
      </c>
      <c r="AD185" s="39">
        <f t="shared" si="76"/>
        <v>0</v>
      </c>
      <c r="AE185" s="29">
        <f t="shared" si="76"/>
        <v>0</v>
      </c>
      <c r="AF185" s="39">
        <f t="shared" si="76"/>
        <v>0</v>
      </c>
      <c r="AG185" s="39">
        <f t="shared" si="76"/>
        <v>0</v>
      </c>
      <c r="AH185" s="39">
        <f t="shared" si="76"/>
        <v>0</v>
      </c>
      <c r="AI185" s="39">
        <f t="shared" si="76"/>
        <v>0</v>
      </c>
      <c r="AJ185" s="39">
        <f t="shared" si="76"/>
        <v>0</v>
      </c>
      <c r="AK185" s="39">
        <f t="shared" si="76"/>
        <v>0</v>
      </c>
      <c r="AL185" s="39">
        <f t="shared" si="76"/>
        <v>0</v>
      </c>
      <c r="AM185" s="39">
        <f t="shared" si="76"/>
        <v>0</v>
      </c>
      <c r="AN185" s="39">
        <f t="shared" si="76"/>
        <v>41</v>
      </c>
      <c r="AO185" s="39">
        <f t="shared" si="76"/>
        <v>1755</v>
      </c>
      <c r="AP185" s="104">
        <f t="shared" si="76"/>
        <v>4.3099999999999996</v>
      </c>
      <c r="AQ185" s="105">
        <f t="shared" si="76"/>
        <v>3.31</v>
      </c>
      <c r="AR185" s="106">
        <f t="shared" si="76"/>
        <v>77.89473684210526</v>
      </c>
      <c r="AS185" s="106">
        <f t="shared" si="76"/>
        <v>23.84615384615384</v>
      </c>
      <c r="AT185" s="107">
        <f t="shared" si="76"/>
        <v>1573</v>
      </c>
      <c r="AU185" s="108">
        <f t="shared" si="76"/>
        <v>2.5099999999999998</v>
      </c>
      <c r="AV185" s="109">
        <f t="shared" si="76"/>
        <v>1.52</v>
      </c>
      <c r="AW185" s="106">
        <f t="shared" si="76"/>
        <v>63.636363636363633</v>
      </c>
      <c r="AX185" s="106">
        <f t="shared" si="76"/>
        <v>40.336134453781511</v>
      </c>
      <c r="AY185" s="60">
        <f t="shared" si="76"/>
        <v>57.5787127333519</v>
      </c>
      <c r="AZ185" s="96">
        <f t="shared" si="76"/>
        <v>81.72</v>
      </c>
      <c r="BA185" s="67">
        <f t="shared" si="76"/>
        <v>60.88</v>
      </c>
      <c r="BB185" s="67">
        <f t="shared" si="76"/>
        <v>0</v>
      </c>
      <c r="BC185" s="67">
        <f t="shared" si="76"/>
        <v>0</v>
      </c>
      <c r="BD185" s="67">
        <f t="shared" si="76"/>
        <v>0</v>
      </c>
      <c r="BE185" s="27">
        <f t="shared" si="76"/>
        <v>0</v>
      </c>
      <c r="BF185" s="29">
        <f t="shared" si="76"/>
        <v>21630</v>
      </c>
      <c r="BG185" s="39">
        <f t="shared" si="76"/>
        <v>4800</v>
      </c>
      <c r="BH185" s="40">
        <f t="shared" si="76"/>
        <v>11670</v>
      </c>
      <c r="BI185" s="40">
        <f t="shared" si="76"/>
        <v>0</v>
      </c>
      <c r="BJ185" s="40">
        <f t="shared" si="76"/>
        <v>0</v>
      </c>
      <c r="BK185" s="40">
        <f t="shared" si="76"/>
        <v>0</v>
      </c>
      <c r="BL185" s="40">
        <f t="shared" si="76"/>
        <v>0</v>
      </c>
      <c r="BM185" s="27">
        <f t="shared" si="76"/>
        <v>8890</v>
      </c>
    </row>
    <row r="186" spans="1:65" outlineLevel="3">
      <c r="A186" s="187" t="s">
        <v>28</v>
      </c>
      <c r="B186" s="188"/>
      <c r="C186" s="207">
        <f t="shared" ref="C186:BM186" si="77">SUBTOTAL(5,C154:C184)</f>
        <v>377969</v>
      </c>
      <c r="D186" s="208">
        <f t="shared" si="77"/>
        <v>37.299999999999997</v>
      </c>
      <c r="E186" s="12">
        <f t="shared" si="77"/>
        <v>37</v>
      </c>
      <c r="F186" s="12">
        <f t="shared" si="77"/>
        <v>37</v>
      </c>
      <c r="G186" s="12">
        <f t="shared" si="77"/>
        <v>38</v>
      </c>
      <c r="H186" s="12">
        <f t="shared" si="77"/>
        <v>38</v>
      </c>
      <c r="I186" s="12">
        <f t="shared" si="77"/>
        <v>36</v>
      </c>
      <c r="J186" s="12">
        <f t="shared" si="77"/>
        <v>36</v>
      </c>
      <c r="K186" s="12">
        <f t="shared" si="77"/>
        <v>37</v>
      </c>
      <c r="L186" s="12">
        <f t="shared" si="77"/>
        <v>37</v>
      </c>
      <c r="M186" s="210">
        <f t="shared" si="77"/>
        <v>7.6</v>
      </c>
      <c r="N186" s="83">
        <f t="shared" si="77"/>
        <v>7.63</v>
      </c>
      <c r="O186" s="83">
        <f t="shared" si="77"/>
        <v>7.7</v>
      </c>
      <c r="P186" s="83">
        <f t="shared" si="77"/>
        <v>7.42</v>
      </c>
      <c r="Q186" s="83">
        <f t="shared" si="77"/>
        <v>7.54</v>
      </c>
      <c r="R186" s="83">
        <f t="shared" si="77"/>
        <v>0</v>
      </c>
      <c r="S186" s="83">
        <f t="shared" si="77"/>
        <v>0</v>
      </c>
      <c r="T186" s="83">
        <f t="shared" si="77"/>
        <v>0</v>
      </c>
      <c r="U186" s="83">
        <f t="shared" si="77"/>
        <v>0</v>
      </c>
      <c r="V186" s="212">
        <f t="shared" si="77"/>
        <v>0</v>
      </c>
      <c r="W186" s="41">
        <f t="shared" si="77"/>
        <v>0</v>
      </c>
      <c r="X186" s="41">
        <f t="shared" si="77"/>
        <v>0</v>
      </c>
      <c r="Y186" s="41">
        <f t="shared" si="77"/>
        <v>0</v>
      </c>
      <c r="Z186" s="41">
        <f t="shared" si="77"/>
        <v>0</v>
      </c>
      <c r="AA186" s="41">
        <f t="shared" si="77"/>
        <v>0</v>
      </c>
      <c r="AB186" s="41">
        <f t="shared" si="77"/>
        <v>0</v>
      </c>
      <c r="AC186" s="41">
        <f t="shared" si="77"/>
        <v>0</v>
      </c>
      <c r="AD186" s="41">
        <f t="shared" si="77"/>
        <v>0</v>
      </c>
      <c r="AE186" s="212">
        <f t="shared" si="77"/>
        <v>0</v>
      </c>
      <c r="AF186" s="41">
        <f t="shared" si="77"/>
        <v>0</v>
      </c>
      <c r="AG186" s="41">
        <f t="shared" si="77"/>
        <v>0</v>
      </c>
      <c r="AH186" s="41">
        <f t="shared" si="77"/>
        <v>0</v>
      </c>
      <c r="AI186" s="41">
        <f t="shared" si="77"/>
        <v>0</v>
      </c>
      <c r="AJ186" s="41">
        <f t="shared" si="77"/>
        <v>0</v>
      </c>
      <c r="AK186" s="41">
        <f t="shared" si="77"/>
        <v>0</v>
      </c>
      <c r="AL186" s="41">
        <f t="shared" si="77"/>
        <v>0</v>
      </c>
      <c r="AM186" s="41">
        <f t="shared" si="77"/>
        <v>0</v>
      </c>
      <c r="AN186" s="41">
        <f t="shared" si="77"/>
        <v>23</v>
      </c>
      <c r="AO186" s="41">
        <f t="shared" si="77"/>
        <v>981</v>
      </c>
      <c r="AP186" s="110">
        <f t="shared" si="77"/>
        <v>3.8</v>
      </c>
      <c r="AQ186" s="111">
        <f t="shared" si="77"/>
        <v>2.96</v>
      </c>
      <c r="AR186" s="216">
        <f t="shared" si="77"/>
        <v>76.15384615384616</v>
      </c>
      <c r="AS186" s="216">
        <f t="shared" si="77"/>
        <v>22.10526315789474</v>
      </c>
      <c r="AT186" s="113">
        <f t="shared" si="77"/>
        <v>848</v>
      </c>
      <c r="AU186" s="114">
        <f t="shared" si="77"/>
        <v>2.31</v>
      </c>
      <c r="AV186" s="115">
        <f t="shared" si="77"/>
        <v>1.42</v>
      </c>
      <c r="AW186" s="216">
        <f t="shared" si="77"/>
        <v>59.663865546218489</v>
      </c>
      <c r="AX186" s="216">
        <f t="shared" si="77"/>
        <v>36.363636363636367</v>
      </c>
      <c r="AY186" s="208">
        <f t="shared" si="77"/>
        <v>47.129909365558945</v>
      </c>
      <c r="AZ186" s="97">
        <f t="shared" si="77"/>
        <v>80.05</v>
      </c>
      <c r="BA186" s="68">
        <f t="shared" si="77"/>
        <v>60.88</v>
      </c>
      <c r="BB186" s="68">
        <f t="shared" si="77"/>
        <v>0</v>
      </c>
      <c r="BC186" s="68">
        <f t="shared" si="77"/>
        <v>0</v>
      </c>
      <c r="BD186" s="68">
        <f t="shared" si="77"/>
        <v>0</v>
      </c>
      <c r="BE186" s="15">
        <f t="shared" si="77"/>
        <v>0</v>
      </c>
      <c r="BF186" s="212">
        <f t="shared" si="77"/>
        <v>13020</v>
      </c>
      <c r="BG186" s="41">
        <f t="shared" si="77"/>
        <v>200</v>
      </c>
      <c r="BH186" s="42">
        <f t="shared" si="77"/>
        <v>2530</v>
      </c>
      <c r="BI186" s="42">
        <f t="shared" si="77"/>
        <v>0</v>
      </c>
      <c r="BJ186" s="42">
        <f t="shared" si="77"/>
        <v>0</v>
      </c>
      <c r="BK186" s="42">
        <f t="shared" si="77"/>
        <v>0</v>
      </c>
      <c r="BL186" s="42">
        <f t="shared" si="77"/>
        <v>0</v>
      </c>
      <c r="BM186" s="15">
        <f t="shared" si="77"/>
        <v>410</v>
      </c>
    </row>
    <row r="187" spans="1:65" outlineLevel="2">
      <c r="A187" s="187" t="s">
        <v>17</v>
      </c>
      <c r="B187" s="188"/>
      <c r="C187" s="207">
        <f>IFERROR(SUBTOTAL(1,C154:C184),"")</f>
        <v>445287.06451612903</v>
      </c>
      <c r="D187" s="208">
        <f t="shared" ref="D187:BM187" si="78">IFERROR(SUBTOTAL(1,D154:D184),"")</f>
        <v>37.80645161290321</v>
      </c>
      <c r="E187" s="12">
        <f t="shared" si="78"/>
        <v>37.935483870967744</v>
      </c>
      <c r="F187" s="12">
        <f t="shared" si="78"/>
        <v>38.29032258064516</v>
      </c>
      <c r="G187" s="12">
        <f t="shared" si="78"/>
        <v>38.741935483870968</v>
      </c>
      <c r="H187" s="12">
        <f t="shared" si="78"/>
        <v>38.12903225806452</v>
      </c>
      <c r="I187" s="12">
        <f t="shared" si="78"/>
        <v>36.935483870967744</v>
      </c>
      <c r="J187" s="12">
        <f t="shared" si="78"/>
        <v>37.29032258064516</v>
      </c>
      <c r="K187" s="12">
        <f t="shared" si="78"/>
        <v>37.741935483870968</v>
      </c>
      <c r="L187" s="12">
        <f t="shared" si="78"/>
        <v>37.12903225806452</v>
      </c>
      <c r="M187" s="210">
        <f t="shared" si="78"/>
        <v>7.6999999999999993</v>
      </c>
      <c r="N187" s="83">
        <f t="shared" si="78"/>
        <v>7.7575000000000003</v>
      </c>
      <c r="O187" s="83">
        <f t="shared" si="78"/>
        <v>7.81</v>
      </c>
      <c r="P187" s="83">
        <f t="shared" si="78"/>
        <v>7.57</v>
      </c>
      <c r="Q187" s="83">
        <f t="shared" si="78"/>
        <v>7.665</v>
      </c>
      <c r="R187" s="83" t="str">
        <f t="shared" si="78"/>
        <v/>
      </c>
      <c r="S187" s="83" t="str">
        <f t="shared" si="78"/>
        <v/>
      </c>
      <c r="T187" s="83" t="str">
        <f t="shared" si="78"/>
        <v/>
      </c>
      <c r="U187" s="83" t="str">
        <f t="shared" si="78"/>
        <v/>
      </c>
      <c r="V187" s="212" t="str">
        <f t="shared" si="78"/>
        <v/>
      </c>
      <c r="W187" s="41" t="str">
        <f t="shared" si="78"/>
        <v/>
      </c>
      <c r="X187" s="41" t="str">
        <f t="shared" si="78"/>
        <v/>
      </c>
      <c r="Y187" s="41" t="str">
        <f t="shared" si="78"/>
        <v/>
      </c>
      <c r="Z187" s="41" t="str">
        <f t="shared" si="78"/>
        <v/>
      </c>
      <c r="AA187" s="41" t="str">
        <f t="shared" si="78"/>
        <v/>
      </c>
      <c r="AB187" s="41" t="str">
        <f t="shared" si="78"/>
        <v/>
      </c>
      <c r="AC187" s="41" t="str">
        <f t="shared" si="78"/>
        <v/>
      </c>
      <c r="AD187" s="41" t="str">
        <f t="shared" si="78"/>
        <v/>
      </c>
      <c r="AE187" s="212" t="str">
        <f t="shared" si="78"/>
        <v/>
      </c>
      <c r="AF187" s="41" t="str">
        <f t="shared" si="78"/>
        <v/>
      </c>
      <c r="AG187" s="41" t="str">
        <f t="shared" si="78"/>
        <v/>
      </c>
      <c r="AH187" s="41" t="str">
        <f t="shared" si="78"/>
        <v/>
      </c>
      <c r="AI187" s="41" t="str">
        <f t="shared" si="78"/>
        <v/>
      </c>
      <c r="AJ187" s="41" t="str">
        <f t="shared" si="78"/>
        <v/>
      </c>
      <c r="AK187" s="41" t="str">
        <f t="shared" si="78"/>
        <v/>
      </c>
      <c r="AL187" s="41" t="str">
        <f t="shared" si="78"/>
        <v/>
      </c>
      <c r="AM187" s="41" t="str">
        <f t="shared" si="78"/>
        <v/>
      </c>
      <c r="AN187" s="41">
        <f t="shared" si="78"/>
        <v>30.387096774193548</v>
      </c>
      <c r="AO187" s="41">
        <f t="shared" si="78"/>
        <v>1354.258064516129</v>
      </c>
      <c r="AP187" s="110">
        <f t="shared" si="78"/>
        <v>3.9749999999999996</v>
      </c>
      <c r="AQ187" s="111">
        <f t="shared" si="78"/>
        <v>3.06</v>
      </c>
      <c r="AR187" s="216">
        <f t="shared" si="78"/>
        <v>76.991887367391882</v>
      </c>
      <c r="AS187" s="216">
        <f t="shared" si="78"/>
        <v>23.008112632608121</v>
      </c>
      <c r="AT187" s="113">
        <f t="shared" si="78"/>
        <v>1329.3870967741937</v>
      </c>
      <c r="AU187" s="114">
        <f t="shared" si="78"/>
        <v>2.4049999999999998</v>
      </c>
      <c r="AV187" s="115">
        <f t="shared" si="78"/>
        <v>1.4650000000000001</v>
      </c>
      <c r="AW187" s="216">
        <f t="shared" si="78"/>
        <v>60.943838369696437</v>
      </c>
      <c r="AX187" s="216">
        <f t="shared" si="78"/>
        <v>39.056161630303563</v>
      </c>
      <c r="AY187" s="208">
        <f t="shared" si="78"/>
        <v>53.210615120687308</v>
      </c>
      <c r="AZ187" s="97">
        <f t="shared" si="78"/>
        <v>81.077499999999986</v>
      </c>
      <c r="BA187" s="68">
        <f t="shared" si="78"/>
        <v>60.88</v>
      </c>
      <c r="BB187" s="68" t="str">
        <f t="shared" si="78"/>
        <v/>
      </c>
      <c r="BC187" s="68" t="str">
        <f t="shared" si="78"/>
        <v/>
      </c>
      <c r="BD187" s="68" t="str">
        <f t="shared" si="78"/>
        <v/>
      </c>
      <c r="BE187" s="15" t="str">
        <f>IFERROR(SUBTOTAL(1,BE154:BE184),"")</f>
        <v/>
      </c>
      <c r="BF187" s="212">
        <f t="shared" si="78"/>
        <v>17350.322580645163</v>
      </c>
      <c r="BG187" s="41">
        <f t="shared" si="78"/>
        <v>4135.4838709677415</v>
      </c>
      <c r="BH187" s="42">
        <f t="shared" si="78"/>
        <v>7572.5806451612907</v>
      </c>
      <c r="BI187" s="42" t="str">
        <f t="shared" si="78"/>
        <v/>
      </c>
      <c r="BJ187" s="42" t="str">
        <f t="shared" si="78"/>
        <v/>
      </c>
      <c r="BK187" s="42" t="str">
        <f t="shared" si="78"/>
        <v/>
      </c>
      <c r="BL187" s="42" t="str">
        <f t="shared" si="78"/>
        <v/>
      </c>
      <c r="BM187" s="15">
        <f t="shared" si="78"/>
        <v>5642.2580645161288</v>
      </c>
    </row>
    <row r="188" spans="1:65" ht="17.25" outlineLevel="1" thickBot="1">
      <c r="A188" s="224" t="s">
        <v>56</v>
      </c>
      <c r="B188" s="225"/>
      <c r="C188" s="226">
        <f>SUBTOTAL(9,C154:C184)</f>
        <v>13803899</v>
      </c>
      <c r="D188" s="227"/>
      <c r="E188" s="228"/>
      <c r="F188" s="228"/>
      <c r="G188" s="228"/>
      <c r="H188" s="228"/>
      <c r="I188" s="228"/>
      <c r="J188" s="228"/>
      <c r="K188" s="228"/>
      <c r="L188" s="228"/>
      <c r="M188" s="229"/>
      <c r="N188" s="230"/>
      <c r="O188" s="230"/>
      <c r="P188" s="230"/>
      <c r="Q188" s="230"/>
      <c r="R188" s="230"/>
      <c r="S188" s="230"/>
      <c r="T188" s="230"/>
      <c r="U188" s="230"/>
      <c r="V188" s="231"/>
      <c r="W188" s="232"/>
      <c r="X188" s="232"/>
      <c r="Y188" s="232"/>
      <c r="Z188" s="232"/>
      <c r="AA188" s="232"/>
      <c r="AB188" s="232"/>
      <c r="AC188" s="232"/>
      <c r="AD188" s="232"/>
      <c r="AE188" s="231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3">
        <f>SUBTOTAL(9,AO154:AO184)</f>
        <v>41982</v>
      </c>
      <c r="AP188" s="234"/>
      <c r="AQ188" s="235"/>
      <c r="AR188" s="236"/>
      <c r="AS188" s="236"/>
      <c r="AT188" s="237">
        <f>SUBTOTAL(9,AT154:AT184)</f>
        <v>41211</v>
      </c>
      <c r="AU188" s="238"/>
      <c r="AV188" s="239"/>
      <c r="AW188" s="236"/>
      <c r="AX188" s="236"/>
      <c r="AY188" s="227"/>
      <c r="AZ188" s="240"/>
      <c r="BA188" s="241"/>
      <c r="BB188" s="241"/>
      <c r="BC188" s="241"/>
      <c r="BD188" s="241"/>
      <c r="BE188" s="242">
        <f>SUBTOTAL(9,BE154:BE184)</f>
        <v>0</v>
      </c>
      <c r="BF188" s="243">
        <f t="shared" ref="BF188:BM188" si="79">SUBTOTAL(9,BF154:BF184)</f>
        <v>537860</v>
      </c>
      <c r="BG188" s="233">
        <f t="shared" si="79"/>
        <v>128200</v>
      </c>
      <c r="BH188" s="244">
        <f t="shared" si="79"/>
        <v>234750</v>
      </c>
      <c r="BI188" s="244">
        <f t="shared" si="79"/>
        <v>0</v>
      </c>
      <c r="BJ188" s="244">
        <f t="shared" si="79"/>
        <v>0</v>
      </c>
      <c r="BK188" s="244">
        <f t="shared" si="79"/>
        <v>0</v>
      </c>
      <c r="BL188" s="244">
        <f t="shared" si="79"/>
        <v>0</v>
      </c>
      <c r="BM188" s="242">
        <f t="shared" si="79"/>
        <v>174910</v>
      </c>
    </row>
    <row r="189" spans="1:65" outlineLevel="5">
      <c r="A189" s="21">
        <f t="shared" si="75"/>
        <v>6</v>
      </c>
      <c r="B189" s="33">
        <f>B184+1</f>
        <v>43252</v>
      </c>
      <c r="C189" s="207">
        <v>388230</v>
      </c>
      <c r="D189" s="64">
        <f t="shared" ref="D189:D218" si="80">IFERROR(ROUND(AVERAGE(E189:L189),1),"")</f>
        <v>37.799999999999997</v>
      </c>
      <c r="E189" s="12">
        <v>38</v>
      </c>
      <c r="F189" s="12">
        <v>38</v>
      </c>
      <c r="G189" s="12">
        <v>39</v>
      </c>
      <c r="H189" s="12">
        <v>38</v>
      </c>
      <c r="I189" s="12">
        <v>37</v>
      </c>
      <c r="J189" s="12">
        <v>37</v>
      </c>
      <c r="K189" s="12">
        <v>38</v>
      </c>
      <c r="L189" s="12">
        <v>37</v>
      </c>
      <c r="M189" s="74">
        <f t="shared" ref="M189:M218" si="81">IFERROR(ROUND(AVERAGE(N189:U189),1),"")</f>
        <v>7.8</v>
      </c>
      <c r="N189" s="83">
        <v>7.79</v>
      </c>
      <c r="O189" s="83">
        <v>8.0399999999999991</v>
      </c>
      <c r="P189" s="83">
        <v>7.72</v>
      </c>
      <c r="Q189" s="83">
        <v>7.63</v>
      </c>
      <c r="R189" s="83"/>
      <c r="S189" s="83"/>
      <c r="T189" s="83"/>
      <c r="U189" s="83"/>
      <c r="V189" s="5" t="str">
        <f t="shared" ref="V189:V218" si="82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3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25</v>
      </c>
      <c r="AO189" s="41">
        <v>1608</v>
      </c>
      <c r="AP189" s="110">
        <v>4.8899999999999997</v>
      </c>
      <c r="AQ189" s="111">
        <v>3.55</v>
      </c>
      <c r="AR189" s="126">
        <f t="shared" ref="AR189:AR218" si="84">IFERROR(AQ189/AP189*100,"")</f>
        <v>72.597137014314924</v>
      </c>
      <c r="AS189" s="126">
        <f t="shared" ref="AS189:AS218" si="85">IFERROR(100-AR189,"")</f>
        <v>27.402862985685076</v>
      </c>
      <c r="AT189" s="127">
        <v>1628</v>
      </c>
      <c r="AU189" s="128">
        <v>2.37</v>
      </c>
      <c r="AV189" s="129">
        <v>1.47</v>
      </c>
      <c r="AW189" s="126">
        <f t="shared" ref="AW189:AW218" si="86">IFERROR(AV189/AU189*100,"")</f>
        <v>62.025316455696199</v>
      </c>
      <c r="AX189" s="126">
        <f t="shared" ref="AX189:AX218" si="87">IFERROR(100-AW189,"")</f>
        <v>37.974683544303801</v>
      </c>
      <c r="AY189" s="64">
        <f t="shared" ref="AY189:AY218" si="88">IFERROR((1-((AW189*AS189)/(AX189*AR189)))*100,"")</f>
        <v>38.347417840375584</v>
      </c>
      <c r="AZ189" s="97">
        <v>80.12</v>
      </c>
      <c r="BA189" s="68"/>
      <c r="BB189" s="68"/>
      <c r="BC189" s="68"/>
      <c r="BD189" s="68"/>
      <c r="BE189" s="15"/>
      <c r="BF189" s="5">
        <f t="shared" ref="BF189:BF218" si="89">IF(SUM(BG189:BM189)=0,"",SUM(BG189:BM189))</f>
        <v>18690</v>
      </c>
      <c r="BG189" s="42">
        <v>0</v>
      </c>
      <c r="BH189" s="42">
        <v>13220</v>
      </c>
      <c r="BI189" s="42"/>
      <c r="BJ189" s="42"/>
      <c r="BK189" s="42"/>
      <c r="BL189" s="42"/>
      <c r="BM189" s="42">
        <v>5470</v>
      </c>
    </row>
    <row r="190" spans="1:65" outlineLevel="5">
      <c r="A190" s="22">
        <f t="shared" si="75"/>
        <v>6</v>
      </c>
      <c r="B190" s="9">
        <f t="shared" si="74"/>
        <v>43253</v>
      </c>
      <c r="C190" s="207">
        <v>366423</v>
      </c>
      <c r="D190" s="64">
        <f t="shared" si="80"/>
        <v>37</v>
      </c>
      <c r="E190" s="12">
        <v>37</v>
      </c>
      <c r="F190" s="12">
        <v>37</v>
      </c>
      <c r="G190" s="12">
        <v>38</v>
      </c>
      <c r="H190" s="12">
        <v>38</v>
      </c>
      <c r="I190" s="12">
        <v>36</v>
      </c>
      <c r="J190" s="12">
        <v>36</v>
      </c>
      <c r="K190" s="12">
        <v>37</v>
      </c>
      <c r="L190" s="12">
        <v>37</v>
      </c>
      <c r="M190" s="74" t="str">
        <f t="shared" si="81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2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3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24</v>
      </c>
      <c r="AO190" s="41">
        <v>1664</v>
      </c>
      <c r="AP190" s="110"/>
      <c r="AQ190" s="111"/>
      <c r="AR190" s="126" t="str">
        <f t="shared" si="84"/>
        <v/>
      </c>
      <c r="AS190" s="126" t="str">
        <f t="shared" si="85"/>
        <v/>
      </c>
      <c r="AT190" s="127">
        <v>1665</v>
      </c>
      <c r="AU190" s="128"/>
      <c r="AV190" s="129"/>
      <c r="AW190" s="126" t="str">
        <f t="shared" si="86"/>
        <v/>
      </c>
      <c r="AX190" s="126" t="str">
        <f t="shared" si="87"/>
        <v/>
      </c>
      <c r="AY190" s="64" t="str">
        <f t="shared" si="88"/>
        <v/>
      </c>
      <c r="AZ190" s="97"/>
      <c r="BA190" s="68"/>
      <c r="BB190" s="68"/>
      <c r="BC190" s="68"/>
      <c r="BD190" s="68"/>
      <c r="BE190" s="15"/>
      <c r="BF190" s="5">
        <f t="shared" si="89"/>
        <v>19820</v>
      </c>
      <c r="BG190" s="42">
        <v>3000</v>
      </c>
      <c r="BH190" s="42">
        <v>10890</v>
      </c>
      <c r="BI190" s="42"/>
      <c r="BJ190" s="42"/>
      <c r="BK190" s="42"/>
      <c r="BL190" s="42"/>
      <c r="BM190" s="42">
        <v>5930</v>
      </c>
    </row>
    <row r="191" spans="1:65" outlineLevel="5">
      <c r="A191" s="22">
        <f t="shared" si="75"/>
        <v>6</v>
      </c>
      <c r="B191" s="9">
        <f t="shared" si="74"/>
        <v>43254</v>
      </c>
      <c r="C191" s="207">
        <v>354489</v>
      </c>
      <c r="D191" s="64">
        <f t="shared" si="80"/>
        <v>37.5</v>
      </c>
      <c r="E191" s="12">
        <v>38</v>
      </c>
      <c r="F191" s="12">
        <v>37</v>
      </c>
      <c r="G191" s="12">
        <v>39</v>
      </c>
      <c r="H191" s="12">
        <v>38</v>
      </c>
      <c r="I191" s="12">
        <v>37</v>
      </c>
      <c r="J191" s="12">
        <v>36</v>
      </c>
      <c r="K191" s="12">
        <v>38</v>
      </c>
      <c r="L191" s="12">
        <v>37</v>
      </c>
      <c r="M191" s="74" t="str">
        <f t="shared" si="81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2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3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24</v>
      </c>
      <c r="AO191" s="41">
        <v>1686</v>
      </c>
      <c r="AP191" s="110"/>
      <c r="AQ191" s="111"/>
      <c r="AR191" s="126" t="str">
        <f t="shared" si="84"/>
        <v/>
      </c>
      <c r="AS191" s="126" t="str">
        <f t="shared" si="85"/>
        <v/>
      </c>
      <c r="AT191" s="127">
        <v>1669</v>
      </c>
      <c r="AU191" s="128"/>
      <c r="AV191" s="129"/>
      <c r="AW191" s="126" t="str">
        <f t="shared" si="86"/>
        <v/>
      </c>
      <c r="AX191" s="126" t="str">
        <f t="shared" si="87"/>
        <v/>
      </c>
      <c r="AY191" s="64" t="str">
        <f t="shared" si="88"/>
        <v/>
      </c>
      <c r="AZ191" s="97"/>
      <c r="BA191" s="68"/>
      <c r="BB191" s="68"/>
      <c r="BC191" s="68"/>
      <c r="BD191" s="68"/>
      <c r="BE191" s="15"/>
      <c r="BF191" s="5">
        <f t="shared" si="89"/>
        <v>18570</v>
      </c>
      <c r="BG191" s="42">
        <v>4800</v>
      </c>
      <c r="BH191" s="42">
        <v>7870</v>
      </c>
      <c r="BI191" s="42"/>
      <c r="BJ191" s="42"/>
      <c r="BK191" s="42"/>
      <c r="BL191" s="42"/>
      <c r="BM191" s="42">
        <v>5900</v>
      </c>
    </row>
    <row r="192" spans="1:65" outlineLevel="5">
      <c r="A192" s="22">
        <f t="shared" si="75"/>
        <v>6</v>
      </c>
      <c r="B192" s="9">
        <f t="shared" si="74"/>
        <v>43255</v>
      </c>
      <c r="C192" s="207">
        <v>364122</v>
      </c>
      <c r="D192" s="64">
        <f t="shared" si="80"/>
        <v>37.5</v>
      </c>
      <c r="E192" s="12">
        <v>38</v>
      </c>
      <c r="F192" s="12">
        <v>38</v>
      </c>
      <c r="G192" s="12">
        <v>38</v>
      </c>
      <c r="H192" s="12">
        <v>38</v>
      </c>
      <c r="I192" s="12">
        <v>37</v>
      </c>
      <c r="J192" s="12">
        <v>37</v>
      </c>
      <c r="K192" s="12">
        <v>37</v>
      </c>
      <c r="L192" s="12">
        <v>37</v>
      </c>
      <c r="M192" s="74" t="str">
        <f t="shared" si="81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2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3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25</v>
      </c>
      <c r="AO192" s="41">
        <v>1610</v>
      </c>
      <c r="AP192" s="110"/>
      <c r="AQ192" s="111"/>
      <c r="AR192" s="126" t="str">
        <f t="shared" si="84"/>
        <v/>
      </c>
      <c r="AS192" s="126" t="str">
        <f t="shared" si="85"/>
        <v/>
      </c>
      <c r="AT192" s="127">
        <v>1705</v>
      </c>
      <c r="AU192" s="128"/>
      <c r="AV192" s="129"/>
      <c r="AW192" s="126" t="str">
        <f t="shared" si="86"/>
        <v/>
      </c>
      <c r="AX192" s="126" t="str">
        <f t="shared" si="87"/>
        <v/>
      </c>
      <c r="AY192" s="64" t="str">
        <f t="shared" si="88"/>
        <v/>
      </c>
      <c r="AZ192" s="97">
        <v>81.34</v>
      </c>
      <c r="BA192" s="68"/>
      <c r="BB192" s="68"/>
      <c r="BC192" s="68"/>
      <c r="BD192" s="68"/>
      <c r="BE192" s="15"/>
      <c r="BF192" s="5">
        <f t="shared" si="89"/>
        <v>17480</v>
      </c>
      <c r="BG192" s="42">
        <v>4800</v>
      </c>
      <c r="BH192" s="42">
        <v>6940</v>
      </c>
      <c r="BI192" s="42"/>
      <c r="BJ192" s="42"/>
      <c r="BK192" s="42"/>
      <c r="BL192" s="42"/>
      <c r="BM192" s="42">
        <v>5740</v>
      </c>
    </row>
    <row r="193" spans="1:65" outlineLevel="5">
      <c r="A193" s="22">
        <f t="shared" si="75"/>
        <v>6</v>
      </c>
      <c r="B193" s="9">
        <f t="shared" si="74"/>
        <v>43256</v>
      </c>
      <c r="C193" s="207">
        <v>398317</v>
      </c>
      <c r="D193" s="64">
        <f t="shared" si="80"/>
        <v>37.799999999999997</v>
      </c>
      <c r="E193" s="12">
        <v>38</v>
      </c>
      <c r="F193" s="12">
        <v>39</v>
      </c>
      <c r="G193" s="12">
        <v>38</v>
      </c>
      <c r="H193" s="12">
        <v>38</v>
      </c>
      <c r="I193" s="12">
        <v>37</v>
      </c>
      <c r="J193" s="12">
        <v>38</v>
      </c>
      <c r="K193" s="12">
        <v>37</v>
      </c>
      <c r="L193" s="12">
        <v>37</v>
      </c>
      <c r="M193" s="74" t="str">
        <f t="shared" si="81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2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3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22</v>
      </c>
      <c r="AO193" s="41">
        <v>1780</v>
      </c>
      <c r="AP193" s="110"/>
      <c r="AQ193" s="111"/>
      <c r="AR193" s="126" t="str">
        <f t="shared" si="84"/>
        <v/>
      </c>
      <c r="AS193" s="126" t="str">
        <f t="shared" si="85"/>
        <v/>
      </c>
      <c r="AT193" s="127">
        <v>1669</v>
      </c>
      <c r="AU193" s="128"/>
      <c r="AV193" s="129"/>
      <c r="AW193" s="126" t="str">
        <f t="shared" si="86"/>
        <v/>
      </c>
      <c r="AX193" s="126" t="str">
        <f t="shared" si="87"/>
        <v/>
      </c>
      <c r="AY193" s="64" t="str">
        <f t="shared" si="88"/>
        <v/>
      </c>
      <c r="AZ193" s="97">
        <v>80.87</v>
      </c>
      <c r="BA193" s="68"/>
      <c r="BB193" s="68"/>
      <c r="BC193" s="68"/>
      <c r="BD193" s="68"/>
      <c r="BE193" s="15"/>
      <c r="BF193" s="5">
        <f t="shared" si="89"/>
        <v>17540</v>
      </c>
      <c r="BG193" s="42">
        <v>4800</v>
      </c>
      <c r="BH193" s="42">
        <v>6890</v>
      </c>
      <c r="BI193" s="42"/>
      <c r="BJ193" s="42"/>
      <c r="BK193" s="42"/>
      <c r="BL193" s="42"/>
      <c r="BM193" s="42">
        <v>5850</v>
      </c>
    </row>
    <row r="194" spans="1:65" outlineLevel="5">
      <c r="A194" s="22">
        <f t="shared" si="75"/>
        <v>6</v>
      </c>
      <c r="B194" s="9">
        <f t="shared" si="74"/>
        <v>43257</v>
      </c>
      <c r="C194" s="207">
        <v>439966</v>
      </c>
      <c r="D194" s="64">
        <f t="shared" si="80"/>
        <v>38.299999999999997</v>
      </c>
      <c r="E194" s="12">
        <v>38</v>
      </c>
      <c r="F194" s="12">
        <v>39</v>
      </c>
      <c r="G194" s="12">
        <v>39</v>
      </c>
      <c r="H194" s="12">
        <v>39</v>
      </c>
      <c r="I194" s="12">
        <v>37</v>
      </c>
      <c r="J194" s="12">
        <v>38</v>
      </c>
      <c r="K194" s="12">
        <v>38</v>
      </c>
      <c r="L194" s="12">
        <v>38</v>
      </c>
      <c r="M194" s="74" t="str">
        <f t="shared" si="81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2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3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30</v>
      </c>
      <c r="AO194" s="41">
        <v>1347</v>
      </c>
      <c r="AP194" s="110"/>
      <c r="AQ194" s="111"/>
      <c r="AR194" s="126" t="str">
        <f t="shared" si="84"/>
        <v/>
      </c>
      <c r="AS194" s="126" t="str">
        <f t="shared" si="85"/>
        <v/>
      </c>
      <c r="AT194" s="127">
        <v>1300</v>
      </c>
      <c r="AU194" s="128"/>
      <c r="AV194" s="129"/>
      <c r="AW194" s="126" t="str">
        <f t="shared" si="86"/>
        <v/>
      </c>
      <c r="AX194" s="126" t="str">
        <f t="shared" si="87"/>
        <v/>
      </c>
      <c r="AY194" s="64" t="str">
        <f t="shared" si="88"/>
        <v/>
      </c>
      <c r="AZ194" s="97"/>
      <c r="BA194" s="68"/>
      <c r="BB194" s="68"/>
      <c r="BC194" s="68"/>
      <c r="BD194" s="68"/>
      <c r="BE194" s="15"/>
      <c r="BF194" s="5">
        <f t="shared" si="89"/>
        <v>18570</v>
      </c>
      <c r="BG194" s="42">
        <v>4800</v>
      </c>
      <c r="BH194" s="42">
        <v>7950</v>
      </c>
      <c r="BI194" s="42"/>
      <c r="BJ194" s="42"/>
      <c r="BK194" s="42"/>
      <c r="BL194" s="42"/>
      <c r="BM194" s="42">
        <v>5820</v>
      </c>
    </row>
    <row r="195" spans="1:65" outlineLevel="5">
      <c r="A195" s="22">
        <f t="shared" si="75"/>
        <v>6</v>
      </c>
      <c r="B195" s="9">
        <f t="shared" si="74"/>
        <v>43258</v>
      </c>
      <c r="C195" s="207">
        <v>370205</v>
      </c>
      <c r="D195" s="64">
        <f t="shared" si="80"/>
        <v>38.5</v>
      </c>
      <c r="E195" s="12">
        <v>38</v>
      </c>
      <c r="F195" s="12">
        <v>39</v>
      </c>
      <c r="G195" s="12">
        <v>40</v>
      </c>
      <c r="H195" s="12">
        <v>39</v>
      </c>
      <c r="I195" s="12">
        <v>37</v>
      </c>
      <c r="J195" s="12">
        <v>38</v>
      </c>
      <c r="K195" s="12">
        <v>39</v>
      </c>
      <c r="L195" s="12">
        <v>38</v>
      </c>
      <c r="M195" s="74" t="str">
        <f t="shared" si="81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2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3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24</v>
      </c>
      <c r="AO195" s="41">
        <v>1645</v>
      </c>
      <c r="AP195" s="110"/>
      <c r="AQ195" s="111"/>
      <c r="AR195" s="126" t="str">
        <f t="shared" si="84"/>
        <v/>
      </c>
      <c r="AS195" s="126" t="str">
        <f t="shared" si="85"/>
        <v/>
      </c>
      <c r="AT195" s="127">
        <v>1629</v>
      </c>
      <c r="AU195" s="128"/>
      <c r="AV195" s="129"/>
      <c r="AW195" s="126" t="str">
        <f t="shared" si="86"/>
        <v/>
      </c>
      <c r="AX195" s="126" t="str">
        <f t="shared" si="87"/>
        <v/>
      </c>
      <c r="AY195" s="64" t="str">
        <f t="shared" si="88"/>
        <v/>
      </c>
      <c r="AZ195" s="97">
        <v>80.62</v>
      </c>
      <c r="BA195" s="68"/>
      <c r="BB195" s="68"/>
      <c r="BC195" s="68"/>
      <c r="BD195" s="68"/>
      <c r="BE195" s="15"/>
      <c r="BF195" s="5">
        <f t="shared" si="89"/>
        <v>16170</v>
      </c>
      <c r="BG195" s="42">
        <v>1800</v>
      </c>
      <c r="BH195" s="42">
        <v>8560</v>
      </c>
      <c r="BI195" s="42"/>
      <c r="BJ195" s="42"/>
      <c r="BK195" s="42"/>
      <c r="BL195" s="42"/>
      <c r="BM195" s="42">
        <v>5810</v>
      </c>
    </row>
    <row r="196" spans="1:65" outlineLevel="5">
      <c r="A196" s="22">
        <f t="shared" si="75"/>
        <v>6</v>
      </c>
      <c r="B196" s="9">
        <f t="shared" si="74"/>
        <v>43259</v>
      </c>
      <c r="C196" s="207">
        <v>370396</v>
      </c>
      <c r="D196" s="64">
        <f t="shared" si="80"/>
        <v>38</v>
      </c>
      <c r="E196" s="12">
        <v>38</v>
      </c>
      <c r="F196" s="12">
        <v>39</v>
      </c>
      <c r="G196" s="12">
        <v>39</v>
      </c>
      <c r="H196" s="12">
        <v>38</v>
      </c>
      <c r="I196" s="12">
        <v>37</v>
      </c>
      <c r="J196" s="12">
        <v>38</v>
      </c>
      <c r="K196" s="12">
        <v>38</v>
      </c>
      <c r="L196" s="12">
        <v>37</v>
      </c>
      <c r="M196" s="74">
        <f t="shared" si="81"/>
        <v>7.8</v>
      </c>
      <c r="N196" s="83">
        <v>7.77</v>
      </c>
      <c r="O196" s="83">
        <v>7.96</v>
      </c>
      <c r="P196" s="83">
        <v>7.75</v>
      </c>
      <c r="Q196" s="83">
        <v>7.65</v>
      </c>
      <c r="R196" s="83"/>
      <c r="S196" s="83"/>
      <c r="T196" s="83"/>
      <c r="U196" s="83"/>
      <c r="V196" s="5" t="str">
        <f t="shared" si="82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3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30</v>
      </c>
      <c r="AO196" s="41">
        <v>1330</v>
      </c>
      <c r="AP196" s="110">
        <v>4.66</v>
      </c>
      <c r="AQ196" s="111">
        <v>3.32</v>
      </c>
      <c r="AR196" s="126">
        <f t="shared" si="84"/>
        <v>71.24463519313305</v>
      </c>
      <c r="AS196" s="126">
        <f t="shared" si="85"/>
        <v>28.75536480686695</v>
      </c>
      <c r="AT196" s="127">
        <v>1178</v>
      </c>
      <c r="AU196" s="128">
        <v>2.5099999999999998</v>
      </c>
      <c r="AV196" s="129">
        <v>1.34</v>
      </c>
      <c r="AW196" s="126">
        <f t="shared" si="86"/>
        <v>53.386454183266942</v>
      </c>
      <c r="AX196" s="126">
        <f t="shared" si="87"/>
        <v>46.613545816733058</v>
      </c>
      <c r="AY196" s="64">
        <f t="shared" si="88"/>
        <v>53.774070641540519</v>
      </c>
      <c r="AZ196" s="97">
        <v>80.819999999999993</v>
      </c>
      <c r="BA196" s="68"/>
      <c r="BB196" s="68"/>
      <c r="BC196" s="68"/>
      <c r="BD196" s="68"/>
      <c r="BE196" s="15"/>
      <c r="BF196" s="5">
        <f t="shared" si="89"/>
        <v>17960</v>
      </c>
      <c r="BG196" s="42">
        <v>900</v>
      </c>
      <c r="BH196" s="42">
        <v>10730</v>
      </c>
      <c r="BI196" s="42"/>
      <c r="BJ196" s="42"/>
      <c r="BK196" s="42"/>
      <c r="BL196" s="42"/>
      <c r="BM196" s="42">
        <v>6330</v>
      </c>
    </row>
    <row r="197" spans="1:65" outlineLevel="5">
      <c r="A197" s="22">
        <f t="shared" si="75"/>
        <v>6</v>
      </c>
      <c r="B197" s="9">
        <f t="shared" si="74"/>
        <v>43260</v>
      </c>
      <c r="C197" s="207">
        <v>376588</v>
      </c>
      <c r="D197" s="64">
        <f t="shared" si="80"/>
        <v>37.299999999999997</v>
      </c>
      <c r="E197" s="12">
        <v>38</v>
      </c>
      <c r="F197" s="12">
        <v>38</v>
      </c>
      <c r="G197" s="12">
        <v>38</v>
      </c>
      <c r="H197" s="12">
        <v>37</v>
      </c>
      <c r="I197" s="12">
        <v>37</v>
      </c>
      <c r="J197" s="12">
        <v>37</v>
      </c>
      <c r="K197" s="12">
        <v>37</v>
      </c>
      <c r="L197" s="12">
        <v>36</v>
      </c>
      <c r="M197" s="74" t="str">
        <f t="shared" si="81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2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3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37</v>
      </c>
      <c r="AO197" s="41">
        <v>1081</v>
      </c>
      <c r="AP197" s="110"/>
      <c r="AQ197" s="111"/>
      <c r="AR197" s="126" t="str">
        <f t="shared" si="84"/>
        <v/>
      </c>
      <c r="AS197" s="126" t="str">
        <f t="shared" si="85"/>
        <v/>
      </c>
      <c r="AT197" s="127">
        <v>1018</v>
      </c>
      <c r="AU197" s="128"/>
      <c r="AV197" s="129"/>
      <c r="AW197" s="126" t="str">
        <f t="shared" si="86"/>
        <v/>
      </c>
      <c r="AX197" s="126" t="str">
        <f t="shared" si="87"/>
        <v/>
      </c>
      <c r="AY197" s="64" t="str">
        <f t="shared" si="88"/>
        <v/>
      </c>
      <c r="AZ197" s="97"/>
      <c r="BA197" s="68"/>
      <c r="BB197" s="68"/>
      <c r="BC197" s="68"/>
      <c r="BD197" s="68"/>
      <c r="BE197" s="15"/>
      <c r="BF197" s="5">
        <f t="shared" si="89"/>
        <v>16110</v>
      </c>
      <c r="BG197" s="42">
        <v>400</v>
      </c>
      <c r="BH197" s="42">
        <v>9800</v>
      </c>
      <c r="BI197" s="42"/>
      <c r="BJ197" s="42"/>
      <c r="BK197" s="42"/>
      <c r="BL197" s="42"/>
      <c r="BM197" s="42">
        <v>5910</v>
      </c>
    </row>
    <row r="198" spans="1:65" outlineLevel="5">
      <c r="A198" s="22">
        <f t="shared" si="75"/>
        <v>6</v>
      </c>
      <c r="B198" s="9">
        <f t="shared" si="74"/>
        <v>43261</v>
      </c>
      <c r="C198" s="207">
        <v>373759</v>
      </c>
      <c r="D198" s="64">
        <f t="shared" si="80"/>
        <v>37.5</v>
      </c>
      <c r="E198" s="12">
        <v>38</v>
      </c>
      <c r="F198" s="12">
        <v>38</v>
      </c>
      <c r="G198" s="12">
        <v>39</v>
      </c>
      <c r="H198" s="12">
        <v>37</v>
      </c>
      <c r="I198" s="12">
        <v>37</v>
      </c>
      <c r="J198" s="12">
        <v>37</v>
      </c>
      <c r="K198" s="12">
        <v>38</v>
      </c>
      <c r="L198" s="12">
        <v>36</v>
      </c>
      <c r="M198" s="74" t="str">
        <f t="shared" si="81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2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3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32</v>
      </c>
      <c r="AO198" s="41">
        <v>1233</v>
      </c>
      <c r="AP198" s="110"/>
      <c r="AQ198" s="111"/>
      <c r="AR198" s="126" t="str">
        <f t="shared" si="84"/>
        <v/>
      </c>
      <c r="AS198" s="126" t="str">
        <f t="shared" si="85"/>
        <v/>
      </c>
      <c r="AT198" s="127">
        <v>1256</v>
      </c>
      <c r="AU198" s="128"/>
      <c r="AV198" s="129"/>
      <c r="AW198" s="126" t="str">
        <f t="shared" si="86"/>
        <v/>
      </c>
      <c r="AX198" s="126" t="str">
        <f t="shared" si="87"/>
        <v/>
      </c>
      <c r="AY198" s="64" t="str">
        <f t="shared" si="88"/>
        <v/>
      </c>
      <c r="AZ198" s="97"/>
      <c r="BA198" s="68"/>
      <c r="BB198" s="68"/>
      <c r="BC198" s="68"/>
      <c r="BD198" s="68"/>
      <c r="BE198" s="15"/>
      <c r="BF198" s="5">
        <f t="shared" si="89"/>
        <v>15810</v>
      </c>
      <c r="BG198" s="42">
        <v>4800</v>
      </c>
      <c r="BH198" s="42">
        <v>5170</v>
      </c>
      <c r="BI198" s="42"/>
      <c r="BJ198" s="42"/>
      <c r="BK198" s="42"/>
      <c r="BL198" s="42"/>
      <c r="BM198" s="42">
        <v>5840</v>
      </c>
    </row>
    <row r="199" spans="1:65" outlineLevel="5">
      <c r="A199" s="22">
        <f t="shared" si="75"/>
        <v>6</v>
      </c>
      <c r="B199" s="9">
        <f t="shared" si="74"/>
        <v>43262</v>
      </c>
      <c r="C199" s="207">
        <v>487660</v>
      </c>
      <c r="D199" s="64">
        <f t="shared" si="80"/>
        <v>38</v>
      </c>
      <c r="E199" s="12">
        <v>39</v>
      </c>
      <c r="F199" s="12">
        <v>39</v>
      </c>
      <c r="G199" s="12">
        <v>39</v>
      </c>
      <c r="H199" s="12">
        <v>37</v>
      </c>
      <c r="I199" s="12">
        <v>38</v>
      </c>
      <c r="J199" s="12">
        <v>38</v>
      </c>
      <c r="K199" s="12">
        <v>38</v>
      </c>
      <c r="L199" s="12">
        <v>36</v>
      </c>
      <c r="M199" s="74" t="str">
        <f t="shared" si="81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2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3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31</v>
      </c>
      <c r="AO199" s="41">
        <v>1293</v>
      </c>
      <c r="AP199" s="110"/>
      <c r="AQ199" s="111"/>
      <c r="AR199" s="126" t="str">
        <f t="shared" si="84"/>
        <v/>
      </c>
      <c r="AS199" s="126" t="str">
        <f t="shared" si="85"/>
        <v/>
      </c>
      <c r="AT199" s="127">
        <v>1499</v>
      </c>
      <c r="AU199" s="128"/>
      <c r="AV199" s="129"/>
      <c r="AW199" s="126" t="str">
        <f t="shared" si="86"/>
        <v/>
      </c>
      <c r="AX199" s="126" t="str">
        <f t="shared" si="87"/>
        <v/>
      </c>
      <c r="AY199" s="64" t="str">
        <f t="shared" si="88"/>
        <v/>
      </c>
      <c r="AZ199" s="97">
        <v>81.3</v>
      </c>
      <c r="BA199" s="68"/>
      <c r="BB199" s="68"/>
      <c r="BC199" s="68"/>
      <c r="BD199" s="68"/>
      <c r="BE199" s="15"/>
      <c r="BF199" s="5">
        <f t="shared" si="89"/>
        <v>17010</v>
      </c>
      <c r="BG199" s="42">
        <v>4800</v>
      </c>
      <c r="BH199" s="42">
        <v>6390</v>
      </c>
      <c r="BI199" s="42"/>
      <c r="BJ199" s="42"/>
      <c r="BK199" s="42"/>
      <c r="BL199" s="42"/>
      <c r="BM199" s="42">
        <v>5820</v>
      </c>
    </row>
    <row r="200" spans="1:65" outlineLevel="5">
      <c r="A200" s="22">
        <f t="shared" si="75"/>
        <v>6</v>
      </c>
      <c r="B200" s="9">
        <f t="shared" si="74"/>
        <v>43263</v>
      </c>
      <c r="C200" s="207">
        <v>436014</v>
      </c>
      <c r="D200" s="64">
        <f t="shared" si="80"/>
        <v>38.5</v>
      </c>
      <c r="E200" s="12">
        <v>38</v>
      </c>
      <c r="F200" s="12">
        <v>41</v>
      </c>
      <c r="G200" s="12">
        <v>39</v>
      </c>
      <c r="H200" s="12">
        <v>38</v>
      </c>
      <c r="I200" s="12">
        <v>37</v>
      </c>
      <c r="J200" s="12">
        <v>40</v>
      </c>
      <c r="K200" s="12">
        <v>38</v>
      </c>
      <c r="L200" s="12">
        <v>37</v>
      </c>
      <c r="M200" s="74" t="str">
        <f t="shared" si="81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2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3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29</v>
      </c>
      <c r="AO200" s="41">
        <v>1387</v>
      </c>
      <c r="AP200" s="110"/>
      <c r="AQ200" s="111"/>
      <c r="AR200" s="126" t="str">
        <f t="shared" si="84"/>
        <v/>
      </c>
      <c r="AS200" s="126" t="str">
        <f t="shared" si="85"/>
        <v/>
      </c>
      <c r="AT200" s="127">
        <v>1324</v>
      </c>
      <c r="AU200" s="128"/>
      <c r="AV200" s="129"/>
      <c r="AW200" s="126" t="str">
        <f t="shared" si="86"/>
        <v/>
      </c>
      <c r="AX200" s="126" t="str">
        <f t="shared" si="87"/>
        <v/>
      </c>
      <c r="AY200" s="64" t="str">
        <f t="shared" si="88"/>
        <v/>
      </c>
      <c r="AZ200" s="97">
        <v>80.8</v>
      </c>
      <c r="BA200" s="68"/>
      <c r="BB200" s="68"/>
      <c r="BC200" s="68"/>
      <c r="BD200" s="68"/>
      <c r="BE200" s="15"/>
      <c r="BF200" s="5">
        <f t="shared" si="89"/>
        <v>16850</v>
      </c>
      <c r="BG200" s="42">
        <v>4800</v>
      </c>
      <c r="BH200" s="42">
        <v>6480</v>
      </c>
      <c r="BI200" s="42"/>
      <c r="BJ200" s="42"/>
      <c r="BK200" s="42"/>
      <c r="BL200" s="42"/>
      <c r="BM200" s="42">
        <v>5570</v>
      </c>
    </row>
    <row r="201" spans="1:65" outlineLevel="5">
      <c r="A201" s="22">
        <f t="shared" si="75"/>
        <v>6</v>
      </c>
      <c r="B201" s="9">
        <f t="shared" si="74"/>
        <v>43264</v>
      </c>
      <c r="C201" s="207">
        <v>405848</v>
      </c>
      <c r="D201" s="64">
        <f t="shared" si="80"/>
        <v>38</v>
      </c>
      <c r="E201" s="12">
        <v>38</v>
      </c>
      <c r="F201" s="12">
        <v>39</v>
      </c>
      <c r="G201" s="12">
        <v>39</v>
      </c>
      <c r="H201" s="12">
        <v>38</v>
      </c>
      <c r="I201" s="12">
        <v>37</v>
      </c>
      <c r="J201" s="12">
        <v>38</v>
      </c>
      <c r="K201" s="12">
        <v>38</v>
      </c>
      <c r="L201" s="12">
        <v>37</v>
      </c>
      <c r="M201" s="74" t="str">
        <f t="shared" si="81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2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3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37</v>
      </c>
      <c r="AO201" s="41">
        <v>1064</v>
      </c>
      <c r="AP201" s="110"/>
      <c r="AQ201" s="111"/>
      <c r="AR201" s="126" t="str">
        <f t="shared" si="84"/>
        <v/>
      </c>
      <c r="AS201" s="126" t="str">
        <f t="shared" si="85"/>
        <v/>
      </c>
      <c r="AT201" s="127">
        <v>1035</v>
      </c>
      <c r="AU201" s="128"/>
      <c r="AV201" s="129"/>
      <c r="AW201" s="126" t="str">
        <f t="shared" si="86"/>
        <v/>
      </c>
      <c r="AX201" s="126" t="str">
        <f t="shared" si="87"/>
        <v/>
      </c>
      <c r="AY201" s="64" t="str">
        <f t="shared" si="88"/>
        <v/>
      </c>
      <c r="AZ201" s="97"/>
      <c r="BA201" s="68"/>
      <c r="BB201" s="68"/>
      <c r="BC201" s="68"/>
      <c r="BD201" s="68"/>
      <c r="BE201" s="15"/>
      <c r="BF201" s="5">
        <f t="shared" si="89"/>
        <v>16510</v>
      </c>
      <c r="BG201" s="42">
        <v>0</v>
      </c>
      <c r="BH201" s="42">
        <v>10660</v>
      </c>
      <c r="BI201" s="42"/>
      <c r="BJ201" s="42"/>
      <c r="BK201" s="42"/>
      <c r="BL201" s="42"/>
      <c r="BM201" s="42">
        <v>5850</v>
      </c>
    </row>
    <row r="202" spans="1:65" outlineLevel="5">
      <c r="A202" s="22">
        <f t="shared" si="75"/>
        <v>6</v>
      </c>
      <c r="B202" s="9">
        <f t="shared" si="74"/>
        <v>43265</v>
      </c>
      <c r="C202" s="207">
        <v>420683</v>
      </c>
      <c r="D202" s="64">
        <f t="shared" si="80"/>
        <v>37.799999999999997</v>
      </c>
      <c r="E202" s="12">
        <v>38</v>
      </c>
      <c r="F202" s="12">
        <v>39</v>
      </c>
      <c r="G202" s="12">
        <v>39</v>
      </c>
      <c r="H202" s="12">
        <v>37</v>
      </c>
      <c r="I202" s="12">
        <v>37</v>
      </c>
      <c r="J202" s="12">
        <v>38</v>
      </c>
      <c r="K202" s="12">
        <v>38</v>
      </c>
      <c r="L202" s="12">
        <v>36</v>
      </c>
      <c r="M202" s="74" t="str">
        <f t="shared" si="81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2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3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29</v>
      </c>
      <c r="AO202" s="41">
        <v>1355</v>
      </c>
      <c r="AP202" s="110"/>
      <c r="AQ202" s="111"/>
      <c r="AR202" s="126" t="str">
        <f t="shared" si="84"/>
        <v/>
      </c>
      <c r="AS202" s="126" t="str">
        <f t="shared" si="85"/>
        <v/>
      </c>
      <c r="AT202" s="127">
        <v>1502</v>
      </c>
      <c r="AU202" s="128"/>
      <c r="AV202" s="129"/>
      <c r="AW202" s="126" t="str">
        <f t="shared" si="86"/>
        <v/>
      </c>
      <c r="AX202" s="126" t="str">
        <f t="shared" si="87"/>
        <v/>
      </c>
      <c r="AY202" s="64" t="str">
        <f t="shared" si="88"/>
        <v/>
      </c>
      <c r="AZ202" s="97">
        <v>81.12</v>
      </c>
      <c r="BA202" s="68"/>
      <c r="BB202" s="68"/>
      <c r="BC202" s="68"/>
      <c r="BD202" s="68"/>
      <c r="BE202" s="15"/>
      <c r="BF202" s="5">
        <f t="shared" si="89"/>
        <v>17190</v>
      </c>
      <c r="BG202" s="42">
        <v>3800</v>
      </c>
      <c r="BH202" s="42">
        <v>7600</v>
      </c>
      <c r="BI202" s="42"/>
      <c r="BJ202" s="42"/>
      <c r="BK202" s="42"/>
      <c r="BL202" s="42"/>
      <c r="BM202" s="42">
        <v>5790</v>
      </c>
    </row>
    <row r="203" spans="1:65" outlineLevel="5">
      <c r="A203" s="22">
        <f t="shared" si="75"/>
        <v>6</v>
      </c>
      <c r="B203" s="9">
        <f t="shared" si="74"/>
        <v>43266</v>
      </c>
      <c r="C203" s="207">
        <v>403858</v>
      </c>
      <c r="D203" s="64">
        <f t="shared" si="80"/>
        <v>38.5</v>
      </c>
      <c r="E203" s="12">
        <v>38</v>
      </c>
      <c r="F203" s="12">
        <v>40</v>
      </c>
      <c r="G203" s="12">
        <v>39</v>
      </c>
      <c r="H203" s="12">
        <v>39</v>
      </c>
      <c r="I203" s="12">
        <v>37</v>
      </c>
      <c r="J203" s="12">
        <v>39</v>
      </c>
      <c r="K203" s="12">
        <v>38</v>
      </c>
      <c r="L203" s="12">
        <v>38</v>
      </c>
      <c r="M203" s="74">
        <f t="shared" si="81"/>
        <v>7.8</v>
      </c>
      <c r="N203" s="83">
        <v>7.78</v>
      </c>
      <c r="O203" s="83">
        <v>7.92</v>
      </c>
      <c r="P203" s="83">
        <v>7.72</v>
      </c>
      <c r="Q203" s="83">
        <v>7.68</v>
      </c>
      <c r="R203" s="83"/>
      <c r="S203" s="83"/>
      <c r="T203" s="83"/>
      <c r="U203" s="83"/>
      <c r="V203" s="5" t="str">
        <f t="shared" si="82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3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28</v>
      </c>
      <c r="AO203" s="41">
        <v>1439</v>
      </c>
      <c r="AP203" s="110">
        <v>5.0999999999999996</v>
      </c>
      <c r="AQ203" s="111">
        <v>3.72</v>
      </c>
      <c r="AR203" s="126">
        <f t="shared" si="84"/>
        <v>72.941176470588246</v>
      </c>
      <c r="AS203" s="126">
        <f t="shared" si="85"/>
        <v>27.058823529411754</v>
      </c>
      <c r="AT203" s="127">
        <v>1531</v>
      </c>
      <c r="AU203" s="128">
        <v>2.2799999999999998</v>
      </c>
      <c r="AV203" s="129">
        <v>1.25</v>
      </c>
      <c r="AW203" s="126">
        <f t="shared" si="86"/>
        <v>54.824561403508774</v>
      </c>
      <c r="AX203" s="126">
        <f t="shared" si="87"/>
        <v>45.175438596491226</v>
      </c>
      <c r="AY203" s="64">
        <f t="shared" si="88"/>
        <v>54.979642968994689</v>
      </c>
      <c r="AZ203" s="97">
        <v>80.8</v>
      </c>
      <c r="BA203" s="68"/>
      <c r="BB203" s="68"/>
      <c r="BC203" s="68"/>
      <c r="BD203" s="68"/>
      <c r="BE203" s="15"/>
      <c r="BF203" s="5">
        <f t="shared" si="89"/>
        <v>13540</v>
      </c>
      <c r="BG203" s="42">
        <v>4800</v>
      </c>
      <c r="BH203" s="42">
        <v>2900</v>
      </c>
      <c r="BI203" s="42"/>
      <c r="BJ203" s="42"/>
      <c r="BK203" s="42"/>
      <c r="BL203" s="42"/>
      <c r="BM203" s="42">
        <v>5840</v>
      </c>
    </row>
    <row r="204" spans="1:65" outlineLevel="5">
      <c r="A204" s="22">
        <f t="shared" si="75"/>
        <v>6</v>
      </c>
      <c r="B204" s="9">
        <f t="shared" si="74"/>
        <v>43267</v>
      </c>
      <c r="C204" s="207">
        <v>374283</v>
      </c>
      <c r="D204" s="64">
        <f t="shared" si="80"/>
        <v>38.299999999999997</v>
      </c>
      <c r="E204" s="12">
        <v>39</v>
      </c>
      <c r="F204" s="12">
        <v>39</v>
      </c>
      <c r="G204" s="12">
        <v>39</v>
      </c>
      <c r="H204" s="12">
        <v>38</v>
      </c>
      <c r="I204" s="12">
        <v>38</v>
      </c>
      <c r="J204" s="12">
        <v>38</v>
      </c>
      <c r="K204" s="12">
        <v>38</v>
      </c>
      <c r="L204" s="12">
        <v>37</v>
      </c>
      <c r="M204" s="74" t="str">
        <f t="shared" si="81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2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3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27</v>
      </c>
      <c r="AO204" s="41">
        <v>1452</v>
      </c>
      <c r="AP204" s="110"/>
      <c r="AQ204" s="111"/>
      <c r="AR204" s="126" t="str">
        <f t="shared" si="84"/>
        <v/>
      </c>
      <c r="AS204" s="126" t="str">
        <f t="shared" si="85"/>
        <v/>
      </c>
      <c r="AT204" s="127">
        <v>1588</v>
      </c>
      <c r="AU204" s="128"/>
      <c r="AV204" s="129"/>
      <c r="AW204" s="126" t="str">
        <f t="shared" si="86"/>
        <v/>
      </c>
      <c r="AX204" s="126" t="str">
        <f t="shared" si="87"/>
        <v/>
      </c>
      <c r="AY204" s="64" t="str">
        <f t="shared" si="88"/>
        <v/>
      </c>
      <c r="AZ204" s="97"/>
      <c r="BA204" s="68"/>
      <c r="BB204" s="68"/>
      <c r="BC204" s="68"/>
      <c r="BD204" s="68"/>
      <c r="BE204" s="15"/>
      <c r="BF204" s="5">
        <f t="shared" si="89"/>
        <v>14420</v>
      </c>
      <c r="BG204" s="42">
        <v>4800</v>
      </c>
      <c r="BH204" s="42">
        <v>7790</v>
      </c>
      <c r="BI204" s="42"/>
      <c r="BJ204" s="42"/>
      <c r="BK204" s="42"/>
      <c r="BL204" s="42"/>
      <c r="BM204" s="42">
        <v>1830</v>
      </c>
    </row>
    <row r="205" spans="1:65" outlineLevel="5">
      <c r="A205" s="22">
        <f t="shared" si="75"/>
        <v>6</v>
      </c>
      <c r="B205" s="9">
        <f t="shared" si="74"/>
        <v>43268</v>
      </c>
      <c r="C205" s="207">
        <v>369898</v>
      </c>
      <c r="D205" s="64">
        <f t="shared" si="80"/>
        <v>38.299999999999997</v>
      </c>
      <c r="E205" s="12">
        <v>38</v>
      </c>
      <c r="F205" s="12">
        <v>39</v>
      </c>
      <c r="G205" s="12">
        <v>39</v>
      </c>
      <c r="H205" s="12">
        <v>39</v>
      </c>
      <c r="I205" s="12">
        <v>37</v>
      </c>
      <c r="J205" s="12">
        <v>38</v>
      </c>
      <c r="K205" s="12">
        <v>38</v>
      </c>
      <c r="L205" s="12">
        <v>38</v>
      </c>
      <c r="M205" s="74" t="str">
        <f t="shared" si="81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2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3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26</v>
      </c>
      <c r="AO205" s="41">
        <v>1509</v>
      </c>
      <c r="AP205" s="110"/>
      <c r="AQ205" s="111"/>
      <c r="AR205" s="126" t="str">
        <f t="shared" si="84"/>
        <v/>
      </c>
      <c r="AS205" s="126" t="str">
        <f t="shared" si="85"/>
        <v/>
      </c>
      <c r="AT205" s="127">
        <v>1563</v>
      </c>
      <c r="AU205" s="128"/>
      <c r="AV205" s="129"/>
      <c r="AW205" s="126" t="str">
        <f t="shared" si="86"/>
        <v/>
      </c>
      <c r="AX205" s="126" t="str">
        <f t="shared" si="87"/>
        <v/>
      </c>
      <c r="AY205" s="64" t="str">
        <f t="shared" si="88"/>
        <v/>
      </c>
      <c r="AZ205" s="97"/>
      <c r="BA205" s="68"/>
      <c r="BB205" s="68"/>
      <c r="BC205" s="68"/>
      <c r="BD205" s="68"/>
      <c r="BE205" s="15"/>
      <c r="BF205" s="5">
        <f t="shared" si="89"/>
        <v>18810</v>
      </c>
      <c r="BG205" s="42">
        <v>3000</v>
      </c>
      <c r="BH205" s="42">
        <v>13200</v>
      </c>
      <c r="BI205" s="42"/>
      <c r="BJ205" s="42"/>
      <c r="BK205" s="42"/>
      <c r="BL205" s="42"/>
      <c r="BM205" s="42">
        <v>2610</v>
      </c>
    </row>
    <row r="206" spans="1:65" outlineLevel="5">
      <c r="A206" s="22">
        <f t="shared" si="75"/>
        <v>6</v>
      </c>
      <c r="B206" s="9">
        <f t="shared" si="74"/>
        <v>43269</v>
      </c>
      <c r="C206" s="207">
        <v>369513</v>
      </c>
      <c r="D206" s="64">
        <f t="shared" si="80"/>
        <v>37.799999999999997</v>
      </c>
      <c r="E206" s="12">
        <v>38</v>
      </c>
      <c r="F206" s="12">
        <v>38</v>
      </c>
      <c r="G206" s="12">
        <v>39</v>
      </c>
      <c r="H206" s="12">
        <v>38</v>
      </c>
      <c r="I206" s="12">
        <v>37</v>
      </c>
      <c r="J206" s="12">
        <v>37</v>
      </c>
      <c r="K206" s="12">
        <v>38</v>
      </c>
      <c r="L206" s="12">
        <v>37</v>
      </c>
      <c r="M206" s="74" t="str">
        <f t="shared" si="81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2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3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27</v>
      </c>
      <c r="AO206" s="41">
        <v>1474</v>
      </c>
      <c r="AP206" s="110"/>
      <c r="AQ206" s="111"/>
      <c r="AR206" s="126" t="str">
        <f t="shared" si="84"/>
        <v/>
      </c>
      <c r="AS206" s="126" t="str">
        <f t="shared" si="85"/>
        <v/>
      </c>
      <c r="AT206" s="127">
        <v>1464</v>
      </c>
      <c r="AU206" s="128"/>
      <c r="AV206" s="129"/>
      <c r="AW206" s="126" t="str">
        <f t="shared" si="86"/>
        <v/>
      </c>
      <c r="AX206" s="126" t="str">
        <f t="shared" si="87"/>
        <v/>
      </c>
      <c r="AY206" s="64" t="str">
        <f t="shared" si="88"/>
        <v/>
      </c>
      <c r="AZ206" s="97">
        <v>80.78</v>
      </c>
      <c r="BA206" s="68"/>
      <c r="BB206" s="68"/>
      <c r="BC206" s="68"/>
      <c r="BD206" s="68"/>
      <c r="BE206" s="15"/>
      <c r="BF206" s="5">
        <f t="shared" si="89"/>
        <v>15550</v>
      </c>
      <c r="BG206" s="42">
        <v>3000</v>
      </c>
      <c r="BH206" s="42">
        <v>6660</v>
      </c>
      <c r="BI206" s="42"/>
      <c r="BJ206" s="42"/>
      <c r="BK206" s="42"/>
      <c r="BL206" s="42"/>
      <c r="BM206" s="42">
        <v>5890</v>
      </c>
    </row>
    <row r="207" spans="1:65" outlineLevel="5">
      <c r="A207" s="22">
        <f t="shared" si="75"/>
        <v>6</v>
      </c>
      <c r="B207" s="9">
        <f t="shared" si="74"/>
        <v>43270</v>
      </c>
      <c r="C207" s="207">
        <v>365278</v>
      </c>
      <c r="D207" s="64">
        <f t="shared" si="80"/>
        <v>38.299999999999997</v>
      </c>
      <c r="E207" s="12">
        <v>38</v>
      </c>
      <c r="F207" s="12">
        <v>40</v>
      </c>
      <c r="G207" s="12">
        <v>39</v>
      </c>
      <c r="H207" s="12">
        <v>38</v>
      </c>
      <c r="I207" s="12">
        <v>37</v>
      </c>
      <c r="J207" s="12">
        <v>39</v>
      </c>
      <c r="K207" s="12">
        <v>38</v>
      </c>
      <c r="L207" s="12">
        <v>37</v>
      </c>
      <c r="M207" s="74" t="str">
        <f t="shared" si="81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2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3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29</v>
      </c>
      <c r="AO207" s="41">
        <v>1381</v>
      </c>
      <c r="AP207" s="110"/>
      <c r="AQ207" s="111"/>
      <c r="AR207" s="126" t="str">
        <f t="shared" si="84"/>
        <v/>
      </c>
      <c r="AS207" s="126" t="str">
        <f t="shared" si="85"/>
        <v/>
      </c>
      <c r="AT207" s="127">
        <v>1368</v>
      </c>
      <c r="AU207" s="128"/>
      <c r="AV207" s="129"/>
      <c r="AW207" s="126" t="str">
        <f t="shared" si="86"/>
        <v/>
      </c>
      <c r="AX207" s="126" t="str">
        <f t="shared" si="87"/>
        <v/>
      </c>
      <c r="AY207" s="64" t="str">
        <f t="shared" si="88"/>
        <v/>
      </c>
      <c r="AZ207" s="97">
        <v>80.87</v>
      </c>
      <c r="BA207" s="68"/>
      <c r="BB207" s="68"/>
      <c r="BC207" s="68"/>
      <c r="BD207" s="68"/>
      <c r="BE207" s="15"/>
      <c r="BF207" s="5">
        <f t="shared" si="89"/>
        <v>13680</v>
      </c>
      <c r="BG207" s="42">
        <v>4800</v>
      </c>
      <c r="BH207" s="42">
        <v>3070</v>
      </c>
      <c r="BI207" s="42"/>
      <c r="BJ207" s="42"/>
      <c r="BK207" s="42"/>
      <c r="BL207" s="42"/>
      <c r="BM207" s="42">
        <v>5810</v>
      </c>
    </row>
    <row r="208" spans="1:65" outlineLevel="5">
      <c r="A208" s="22">
        <f t="shared" si="75"/>
        <v>6</v>
      </c>
      <c r="B208" s="9">
        <f t="shared" si="74"/>
        <v>43271</v>
      </c>
      <c r="C208" s="207">
        <v>418596</v>
      </c>
      <c r="D208" s="64">
        <f t="shared" si="80"/>
        <v>38</v>
      </c>
      <c r="E208" s="12">
        <v>38</v>
      </c>
      <c r="F208" s="12">
        <v>39</v>
      </c>
      <c r="G208" s="12">
        <v>39</v>
      </c>
      <c r="H208" s="12">
        <v>38</v>
      </c>
      <c r="I208" s="12">
        <v>37</v>
      </c>
      <c r="J208" s="12">
        <v>38</v>
      </c>
      <c r="K208" s="12">
        <v>38</v>
      </c>
      <c r="L208" s="12">
        <v>37</v>
      </c>
      <c r="M208" s="74" t="str">
        <f t="shared" si="81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2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3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26</v>
      </c>
      <c r="AO208" s="41">
        <v>1561</v>
      </c>
      <c r="AP208" s="110"/>
      <c r="AQ208" s="111"/>
      <c r="AR208" s="126" t="str">
        <f t="shared" si="84"/>
        <v/>
      </c>
      <c r="AS208" s="126" t="str">
        <f t="shared" si="85"/>
        <v/>
      </c>
      <c r="AT208" s="127">
        <v>1575</v>
      </c>
      <c r="AU208" s="128"/>
      <c r="AV208" s="129"/>
      <c r="AW208" s="126" t="str">
        <f t="shared" si="86"/>
        <v/>
      </c>
      <c r="AX208" s="126" t="str">
        <f t="shared" si="87"/>
        <v/>
      </c>
      <c r="AY208" s="64" t="str">
        <f t="shared" si="88"/>
        <v/>
      </c>
      <c r="AZ208" s="97">
        <v>80.8</v>
      </c>
      <c r="BA208" s="68"/>
      <c r="BB208" s="68"/>
      <c r="BC208" s="68"/>
      <c r="BD208" s="68"/>
      <c r="BE208" s="15"/>
      <c r="BF208" s="5">
        <f t="shared" si="89"/>
        <v>12630</v>
      </c>
      <c r="BG208" s="42">
        <v>1900</v>
      </c>
      <c r="BH208" s="42">
        <v>4990</v>
      </c>
      <c r="BI208" s="42"/>
      <c r="BJ208" s="42"/>
      <c r="BK208" s="42"/>
      <c r="BL208" s="42"/>
      <c r="BM208" s="42">
        <v>5740</v>
      </c>
    </row>
    <row r="209" spans="1:65" outlineLevel="5">
      <c r="A209" s="22">
        <f t="shared" si="75"/>
        <v>6</v>
      </c>
      <c r="B209" s="9">
        <f t="shared" si="74"/>
        <v>43272</v>
      </c>
      <c r="C209" s="207">
        <v>394316</v>
      </c>
      <c r="D209" s="64">
        <f t="shared" si="80"/>
        <v>37.5</v>
      </c>
      <c r="E209" s="12">
        <v>38</v>
      </c>
      <c r="F209" s="12">
        <v>38</v>
      </c>
      <c r="G209" s="12">
        <v>38</v>
      </c>
      <c r="H209" s="12">
        <v>38</v>
      </c>
      <c r="I209" s="12">
        <v>37</v>
      </c>
      <c r="J209" s="12">
        <v>37</v>
      </c>
      <c r="K209" s="12">
        <v>37</v>
      </c>
      <c r="L209" s="12">
        <v>37</v>
      </c>
      <c r="M209" s="74" t="str">
        <f t="shared" si="81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2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3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25</v>
      </c>
      <c r="AO209" s="41">
        <v>1573</v>
      </c>
      <c r="AP209" s="110"/>
      <c r="AQ209" s="111"/>
      <c r="AR209" s="126" t="str">
        <f t="shared" si="84"/>
        <v/>
      </c>
      <c r="AS209" s="126" t="str">
        <f t="shared" si="85"/>
        <v/>
      </c>
      <c r="AT209" s="127">
        <v>1470</v>
      </c>
      <c r="AU209" s="128"/>
      <c r="AV209" s="129"/>
      <c r="AW209" s="126" t="str">
        <f t="shared" si="86"/>
        <v/>
      </c>
      <c r="AX209" s="126" t="str">
        <f t="shared" si="87"/>
        <v/>
      </c>
      <c r="AY209" s="64" t="str">
        <f t="shared" si="88"/>
        <v/>
      </c>
      <c r="AZ209" s="97">
        <v>80.290000000000006</v>
      </c>
      <c r="BA209" s="68"/>
      <c r="BB209" s="68"/>
      <c r="BC209" s="68"/>
      <c r="BD209" s="68"/>
      <c r="BE209" s="15"/>
      <c r="BF209" s="5">
        <f t="shared" si="89"/>
        <v>15510</v>
      </c>
      <c r="BG209" s="42">
        <v>100</v>
      </c>
      <c r="BH209" s="42">
        <v>9540</v>
      </c>
      <c r="BI209" s="42"/>
      <c r="BJ209" s="42"/>
      <c r="BK209" s="42"/>
      <c r="BL209" s="42"/>
      <c r="BM209" s="42">
        <v>5870</v>
      </c>
    </row>
    <row r="210" spans="1:65" outlineLevel="5">
      <c r="A210" s="22">
        <f t="shared" si="75"/>
        <v>6</v>
      </c>
      <c r="B210" s="9">
        <f t="shared" si="74"/>
        <v>43273</v>
      </c>
      <c r="C210" s="207">
        <v>365973</v>
      </c>
      <c r="D210" s="64">
        <f t="shared" si="80"/>
        <v>37.299999999999997</v>
      </c>
      <c r="E210" s="12">
        <v>38</v>
      </c>
      <c r="F210" s="12">
        <v>38</v>
      </c>
      <c r="G210" s="12">
        <v>38</v>
      </c>
      <c r="H210" s="12">
        <v>37</v>
      </c>
      <c r="I210" s="12">
        <v>37</v>
      </c>
      <c r="J210" s="12">
        <v>37</v>
      </c>
      <c r="K210" s="12">
        <v>37</v>
      </c>
      <c r="L210" s="12">
        <v>36</v>
      </c>
      <c r="M210" s="74">
        <f t="shared" si="81"/>
        <v>7.6</v>
      </c>
      <c r="N210" s="83">
        <v>7.95</v>
      </c>
      <c r="O210" s="83">
        <v>7.46</v>
      </c>
      <c r="P210" s="83">
        <v>7.38</v>
      </c>
      <c r="Q210" s="83">
        <v>7.45</v>
      </c>
      <c r="R210" s="83"/>
      <c r="S210" s="83"/>
      <c r="T210" s="83"/>
      <c r="U210" s="83"/>
      <c r="V210" s="5" t="str">
        <f t="shared" si="82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3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25</v>
      </c>
      <c r="AO210" s="41">
        <v>1565</v>
      </c>
      <c r="AP210" s="110">
        <v>3.51</v>
      </c>
      <c r="AQ210" s="111">
        <v>2.4700000000000002</v>
      </c>
      <c r="AR210" s="126">
        <f t="shared" si="84"/>
        <v>70.370370370370381</v>
      </c>
      <c r="AS210" s="126">
        <f t="shared" si="85"/>
        <v>29.629629629629619</v>
      </c>
      <c r="AT210" s="127">
        <v>1661</v>
      </c>
      <c r="AU210" s="128">
        <v>2.48</v>
      </c>
      <c r="AV210" s="129">
        <v>1.28</v>
      </c>
      <c r="AW210" s="126">
        <f t="shared" si="86"/>
        <v>51.612903225806448</v>
      </c>
      <c r="AX210" s="126">
        <f t="shared" si="87"/>
        <v>48.387096774193552</v>
      </c>
      <c r="AY210" s="64">
        <f t="shared" si="88"/>
        <v>55.087719298245638</v>
      </c>
      <c r="AZ210" s="97">
        <v>80.42</v>
      </c>
      <c r="BA210" s="68"/>
      <c r="BB210" s="68"/>
      <c r="BC210" s="68"/>
      <c r="BD210" s="68"/>
      <c r="BE210" s="15"/>
      <c r="BF210" s="5">
        <f t="shared" si="89"/>
        <v>11250</v>
      </c>
      <c r="BG210" s="42">
        <v>4800</v>
      </c>
      <c r="BH210" s="42">
        <v>530</v>
      </c>
      <c r="BI210" s="42"/>
      <c r="BJ210" s="42"/>
      <c r="BK210" s="42"/>
      <c r="BL210" s="42"/>
      <c r="BM210" s="42">
        <v>5920</v>
      </c>
    </row>
    <row r="211" spans="1:65" outlineLevel="5">
      <c r="A211" s="22">
        <f t="shared" si="75"/>
        <v>6</v>
      </c>
      <c r="B211" s="9">
        <f t="shared" si="74"/>
        <v>43274</v>
      </c>
      <c r="C211" s="207">
        <v>362665</v>
      </c>
      <c r="D211" s="64">
        <f t="shared" si="80"/>
        <v>37.5</v>
      </c>
      <c r="E211" s="12">
        <v>38</v>
      </c>
      <c r="F211" s="12">
        <v>38</v>
      </c>
      <c r="G211" s="12">
        <v>38</v>
      </c>
      <c r="H211" s="12">
        <v>38</v>
      </c>
      <c r="I211" s="12">
        <v>37</v>
      </c>
      <c r="J211" s="12">
        <v>37</v>
      </c>
      <c r="K211" s="12">
        <v>37</v>
      </c>
      <c r="L211" s="12">
        <v>37</v>
      </c>
      <c r="M211" s="74" t="str">
        <f t="shared" si="81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2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3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24</v>
      </c>
      <c r="AO211" s="41">
        <v>1629</v>
      </c>
      <c r="AP211" s="110"/>
      <c r="AQ211" s="111"/>
      <c r="AR211" s="126" t="str">
        <f t="shared" si="84"/>
        <v/>
      </c>
      <c r="AS211" s="126" t="str">
        <f t="shared" si="85"/>
        <v/>
      </c>
      <c r="AT211" s="127">
        <v>1655</v>
      </c>
      <c r="AU211" s="128"/>
      <c r="AV211" s="129"/>
      <c r="AW211" s="126" t="str">
        <f t="shared" si="86"/>
        <v/>
      </c>
      <c r="AX211" s="126" t="str">
        <f t="shared" si="87"/>
        <v/>
      </c>
      <c r="AY211" s="64" t="str">
        <f t="shared" si="88"/>
        <v/>
      </c>
      <c r="AZ211" s="97"/>
      <c r="BA211" s="68"/>
      <c r="BB211" s="68"/>
      <c r="BC211" s="68"/>
      <c r="BD211" s="68"/>
      <c r="BE211" s="15"/>
      <c r="BF211" s="5">
        <f t="shared" si="89"/>
        <v>12140</v>
      </c>
      <c r="BG211" s="42">
        <v>4800</v>
      </c>
      <c r="BH211" s="42">
        <v>1460</v>
      </c>
      <c r="BI211" s="42"/>
      <c r="BJ211" s="42"/>
      <c r="BK211" s="42"/>
      <c r="BL211" s="42"/>
      <c r="BM211" s="42">
        <v>5880</v>
      </c>
    </row>
    <row r="212" spans="1:65" outlineLevel="5">
      <c r="A212" s="22">
        <f t="shared" si="75"/>
        <v>6</v>
      </c>
      <c r="B212" s="9">
        <f t="shared" si="74"/>
        <v>43275</v>
      </c>
      <c r="C212" s="207">
        <v>362600</v>
      </c>
      <c r="D212" s="64">
        <f t="shared" si="80"/>
        <v>37.799999999999997</v>
      </c>
      <c r="E212" s="12">
        <v>38</v>
      </c>
      <c r="F212" s="12">
        <v>38</v>
      </c>
      <c r="G212" s="12">
        <v>39</v>
      </c>
      <c r="H212" s="12">
        <v>38</v>
      </c>
      <c r="I212" s="12">
        <v>37</v>
      </c>
      <c r="J212" s="12">
        <v>37</v>
      </c>
      <c r="K212" s="12">
        <v>38</v>
      </c>
      <c r="L212" s="12">
        <v>37</v>
      </c>
      <c r="M212" s="74" t="str">
        <f t="shared" si="81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2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3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25</v>
      </c>
      <c r="AO212" s="41">
        <v>1590</v>
      </c>
      <c r="AP212" s="110"/>
      <c r="AQ212" s="111"/>
      <c r="AR212" s="126" t="str">
        <f t="shared" si="84"/>
        <v/>
      </c>
      <c r="AS212" s="126" t="str">
        <f t="shared" si="85"/>
        <v/>
      </c>
      <c r="AT212" s="127">
        <v>1633</v>
      </c>
      <c r="AU212" s="128"/>
      <c r="AV212" s="129"/>
      <c r="AW212" s="126" t="str">
        <f t="shared" si="86"/>
        <v/>
      </c>
      <c r="AX212" s="126" t="str">
        <f t="shared" si="87"/>
        <v/>
      </c>
      <c r="AY212" s="64" t="str">
        <f t="shared" si="88"/>
        <v/>
      </c>
      <c r="AZ212" s="97"/>
      <c r="BA212" s="68"/>
      <c r="BB212" s="68"/>
      <c r="BC212" s="68"/>
      <c r="BD212" s="68"/>
      <c r="BE212" s="15"/>
      <c r="BF212" s="5">
        <f t="shared" si="89"/>
        <v>13700</v>
      </c>
      <c r="BG212" s="42">
        <v>4800</v>
      </c>
      <c r="BH212" s="42">
        <v>2650</v>
      </c>
      <c r="BI212" s="42"/>
      <c r="BJ212" s="42"/>
      <c r="BK212" s="42"/>
      <c r="BL212" s="42"/>
      <c r="BM212" s="42">
        <v>6250</v>
      </c>
    </row>
    <row r="213" spans="1:65" outlineLevel="5">
      <c r="A213" s="22">
        <f t="shared" si="75"/>
        <v>6</v>
      </c>
      <c r="B213" s="9">
        <f t="shared" si="74"/>
        <v>43276</v>
      </c>
      <c r="C213" s="207">
        <v>368284</v>
      </c>
      <c r="D213" s="64">
        <f t="shared" si="80"/>
        <v>37.799999999999997</v>
      </c>
      <c r="E213" s="12">
        <v>38</v>
      </c>
      <c r="F213" s="12">
        <v>38</v>
      </c>
      <c r="G213" s="12">
        <v>39</v>
      </c>
      <c r="H213" s="12">
        <v>38</v>
      </c>
      <c r="I213" s="12">
        <v>37</v>
      </c>
      <c r="J213" s="12">
        <v>37</v>
      </c>
      <c r="K213" s="12">
        <v>38</v>
      </c>
      <c r="L213" s="12">
        <v>37</v>
      </c>
      <c r="M213" s="74" t="str">
        <f t="shared" si="81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2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3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24</v>
      </c>
      <c r="AO213" s="41">
        <v>1691</v>
      </c>
      <c r="AP213" s="110"/>
      <c r="AQ213" s="111"/>
      <c r="AR213" s="126" t="str">
        <f t="shared" si="84"/>
        <v/>
      </c>
      <c r="AS213" s="126" t="str">
        <f t="shared" si="85"/>
        <v/>
      </c>
      <c r="AT213" s="127">
        <v>1622</v>
      </c>
      <c r="AU213" s="128"/>
      <c r="AV213" s="129"/>
      <c r="AW213" s="126" t="str">
        <f t="shared" si="86"/>
        <v/>
      </c>
      <c r="AX213" s="126" t="str">
        <f t="shared" si="87"/>
        <v/>
      </c>
      <c r="AY213" s="64" t="str">
        <f t="shared" si="88"/>
        <v/>
      </c>
      <c r="AZ213" s="97">
        <v>80.760000000000005</v>
      </c>
      <c r="BA213" s="68"/>
      <c r="BB213" s="68"/>
      <c r="BC213" s="68"/>
      <c r="BD213" s="68"/>
      <c r="BE213" s="15"/>
      <c r="BF213" s="5">
        <f t="shared" si="89"/>
        <v>11980</v>
      </c>
      <c r="BG213" s="42">
        <v>3000</v>
      </c>
      <c r="BH213" s="42">
        <v>3040</v>
      </c>
      <c r="BI213" s="42"/>
      <c r="BJ213" s="42"/>
      <c r="BK213" s="42"/>
      <c r="BL213" s="42"/>
      <c r="BM213" s="42">
        <v>5940</v>
      </c>
    </row>
    <row r="214" spans="1:65" outlineLevel="5">
      <c r="A214" s="22">
        <f t="shared" si="75"/>
        <v>6</v>
      </c>
      <c r="B214" s="9">
        <f t="shared" si="74"/>
        <v>43277</v>
      </c>
      <c r="C214" s="207">
        <v>378277</v>
      </c>
      <c r="D214" s="64">
        <f t="shared" si="80"/>
        <v>37.5</v>
      </c>
      <c r="E214" s="12">
        <v>38</v>
      </c>
      <c r="F214" s="12">
        <v>38</v>
      </c>
      <c r="G214" s="12">
        <v>38</v>
      </c>
      <c r="H214" s="12">
        <v>38</v>
      </c>
      <c r="I214" s="12">
        <v>37</v>
      </c>
      <c r="J214" s="12">
        <v>37</v>
      </c>
      <c r="K214" s="12">
        <v>37</v>
      </c>
      <c r="L214" s="12">
        <v>37</v>
      </c>
      <c r="M214" s="74" t="str">
        <f t="shared" si="81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2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3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23</v>
      </c>
      <c r="AO214" s="41">
        <v>1708</v>
      </c>
      <c r="AP214" s="110"/>
      <c r="AQ214" s="111"/>
      <c r="AR214" s="126" t="str">
        <f t="shared" si="84"/>
        <v/>
      </c>
      <c r="AS214" s="126" t="str">
        <f t="shared" si="85"/>
        <v/>
      </c>
      <c r="AT214" s="127">
        <v>1616</v>
      </c>
      <c r="AU214" s="128"/>
      <c r="AV214" s="129"/>
      <c r="AW214" s="126" t="str">
        <f t="shared" si="86"/>
        <v/>
      </c>
      <c r="AX214" s="126" t="str">
        <f t="shared" si="87"/>
        <v/>
      </c>
      <c r="AY214" s="64" t="str">
        <f t="shared" si="88"/>
        <v/>
      </c>
      <c r="AZ214" s="97">
        <v>80.64</v>
      </c>
      <c r="BA214" s="68"/>
      <c r="BB214" s="68"/>
      <c r="BC214" s="68"/>
      <c r="BD214" s="68"/>
      <c r="BE214" s="15"/>
      <c r="BF214" s="5">
        <f t="shared" si="89"/>
        <v>17300</v>
      </c>
      <c r="BG214" s="42">
        <v>400</v>
      </c>
      <c r="BH214" s="42">
        <v>11170</v>
      </c>
      <c r="BI214" s="42"/>
      <c r="BJ214" s="42"/>
      <c r="BK214" s="42"/>
      <c r="BL214" s="42"/>
      <c r="BM214" s="42">
        <v>5730</v>
      </c>
    </row>
    <row r="215" spans="1:65" outlineLevel="5">
      <c r="A215" s="22">
        <f t="shared" si="75"/>
        <v>6</v>
      </c>
      <c r="B215" s="9">
        <f t="shared" si="74"/>
        <v>43278</v>
      </c>
      <c r="C215" s="207">
        <v>423003</v>
      </c>
      <c r="D215" s="64">
        <f t="shared" si="80"/>
        <v>37.799999999999997</v>
      </c>
      <c r="E215" s="12">
        <v>38</v>
      </c>
      <c r="F215" s="12">
        <v>38</v>
      </c>
      <c r="G215" s="12">
        <v>39</v>
      </c>
      <c r="H215" s="12">
        <v>38</v>
      </c>
      <c r="I215" s="12">
        <v>37</v>
      </c>
      <c r="J215" s="12">
        <v>37</v>
      </c>
      <c r="K215" s="12">
        <v>38</v>
      </c>
      <c r="L215" s="12">
        <v>37</v>
      </c>
      <c r="M215" s="74" t="str">
        <f t="shared" si="81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2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3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25</v>
      </c>
      <c r="AO215" s="41">
        <v>1579</v>
      </c>
      <c r="AP215" s="110"/>
      <c r="AQ215" s="111"/>
      <c r="AR215" s="126" t="str">
        <f t="shared" si="84"/>
        <v/>
      </c>
      <c r="AS215" s="126" t="str">
        <f t="shared" si="85"/>
        <v/>
      </c>
      <c r="AT215" s="127">
        <v>1591</v>
      </c>
      <c r="AU215" s="128"/>
      <c r="AV215" s="129"/>
      <c r="AW215" s="126" t="str">
        <f t="shared" si="86"/>
        <v/>
      </c>
      <c r="AX215" s="126" t="str">
        <f t="shared" si="87"/>
        <v/>
      </c>
      <c r="AY215" s="64" t="str">
        <f t="shared" si="88"/>
        <v/>
      </c>
      <c r="AZ215" s="97">
        <v>80.760000000000005</v>
      </c>
      <c r="BA215" s="68"/>
      <c r="BB215" s="68"/>
      <c r="BC215" s="68"/>
      <c r="BD215" s="68"/>
      <c r="BE215" s="15"/>
      <c r="BF215" s="5">
        <f t="shared" si="89"/>
        <v>13980</v>
      </c>
      <c r="BG215" s="42">
        <v>4800</v>
      </c>
      <c r="BH215" s="42">
        <v>3310</v>
      </c>
      <c r="BI215" s="42"/>
      <c r="BJ215" s="42"/>
      <c r="BK215" s="42"/>
      <c r="BL215" s="42"/>
      <c r="BM215" s="42">
        <v>5870</v>
      </c>
    </row>
    <row r="216" spans="1:65" outlineLevel="5">
      <c r="A216" s="22">
        <f t="shared" si="75"/>
        <v>6</v>
      </c>
      <c r="B216" s="9">
        <f t="shared" si="74"/>
        <v>43279</v>
      </c>
      <c r="C216" s="207">
        <v>514741</v>
      </c>
      <c r="D216" s="64">
        <f t="shared" si="80"/>
        <v>37.5</v>
      </c>
      <c r="E216" s="12">
        <v>38</v>
      </c>
      <c r="F216" s="12">
        <v>38</v>
      </c>
      <c r="G216" s="12">
        <v>38</v>
      </c>
      <c r="H216" s="12">
        <v>38</v>
      </c>
      <c r="I216" s="12">
        <v>37</v>
      </c>
      <c r="J216" s="12">
        <v>37</v>
      </c>
      <c r="K216" s="12">
        <v>37</v>
      </c>
      <c r="L216" s="12">
        <v>37</v>
      </c>
      <c r="M216" s="74" t="str">
        <f t="shared" si="81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2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3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25</v>
      </c>
      <c r="AO216" s="41">
        <v>1572</v>
      </c>
      <c r="AP216" s="110"/>
      <c r="AQ216" s="111"/>
      <c r="AR216" s="126" t="str">
        <f t="shared" si="84"/>
        <v/>
      </c>
      <c r="AS216" s="126" t="str">
        <f t="shared" si="85"/>
        <v/>
      </c>
      <c r="AT216" s="127">
        <v>1463</v>
      </c>
      <c r="AU216" s="128"/>
      <c r="AV216" s="129"/>
      <c r="AW216" s="126" t="str">
        <f t="shared" si="86"/>
        <v/>
      </c>
      <c r="AX216" s="126" t="str">
        <f t="shared" si="87"/>
        <v/>
      </c>
      <c r="AY216" s="64" t="str">
        <f t="shared" si="88"/>
        <v/>
      </c>
      <c r="AZ216" s="97">
        <v>80.510000000000005</v>
      </c>
      <c r="BA216" s="68"/>
      <c r="BB216" s="68"/>
      <c r="BC216" s="68"/>
      <c r="BD216" s="68"/>
      <c r="BE216" s="15"/>
      <c r="BF216" s="5">
        <f t="shared" si="89"/>
        <v>15080</v>
      </c>
      <c r="BG216" s="42">
        <v>4800</v>
      </c>
      <c r="BH216" s="42">
        <v>9330</v>
      </c>
      <c r="BI216" s="42"/>
      <c r="BJ216" s="42"/>
      <c r="BK216" s="42"/>
      <c r="BL216" s="42"/>
      <c r="BM216" s="42">
        <v>950</v>
      </c>
    </row>
    <row r="217" spans="1:65" outlineLevel="5">
      <c r="A217" s="22">
        <f t="shared" si="75"/>
        <v>6</v>
      </c>
      <c r="B217" s="9">
        <f t="shared" si="74"/>
        <v>43280</v>
      </c>
      <c r="C217" s="207">
        <v>525002</v>
      </c>
      <c r="D217" s="64">
        <f t="shared" si="80"/>
        <v>37.799999999999997</v>
      </c>
      <c r="E217" s="12">
        <v>38</v>
      </c>
      <c r="F217" s="12">
        <v>38</v>
      </c>
      <c r="G217" s="12">
        <v>39</v>
      </c>
      <c r="H217" s="12">
        <v>38</v>
      </c>
      <c r="I217" s="12">
        <v>37</v>
      </c>
      <c r="J217" s="12">
        <v>37</v>
      </c>
      <c r="K217" s="12">
        <v>38</v>
      </c>
      <c r="L217" s="12">
        <v>37</v>
      </c>
      <c r="M217" s="74">
        <f t="shared" si="81"/>
        <v>7.5</v>
      </c>
      <c r="N217" s="83">
        <v>7.85</v>
      </c>
      <c r="O217" s="83">
        <v>7.42</v>
      </c>
      <c r="P217" s="83">
        <v>7.4</v>
      </c>
      <c r="Q217" s="83">
        <v>7.47</v>
      </c>
      <c r="R217" s="83"/>
      <c r="S217" s="83"/>
      <c r="T217" s="83"/>
      <c r="U217" s="83"/>
      <c r="V217" s="5" t="str">
        <f t="shared" si="82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3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25</v>
      </c>
      <c r="AO217" s="41">
        <v>1571</v>
      </c>
      <c r="AP217" s="110">
        <v>3.39</v>
      </c>
      <c r="AQ217" s="111">
        <v>2.3199999999999998</v>
      </c>
      <c r="AR217" s="126">
        <f t="shared" si="84"/>
        <v>68.43657817109144</v>
      </c>
      <c r="AS217" s="126">
        <f t="shared" si="85"/>
        <v>31.56342182890856</v>
      </c>
      <c r="AT217" s="127">
        <v>1594</v>
      </c>
      <c r="AU217" s="128">
        <v>2.4300000000000002</v>
      </c>
      <c r="AV217" s="129">
        <v>1.22</v>
      </c>
      <c r="AW217" s="126">
        <f t="shared" si="86"/>
        <v>50.205761316872419</v>
      </c>
      <c r="AX217" s="126">
        <f t="shared" si="87"/>
        <v>49.794238683127581</v>
      </c>
      <c r="AY217" s="64">
        <f t="shared" si="88"/>
        <v>53.49814762040468</v>
      </c>
      <c r="AZ217" s="97">
        <v>80.73</v>
      </c>
      <c r="BA217" s="68"/>
      <c r="BB217" s="68"/>
      <c r="BC217" s="68"/>
      <c r="BD217" s="68"/>
      <c r="BE217" s="15"/>
      <c r="BF217" s="5">
        <f t="shared" si="89"/>
        <v>15420</v>
      </c>
      <c r="BG217" s="42">
        <v>4800</v>
      </c>
      <c r="BH217" s="42">
        <v>7840</v>
      </c>
      <c r="BI217" s="42"/>
      <c r="BJ217" s="42"/>
      <c r="BK217" s="42"/>
      <c r="BL217" s="42"/>
      <c r="BM217" s="42">
        <v>2780</v>
      </c>
    </row>
    <row r="218" spans="1:65" ht="17.25" outlineLevel="5" thickBot="1">
      <c r="A218" s="31">
        <f t="shared" si="75"/>
        <v>6</v>
      </c>
      <c r="B218" s="32">
        <f t="shared" si="74"/>
        <v>43281</v>
      </c>
      <c r="C218" s="207">
        <v>511399</v>
      </c>
      <c r="D218" s="64">
        <f t="shared" si="80"/>
        <v>38</v>
      </c>
      <c r="E218" s="12">
        <v>38</v>
      </c>
      <c r="F218" s="12">
        <v>38</v>
      </c>
      <c r="G218" s="12">
        <v>39</v>
      </c>
      <c r="H218" s="12">
        <v>39</v>
      </c>
      <c r="I218" s="12">
        <v>37</v>
      </c>
      <c r="J218" s="12">
        <v>37</v>
      </c>
      <c r="K218" s="12">
        <v>38</v>
      </c>
      <c r="L218" s="12">
        <v>38</v>
      </c>
      <c r="M218" s="74" t="str">
        <f t="shared" si="81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2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3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26</v>
      </c>
      <c r="AO218" s="41">
        <v>1555</v>
      </c>
      <c r="AP218" s="110"/>
      <c r="AQ218" s="111"/>
      <c r="AR218" s="126" t="str">
        <f t="shared" si="84"/>
        <v/>
      </c>
      <c r="AS218" s="126" t="str">
        <f t="shared" si="85"/>
        <v/>
      </c>
      <c r="AT218" s="127">
        <v>1604</v>
      </c>
      <c r="AU218" s="128"/>
      <c r="AV218" s="129"/>
      <c r="AW218" s="126" t="str">
        <f t="shared" si="86"/>
        <v/>
      </c>
      <c r="AX218" s="126" t="str">
        <f t="shared" si="87"/>
        <v/>
      </c>
      <c r="AY218" s="64" t="str">
        <f t="shared" si="88"/>
        <v/>
      </c>
      <c r="AZ218" s="97"/>
      <c r="BA218" s="68">
        <v>60.94</v>
      </c>
      <c r="BB218" s="68"/>
      <c r="BC218" s="68"/>
      <c r="BD218" s="68"/>
      <c r="BE218" s="15"/>
      <c r="BF218" s="5">
        <f t="shared" si="89"/>
        <v>17230</v>
      </c>
      <c r="BG218" s="42">
        <v>4800</v>
      </c>
      <c r="BH218" s="42">
        <v>6140</v>
      </c>
      <c r="BI218" s="42"/>
      <c r="BJ218" s="42"/>
      <c r="BK218" s="42"/>
      <c r="BL218" s="42"/>
      <c r="BM218" s="42">
        <v>6290</v>
      </c>
    </row>
    <row r="219" spans="1:65" outlineLevel="4">
      <c r="A219" s="157" t="s">
        <v>40</v>
      </c>
      <c r="B219" s="158"/>
      <c r="C219" s="50">
        <f t="shared" ref="C219:BM219" si="90">SUBTOTAL(4,C189:C218)</f>
        <v>525002</v>
      </c>
      <c r="D219" s="60">
        <f t="shared" si="90"/>
        <v>38.5</v>
      </c>
      <c r="E219" s="28">
        <f t="shared" si="90"/>
        <v>39</v>
      </c>
      <c r="F219" s="28">
        <f t="shared" si="90"/>
        <v>41</v>
      </c>
      <c r="G219" s="28">
        <f t="shared" si="90"/>
        <v>40</v>
      </c>
      <c r="H219" s="28">
        <f t="shared" si="90"/>
        <v>39</v>
      </c>
      <c r="I219" s="28">
        <f t="shared" si="90"/>
        <v>38</v>
      </c>
      <c r="J219" s="28">
        <f t="shared" si="90"/>
        <v>40</v>
      </c>
      <c r="K219" s="28">
        <f t="shared" si="90"/>
        <v>39</v>
      </c>
      <c r="L219" s="28">
        <f t="shared" si="90"/>
        <v>38</v>
      </c>
      <c r="M219" s="71">
        <f t="shared" si="90"/>
        <v>7.8</v>
      </c>
      <c r="N219" s="82">
        <f t="shared" si="90"/>
        <v>7.95</v>
      </c>
      <c r="O219" s="82">
        <f t="shared" si="90"/>
        <v>8.0399999999999991</v>
      </c>
      <c r="P219" s="82">
        <f t="shared" si="90"/>
        <v>7.75</v>
      </c>
      <c r="Q219" s="82">
        <f t="shared" si="90"/>
        <v>7.68</v>
      </c>
      <c r="R219" s="82">
        <f t="shared" si="90"/>
        <v>0</v>
      </c>
      <c r="S219" s="82">
        <f t="shared" si="90"/>
        <v>0</v>
      </c>
      <c r="T219" s="82">
        <f t="shared" si="90"/>
        <v>0</v>
      </c>
      <c r="U219" s="82">
        <f t="shared" si="90"/>
        <v>0</v>
      </c>
      <c r="V219" s="29">
        <f t="shared" si="90"/>
        <v>0</v>
      </c>
      <c r="W219" s="39">
        <f t="shared" si="90"/>
        <v>0</v>
      </c>
      <c r="X219" s="39">
        <f t="shared" si="90"/>
        <v>0</v>
      </c>
      <c r="Y219" s="39">
        <f t="shared" si="90"/>
        <v>0</v>
      </c>
      <c r="Z219" s="39">
        <f t="shared" si="90"/>
        <v>0</v>
      </c>
      <c r="AA219" s="39">
        <f t="shared" si="90"/>
        <v>0</v>
      </c>
      <c r="AB219" s="39">
        <f t="shared" si="90"/>
        <v>0</v>
      </c>
      <c r="AC219" s="39">
        <f t="shared" si="90"/>
        <v>0</v>
      </c>
      <c r="AD219" s="39">
        <f t="shared" si="90"/>
        <v>0</v>
      </c>
      <c r="AE219" s="29">
        <f t="shared" si="90"/>
        <v>0</v>
      </c>
      <c r="AF219" s="39">
        <f t="shared" si="90"/>
        <v>0</v>
      </c>
      <c r="AG219" s="39">
        <f t="shared" si="90"/>
        <v>0</v>
      </c>
      <c r="AH219" s="39">
        <f t="shared" si="90"/>
        <v>0</v>
      </c>
      <c r="AI219" s="39">
        <f t="shared" si="90"/>
        <v>0</v>
      </c>
      <c r="AJ219" s="39">
        <f t="shared" si="90"/>
        <v>0</v>
      </c>
      <c r="AK219" s="39">
        <f t="shared" si="90"/>
        <v>0</v>
      </c>
      <c r="AL219" s="39">
        <f t="shared" si="90"/>
        <v>0</v>
      </c>
      <c r="AM219" s="39">
        <f t="shared" si="90"/>
        <v>0</v>
      </c>
      <c r="AN219" s="39">
        <f t="shared" si="90"/>
        <v>37</v>
      </c>
      <c r="AO219" s="39">
        <f t="shared" si="90"/>
        <v>1780</v>
      </c>
      <c r="AP219" s="104">
        <f t="shared" si="90"/>
        <v>5.0999999999999996</v>
      </c>
      <c r="AQ219" s="105">
        <f t="shared" si="90"/>
        <v>3.72</v>
      </c>
      <c r="AR219" s="106">
        <f t="shared" si="90"/>
        <v>72.941176470588246</v>
      </c>
      <c r="AS219" s="106">
        <f t="shared" si="90"/>
        <v>31.56342182890856</v>
      </c>
      <c r="AT219" s="107">
        <f t="shared" si="90"/>
        <v>1705</v>
      </c>
      <c r="AU219" s="108">
        <f t="shared" si="90"/>
        <v>2.5099999999999998</v>
      </c>
      <c r="AV219" s="109">
        <f t="shared" si="90"/>
        <v>1.47</v>
      </c>
      <c r="AW219" s="106">
        <f t="shared" si="90"/>
        <v>62.025316455696199</v>
      </c>
      <c r="AX219" s="106">
        <f t="shared" si="90"/>
        <v>49.794238683127581</v>
      </c>
      <c r="AY219" s="60">
        <f t="shared" si="90"/>
        <v>55.087719298245638</v>
      </c>
      <c r="AZ219" s="96">
        <f t="shared" si="90"/>
        <v>81.34</v>
      </c>
      <c r="BA219" s="67">
        <f t="shared" si="90"/>
        <v>60.94</v>
      </c>
      <c r="BB219" s="67">
        <f t="shared" si="90"/>
        <v>0</v>
      </c>
      <c r="BC219" s="67">
        <f t="shared" si="90"/>
        <v>0</v>
      </c>
      <c r="BD219" s="67">
        <f t="shared" si="90"/>
        <v>0</v>
      </c>
      <c r="BE219" s="27">
        <f t="shared" si="90"/>
        <v>0</v>
      </c>
      <c r="BF219" s="29">
        <f t="shared" si="90"/>
        <v>19820</v>
      </c>
      <c r="BG219" s="39">
        <f t="shared" si="90"/>
        <v>4800</v>
      </c>
      <c r="BH219" s="40">
        <f t="shared" si="90"/>
        <v>13220</v>
      </c>
      <c r="BI219" s="40">
        <f t="shared" si="90"/>
        <v>0</v>
      </c>
      <c r="BJ219" s="40">
        <f t="shared" si="90"/>
        <v>0</v>
      </c>
      <c r="BK219" s="40">
        <f t="shared" si="90"/>
        <v>0</v>
      </c>
      <c r="BL219" s="40">
        <f t="shared" si="90"/>
        <v>0</v>
      </c>
      <c r="BM219" s="27">
        <f t="shared" si="90"/>
        <v>6330</v>
      </c>
    </row>
    <row r="220" spans="1:65" outlineLevel="3">
      <c r="A220" s="187" t="s">
        <v>29</v>
      </c>
      <c r="B220" s="188"/>
      <c r="C220" s="207">
        <f t="shared" ref="C220:BM220" si="91">SUBTOTAL(5,C189:C218)</f>
        <v>354489</v>
      </c>
      <c r="D220" s="208">
        <f t="shared" si="91"/>
        <v>37</v>
      </c>
      <c r="E220" s="12">
        <f t="shared" si="91"/>
        <v>37</v>
      </c>
      <c r="F220" s="12">
        <f t="shared" si="91"/>
        <v>37</v>
      </c>
      <c r="G220" s="12">
        <f t="shared" si="91"/>
        <v>38</v>
      </c>
      <c r="H220" s="12">
        <f t="shared" si="91"/>
        <v>37</v>
      </c>
      <c r="I220" s="12">
        <f t="shared" si="91"/>
        <v>36</v>
      </c>
      <c r="J220" s="12">
        <f t="shared" si="91"/>
        <v>36</v>
      </c>
      <c r="K220" s="12">
        <f t="shared" si="91"/>
        <v>37</v>
      </c>
      <c r="L220" s="12">
        <f t="shared" si="91"/>
        <v>36</v>
      </c>
      <c r="M220" s="210">
        <f t="shared" si="91"/>
        <v>7.5</v>
      </c>
      <c r="N220" s="83">
        <f t="shared" si="91"/>
        <v>7.77</v>
      </c>
      <c r="O220" s="83">
        <f t="shared" si="91"/>
        <v>7.42</v>
      </c>
      <c r="P220" s="83">
        <f t="shared" si="91"/>
        <v>7.38</v>
      </c>
      <c r="Q220" s="83">
        <f t="shared" si="91"/>
        <v>7.45</v>
      </c>
      <c r="R220" s="83">
        <f t="shared" si="91"/>
        <v>0</v>
      </c>
      <c r="S220" s="83">
        <f t="shared" si="91"/>
        <v>0</v>
      </c>
      <c r="T220" s="83">
        <f t="shared" si="91"/>
        <v>0</v>
      </c>
      <c r="U220" s="83">
        <f t="shared" si="91"/>
        <v>0</v>
      </c>
      <c r="V220" s="212">
        <f t="shared" si="91"/>
        <v>0</v>
      </c>
      <c r="W220" s="41">
        <f t="shared" si="91"/>
        <v>0</v>
      </c>
      <c r="X220" s="41">
        <f t="shared" si="91"/>
        <v>0</v>
      </c>
      <c r="Y220" s="41">
        <f t="shared" si="91"/>
        <v>0</v>
      </c>
      <c r="Z220" s="41">
        <f t="shared" si="91"/>
        <v>0</v>
      </c>
      <c r="AA220" s="41">
        <f t="shared" si="91"/>
        <v>0</v>
      </c>
      <c r="AB220" s="41">
        <f t="shared" si="91"/>
        <v>0</v>
      </c>
      <c r="AC220" s="41">
        <f t="shared" si="91"/>
        <v>0</v>
      </c>
      <c r="AD220" s="41">
        <f t="shared" si="91"/>
        <v>0</v>
      </c>
      <c r="AE220" s="212">
        <f t="shared" si="91"/>
        <v>0</v>
      </c>
      <c r="AF220" s="41">
        <f t="shared" si="91"/>
        <v>0</v>
      </c>
      <c r="AG220" s="41">
        <f t="shared" si="91"/>
        <v>0</v>
      </c>
      <c r="AH220" s="41">
        <f t="shared" si="91"/>
        <v>0</v>
      </c>
      <c r="AI220" s="41">
        <f t="shared" si="91"/>
        <v>0</v>
      </c>
      <c r="AJ220" s="41">
        <f t="shared" si="91"/>
        <v>0</v>
      </c>
      <c r="AK220" s="41">
        <f t="shared" si="91"/>
        <v>0</v>
      </c>
      <c r="AL220" s="41">
        <f t="shared" si="91"/>
        <v>0</v>
      </c>
      <c r="AM220" s="41">
        <f t="shared" si="91"/>
        <v>0</v>
      </c>
      <c r="AN220" s="41">
        <f t="shared" si="91"/>
        <v>22</v>
      </c>
      <c r="AO220" s="41">
        <f t="shared" si="91"/>
        <v>1064</v>
      </c>
      <c r="AP220" s="110">
        <f t="shared" si="91"/>
        <v>3.39</v>
      </c>
      <c r="AQ220" s="111">
        <f t="shared" si="91"/>
        <v>2.3199999999999998</v>
      </c>
      <c r="AR220" s="216">
        <f t="shared" si="91"/>
        <v>68.43657817109144</v>
      </c>
      <c r="AS220" s="216">
        <f t="shared" si="91"/>
        <v>27.058823529411754</v>
      </c>
      <c r="AT220" s="113">
        <f t="shared" si="91"/>
        <v>1018</v>
      </c>
      <c r="AU220" s="114">
        <f t="shared" si="91"/>
        <v>2.2799999999999998</v>
      </c>
      <c r="AV220" s="115">
        <f t="shared" si="91"/>
        <v>1.22</v>
      </c>
      <c r="AW220" s="216">
        <f t="shared" si="91"/>
        <v>50.205761316872419</v>
      </c>
      <c r="AX220" s="216">
        <f t="shared" si="91"/>
        <v>37.974683544303801</v>
      </c>
      <c r="AY220" s="208">
        <f t="shared" si="91"/>
        <v>38.347417840375584</v>
      </c>
      <c r="AZ220" s="97">
        <f t="shared" si="91"/>
        <v>80.12</v>
      </c>
      <c r="BA220" s="68">
        <f t="shared" si="91"/>
        <v>60.94</v>
      </c>
      <c r="BB220" s="68">
        <f t="shared" si="91"/>
        <v>0</v>
      </c>
      <c r="BC220" s="68">
        <f t="shared" si="91"/>
        <v>0</v>
      </c>
      <c r="BD220" s="68">
        <f t="shared" si="91"/>
        <v>0</v>
      </c>
      <c r="BE220" s="15">
        <f t="shared" si="91"/>
        <v>0</v>
      </c>
      <c r="BF220" s="212">
        <f t="shared" si="91"/>
        <v>11250</v>
      </c>
      <c r="BG220" s="41">
        <f t="shared" si="91"/>
        <v>0</v>
      </c>
      <c r="BH220" s="42">
        <f t="shared" si="91"/>
        <v>530</v>
      </c>
      <c r="BI220" s="42">
        <f t="shared" si="91"/>
        <v>0</v>
      </c>
      <c r="BJ220" s="42">
        <f t="shared" si="91"/>
        <v>0</v>
      </c>
      <c r="BK220" s="42">
        <f t="shared" si="91"/>
        <v>0</v>
      </c>
      <c r="BL220" s="42">
        <f t="shared" si="91"/>
        <v>0</v>
      </c>
      <c r="BM220" s="15">
        <f t="shared" si="91"/>
        <v>950</v>
      </c>
    </row>
    <row r="221" spans="1:65" outlineLevel="2">
      <c r="A221" s="187" t="s">
        <v>18</v>
      </c>
      <c r="B221" s="188"/>
      <c r="C221" s="207">
        <f>IFERROR(SUBTOTAL(1,C189:C218),"")</f>
        <v>402012.86666666664</v>
      </c>
      <c r="D221" s="208">
        <f t="shared" ref="D221:BM221" si="92">IFERROR(SUBTOTAL(1,D189:D218),"")</f>
        <v>37.839999999999989</v>
      </c>
      <c r="E221" s="12">
        <f t="shared" si="92"/>
        <v>38.033333333333331</v>
      </c>
      <c r="F221" s="12">
        <f t="shared" si="92"/>
        <v>38.5</v>
      </c>
      <c r="G221" s="12">
        <f t="shared" si="92"/>
        <v>38.733333333333334</v>
      </c>
      <c r="H221" s="12">
        <f t="shared" si="92"/>
        <v>38</v>
      </c>
      <c r="I221" s="12">
        <f t="shared" si="92"/>
        <v>37.033333333333331</v>
      </c>
      <c r="J221" s="12">
        <f t="shared" si="92"/>
        <v>37.5</v>
      </c>
      <c r="K221" s="12">
        <f t="shared" si="92"/>
        <v>37.733333333333334</v>
      </c>
      <c r="L221" s="12">
        <f t="shared" si="92"/>
        <v>37</v>
      </c>
      <c r="M221" s="210">
        <f t="shared" si="92"/>
        <v>7.7</v>
      </c>
      <c r="N221" s="83">
        <f t="shared" si="92"/>
        <v>7.8280000000000003</v>
      </c>
      <c r="O221" s="83">
        <f t="shared" si="92"/>
        <v>7.7600000000000007</v>
      </c>
      <c r="P221" s="83">
        <f t="shared" si="92"/>
        <v>7.5939999999999994</v>
      </c>
      <c r="Q221" s="83">
        <f t="shared" si="92"/>
        <v>7.5760000000000005</v>
      </c>
      <c r="R221" s="83" t="str">
        <f t="shared" si="92"/>
        <v/>
      </c>
      <c r="S221" s="83" t="str">
        <f t="shared" si="92"/>
        <v/>
      </c>
      <c r="T221" s="83" t="str">
        <f t="shared" si="92"/>
        <v/>
      </c>
      <c r="U221" s="83" t="str">
        <f t="shared" si="92"/>
        <v/>
      </c>
      <c r="V221" s="212" t="str">
        <f t="shared" si="92"/>
        <v/>
      </c>
      <c r="W221" s="41" t="str">
        <f t="shared" si="92"/>
        <v/>
      </c>
      <c r="X221" s="41" t="str">
        <f t="shared" si="92"/>
        <v/>
      </c>
      <c r="Y221" s="41" t="str">
        <f t="shared" si="92"/>
        <v/>
      </c>
      <c r="Z221" s="41" t="str">
        <f t="shared" si="92"/>
        <v/>
      </c>
      <c r="AA221" s="41" t="str">
        <f t="shared" si="92"/>
        <v/>
      </c>
      <c r="AB221" s="41" t="str">
        <f t="shared" si="92"/>
        <v/>
      </c>
      <c r="AC221" s="41" t="str">
        <f t="shared" si="92"/>
        <v/>
      </c>
      <c r="AD221" s="41" t="str">
        <f t="shared" si="92"/>
        <v/>
      </c>
      <c r="AE221" s="212" t="str">
        <f t="shared" si="92"/>
        <v/>
      </c>
      <c r="AF221" s="41" t="str">
        <f t="shared" si="92"/>
        <v/>
      </c>
      <c r="AG221" s="41" t="str">
        <f t="shared" si="92"/>
        <v/>
      </c>
      <c r="AH221" s="41" t="str">
        <f t="shared" si="92"/>
        <v/>
      </c>
      <c r="AI221" s="41" t="str">
        <f t="shared" si="92"/>
        <v/>
      </c>
      <c r="AJ221" s="41" t="str">
        <f t="shared" si="92"/>
        <v/>
      </c>
      <c r="AK221" s="41" t="str">
        <f t="shared" si="92"/>
        <v/>
      </c>
      <c r="AL221" s="41" t="str">
        <f t="shared" si="92"/>
        <v/>
      </c>
      <c r="AM221" s="41" t="str">
        <f t="shared" si="92"/>
        <v/>
      </c>
      <c r="AN221" s="41">
        <f t="shared" si="92"/>
        <v>26.966666666666665</v>
      </c>
      <c r="AO221" s="41">
        <f t="shared" si="92"/>
        <v>1497.7333333333333</v>
      </c>
      <c r="AP221" s="110">
        <f t="shared" si="92"/>
        <v>4.3100000000000005</v>
      </c>
      <c r="AQ221" s="111">
        <f t="shared" si="92"/>
        <v>3.0760000000000001</v>
      </c>
      <c r="AR221" s="216">
        <f t="shared" si="92"/>
        <v>71.117979443899614</v>
      </c>
      <c r="AS221" s="216">
        <f t="shared" si="92"/>
        <v>28.882020556100393</v>
      </c>
      <c r="AT221" s="113">
        <f t="shared" si="92"/>
        <v>1502.5</v>
      </c>
      <c r="AU221" s="114">
        <f t="shared" si="92"/>
        <v>2.4140000000000001</v>
      </c>
      <c r="AV221" s="115">
        <f t="shared" si="92"/>
        <v>1.3120000000000001</v>
      </c>
      <c r="AW221" s="216">
        <f t="shared" si="92"/>
        <v>54.410999317030154</v>
      </c>
      <c r="AX221" s="216">
        <f t="shared" si="92"/>
        <v>45.589000682969854</v>
      </c>
      <c r="AY221" s="208">
        <f t="shared" si="92"/>
        <v>51.137399673912228</v>
      </c>
      <c r="AZ221" s="97">
        <f t="shared" si="92"/>
        <v>80.755263157894746</v>
      </c>
      <c r="BA221" s="68">
        <f t="shared" si="92"/>
        <v>60.94</v>
      </c>
      <c r="BB221" s="68" t="str">
        <f t="shared" si="92"/>
        <v/>
      </c>
      <c r="BC221" s="68" t="str">
        <f t="shared" si="92"/>
        <v/>
      </c>
      <c r="BD221" s="68" t="str">
        <f t="shared" si="92"/>
        <v/>
      </c>
      <c r="BE221" s="15" t="str">
        <f>IFERROR(SUBTOTAL(1,BE189:BE218),"")</f>
        <v/>
      </c>
      <c r="BF221" s="212">
        <f t="shared" si="92"/>
        <v>15883.333333333334</v>
      </c>
      <c r="BG221" s="41">
        <f t="shared" si="92"/>
        <v>3430</v>
      </c>
      <c r="BH221" s="42">
        <f t="shared" si="92"/>
        <v>7092.333333333333</v>
      </c>
      <c r="BI221" s="42" t="str">
        <f t="shared" si="92"/>
        <v/>
      </c>
      <c r="BJ221" s="42" t="str">
        <f t="shared" si="92"/>
        <v/>
      </c>
      <c r="BK221" s="42" t="str">
        <f t="shared" si="92"/>
        <v/>
      </c>
      <c r="BL221" s="42" t="str">
        <f t="shared" si="92"/>
        <v/>
      </c>
      <c r="BM221" s="15">
        <f t="shared" si="92"/>
        <v>5361</v>
      </c>
    </row>
    <row r="222" spans="1:65" ht="17.25" outlineLevel="1" thickBot="1">
      <c r="A222" s="224" t="s">
        <v>55</v>
      </c>
      <c r="B222" s="225"/>
      <c r="C222" s="226">
        <f>SUBTOTAL(9,C189:C218)</f>
        <v>12060386</v>
      </c>
      <c r="D222" s="227"/>
      <c r="E222" s="228"/>
      <c r="F222" s="228"/>
      <c r="G222" s="228"/>
      <c r="H222" s="228"/>
      <c r="I222" s="228"/>
      <c r="J222" s="228"/>
      <c r="K222" s="228"/>
      <c r="L222" s="228"/>
      <c r="M222" s="229"/>
      <c r="N222" s="230"/>
      <c r="O222" s="230"/>
      <c r="P222" s="230"/>
      <c r="Q222" s="230"/>
      <c r="R222" s="230"/>
      <c r="S222" s="230"/>
      <c r="T222" s="230"/>
      <c r="U222" s="230"/>
      <c r="V222" s="231"/>
      <c r="W222" s="232"/>
      <c r="X222" s="232"/>
      <c r="Y222" s="232"/>
      <c r="Z222" s="232"/>
      <c r="AA222" s="232"/>
      <c r="AB222" s="232"/>
      <c r="AC222" s="232"/>
      <c r="AD222" s="232"/>
      <c r="AE222" s="231"/>
      <c r="AF222" s="232"/>
      <c r="AG222" s="232"/>
      <c r="AH222" s="232"/>
      <c r="AI222" s="232"/>
      <c r="AJ222" s="232"/>
      <c r="AK222" s="232"/>
      <c r="AL222" s="232"/>
      <c r="AM222" s="232"/>
      <c r="AN222" s="232"/>
      <c r="AO222" s="233">
        <f>SUBTOTAL(9,AO189:AO218)</f>
        <v>44932</v>
      </c>
      <c r="AP222" s="234"/>
      <c r="AQ222" s="235"/>
      <c r="AR222" s="236"/>
      <c r="AS222" s="236"/>
      <c r="AT222" s="237">
        <f>SUBTOTAL(9,AT189:AT218)</f>
        <v>45075</v>
      </c>
      <c r="AU222" s="238"/>
      <c r="AV222" s="239"/>
      <c r="AW222" s="236"/>
      <c r="AX222" s="236"/>
      <c r="AY222" s="227"/>
      <c r="AZ222" s="240"/>
      <c r="BA222" s="241"/>
      <c r="BB222" s="241"/>
      <c r="BC222" s="241"/>
      <c r="BD222" s="241"/>
      <c r="BE222" s="242">
        <f>SUBTOTAL(9,BE189:BE218)</f>
        <v>0</v>
      </c>
      <c r="BF222" s="243">
        <f t="shared" ref="BF222:BM222" si="93">SUBTOTAL(9,BF189:BF218)</f>
        <v>476500</v>
      </c>
      <c r="BG222" s="233">
        <f t="shared" si="93"/>
        <v>102900</v>
      </c>
      <c r="BH222" s="244">
        <f t="shared" si="93"/>
        <v>212770</v>
      </c>
      <c r="BI222" s="244">
        <f t="shared" si="93"/>
        <v>0</v>
      </c>
      <c r="BJ222" s="244">
        <f t="shared" si="93"/>
        <v>0</v>
      </c>
      <c r="BK222" s="244">
        <f t="shared" si="93"/>
        <v>0</v>
      </c>
      <c r="BL222" s="244">
        <f t="shared" si="93"/>
        <v>0</v>
      </c>
      <c r="BM222" s="242">
        <f t="shared" si="93"/>
        <v>160830</v>
      </c>
    </row>
    <row r="223" spans="1:65" outlineLevel="5">
      <c r="A223" s="21">
        <f t="shared" si="75"/>
        <v>7</v>
      </c>
      <c r="B223" s="33">
        <f>B218+1</f>
        <v>43282</v>
      </c>
      <c r="C223" s="207">
        <v>513857</v>
      </c>
      <c r="D223" s="64">
        <f t="shared" ref="D223:D253" si="94">IFERROR(ROUND(AVERAGE(E223:L223),1),"")</f>
        <v>38</v>
      </c>
      <c r="E223" s="12">
        <v>38</v>
      </c>
      <c r="F223" s="12">
        <v>38</v>
      </c>
      <c r="G223" s="12">
        <v>39</v>
      </c>
      <c r="H223" s="12">
        <v>39</v>
      </c>
      <c r="I223" s="12">
        <v>37</v>
      </c>
      <c r="J223" s="12">
        <v>37</v>
      </c>
      <c r="K223" s="12">
        <v>38</v>
      </c>
      <c r="L223" s="12">
        <v>38</v>
      </c>
      <c r="M223" s="74" t="str">
        <f t="shared" ref="M223:M253" si="95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6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7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27</v>
      </c>
      <c r="AO223" s="41">
        <v>1473</v>
      </c>
      <c r="AP223" s="110"/>
      <c r="AQ223" s="111"/>
      <c r="AR223" s="126" t="str">
        <f t="shared" ref="AR223:AR253" si="98">IFERROR(AQ223/AP223*100,"")</f>
        <v/>
      </c>
      <c r="AS223" s="126" t="str">
        <f t="shared" ref="AS223:AS253" si="99">IFERROR(100-AR223,"")</f>
        <v/>
      </c>
      <c r="AT223" s="127">
        <v>1571</v>
      </c>
      <c r="AU223" s="128"/>
      <c r="AV223" s="129"/>
      <c r="AW223" s="126" t="str">
        <f t="shared" ref="AW223:AW253" si="100">IFERROR(AV223/AU223*100,"")</f>
        <v/>
      </c>
      <c r="AX223" s="126" t="str">
        <f t="shared" ref="AX223:AX253" si="101">IFERROR(100-AW223,"")</f>
        <v/>
      </c>
      <c r="AY223" s="143" t="str">
        <f t="shared" ref="AY223:AY253" si="102">IFERROR((1-((AW223*AS223)/(AX223*AR223)))*100,"")</f>
        <v/>
      </c>
      <c r="AZ223" s="97"/>
      <c r="BA223" s="68"/>
      <c r="BB223" s="68"/>
      <c r="BC223" s="68"/>
      <c r="BD223" s="68"/>
      <c r="BE223" s="15"/>
      <c r="BF223" s="5">
        <f t="shared" ref="BF223:BF253" si="103">IF(SUM(BG223:BM223)=0,"",SUM(BG223:BM223))</f>
        <v>13610</v>
      </c>
      <c r="BG223" s="42">
        <v>4800</v>
      </c>
      <c r="BH223" s="42">
        <v>3000</v>
      </c>
      <c r="BI223" s="42"/>
      <c r="BJ223" s="42"/>
      <c r="BK223" s="42"/>
      <c r="BL223" s="42"/>
      <c r="BM223" s="15">
        <v>5810</v>
      </c>
    </row>
    <row r="224" spans="1:65" outlineLevel="5">
      <c r="A224" s="22">
        <f t="shared" si="75"/>
        <v>7</v>
      </c>
      <c r="B224" s="9">
        <f t="shared" ref="B224:B287" si="104">B223+1</f>
        <v>43283</v>
      </c>
      <c r="C224" s="207">
        <v>516090</v>
      </c>
      <c r="D224" s="64">
        <f t="shared" si="94"/>
        <v>38</v>
      </c>
      <c r="E224" s="12">
        <v>38</v>
      </c>
      <c r="F224" s="12">
        <v>38</v>
      </c>
      <c r="G224" s="12">
        <v>39</v>
      </c>
      <c r="H224" s="12">
        <v>39</v>
      </c>
      <c r="I224" s="12">
        <v>37</v>
      </c>
      <c r="J224" s="12">
        <v>37</v>
      </c>
      <c r="K224" s="12">
        <v>38</v>
      </c>
      <c r="L224" s="12">
        <v>38</v>
      </c>
      <c r="M224" s="74" t="str">
        <f t="shared" si="95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6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7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30</v>
      </c>
      <c r="AO224" s="41">
        <v>1338</v>
      </c>
      <c r="AP224" s="110"/>
      <c r="AQ224" s="111"/>
      <c r="AR224" s="126" t="str">
        <f t="shared" si="98"/>
        <v/>
      </c>
      <c r="AS224" s="126" t="str">
        <f t="shared" si="99"/>
        <v/>
      </c>
      <c r="AT224" s="127">
        <v>1562</v>
      </c>
      <c r="AU224" s="128"/>
      <c r="AV224" s="129"/>
      <c r="AW224" s="126" t="str">
        <f t="shared" si="100"/>
        <v/>
      </c>
      <c r="AX224" s="126" t="str">
        <f t="shared" si="101"/>
        <v/>
      </c>
      <c r="AY224" s="143" t="str">
        <f t="shared" si="102"/>
        <v/>
      </c>
      <c r="AZ224" s="97">
        <v>80.08</v>
      </c>
      <c r="BA224" s="68"/>
      <c r="BB224" s="68"/>
      <c r="BC224" s="68"/>
      <c r="BD224" s="68"/>
      <c r="BE224" s="15"/>
      <c r="BF224" s="5">
        <f t="shared" si="103"/>
        <v>15620</v>
      </c>
      <c r="BG224" s="42">
        <v>0</v>
      </c>
      <c r="BH224" s="42">
        <v>9750</v>
      </c>
      <c r="BI224" s="42"/>
      <c r="BJ224" s="42"/>
      <c r="BK224" s="42"/>
      <c r="BL224" s="42"/>
      <c r="BM224" s="15">
        <v>5870</v>
      </c>
    </row>
    <row r="225" spans="1:65" outlineLevel="5">
      <c r="A225" s="22">
        <f t="shared" si="75"/>
        <v>7</v>
      </c>
      <c r="B225" s="9">
        <f t="shared" si="104"/>
        <v>43284</v>
      </c>
      <c r="C225" s="207">
        <v>531767</v>
      </c>
      <c r="D225" s="64">
        <f t="shared" si="94"/>
        <v>37.299999999999997</v>
      </c>
      <c r="E225" s="12">
        <v>37</v>
      </c>
      <c r="F225" s="12">
        <v>38</v>
      </c>
      <c r="G225" s="12">
        <v>38</v>
      </c>
      <c r="H225" s="12">
        <v>38</v>
      </c>
      <c r="I225" s="12">
        <v>36</v>
      </c>
      <c r="J225" s="12">
        <v>37</v>
      </c>
      <c r="K225" s="12">
        <v>37</v>
      </c>
      <c r="L225" s="12">
        <v>37</v>
      </c>
      <c r="M225" s="74" t="str">
        <f t="shared" si="95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6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7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32</v>
      </c>
      <c r="AO225" s="41">
        <v>1234</v>
      </c>
      <c r="AP225" s="110"/>
      <c r="AQ225" s="111"/>
      <c r="AR225" s="126" t="str">
        <f t="shared" si="98"/>
        <v/>
      </c>
      <c r="AS225" s="126" t="str">
        <f t="shared" si="99"/>
        <v/>
      </c>
      <c r="AT225" s="127">
        <v>1438</v>
      </c>
      <c r="AU225" s="128"/>
      <c r="AV225" s="129"/>
      <c r="AW225" s="126" t="str">
        <f t="shared" si="100"/>
        <v/>
      </c>
      <c r="AX225" s="126" t="str">
        <f t="shared" si="101"/>
        <v/>
      </c>
      <c r="AY225" s="143" t="str">
        <f t="shared" si="102"/>
        <v/>
      </c>
      <c r="AZ225" s="97">
        <v>80.92</v>
      </c>
      <c r="BA225" s="68"/>
      <c r="BB225" s="68"/>
      <c r="BC225" s="68"/>
      <c r="BD225" s="68"/>
      <c r="BE225" s="15"/>
      <c r="BF225" s="5">
        <f t="shared" si="103"/>
        <v>17670</v>
      </c>
      <c r="BG225" s="42">
        <v>2700</v>
      </c>
      <c r="BH225" s="42">
        <v>8960</v>
      </c>
      <c r="BI225" s="42"/>
      <c r="BJ225" s="42"/>
      <c r="BK225" s="42"/>
      <c r="BL225" s="42"/>
      <c r="BM225" s="15">
        <v>6010</v>
      </c>
    </row>
    <row r="226" spans="1:65" outlineLevel="5">
      <c r="A226" s="22">
        <f t="shared" si="75"/>
        <v>7</v>
      </c>
      <c r="B226" s="9">
        <f t="shared" si="104"/>
        <v>43285</v>
      </c>
      <c r="C226" s="207">
        <v>547881</v>
      </c>
      <c r="D226" s="64">
        <f t="shared" si="94"/>
        <v>37.5</v>
      </c>
      <c r="E226" s="12">
        <v>37</v>
      </c>
      <c r="F226" s="12">
        <v>38</v>
      </c>
      <c r="G226" s="12">
        <v>39</v>
      </c>
      <c r="H226" s="12">
        <v>38</v>
      </c>
      <c r="I226" s="12">
        <v>36</v>
      </c>
      <c r="J226" s="12">
        <v>37</v>
      </c>
      <c r="K226" s="12">
        <v>38</v>
      </c>
      <c r="L226" s="12">
        <v>37</v>
      </c>
      <c r="M226" s="74" t="str">
        <f t="shared" si="95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6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7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33</v>
      </c>
      <c r="AO226" s="41">
        <v>1199</v>
      </c>
      <c r="AP226" s="110"/>
      <c r="AQ226" s="111"/>
      <c r="AR226" s="126" t="str">
        <f t="shared" si="98"/>
        <v/>
      </c>
      <c r="AS226" s="126" t="str">
        <f t="shared" si="99"/>
        <v/>
      </c>
      <c r="AT226" s="127">
        <v>1424</v>
      </c>
      <c r="AU226" s="128"/>
      <c r="AV226" s="129"/>
      <c r="AW226" s="126" t="str">
        <f t="shared" si="100"/>
        <v/>
      </c>
      <c r="AX226" s="126" t="str">
        <f t="shared" si="101"/>
        <v/>
      </c>
      <c r="AY226" s="143" t="str">
        <f t="shared" si="102"/>
        <v/>
      </c>
      <c r="AZ226" s="97">
        <v>80.37</v>
      </c>
      <c r="BA226" s="68"/>
      <c r="BB226" s="68"/>
      <c r="BC226" s="68"/>
      <c r="BD226" s="68"/>
      <c r="BE226" s="15"/>
      <c r="BF226" s="5">
        <f t="shared" si="103"/>
        <v>14180</v>
      </c>
      <c r="BG226" s="42">
        <v>4800</v>
      </c>
      <c r="BH226" s="42">
        <v>9090</v>
      </c>
      <c r="BI226" s="42"/>
      <c r="BJ226" s="42"/>
      <c r="BK226" s="42"/>
      <c r="BL226" s="42"/>
      <c r="BM226" s="15">
        <v>290</v>
      </c>
    </row>
    <row r="227" spans="1:65" outlineLevel="5">
      <c r="A227" s="22">
        <f t="shared" si="75"/>
        <v>7</v>
      </c>
      <c r="B227" s="9">
        <f t="shared" si="104"/>
        <v>43286</v>
      </c>
      <c r="C227" s="207">
        <v>538039</v>
      </c>
      <c r="D227" s="64">
        <f t="shared" si="94"/>
        <v>37.5</v>
      </c>
      <c r="E227" s="12">
        <v>38</v>
      </c>
      <c r="F227" s="12">
        <v>37</v>
      </c>
      <c r="G227" s="12">
        <v>39</v>
      </c>
      <c r="H227" s="12">
        <v>38</v>
      </c>
      <c r="I227" s="12">
        <v>37</v>
      </c>
      <c r="J227" s="12">
        <v>36</v>
      </c>
      <c r="K227" s="12">
        <v>38</v>
      </c>
      <c r="L227" s="12">
        <v>37</v>
      </c>
      <c r="M227" s="74" t="str">
        <f t="shared" si="95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6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7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38</v>
      </c>
      <c r="AO227" s="41">
        <v>1040</v>
      </c>
      <c r="AP227" s="110"/>
      <c r="AQ227" s="111"/>
      <c r="AR227" s="126" t="str">
        <f t="shared" si="98"/>
        <v/>
      </c>
      <c r="AS227" s="126" t="str">
        <f t="shared" si="99"/>
        <v/>
      </c>
      <c r="AT227" s="127">
        <v>1058</v>
      </c>
      <c r="AU227" s="128"/>
      <c r="AV227" s="129"/>
      <c r="AW227" s="126" t="str">
        <f t="shared" si="100"/>
        <v/>
      </c>
      <c r="AX227" s="126" t="str">
        <f t="shared" si="101"/>
        <v/>
      </c>
      <c r="AY227" s="143" t="str">
        <f t="shared" si="102"/>
        <v/>
      </c>
      <c r="AZ227" s="97">
        <v>80.64</v>
      </c>
      <c r="BA227" s="68"/>
      <c r="BB227" s="68"/>
      <c r="BC227" s="68"/>
      <c r="BD227" s="68"/>
      <c r="BE227" s="15"/>
      <c r="BF227" s="5">
        <f t="shared" si="103"/>
        <v>15930</v>
      </c>
      <c r="BG227" s="42">
        <v>4800</v>
      </c>
      <c r="BH227" s="42">
        <v>5960</v>
      </c>
      <c r="BI227" s="42"/>
      <c r="BJ227" s="42"/>
      <c r="BK227" s="42"/>
      <c r="BL227" s="42"/>
      <c r="BM227" s="15">
        <v>5170</v>
      </c>
    </row>
    <row r="228" spans="1:65" outlineLevel="5">
      <c r="A228" s="22">
        <f t="shared" si="75"/>
        <v>7</v>
      </c>
      <c r="B228" s="9">
        <f t="shared" si="104"/>
        <v>43287</v>
      </c>
      <c r="C228" s="207">
        <v>523001</v>
      </c>
      <c r="D228" s="64">
        <f t="shared" si="94"/>
        <v>37.5</v>
      </c>
      <c r="E228" s="12">
        <v>38</v>
      </c>
      <c r="F228" s="12">
        <v>37</v>
      </c>
      <c r="G228" s="12">
        <v>39</v>
      </c>
      <c r="H228" s="12">
        <v>38</v>
      </c>
      <c r="I228" s="12">
        <v>37</v>
      </c>
      <c r="J228" s="12">
        <v>36</v>
      </c>
      <c r="K228" s="12">
        <v>38</v>
      </c>
      <c r="L228" s="12">
        <v>37</v>
      </c>
      <c r="M228" s="74">
        <f t="shared" si="95"/>
        <v>7.5</v>
      </c>
      <c r="N228" s="83">
        <v>7.74</v>
      </c>
      <c r="O228" s="83">
        <v>7.46</v>
      </c>
      <c r="P228" s="83">
        <v>7.38</v>
      </c>
      <c r="Q228" s="83">
        <v>7.41</v>
      </c>
      <c r="R228" s="83"/>
      <c r="S228" s="83"/>
      <c r="T228" s="83"/>
      <c r="U228" s="83"/>
      <c r="V228" s="5" t="str">
        <f t="shared" si="96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7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44</v>
      </c>
      <c r="AO228" s="41">
        <v>913</v>
      </c>
      <c r="AP228" s="110">
        <v>3.49</v>
      </c>
      <c r="AQ228" s="111">
        <v>2.46</v>
      </c>
      <c r="AR228" s="126">
        <f t="shared" si="98"/>
        <v>70.487106017191962</v>
      </c>
      <c r="AS228" s="126">
        <f t="shared" si="99"/>
        <v>29.512893982808038</v>
      </c>
      <c r="AT228" s="127">
        <v>1049</v>
      </c>
      <c r="AU228" s="128">
        <v>2.38</v>
      </c>
      <c r="AV228" s="129">
        <v>1.24</v>
      </c>
      <c r="AW228" s="126">
        <f t="shared" si="100"/>
        <v>52.100840336134461</v>
      </c>
      <c r="AX228" s="126">
        <f t="shared" si="101"/>
        <v>47.899159663865539</v>
      </c>
      <c r="AY228" s="143">
        <f t="shared" si="102"/>
        <v>54.457281414919365</v>
      </c>
      <c r="AZ228" s="97">
        <v>80.47</v>
      </c>
      <c r="BA228" s="68"/>
      <c r="BB228" s="68"/>
      <c r="BC228" s="68"/>
      <c r="BD228" s="68"/>
      <c r="BE228" s="15"/>
      <c r="BF228" s="5">
        <f t="shared" si="103"/>
        <v>15510</v>
      </c>
      <c r="BG228" s="42">
        <v>2800</v>
      </c>
      <c r="BH228" s="42">
        <v>6780</v>
      </c>
      <c r="BI228" s="42"/>
      <c r="BJ228" s="42"/>
      <c r="BK228" s="42"/>
      <c r="BL228" s="42"/>
      <c r="BM228" s="15">
        <v>5930</v>
      </c>
    </row>
    <row r="229" spans="1:65" outlineLevel="5">
      <c r="A229" s="22">
        <f t="shared" si="75"/>
        <v>7</v>
      </c>
      <c r="B229" s="9">
        <f t="shared" si="104"/>
        <v>43288</v>
      </c>
      <c r="C229" s="207">
        <v>498824</v>
      </c>
      <c r="D229" s="64">
        <f t="shared" si="94"/>
        <v>37.5</v>
      </c>
      <c r="E229" s="12">
        <v>38</v>
      </c>
      <c r="F229" s="12">
        <v>37</v>
      </c>
      <c r="G229" s="12">
        <v>39</v>
      </c>
      <c r="H229" s="12">
        <v>38</v>
      </c>
      <c r="I229" s="12">
        <v>37</v>
      </c>
      <c r="J229" s="12">
        <v>36</v>
      </c>
      <c r="K229" s="12">
        <v>38</v>
      </c>
      <c r="L229" s="12">
        <v>37</v>
      </c>
      <c r="M229" s="74" t="str">
        <f t="shared" si="95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96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7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40</v>
      </c>
      <c r="AO229" s="41">
        <v>987</v>
      </c>
      <c r="AP229" s="110"/>
      <c r="AQ229" s="111"/>
      <c r="AR229" s="126" t="str">
        <f t="shared" si="98"/>
        <v/>
      </c>
      <c r="AS229" s="126" t="str">
        <f t="shared" si="99"/>
        <v/>
      </c>
      <c r="AT229" s="127">
        <v>1038</v>
      </c>
      <c r="AU229" s="128"/>
      <c r="AV229" s="129"/>
      <c r="AW229" s="126" t="str">
        <f t="shared" si="100"/>
        <v/>
      </c>
      <c r="AX229" s="126" t="str">
        <f t="shared" si="101"/>
        <v/>
      </c>
      <c r="AY229" s="143" t="str">
        <f t="shared" si="102"/>
        <v/>
      </c>
      <c r="AZ229" s="97"/>
      <c r="BA229" s="68"/>
      <c r="BB229" s="68"/>
      <c r="BC229" s="68"/>
      <c r="BD229" s="68"/>
      <c r="BE229" s="15"/>
      <c r="BF229" s="5">
        <f t="shared" si="103"/>
        <v>14320</v>
      </c>
      <c r="BG229" s="42">
        <v>800</v>
      </c>
      <c r="BH229" s="42">
        <v>7740</v>
      </c>
      <c r="BI229" s="42"/>
      <c r="BJ229" s="42"/>
      <c r="BK229" s="42"/>
      <c r="BL229" s="42"/>
      <c r="BM229" s="15">
        <v>5780</v>
      </c>
    </row>
    <row r="230" spans="1:65" outlineLevel="5">
      <c r="A230" s="22">
        <f t="shared" si="75"/>
        <v>7</v>
      </c>
      <c r="B230" s="9">
        <f t="shared" si="104"/>
        <v>43289</v>
      </c>
      <c r="C230" s="207">
        <v>444608</v>
      </c>
      <c r="D230" s="64">
        <f t="shared" si="94"/>
        <v>37.299999999999997</v>
      </c>
      <c r="E230" s="12">
        <v>38</v>
      </c>
      <c r="F230" s="12">
        <v>37</v>
      </c>
      <c r="G230" s="12">
        <v>38</v>
      </c>
      <c r="H230" s="12">
        <v>38</v>
      </c>
      <c r="I230" s="12">
        <v>37</v>
      </c>
      <c r="J230" s="12">
        <v>36</v>
      </c>
      <c r="K230" s="12">
        <v>37</v>
      </c>
      <c r="L230" s="12">
        <v>37</v>
      </c>
      <c r="M230" s="74" t="str">
        <f t="shared" si="95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6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7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39</v>
      </c>
      <c r="AO230" s="41">
        <v>1021</v>
      </c>
      <c r="AP230" s="110"/>
      <c r="AQ230" s="111"/>
      <c r="AR230" s="126" t="str">
        <f t="shared" si="98"/>
        <v/>
      </c>
      <c r="AS230" s="126" t="str">
        <f t="shared" si="99"/>
        <v/>
      </c>
      <c r="AT230" s="127">
        <v>1175</v>
      </c>
      <c r="AU230" s="128"/>
      <c r="AV230" s="129"/>
      <c r="AW230" s="126" t="str">
        <f t="shared" si="100"/>
        <v/>
      </c>
      <c r="AX230" s="126" t="str">
        <f t="shared" si="101"/>
        <v/>
      </c>
      <c r="AY230" s="143" t="str">
        <f t="shared" si="102"/>
        <v/>
      </c>
      <c r="AZ230" s="97"/>
      <c r="BA230" s="68"/>
      <c r="BB230" s="68"/>
      <c r="BC230" s="68"/>
      <c r="BD230" s="68"/>
      <c r="BE230" s="15"/>
      <c r="BF230" s="5">
        <f t="shared" si="103"/>
        <v>12480</v>
      </c>
      <c r="BG230" s="42">
        <v>4800</v>
      </c>
      <c r="BH230" s="42">
        <v>1860</v>
      </c>
      <c r="BI230" s="42"/>
      <c r="BJ230" s="42"/>
      <c r="BK230" s="42"/>
      <c r="BL230" s="42"/>
      <c r="BM230" s="15">
        <v>5820</v>
      </c>
    </row>
    <row r="231" spans="1:65" outlineLevel="5">
      <c r="A231" s="22">
        <f t="shared" si="75"/>
        <v>7</v>
      </c>
      <c r="B231" s="9">
        <f t="shared" si="104"/>
        <v>43290</v>
      </c>
      <c r="C231" s="207">
        <v>475952</v>
      </c>
      <c r="D231" s="64">
        <f t="shared" si="94"/>
        <v>37.5</v>
      </c>
      <c r="E231" s="12">
        <v>38</v>
      </c>
      <c r="F231" s="12">
        <v>37</v>
      </c>
      <c r="G231" s="12">
        <v>39</v>
      </c>
      <c r="H231" s="12">
        <v>38</v>
      </c>
      <c r="I231" s="12">
        <v>37</v>
      </c>
      <c r="J231" s="12">
        <v>36</v>
      </c>
      <c r="K231" s="12">
        <v>38</v>
      </c>
      <c r="L231" s="12">
        <v>37</v>
      </c>
      <c r="M231" s="74" t="str">
        <f t="shared" si="95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6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7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30</v>
      </c>
      <c r="AO231" s="41">
        <v>1342</v>
      </c>
      <c r="AP231" s="110"/>
      <c r="AQ231" s="111"/>
      <c r="AR231" s="126" t="str">
        <f t="shared" si="98"/>
        <v/>
      </c>
      <c r="AS231" s="126" t="str">
        <f t="shared" si="99"/>
        <v/>
      </c>
      <c r="AT231" s="127">
        <v>1570</v>
      </c>
      <c r="AU231" s="128"/>
      <c r="AV231" s="129"/>
      <c r="AW231" s="126" t="str">
        <f t="shared" si="100"/>
        <v/>
      </c>
      <c r="AX231" s="126" t="str">
        <f t="shared" si="101"/>
        <v/>
      </c>
      <c r="AY231" s="143" t="str">
        <f t="shared" si="102"/>
        <v/>
      </c>
      <c r="AZ231" s="97">
        <v>80.25</v>
      </c>
      <c r="BA231" s="68"/>
      <c r="BB231" s="68"/>
      <c r="BC231" s="68"/>
      <c r="BD231" s="68"/>
      <c r="BE231" s="15"/>
      <c r="BF231" s="5">
        <f t="shared" si="103"/>
        <v>13320</v>
      </c>
      <c r="BG231" s="42">
        <v>4800</v>
      </c>
      <c r="BH231" s="42">
        <v>2680</v>
      </c>
      <c r="BI231" s="42"/>
      <c r="BJ231" s="42"/>
      <c r="BK231" s="42"/>
      <c r="BL231" s="42"/>
      <c r="BM231" s="15">
        <v>5840</v>
      </c>
    </row>
    <row r="232" spans="1:65" outlineLevel="5">
      <c r="A232" s="22">
        <f t="shared" si="75"/>
        <v>7</v>
      </c>
      <c r="B232" s="9">
        <f t="shared" si="104"/>
        <v>43291</v>
      </c>
      <c r="C232" s="207">
        <v>482550</v>
      </c>
      <c r="D232" s="64">
        <f t="shared" si="94"/>
        <v>37.5</v>
      </c>
      <c r="E232" s="12">
        <v>38</v>
      </c>
      <c r="F232" s="12">
        <v>38</v>
      </c>
      <c r="G232" s="12">
        <v>38</v>
      </c>
      <c r="H232" s="12">
        <v>38</v>
      </c>
      <c r="I232" s="12">
        <v>37</v>
      </c>
      <c r="J232" s="12">
        <v>37</v>
      </c>
      <c r="K232" s="12">
        <v>37</v>
      </c>
      <c r="L232" s="12">
        <v>37</v>
      </c>
      <c r="M232" s="74" t="str">
        <f t="shared" si="95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6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7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29</v>
      </c>
      <c r="AO232" s="41">
        <v>1375</v>
      </c>
      <c r="AP232" s="110"/>
      <c r="AQ232" s="111"/>
      <c r="AR232" s="126" t="str">
        <f t="shared" si="98"/>
        <v/>
      </c>
      <c r="AS232" s="126" t="str">
        <f t="shared" si="99"/>
        <v/>
      </c>
      <c r="AT232" s="127">
        <v>1508</v>
      </c>
      <c r="AU232" s="128"/>
      <c r="AV232" s="129"/>
      <c r="AW232" s="126" t="str">
        <f t="shared" si="100"/>
        <v/>
      </c>
      <c r="AX232" s="126" t="str">
        <f t="shared" si="101"/>
        <v/>
      </c>
      <c r="AY232" s="143" t="str">
        <f t="shared" si="102"/>
        <v/>
      </c>
      <c r="AZ232" s="97">
        <v>80.400000000000006</v>
      </c>
      <c r="BA232" s="68"/>
      <c r="BB232" s="68"/>
      <c r="BC232" s="68"/>
      <c r="BD232" s="68"/>
      <c r="BE232" s="15"/>
      <c r="BF232" s="5">
        <f t="shared" si="103"/>
        <v>14720</v>
      </c>
      <c r="BG232" s="42">
        <v>4800</v>
      </c>
      <c r="BH232" s="42">
        <v>4070</v>
      </c>
      <c r="BI232" s="42"/>
      <c r="BJ232" s="42"/>
      <c r="BK232" s="42"/>
      <c r="BL232" s="42"/>
      <c r="BM232" s="15">
        <v>5850</v>
      </c>
    </row>
    <row r="233" spans="1:65" outlineLevel="5">
      <c r="A233" s="22">
        <f t="shared" si="75"/>
        <v>7</v>
      </c>
      <c r="B233" s="9">
        <f t="shared" si="104"/>
        <v>43292</v>
      </c>
      <c r="C233" s="207">
        <v>480381</v>
      </c>
      <c r="D233" s="64">
        <f t="shared" si="94"/>
        <v>37.799999999999997</v>
      </c>
      <c r="E233" s="12">
        <v>38</v>
      </c>
      <c r="F233" s="12">
        <v>38</v>
      </c>
      <c r="G233" s="12">
        <v>38</v>
      </c>
      <c r="H233" s="12">
        <v>39</v>
      </c>
      <c r="I233" s="12">
        <v>37</v>
      </c>
      <c r="J233" s="12">
        <v>37</v>
      </c>
      <c r="K233" s="12">
        <v>37</v>
      </c>
      <c r="L233" s="12">
        <v>38</v>
      </c>
      <c r="M233" s="74" t="str">
        <f t="shared" si="95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6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7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25</v>
      </c>
      <c r="AO233" s="41">
        <v>1571</v>
      </c>
      <c r="AP233" s="110"/>
      <c r="AQ233" s="111"/>
      <c r="AR233" s="126" t="str">
        <f t="shared" si="98"/>
        <v/>
      </c>
      <c r="AS233" s="126" t="str">
        <f t="shared" si="99"/>
        <v/>
      </c>
      <c r="AT233" s="127">
        <v>1547</v>
      </c>
      <c r="AU233" s="128"/>
      <c r="AV233" s="129"/>
      <c r="AW233" s="126" t="str">
        <f t="shared" si="100"/>
        <v/>
      </c>
      <c r="AX233" s="126" t="str">
        <f t="shared" si="101"/>
        <v/>
      </c>
      <c r="AY233" s="143" t="str">
        <f t="shared" si="102"/>
        <v/>
      </c>
      <c r="AZ233" s="97">
        <v>80.63</v>
      </c>
      <c r="BA233" s="68"/>
      <c r="BB233" s="68"/>
      <c r="BC233" s="68"/>
      <c r="BD233" s="68"/>
      <c r="BE233" s="15"/>
      <c r="BF233" s="5">
        <f t="shared" si="103"/>
        <v>15220</v>
      </c>
      <c r="BG233" s="42">
        <v>3000</v>
      </c>
      <c r="BH233" s="42">
        <v>6260</v>
      </c>
      <c r="BI233" s="42"/>
      <c r="BJ233" s="42"/>
      <c r="BK233" s="42"/>
      <c r="BL233" s="42"/>
      <c r="BM233" s="15">
        <v>5960</v>
      </c>
    </row>
    <row r="234" spans="1:65" outlineLevel="5">
      <c r="A234" s="22">
        <f t="shared" si="75"/>
        <v>7</v>
      </c>
      <c r="B234" s="9">
        <f t="shared" si="104"/>
        <v>43293</v>
      </c>
      <c r="C234" s="207">
        <v>469807</v>
      </c>
      <c r="D234" s="64">
        <f t="shared" si="94"/>
        <v>37.299999999999997</v>
      </c>
      <c r="E234" s="12">
        <v>37</v>
      </c>
      <c r="F234" s="12">
        <v>38</v>
      </c>
      <c r="G234" s="12">
        <v>38</v>
      </c>
      <c r="H234" s="12">
        <v>38</v>
      </c>
      <c r="I234" s="12">
        <v>36</v>
      </c>
      <c r="J234" s="12">
        <v>37</v>
      </c>
      <c r="K234" s="12">
        <v>37</v>
      </c>
      <c r="L234" s="12">
        <v>37</v>
      </c>
      <c r="M234" s="74" t="str">
        <f t="shared" si="95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6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7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26</v>
      </c>
      <c r="AO234" s="41">
        <v>1561</v>
      </c>
      <c r="AP234" s="110"/>
      <c r="AQ234" s="111"/>
      <c r="AR234" s="126" t="str">
        <f t="shared" si="98"/>
        <v/>
      </c>
      <c r="AS234" s="126" t="str">
        <f t="shared" si="99"/>
        <v/>
      </c>
      <c r="AT234" s="127">
        <v>1568</v>
      </c>
      <c r="AU234" s="128"/>
      <c r="AV234" s="129"/>
      <c r="AW234" s="126" t="str">
        <f t="shared" si="100"/>
        <v/>
      </c>
      <c r="AX234" s="126" t="str">
        <f t="shared" si="101"/>
        <v/>
      </c>
      <c r="AY234" s="143" t="str">
        <f t="shared" si="102"/>
        <v/>
      </c>
      <c r="AZ234" s="97">
        <v>79.91</v>
      </c>
      <c r="BA234" s="68"/>
      <c r="BB234" s="68"/>
      <c r="BC234" s="68"/>
      <c r="BD234" s="68"/>
      <c r="BE234" s="15"/>
      <c r="BF234" s="5">
        <f t="shared" si="103"/>
        <v>15490</v>
      </c>
      <c r="BG234" s="42">
        <v>1800</v>
      </c>
      <c r="BH234" s="42">
        <v>7790</v>
      </c>
      <c r="BI234" s="42"/>
      <c r="BJ234" s="42"/>
      <c r="BK234" s="42"/>
      <c r="BL234" s="42"/>
      <c r="BM234" s="15">
        <v>5900</v>
      </c>
    </row>
    <row r="235" spans="1:65" outlineLevel="5">
      <c r="A235" s="22">
        <f t="shared" ref="A235:A306" si="105">MONTH(B235)</f>
        <v>7</v>
      </c>
      <c r="B235" s="9">
        <f t="shared" si="104"/>
        <v>43294</v>
      </c>
      <c r="C235" s="207">
        <v>459505</v>
      </c>
      <c r="D235" s="64">
        <f t="shared" si="94"/>
        <v>37.299999999999997</v>
      </c>
      <c r="E235" s="12">
        <v>37</v>
      </c>
      <c r="F235" s="12">
        <v>38</v>
      </c>
      <c r="G235" s="12">
        <v>38</v>
      </c>
      <c r="H235" s="12">
        <v>38</v>
      </c>
      <c r="I235" s="12">
        <v>36</v>
      </c>
      <c r="J235" s="12">
        <v>37</v>
      </c>
      <c r="K235" s="12">
        <v>37</v>
      </c>
      <c r="L235" s="12">
        <v>37</v>
      </c>
      <c r="M235" s="74">
        <f t="shared" si="95"/>
        <v>7.4</v>
      </c>
      <c r="N235" s="83">
        <v>7.53</v>
      </c>
      <c r="O235" s="83">
        <v>7.46</v>
      </c>
      <c r="P235" s="83">
        <v>7.38</v>
      </c>
      <c r="Q235" s="83">
        <v>7.4</v>
      </c>
      <c r="R235" s="83"/>
      <c r="S235" s="83"/>
      <c r="T235" s="83"/>
      <c r="U235" s="83"/>
      <c r="V235" s="5" t="str">
        <f t="shared" si="96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7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28</v>
      </c>
      <c r="AO235" s="41">
        <v>1436</v>
      </c>
      <c r="AP235" s="110">
        <v>3.46</v>
      </c>
      <c r="AQ235" s="111">
        <v>2.61</v>
      </c>
      <c r="AR235" s="126">
        <f t="shared" si="98"/>
        <v>75.433526011560687</v>
      </c>
      <c r="AS235" s="126">
        <f t="shared" si="99"/>
        <v>24.566473988439313</v>
      </c>
      <c r="AT235" s="127">
        <v>1522</v>
      </c>
      <c r="AU235" s="128">
        <v>2.29</v>
      </c>
      <c r="AV235" s="129">
        <v>1.35</v>
      </c>
      <c r="AW235" s="126">
        <f t="shared" si="100"/>
        <v>58.951965065502186</v>
      </c>
      <c r="AX235" s="126">
        <f t="shared" si="101"/>
        <v>41.048034934497814</v>
      </c>
      <c r="AY235" s="143">
        <f t="shared" si="102"/>
        <v>53.228173147468794</v>
      </c>
      <c r="AZ235" s="97">
        <v>80.099999999999994</v>
      </c>
      <c r="BA235" s="68"/>
      <c r="BB235" s="68"/>
      <c r="BC235" s="68"/>
      <c r="BD235" s="68"/>
      <c r="BE235" s="15"/>
      <c r="BF235" s="5">
        <f t="shared" si="103"/>
        <v>15220</v>
      </c>
      <c r="BG235" s="42">
        <v>4800</v>
      </c>
      <c r="BH235" s="42">
        <v>5910</v>
      </c>
      <c r="BI235" s="42"/>
      <c r="BJ235" s="42"/>
      <c r="BK235" s="42"/>
      <c r="BL235" s="42"/>
      <c r="BM235" s="15">
        <v>4510</v>
      </c>
    </row>
    <row r="236" spans="1:65" outlineLevel="5">
      <c r="A236" s="22">
        <f t="shared" si="105"/>
        <v>7</v>
      </c>
      <c r="B236" s="9">
        <f t="shared" si="104"/>
        <v>43295</v>
      </c>
      <c r="C236" s="207">
        <v>456850</v>
      </c>
      <c r="D236" s="64">
        <f t="shared" si="94"/>
        <v>37.799999999999997</v>
      </c>
      <c r="E236" s="12">
        <v>38</v>
      </c>
      <c r="F236" s="12">
        <v>38</v>
      </c>
      <c r="G236" s="12">
        <v>39</v>
      </c>
      <c r="H236" s="12">
        <v>38</v>
      </c>
      <c r="I236" s="12">
        <v>37</v>
      </c>
      <c r="J236" s="12">
        <v>37</v>
      </c>
      <c r="K236" s="12">
        <v>38</v>
      </c>
      <c r="L236" s="12">
        <v>37</v>
      </c>
      <c r="M236" s="74" t="str">
        <f t="shared" si="95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96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7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30</v>
      </c>
      <c r="AO236" s="41">
        <v>1337</v>
      </c>
      <c r="AP236" s="110"/>
      <c r="AQ236" s="111"/>
      <c r="AR236" s="126" t="str">
        <f t="shared" si="98"/>
        <v/>
      </c>
      <c r="AS236" s="126" t="str">
        <f t="shared" si="99"/>
        <v/>
      </c>
      <c r="AT236" s="127">
        <v>1516</v>
      </c>
      <c r="AU236" s="128"/>
      <c r="AV236" s="129"/>
      <c r="AW236" s="126" t="str">
        <f t="shared" si="100"/>
        <v/>
      </c>
      <c r="AX236" s="126" t="str">
        <f t="shared" si="101"/>
        <v/>
      </c>
      <c r="AY236" s="143" t="str">
        <f t="shared" si="102"/>
        <v/>
      </c>
      <c r="AZ236" s="97"/>
      <c r="BA236" s="68"/>
      <c r="BB236" s="68"/>
      <c r="BC236" s="68"/>
      <c r="BD236" s="68"/>
      <c r="BE236" s="15"/>
      <c r="BF236" s="5">
        <f t="shared" si="103"/>
        <v>14960</v>
      </c>
      <c r="BG236" s="42">
        <v>4800</v>
      </c>
      <c r="BH236" s="42">
        <v>4300</v>
      </c>
      <c r="BI236" s="42"/>
      <c r="BJ236" s="42"/>
      <c r="BK236" s="42"/>
      <c r="BL236" s="42"/>
      <c r="BM236" s="15">
        <v>5860</v>
      </c>
    </row>
    <row r="237" spans="1:65" outlineLevel="5">
      <c r="A237" s="22">
        <f t="shared" si="105"/>
        <v>7</v>
      </c>
      <c r="B237" s="9">
        <f t="shared" si="104"/>
        <v>43296</v>
      </c>
      <c r="C237" s="207">
        <v>414940</v>
      </c>
      <c r="D237" s="64">
        <f t="shared" si="94"/>
        <v>38</v>
      </c>
      <c r="E237" s="12">
        <v>38</v>
      </c>
      <c r="F237" s="12">
        <v>38</v>
      </c>
      <c r="G237" s="12">
        <v>39</v>
      </c>
      <c r="H237" s="12">
        <v>39</v>
      </c>
      <c r="I237" s="12">
        <v>37</v>
      </c>
      <c r="J237" s="12">
        <v>37</v>
      </c>
      <c r="K237" s="12">
        <v>38</v>
      </c>
      <c r="L237" s="12">
        <v>38</v>
      </c>
      <c r="M237" s="74" t="str">
        <f t="shared" si="95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6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7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27</v>
      </c>
      <c r="AO237" s="41">
        <v>1469</v>
      </c>
      <c r="AP237" s="110"/>
      <c r="AQ237" s="111"/>
      <c r="AR237" s="126" t="str">
        <f t="shared" si="98"/>
        <v/>
      </c>
      <c r="AS237" s="126" t="str">
        <f t="shared" si="99"/>
        <v/>
      </c>
      <c r="AT237" s="127">
        <v>1505</v>
      </c>
      <c r="AU237" s="128"/>
      <c r="AV237" s="129"/>
      <c r="AW237" s="126" t="str">
        <f t="shared" si="100"/>
        <v/>
      </c>
      <c r="AX237" s="126" t="str">
        <f t="shared" si="101"/>
        <v/>
      </c>
      <c r="AY237" s="143" t="str">
        <f t="shared" si="102"/>
        <v/>
      </c>
      <c r="AZ237" s="97"/>
      <c r="BA237" s="68"/>
      <c r="BB237" s="68"/>
      <c r="BC237" s="68"/>
      <c r="BD237" s="68"/>
      <c r="BE237" s="15"/>
      <c r="BF237" s="5">
        <f t="shared" si="103"/>
        <v>13720</v>
      </c>
      <c r="BG237" s="42">
        <v>4800</v>
      </c>
      <c r="BH237" s="42">
        <v>3030</v>
      </c>
      <c r="BI237" s="42"/>
      <c r="BJ237" s="42"/>
      <c r="BK237" s="42"/>
      <c r="BL237" s="42"/>
      <c r="BM237" s="15">
        <v>5890</v>
      </c>
    </row>
    <row r="238" spans="1:65" outlineLevel="5">
      <c r="A238" s="22">
        <f t="shared" si="105"/>
        <v>7</v>
      </c>
      <c r="B238" s="9">
        <f t="shared" si="104"/>
        <v>43297</v>
      </c>
      <c r="C238" s="207">
        <v>406627</v>
      </c>
      <c r="D238" s="64">
        <f t="shared" si="94"/>
        <v>37.5</v>
      </c>
      <c r="E238" s="12">
        <v>38</v>
      </c>
      <c r="F238" s="12">
        <v>38</v>
      </c>
      <c r="G238" s="12">
        <v>38</v>
      </c>
      <c r="H238" s="12">
        <v>38</v>
      </c>
      <c r="I238" s="12">
        <v>37</v>
      </c>
      <c r="J238" s="12">
        <v>37</v>
      </c>
      <c r="K238" s="12">
        <v>37</v>
      </c>
      <c r="L238" s="12">
        <v>37</v>
      </c>
      <c r="M238" s="74" t="str">
        <f t="shared" si="95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6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7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29</v>
      </c>
      <c r="AO238" s="41">
        <v>1367</v>
      </c>
      <c r="AP238" s="110"/>
      <c r="AQ238" s="111"/>
      <c r="AR238" s="126" t="str">
        <f t="shared" si="98"/>
        <v/>
      </c>
      <c r="AS238" s="126" t="str">
        <f t="shared" si="99"/>
        <v/>
      </c>
      <c r="AT238" s="127">
        <v>1551</v>
      </c>
      <c r="AU238" s="128"/>
      <c r="AV238" s="129"/>
      <c r="AW238" s="126" t="str">
        <f t="shared" si="100"/>
        <v/>
      </c>
      <c r="AX238" s="126" t="str">
        <f t="shared" si="101"/>
        <v/>
      </c>
      <c r="AY238" s="143" t="str">
        <f t="shared" si="102"/>
        <v/>
      </c>
      <c r="AZ238" s="97">
        <v>81</v>
      </c>
      <c r="BA238" s="68"/>
      <c r="BB238" s="68"/>
      <c r="BC238" s="68"/>
      <c r="BD238" s="68"/>
      <c r="BE238" s="15"/>
      <c r="BF238" s="5">
        <f t="shared" si="103"/>
        <v>15020</v>
      </c>
      <c r="BG238" s="42">
        <v>1300</v>
      </c>
      <c r="BH238" s="42">
        <v>7880</v>
      </c>
      <c r="BI238" s="42"/>
      <c r="BJ238" s="42"/>
      <c r="BK238" s="42"/>
      <c r="BL238" s="42"/>
      <c r="BM238" s="15">
        <v>5840</v>
      </c>
    </row>
    <row r="239" spans="1:65" outlineLevel="5">
      <c r="A239" s="22">
        <f t="shared" si="105"/>
        <v>7</v>
      </c>
      <c r="B239" s="9">
        <f t="shared" si="104"/>
        <v>43298</v>
      </c>
      <c r="C239" s="207">
        <v>428023</v>
      </c>
      <c r="D239" s="64">
        <f t="shared" si="94"/>
        <v>37.5</v>
      </c>
      <c r="E239" s="12">
        <v>38</v>
      </c>
      <c r="F239" s="12">
        <v>38</v>
      </c>
      <c r="G239" s="12">
        <v>38</v>
      </c>
      <c r="H239" s="12">
        <v>38</v>
      </c>
      <c r="I239" s="12">
        <v>37</v>
      </c>
      <c r="J239" s="12">
        <v>37</v>
      </c>
      <c r="K239" s="12">
        <v>37</v>
      </c>
      <c r="L239" s="12">
        <v>37</v>
      </c>
      <c r="M239" s="74" t="str">
        <f t="shared" si="95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6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7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26</v>
      </c>
      <c r="AO239" s="41">
        <v>1523</v>
      </c>
      <c r="AP239" s="110"/>
      <c r="AQ239" s="111"/>
      <c r="AR239" s="126" t="str">
        <f t="shared" si="98"/>
        <v/>
      </c>
      <c r="AS239" s="126" t="str">
        <f t="shared" si="99"/>
        <v/>
      </c>
      <c r="AT239" s="127">
        <v>1574</v>
      </c>
      <c r="AU239" s="128"/>
      <c r="AV239" s="129"/>
      <c r="AW239" s="126" t="str">
        <f t="shared" si="100"/>
        <v/>
      </c>
      <c r="AX239" s="126" t="str">
        <f t="shared" si="101"/>
        <v/>
      </c>
      <c r="AY239" s="143" t="str">
        <f t="shared" si="102"/>
        <v/>
      </c>
      <c r="AZ239" s="97">
        <v>80.25</v>
      </c>
      <c r="BA239" s="68"/>
      <c r="BB239" s="68"/>
      <c r="BC239" s="68"/>
      <c r="BD239" s="68"/>
      <c r="BE239" s="15"/>
      <c r="BF239" s="5">
        <f t="shared" si="103"/>
        <v>13620</v>
      </c>
      <c r="BG239" s="42">
        <v>2600</v>
      </c>
      <c r="BH239" s="42">
        <v>5160</v>
      </c>
      <c r="BI239" s="42"/>
      <c r="BJ239" s="42"/>
      <c r="BK239" s="42"/>
      <c r="BL239" s="42"/>
      <c r="BM239" s="15">
        <v>5860</v>
      </c>
    </row>
    <row r="240" spans="1:65" outlineLevel="5">
      <c r="A240" s="22">
        <f t="shared" si="105"/>
        <v>7</v>
      </c>
      <c r="B240" s="9">
        <f t="shared" si="104"/>
        <v>43299</v>
      </c>
      <c r="C240" s="207">
        <v>401982</v>
      </c>
      <c r="D240" s="64">
        <f t="shared" si="94"/>
        <v>37.799999999999997</v>
      </c>
      <c r="E240" s="12">
        <v>38</v>
      </c>
      <c r="F240" s="12">
        <v>38</v>
      </c>
      <c r="G240" s="12">
        <v>39</v>
      </c>
      <c r="H240" s="12">
        <v>38</v>
      </c>
      <c r="I240" s="12">
        <v>37</v>
      </c>
      <c r="J240" s="12">
        <v>37</v>
      </c>
      <c r="K240" s="12">
        <v>38</v>
      </c>
      <c r="L240" s="12">
        <v>37</v>
      </c>
      <c r="M240" s="74" t="str">
        <f t="shared" si="95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6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7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29</v>
      </c>
      <c r="AO240" s="41">
        <v>1397</v>
      </c>
      <c r="AP240" s="110"/>
      <c r="AQ240" s="111"/>
      <c r="AR240" s="126" t="str">
        <f t="shared" si="98"/>
        <v/>
      </c>
      <c r="AS240" s="126" t="str">
        <f t="shared" si="99"/>
        <v/>
      </c>
      <c r="AT240" s="127">
        <v>1582</v>
      </c>
      <c r="AU240" s="128"/>
      <c r="AV240" s="129"/>
      <c r="AW240" s="126" t="str">
        <f t="shared" si="100"/>
        <v/>
      </c>
      <c r="AX240" s="126" t="str">
        <f t="shared" si="101"/>
        <v/>
      </c>
      <c r="AY240" s="143" t="str">
        <f t="shared" si="102"/>
        <v/>
      </c>
      <c r="AZ240" s="97">
        <v>80.489999999999995</v>
      </c>
      <c r="BA240" s="68"/>
      <c r="BB240" s="68"/>
      <c r="BC240" s="68"/>
      <c r="BD240" s="68"/>
      <c r="BE240" s="15"/>
      <c r="BF240" s="5">
        <f t="shared" si="103"/>
        <v>16370</v>
      </c>
      <c r="BG240" s="42">
        <v>4800</v>
      </c>
      <c r="BH240" s="42">
        <v>5720</v>
      </c>
      <c r="BI240" s="42"/>
      <c r="BJ240" s="42"/>
      <c r="BK240" s="42"/>
      <c r="BL240" s="42"/>
      <c r="BM240" s="15">
        <v>5850</v>
      </c>
    </row>
    <row r="241" spans="1:65" outlineLevel="5">
      <c r="A241" s="22">
        <f t="shared" si="105"/>
        <v>7</v>
      </c>
      <c r="B241" s="9">
        <f t="shared" si="104"/>
        <v>43300</v>
      </c>
      <c r="C241" s="207">
        <v>405656</v>
      </c>
      <c r="D241" s="64">
        <f t="shared" si="94"/>
        <v>37.799999999999997</v>
      </c>
      <c r="E241" s="12">
        <v>38</v>
      </c>
      <c r="F241" s="12">
        <v>39</v>
      </c>
      <c r="G241" s="12">
        <v>38</v>
      </c>
      <c r="H241" s="12">
        <v>38</v>
      </c>
      <c r="I241" s="12">
        <v>37</v>
      </c>
      <c r="J241" s="12">
        <v>38</v>
      </c>
      <c r="K241" s="12">
        <v>37</v>
      </c>
      <c r="L241" s="12">
        <v>37</v>
      </c>
      <c r="M241" s="74" t="str">
        <f t="shared" si="95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6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7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25</v>
      </c>
      <c r="AO241" s="41">
        <v>1627</v>
      </c>
      <c r="AP241" s="110"/>
      <c r="AQ241" s="111"/>
      <c r="AR241" s="126" t="str">
        <f t="shared" si="98"/>
        <v/>
      </c>
      <c r="AS241" s="126" t="str">
        <f t="shared" si="99"/>
        <v/>
      </c>
      <c r="AT241" s="127">
        <v>1645</v>
      </c>
      <c r="AU241" s="128"/>
      <c r="AV241" s="129"/>
      <c r="AW241" s="126" t="str">
        <f t="shared" si="100"/>
        <v/>
      </c>
      <c r="AX241" s="126" t="str">
        <f t="shared" si="101"/>
        <v/>
      </c>
      <c r="AY241" s="143" t="str">
        <f t="shared" si="102"/>
        <v/>
      </c>
      <c r="AZ241" s="97">
        <v>80.62</v>
      </c>
      <c r="BA241" s="68"/>
      <c r="BB241" s="68"/>
      <c r="BC241" s="68"/>
      <c r="BD241" s="68"/>
      <c r="BE241" s="15"/>
      <c r="BF241" s="5">
        <f t="shared" si="103"/>
        <v>18010</v>
      </c>
      <c r="BG241" s="42">
        <v>4800</v>
      </c>
      <c r="BH241" s="42">
        <v>7380</v>
      </c>
      <c r="BI241" s="42"/>
      <c r="BJ241" s="42"/>
      <c r="BK241" s="42"/>
      <c r="BL241" s="42"/>
      <c r="BM241" s="15">
        <v>5830</v>
      </c>
    </row>
    <row r="242" spans="1:65" outlineLevel="5">
      <c r="A242" s="22">
        <f t="shared" si="105"/>
        <v>7</v>
      </c>
      <c r="B242" s="9">
        <f t="shared" si="104"/>
        <v>43301</v>
      </c>
      <c r="C242" s="207">
        <v>401030</v>
      </c>
      <c r="D242" s="64">
        <f t="shared" si="94"/>
        <v>37.5</v>
      </c>
      <c r="E242" s="12">
        <v>38</v>
      </c>
      <c r="F242" s="12">
        <v>38</v>
      </c>
      <c r="G242" s="12">
        <v>38</v>
      </c>
      <c r="H242" s="12">
        <v>38</v>
      </c>
      <c r="I242" s="12">
        <v>37</v>
      </c>
      <c r="J242" s="12">
        <v>37</v>
      </c>
      <c r="K242" s="12">
        <v>37</v>
      </c>
      <c r="L242" s="12">
        <v>37</v>
      </c>
      <c r="M242" s="74">
        <f t="shared" si="95"/>
        <v>7.4</v>
      </c>
      <c r="N242" s="83">
        <v>7.4</v>
      </c>
      <c r="O242" s="83">
        <v>7.32</v>
      </c>
      <c r="P242" s="83">
        <v>7.43</v>
      </c>
      <c r="Q242" s="83">
        <v>7.26</v>
      </c>
      <c r="R242" s="83"/>
      <c r="S242" s="83"/>
      <c r="T242" s="83"/>
      <c r="U242" s="83"/>
      <c r="V242" s="5" t="str">
        <f t="shared" si="96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7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24</v>
      </c>
      <c r="AO242" s="41">
        <v>1668</v>
      </c>
      <c r="AP242" s="110">
        <v>3.61</v>
      </c>
      <c r="AQ242" s="111">
        <v>2.67</v>
      </c>
      <c r="AR242" s="126">
        <f t="shared" si="98"/>
        <v>73.961218836565095</v>
      </c>
      <c r="AS242" s="126">
        <f t="shared" si="99"/>
        <v>26.038781163434905</v>
      </c>
      <c r="AT242" s="127">
        <v>1617</v>
      </c>
      <c r="AU242" s="128">
        <v>2.2799999999999998</v>
      </c>
      <c r="AV242" s="129">
        <v>1.33</v>
      </c>
      <c r="AW242" s="126">
        <f t="shared" si="100"/>
        <v>58.333333333333336</v>
      </c>
      <c r="AX242" s="126">
        <f t="shared" si="101"/>
        <v>41.666666666666664</v>
      </c>
      <c r="AY242" s="143">
        <f t="shared" si="102"/>
        <v>50.711610486891388</v>
      </c>
      <c r="AZ242" s="97">
        <v>80.52</v>
      </c>
      <c r="BA242" s="68"/>
      <c r="BB242" s="68"/>
      <c r="BC242" s="68"/>
      <c r="BD242" s="68"/>
      <c r="BE242" s="15"/>
      <c r="BF242" s="5">
        <f t="shared" si="103"/>
        <v>16630</v>
      </c>
      <c r="BG242" s="42">
        <v>0</v>
      </c>
      <c r="BH242" s="42">
        <v>10610</v>
      </c>
      <c r="BI242" s="42"/>
      <c r="BJ242" s="42"/>
      <c r="BK242" s="42"/>
      <c r="BL242" s="42"/>
      <c r="BM242" s="15">
        <v>6020</v>
      </c>
    </row>
    <row r="243" spans="1:65" outlineLevel="5">
      <c r="A243" s="22">
        <f t="shared" si="105"/>
        <v>7</v>
      </c>
      <c r="B243" s="9">
        <f t="shared" si="104"/>
        <v>43302</v>
      </c>
      <c r="C243" s="207">
        <v>391944</v>
      </c>
      <c r="D243" s="64">
        <f t="shared" si="94"/>
        <v>37.299999999999997</v>
      </c>
      <c r="E243" s="12">
        <v>37</v>
      </c>
      <c r="F243" s="12">
        <v>38</v>
      </c>
      <c r="G243" s="12">
        <v>38</v>
      </c>
      <c r="H243" s="12">
        <v>38</v>
      </c>
      <c r="I243" s="12">
        <v>36</v>
      </c>
      <c r="J243" s="12">
        <v>37</v>
      </c>
      <c r="K243" s="12">
        <v>37</v>
      </c>
      <c r="L243" s="12">
        <v>37</v>
      </c>
      <c r="M243" s="74" t="str">
        <f t="shared" si="95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96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7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23</v>
      </c>
      <c r="AO243" s="41">
        <v>1703</v>
      </c>
      <c r="AP243" s="110"/>
      <c r="AQ243" s="111"/>
      <c r="AR243" s="126" t="str">
        <f t="shared" si="98"/>
        <v/>
      </c>
      <c r="AS243" s="126" t="str">
        <f t="shared" si="99"/>
        <v/>
      </c>
      <c r="AT243" s="127">
        <v>1603</v>
      </c>
      <c r="AU243" s="128"/>
      <c r="AV243" s="129"/>
      <c r="AW243" s="126" t="str">
        <f t="shared" si="100"/>
        <v/>
      </c>
      <c r="AX243" s="126" t="str">
        <f t="shared" si="101"/>
        <v/>
      </c>
      <c r="AY243" s="143" t="str">
        <f t="shared" si="102"/>
        <v/>
      </c>
      <c r="AZ243" s="97"/>
      <c r="BA243" s="68"/>
      <c r="BB243" s="68"/>
      <c r="BC243" s="68"/>
      <c r="BD243" s="68"/>
      <c r="BE243" s="15"/>
      <c r="BF243" s="5">
        <f t="shared" si="103"/>
        <v>15690</v>
      </c>
      <c r="BG243" s="42">
        <v>100</v>
      </c>
      <c r="BH243" s="42">
        <v>9840</v>
      </c>
      <c r="BI243" s="42"/>
      <c r="BJ243" s="42"/>
      <c r="BK243" s="42"/>
      <c r="BL243" s="42"/>
      <c r="BM243" s="15">
        <v>5750</v>
      </c>
    </row>
    <row r="244" spans="1:65" outlineLevel="5">
      <c r="A244" s="22">
        <f t="shared" si="105"/>
        <v>7</v>
      </c>
      <c r="B244" s="9">
        <f t="shared" si="104"/>
        <v>43303</v>
      </c>
      <c r="C244" s="207">
        <v>374136</v>
      </c>
      <c r="D244" s="64">
        <f t="shared" si="94"/>
        <v>37.5</v>
      </c>
      <c r="E244" s="12">
        <v>37</v>
      </c>
      <c r="F244" s="12">
        <v>38</v>
      </c>
      <c r="G244" s="12">
        <v>39</v>
      </c>
      <c r="H244" s="12">
        <v>38</v>
      </c>
      <c r="I244" s="12">
        <v>36</v>
      </c>
      <c r="J244" s="12">
        <v>37</v>
      </c>
      <c r="K244" s="12">
        <v>38</v>
      </c>
      <c r="L244" s="12">
        <v>37</v>
      </c>
      <c r="M244" s="74" t="str">
        <f t="shared" si="95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6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7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24</v>
      </c>
      <c r="AO244" s="41">
        <v>1688</v>
      </c>
      <c r="AP244" s="110"/>
      <c r="AQ244" s="111"/>
      <c r="AR244" s="126" t="str">
        <f t="shared" si="98"/>
        <v/>
      </c>
      <c r="AS244" s="126" t="str">
        <f t="shared" si="99"/>
        <v/>
      </c>
      <c r="AT244" s="127">
        <v>1621</v>
      </c>
      <c r="AU244" s="128"/>
      <c r="AV244" s="129"/>
      <c r="AW244" s="126" t="str">
        <f t="shared" si="100"/>
        <v/>
      </c>
      <c r="AX244" s="126" t="str">
        <f t="shared" si="101"/>
        <v/>
      </c>
      <c r="AY244" s="143" t="str">
        <f t="shared" si="102"/>
        <v/>
      </c>
      <c r="AZ244" s="97"/>
      <c r="BA244" s="68"/>
      <c r="BB244" s="68"/>
      <c r="BC244" s="68"/>
      <c r="BD244" s="68"/>
      <c r="BE244" s="15"/>
      <c r="BF244" s="5">
        <f t="shared" si="103"/>
        <v>13960</v>
      </c>
      <c r="BG244" s="42">
        <v>4800</v>
      </c>
      <c r="BH244" s="42">
        <v>3370</v>
      </c>
      <c r="BI244" s="42"/>
      <c r="BJ244" s="42"/>
      <c r="BK244" s="42"/>
      <c r="BL244" s="42"/>
      <c r="BM244" s="15">
        <v>5790</v>
      </c>
    </row>
    <row r="245" spans="1:65" outlineLevel="5">
      <c r="A245" s="22">
        <f t="shared" si="105"/>
        <v>7</v>
      </c>
      <c r="B245" s="9">
        <f t="shared" si="104"/>
        <v>43304</v>
      </c>
      <c r="C245" s="207">
        <v>378576</v>
      </c>
      <c r="D245" s="64">
        <f t="shared" si="94"/>
        <v>38</v>
      </c>
      <c r="E245" s="12">
        <v>38</v>
      </c>
      <c r="F245" s="12">
        <v>38</v>
      </c>
      <c r="G245" s="12">
        <v>39</v>
      </c>
      <c r="H245" s="12">
        <v>39</v>
      </c>
      <c r="I245" s="12">
        <v>37</v>
      </c>
      <c r="J245" s="12">
        <v>37</v>
      </c>
      <c r="K245" s="12">
        <v>38</v>
      </c>
      <c r="L245" s="12">
        <v>38</v>
      </c>
      <c r="M245" s="74" t="str">
        <f t="shared" si="95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6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7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28</v>
      </c>
      <c r="AO245" s="41">
        <v>1447</v>
      </c>
      <c r="AP245" s="110"/>
      <c r="AQ245" s="111"/>
      <c r="AR245" s="126" t="str">
        <f t="shared" si="98"/>
        <v/>
      </c>
      <c r="AS245" s="126" t="str">
        <f t="shared" si="99"/>
        <v/>
      </c>
      <c r="AT245" s="127">
        <v>1618</v>
      </c>
      <c r="AU245" s="128"/>
      <c r="AV245" s="129"/>
      <c r="AW245" s="126" t="str">
        <f t="shared" si="100"/>
        <v/>
      </c>
      <c r="AX245" s="126" t="str">
        <f t="shared" si="101"/>
        <v/>
      </c>
      <c r="AY245" s="143" t="str">
        <f t="shared" si="102"/>
        <v/>
      </c>
      <c r="AZ245" s="97">
        <v>79.41</v>
      </c>
      <c r="BA245" s="68"/>
      <c r="BB245" s="68"/>
      <c r="BC245" s="68"/>
      <c r="BD245" s="68"/>
      <c r="BE245" s="15"/>
      <c r="BF245" s="5">
        <f t="shared" si="103"/>
        <v>14940</v>
      </c>
      <c r="BG245" s="42">
        <v>4800</v>
      </c>
      <c r="BH245" s="42">
        <v>4370</v>
      </c>
      <c r="BI245" s="42"/>
      <c r="BJ245" s="42"/>
      <c r="BK245" s="42"/>
      <c r="BL245" s="42"/>
      <c r="BM245" s="15">
        <v>5770</v>
      </c>
    </row>
    <row r="246" spans="1:65" outlineLevel="5">
      <c r="A246" s="22">
        <f t="shared" si="105"/>
        <v>7</v>
      </c>
      <c r="B246" s="9">
        <f t="shared" si="104"/>
        <v>43305</v>
      </c>
      <c r="C246" s="207">
        <v>387540</v>
      </c>
      <c r="D246" s="64">
        <f t="shared" si="94"/>
        <v>38.299999999999997</v>
      </c>
      <c r="E246" s="12">
        <v>38</v>
      </c>
      <c r="F246" s="12">
        <v>39</v>
      </c>
      <c r="G246" s="12">
        <v>40</v>
      </c>
      <c r="H246" s="12">
        <v>38</v>
      </c>
      <c r="I246" s="12">
        <v>37</v>
      </c>
      <c r="J246" s="12">
        <v>38</v>
      </c>
      <c r="K246" s="12">
        <v>39</v>
      </c>
      <c r="L246" s="12">
        <v>37</v>
      </c>
      <c r="M246" s="74" t="str">
        <f t="shared" si="95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6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7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23</v>
      </c>
      <c r="AO246" s="41">
        <v>1751</v>
      </c>
      <c r="AP246" s="110"/>
      <c r="AQ246" s="111"/>
      <c r="AR246" s="126" t="str">
        <f t="shared" si="98"/>
        <v/>
      </c>
      <c r="AS246" s="126" t="str">
        <f t="shared" si="99"/>
        <v/>
      </c>
      <c r="AT246" s="127">
        <v>1610</v>
      </c>
      <c r="AU246" s="128"/>
      <c r="AV246" s="129"/>
      <c r="AW246" s="126" t="str">
        <f t="shared" si="100"/>
        <v/>
      </c>
      <c r="AX246" s="126" t="str">
        <f t="shared" si="101"/>
        <v/>
      </c>
      <c r="AY246" s="143" t="str">
        <f t="shared" si="102"/>
        <v/>
      </c>
      <c r="AZ246" s="97">
        <v>79.8</v>
      </c>
      <c r="BA246" s="68"/>
      <c r="BB246" s="68"/>
      <c r="BC246" s="68"/>
      <c r="BD246" s="68"/>
      <c r="BE246" s="15"/>
      <c r="BF246" s="5">
        <f t="shared" si="103"/>
        <v>14650</v>
      </c>
      <c r="BG246" s="42">
        <v>1900</v>
      </c>
      <c r="BH246" s="42">
        <v>6940</v>
      </c>
      <c r="BI246" s="42"/>
      <c r="BJ246" s="42"/>
      <c r="BK246" s="42"/>
      <c r="BL246" s="42"/>
      <c r="BM246" s="15">
        <v>5810</v>
      </c>
    </row>
    <row r="247" spans="1:65" outlineLevel="5">
      <c r="A247" s="22">
        <f t="shared" si="105"/>
        <v>7</v>
      </c>
      <c r="B247" s="9">
        <f t="shared" si="104"/>
        <v>43306</v>
      </c>
      <c r="C247" s="207">
        <v>392906</v>
      </c>
      <c r="D247" s="64">
        <f t="shared" si="94"/>
        <v>37.5</v>
      </c>
      <c r="E247" s="12">
        <v>37</v>
      </c>
      <c r="F247" s="12">
        <v>38</v>
      </c>
      <c r="G247" s="12">
        <v>39</v>
      </c>
      <c r="H247" s="12">
        <v>38</v>
      </c>
      <c r="I247" s="12">
        <v>36</v>
      </c>
      <c r="J247" s="12">
        <v>37</v>
      </c>
      <c r="K247" s="12">
        <v>38</v>
      </c>
      <c r="L247" s="12">
        <v>37</v>
      </c>
      <c r="M247" s="74" t="str">
        <f t="shared" si="95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6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7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26</v>
      </c>
      <c r="AO247" s="41">
        <v>1560</v>
      </c>
      <c r="AP247" s="110"/>
      <c r="AQ247" s="111"/>
      <c r="AR247" s="126" t="str">
        <f t="shared" si="98"/>
        <v/>
      </c>
      <c r="AS247" s="126" t="str">
        <f t="shared" si="99"/>
        <v/>
      </c>
      <c r="AT247" s="127">
        <v>1607</v>
      </c>
      <c r="AU247" s="128"/>
      <c r="AV247" s="129"/>
      <c r="AW247" s="126" t="str">
        <f t="shared" si="100"/>
        <v/>
      </c>
      <c r="AX247" s="126" t="str">
        <f t="shared" si="101"/>
        <v/>
      </c>
      <c r="AY247" s="143" t="str">
        <f t="shared" si="102"/>
        <v/>
      </c>
      <c r="AZ247" s="97">
        <v>80.61</v>
      </c>
      <c r="BA247" s="68">
        <v>61.05</v>
      </c>
      <c r="BB247" s="68"/>
      <c r="BC247" s="68"/>
      <c r="BD247" s="68"/>
      <c r="BE247" s="15"/>
      <c r="BF247" s="5">
        <f t="shared" si="103"/>
        <v>16220</v>
      </c>
      <c r="BG247" s="42">
        <v>0</v>
      </c>
      <c r="BH247" s="42">
        <v>10440</v>
      </c>
      <c r="BI247" s="42"/>
      <c r="BJ247" s="42"/>
      <c r="BK247" s="42"/>
      <c r="BL247" s="42"/>
      <c r="BM247" s="15">
        <v>5780</v>
      </c>
    </row>
    <row r="248" spans="1:65" outlineLevel="5">
      <c r="A248" s="22">
        <f t="shared" si="105"/>
        <v>7</v>
      </c>
      <c r="B248" s="9">
        <f t="shared" si="104"/>
        <v>43307</v>
      </c>
      <c r="C248" s="207">
        <v>393451</v>
      </c>
      <c r="D248" s="64">
        <f t="shared" si="94"/>
        <v>37.299999999999997</v>
      </c>
      <c r="E248" s="12">
        <v>37</v>
      </c>
      <c r="F248" s="12">
        <v>38</v>
      </c>
      <c r="G248" s="12">
        <v>38</v>
      </c>
      <c r="H248" s="12">
        <v>38</v>
      </c>
      <c r="I248" s="12">
        <v>36</v>
      </c>
      <c r="J248" s="12">
        <v>37</v>
      </c>
      <c r="K248" s="12">
        <v>37</v>
      </c>
      <c r="L248" s="12">
        <v>37</v>
      </c>
      <c r="M248" s="74" t="str">
        <f t="shared" si="95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6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7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25</v>
      </c>
      <c r="AO248" s="41">
        <v>1616</v>
      </c>
      <c r="AP248" s="110"/>
      <c r="AQ248" s="111"/>
      <c r="AR248" s="126" t="str">
        <f t="shared" si="98"/>
        <v/>
      </c>
      <c r="AS248" s="126" t="str">
        <f t="shared" si="99"/>
        <v/>
      </c>
      <c r="AT248" s="127">
        <v>1606</v>
      </c>
      <c r="AU248" s="128"/>
      <c r="AV248" s="129"/>
      <c r="AW248" s="126" t="str">
        <f t="shared" si="100"/>
        <v/>
      </c>
      <c r="AX248" s="126" t="str">
        <f t="shared" si="101"/>
        <v/>
      </c>
      <c r="AY248" s="143" t="str">
        <f t="shared" si="102"/>
        <v/>
      </c>
      <c r="AZ248" s="97">
        <v>80.33</v>
      </c>
      <c r="BA248" s="68"/>
      <c r="BB248" s="68"/>
      <c r="BC248" s="68"/>
      <c r="BD248" s="68"/>
      <c r="BE248" s="15"/>
      <c r="BF248" s="5">
        <f t="shared" si="103"/>
        <v>14290</v>
      </c>
      <c r="BG248" s="42">
        <v>2800</v>
      </c>
      <c r="BH248" s="42">
        <v>6720</v>
      </c>
      <c r="BI248" s="42"/>
      <c r="BJ248" s="42"/>
      <c r="BK248" s="42"/>
      <c r="BL248" s="42"/>
      <c r="BM248" s="15">
        <v>4770</v>
      </c>
    </row>
    <row r="249" spans="1:65" outlineLevel="5">
      <c r="A249" s="22">
        <f t="shared" si="105"/>
        <v>7</v>
      </c>
      <c r="B249" s="9">
        <f t="shared" si="104"/>
        <v>43308</v>
      </c>
      <c r="C249" s="207">
        <v>388090</v>
      </c>
      <c r="D249" s="64">
        <f t="shared" si="94"/>
        <v>37.5</v>
      </c>
      <c r="E249" s="12">
        <v>37</v>
      </c>
      <c r="F249" s="12">
        <v>39</v>
      </c>
      <c r="G249" s="12">
        <v>38</v>
      </c>
      <c r="H249" s="12">
        <v>38</v>
      </c>
      <c r="I249" s="12">
        <v>36</v>
      </c>
      <c r="J249" s="12">
        <v>38</v>
      </c>
      <c r="K249" s="12">
        <v>37</v>
      </c>
      <c r="L249" s="12">
        <v>37</v>
      </c>
      <c r="M249" s="74">
        <f t="shared" si="95"/>
        <v>7.4</v>
      </c>
      <c r="N249" s="83">
        <v>7.36</v>
      </c>
      <c r="O249" s="83">
        <v>7.38</v>
      </c>
      <c r="P249" s="83">
        <v>7.4</v>
      </c>
      <c r="Q249" s="83">
        <v>7.28</v>
      </c>
      <c r="R249" s="83"/>
      <c r="S249" s="83"/>
      <c r="T249" s="83"/>
      <c r="U249" s="83"/>
      <c r="V249" s="5" t="str">
        <f t="shared" si="96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7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26</v>
      </c>
      <c r="AO249" s="41">
        <v>1540</v>
      </c>
      <c r="AP249" s="110">
        <v>3.31</v>
      </c>
      <c r="AQ249" s="111">
        <v>2.4300000000000002</v>
      </c>
      <c r="AR249" s="126">
        <f t="shared" si="98"/>
        <v>73.413897280966765</v>
      </c>
      <c r="AS249" s="126">
        <f t="shared" si="99"/>
        <v>26.586102719033235</v>
      </c>
      <c r="AT249" s="127">
        <v>1541</v>
      </c>
      <c r="AU249" s="128">
        <v>2.29</v>
      </c>
      <c r="AV249" s="129">
        <v>1.32</v>
      </c>
      <c r="AW249" s="126">
        <f t="shared" si="100"/>
        <v>57.641921397379917</v>
      </c>
      <c r="AX249" s="126">
        <f t="shared" si="101"/>
        <v>42.358078602620083</v>
      </c>
      <c r="AY249" s="143">
        <f t="shared" si="102"/>
        <v>50.719103983708777</v>
      </c>
      <c r="AZ249" s="97">
        <v>80.53</v>
      </c>
      <c r="BA249" s="68"/>
      <c r="BB249" s="68"/>
      <c r="BC249" s="68"/>
      <c r="BD249" s="68"/>
      <c r="BE249" s="15"/>
      <c r="BF249" s="5">
        <f t="shared" si="103"/>
        <v>14610</v>
      </c>
      <c r="BG249" s="42">
        <v>4800</v>
      </c>
      <c r="BH249" s="42">
        <v>4120</v>
      </c>
      <c r="BI249" s="42"/>
      <c r="BJ249" s="42"/>
      <c r="BK249" s="42"/>
      <c r="BL249" s="42"/>
      <c r="BM249" s="15">
        <v>5690</v>
      </c>
    </row>
    <row r="250" spans="1:65" outlineLevel="5">
      <c r="A250" s="22">
        <f t="shared" si="105"/>
        <v>7</v>
      </c>
      <c r="B250" s="9">
        <f t="shared" si="104"/>
        <v>43309</v>
      </c>
      <c r="C250" s="207">
        <v>386541</v>
      </c>
      <c r="D250" s="64">
        <f t="shared" si="94"/>
        <v>38</v>
      </c>
      <c r="E250" s="12">
        <v>38</v>
      </c>
      <c r="F250" s="12">
        <v>38</v>
      </c>
      <c r="G250" s="12">
        <v>40</v>
      </c>
      <c r="H250" s="12">
        <v>38</v>
      </c>
      <c r="I250" s="12">
        <v>37</v>
      </c>
      <c r="J250" s="12">
        <v>37</v>
      </c>
      <c r="K250" s="12">
        <v>39</v>
      </c>
      <c r="L250" s="12">
        <v>37</v>
      </c>
      <c r="M250" s="74" t="str">
        <f t="shared" si="95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96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7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23</v>
      </c>
      <c r="AO250" s="41">
        <v>1713</v>
      </c>
      <c r="AP250" s="110"/>
      <c r="AQ250" s="111"/>
      <c r="AR250" s="126" t="str">
        <f t="shared" si="98"/>
        <v/>
      </c>
      <c r="AS250" s="126" t="str">
        <f t="shared" si="99"/>
        <v/>
      </c>
      <c r="AT250" s="127">
        <v>1554</v>
      </c>
      <c r="AU250" s="128"/>
      <c r="AV250" s="129"/>
      <c r="AW250" s="126" t="str">
        <f t="shared" si="100"/>
        <v/>
      </c>
      <c r="AX250" s="126" t="str">
        <f t="shared" si="101"/>
        <v/>
      </c>
      <c r="AY250" s="143" t="str">
        <f t="shared" si="102"/>
        <v/>
      </c>
      <c r="AZ250" s="97"/>
      <c r="BA250" s="68"/>
      <c r="BB250" s="68"/>
      <c r="BC250" s="68"/>
      <c r="BD250" s="68"/>
      <c r="BE250" s="15"/>
      <c r="BF250" s="5">
        <f t="shared" si="103"/>
        <v>15590</v>
      </c>
      <c r="BG250" s="42">
        <v>3600</v>
      </c>
      <c r="BH250" s="42">
        <v>6210</v>
      </c>
      <c r="BI250" s="42"/>
      <c r="BJ250" s="42"/>
      <c r="BK250" s="42"/>
      <c r="BL250" s="42"/>
      <c r="BM250" s="15">
        <v>5780</v>
      </c>
    </row>
    <row r="251" spans="1:65" outlineLevel="5">
      <c r="A251" s="22">
        <f t="shared" si="105"/>
        <v>7</v>
      </c>
      <c r="B251" s="9">
        <f t="shared" si="104"/>
        <v>43310</v>
      </c>
      <c r="C251" s="207">
        <v>343500</v>
      </c>
      <c r="D251" s="64">
        <f t="shared" si="94"/>
        <v>37.799999999999997</v>
      </c>
      <c r="E251" s="12">
        <v>38</v>
      </c>
      <c r="F251" s="12">
        <v>38</v>
      </c>
      <c r="G251" s="12">
        <v>39</v>
      </c>
      <c r="H251" s="12">
        <v>38</v>
      </c>
      <c r="I251" s="12">
        <v>37</v>
      </c>
      <c r="J251" s="12">
        <v>37</v>
      </c>
      <c r="K251" s="12">
        <v>38</v>
      </c>
      <c r="L251" s="12">
        <v>37</v>
      </c>
      <c r="M251" s="74" t="str">
        <f t="shared" si="95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6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7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24</v>
      </c>
      <c r="AO251" s="41">
        <v>1675</v>
      </c>
      <c r="AP251" s="110"/>
      <c r="AQ251" s="111"/>
      <c r="AR251" s="126" t="str">
        <f t="shared" si="98"/>
        <v/>
      </c>
      <c r="AS251" s="126" t="str">
        <f t="shared" si="99"/>
        <v/>
      </c>
      <c r="AT251" s="127">
        <v>1537</v>
      </c>
      <c r="AU251" s="128"/>
      <c r="AV251" s="129"/>
      <c r="AW251" s="126" t="str">
        <f t="shared" si="100"/>
        <v/>
      </c>
      <c r="AX251" s="126" t="str">
        <f t="shared" si="101"/>
        <v/>
      </c>
      <c r="AY251" s="143" t="str">
        <f t="shared" si="102"/>
        <v/>
      </c>
      <c r="AZ251" s="97"/>
      <c r="BA251" s="68"/>
      <c r="BB251" s="68"/>
      <c r="BC251" s="68"/>
      <c r="BD251" s="68"/>
      <c r="BE251" s="15"/>
      <c r="BF251" s="5">
        <f t="shared" si="103"/>
        <v>14440</v>
      </c>
      <c r="BG251" s="42">
        <v>0</v>
      </c>
      <c r="BH251" s="42">
        <v>8650</v>
      </c>
      <c r="BI251" s="42"/>
      <c r="BJ251" s="42"/>
      <c r="BK251" s="42"/>
      <c r="BL251" s="42"/>
      <c r="BM251" s="15">
        <v>5790</v>
      </c>
    </row>
    <row r="252" spans="1:65" outlineLevel="5">
      <c r="A252" s="22">
        <f t="shared" si="105"/>
        <v>7</v>
      </c>
      <c r="B252" s="9">
        <f t="shared" si="104"/>
        <v>43311</v>
      </c>
      <c r="C252" s="207">
        <v>373836</v>
      </c>
      <c r="D252" s="64">
        <f t="shared" si="94"/>
        <v>37.299999999999997</v>
      </c>
      <c r="E252" s="12">
        <v>37</v>
      </c>
      <c r="F252" s="12">
        <v>38</v>
      </c>
      <c r="G252" s="12">
        <v>38</v>
      </c>
      <c r="H252" s="12">
        <v>38</v>
      </c>
      <c r="I252" s="12">
        <v>36</v>
      </c>
      <c r="J252" s="12">
        <v>37</v>
      </c>
      <c r="K252" s="12">
        <v>37</v>
      </c>
      <c r="L252" s="12">
        <v>37</v>
      </c>
      <c r="M252" s="74" t="str">
        <f t="shared" si="95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6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7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29</v>
      </c>
      <c r="AO252" s="41">
        <v>1387</v>
      </c>
      <c r="AP252" s="110"/>
      <c r="AQ252" s="111"/>
      <c r="AR252" s="126" t="str">
        <f t="shared" si="98"/>
        <v/>
      </c>
      <c r="AS252" s="126" t="str">
        <f t="shared" si="99"/>
        <v/>
      </c>
      <c r="AT252" s="127">
        <v>1575</v>
      </c>
      <c r="AU252" s="128"/>
      <c r="AV252" s="129"/>
      <c r="AW252" s="126" t="str">
        <f t="shared" si="100"/>
        <v/>
      </c>
      <c r="AX252" s="126" t="str">
        <f t="shared" si="101"/>
        <v/>
      </c>
      <c r="AY252" s="143" t="str">
        <f t="shared" si="102"/>
        <v/>
      </c>
      <c r="AZ252" s="97">
        <v>79.27</v>
      </c>
      <c r="BA252" s="68"/>
      <c r="BB252" s="68"/>
      <c r="BC252" s="68"/>
      <c r="BD252" s="68"/>
      <c r="BE252" s="15"/>
      <c r="BF252" s="5">
        <f t="shared" si="103"/>
        <v>15520</v>
      </c>
      <c r="BG252" s="42">
        <v>0</v>
      </c>
      <c r="BH252" s="42">
        <v>9780</v>
      </c>
      <c r="BI252" s="42"/>
      <c r="BJ252" s="42"/>
      <c r="BK252" s="42"/>
      <c r="BL252" s="42"/>
      <c r="BM252" s="15">
        <v>5740</v>
      </c>
    </row>
    <row r="253" spans="1:65" ht="17.25" outlineLevel="5" thickBot="1">
      <c r="A253" s="31">
        <f t="shared" si="105"/>
        <v>7</v>
      </c>
      <c r="B253" s="32">
        <f t="shared" si="104"/>
        <v>43312</v>
      </c>
      <c r="C253" s="207">
        <v>374624</v>
      </c>
      <c r="D253" s="64">
        <f t="shared" si="94"/>
        <v>37.299999999999997</v>
      </c>
      <c r="E253" s="12">
        <v>37</v>
      </c>
      <c r="F253" s="12">
        <v>38</v>
      </c>
      <c r="G253" s="12">
        <v>38</v>
      </c>
      <c r="H253" s="12">
        <v>38</v>
      </c>
      <c r="I253" s="12">
        <v>36</v>
      </c>
      <c r="J253" s="12">
        <v>37</v>
      </c>
      <c r="K253" s="12">
        <v>37</v>
      </c>
      <c r="L253" s="12">
        <v>37</v>
      </c>
      <c r="M253" s="74" t="str">
        <f t="shared" si="95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6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7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25</v>
      </c>
      <c r="AO253" s="41">
        <v>1579</v>
      </c>
      <c r="AP253" s="110"/>
      <c r="AQ253" s="111"/>
      <c r="AR253" s="126" t="str">
        <f t="shared" si="98"/>
        <v/>
      </c>
      <c r="AS253" s="126" t="str">
        <f t="shared" si="99"/>
        <v/>
      </c>
      <c r="AT253" s="127">
        <v>1574</v>
      </c>
      <c r="AU253" s="128"/>
      <c r="AV253" s="129"/>
      <c r="AW253" s="126" t="str">
        <f t="shared" si="100"/>
        <v/>
      </c>
      <c r="AX253" s="126" t="str">
        <f t="shared" si="101"/>
        <v/>
      </c>
      <c r="AY253" s="143" t="str">
        <f t="shared" si="102"/>
        <v/>
      </c>
      <c r="AZ253" s="97">
        <v>79.239999999999995</v>
      </c>
      <c r="BA253" s="68"/>
      <c r="BB253" s="68"/>
      <c r="BC253" s="68"/>
      <c r="BD253" s="68"/>
      <c r="BE253" s="15"/>
      <c r="BF253" s="5">
        <f t="shared" si="103"/>
        <v>14182</v>
      </c>
      <c r="BG253" s="42">
        <v>3600</v>
      </c>
      <c r="BH253" s="42">
        <v>8410</v>
      </c>
      <c r="BI253" s="42"/>
      <c r="BJ253" s="42"/>
      <c r="BK253" s="42"/>
      <c r="BL253" s="42"/>
      <c r="BM253" s="15">
        <v>2172</v>
      </c>
    </row>
    <row r="254" spans="1:65" outlineLevel="4">
      <c r="A254" s="157" t="s">
        <v>41</v>
      </c>
      <c r="B254" s="158"/>
      <c r="C254" s="50">
        <f t="shared" ref="C254:BM254" si="106">SUBTOTAL(4,C223:C253)</f>
        <v>547881</v>
      </c>
      <c r="D254" s="60">
        <f t="shared" si="106"/>
        <v>38.299999999999997</v>
      </c>
      <c r="E254" s="28">
        <f t="shared" si="106"/>
        <v>38</v>
      </c>
      <c r="F254" s="28">
        <f t="shared" si="106"/>
        <v>39</v>
      </c>
      <c r="G254" s="28">
        <f t="shared" si="106"/>
        <v>40</v>
      </c>
      <c r="H254" s="28">
        <f t="shared" si="106"/>
        <v>39</v>
      </c>
      <c r="I254" s="28">
        <f t="shared" si="106"/>
        <v>37</v>
      </c>
      <c r="J254" s="28">
        <f t="shared" si="106"/>
        <v>38</v>
      </c>
      <c r="K254" s="28">
        <f t="shared" si="106"/>
        <v>39</v>
      </c>
      <c r="L254" s="28">
        <f t="shared" si="106"/>
        <v>38</v>
      </c>
      <c r="M254" s="71">
        <f t="shared" si="106"/>
        <v>7.5</v>
      </c>
      <c r="N254" s="82">
        <f t="shared" si="106"/>
        <v>7.74</v>
      </c>
      <c r="O254" s="82">
        <f t="shared" si="106"/>
        <v>7.46</v>
      </c>
      <c r="P254" s="82">
        <f t="shared" si="106"/>
        <v>7.43</v>
      </c>
      <c r="Q254" s="82">
        <f t="shared" si="106"/>
        <v>7.41</v>
      </c>
      <c r="R254" s="82">
        <f t="shared" si="106"/>
        <v>0</v>
      </c>
      <c r="S254" s="82">
        <f t="shared" si="106"/>
        <v>0</v>
      </c>
      <c r="T254" s="82">
        <f t="shared" si="106"/>
        <v>0</v>
      </c>
      <c r="U254" s="82">
        <f t="shared" si="106"/>
        <v>0</v>
      </c>
      <c r="V254" s="29">
        <f t="shared" si="106"/>
        <v>0</v>
      </c>
      <c r="W254" s="39">
        <f t="shared" si="106"/>
        <v>0</v>
      </c>
      <c r="X254" s="39">
        <f t="shared" si="106"/>
        <v>0</v>
      </c>
      <c r="Y254" s="39">
        <f t="shared" si="106"/>
        <v>0</v>
      </c>
      <c r="Z254" s="39">
        <f t="shared" si="106"/>
        <v>0</v>
      </c>
      <c r="AA254" s="39">
        <f t="shared" si="106"/>
        <v>0</v>
      </c>
      <c r="AB254" s="39">
        <f t="shared" si="106"/>
        <v>0</v>
      </c>
      <c r="AC254" s="39">
        <f t="shared" si="106"/>
        <v>0</v>
      </c>
      <c r="AD254" s="39">
        <f t="shared" si="106"/>
        <v>0</v>
      </c>
      <c r="AE254" s="29">
        <f t="shared" si="106"/>
        <v>0</v>
      </c>
      <c r="AF254" s="39">
        <f t="shared" si="106"/>
        <v>0</v>
      </c>
      <c r="AG254" s="39">
        <f t="shared" si="106"/>
        <v>0</v>
      </c>
      <c r="AH254" s="39">
        <f t="shared" si="106"/>
        <v>0</v>
      </c>
      <c r="AI254" s="39">
        <f t="shared" si="106"/>
        <v>0</v>
      </c>
      <c r="AJ254" s="39">
        <f t="shared" si="106"/>
        <v>0</v>
      </c>
      <c r="AK254" s="39">
        <f t="shared" si="106"/>
        <v>0</v>
      </c>
      <c r="AL254" s="39">
        <f t="shared" si="106"/>
        <v>0</v>
      </c>
      <c r="AM254" s="39">
        <f t="shared" si="106"/>
        <v>0</v>
      </c>
      <c r="AN254" s="39">
        <f t="shared" si="106"/>
        <v>44</v>
      </c>
      <c r="AO254" s="39">
        <f t="shared" si="106"/>
        <v>1751</v>
      </c>
      <c r="AP254" s="104">
        <f t="shared" si="106"/>
        <v>3.61</v>
      </c>
      <c r="AQ254" s="105">
        <f t="shared" si="106"/>
        <v>2.67</v>
      </c>
      <c r="AR254" s="106">
        <f t="shared" si="106"/>
        <v>75.433526011560687</v>
      </c>
      <c r="AS254" s="106">
        <f t="shared" si="106"/>
        <v>29.512893982808038</v>
      </c>
      <c r="AT254" s="107">
        <f t="shared" si="106"/>
        <v>1645</v>
      </c>
      <c r="AU254" s="108">
        <f t="shared" si="106"/>
        <v>2.38</v>
      </c>
      <c r="AV254" s="109">
        <f t="shared" si="106"/>
        <v>1.35</v>
      </c>
      <c r="AW254" s="106">
        <f t="shared" si="106"/>
        <v>58.951965065502186</v>
      </c>
      <c r="AX254" s="106">
        <f t="shared" si="106"/>
        <v>47.899159663865539</v>
      </c>
      <c r="AY254" s="60">
        <f t="shared" si="106"/>
        <v>54.457281414919365</v>
      </c>
      <c r="AZ254" s="96">
        <f t="shared" si="106"/>
        <v>81</v>
      </c>
      <c r="BA254" s="67">
        <f t="shared" si="106"/>
        <v>61.05</v>
      </c>
      <c r="BB254" s="67">
        <f t="shared" si="106"/>
        <v>0</v>
      </c>
      <c r="BC254" s="67">
        <f t="shared" si="106"/>
        <v>0</v>
      </c>
      <c r="BD254" s="67">
        <f t="shared" si="106"/>
        <v>0</v>
      </c>
      <c r="BE254" s="27">
        <f t="shared" si="106"/>
        <v>0</v>
      </c>
      <c r="BF254" s="29">
        <f t="shared" si="106"/>
        <v>18010</v>
      </c>
      <c r="BG254" s="39">
        <f t="shared" si="106"/>
        <v>4800</v>
      </c>
      <c r="BH254" s="40">
        <f t="shared" si="106"/>
        <v>10610</v>
      </c>
      <c r="BI254" s="40">
        <f t="shared" si="106"/>
        <v>0</v>
      </c>
      <c r="BJ254" s="40">
        <f t="shared" si="106"/>
        <v>0</v>
      </c>
      <c r="BK254" s="40">
        <f t="shared" si="106"/>
        <v>0</v>
      </c>
      <c r="BL254" s="40">
        <f t="shared" si="106"/>
        <v>0</v>
      </c>
      <c r="BM254" s="27">
        <f t="shared" si="106"/>
        <v>6020</v>
      </c>
    </row>
    <row r="255" spans="1:65" outlineLevel="3">
      <c r="A255" s="187" t="s">
        <v>30</v>
      </c>
      <c r="B255" s="188"/>
      <c r="C255" s="207">
        <f t="shared" ref="C255:BM255" si="107">SUBTOTAL(5,C223:C253)</f>
        <v>343500</v>
      </c>
      <c r="D255" s="208">
        <f t="shared" si="107"/>
        <v>37.299999999999997</v>
      </c>
      <c r="E255" s="12">
        <f t="shared" si="107"/>
        <v>37</v>
      </c>
      <c r="F255" s="12">
        <f t="shared" si="107"/>
        <v>37</v>
      </c>
      <c r="G255" s="12">
        <f t="shared" si="107"/>
        <v>38</v>
      </c>
      <c r="H255" s="12">
        <f t="shared" si="107"/>
        <v>38</v>
      </c>
      <c r="I255" s="12">
        <f t="shared" si="107"/>
        <v>36</v>
      </c>
      <c r="J255" s="12">
        <f t="shared" si="107"/>
        <v>36</v>
      </c>
      <c r="K255" s="12">
        <f t="shared" si="107"/>
        <v>37</v>
      </c>
      <c r="L255" s="12">
        <f t="shared" si="107"/>
        <v>37</v>
      </c>
      <c r="M255" s="210">
        <f t="shared" si="107"/>
        <v>7.4</v>
      </c>
      <c r="N255" s="83">
        <f t="shared" si="107"/>
        <v>7.36</v>
      </c>
      <c r="O255" s="83">
        <f t="shared" si="107"/>
        <v>7.32</v>
      </c>
      <c r="P255" s="83">
        <f t="shared" si="107"/>
        <v>7.38</v>
      </c>
      <c r="Q255" s="83">
        <f t="shared" si="107"/>
        <v>7.26</v>
      </c>
      <c r="R255" s="83">
        <f t="shared" si="107"/>
        <v>0</v>
      </c>
      <c r="S255" s="83">
        <f t="shared" si="107"/>
        <v>0</v>
      </c>
      <c r="T255" s="83">
        <f t="shared" si="107"/>
        <v>0</v>
      </c>
      <c r="U255" s="83">
        <f t="shared" si="107"/>
        <v>0</v>
      </c>
      <c r="V255" s="212">
        <f t="shared" si="107"/>
        <v>0</v>
      </c>
      <c r="W255" s="41">
        <f t="shared" si="107"/>
        <v>0</v>
      </c>
      <c r="X255" s="41">
        <f t="shared" si="107"/>
        <v>0</v>
      </c>
      <c r="Y255" s="41">
        <f t="shared" si="107"/>
        <v>0</v>
      </c>
      <c r="Z255" s="41">
        <f t="shared" si="107"/>
        <v>0</v>
      </c>
      <c r="AA255" s="41">
        <f t="shared" si="107"/>
        <v>0</v>
      </c>
      <c r="AB255" s="41">
        <f t="shared" si="107"/>
        <v>0</v>
      </c>
      <c r="AC255" s="41">
        <f t="shared" si="107"/>
        <v>0</v>
      </c>
      <c r="AD255" s="41">
        <f t="shared" si="107"/>
        <v>0</v>
      </c>
      <c r="AE255" s="212">
        <f t="shared" si="107"/>
        <v>0</v>
      </c>
      <c r="AF255" s="41">
        <f t="shared" si="107"/>
        <v>0</v>
      </c>
      <c r="AG255" s="41">
        <f t="shared" si="107"/>
        <v>0</v>
      </c>
      <c r="AH255" s="41">
        <f t="shared" si="107"/>
        <v>0</v>
      </c>
      <c r="AI255" s="41">
        <f t="shared" si="107"/>
        <v>0</v>
      </c>
      <c r="AJ255" s="41">
        <f t="shared" si="107"/>
        <v>0</v>
      </c>
      <c r="AK255" s="41">
        <f t="shared" si="107"/>
        <v>0</v>
      </c>
      <c r="AL255" s="41">
        <f t="shared" si="107"/>
        <v>0</v>
      </c>
      <c r="AM255" s="41">
        <f t="shared" si="107"/>
        <v>0</v>
      </c>
      <c r="AN255" s="41">
        <f t="shared" si="107"/>
        <v>23</v>
      </c>
      <c r="AO255" s="41">
        <f t="shared" si="107"/>
        <v>913</v>
      </c>
      <c r="AP255" s="110">
        <f t="shared" si="107"/>
        <v>3.31</v>
      </c>
      <c r="AQ255" s="111">
        <f t="shared" si="107"/>
        <v>2.4300000000000002</v>
      </c>
      <c r="AR255" s="216">
        <f t="shared" si="107"/>
        <v>70.487106017191962</v>
      </c>
      <c r="AS255" s="216">
        <f t="shared" si="107"/>
        <v>24.566473988439313</v>
      </c>
      <c r="AT255" s="113">
        <f t="shared" si="107"/>
        <v>1038</v>
      </c>
      <c r="AU255" s="114">
        <f t="shared" si="107"/>
        <v>2.2799999999999998</v>
      </c>
      <c r="AV255" s="115">
        <f t="shared" si="107"/>
        <v>1.24</v>
      </c>
      <c r="AW255" s="216">
        <f t="shared" si="107"/>
        <v>52.100840336134461</v>
      </c>
      <c r="AX255" s="216">
        <f t="shared" si="107"/>
        <v>41.048034934497814</v>
      </c>
      <c r="AY255" s="208">
        <f t="shared" si="107"/>
        <v>50.711610486891388</v>
      </c>
      <c r="AZ255" s="97">
        <f t="shared" si="107"/>
        <v>79.239999999999995</v>
      </c>
      <c r="BA255" s="68">
        <f t="shared" si="107"/>
        <v>61.05</v>
      </c>
      <c r="BB255" s="68">
        <f t="shared" si="107"/>
        <v>0</v>
      </c>
      <c r="BC255" s="68">
        <f t="shared" si="107"/>
        <v>0</v>
      </c>
      <c r="BD255" s="68">
        <f t="shared" si="107"/>
        <v>0</v>
      </c>
      <c r="BE255" s="15">
        <f t="shared" si="107"/>
        <v>0</v>
      </c>
      <c r="BF255" s="212">
        <f t="shared" si="107"/>
        <v>12480</v>
      </c>
      <c r="BG255" s="41">
        <f t="shared" si="107"/>
        <v>0</v>
      </c>
      <c r="BH255" s="42">
        <f t="shared" si="107"/>
        <v>1860</v>
      </c>
      <c r="BI255" s="42">
        <f t="shared" si="107"/>
        <v>0</v>
      </c>
      <c r="BJ255" s="42">
        <f t="shared" si="107"/>
        <v>0</v>
      </c>
      <c r="BK255" s="42">
        <f t="shared" si="107"/>
        <v>0</v>
      </c>
      <c r="BL255" s="42">
        <f t="shared" si="107"/>
        <v>0</v>
      </c>
      <c r="BM255" s="15">
        <f t="shared" si="107"/>
        <v>290</v>
      </c>
    </row>
    <row r="256" spans="1:65" outlineLevel="2">
      <c r="A256" s="187" t="s">
        <v>19</v>
      </c>
      <c r="B256" s="188"/>
      <c r="C256" s="207">
        <f>IFERROR(SUBTOTAL(1,C223:C253),"")</f>
        <v>438145.61290322582</v>
      </c>
      <c r="D256" s="208">
        <f t="shared" ref="D256:BM256" si="108">IFERROR(SUBTOTAL(1,D223:D253),"")</f>
        <v>37.603225806451597</v>
      </c>
      <c r="E256" s="12">
        <f t="shared" si="108"/>
        <v>37.645161290322584</v>
      </c>
      <c r="F256" s="12">
        <f t="shared" si="108"/>
        <v>37.935483870967744</v>
      </c>
      <c r="G256" s="12">
        <f t="shared" si="108"/>
        <v>38.58064516129032</v>
      </c>
      <c r="H256" s="12">
        <f t="shared" si="108"/>
        <v>38.161290322580648</v>
      </c>
      <c r="I256" s="12">
        <f t="shared" si="108"/>
        <v>36.645161290322584</v>
      </c>
      <c r="J256" s="12">
        <f t="shared" si="108"/>
        <v>36.935483870967744</v>
      </c>
      <c r="K256" s="12">
        <f t="shared" si="108"/>
        <v>37.58064516129032</v>
      </c>
      <c r="L256" s="12">
        <f t="shared" si="108"/>
        <v>37.161290322580648</v>
      </c>
      <c r="M256" s="210">
        <f t="shared" si="108"/>
        <v>7.4250000000000007</v>
      </c>
      <c r="N256" s="83">
        <f t="shared" si="108"/>
        <v>7.5075000000000003</v>
      </c>
      <c r="O256" s="83">
        <f t="shared" si="108"/>
        <v>7.4050000000000002</v>
      </c>
      <c r="P256" s="83">
        <f t="shared" si="108"/>
        <v>7.3974999999999991</v>
      </c>
      <c r="Q256" s="83">
        <f t="shared" si="108"/>
        <v>7.3375000000000004</v>
      </c>
      <c r="R256" s="83" t="str">
        <f t="shared" si="108"/>
        <v/>
      </c>
      <c r="S256" s="83" t="str">
        <f t="shared" si="108"/>
        <v/>
      </c>
      <c r="T256" s="83" t="str">
        <f t="shared" si="108"/>
        <v/>
      </c>
      <c r="U256" s="83" t="str">
        <f t="shared" si="108"/>
        <v/>
      </c>
      <c r="V256" s="212" t="str">
        <f t="shared" si="108"/>
        <v/>
      </c>
      <c r="W256" s="41" t="str">
        <f t="shared" si="108"/>
        <v/>
      </c>
      <c r="X256" s="41" t="str">
        <f t="shared" si="108"/>
        <v/>
      </c>
      <c r="Y256" s="41" t="str">
        <f t="shared" si="108"/>
        <v/>
      </c>
      <c r="Z256" s="41" t="str">
        <f t="shared" si="108"/>
        <v/>
      </c>
      <c r="AA256" s="41" t="str">
        <f t="shared" si="108"/>
        <v/>
      </c>
      <c r="AB256" s="41" t="str">
        <f t="shared" si="108"/>
        <v/>
      </c>
      <c r="AC256" s="41" t="str">
        <f t="shared" si="108"/>
        <v/>
      </c>
      <c r="AD256" s="41" t="str">
        <f t="shared" si="108"/>
        <v/>
      </c>
      <c r="AE256" s="212" t="str">
        <f t="shared" si="108"/>
        <v/>
      </c>
      <c r="AF256" s="41" t="str">
        <f t="shared" si="108"/>
        <v/>
      </c>
      <c r="AG256" s="41" t="str">
        <f t="shared" si="108"/>
        <v/>
      </c>
      <c r="AH256" s="41" t="str">
        <f t="shared" si="108"/>
        <v/>
      </c>
      <c r="AI256" s="41" t="str">
        <f t="shared" si="108"/>
        <v/>
      </c>
      <c r="AJ256" s="41" t="str">
        <f t="shared" si="108"/>
        <v/>
      </c>
      <c r="AK256" s="41" t="str">
        <f t="shared" si="108"/>
        <v/>
      </c>
      <c r="AL256" s="41" t="str">
        <f t="shared" si="108"/>
        <v/>
      </c>
      <c r="AM256" s="41" t="str">
        <f t="shared" si="108"/>
        <v/>
      </c>
      <c r="AN256" s="41">
        <f t="shared" si="108"/>
        <v>28.612903225806452</v>
      </c>
      <c r="AO256" s="41">
        <f t="shared" si="108"/>
        <v>1436.6774193548388</v>
      </c>
      <c r="AP256" s="110">
        <f t="shared" si="108"/>
        <v>3.4675000000000002</v>
      </c>
      <c r="AQ256" s="111">
        <f t="shared" si="108"/>
        <v>2.5425</v>
      </c>
      <c r="AR256" s="216">
        <f t="shared" si="108"/>
        <v>73.323937036571124</v>
      </c>
      <c r="AS256" s="216">
        <f t="shared" si="108"/>
        <v>26.676062963428873</v>
      </c>
      <c r="AT256" s="113">
        <f t="shared" si="108"/>
        <v>1498.9032258064517</v>
      </c>
      <c r="AU256" s="114">
        <f t="shared" si="108"/>
        <v>2.3099999999999996</v>
      </c>
      <c r="AV256" s="115">
        <f t="shared" si="108"/>
        <v>1.31</v>
      </c>
      <c r="AW256" s="216">
        <f t="shared" si="108"/>
        <v>56.757015033087477</v>
      </c>
      <c r="AX256" s="216">
        <f t="shared" si="108"/>
        <v>43.242984966912523</v>
      </c>
      <c r="AY256" s="208">
        <f t="shared" si="108"/>
        <v>52.279042258247081</v>
      </c>
      <c r="AZ256" s="97">
        <f t="shared" si="108"/>
        <v>80.265454545454546</v>
      </c>
      <c r="BA256" s="68">
        <f t="shared" si="108"/>
        <v>61.05</v>
      </c>
      <c r="BB256" s="68" t="str">
        <f t="shared" si="108"/>
        <v/>
      </c>
      <c r="BC256" s="68" t="str">
        <f t="shared" si="108"/>
        <v/>
      </c>
      <c r="BD256" s="68" t="str">
        <f t="shared" si="108"/>
        <v/>
      </c>
      <c r="BE256" s="15" t="str">
        <f>IFERROR(SUBTOTAL(1,BE223:BE253),"")</f>
        <v/>
      </c>
      <c r="BF256" s="212">
        <f t="shared" si="108"/>
        <v>15022.967741935483</v>
      </c>
      <c r="BG256" s="41">
        <f t="shared" si="108"/>
        <v>3038.7096774193546</v>
      </c>
      <c r="BH256" s="42">
        <f t="shared" si="108"/>
        <v>6541.2903225806449</v>
      </c>
      <c r="BI256" s="42" t="str">
        <f t="shared" si="108"/>
        <v/>
      </c>
      <c r="BJ256" s="42" t="str">
        <f t="shared" si="108"/>
        <v/>
      </c>
      <c r="BK256" s="42" t="str">
        <f t="shared" si="108"/>
        <v/>
      </c>
      <c r="BL256" s="42" t="str">
        <f t="shared" si="108"/>
        <v/>
      </c>
      <c r="BM256" s="15">
        <f t="shared" si="108"/>
        <v>5442.9677419354839</v>
      </c>
    </row>
    <row r="257" spans="1:65" ht="17.25" outlineLevel="1" thickBot="1">
      <c r="A257" s="224" t="s">
        <v>54</v>
      </c>
      <c r="B257" s="225"/>
      <c r="C257" s="226">
        <f>SUBTOTAL(9,C223:C253)</f>
        <v>13582514</v>
      </c>
      <c r="D257" s="227"/>
      <c r="E257" s="228"/>
      <c r="F257" s="228"/>
      <c r="G257" s="228"/>
      <c r="H257" s="228"/>
      <c r="I257" s="228"/>
      <c r="J257" s="228"/>
      <c r="K257" s="228"/>
      <c r="L257" s="228"/>
      <c r="M257" s="229"/>
      <c r="N257" s="230"/>
      <c r="O257" s="230"/>
      <c r="P257" s="230"/>
      <c r="Q257" s="230"/>
      <c r="R257" s="230"/>
      <c r="S257" s="230"/>
      <c r="T257" s="230"/>
      <c r="U257" s="230"/>
      <c r="V257" s="231"/>
      <c r="W257" s="232"/>
      <c r="X257" s="232"/>
      <c r="Y257" s="232"/>
      <c r="Z257" s="232"/>
      <c r="AA257" s="232"/>
      <c r="AB257" s="232"/>
      <c r="AC257" s="232"/>
      <c r="AD257" s="232"/>
      <c r="AE257" s="231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3">
        <f>SUBTOTAL(9,AO223:AO253)</f>
        <v>44537</v>
      </c>
      <c r="AP257" s="234"/>
      <c r="AQ257" s="235"/>
      <c r="AR257" s="236"/>
      <c r="AS257" s="236"/>
      <c r="AT257" s="237">
        <f>SUBTOTAL(9,AT223:AT253)</f>
        <v>46466</v>
      </c>
      <c r="AU257" s="238"/>
      <c r="AV257" s="239"/>
      <c r="AW257" s="236"/>
      <c r="AX257" s="236"/>
      <c r="AY257" s="227"/>
      <c r="AZ257" s="240"/>
      <c r="BA257" s="241"/>
      <c r="BB257" s="241"/>
      <c r="BC257" s="241"/>
      <c r="BD257" s="241"/>
      <c r="BE257" s="242">
        <f>SUBTOTAL(9,BE223:BE253)</f>
        <v>0</v>
      </c>
      <c r="BF257" s="243">
        <f t="shared" ref="BF257:BM257" si="109">SUBTOTAL(9,BF223:BF253)</f>
        <v>465712</v>
      </c>
      <c r="BG257" s="233">
        <f t="shared" si="109"/>
        <v>94200</v>
      </c>
      <c r="BH257" s="244">
        <f t="shared" si="109"/>
        <v>202780</v>
      </c>
      <c r="BI257" s="244">
        <f t="shared" si="109"/>
        <v>0</v>
      </c>
      <c r="BJ257" s="244">
        <f t="shared" si="109"/>
        <v>0</v>
      </c>
      <c r="BK257" s="244">
        <f t="shared" si="109"/>
        <v>0</v>
      </c>
      <c r="BL257" s="244">
        <f t="shared" si="109"/>
        <v>0</v>
      </c>
      <c r="BM257" s="242">
        <f t="shared" si="109"/>
        <v>168732</v>
      </c>
    </row>
    <row r="258" spans="1:65" outlineLevel="5">
      <c r="A258" s="21">
        <f t="shared" si="105"/>
        <v>8</v>
      </c>
      <c r="B258" s="33">
        <f>B253+1</f>
        <v>43313</v>
      </c>
      <c r="C258" s="207">
        <v>362147</v>
      </c>
      <c r="D258" s="64">
        <f t="shared" ref="D258:D288" si="110">IFERROR(ROUND(AVERAGE(E258:L258),1),"")</f>
        <v>37.799999999999997</v>
      </c>
      <c r="E258" s="12">
        <v>38</v>
      </c>
      <c r="F258" s="12">
        <v>38</v>
      </c>
      <c r="G258" s="12">
        <v>39</v>
      </c>
      <c r="H258" s="12">
        <v>38</v>
      </c>
      <c r="I258" s="12">
        <v>37</v>
      </c>
      <c r="J258" s="12">
        <v>37</v>
      </c>
      <c r="K258" s="12">
        <v>38</v>
      </c>
      <c r="L258" s="12">
        <v>37</v>
      </c>
      <c r="M258" s="74" t="str">
        <f t="shared" ref="M258:M288" si="111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2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3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26</v>
      </c>
      <c r="AO258" s="41">
        <v>1508</v>
      </c>
      <c r="AP258" s="110"/>
      <c r="AQ258" s="111"/>
      <c r="AR258" s="126" t="str">
        <f t="shared" ref="AR258:AR288" si="114">IFERROR(AQ258/AP258*100,"")</f>
        <v/>
      </c>
      <c r="AS258" s="126" t="str">
        <f t="shared" ref="AS258:AS288" si="115">IFERROR(100-AR258,"")</f>
        <v/>
      </c>
      <c r="AT258" s="127">
        <v>1619</v>
      </c>
      <c r="AU258" s="128"/>
      <c r="AV258" s="129"/>
      <c r="AW258" s="126" t="str">
        <f t="shared" ref="AW258:AW288" si="116">IFERROR(AV258/AU258*100,"")</f>
        <v/>
      </c>
      <c r="AX258" s="126" t="str">
        <f t="shared" ref="AX258:AX288" si="117">IFERROR(100-AW258,"")</f>
        <v/>
      </c>
      <c r="AY258" s="64" t="str">
        <f t="shared" ref="AY258:AY288" si="118">IFERROR((1-((AW258*AS258)/(AX258*AR258)))*100,"")</f>
        <v/>
      </c>
      <c r="AZ258" s="97">
        <v>80.349999999999994</v>
      </c>
      <c r="BA258" s="68"/>
      <c r="BB258" s="68"/>
      <c r="BC258" s="68"/>
      <c r="BD258" s="68"/>
      <c r="BE258" s="15"/>
      <c r="BF258" s="5">
        <f t="shared" ref="BF258:BF288" si="119">IF(SUM(BG258:BM258)=0,"",SUM(BG258:BM258))</f>
        <v>17200</v>
      </c>
      <c r="BG258" s="42">
        <v>4800</v>
      </c>
      <c r="BH258" s="42">
        <v>6690</v>
      </c>
      <c r="BI258" s="42"/>
      <c r="BJ258" s="42"/>
      <c r="BK258" s="42"/>
      <c r="BL258" s="42"/>
      <c r="BM258" s="15">
        <v>5710</v>
      </c>
    </row>
    <row r="259" spans="1:65" outlineLevel="5">
      <c r="A259" s="22">
        <f t="shared" si="105"/>
        <v>8</v>
      </c>
      <c r="B259" s="9">
        <f t="shared" si="104"/>
        <v>43314</v>
      </c>
      <c r="C259" s="207">
        <v>348529</v>
      </c>
      <c r="D259" s="64">
        <f t="shared" si="110"/>
        <v>38.299999999999997</v>
      </c>
      <c r="E259" s="12">
        <v>38</v>
      </c>
      <c r="F259" s="12">
        <v>39</v>
      </c>
      <c r="G259" s="12">
        <v>39</v>
      </c>
      <c r="H259" s="12">
        <v>39</v>
      </c>
      <c r="I259" s="12">
        <v>37</v>
      </c>
      <c r="J259" s="12">
        <v>38</v>
      </c>
      <c r="K259" s="12">
        <v>38</v>
      </c>
      <c r="L259" s="12">
        <v>38</v>
      </c>
      <c r="M259" s="74" t="str">
        <f t="shared" si="111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2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3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24</v>
      </c>
      <c r="AO259" s="41">
        <v>1647</v>
      </c>
      <c r="AP259" s="110"/>
      <c r="AQ259" s="111"/>
      <c r="AR259" s="126" t="str">
        <f t="shared" si="114"/>
        <v/>
      </c>
      <c r="AS259" s="126" t="str">
        <f t="shared" si="115"/>
        <v/>
      </c>
      <c r="AT259" s="127">
        <v>1594</v>
      </c>
      <c r="AU259" s="128"/>
      <c r="AV259" s="129"/>
      <c r="AW259" s="126" t="str">
        <f t="shared" si="116"/>
        <v/>
      </c>
      <c r="AX259" s="126" t="str">
        <f t="shared" si="117"/>
        <v/>
      </c>
      <c r="AY259" s="64" t="str">
        <f t="shared" si="118"/>
        <v/>
      </c>
      <c r="AZ259" s="97">
        <v>80.19</v>
      </c>
      <c r="BA259" s="68"/>
      <c r="BB259" s="68"/>
      <c r="BC259" s="68"/>
      <c r="BD259" s="68"/>
      <c r="BE259" s="15"/>
      <c r="BF259" s="5">
        <f t="shared" si="119"/>
        <v>14880</v>
      </c>
      <c r="BG259" s="42">
        <v>4800</v>
      </c>
      <c r="BH259" s="42">
        <v>4300</v>
      </c>
      <c r="BI259" s="42"/>
      <c r="BJ259" s="42"/>
      <c r="BK259" s="42"/>
      <c r="BL259" s="42"/>
      <c r="BM259" s="15">
        <v>5780</v>
      </c>
    </row>
    <row r="260" spans="1:65" outlineLevel="5">
      <c r="A260" s="22">
        <f t="shared" si="105"/>
        <v>8</v>
      </c>
      <c r="B260" s="9">
        <f t="shared" si="104"/>
        <v>43315</v>
      </c>
      <c r="C260" s="207">
        <v>336050</v>
      </c>
      <c r="D260" s="64">
        <f t="shared" si="110"/>
        <v>38.299999999999997</v>
      </c>
      <c r="E260" s="12">
        <v>38</v>
      </c>
      <c r="F260" s="12">
        <v>39</v>
      </c>
      <c r="G260" s="12">
        <v>39</v>
      </c>
      <c r="H260" s="12">
        <v>39</v>
      </c>
      <c r="I260" s="12">
        <v>37</v>
      </c>
      <c r="J260" s="12">
        <v>38</v>
      </c>
      <c r="K260" s="12">
        <v>38</v>
      </c>
      <c r="L260" s="12">
        <v>38</v>
      </c>
      <c r="M260" s="74">
        <f t="shared" si="111"/>
        <v>7.3</v>
      </c>
      <c r="N260" s="83">
        <v>7.34</v>
      </c>
      <c r="O260" s="83">
        <v>7.37</v>
      </c>
      <c r="P260" s="83">
        <v>7.4</v>
      </c>
      <c r="Q260" s="83">
        <v>7.26</v>
      </c>
      <c r="R260" s="83"/>
      <c r="S260" s="83"/>
      <c r="T260" s="83"/>
      <c r="U260" s="83"/>
      <c r="V260" s="5" t="str">
        <f t="shared" si="112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3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25</v>
      </c>
      <c r="AO260" s="41">
        <v>1587</v>
      </c>
      <c r="AP260" s="110">
        <v>3.19</v>
      </c>
      <c r="AQ260" s="111">
        <v>2.2000000000000002</v>
      </c>
      <c r="AR260" s="126">
        <f t="shared" si="114"/>
        <v>68.965517241379317</v>
      </c>
      <c r="AS260" s="126">
        <f t="shared" si="115"/>
        <v>31.034482758620683</v>
      </c>
      <c r="AT260" s="127">
        <v>1598</v>
      </c>
      <c r="AU260" s="128">
        <v>2.16</v>
      </c>
      <c r="AV260" s="129">
        <v>1.1299999999999999</v>
      </c>
      <c r="AW260" s="126">
        <f t="shared" si="116"/>
        <v>52.314814814814802</v>
      </c>
      <c r="AX260" s="126">
        <f t="shared" si="117"/>
        <v>47.685185185185198</v>
      </c>
      <c r="AY260" s="64">
        <f t="shared" si="118"/>
        <v>50.631067961165087</v>
      </c>
      <c r="AZ260" s="97">
        <v>79.92</v>
      </c>
      <c r="BA260" s="68"/>
      <c r="BB260" s="68"/>
      <c r="BC260" s="68"/>
      <c r="BD260" s="68"/>
      <c r="BE260" s="15"/>
      <c r="BF260" s="5">
        <f t="shared" si="119"/>
        <v>14600</v>
      </c>
      <c r="BG260" s="42">
        <v>1630</v>
      </c>
      <c r="BH260" s="42">
        <v>7540</v>
      </c>
      <c r="BI260" s="42"/>
      <c r="BJ260" s="42"/>
      <c r="BK260" s="42"/>
      <c r="BL260" s="42"/>
      <c r="BM260" s="15">
        <v>5430</v>
      </c>
    </row>
    <row r="261" spans="1:65" outlineLevel="5">
      <c r="A261" s="22">
        <f t="shared" si="105"/>
        <v>8</v>
      </c>
      <c r="B261" s="9">
        <f t="shared" si="104"/>
        <v>43316</v>
      </c>
      <c r="C261" s="207">
        <v>335600</v>
      </c>
      <c r="D261" s="64">
        <f t="shared" si="110"/>
        <v>38.299999999999997</v>
      </c>
      <c r="E261" s="12">
        <v>38</v>
      </c>
      <c r="F261" s="12">
        <v>39</v>
      </c>
      <c r="G261" s="12">
        <v>39</v>
      </c>
      <c r="H261" s="12">
        <v>39</v>
      </c>
      <c r="I261" s="12">
        <v>37</v>
      </c>
      <c r="J261" s="12">
        <v>38</v>
      </c>
      <c r="K261" s="12">
        <v>38</v>
      </c>
      <c r="L261" s="12">
        <v>38</v>
      </c>
      <c r="M261" s="74" t="str">
        <f t="shared" si="111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2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3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24</v>
      </c>
      <c r="AO261" s="41">
        <v>1630</v>
      </c>
      <c r="AP261" s="110"/>
      <c r="AQ261" s="111"/>
      <c r="AR261" s="126" t="str">
        <f t="shared" si="114"/>
        <v/>
      </c>
      <c r="AS261" s="126" t="str">
        <f t="shared" si="115"/>
        <v/>
      </c>
      <c r="AT261" s="127">
        <v>1655</v>
      </c>
      <c r="AU261" s="128"/>
      <c r="AV261" s="129"/>
      <c r="AW261" s="126" t="str">
        <f t="shared" si="116"/>
        <v/>
      </c>
      <c r="AX261" s="126" t="str">
        <f t="shared" si="117"/>
        <v/>
      </c>
      <c r="AY261" s="64" t="str">
        <f t="shared" si="118"/>
        <v/>
      </c>
      <c r="AZ261" s="97"/>
      <c r="BA261" s="68"/>
      <c r="BB261" s="68"/>
      <c r="BC261" s="68"/>
      <c r="BD261" s="68"/>
      <c r="BE261" s="15"/>
      <c r="BF261" s="5">
        <f t="shared" si="119"/>
        <v>15330</v>
      </c>
      <c r="BG261" s="42">
        <v>0</v>
      </c>
      <c r="BH261" s="42">
        <v>10140</v>
      </c>
      <c r="BI261" s="42"/>
      <c r="BJ261" s="42"/>
      <c r="BK261" s="42"/>
      <c r="BL261" s="42"/>
      <c r="BM261" s="15">
        <v>5190</v>
      </c>
    </row>
    <row r="262" spans="1:65" outlineLevel="5">
      <c r="A262" s="22">
        <f t="shared" si="105"/>
        <v>8</v>
      </c>
      <c r="B262" s="9">
        <f t="shared" si="104"/>
        <v>43317</v>
      </c>
      <c r="C262" s="207">
        <v>331120</v>
      </c>
      <c r="D262" s="64">
        <f t="shared" si="110"/>
        <v>37.299999999999997</v>
      </c>
      <c r="E262" s="12">
        <v>37</v>
      </c>
      <c r="F262" s="12">
        <v>38</v>
      </c>
      <c r="G262" s="12">
        <v>38</v>
      </c>
      <c r="H262" s="12">
        <v>38</v>
      </c>
      <c r="I262" s="12">
        <v>36</v>
      </c>
      <c r="J262" s="12">
        <v>37</v>
      </c>
      <c r="K262" s="12">
        <v>37</v>
      </c>
      <c r="L262" s="12">
        <v>37</v>
      </c>
      <c r="M262" s="74" t="str">
        <f t="shared" si="111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2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3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26</v>
      </c>
      <c r="AO262" s="41">
        <v>1553</v>
      </c>
      <c r="AP262" s="110"/>
      <c r="AQ262" s="111"/>
      <c r="AR262" s="126" t="str">
        <f t="shared" si="114"/>
        <v/>
      </c>
      <c r="AS262" s="126" t="str">
        <f t="shared" si="115"/>
        <v/>
      </c>
      <c r="AT262" s="127">
        <v>1637</v>
      </c>
      <c r="AU262" s="128"/>
      <c r="AV262" s="129"/>
      <c r="AW262" s="126" t="str">
        <f t="shared" si="116"/>
        <v/>
      </c>
      <c r="AX262" s="126" t="str">
        <f t="shared" si="117"/>
        <v/>
      </c>
      <c r="AY262" s="64" t="str">
        <f t="shared" si="118"/>
        <v/>
      </c>
      <c r="AZ262" s="97"/>
      <c r="BA262" s="68"/>
      <c r="BB262" s="68"/>
      <c r="BC262" s="68"/>
      <c r="BD262" s="68"/>
      <c r="BE262" s="15"/>
      <c r="BF262" s="5">
        <f t="shared" si="119"/>
        <v>15110</v>
      </c>
      <c r="BG262" s="42">
        <v>2280</v>
      </c>
      <c r="BH262" s="42">
        <v>10180</v>
      </c>
      <c r="BI262" s="42"/>
      <c r="BJ262" s="42"/>
      <c r="BK262" s="42"/>
      <c r="BL262" s="42"/>
      <c r="BM262" s="15">
        <v>2650</v>
      </c>
    </row>
    <row r="263" spans="1:65" outlineLevel="5">
      <c r="A263" s="22">
        <f t="shared" si="105"/>
        <v>8</v>
      </c>
      <c r="B263" s="9">
        <f t="shared" si="104"/>
        <v>43318</v>
      </c>
      <c r="C263" s="207">
        <v>367812</v>
      </c>
      <c r="D263" s="64">
        <f t="shared" si="110"/>
        <v>38.299999999999997</v>
      </c>
      <c r="E263" s="12">
        <v>38</v>
      </c>
      <c r="F263" s="12">
        <v>39</v>
      </c>
      <c r="G263" s="12">
        <v>39</v>
      </c>
      <c r="H263" s="12">
        <v>39</v>
      </c>
      <c r="I263" s="12">
        <v>37</v>
      </c>
      <c r="J263" s="12">
        <v>38</v>
      </c>
      <c r="K263" s="12">
        <v>38</v>
      </c>
      <c r="L263" s="12">
        <v>38</v>
      </c>
      <c r="M263" s="74" t="str">
        <f t="shared" si="111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2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3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25</v>
      </c>
      <c r="AO263" s="41">
        <v>1565</v>
      </c>
      <c r="AP263" s="110"/>
      <c r="AQ263" s="111"/>
      <c r="AR263" s="126" t="str">
        <f t="shared" si="114"/>
        <v/>
      </c>
      <c r="AS263" s="126" t="str">
        <f t="shared" si="115"/>
        <v/>
      </c>
      <c r="AT263" s="127">
        <v>1635</v>
      </c>
      <c r="AU263" s="128"/>
      <c r="AV263" s="129"/>
      <c r="AW263" s="126" t="str">
        <f t="shared" si="116"/>
        <v/>
      </c>
      <c r="AX263" s="126" t="str">
        <f t="shared" si="117"/>
        <v/>
      </c>
      <c r="AY263" s="64" t="str">
        <f t="shared" si="118"/>
        <v/>
      </c>
      <c r="AZ263" s="97">
        <v>80.3</v>
      </c>
      <c r="BA263" s="68"/>
      <c r="BB263" s="68"/>
      <c r="BC263" s="68"/>
      <c r="BD263" s="68"/>
      <c r="BE263" s="15"/>
      <c r="BF263" s="5">
        <f t="shared" si="119"/>
        <v>12620</v>
      </c>
      <c r="BG263" s="42">
        <v>2150</v>
      </c>
      <c r="BH263" s="42">
        <v>4810</v>
      </c>
      <c r="BI263" s="42"/>
      <c r="BJ263" s="42"/>
      <c r="BK263" s="42"/>
      <c r="BL263" s="42"/>
      <c r="BM263" s="15">
        <v>5660</v>
      </c>
    </row>
    <row r="264" spans="1:65" outlineLevel="5">
      <c r="A264" s="22">
        <f t="shared" si="105"/>
        <v>8</v>
      </c>
      <c r="B264" s="9">
        <f t="shared" si="104"/>
        <v>43319</v>
      </c>
      <c r="C264" s="207">
        <v>351755</v>
      </c>
      <c r="D264" s="64">
        <f t="shared" si="110"/>
        <v>37.5</v>
      </c>
      <c r="E264" s="12">
        <v>37</v>
      </c>
      <c r="F264" s="12">
        <v>38</v>
      </c>
      <c r="G264" s="12">
        <v>39</v>
      </c>
      <c r="H264" s="12">
        <v>38</v>
      </c>
      <c r="I264" s="12">
        <v>36</v>
      </c>
      <c r="J264" s="12">
        <v>37</v>
      </c>
      <c r="K264" s="12">
        <v>38</v>
      </c>
      <c r="L264" s="12">
        <v>37</v>
      </c>
      <c r="M264" s="74" t="str">
        <f t="shared" si="111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2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3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27</v>
      </c>
      <c r="AO264" s="41">
        <v>1469</v>
      </c>
      <c r="AP264" s="110"/>
      <c r="AQ264" s="111"/>
      <c r="AR264" s="126" t="str">
        <f t="shared" si="114"/>
        <v/>
      </c>
      <c r="AS264" s="126" t="str">
        <f t="shared" si="115"/>
        <v/>
      </c>
      <c r="AT264" s="127">
        <v>1621</v>
      </c>
      <c r="AU264" s="128"/>
      <c r="AV264" s="129"/>
      <c r="AW264" s="126" t="str">
        <f t="shared" si="116"/>
        <v/>
      </c>
      <c r="AX264" s="126" t="str">
        <f t="shared" si="117"/>
        <v/>
      </c>
      <c r="AY264" s="64" t="str">
        <f t="shared" si="118"/>
        <v/>
      </c>
      <c r="AZ264" s="97">
        <v>80.099999999999994</v>
      </c>
      <c r="BA264" s="68"/>
      <c r="BB264" s="68"/>
      <c r="BC264" s="68"/>
      <c r="BD264" s="68"/>
      <c r="BE264" s="15"/>
      <c r="BF264" s="5">
        <f t="shared" si="119"/>
        <v>15370</v>
      </c>
      <c r="BG264" s="42">
        <v>0</v>
      </c>
      <c r="BH264" s="42">
        <v>9650</v>
      </c>
      <c r="BI264" s="42"/>
      <c r="BJ264" s="42"/>
      <c r="BK264" s="42"/>
      <c r="BL264" s="42"/>
      <c r="BM264" s="15">
        <v>5720</v>
      </c>
    </row>
    <row r="265" spans="1:65" outlineLevel="5">
      <c r="A265" s="22">
        <f t="shared" si="105"/>
        <v>8</v>
      </c>
      <c r="B265" s="9">
        <f t="shared" si="104"/>
        <v>43320</v>
      </c>
      <c r="C265" s="207">
        <v>358622</v>
      </c>
      <c r="D265" s="64">
        <f t="shared" si="110"/>
        <v>37.299999999999997</v>
      </c>
      <c r="E265" s="12">
        <v>37</v>
      </c>
      <c r="F265" s="12">
        <v>38</v>
      </c>
      <c r="G265" s="12">
        <v>38</v>
      </c>
      <c r="H265" s="12">
        <v>38</v>
      </c>
      <c r="I265" s="12">
        <v>36</v>
      </c>
      <c r="J265" s="12">
        <v>37</v>
      </c>
      <c r="K265" s="12">
        <v>37</v>
      </c>
      <c r="L265" s="12">
        <v>37</v>
      </c>
      <c r="M265" s="74" t="str">
        <f t="shared" si="111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2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3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27</v>
      </c>
      <c r="AO265" s="41">
        <v>1486</v>
      </c>
      <c r="AP265" s="110"/>
      <c r="AQ265" s="111"/>
      <c r="AR265" s="126" t="str">
        <f t="shared" si="114"/>
        <v/>
      </c>
      <c r="AS265" s="126" t="str">
        <f t="shared" si="115"/>
        <v/>
      </c>
      <c r="AT265" s="127">
        <v>1289</v>
      </c>
      <c r="AU265" s="128"/>
      <c r="AV265" s="129"/>
      <c r="AW265" s="126" t="str">
        <f t="shared" si="116"/>
        <v/>
      </c>
      <c r="AX265" s="126" t="str">
        <f t="shared" si="117"/>
        <v/>
      </c>
      <c r="AY265" s="64" t="str">
        <f t="shared" si="118"/>
        <v/>
      </c>
      <c r="AZ265" s="97">
        <v>79.92</v>
      </c>
      <c r="BA265" s="68"/>
      <c r="BB265" s="68"/>
      <c r="BC265" s="68"/>
      <c r="BD265" s="68"/>
      <c r="BE265" s="15"/>
      <c r="BF265" s="5">
        <f t="shared" si="119"/>
        <v>16550</v>
      </c>
      <c r="BG265" s="42">
        <v>2000</v>
      </c>
      <c r="BH265" s="42">
        <v>8910</v>
      </c>
      <c r="BI265" s="42"/>
      <c r="BJ265" s="42"/>
      <c r="BK265" s="42"/>
      <c r="BL265" s="42"/>
      <c r="BM265" s="15">
        <v>5640</v>
      </c>
    </row>
    <row r="266" spans="1:65" outlineLevel="5">
      <c r="A266" s="22">
        <f t="shared" si="105"/>
        <v>8</v>
      </c>
      <c r="B266" s="9">
        <f t="shared" si="104"/>
        <v>43321</v>
      </c>
      <c r="C266" s="207">
        <v>378412</v>
      </c>
      <c r="D266" s="64">
        <f t="shared" si="110"/>
        <v>37.5</v>
      </c>
      <c r="E266" s="12">
        <v>38</v>
      </c>
      <c r="F266" s="12">
        <v>38</v>
      </c>
      <c r="G266" s="12">
        <v>38</v>
      </c>
      <c r="H266" s="12">
        <v>38</v>
      </c>
      <c r="I266" s="12">
        <v>37</v>
      </c>
      <c r="J266" s="12">
        <v>37</v>
      </c>
      <c r="K266" s="12">
        <v>37</v>
      </c>
      <c r="L266" s="12">
        <v>37</v>
      </c>
      <c r="M266" s="74" t="str">
        <f t="shared" si="111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2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3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33</v>
      </c>
      <c r="AO266" s="41">
        <v>1225</v>
      </c>
      <c r="AP266" s="110"/>
      <c r="AQ266" s="111"/>
      <c r="AR266" s="126" t="str">
        <f t="shared" si="114"/>
        <v/>
      </c>
      <c r="AS266" s="126" t="str">
        <f t="shared" si="115"/>
        <v/>
      </c>
      <c r="AT266" s="127">
        <v>1056</v>
      </c>
      <c r="AU266" s="128"/>
      <c r="AV266" s="129"/>
      <c r="AW266" s="126" t="str">
        <f t="shared" si="116"/>
        <v/>
      </c>
      <c r="AX266" s="126" t="str">
        <f t="shared" si="117"/>
        <v/>
      </c>
      <c r="AY266" s="64" t="str">
        <f t="shared" si="118"/>
        <v/>
      </c>
      <c r="AZ266" s="97">
        <v>80.16</v>
      </c>
      <c r="BA266" s="68"/>
      <c r="BB266" s="68"/>
      <c r="BC266" s="68"/>
      <c r="BD266" s="68"/>
      <c r="BE266" s="15"/>
      <c r="BF266" s="5">
        <f t="shared" si="119"/>
        <v>12370</v>
      </c>
      <c r="BG266" s="42">
        <v>4800</v>
      </c>
      <c r="BH266" s="42">
        <v>1860</v>
      </c>
      <c r="BI266" s="42"/>
      <c r="BJ266" s="42"/>
      <c r="BK266" s="42"/>
      <c r="BL266" s="42"/>
      <c r="BM266" s="15">
        <v>5710</v>
      </c>
    </row>
    <row r="267" spans="1:65" outlineLevel="5">
      <c r="A267" s="22">
        <f t="shared" si="105"/>
        <v>8</v>
      </c>
      <c r="B267" s="9">
        <f t="shared" si="104"/>
        <v>43322</v>
      </c>
      <c r="C267" s="207">
        <v>401614</v>
      </c>
      <c r="D267" s="64">
        <f t="shared" si="110"/>
        <v>38</v>
      </c>
      <c r="E267" s="12">
        <v>38</v>
      </c>
      <c r="F267" s="12">
        <v>38</v>
      </c>
      <c r="G267" s="12">
        <v>40</v>
      </c>
      <c r="H267" s="12">
        <v>38</v>
      </c>
      <c r="I267" s="12">
        <v>37</v>
      </c>
      <c r="J267" s="12">
        <v>37</v>
      </c>
      <c r="K267" s="12">
        <v>39</v>
      </c>
      <c r="L267" s="12">
        <v>37</v>
      </c>
      <c r="M267" s="74">
        <f t="shared" si="111"/>
        <v>7.3</v>
      </c>
      <c r="N267" s="83">
        <v>7.14</v>
      </c>
      <c r="O267" s="83">
        <v>7.28</v>
      </c>
      <c r="P267" s="83">
        <v>7.42</v>
      </c>
      <c r="Q267" s="83">
        <v>7.26</v>
      </c>
      <c r="R267" s="83"/>
      <c r="S267" s="83"/>
      <c r="T267" s="83"/>
      <c r="U267" s="83"/>
      <c r="V267" s="5" t="str">
        <f t="shared" si="112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3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30</v>
      </c>
      <c r="AO267" s="41">
        <v>1309</v>
      </c>
      <c r="AP267" s="110">
        <v>3.65</v>
      </c>
      <c r="AQ267" s="111">
        <v>2.77</v>
      </c>
      <c r="AR267" s="126">
        <f t="shared" si="114"/>
        <v>75.890410958904113</v>
      </c>
      <c r="AS267" s="126">
        <f t="shared" si="115"/>
        <v>24.109589041095887</v>
      </c>
      <c r="AT267" s="127">
        <v>1037</v>
      </c>
      <c r="AU267" s="128">
        <v>2.08</v>
      </c>
      <c r="AV267" s="129">
        <v>1.26</v>
      </c>
      <c r="AW267" s="126">
        <f t="shared" si="116"/>
        <v>60.576923076923073</v>
      </c>
      <c r="AX267" s="126">
        <f t="shared" si="117"/>
        <v>39.423076923076927</v>
      </c>
      <c r="AY267" s="64">
        <f t="shared" si="118"/>
        <v>51.184291626309772</v>
      </c>
      <c r="AZ267" s="97">
        <v>80.44</v>
      </c>
      <c r="BA267" s="68"/>
      <c r="BB267" s="68"/>
      <c r="BC267" s="68"/>
      <c r="BD267" s="68"/>
      <c r="BE267" s="15"/>
      <c r="BF267" s="5">
        <f t="shared" si="119"/>
        <v>12770</v>
      </c>
      <c r="BG267" s="42">
        <v>1800</v>
      </c>
      <c r="BH267" s="42">
        <v>5200</v>
      </c>
      <c r="BI267" s="42"/>
      <c r="BJ267" s="42"/>
      <c r="BK267" s="42"/>
      <c r="BL267" s="42"/>
      <c r="BM267" s="15">
        <v>5770</v>
      </c>
    </row>
    <row r="268" spans="1:65" outlineLevel="5">
      <c r="A268" s="22">
        <f t="shared" si="105"/>
        <v>8</v>
      </c>
      <c r="B268" s="9">
        <f t="shared" si="104"/>
        <v>43323</v>
      </c>
      <c r="C268" s="207">
        <v>373635</v>
      </c>
      <c r="D268" s="64">
        <f t="shared" si="110"/>
        <v>37.799999999999997</v>
      </c>
      <c r="E268" s="12">
        <v>38</v>
      </c>
      <c r="F268" s="12">
        <v>38</v>
      </c>
      <c r="G268" s="12">
        <v>39</v>
      </c>
      <c r="H268" s="12">
        <v>38</v>
      </c>
      <c r="I268" s="12">
        <v>37</v>
      </c>
      <c r="J268" s="12">
        <v>37</v>
      </c>
      <c r="K268" s="12">
        <v>38</v>
      </c>
      <c r="L268" s="12">
        <v>37</v>
      </c>
      <c r="M268" s="74" t="str">
        <f t="shared" si="111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2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3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35</v>
      </c>
      <c r="AO268" s="41">
        <v>1148</v>
      </c>
      <c r="AP268" s="110"/>
      <c r="AQ268" s="111"/>
      <c r="AR268" s="126" t="str">
        <f t="shared" si="114"/>
        <v/>
      </c>
      <c r="AS268" s="126" t="str">
        <f t="shared" si="115"/>
        <v/>
      </c>
      <c r="AT268" s="127">
        <v>1034</v>
      </c>
      <c r="AU268" s="128"/>
      <c r="AV268" s="129"/>
      <c r="AW268" s="126" t="str">
        <f t="shared" si="116"/>
        <v/>
      </c>
      <c r="AX268" s="126" t="str">
        <f t="shared" si="117"/>
        <v/>
      </c>
      <c r="AY268" s="64" t="str">
        <f t="shared" si="118"/>
        <v/>
      </c>
      <c r="AZ268" s="97"/>
      <c r="BA268" s="68"/>
      <c r="BB268" s="68"/>
      <c r="BC268" s="68"/>
      <c r="BD268" s="68"/>
      <c r="BE268" s="15"/>
      <c r="BF268" s="5">
        <f t="shared" si="119"/>
        <v>11390</v>
      </c>
      <c r="BG268" s="42">
        <v>0</v>
      </c>
      <c r="BH268" s="42">
        <v>6090</v>
      </c>
      <c r="BI268" s="42"/>
      <c r="BJ268" s="42"/>
      <c r="BK268" s="42"/>
      <c r="BL268" s="42"/>
      <c r="BM268" s="15">
        <v>5300</v>
      </c>
    </row>
    <row r="269" spans="1:65" outlineLevel="5">
      <c r="A269" s="22">
        <f t="shared" si="105"/>
        <v>8</v>
      </c>
      <c r="B269" s="9">
        <f t="shared" si="104"/>
        <v>43324</v>
      </c>
      <c r="C269" s="207">
        <v>352280</v>
      </c>
      <c r="D269" s="64">
        <f t="shared" si="110"/>
        <v>37.299999999999997</v>
      </c>
      <c r="E269" s="12">
        <v>37</v>
      </c>
      <c r="F269" s="12">
        <v>37</v>
      </c>
      <c r="G269" s="12">
        <v>39</v>
      </c>
      <c r="H269" s="12">
        <v>38</v>
      </c>
      <c r="I269" s="12">
        <v>36</v>
      </c>
      <c r="J269" s="12">
        <v>36</v>
      </c>
      <c r="K269" s="12">
        <v>38</v>
      </c>
      <c r="L269" s="12">
        <v>37</v>
      </c>
      <c r="M269" s="74" t="str">
        <f t="shared" si="111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2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3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37</v>
      </c>
      <c r="AO269" s="41">
        <v>1087</v>
      </c>
      <c r="AP269" s="110"/>
      <c r="AQ269" s="111"/>
      <c r="AR269" s="126" t="str">
        <f t="shared" si="114"/>
        <v/>
      </c>
      <c r="AS269" s="126" t="str">
        <f t="shared" si="115"/>
        <v/>
      </c>
      <c r="AT269" s="127">
        <v>1062</v>
      </c>
      <c r="AU269" s="128"/>
      <c r="AV269" s="129"/>
      <c r="AW269" s="126" t="str">
        <f t="shared" si="116"/>
        <v/>
      </c>
      <c r="AX269" s="126" t="str">
        <f t="shared" si="117"/>
        <v/>
      </c>
      <c r="AY269" s="64" t="str">
        <f t="shared" si="118"/>
        <v/>
      </c>
      <c r="AZ269" s="97"/>
      <c r="BA269" s="68"/>
      <c r="BB269" s="68"/>
      <c r="BC269" s="68"/>
      <c r="BD269" s="68"/>
      <c r="BE269" s="15"/>
      <c r="BF269" s="5">
        <f t="shared" si="119"/>
        <v>12080</v>
      </c>
      <c r="BG269" s="42">
        <v>0</v>
      </c>
      <c r="BH269" s="42">
        <v>6450</v>
      </c>
      <c r="BI269" s="42"/>
      <c r="BJ269" s="42"/>
      <c r="BK269" s="42"/>
      <c r="BL269" s="42"/>
      <c r="BM269" s="15">
        <v>5630</v>
      </c>
    </row>
    <row r="270" spans="1:65" outlineLevel="5">
      <c r="A270" s="22">
        <f t="shared" si="105"/>
        <v>8</v>
      </c>
      <c r="B270" s="9">
        <f t="shared" si="104"/>
        <v>43325</v>
      </c>
      <c r="C270" s="207">
        <v>364338</v>
      </c>
      <c r="D270" s="64">
        <f t="shared" si="110"/>
        <v>37</v>
      </c>
      <c r="E270" s="12">
        <v>37</v>
      </c>
      <c r="F270" s="12">
        <v>37</v>
      </c>
      <c r="G270" s="12">
        <v>38</v>
      </c>
      <c r="H270" s="12">
        <v>38</v>
      </c>
      <c r="I270" s="12">
        <v>36</v>
      </c>
      <c r="J270" s="12">
        <v>36</v>
      </c>
      <c r="K270" s="12">
        <v>37</v>
      </c>
      <c r="L270" s="12">
        <v>37</v>
      </c>
      <c r="M270" s="74" t="str">
        <f t="shared" si="111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2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3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40</v>
      </c>
      <c r="AO270" s="41">
        <v>991</v>
      </c>
      <c r="AP270" s="110"/>
      <c r="AQ270" s="111"/>
      <c r="AR270" s="126" t="str">
        <f t="shared" si="114"/>
        <v/>
      </c>
      <c r="AS270" s="126" t="str">
        <f t="shared" si="115"/>
        <v/>
      </c>
      <c r="AT270" s="127">
        <v>1034</v>
      </c>
      <c r="AU270" s="128"/>
      <c r="AV270" s="129"/>
      <c r="AW270" s="126" t="str">
        <f t="shared" si="116"/>
        <v/>
      </c>
      <c r="AX270" s="126" t="str">
        <f t="shared" si="117"/>
        <v/>
      </c>
      <c r="AY270" s="64" t="str">
        <f t="shared" si="118"/>
        <v/>
      </c>
      <c r="AZ270" s="97">
        <v>80.739999999999995</v>
      </c>
      <c r="BA270" s="68"/>
      <c r="BB270" s="68"/>
      <c r="BC270" s="68"/>
      <c r="BD270" s="68"/>
      <c r="BE270" s="15"/>
      <c r="BF270" s="5">
        <f t="shared" si="119"/>
        <v>12850</v>
      </c>
      <c r="BG270" s="42">
        <v>0</v>
      </c>
      <c r="BH270" s="42">
        <v>7290</v>
      </c>
      <c r="BI270" s="42"/>
      <c r="BJ270" s="42"/>
      <c r="BK270" s="42"/>
      <c r="BL270" s="42"/>
      <c r="BM270" s="15">
        <v>5560</v>
      </c>
    </row>
    <row r="271" spans="1:65" outlineLevel="5">
      <c r="A271" s="22">
        <f t="shared" si="105"/>
        <v>8</v>
      </c>
      <c r="B271" s="9">
        <f t="shared" si="104"/>
        <v>43326</v>
      </c>
      <c r="C271" s="207">
        <v>370065</v>
      </c>
      <c r="D271" s="64">
        <f t="shared" si="110"/>
        <v>37.299999999999997</v>
      </c>
      <c r="E271" s="12">
        <v>37</v>
      </c>
      <c r="F271" s="12">
        <v>37</v>
      </c>
      <c r="G271" s="12">
        <v>39</v>
      </c>
      <c r="H271" s="12">
        <v>38</v>
      </c>
      <c r="I271" s="12">
        <v>36</v>
      </c>
      <c r="J271" s="12">
        <v>36</v>
      </c>
      <c r="K271" s="12">
        <v>38</v>
      </c>
      <c r="L271" s="12">
        <v>37</v>
      </c>
      <c r="M271" s="74" t="str">
        <f t="shared" si="111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2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3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39</v>
      </c>
      <c r="AO271" s="41">
        <v>1016</v>
      </c>
      <c r="AP271" s="110"/>
      <c r="AQ271" s="111"/>
      <c r="AR271" s="126" t="str">
        <f t="shared" si="114"/>
        <v/>
      </c>
      <c r="AS271" s="126" t="str">
        <f t="shared" si="115"/>
        <v/>
      </c>
      <c r="AT271" s="127">
        <v>1043</v>
      </c>
      <c r="AU271" s="128"/>
      <c r="AV271" s="129"/>
      <c r="AW271" s="126" t="str">
        <f t="shared" si="116"/>
        <v/>
      </c>
      <c r="AX271" s="126" t="str">
        <f t="shared" si="117"/>
        <v/>
      </c>
      <c r="AY271" s="64" t="str">
        <f t="shared" si="118"/>
        <v/>
      </c>
      <c r="AZ271" s="97">
        <v>80.510000000000005</v>
      </c>
      <c r="BA271" s="68"/>
      <c r="BB271" s="68"/>
      <c r="BC271" s="68"/>
      <c r="BD271" s="68"/>
      <c r="BE271" s="15"/>
      <c r="BF271" s="5">
        <f t="shared" si="119"/>
        <v>12060</v>
      </c>
      <c r="BG271" s="42">
        <v>2200</v>
      </c>
      <c r="BH271" s="42">
        <v>5680</v>
      </c>
      <c r="BI271" s="42"/>
      <c r="BJ271" s="42"/>
      <c r="BK271" s="42"/>
      <c r="BL271" s="42"/>
      <c r="BM271" s="15">
        <v>4180</v>
      </c>
    </row>
    <row r="272" spans="1:65" outlineLevel="5">
      <c r="A272" s="22">
        <f t="shared" si="105"/>
        <v>8</v>
      </c>
      <c r="B272" s="9">
        <f t="shared" si="104"/>
        <v>43327</v>
      </c>
      <c r="C272" s="207">
        <v>378063</v>
      </c>
      <c r="D272" s="64">
        <f t="shared" si="110"/>
        <v>38</v>
      </c>
      <c r="E272" s="12">
        <v>38</v>
      </c>
      <c r="F272" s="12">
        <v>38</v>
      </c>
      <c r="G272" s="12">
        <v>39</v>
      </c>
      <c r="H272" s="12">
        <v>39</v>
      </c>
      <c r="I272" s="12">
        <v>37</v>
      </c>
      <c r="J272" s="12">
        <v>37</v>
      </c>
      <c r="K272" s="12">
        <v>38</v>
      </c>
      <c r="L272" s="12">
        <v>38</v>
      </c>
      <c r="M272" s="74" t="str">
        <f t="shared" si="111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2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3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43</v>
      </c>
      <c r="AO272" s="41">
        <v>932</v>
      </c>
      <c r="AP272" s="110"/>
      <c r="AQ272" s="111"/>
      <c r="AR272" s="126" t="str">
        <f t="shared" si="114"/>
        <v/>
      </c>
      <c r="AS272" s="126" t="str">
        <f t="shared" si="115"/>
        <v/>
      </c>
      <c r="AT272" s="127">
        <v>1057</v>
      </c>
      <c r="AU272" s="128"/>
      <c r="AV272" s="129"/>
      <c r="AW272" s="126" t="str">
        <f t="shared" si="116"/>
        <v/>
      </c>
      <c r="AX272" s="126" t="str">
        <f t="shared" si="117"/>
        <v/>
      </c>
      <c r="AY272" s="64" t="str">
        <f t="shared" si="118"/>
        <v/>
      </c>
      <c r="AZ272" s="97"/>
      <c r="BA272" s="68"/>
      <c r="BB272" s="68"/>
      <c r="BC272" s="68"/>
      <c r="BD272" s="68"/>
      <c r="BE272" s="15"/>
      <c r="BF272" s="5">
        <f t="shared" si="119"/>
        <v>10820</v>
      </c>
      <c r="BG272" s="42">
        <v>4700</v>
      </c>
      <c r="BH272" s="42">
        <v>480</v>
      </c>
      <c r="BI272" s="42"/>
      <c r="BJ272" s="42"/>
      <c r="BK272" s="42"/>
      <c r="BL272" s="42"/>
      <c r="BM272" s="15">
        <v>5640</v>
      </c>
    </row>
    <row r="273" spans="1:65" outlineLevel="5">
      <c r="A273" s="22">
        <f t="shared" si="105"/>
        <v>8</v>
      </c>
      <c r="B273" s="9">
        <f t="shared" si="104"/>
        <v>43328</v>
      </c>
      <c r="C273" s="207">
        <v>437663</v>
      </c>
      <c r="D273" s="64">
        <f t="shared" si="110"/>
        <v>37.5</v>
      </c>
      <c r="E273" s="12">
        <v>38</v>
      </c>
      <c r="F273" s="12">
        <v>38</v>
      </c>
      <c r="G273" s="12">
        <v>38</v>
      </c>
      <c r="H273" s="12">
        <v>38</v>
      </c>
      <c r="I273" s="12">
        <v>37</v>
      </c>
      <c r="J273" s="12">
        <v>37</v>
      </c>
      <c r="K273" s="12">
        <v>37</v>
      </c>
      <c r="L273" s="12">
        <v>37</v>
      </c>
      <c r="M273" s="74" t="str">
        <f t="shared" si="111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2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3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33</v>
      </c>
      <c r="AO273" s="41">
        <v>1203</v>
      </c>
      <c r="AP273" s="110"/>
      <c r="AQ273" s="111"/>
      <c r="AR273" s="126" t="str">
        <f t="shared" si="114"/>
        <v/>
      </c>
      <c r="AS273" s="126" t="str">
        <f t="shared" si="115"/>
        <v/>
      </c>
      <c r="AT273" s="127">
        <v>1063</v>
      </c>
      <c r="AU273" s="128"/>
      <c r="AV273" s="129"/>
      <c r="AW273" s="126" t="str">
        <f t="shared" si="116"/>
        <v/>
      </c>
      <c r="AX273" s="126" t="str">
        <f t="shared" si="117"/>
        <v/>
      </c>
      <c r="AY273" s="64" t="str">
        <f t="shared" si="118"/>
        <v/>
      </c>
      <c r="AZ273" s="97">
        <v>80.010000000000005</v>
      </c>
      <c r="BA273" s="68"/>
      <c r="BB273" s="68"/>
      <c r="BC273" s="68"/>
      <c r="BD273" s="68"/>
      <c r="BE273" s="15"/>
      <c r="BF273" s="5">
        <f t="shared" si="119"/>
        <v>14000</v>
      </c>
      <c r="BG273" s="42">
        <v>0</v>
      </c>
      <c r="BH273" s="42">
        <v>8480</v>
      </c>
      <c r="BI273" s="42"/>
      <c r="BJ273" s="42"/>
      <c r="BK273" s="42"/>
      <c r="BL273" s="42"/>
      <c r="BM273" s="15">
        <v>5520</v>
      </c>
    </row>
    <row r="274" spans="1:65" outlineLevel="5">
      <c r="A274" s="22">
        <f t="shared" si="105"/>
        <v>8</v>
      </c>
      <c r="B274" s="9">
        <f t="shared" si="104"/>
        <v>43329</v>
      </c>
      <c r="C274" s="207">
        <v>360538</v>
      </c>
      <c r="D274" s="64">
        <f t="shared" si="110"/>
        <v>37.299999999999997</v>
      </c>
      <c r="E274" s="12">
        <v>38</v>
      </c>
      <c r="F274" s="12">
        <v>37</v>
      </c>
      <c r="G274" s="12">
        <v>38</v>
      </c>
      <c r="H274" s="12">
        <v>38</v>
      </c>
      <c r="I274" s="12">
        <v>37</v>
      </c>
      <c r="J274" s="12">
        <v>36</v>
      </c>
      <c r="K274" s="12">
        <v>37</v>
      </c>
      <c r="L274" s="12">
        <v>37</v>
      </c>
      <c r="M274" s="74">
        <f t="shared" si="111"/>
        <v>7.3</v>
      </c>
      <c r="N274" s="83">
        <v>7.3</v>
      </c>
      <c r="O274" s="83">
        <v>7.39</v>
      </c>
      <c r="P274" s="83">
        <v>7.4</v>
      </c>
      <c r="Q274" s="83">
        <v>7.3</v>
      </c>
      <c r="R274" s="83"/>
      <c r="S274" s="83"/>
      <c r="T274" s="83"/>
      <c r="U274" s="83"/>
      <c r="V274" s="5" t="str">
        <f t="shared" si="112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3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40</v>
      </c>
      <c r="AO274" s="41">
        <v>987</v>
      </c>
      <c r="AP274" s="110">
        <v>4.13</v>
      </c>
      <c r="AQ274" s="111">
        <v>2.88</v>
      </c>
      <c r="AR274" s="126">
        <f t="shared" si="114"/>
        <v>69.733656174334129</v>
      </c>
      <c r="AS274" s="126">
        <f t="shared" si="115"/>
        <v>30.266343825665871</v>
      </c>
      <c r="AT274" s="127">
        <v>1050</v>
      </c>
      <c r="AU274" s="128">
        <v>2.14</v>
      </c>
      <c r="AV274" s="129">
        <v>1.25</v>
      </c>
      <c r="AW274" s="126">
        <f t="shared" si="116"/>
        <v>58.411214953271028</v>
      </c>
      <c r="AX274" s="126">
        <f t="shared" si="117"/>
        <v>41.588785046728972</v>
      </c>
      <c r="AY274" s="64">
        <f t="shared" si="118"/>
        <v>39.04104244694129</v>
      </c>
      <c r="AZ274" s="97">
        <v>80.16</v>
      </c>
      <c r="BA274" s="68"/>
      <c r="BB274" s="68"/>
      <c r="BC274" s="68"/>
      <c r="BD274" s="68"/>
      <c r="BE274" s="15"/>
      <c r="BF274" s="5">
        <f t="shared" si="119"/>
        <v>14110</v>
      </c>
      <c r="BG274" s="42">
        <v>0</v>
      </c>
      <c r="BH274" s="42">
        <v>8460</v>
      </c>
      <c r="BI274" s="42"/>
      <c r="BJ274" s="42"/>
      <c r="BK274" s="42"/>
      <c r="BL274" s="42"/>
      <c r="BM274" s="15">
        <v>5650</v>
      </c>
    </row>
    <row r="275" spans="1:65" outlineLevel="5">
      <c r="A275" s="22">
        <f t="shared" si="105"/>
        <v>8</v>
      </c>
      <c r="B275" s="9">
        <f t="shared" si="104"/>
        <v>43330</v>
      </c>
      <c r="C275" s="207">
        <v>338328</v>
      </c>
      <c r="D275" s="64">
        <f t="shared" si="110"/>
        <v>37.299999999999997</v>
      </c>
      <c r="E275" s="12">
        <v>38</v>
      </c>
      <c r="F275" s="12">
        <v>37</v>
      </c>
      <c r="G275" s="12">
        <v>38</v>
      </c>
      <c r="H275" s="12">
        <v>38</v>
      </c>
      <c r="I275" s="12">
        <v>37</v>
      </c>
      <c r="J275" s="12">
        <v>36</v>
      </c>
      <c r="K275" s="12">
        <v>37</v>
      </c>
      <c r="L275" s="12">
        <v>37</v>
      </c>
      <c r="M275" s="74" t="str">
        <f t="shared" si="111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2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3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47</v>
      </c>
      <c r="AO275" s="41">
        <v>852</v>
      </c>
      <c r="AP275" s="110"/>
      <c r="AQ275" s="111"/>
      <c r="AR275" s="126" t="str">
        <f t="shared" si="114"/>
        <v/>
      </c>
      <c r="AS275" s="126" t="str">
        <f t="shared" si="115"/>
        <v/>
      </c>
      <c r="AT275" s="127">
        <v>1032</v>
      </c>
      <c r="AU275" s="128"/>
      <c r="AV275" s="129"/>
      <c r="AW275" s="126" t="str">
        <f t="shared" si="116"/>
        <v/>
      </c>
      <c r="AX275" s="126" t="str">
        <f t="shared" si="117"/>
        <v/>
      </c>
      <c r="AY275" s="64" t="str">
        <f t="shared" si="118"/>
        <v/>
      </c>
      <c r="AZ275" s="97"/>
      <c r="BA275" s="68"/>
      <c r="BB275" s="68"/>
      <c r="BC275" s="68"/>
      <c r="BD275" s="68"/>
      <c r="BE275" s="15"/>
      <c r="BF275" s="5">
        <f t="shared" si="119"/>
        <v>10320</v>
      </c>
      <c r="BG275" s="42">
        <v>2600</v>
      </c>
      <c r="BH275" s="42">
        <v>2160</v>
      </c>
      <c r="BI275" s="42"/>
      <c r="BJ275" s="42"/>
      <c r="BK275" s="42"/>
      <c r="BL275" s="42"/>
      <c r="BM275" s="15">
        <v>5560</v>
      </c>
    </row>
    <row r="276" spans="1:65" outlineLevel="5">
      <c r="A276" s="22">
        <f t="shared" si="105"/>
        <v>8</v>
      </c>
      <c r="B276" s="9">
        <f t="shared" si="104"/>
        <v>43331</v>
      </c>
      <c r="C276" s="207">
        <v>339539</v>
      </c>
      <c r="D276" s="64">
        <f t="shared" si="110"/>
        <v>37.5</v>
      </c>
      <c r="E276" s="12">
        <v>38</v>
      </c>
      <c r="F276" s="12">
        <v>37</v>
      </c>
      <c r="G276" s="12">
        <v>39</v>
      </c>
      <c r="H276" s="12">
        <v>38</v>
      </c>
      <c r="I276" s="12">
        <v>37</v>
      </c>
      <c r="J276" s="12">
        <v>36</v>
      </c>
      <c r="K276" s="12">
        <v>38</v>
      </c>
      <c r="L276" s="12">
        <v>37</v>
      </c>
      <c r="M276" s="74" t="str">
        <f t="shared" si="111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2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3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33</v>
      </c>
      <c r="AO276" s="41">
        <v>1220</v>
      </c>
      <c r="AP276" s="110"/>
      <c r="AQ276" s="111"/>
      <c r="AR276" s="126" t="str">
        <f t="shared" si="114"/>
        <v/>
      </c>
      <c r="AS276" s="126" t="str">
        <f t="shared" si="115"/>
        <v/>
      </c>
      <c r="AT276" s="127">
        <v>1156</v>
      </c>
      <c r="AU276" s="128"/>
      <c r="AV276" s="129"/>
      <c r="AW276" s="126" t="str">
        <f t="shared" si="116"/>
        <v/>
      </c>
      <c r="AX276" s="126" t="str">
        <f t="shared" si="117"/>
        <v/>
      </c>
      <c r="AY276" s="64" t="str">
        <f t="shared" si="118"/>
        <v/>
      </c>
      <c r="AZ276" s="97"/>
      <c r="BA276" s="68"/>
      <c r="BB276" s="68"/>
      <c r="BC276" s="68"/>
      <c r="BD276" s="68"/>
      <c r="BE276" s="15"/>
      <c r="BF276" s="5">
        <f t="shared" si="119"/>
        <v>7040</v>
      </c>
      <c r="BG276" s="42">
        <v>0</v>
      </c>
      <c r="BH276" s="42">
        <v>750</v>
      </c>
      <c r="BI276" s="42"/>
      <c r="BJ276" s="42"/>
      <c r="BK276" s="42"/>
      <c r="BL276" s="42"/>
      <c r="BM276" s="15">
        <v>6290</v>
      </c>
    </row>
    <row r="277" spans="1:65" outlineLevel="5">
      <c r="A277" s="22">
        <f t="shared" si="105"/>
        <v>8</v>
      </c>
      <c r="B277" s="9">
        <f t="shared" si="104"/>
        <v>43332</v>
      </c>
      <c r="C277" s="207">
        <v>344717</v>
      </c>
      <c r="D277" s="64">
        <f t="shared" si="110"/>
        <v>37</v>
      </c>
      <c r="E277" s="12">
        <v>37</v>
      </c>
      <c r="F277" s="12">
        <v>37</v>
      </c>
      <c r="G277" s="12">
        <v>38</v>
      </c>
      <c r="H277" s="12">
        <v>38</v>
      </c>
      <c r="I277" s="12">
        <v>36</v>
      </c>
      <c r="J277" s="12">
        <v>36</v>
      </c>
      <c r="K277" s="12">
        <v>37</v>
      </c>
      <c r="L277" s="12">
        <v>37</v>
      </c>
      <c r="M277" s="74" t="str">
        <f t="shared" si="111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2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3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32</v>
      </c>
      <c r="AO277" s="41">
        <v>1248</v>
      </c>
      <c r="AP277" s="110"/>
      <c r="AQ277" s="111"/>
      <c r="AR277" s="126" t="str">
        <f t="shared" si="114"/>
        <v/>
      </c>
      <c r="AS277" s="126" t="str">
        <f t="shared" si="115"/>
        <v/>
      </c>
      <c r="AT277" s="127">
        <v>1515</v>
      </c>
      <c r="AU277" s="128"/>
      <c r="AV277" s="129"/>
      <c r="AW277" s="126" t="str">
        <f t="shared" si="116"/>
        <v/>
      </c>
      <c r="AX277" s="126" t="str">
        <f t="shared" si="117"/>
        <v/>
      </c>
      <c r="AY277" s="64" t="str">
        <f t="shared" si="118"/>
        <v/>
      </c>
      <c r="AZ277" s="97">
        <v>80.739999999999995</v>
      </c>
      <c r="BA277" s="68"/>
      <c r="BB277" s="68"/>
      <c r="BC277" s="68"/>
      <c r="BD277" s="68"/>
      <c r="BE277" s="15"/>
      <c r="BF277" s="5">
        <f t="shared" si="119"/>
        <v>14310</v>
      </c>
      <c r="BG277" s="42">
        <v>2600</v>
      </c>
      <c r="BH277" s="42">
        <v>6190</v>
      </c>
      <c r="BI277" s="42"/>
      <c r="BJ277" s="42"/>
      <c r="BK277" s="42"/>
      <c r="BL277" s="42"/>
      <c r="BM277" s="15">
        <v>5520</v>
      </c>
    </row>
    <row r="278" spans="1:65" outlineLevel="5">
      <c r="A278" s="22">
        <f t="shared" si="105"/>
        <v>8</v>
      </c>
      <c r="B278" s="9">
        <f t="shared" si="104"/>
        <v>43333</v>
      </c>
      <c r="C278" s="207">
        <v>354273</v>
      </c>
      <c r="D278" s="64">
        <f t="shared" si="110"/>
        <v>37.799999999999997</v>
      </c>
      <c r="E278" s="12">
        <v>38</v>
      </c>
      <c r="F278" s="12">
        <v>37</v>
      </c>
      <c r="G278" s="12">
        <v>39</v>
      </c>
      <c r="H278" s="12">
        <v>39</v>
      </c>
      <c r="I278" s="12">
        <v>37</v>
      </c>
      <c r="J278" s="12">
        <v>36</v>
      </c>
      <c r="K278" s="12">
        <v>38</v>
      </c>
      <c r="L278" s="12">
        <v>38</v>
      </c>
      <c r="M278" s="74" t="str">
        <f t="shared" si="111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2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3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29</v>
      </c>
      <c r="AO278" s="41">
        <v>1377</v>
      </c>
      <c r="AP278" s="110"/>
      <c r="AQ278" s="111"/>
      <c r="AR278" s="126" t="str">
        <f t="shared" si="114"/>
        <v/>
      </c>
      <c r="AS278" s="126" t="str">
        <f t="shared" si="115"/>
        <v/>
      </c>
      <c r="AT278" s="127">
        <v>1520</v>
      </c>
      <c r="AU278" s="128"/>
      <c r="AV278" s="129"/>
      <c r="AW278" s="126" t="str">
        <f t="shared" si="116"/>
        <v/>
      </c>
      <c r="AX278" s="126" t="str">
        <f t="shared" si="117"/>
        <v/>
      </c>
      <c r="AY278" s="64" t="str">
        <f t="shared" si="118"/>
        <v/>
      </c>
      <c r="AZ278" s="97">
        <v>81.209999999999994</v>
      </c>
      <c r="BA278" s="68"/>
      <c r="BB278" s="68"/>
      <c r="BC278" s="68"/>
      <c r="BD278" s="68"/>
      <c r="BE278" s="15"/>
      <c r="BF278" s="5">
        <f t="shared" si="119"/>
        <v>14310</v>
      </c>
      <c r="BG278" s="42">
        <v>2600</v>
      </c>
      <c r="BH278" s="42">
        <v>6190</v>
      </c>
      <c r="BI278" s="42"/>
      <c r="BJ278" s="42"/>
      <c r="BK278" s="42"/>
      <c r="BL278" s="42"/>
      <c r="BM278" s="15">
        <v>5520</v>
      </c>
    </row>
    <row r="279" spans="1:65" outlineLevel="5">
      <c r="A279" s="22">
        <f t="shared" si="105"/>
        <v>8</v>
      </c>
      <c r="B279" s="9">
        <f t="shared" si="104"/>
        <v>43334</v>
      </c>
      <c r="C279" s="207">
        <v>384536</v>
      </c>
      <c r="D279" s="64">
        <f t="shared" si="110"/>
        <v>38</v>
      </c>
      <c r="E279" s="12">
        <v>38</v>
      </c>
      <c r="F279" s="12">
        <v>38</v>
      </c>
      <c r="G279" s="12">
        <v>39</v>
      </c>
      <c r="H279" s="12">
        <v>39</v>
      </c>
      <c r="I279" s="12">
        <v>37</v>
      </c>
      <c r="J279" s="12">
        <v>37</v>
      </c>
      <c r="K279" s="12">
        <v>38</v>
      </c>
      <c r="L279" s="12">
        <v>38</v>
      </c>
      <c r="M279" s="74" t="str">
        <f t="shared" si="111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2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3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25</v>
      </c>
      <c r="AO279" s="41">
        <v>1583</v>
      </c>
      <c r="AP279" s="110"/>
      <c r="AQ279" s="111"/>
      <c r="AR279" s="126" t="str">
        <f t="shared" si="114"/>
        <v/>
      </c>
      <c r="AS279" s="126" t="str">
        <f t="shared" si="115"/>
        <v/>
      </c>
      <c r="AT279" s="127">
        <v>1635</v>
      </c>
      <c r="AU279" s="128"/>
      <c r="AV279" s="129"/>
      <c r="AW279" s="126" t="str">
        <f t="shared" si="116"/>
        <v/>
      </c>
      <c r="AX279" s="126" t="str">
        <f t="shared" si="117"/>
        <v/>
      </c>
      <c r="AY279" s="64" t="str">
        <f t="shared" si="118"/>
        <v/>
      </c>
      <c r="AZ279" s="97">
        <v>80.84</v>
      </c>
      <c r="BA279" s="68"/>
      <c r="BB279" s="68"/>
      <c r="BC279" s="68"/>
      <c r="BD279" s="68"/>
      <c r="BE279" s="15"/>
      <c r="BF279" s="5">
        <f t="shared" si="119"/>
        <v>13847</v>
      </c>
      <c r="BG279" s="42">
        <v>2900</v>
      </c>
      <c r="BH279" s="42">
        <v>5397</v>
      </c>
      <c r="BI279" s="42"/>
      <c r="BJ279" s="42"/>
      <c r="BK279" s="42"/>
      <c r="BL279" s="42"/>
      <c r="BM279" s="15">
        <v>5550</v>
      </c>
    </row>
    <row r="280" spans="1:65" outlineLevel="5">
      <c r="A280" s="22">
        <f t="shared" si="105"/>
        <v>8</v>
      </c>
      <c r="B280" s="9">
        <f t="shared" si="104"/>
        <v>43335</v>
      </c>
      <c r="C280" s="207">
        <v>395742</v>
      </c>
      <c r="D280" s="64">
        <f t="shared" si="110"/>
        <v>37.299999999999997</v>
      </c>
      <c r="E280" s="12">
        <v>38</v>
      </c>
      <c r="F280" s="12">
        <v>37</v>
      </c>
      <c r="G280" s="12">
        <v>38</v>
      </c>
      <c r="H280" s="12">
        <v>38</v>
      </c>
      <c r="I280" s="12">
        <v>37</v>
      </c>
      <c r="J280" s="12">
        <v>36</v>
      </c>
      <c r="K280" s="12">
        <v>37</v>
      </c>
      <c r="L280" s="12">
        <v>37</v>
      </c>
      <c r="M280" s="74" t="str">
        <f t="shared" si="111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2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3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23</v>
      </c>
      <c r="AO280" s="41">
        <v>1703</v>
      </c>
      <c r="AP280" s="110"/>
      <c r="AQ280" s="111"/>
      <c r="AR280" s="126" t="str">
        <f t="shared" si="114"/>
        <v/>
      </c>
      <c r="AS280" s="126" t="str">
        <f t="shared" si="115"/>
        <v/>
      </c>
      <c r="AT280" s="127">
        <v>1554</v>
      </c>
      <c r="AU280" s="128"/>
      <c r="AV280" s="129"/>
      <c r="AW280" s="126" t="str">
        <f t="shared" si="116"/>
        <v/>
      </c>
      <c r="AX280" s="126" t="str">
        <f t="shared" si="117"/>
        <v/>
      </c>
      <c r="AY280" s="64" t="str">
        <f t="shared" si="118"/>
        <v/>
      </c>
      <c r="AZ280" s="97">
        <v>81.209999999999994</v>
      </c>
      <c r="BA280" s="68">
        <v>61.32</v>
      </c>
      <c r="BB280" s="68"/>
      <c r="BC280" s="68"/>
      <c r="BD280" s="68"/>
      <c r="BE280" s="15"/>
      <c r="BF280" s="5">
        <f t="shared" si="119"/>
        <v>19260</v>
      </c>
      <c r="BG280" s="42">
        <v>0</v>
      </c>
      <c r="BH280" s="42">
        <v>13670</v>
      </c>
      <c r="BI280" s="42"/>
      <c r="BJ280" s="42"/>
      <c r="BK280" s="42"/>
      <c r="BL280" s="42"/>
      <c r="BM280" s="15">
        <v>5590</v>
      </c>
    </row>
    <row r="281" spans="1:65" outlineLevel="5">
      <c r="A281" s="22">
        <f t="shared" si="105"/>
        <v>8</v>
      </c>
      <c r="B281" s="9">
        <f t="shared" si="104"/>
        <v>43336</v>
      </c>
      <c r="C281" s="207">
        <v>475087</v>
      </c>
      <c r="D281" s="64">
        <f t="shared" si="110"/>
        <v>37</v>
      </c>
      <c r="E281" s="12">
        <v>36</v>
      </c>
      <c r="F281" s="12">
        <v>38</v>
      </c>
      <c r="G281" s="12">
        <v>38</v>
      </c>
      <c r="H281" s="12">
        <v>38</v>
      </c>
      <c r="I281" s="12">
        <v>35</v>
      </c>
      <c r="J281" s="12">
        <v>37</v>
      </c>
      <c r="K281" s="12">
        <v>37</v>
      </c>
      <c r="L281" s="12">
        <v>37</v>
      </c>
      <c r="M281" s="74">
        <f t="shared" si="111"/>
        <v>7.4</v>
      </c>
      <c r="N281" s="83">
        <v>7.38</v>
      </c>
      <c r="O281" s="83">
        <v>7.55</v>
      </c>
      <c r="P281" s="83">
        <v>7.45</v>
      </c>
      <c r="Q281" s="83">
        <v>7.38</v>
      </c>
      <c r="R281" s="83"/>
      <c r="S281" s="83"/>
      <c r="T281" s="83"/>
      <c r="U281" s="83"/>
      <c r="V281" s="5" t="str">
        <f t="shared" si="112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3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26</v>
      </c>
      <c r="AO281" s="41">
        <v>1505</v>
      </c>
      <c r="AP281" s="110">
        <v>3.99</v>
      </c>
      <c r="AQ281" s="111">
        <v>3.11</v>
      </c>
      <c r="AR281" s="126">
        <f t="shared" si="114"/>
        <v>77.944862155388464</v>
      </c>
      <c r="AS281" s="126">
        <f t="shared" si="115"/>
        <v>22.055137844611536</v>
      </c>
      <c r="AT281" s="127">
        <v>1376</v>
      </c>
      <c r="AU281" s="128">
        <v>2.2799999999999998</v>
      </c>
      <c r="AV281" s="129">
        <v>1.3</v>
      </c>
      <c r="AW281" s="126">
        <f t="shared" si="116"/>
        <v>57.01754385964913</v>
      </c>
      <c r="AX281" s="126">
        <f t="shared" si="117"/>
        <v>42.98245614035087</v>
      </c>
      <c r="AY281" s="64">
        <f t="shared" si="118"/>
        <v>62.464728656735979</v>
      </c>
      <c r="AZ281" s="97">
        <v>80.81</v>
      </c>
      <c r="BA281" s="68"/>
      <c r="BB281" s="68"/>
      <c r="BC281" s="68"/>
      <c r="BD281" s="68"/>
      <c r="BE281" s="15"/>
      <c r="BF281" s="5">
        <f t="shared" si="119"/>
        <v>17870</v>
      </c>
      <c r="BG281" s="42">
        <v>2800</v>
      </c>
      <c r="BH281" s="42">
        <v>13370</v>
      </c>
      <c r="BI281" s="42"/>
      <c r="BJ281" s="42"/>
      <c r="BK281" s="42"/>
      <c r="BL281" s="42"/>
      <c r="BM281" s="15">
        <v>1700</v>
      </c>
    </row>
    <row r="282" spans="1:65" outlineLevel="5">
      <c r="A282" s="22">
        <f t="shared" si="105"/>
        <v>8</v>
      </c>
      <c r="B282" s="9">
        <f t="shared" si="104"/>
        <v>43337</v>
      </c>
      <c r="C282" s="207">
        <v>400932</v>
      </c>
      <c r="D282" s="64">
        <f t="shared" si="110"/>
        <v>38</v>
      </c>
      <c r="E282" s="12">
        <v>38</v>
      </c>
      <c r="F282" s="12">
        <v>38</v>
      </c>
      <c r="G282" s="12">
        <v>39</v>
      </c>
      <c r="H282" s="12">
        <v>39</v>
      </c>
      <c r="I282" s="12">
        <v>37</v>
      </c>
      <c r="J282" s="12">
        <v>37</v>
      </c>
      <c r="K282" s="12">
        <v>38</v>
      </c>
      <c r="L282" s="12">
        <v>38</v>
      </c>
      <c r="M282" s="74" t="str">
        <f t="shared" si="111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2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3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25</v>
      </c>
      <c r="AO282" s="41">
        <v>1623</v>
      </c>
      <c r="AP282" s="110"/>
      <c r="AQ282" s="111"/>
      <c r="AR282" s="126" t="str">
        <f t="shared" si="114"/>
        <v/>
      </c>
      <c r="AS282" s="126" t="str">
        <f t="shared" si="115"/>
        <v/>
      </c>
      <c r="AT282" s="127">
        <v>1544</v>
      </c>
      <c r="AU282" s="128"/>
      <c r="AV282" s="129"/>
      <c r="AW282" s="126" t="str">
        <f t="shared" si="116"/>
        <v/>
      </c>
      <c r="AX282" s="126" t="str">
        <f t="shared" si="117"/>
        <v/>
      </c>
      <c r="AY282" s="64" t="str">
        <f t="shared" si="118"/>
        <v/>
      </c>
      <c r="AZ282" s="97"/>
      <c r="BA282" s="68"/>
      <c r="BB282" s="68"/>
      <c r="BC282" s="68"/>
      <c r="BD282" s="68"/>
      <c r="BE282" s="15"/>
      <c r="BF282" s="5">
        <f t="shared" si="119"/>
        <v>14340</v>
      </c>
      <c r="BG282" s="42">
        <v>4800</v>
      </c>
      <c r="BH282" s="42">
        <v>3900</v>
      </c>
      <c r="BI282" s="42"/>
      <c r="BJ282" s="42"/>
      <c r="BK282" s="42"/>
      <c r="BL282" s="42"/>
      <c r="BM282" s="15">
        <v>5640</v>
      </c>
    </row>
    <row r="283" spans="1:65" outlineLevel="5">
      <c r="A283" s="22">
        <f t="shared" si="105"/>
        <v>8</v>
      </c>
      <c r="B283" s="9">
        <f t="shared" si="104"/>
        <v>43338</v>
      </c>
      <c r="C283" s="207">
        <v>454144</v>
      </c>
      <c r="D283" s="64">
        <f t="shared" si="110"/>
        <v>38.799999999999997</v>
      </c>
      <c r="E283" s="12">
        <v>39</v>
      </c>
      <c r="F283" s="12">
        <v>39</v>
      </c>
      <c r="G283" s="12">
        <v>40</v>
      </c>
      <c r="H283" s="12">
        <v>39</v>
      </c>
      <c r="I283" s="12">
        <v>38</v>
      </c>
      <c r="J283" s="12">
        <v>38</v>
      </c>
      <c r="K283" s="12">
        <v>39</v>
      </c>
      <c r="L283" s="12">
        <v>38</v>
      </c>
      <c r="M283" s="74" t="str">
        <f t="shared" si="111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2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3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30</v>
      </c>
      <c r="AO283" s="41">
        <v>1340</v>
      </c>
      <c r="AP283" s="110"/>
      <c r="AQ283" s="111"/>
      <c r="AR283" s="126" t="str">
        <f t="shared" si="114"/>
        <v/>
      </c>
      <c r="AS283" s="126" t="str">
        <f t="shared" si="115"/>
        <v/>
      </c>
      <c r="AT283" s="127">
        <v>1529</v>
      </c>
      <c r="AU283" s="128"/>
      <c r="AV283" s="129"/>
      <c r="AW283" s="126" t="str">
        <f t="shared" si="116"/>
        <v/>
      </c>
      <c r="AX283" s="126" t="str">
        <f t="shared" si="117"/>
        <v/>
      </c>
      <c r="AY283" s="64" t="str">
        <f t="shared" si="118"/>
        <v/>
      </c>
      <c r="AZ283" s="97"/>
      <c r="BA283" s="68"/>
      <c r="BB283" s="68"/>
      <c r="BC283" s="68"/>
      <c r="BD283" s="68"/>
      <c r="BE283" s="15"/>
      <c r="BF283" s="5">
        <f t="shared" si="119"/>
        <v>10390</v>
      </c>
      <c r="BG283" s="42">
        <v>4800</v>
      </c>
      <c r="BH283" s="42">
        <v>0</v>
      </c>
      <c r="BI283" s="42"/>
      <c r="BJ283" s="42"/>
      <c r="BK283" s="42"/>
      <c r="BL283" s="42"/>
      <c r="BM283" s="15">
        <v>5590</v>
      </c>
    </row>
    <row r="284" spans="1:65" outlineLevel="5">
      <c r="A284" s="22">
        <f t="shared" si="105"/>
        <v>8</v>
      </c>
      <c r="B284" s="9">
        <f t="shared" si="104"/>
        <v>43339</v>
      </c>
      <c r="C284" s="207">
        <v>484752</v>
      </c>
      <c r="D284" s="64">
        <f t="shared" si="110"/>
        <v>38</v>
      </c>
      <c r="E284" s="12">
        <v>38</v>
      </c>
      <c r="F284" s="12">
        <v>38</v>
      </c>
      <c r="G284" s="12">
        <v>39</v>
      </c>
      <c r="H284" s="12">
        <v>39</v>
      </c>
      <c r="I284" s="12">
        <v>37</v>
      </c>
      <c r="J284" s="12">
        <v>37</v>
      </c>
      <c r="K284" s="12">
        <v>38</v>
      </c>
      <c r="L284" s="12">
        <v>38</v>
      </c>
      <c r="M284" s="74" t="str">
        <f t="shared" si="111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2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3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30</v>
      </c>
      <c r="AO284" s="41">
        <v>1349</v>
      </c>
      <c r="AP284" s="110"/>
      <c r="AQ284" s="111"/>
      <c r="AR284" s="126" t="str">
        <f t="shared" si="114"/>
        <v/>
      </c>
      <c r="AS284" s="126" t="str">
        <f t="shared" si="115"/>
        <v/>
      </c>
      <c r="AT284" s="127">
        <v>1483</v>
      </c>
      <c r="AU284" s="128"/>
      <c r="AV284" s="129"/>
      <c r="AW284" s="126" t="str">
        <f t="shared" si="116"/>
        <v/>
      </c>
      <c r="AX284" s="126" t="str">
        <f t="shared" si="117"/>
        <v/>
      </c>
      <c r="AY284" s="64" t="str">
        <f t="shared" si="118"/>
        <v/>
      </c>
      <c r="AZ284" s="97">
        <v>79.64</v>
      </c>
      <c r="BA284" s="68"/>
      <c r="BB284" s="68"/>
      <c r="BC284" s="68"/>
      <c r="BD284" s="68"/>
      <c r="BE284" s="15"/>
      <c r="BF284" s="5">
        <f t="shared" si="119"/>
        <v>12790</v>
      </c>
      <c r="BG284" s="42">
        <v>1400</v>
      </c>
      <c r="BH284" s="42">
        <v>6130</v>
      </c>
      <c r="BI284" s="42"/>
      <c r="BJ284" s="42"/>
      <c r="BK284" s="42"/>
      <c r="BL284" s="42"/>
      <c r="BM284" s="15">
        <v>5260</v>
      </c>
    </row>
    <row r="285" spans="1:65" outlineLevel="5">
      <c r="A285" s="22">
        <f t="shared" si="105"/>
        <v>8</v>
      </c>
      <c r="B285" s="9">
        <f t="shared" si="104"/>
        <v>43340</v>
      </c>
      <c r="C285" s="207">
        <v>487788</v>
      </c>
      <c r="D285" s="64">
        <f t="shared" si="110"/>
        <v>38</v>
      </c>
      <c r="E285" s="12">
        <v>38</v>
      </c>
      <c r="F285" s="12">
        <v>38</v>
      </c>
      <c r="G285" s="12">
        <v>39</v>
      </c>
      <c r="H285" s="12">
        <v>39</v>
      </c>
      <c r="I285" s="12">
        <v>37</v>
      </c>
      <c r="J285" s="12">
        <v>37</v>
      </c>
      <c r="K285" s="12">
        <v>38</v>
      </c>
      <c r="L285" s="12">
        <v>38</v>
      </c>
      <c r="M285" s="74" t="str">
        <f t="shared" si="111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2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3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29</v>
      </c>
      <c r="AO285" s="41">
        <v>1377</v>
      </c>
      <c r="AP285" s="110"/>
      <c r="AQ285" s="111"/>
      <c r="AR285" s="126" t="str">
        <f t="shared" si="114"/>
        <v/>
      </c>
      <c r="AS285" s="126" t="str">
        <f t="shared" si="115"/>
        <v/>
      </c>
      <c r="AT285" s="127">
        <v>1487</v>
      </c>
      <c r="AU285" s="128"/>
      <c r="AV285" s="129"/>
      <c r="AW285" s="126" t="str">
        <f t="shared" si="116"/>
        <v/>
      </c>
      <c r="AX285" s="126" t="str">
        <f t="shared" si="117"/>
        <v/>
      </c>
      <c r="AY285" s="64" t="str">
        <f t="shared" si="118"/>
        <v/>
      </c>
      <c r="AZ285" s="97">
        <v>80.02</v>
      </c>
      <c r="BA285" s="68"/>
      <c r="BB285" s="68"/>
      <c r="BC285" s="68"/>
      <c r="BD285" s="68"/>
      <c r="BE285" s="15"/>
      <c r="BF285" s="5">
        <f t="shared" si="119"/>
        <v>17780</v>
      </c>
      <c r="BG285" s="42">
        <v>0</v>
      </c>
      <c r="BH285" s="42">
        <v>12270</v>
      </c>
      <c r="BI285" s="42"/>
      <c r="BJ285" s="42"/>
      <c r="BK285" s="42"/>
      <c r="BL285" s="42"/>
      <c r="BM285" s="15">
        <v>5510</v>
      </c>
    </row>
    <row r="286" spans="1:65" outlineLevel="5">
      <c r="A286" s="22">
        <f t="shared" si="105"/>
        <v>8</v>
      </c>
      <c r="B286" s="9">
        <f t="shared" si="104"/>
        <v>43341</v>
      </c>
      <c r="C286" s="207">
        <v>427524</v>
      </c>
      <c r="D286" s="64">
        <f t="shared" si="110"/>
        <v>37.5</v>
      </c>
      <c r="E286" s="12">
        <v>37</v>
      </c>
      <c r="F286" s="12">
        <v>38</v>
      </c>
      <c r="G286" s="12">
        <v>39</v>
      </c>
      <c r="H286" s="12">
        <v>38</v>
      </c>
      <c r="I286" s="12">
        <v>36</v>
      </c>
      <c r="J286" s="12">
        <v>37</v>
      </c>
      <c r="K286" s="12">
        <v>38</v>
      </c>
      <c r="L286" s="12">
        <v>37</v>
      </c>
      <c r="M286" s="74" t="str">
        <f t="shared" si="111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2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3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27</v>
      </c>
      <c r="AO286" s="41">
        <v>1454</v>
      </c>
      <c r="AP286" s="110"/>
      <c r="AQ286" s="111"/>
      <c r="AR286" s="126" t="str">
        <f t="shared" si="114"/>
        <v/>
      </c>
      <c r="AS286" s="126" t="str">
        <f t="shared" si="115"/>
        <v/>
      </c>
      <c r="AT286" s="127">
        <v>1605</v>
      </c>
      <c r="AU286" s="128"/>
      <c r="AV286" s="129"/>
      <c r="AW286" s="126" t="str">
        <f t="shared" si="116"/>
        <v/>
      </c>
      <c r="AX286" s="126" t="str">
        <f t="shared" si="117"/>
        <v/>
      </c>
      <c r="AY286" s="64" t="str">
        <f t="shared" si="118"/>
        <v/>
      </c>
      <c r="AZ286" s="97">
        <v>79.83</v>
      </c>
      <c r="BA286" s="68"/>
      <c r="BB286" s="68"/>
      <c r="BC286" s="68"/>
      <c r="BD286" s="68"/>
      <c r="BE286" s="15"/>
      <c r="BF286" s="5">
        <f t="shared" si="119"/>
        <v>15110</v>
      </c>
      <c r="BG286" s="42">
        <v>3000</v>
      </c>
      <c r="BH286" s="42">
        <v>6650</v>
      </c>
      <c r="BI286" s="42"/>
      <c r="BJ286" s="42"/>
      <c r="BK286" s="42"/>
      <c r="BL286" s="42"/>
      <c r="BM286" s="15">
        <v>5460</v>
      </c>
    </row>
    <row r="287" spans="1:65" outlineLevel="5">
      <c r="A287" s="22">
        <f t="shared" si="105"/>
        <v>8</v>
      </c>
      <c r="B287" s="9">
        <f t="shared" si="104"/>
        <v>43342</v>
      </c>
      <c r="C287" s="207">
        <v>421440</v>
      </c>
      <c r="D287" s="64">
        <f t="shared" si="110"/>
        <v>37.799999999999997</v>
      </c>
      <c r="E287" s="12">
        <v>38</v>
      </c>
      <c r="F287" s="12">
        <v>38</v>
      </c>
      <c r="G287" s="12">
        <v>38</v>
      </c>
      <c r="H287" s="12">
        <v>39</v>
      </c>
      <c r="I287" s="12">
        <v>37</v>
      </c>
      <c r="J287" s="12">
        <v>37</v>
      </c>
      <c r="K287" s="12">
        <v>37</v>
      </c>
      <c r="L287" s="12">
        <v>38</v>
      </c>
      <c r="M287" s="74" t="str">
        <f t="shared" si="111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2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3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26</v>
      </c>
      <c r="AO287" s="41">
        <v>1518</v>
      </c>
      <c r="AP287" s="110"/>
      <c r="AQ287" s="111"/>
      <c r="AR287" s="126" t="str">
        <f t="shared" si="114"/>
        <v/>
      </c>
      <c r="AS287" s="126" t="str">
        <f t="shared" si="115"/>
        <v/>
      </c>
      <c r="AT287" s="127">
        <v>1603</v>
      </c>
      <c r="AU287" s="128"/>
      <c r="AV287" s="129"/>
      <c r="AW287" s="126" t="str">
        <f t="shared" si="116"/>
        <v/>
      </c>
      <c r="AX287" s="126" t="str">
        <f t="shared" si="117"/>
        <v/>
      </c>
      <c r="AY287" s="64" t="str">
        <f t="shared" si="118"/>
        <v/>
      </c>
      <c r="AZ287" s="97">
        <v>80.209999999999994</v>
      </c>
      <c r="BA287" s="68"/>
      <c r="BB287" s="68"/>
      <c r="BC287" s="68"/>
      <c r="BD287" s="68"/>
      <c r="BE287" s="15"/>
      <c r="BF287" s="5">
        <f t="shared" si="119"/>
        <v>17780</v>
      </c>
      <c r="BG287" s="42">
        <v>4800</v>
      </c>
      <c r="BH287" s="42">
        <v>10390</v>
      </c>
      <c r="BI287" s="42"/>
      <c r="BJ287" s="42"/>
      <c r="BK287" s="42"/>
      <c r="BL287" s="42"/>
      <c r="BM287" s="15">
        <v>2590</v>
      </c>
    </row>
    <row r="288" spans="1:65" ht="17.25" outlineLevel="5" thickBot="1">
      <c r="A288" s="31">
        <f t="shared" si="105"/>
        <v>8</v>
      </c>
      <c r="B288" s="32">
        <f t="shared" ref="B288:B351" si="120">B287+1</f>
        <v>43343</v>
      </c>
      <c r="C288" s="207">
        <v>445953</v>
      </c>
      <c r="D288" s="64">
        <f t="shared" si="110"/>
        <v>38</v>
      </c>
      <c r="E288" s="12">
        <v>38</v>
      </c>
      <c r="F288" s="12">
        <v>38</v>
      </c>
      <c r="G288" s="12">
        <v>39</v>
      </c>
      <c r="H288" s="12">
        <v>39</v>
      </c>
      <c r="I288" s="12">
        <v>37</v>
      </c>
      <c r="J288" s="12">
        <v>37</v>
      </c>
      <c r="K288" s="12">
        <v>38</v>
      </c>
      <c r="L288" s="12">
        <v>38</v>
      </c>
      <c r="M288" s="74">
        <f t="shared" si="111"/>
        <v>7.4</v>
      </c>
      <c r="N288" s="83">
        <v>7.35</v>
      </c>
      <c r="O288" s="83">
        <v>7.44</v>
      </c>
      <c r="P288" s="83">
        <v>7.42</v>
      </c>
      <c r="Q288" s="83">
        <v>7.32</v>
      </c>
      <c r="R288" s="83"/>
      <c r="S288" s="83"/>
      <c r="T288" s="83"/>
      <c r="U288" s="83"/>
      <c r="V288" s="5" t="str">
        <f t="shared" si="112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3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25</v>
      </c>
      <c r="AO288" s="41">
        <v>1591</v>
      </c>
      <c r="AP288" s="110">
        <v>3.62</v>
      </c>
      <c r="AQ288" s="111">
        <v>2.77</v>
      </c>
      <c r="AR288" s="126">
        <f t="shared" si="114"/>
        <v>76.519337016574582</v>
      </c>
      <c r="AS288" s="126">
        <f t="shared" si="115"/>
        <v>23.480662983425418</v>
      </c>
      <c r="AT288" s="127">
        <v>1617</v>
      </c>
      <c r="AU288" s="128">
        <v>2.13</v>
      </c>
      <c r="AV288" s="129">
        <v>1.25</v>
      </c>
      <c r="AW288" s="126">
        <f t="shared" si="116"/>
        <v>58.685446009389672</v>
      </c>
      <c r="AX288" s="126">
        <f t="shared" si="117"/>
        <v>41.314553990610328</v>
      </c>
      <c r="AY288" s="64">
        <f t="shared" si="118"/>
        <v>56.412044634066284</v>
      </c>
      <c r="AZ288" s="97">
        <v>80.040000000000006</v>
      </c>
      <c r="BA288" s="68"/>
      <c r="BB288" s="68"/>
      <c r="BC288" s="68"/>
      <c r="BD288" s="68"/>
      <c r="BE288" s="15"/>
      <c r="BF288" s="5">
        <f t="shared" si="119"/>
        <v>16145</v>
      </c>
      <c r="BG288" s="42">
        <v>4800</v>
      </c>
      <c r="BH288" s="42">
        <v>7720</v>
      </c>
      <c r="BI288" s="42"/>
      <c r="BJ288" s="42"/>
      <c r="BK288" s="42"/>
      <c r="BL288" s="42"/>
      <c r="BM288" s="15">
        <v>3625</v>
      </c>
    </row>
    <row r="289" spans="1:65" outlineLevel="4">
      <c r="A289" s="157" t="s">
        <v>42</v>
      </c>
      <c r="B289" s="158"/>
      <c r="C289" s="50">
        <f t="shared" ref="C289:BM289" si="121">SUBTOTAL(4,C258:C288)</f>
        <v>487788</v>
      </c>
      <c r="D289" s="60">
        <f t="shared" si="121"/>
        <v>38.799999999999997</v>
      </c>
      <c r="E289" s="28">
        <f t="shared" si="121"/>
        <v>39</v>
      </c>
      <c r="F289" s="28">
        <f t="shared" si="121"/>
        <v>39</v>
      </c>
      <c r="G289" s="28">
        <f t="shared" si="121"/>
        <v>40</v>
      </c>
      <c r="H289" s="28">
        <f t="shared" si="121"/>
        <v>39</v>
      </c>
      <c r="I289" s="28">
        <f t="shared" si="121"/>
        <v>38</v>
      </c>
      <c r="J289" s="28">
        <f t="shared" si="121"/>
        <v>38</v>
      </c>
      <c r="K289" s="28">
        <f t="shared" si="121"/>
        <v>39</v>
      </c>
      <c r="L289" s="28">
        <f t="shared" si="121"/>
        <v>38</v>
      </c>
      <c r="M289" s="71">
        <f t="shared" si="121"/>
        <v>7.4</v>
      </c>
      <c r="N289" s="82">
        <f t="shared" si="121"/>
        <v>7.38</v>
      </c>
      <c r="O289" s="82">
        <f t="shared" si="121"/>
        <v>7.55</v>
      </c>
      <c r="P289" s="82">
        <f t="shared" si="121"/>
        <v>7.45</v>
      </c>
      <c r="Q289" s="82">
        <f t="shared" si="121"/>
        <v>7.38</v>
      </c>
      <c r="R289" s="82">
        <f t="shared" si="121"/>
        <v>0</v>
      </c>
      <c r="S289" s="82">
        <f t="shared" si="121"/>
        <v>0</v>
      </c>
      <c r="T289" s="82">
        <f t="shared" si="121"/>
        <v>0</v>
      </c>
      <c r="U289" s="82">
        <f t="shared" si="121"/>
        <v>0</v>
      </c>
      <c r="V289" s="29">
        <f t="shared" si="121"/>
        <v>0</v>
      </c>
      <c r="W289" s="39">
        <f t="shared" si="121"/>
        <v>0</v>
      </c>
      <c r="X289" s="39">
        <f t="shared" si="121"/>
        <v>0</v>
      </c>
      <c r="Y289" s="39">
        <f t="shared" si="121"/>
        <v>0</v>
      </c>
      <c r="Z289" s="39">
        <f t="shared" si="121"/>
        <v>0</v>
      </c>
      <c r="AA289" s="39">
        <f t="shared" si="121"/>
        <v>0</v>
      </c>
      <c r="AB289" s="39">
        <f t="shared" si="121"/>
        <v>0</v>
      </c>
      <c r="AC289" s="39">
        <f t="shared" si="121"/>
        <v>0</v>
      </c>
      <c r="AD289" s="39">
        <f t="shared" si="121"/>
        <v>0</v>
      </c>
      <c r="AE289" s="29">
        <f t="shared" si="121"/>
        <v>0</v>
      </c>
      <c r="AF289" s="39">
        <f t="shared" si="121"/>
        <v>0</v>
      </c>
      <c r="AG289" s="39">
        <f t="shared" si="121"/>
        <v>0</v>
      </c>
      <c r="AH289" s="39">
        <f t="shared" si="121"/>
        <v>0</v>
      </c>
      <c r="AI289" s="39">
        <f t="shared" si="121"/>
        <v>0</v>
      </c>
      <c r="AJ289" s="39">
        <f t="shared" si="121"/>
        <v>0</v>
      </c>
      <c r="AK289" s="39">
        <f t="shared" si="121"/>
        <v>0</v>
      </c>
      <c r="AL289" s="39">
        <f t="shared" si="121"/>
        <v>0</v>
      </c>
      <c r="AM289" s="39">
        <f t="shared" si="121"/>
        <v>0</v>
      </c>
      <c r="AN289" s="39">
        <f t="shared" si="121"/>
        <v>47</v>
      </c>
      <c r="AO289" s="39">
        <f t="shared" si="121"/>
        <v>1703</v>
      </c>
      <c r="AP289" s="104">
        <f t="shared" si="121"/>
        <v>4.13</v>
      </c>
      <c r="AQ289" s="105">
        <f t="shared" si="121"/>
        <v>3.11</v>
      </c>
      <c r="AR289" s="106">
        <f t="shared" si="121"/>
        <v>77.944862155388464</v>
      </c>
      <c r="AS289" s="106">
        <f t="shared" si="121"/>
        <v>31.034482758620683</v>
      </c>
      <c r="AT289" s="107">
        <f t="shared" si="121"/>
        <v>1655</v>
      </c>
      <c r="AU289" s="108">
        <f t="shared" si="121"/>
        <v>2.2799999999999998</v>
      </c>
      <c r="AV289" s="109">
        <f t="shared" si="121"/>
        <v>1.3</v>
      </c>
      <c r="AW289" s="106">
        <f t="shared" si="121"/>
        <v>60.576923076923073</v>
      </c>
      <c r="AX289" s="106">
        <f t="shared" si="121"/>
        <v>47.685185185185198</v>
      </c>
      <c r="AY289" s="60">
        <f t="shared" si="121"/>
        <v>62.464728656735979</v>
      </c>
      <c r="AZ289" s="96">
        <f t="shared" si="121"/>
        <v>81.209999999999994</v>
      </c>
      <c r="BA289" s="67">
        <f t="shared" si="121"/>
        <v>61.32</v>
      </c>
      <c r="BB289" s="67">
        <f t="shared" si="121"/>
        <v>0</v>
      </c>
      <c r="BC289" s="67">
        <f t="shared" si="121"/>
        <v>0</v>
      </c>
      <c r="BD289" s="67">
        <f t="shared" si="121"/>
        <v>0</v>
      </c>
      <c r="BE289" s="27">
        <f t="shared" si="121"/>
        <v>0</v>
      </c>
      <c r="BF289" s="29">
        <f t="shared" si="121"/>
        <v>19260</v>
      </c>
      <c r="BG289" s="39">
        <f t="shared" si="121"/>
        <v>4800</v>
      </c>
      <c r="BH289" s="40">
        <f t="shared" si="121"/>
        <v>13670</v>
      </c>
      <c r="BI289" s="40">
        <f t="shared" si="121"/>
        <v>0</v>
      </c>
      <c r="BJ289" s="40">
        <f t="shared" si="121"/>
        <v>0</v>
      </c>
      <c r="BK289" s="40">
        <f t="shared" si="121"/>
        <v>0</v>
      </c>
      <c r="BL289" s="40">
        <f t="shared" si="121"/>
        <v>0</v>
      </c>
      <c r="BM289" s="27">
        <f t="shared" si="121"/>
        <v>6290</v>
      </c>
    </row>
    <row r="290" spans="1:65" outlineLevel="3">
      <c r="A290" s="187" t="s">
        <v>31</v>
      </c>
      <c r="B290" s="188"/>
      <c r="C290" s="207">
        <f t="shared" ref="C290:BM290" si="122">SUBTOTAL(5,C258:C288)</f>
        <v>331120</v>
      </c>
      <c r="D290" s="208">
        <f t="shared" si="122"/>
        <v>37</v>
      </c>
      <c r="E290" s="12">
        <f t="shared" si="122"/>
        <v>36</v>
      </c>
      <c r="F290" s="12">
        <f t="shared" si="122"/>
        <v>37</v>
      </c>
      <c r="G290" s="12">
        <f t="shared" si="122"/>
        <v>38</v>
      </c>
      <c r="H290" s="12">
        <f t="shared" si="122"/>
        <v>38</v>
      </c>
      <c r="I290" s="12">
        <f t="shared" si="122"/>
        <v>35</v>
      </c>
      <c r="J290" s="12">
        <f t="shared" si="122"/>
        <v>36</v>
      </c>
      <c r="K290" s="12">
        <f t="shared" si="122"/>
        <v>37</v>
      </c>
      <c r="L290" s="12">
        <f t="shared" si="122"/>
        <v>37</v>
      </c>
      <c r="M290" s="210">
        <f t="shared" si="122"/>
        <v>7.3</v>
      </c>
      <c r="N290" s="83">
        <f t="shared" si="122"/>
        <v>7.14</v>
      </c>
      <c r="O290" s="83">
        <f t="shared" si="122"/>
        <v>7.28</v>
      </c>
      <c r="P290" s="83">
        <f t="shared" si="122"/>
        <v>7.4</v>
      </c>
      <c r="Q290" s="83">
        <f t="shared" si="122"/>
        <v>7.26</v>
      </c>
      <c r="R290" s="83">
        <f t="shared" si="122"/>
        <v>0</v>
      </c>
      <c r="S290" s="83">
        <f t="shared" si="122"/>
        <v>0</v>
      </c>
      <c r="T290" s="83">
        <f t="shared" si="122"/>
        <v>0</v>
      </c>
      <c r="U290" s="83">
        <f t="shared" si="122"/>
        <v>0</v>
      </c>
      <c r="V290" s="212">
        <f t="shared" si="122"/>
        <v>0</v>
      </c>
      <c r="W290" s="41">
        <f t="shared" si="122"/>
        <v>0</v>
      </c>
      <c r="X290" s="41">
        <f t="shared" si="122"/>
        <v>0</v>
      </c>
      <c r="Y290" s="41">
        <f t="shared" si="122"/>
        <v>0</v>
      </c>
      <c r="Z290" s="41">
        <f t="shared" si="122"/>
        <v>0</v>
      </c>
      <c r="AA290" s="41">
        <f t="shared" si="122"/>
        <v>0</v>
      </c>
      <c r="AB290" s="41">
        <f t="shared" si="122"/>
        <v>0</v>
      </c>
      <c r="AC290" s="41">
        <f t="shared" si="122"/>
        <v>0</v>
      </c>
      <c r="AD290" s="41">
        <f t="shared" si="122"/>
        <v>0</v>
      </c>
      <c r="AE290" s="212">
        <f t="shared" si="122"/>
        <v>0</v>
      </c>
      <c r="AF290" s="41">
        <f t="shared" si="122"/>
        <v>0</v>
      </c>
      <c r="AG290" s="41">
        <f t="shared" si="122"/>
        <v>0</v>
      </c>
      <c r="AH290" s="41">
        <f t="shared" si="122"/>
        <v>0</v>
      </c>
      <c r="AI290" s="41">
        <f t="shared" si="122"/>
        <v>0</v>
      </c>
      <c r="AJ290" s="41">
        <f t="shared" si="122"/>
        <v>0</v>
      </c>
      <c r="AK290" s="41">
        <f t="shared" si="122"/>
        <v>0</v>
      </c>
      <c r="AL290" s="41">
        <f t="shared" si="122"/>
        <v>0</v>
      </c>
      <c r="AM290" s="41">
        <f t="shared" si="122"/>
        <v>0</v>
      </c>
      <c r="AN290" s="41">
        <f t="shared" si="122"/>
        <v>23</v>
      </c>
      <c r="AO290" s="41">
        <f t="shared" si="122"/>
        <v>852</v>
      </c>
      <c r="AP290" s="110">
        <f t="shared" si="122"/>
        <v>3.19</v>
      </c>
      <c r="AQ290" s="111">
        <f t="shared" si="122"/>
        <v>2.2000000000000002</v>
      </c>
      <c r="AR290" s="216">
        <f t="shared" si="122"/>
        <v>68.965517241379317</v>
      </c>
      <c r="AS290" s="216">
        <f t="shared" si="122"/>
        <v>22.055137844611536</v>
      </c>
      <c r="AT290" s="113">
        <f t="shared" si="122"/>
        <v>1032</v>
      </c>
      <c r="AU290" s="114">
        <f t="shared" si="122"/>
        <v>2.08</v>
      </c>
      <c r="AV290" s="115">
        <f t="shared" si="122"/>
        <v>1.1299999999999999</v>
      </c>
      <c r="AW290" s="216">
        <f t="shared" si="122"/>
        <v>52.314814814814802</v>
      </c>
      <c r="AX290" s="216">
        <f t="shared" si="122"/>
        <v>39.423076923076927</v>
      </c>
      <c r="AY290" s="208">
        <f t="shared" si="122"/>
        <v>39.04104244694129</v>
      </c>
      <c r="AZ290" s="97">
        <f t="shared" si="122"/>
        <v>79.64</v>
      </c>
      <c r="BA290" s="68">
        <f t="shared" si="122"/>
        <v>61.32</v>
      </c>
      <c r="BB290" s="68">
        <f t="shared" si="122"/>
        <v>0</v>
      </c>
      <c r="BC290" s="68">
        <f t="shared" si="122"/>
        <v>0</v>
      </c>
      <c r="BD290" s="68">
        <f t="shared" si="122"/>
        <v>0</v>
      </c>
      <c r="BE290" s="15">
        <f t="shared" si="122"/>
        <v>0</v>
      </c>
      <c r="BF290" s="212">
        <f t="shared" si="122"/>
        <v>7040</v>
      </c>
      <c r="BG290" s="41">
        <f t="shared" si="122"/>
        <v>0</v>
      </c>
      <c r="BH290" s="42">
        <f t="shared" si="122"/>
        <v>0</v>
      </c>
      <c r="BI290" s="42">
        <f t="shared" si="122"/>
        <v>0</v>
      </c>
      <c r="BJ290" s="42">
        <f t="shared" si="122"/>
        <v>0</v>
      </c>
      <c r="BK290" s="42">
        <f t="shared" si="122"/>
        <v>0</v>
      </c>
      <c r="BL290" s="42">
        <f t="shared" si="122"/>
        <v>0</v>
      </c>
      <c r="BM290" s="15">
        <f t="shared" si="122"/>
        <v>1700</v>
      </c>
    </row>
    <row r="291" spans="1:65" outlineLevel="2">
      <c r="A291" s="187" t="s">
        <v>20</v>
      </c>
      <c r="B291" s="188"/>
      <c r="C291" s="207">
        <f>IFERROR(SUBTOTAL(1,C258:C288),"")</f>
        <v>385903.16129032261</v>
      </c>
      <c r="D291" s="208">
        <f t="shared" ref="D291:BM291" si="123">IFERROR(SUBTOTAL(1,D258:D288),"")</f>
        <v>37.703225806451606</v>
      </c>
      <c r="E291" s="12">
        <f t="shared" si="123"/>
        <v>37.70967741935484</v>
      </c>
      <c r="F291" s="12">
        <f t="shared" si="123"/>
        <v>37.87096774193548</v>
      </c>
      <c r="G291" s="12">
        <f t="shared" si="123"/>
        <v>38.70967741935484</v>
      </c>
      <c r="H291" s="12">
        <f t="shared" si="123"/>
        <v>38.41935483870968</v>
      </c>
      <c r="I291" s="12">
        <f t="shared" si="123"/>
        <v>36.70967741935484</v>
      </c>
      <c r="J291" s="12">
        <f t="shared" si="123"/>
        <v>36.87096774193548</v>
      </c>
      <c r="K291" s="12">
        <f t="shared" si="123"/>
        <v>37.70967741935484</v>
      </c>
      <c r="L291" s="12">
        <f t="shared" si="123"/>
        <v>37.41935483870968</v>
      </c>
      <c r="M291" s="210">
        <f t="shared" si="123"/>
        <v>7.339999999999999</v>
      </c>
      <c r="N291" s="83">
        <f t="shared" si="123"/>
        <v>7.3019999999999996</v>
      </c>
      <c r="O291" s="83">
        <f t="shared" si="123"/>
        <v>7.4060000000000006</v>
      </c>
      <c r="P291" s="83">
        <f t="shared" si="123"/>
        <v>7.4179999999999993</v>
      </c>
      <c r="Q291" s="83">
        <f t="shared" si="123"/>
        <v>7.3039999999999994</v>
      </c>
      <c r="R291" s="83" t="str">
        <f t="shared" si="123"/>
        <v/>
      </c>
      <c r="S291" s="83" t="str">
        <f t="shared" si="123"/>
        <v/>
      </c>
      <c r="T291" s="83" t="str">
        <f t="shared" si="123"/>
        <v/>
      </c>
      <c r="U291" s="83" t="str">
        <f t="shared" si="123"/>
        <v/>
      </c>
      <c r="V291" s="212" t="str">
        <f t="shared" si="123"/>
        <v/>
      </c>
      <c r="W291" s="41" t="str">
        <f t="shared" si="123"/>
        <v/>
      </c>
      <c r="X291" s="41" t="str">
        <f t="shared" si="123"/>
        <v/>
      </c>
      <c r="Y291" s="41" t="str">
        <f t="shared" si="123"/>
        <v/>
      </c>
      <c r="Z291" s="41" t="str">
        <f t="shared" si="123"/>
        <v/>
      </c>
      <c r="AA291" s="41" t="str">
        <f t="shared" si="123"/>
        <v/>
      </c>
      <c r="AB291" s="41" t="str">
        <f t="shared" si="123"/>
        <v/>
      </c>
      <c r="AC291" s="41" t="str">
        <f t="shared" si="123"/>
        <v/>
      </c>
      <c r="AD291" s="41" t="str">
        <f t="shared" si="123"/>
        <v/>
      </c>
      <c r="AE291" s="212" t="str">
        <f t="shared" si="123"/>
        <v/>
      </c>
      <c r="AF291" s="41" t="str">
        <f t="shared" si="123"/>
        <v/>
      </c>
      <c r="AG291" s="41" t="str">
        <f t="shared" si="123"/>
        <v/>
      </c>
      <c r="AH291" s="41" t="str">
        <f t="shared" si="123"/>
        <v/>
      </c>
      <c r="AI291" s="41" t="str">
        <f t="shared" si="123"/>
        <v/>
      </c>
      <c r="AJ291" s="41" t="str">
        <f t="shared" si="123"/>
        <v/>
      </c>
      <c r="AK291" s="41" t="str">
        <f t="shared" si="123"/>
        <v/>
      </c>
      <c r="AL291" s="41" t="str">
        <f t="shared" si="123"/>
        <v/>
      </c>
      <c r="AM291" s="41" t="str">
        <f t="shared" si="123"/>
        <v/>
      </c>
      <c r="AN291" s="41">
        <f t="shared" si="123"/>
        <v>30.35483870967742</v>
      </c>
      <c r="AO291" s="41">
        <f t="shared" si="123"/>
        <v>1357.516129032258</v>
      </c>
      <c r="AP291" s="110">
        <f t="shared" si="123"/>
        <v>3.7159999999999997</v>
      </c>
      <c r="AQ291" s="111">
        <f t="shared" si="123"/>
        <v>2.746</v>
      </c>
      <c r="AR291" s="216">
        <f t="shared" si="123"/>
        <v>73.810756709316109</v>
      </c>
      <c r="AS291" s="216">
        <f t="shared" si="123"/>
        <v>26.18924329068388</v>
      </c>
      <c r="AT291" s="113">
        <f t="shared" si="123"/>
        <v>1378.7096774193549</v>
      </c>
      <c r="AU291" s="114">
        <f t="shared" si="123"/>
        <v>2.1579999999999999</v>
      </c>
      <c r="AV291" s="115">
        <f t="shared" si="123"/>
        <v>1.238</v>
      </c>
      <c r="AW291" s="216">
        <f t="shared" si="123"/>
        <v>57.401188542809543</v>
      </c>
      <c r="AX291" s="216">
        <f t="shared" si="123"/>
        <v>42.598811457190457</v>
      </c>
      <c r="AY291" s="208">
        <f t="shared" si="123"/>
        <v>51.946635065043679</v>
      </c>
      <c r="AZ291" s="97">
        <f t="shared" si="123"/>
        <v>80.334090909090904</v>
      </c>
      <c r="BA291" s="68">
        <f t="shared" si="123"/>
        <v>61.32</v>
      </c>
      <c r="BB291" s="68" t="str">
        <f t="shared" si="123"/>
        <v/>
      </c>
      <c r="BC291" s="68" t="str">
        <f t="shared" si="123"/>
        <v/>
      </c>
      <c r="BD291" s="68" t="str">
        <f t="shared" si="123"/>
        <v/>
      </c>
      <c r="BE291" s="15" t="str">
        <f>IFERROR(SUBTOTAL(1,BE258:BE288),"")</f>
        <v/>
      </c>
      <c r="BF291" s="212">
        <f t="shared" si="123"/>
        <v>14045.225806451614</v>
      </c>
      <c r="BG291" s="41">
        <f t="shared" si="123"/>
        <v>2201.9354838709678</v>
      </c>
      <c r="BH291" s="42">
        <f t="shared" si="123"/>
        <v>6677.322580645161</v>
      </c>
      <c r="BI291" s="42" t="str">
        <f t="shared" si="123"/>
        <v/>
      </c>
      <c r="BJ291" s="42" t="str">
        <f t="shared" si="123"/>
        <v/>
      </c>
      <c r="BK291" s="42" t="str">
        <f t="shared" si="123"/>
        <v/>
      </c>
      <c r="BL291" s="42" t="str">
        <f t="shared" si="123"/>
        <v/>
      </c>
      <c r="BM291" s="15">
        <f t="shared" si="123"/>
        <v>5165.9677419354839</v>
      </c>
    </row>
    <row r="292" spans="1:65" ht="17.25" outlineLevel="1" thickBot="1">
      <c r="A292" s="224" t="s">
        <v>53</v>
      </c>
      <c r="B292" s="225"/>
      <c r="C292" s="226">
        <f>SUBTOTAL(9,C258:C288)</f>
        <v>11962998</v>
      </c>
      <c r="D292" s="227"/>
      <c r="E292" s="228"/>
      <c r="F292" s="228"/>
      <c r="G292" s="228"/>
      <c r="H292" s="228"/>
      <c r="I292" s="228"/>
      <c r="J292" s="228"/>
      <c r="K292" s="228"/>
      <c r="L292" s="228"/>
      <c r="M292" s="229"/>
      <c r="N292" s="230"/>
      <c r="O292" s="230"/>
      <c r="P292" s="230"/>
      <c r="Q292" s="230"/>
      <c r="R292" s="230"/>
      <c r="S292" s="230"/>
      <c r="T292" s="230"/>
      <c r="U292" s="230"/>
      <c r="V292" s="231"/>
      <c r="W292" s="232"/>
      <c r="X292" s="232"/>
      <c r="Y292" s="232"/>
      <c r="Z292" s="232"/>
      <c r="AA292" s="232"/>
      <c r="AB292" s="232"/>
      <c r="AC292" s="232"/>
      <c r="AD292" s="232"/>
      <c r="AE292" s="231"/>
      <c r="AF292" s="232"/>
      <c r="AG292" s="232"/>
      <c r="AH292" s="232"/>
      <c r="AI292" s="232"/>
      <c r="AJ292" s="232"/>
      <c r="AK292" s="232"/>
      <c r="AL292" s="232"/>
      <c r="AM292" s="232"/>
      <c r="AN292" s="232"/>
      <c r="AO292" s="233">
        <f>SUBTOTAL(9,AO258:AO288)</f>
        <v>42083</v>
      </c>
      <c r="AP292" s="234"/>
      <c r="AQ292" s="235"/>
      <c r="AR292" s="236"/>
      <c r="AS292" s="236"/>
      <c r="AT292" s="237">
        <f>SUBTOTAL(9,AT258:AT288)</f>
        <v>42740</v>
      </c>
      <c r="AU292" s="238"/>
      <c r="AV292" s="239"/>
      <c r="AW292" s="236"/>
      <c r="AX292" s="236"/>
      <c r="AY292" s="227"/>
      <c r="AZ292" s="240"/>
      <c r="BA292" s="241"/>
      <c r="BB292" s="241"/>
      <c r="BC292" s="241"/>
      <c r="BD292" s="241"/>
      <c r="BE292" s="242">
        <f>SUBTOTAL(9,BE258:BE288)</f>
        <v>0</v>
      </c>
      <c r="BF292" s="243">
        <f t="shared" ref="BF292:BM292" si="124">SUBTOTAL(9,BF258:BF288)</f>
        <v>435402</v>
      </c>
      <c r="BG292" s="233">
        <f t="shared" si="124"/>
        <v>68260</v>
      </c>
      <c r="BH292" s="244">
        <f t="shared" si="124"/>
        <v>206997</v>
      </c>
      <c r="BI292" s="244">
        <f t="shared" si="124"/>
        <v>0</v>
      </c>
      <c r="BJ292" s="244">
        <f t="shared" si="124"/>
        <v>0</v>
      </c>
      <c r="BK292" s="244">
        <f t="shared" si="124"/>
        <v>0</v>
      </c>
      <c r="BL292" s="244">
        <f t="shared" si="124"/>
        <v>0</v>
      </c>
      <c r="BM292" s="242">
        <f t="shared" si="124"/>
        <v>160145</v>
      </c>
    </row>
    <row r="293" spans="1:65" outlineLevel="5">
      <c r="A293" s="21">
        <f t="shared" si="105"/>
        <v>9</v>
      </c>
      <c r="B293" s="33">
        <f>B288+1</f>
        <v>43344</v>
      </c>
      <c r="C293" s="207">
        <v>578722</v>
      </c>
      <c r="D293" s="64">
        <f t="shared" ref="D293:D322" si="125">IFERROR(ROUND(AVERAGE(E293:L293),1),"")</f>
        <v>38.299999999999997</v>
      </c>
      <c r="E293" s="12">
        <v>38</v>
      </c>
      <c r="F293" s="12">
        <v>39</v>
      </c>
      <c r="G293" s="12">
        <v>39</v>
      </c>
      <c r="H293" s="12">
        <v>39</v>
      </c>
      <c r="I293" s="12">
        <v>37</v>
      </c>
      <c r="J293" s="12">
        <v>38</v>
      </c>
      <c r="K293" s="12">
        <v>38</v>
      </c>
      <c r="L293" s="12">
        <v>38</v>
      </c>
      <c r="M293" s="74" t="str">
        <f t="shared" ref="M293:M322" si="126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27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8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24</v>
      </c>
      <c r="AO293" s="41">
        <v>1650</v>
      </c>
      <c r="AP293" s="110"/>
      <c r="AQ293" s="111"/>
      <c r="AR293" s="126" t="str">
        <f t="shared" ref="AR293:AR322" si="129">IFERROR(AQ293/AP293*100,"")</f>
        <v/>
      </c>
      <c r="AS293" s="126" t="str">
        <f t="shared" ref="AS293:AS322" si="130">IFERROR(100-AR293,"")</f>
        <v/>
      </c>
      <c r="AT293" s="127">
        <v>1600</v>
      </c>
      <c r="AU293" s="128"/>
      <c r="AV293" s="129"/>
      <c r="AW293" s="126" t="str">
        <f t="shared" ref="AW293:AW322" si="131">IFERROR(AV293/AU293*100,"")</f>
        <v/>
      </c>
      <c r="AX293" s="126" t="str">
        <f t="shared" ref="AX293:AX322" si="132">IFERROR(100-AW293,"")</f>
        <v/>
      </c>
      <c r="AY293" s="64" t="str">
        <f t="shared" ref="AY293:AY322" si="133">IFERROR((1-((AW293*AS293)/(AX293*AR293)))*100,"")</f>
        <v/>
      </c>
      <c r="AZ293" s="97"/>
      <c r="BA293" s="68"/>
      <c r="BB293" s="68"/>
      <c r="BC293" s="68"/>
      <c r="BD293" s="68"/>
      <c r="BE293" s="15"/>
      <c r="BF293" s="5">
        <f t="shared" ref="BF293:BF322" si="134">IF(SUM(BG293:BM293)=0,"",SUM(BG293:BM293))</f>
        <v>16610</v>
      </c>
      <c r="BG293" s="42">
        <v>1300</v>
      </c>
      <c r="BH293" s="42">
        <v>10050</v>
      </c>
      <c r="BI293" s="42"/>
      <c r="BJ293" s="42"/>
      <c r="BK293" s="42"/>
      <c r="BL293" s="42"/>
      <c r="BM293" s="15">
        <v>5260</v>
      </c>
    </row>
    <row r="294" spans="1:65" outlineLevel="5">
      <c r="A294" s="22">
        <f t="shared" si="105"/>
        <v>9</v>
      </c>
      <c r="B294" s="9">
        <f t="shared" si="120"/>
        <v>43345</v>
      </c>
      <c r="C294" s="207">
        <v>534244</v>
      </c>
      <c r="D294" s="64">
        <f t="shared" si="125"/>
        <v>37.5</v>
      </c>
      <c r="E294" s="12">
        <v>38</v>
      </c>
      <c r="F294" s="12">
        <v>38</v>
      </c>
      <c r="G294" s="12">
        <v>38</v>
      </c>
      <c r="H294" s="12">
        <v>38</v>
      </c>
      <c r="I294" s="12">
        <v>37</v>
      </c>
      <c r="J294" s="12">
        <v>37</v>
      </c>
      <c r="K294" s="12">
        <v>37</v>
      </c>
      <c r="L294" s="12">
        <v>37</v>
      </c>
      <c r="M294" s="74" t="str">
        <f t="shared" si="126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7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8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26</v>
      </c>
      <c r="AO294" s="41">
        <v>1561</v>
      </c>
      <c r="AP294" s="110"/>
      <c r="AQ294" s="111"/>
      <c r="AR294" s="126" t="str">
        <f t="shared" si="129"/>
        <v/>
      </c>
      <c r="AS294" s="126" t="str">
        <f t="shared" si="130"/>
        <v/>
      </c>
      <c r="AT294" s="127">
        <v>1602</v>
      </c>
      <c r="AU294" s="128"/>
      <c r="AV294" s="129"/>
      <c r="AW294" s="126" t="str">
        <f t="shared" si="131"/>
        <v/>
      </c>
      <c r="AX294" s="126" t="str">
        <f t="shared" si="132"/>
        <v/>
      </c>
      <c r="AY294" s="64" t="str">
        <f t="shared" si="133"/>
        <v/>
      </c>
      <c r="AZ294" s="97"/>
      <c r="BA294" s="68"/>
      <c r="BB294" s="68"/>
      <c r="BC294" s="68"/>
      <c r="BD294" s="68"/>
      <c r="BE294" s="15"/>
      <c r="BF294" s="5">
        <f t="shared" si="134"/>
        <v>13670</v>
      </c>
      <c r="BG294" s="42">
        <v>2700</v>
      </c>
      <c r="BH294" s="42">
        <v>5610</v>
      </c>
      <c r="BI294" s="42"/>
      <c r="BJ294" s="42"/>
      <c r="BK294" s="42"/>
      <c r="BL294" s="42"/>
      <c r="BM294" s="15">
        <v>5360</v>
      </c>
    </row>
    <row r="295" spans="1:65" outlineLevel="5">
      <c r="A295" s="22">
        <f t="shared" si="105"/>
        <v>9</v>
      </c>
      <c r="B295" s="9">
        <f t="shared" si="120"/>
        <v>43346</v>
      </c>
      <c r="C295" s="207">
        <v>519581</v>
      </c>
      <c r="D295" s="64">
        <f t="shared" si="125"/>
        <v>37.5</v>
      </c>
      <c r="E295" s="12">
        <v>38</v>
      </c>
      <c r="F295" s="12">
        <v>38</v>
      </c>
      <c r="G295" s="12">
        <v>38</v>
      </c>
      <c r="H295" s="12">
        <v>38</v>
      </c>
      <c r="I295" s="12">
        <v>37</v>
      </c>
      <c r="J295" s="12">
        <v>37</v>
      </c>
      <c r="K295" s="12">
        <v>37</v>
      </c>
      <c r="L295" s="12">
        <v>37</v>
      </c>
      <c r="M295" s="74" t="str">
        <f t="shared" si="126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7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8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30</v>
      </c>
      <c r="AO295" s="41">
        <v>1312</v>
      </c>
      <c r="AP295" s="110"/>
      <c r="AQ295" s="111"/>
      <c r="AR295" s="126" t="str">
        <f t="shared" si="129"/>
        <v/>
      </c>
      <c r="AS295" s="126" t="str">
        <f t="shared" si="130"/>
        <v/>
      </c>
      <c r="AT295" s="127">
        <v>1586</v>
      </c>
      <c r="AU295" s="128"/>
      <c r="AV295" s="129"/>
      <c r="AW295" s="126" t="str">
        <f t="shared" si="131"/>
        <v/>
      </c>
      <c r="AX295" s="126" t="str">
        <f t="shared" si="132"/>
        <v/>
      </c>
      <c r="AY295" s="64" t="str">
        <f t="shared" si="133"/>
        <v/>
      </c>
      <c r="AZ295" s="97">
        <v>80.349999999999994</v>
      </c>
      <c r="BA295" s="68"/>
      <c r="BB295" s="68"/>
      <c r="BC295" s="68"/>
      <c r="BD295" s="68"/>
      <c r="BE295" s="15"/>
      <c r="BF295" s="5">
        <f t="shared" si="134"/>
        <v>14070</v>
      </c>
      <c r="BG295" s="42">
        <v>4800</v>
      </c>
      <c r="BH295" s="42">
        <v>3800</v>
      </c>
      <c r="BI295" s="42"/>
      <c r="BJ295" s="42"/>
      <c r="BK295" s="42"/>
      <c r="BL295" s="42"/>
      <c r="BM295" s="15">
        <v>5470</v>
      </c>
    </row>
    <row r="296" spans="1:65" outlineLevel="5">
      <c r="A296" s="22">
        <f t="shared" si="105"/>
        <v>9</v>
      </c>
      <c r="B296" s="9">
        <f t="shared" si="120"/>
        <v>43347</v>
      </c>
      <c r="C296" s="207">
        <v>529181</v>
      </c>
      <c r="D296" s="64">
        <f t="shared" si="125"/>
        <v>37.5</v>
      </c>
      <c r="E296" s="12">
        <v>38</v>
      </c>
      <c r="F296" s="12">
        <v>37</v>
      </c>
      <c r="G296" s="12">
        <v>39</v>
      </c>
      <c r="H296" s="12">
        <v>38</v>
      </c>
      <c r="I296" s="12">
        <v>37</v>
      </c>
      <c r="J296" s="12">
        <v>36</v>
      </c>
      <c r="K296" s="12">
        <v>38</v>
      </c>
      <c r="L296" s="12">
        <v>37</v>
      </c>
      <c r="M296" s="74" t="str">
        <f t="shared" si="126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7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8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26</v>
      </c>
      <c r="AO296" s="41">
        <v>1527</v>
      </c>
      <c r="AP296" s="110"/>
      <c r="AQ296" s="111"/>
      <c r="AR296" s="126" t="str">
        <f t="shared" si="129"/>
        <v/>
      </c>
      <c r="AS296" s="126" t="str">
        <f t="shared" si="130"/>
        <v/>
      </c>
      <c r="AT296" s="127">
        <v>1530</v>
      </c>
      <c r="AU296" s="128"/>
      <c r="AV296" s="129"/>
      <c r="AW296" s="126" t="str">
        <f t="shared" si="131"/>
        <v/>
      </c>
      <c r="AX296" s="126" t="str">
        <f t="shared" si="132"/>
        <v/>
      </c>
      <c r="AY296" s="64" t="str">
        <f t="shared" si="133"/>
        <v/>
      </c>
      <c r="AZ296" s="97">
        <v>80.150000000000006</v>
      </c>
      <c r="BA296" s="68"/>
      <c r="BB296" s="68"/>
      <c r="BC296" s="68"/>
      <c r="BD296" s="68"/>
      <c r="BE296" s="15"/>
      <c r="BF296" s="5">
        <f t="shared" si="134"/>
        <v>14270</v>
      </c>
      <c r="BG296" s="42">
        <v>1200</v>
      </c>
      <c r="BH296" s="42">
        <v>7400</v>
      </c>
      <c r="BI296" s="42"/>
      <c r="BJ296" s="42"/>
      <c r="BK296" s="42"/>
      <c r="BL296" s="42"/>
      <c r="BM296" s="15">
        <v>5670</v>
      </c>
    </row>
    <row r="297" spans="1:65" outlineLevel="5">
      <c r="A297" s="22">
        <f t="shared" si="105"/>
        <v>9</v>
      </c>
      <c r="B297" s="9">
        <f t="shared" si="120"/>
        <v>43348</v>
      </c>
      <c r="C297" s="207">
        <v>502097</v>
      </c>
      <c r="D297" s="64">
        <f t="shared" si="125"/>
        <v>37.299999999999997</v>
      </c>
      <c r="E297" s="12">
        <v>38</v>
      </c>
      <c r="F297" s="12">
        <v>37</v>
      </c>
      <c r="G297" s="12">
        <v>38</v>
      </c>
      <c r="H297" s="12">
        <v>38</v>
      </c>
      <c r="I297" s="12">
        <v>37</v>
      </c>
      <c r="J297" s="12">
        <v>36</v>
      </c>
      <c r="K297" s="12">
        <v>37</v>
      </c>
      <c r="L297" s="12">
        <v>37</v>
      </c>
      <c r="M297" s="74" t="str">
        <f t="shared" si="126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7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8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28</v>
      </c>
      <c r="AO297" s="41">
        <v>1440</v>
      </c>
      <c r="AP297" s="110"/>
      <c r="AQ297" s="111"/>
      <c r="AR297" s="126" t="str">
        <f t="shared" si="129"/>
        <v/>
      </c>
      <c r="AS297" s="126" t="str">
        <f t="shared" si="130"/>
        <v/>
      </c>
      <c r="AT297" s="127">
        <v>1533</v>
      </c>
      <c r="AU297" s="128"/>
      <c r="AV297" s="129"/>
      <c r="AW297" s="126" t="str">
        <f t="shared" si="131"/>
        <v/>
      </c>
      <c r="AX297" s="126" t="str">
        <f t="shared" si="132"/>
        <v/>
      </c>
      <c r="AY297" s="64" t="str">
        <f t="shared" si="133"/>
        <v/>
      </c>
      <c r="AZ297" s="97">
        <v>80.010000000000005</v>
      </c>
      <c r="BA297" s="68"/>
      <c r="BB297" s="68"/>
      <c r="BC297" s="68"/>
      <c r="BD297" s="68"/>
      <c r="BE297" s="15"/>
      <c r="BF297" s="5">
        <f t="shared" si="134"/>
        <v>20930</v>
      </c>
      <c r="BG297" s="42">
        <v>2000</v>
      </c>
      <c r="BH297" s="42">
        <v>13480</v>
      </c>
      <c r="BI297" s="42"/>
      <c r="BJ297" s="42"/>
      <c r="BK297" s="42"/>
      <c r="BL297" s="42"/>
      <c r="BM297" s="15">
        <v>5450</v>
      </c>
    </row>
    <row r="298" spans="1:65" outlineLevel="5">
      <c r="A298" s="22">
        <f t="shared" si="105"/>
        <v>9</v>
      </c>
      <c r="B298" s="9">
        <f t="shared" si="120"/>
        <v>43349</v>
      </c>
      <c r="C298" s="207">
        <v>464694</v>
      </c>
      <c r="D298" s="64">
        <f t="shared" si="125"/>
        <v>37.5</v>
      </c>
      <c r="E298" s="12">
        <v>38</v>
      </c>
      <c r="F298" s="12">
        <v>37</v>
      </c>
      <c r="G298" s="12">
        <v>39</v>
      </c>
      <c r="H298" s="12">
        <v>38</v>
      </c>
      <c r="I298" s="12">
        <v>37</v>
      </c>
      <c r="J298" s="12">
        <v>36</v>
      </c>
      <c r="K298" s="12">
        <v>38</v>
      </c>
      <c r="L298" s="12">
        <v>37</v>
      </c>
      <c r="M298" s="74" t="str">
        <f t="shared" si="126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7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8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27</v>
      </c>
      <c r="AO298" s="41">
        <v>1493</v>
      </c>
      <c r="AP298" s="110"/>
      <c r="AQ298" s="111"/>
      <c r="AR298" s="126" t="str">
        <f t="shared" si="129"/>
        <v/>
      </c>
      <c r="AS298" s="126" t="str">
        <f t="shared" si="130"/>
        <v/>
      </c>
      <c r="AT298" s="127">
        <v>1565</v>
      </c>
      <c r="AU298" s="128"/>
      <c r="AV298" s="129"/>
      <c r="AW298" s="126" t="str">
        <f t="shared" si="131"/>
        <v/>
      </c>
      <c r="AX298" s="126" t="str">
        <f t="shared" si="132"/>
        <v/>
      </c>
      <c r="AY298" s="64" t="str">
        <f t="shared" si="133"/>
        <v/>
      </c>
      <c r="AZ298" s="97">
        <v>79.819999999999993</v>
      </c>
      <c r="BA298" s="68"/>
      <c r="BB298" s="68"/>
      <c r="BC298" s="68"/>
      <c r="BD298" s="68"/>
      <c r="BE298" s="15"/>
      <c r="BF298" s="5">
        <f t="shared" si="134"/>
        <v>15590</v>
      </c>
      <c r="BG298" s="42">
        <v>4800</v>
      </c>
      <c r="BH298" s="42">
        <v>5470</v>
      </c>
      <c r="BI298" s="42"/>
      <c r="BJ298" s="42"/>
      <c r="BK298" s="42"/>
      <c r="BL298" s="42"/>
      <c r="BM298" s="15">
        <v>5320</v>
      </c>
    </row>
    <row r="299" spans="1:65" outlineLevel="5">
      <c r="A299" s="22">
        <f t="shared" si="105"/>
        <v>9</v>
      </c>
      <c r="B299" s="9">
        <f t="shared" si="120"/>
        <v>43350</v>
      </c>
      <c r="C299" s="207">
        <v>493092</v>
      </c>
      <c r="D299" s="64">
        <f t="shared" si="125"/>
        <v>38</v>
      </c>
      <c r="E299" s="12">
        <v>38</v>
      </c>
      <c r="F299" s="12">
        <v>38</v>
      </c>
      <c r="G299" s="12">
        <v>39</v>
      </c>
      <c r="H299" s="12">
        <v>39</v>
      </c>
      <c r="I299" s="12">
        <v>37</v>
      </c>
      <c r="J299" s="12">
        <v>37</v>
      </c>
      <c r="K299" s="12">
        <v>38</v>
      </c>
      <c r="L299" s="12">
        <v>38</v>
      </c>
      <c r="M299" s="74">
        <f t="shared" si="126"/>
        <v>7.4</v>
      </c>
      <c r="N299" s="83">
        <v>7.32</v>
      </c>
      <c r="O299" s="83">
        <v>7.4</v>
      </c>
      <c r="P299" s="83">
        <v>7.44</v>
      </c>
      <c r="Q299" s="83">
        <v>7.35</v>
      </c>
      <c r="R299" s="83"/>
      <c r="S299" s="83"/>
      <c r="T299" s="83"/>
      <c r="U299" s="83"/>
      <c r="V299" s="5" t="str">
        <f t="shared" si="127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8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28</v>
      </c>
      <c r="AO299" s="41">
        <v>1413</v>
      </c>
      <c r="AP299" s="110">
        <v>3.63</v>
      </c>
      <c r="AQ299" s="111">
        <v>2.72</v>
      </c>
      <c r="AR299" s="126">
        <f t="shared" si="129"/>
        <v>74.931129476584019</v>
      </c>
      <c r="AS299" s="126">
        <f t="shared" si="130"/>
        <v>25.068870523415981</v>
      </c>
      <c r="AT299" s="127">
        <v>1540</v>
      </c>
      <c r="AU299" s="128">
        <v>2.21</v>
      </c>
      <c r="AV299" s="129">
        <v>1.31</v>
      </c>
      <c r="AW299" s="126">
        <f t="shared" si="131"/>
        <v>59.276018099547514</v>
      </c>
      <c r="AX299" s="126">
        <f t="shared" si="132"/>
        <v>40.723981900452486</v>
      </c>
      <c r="AY299" s="64">
        <f t="shared" si="133"/>
        <v>51.303104575163381</v>
      </c>
      <c r="AZ299" s="97">
        <v>80.260000000000005</v>
      </c>
      <c r="BA299" s="68"/>
      <c r="BB299" s="68"/>
      <c r="BC299" s="68"/>
      <c r="BD299" s="68"/>
      <c r="BE299" s="15"/>
      <c r="BF299" s="5">
        <f t="shared" si="134"/>
        <v>14590</v>
      </c>
      <c r="BG299" s="42">
        <v>4800</v>
      </c>
      <c r="BH299" s="42">
        <v>4410</v>
      </c>
      <c r="BI299" s="42"/>
      <c r="BJ299" s="42"/>
      <c r="BK299" s="42"/>
      <c r="BL299" s="42"/>
      <c r="BM299" s="15">
        <v>5380</v>
      </c>
    </row>
    <row r="300" spans="1:65" outlineLevel="5">
      <c r="A300" s="22">
        <f t="shared" si="105"/>
        <v>9</v>
      </c>
      <c r="B300" s="9">
        <f t="shared" si="120"/>
        <v>43351</v>
      </c>
      <c r="C300" s="207">
        <v>461171</v>
      </c>
      <c r="D300" s="64">
        <f t="shared" si="125"/>
        <v>38</v>
      </c>
      <c r="E300" s="12">
        <v>38</v>
      </c>
      <c r="F300" s="12">
        <v>39</v>
      </c>
      <c r="G300" s="12">
        <v>38</v>
      </c>
      <c r="H300" s="12">
        <v>39</v>
      </c>
      <c r="I300" s="12">
        <v>37</v>
      </c>
      <c r="J300" s="12">
        <v>38</v>
      </c>
      <c r="K300" s="12">
        <v>37</v>
      </c>
      <c r="L300" s="12">
        <v>38</v>
      </c>
      <c r="M300" s="74" t="str">
        <f t="shared" si="126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27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8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22</v>
      </c>
      <c r="AO300" s="41">
        <v>1790</v>
      </c>
      <c r="AP300" s="110"/>
      <c r="AQ300" s="111"/>
      <c r="AR300" s="126" t="str">
        <f t="shared" si="129"/>
        <v/>
      </c>
      <c r="AS300" s="126" t="str">
        <f t="shared" si="130"/>
        <v/>
      </c>
      <c r="AT300" s="127">
        <v>1538</v>
      </c>
      <c r="AU300" s="128"/>
      <c r="AV300" s="129"/>
      <c r="AW300" s="126" t="str">
        <f t="shared" si="131"/>
        <v/>
      </c>
      <c r="AX300" s="126" t="str">
        <f t="shared" si="132"/>
        <v/>
      </c>
      <c r="AY300" s="64" t="str">
        <f t="shared" si="133"/>
        <v/>
      </c>
      <c r="AZ300" s="97"/>
      <c r="BA300" s="68"/>
      <c r="BB300" s="68"/>
      <c r="BC300" s="68"/>
      <c r="BD300" s="68"/>
      <c r="BE300" s="15"/>
      <c r="BF300" s="5">
        <f t="shared" si="134"/>
        <v>13760</v>
      </c>
      <c r="BG300" s="42">
        <v>2000</v>
      </c>
      <c r="BH300" s="42">
        <v>6240</v>
      </c>
      <c r="BI300" s="42"/>
      <c r="BJ300" s="42"/>
      <c r="BK300" s="42"/>
      <c r="BL300" s="42"/>
      <c r="BM300" s="15">
        <v>5520</v>
      </c>
    </row>
    <row r="301" spans="1:65" outlineLevel="5">
      <c r="A301" s="22">
        <f t="shared" si="105"/>
        <v>9</v>
      </c>
      <c r="B301" s="9">
        <f t="shared" si="120"/>
        <v>43352</v>
      </c>
      <c r="C301" s="207">
        <v>407268</v>
      </c>
      <c r="D301" s="64">
        <f t="shared" si="125"/>
        <v>38</v>
      </c>
      <c r="E301" s="12">
        <v>38</v>
      </c>
      <c r="F301" s="12">
        <v>38</v>
      </c>
      <c r="G301" s="12">
        <v>39</v>
      </c>
      <c r="H301" s="12">
        <v>39</v>
      </c>
      <c r="I301" s="12">
        <v>37</v>
      </c>
      <c r="J301" s="12">
        <v>37</v>
      </c>
      <c r="K301" s="12">
        <v>38</v>
      </c>
      <c r="L301" s="12">
        <v>38</v>
      </c>
      <c r="M301" s="74" t="str">
        <f t="shared" si="126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7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8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28</v>
      </c>
      <c r="AO301" s="41">
        <v>1429</v>
      </c>
      <c r="AP301" s="110"/>
      <c r="AQ301" s="111"/>
      <c r="AR301" s="126" t="str">
        <f t="shared" si="129"/>
        <v/>
      </c>
      <c r="AS301" s="126" t="str">
        <f t="shared" si="130"/>
        <v/>
      </c>
      <c r="AT301" s="127">
        <v>1603</v>
      </c>
      <c r="AU301" s="128"/>
      <c r="AV301" s="129"/>
      <c r="AW301" s="126" t="str">
        <f t="shared" si="131"/>
        <v/>
      </c>
      <c r="AX301" s="126" t="str">
        <f t="shared" si="132"/>
        <v/>
      </c>
      <c r="AY301" s="64" t="str">
        <f t="shared" si="133"/>
        <v/>
      </c>
      <c r="AZ301" s="97"/>
      <c r="BA301" s="68"/>
      <c r="BB301" s="68"/>
      <c r="BC301" s="68"/>
      <c r="BD301" s="68"/>
      <c r="BE301" s="15"/>
      <c r="BF301" s="5">
        <f t="shared" si="134"/>
        <v>14060</v>
      </c>
      <c r="BG301" s="42">
        <v>3500</v>
      </c>
      <c r="BH301" s="42">
        <v>5140</v>
      </c>
      <c r="BI301" s="42"/>
      <c r="BJ301" s="42"/>
      <c r="BK301" s="42"/>
      <c r="BL301" s="42"/>
      <c r="BM301" s="15">
        <v>5420</v>
      </c>
    </row>
    <row r="302" spans="1:65" outlineLevel="5">
      <c r="A302" s="22">
        <f t="shared" si="105"/>
        <v>9</v>
      </c>
      <c r="B302" s="9">
        <f t="shared" si="120"/>
        <v>43353</v>
      </c>
      <c r="C302" s="207">
        <v>397350</v>
      </c>
      <c r="D302" s="64">
        <f t="shared" si="125"/>
        <v>37.799999999999997</v>
      </c>
      <c r="E302" s="12">
        <v>38</v>
      </c>
      <c r="F302" s="12">
        <v>38</v>
      </c>
      <c r="G302" s="12">
        <v>39</v>
      </c>
      <c r="H302" s="12">
        <v>38</v>
      </c>
      <c r="I302" s="12">
        <v>37</v>
      </c>
      <c r="J302" s="12">
        <v>37</v>
      </c>
      <c r="K302" s="12">
        <v>38</v>
      </c>
      <c r="L302" s="12">
        <v>37</v>
      </c>
      <c r="M302" s="74" t="str">
        <f t="shared" si="126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7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8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31</v>
      </c>
      <c r="AO302" s="41">
        <v>1283</v>
      </c>
      <c r="AP302" s="110"/>
      <c r="AQ302" s="111"/>
      <c r="AR302" s="126" t="str">
        <f t="shared" si="129"/>
        <v/>
      </c>
      <c r="AS302" s="126" t="str">
        <f t="shared" si="130"/>
        <v/>
      </c>
      <c r="AT302" s="127">
        <v>1483</v>
      </c>
      <c r="AU302" s="128"/>
      <c r="AV302" s="129"/>
      <c r="AW302" s="126" t="str">
        <f t="shared" si="131"/>
        <v/>
      </c>
      <c r="AX302" s="126" t="str">
        <f t="shared" si="132"/>
        <v/>
      </c>
      <c r="AY302" s="64" t="str">
        <f t="shared" si="133"/>
        <v/>
      </c>
      <c r="AZ302" s="97">
        <v>80.22</v>
      </c>
      <c r="BA302" s="68"/>
      <c r="BB302" s="68"/>
      <c r="BC302" s="68"/>
      <c r="BD302" s="68"/>
      <c r="BE302" s="15"/>
      <c r="BF302" s="5">
        <f t="shared" si="134"/>
        <v>14160</v>
      </c>
      <c r="BG302" s="42">
        <v>4800</v>
      </c>
      <c r="BH302" s="42">
        <v>3850</v>
      </c>
      <c r="BI302" s="42"/>
      <c r="BJ302" s="42"/>
      <c r="BK302" s="42"/>
      <c r="BL302" s="42"/>
      <c r="BM302" s="15">
        <v>5510</v>
      </c>
    </row>
    <row r="303" spans="1:65" outlineLevel="5">
      <c r="A303" s="22">
        <f t="shared" si="105"/>
        <v>9</v>
      </c>
      <c r="B303" s="9">
        <f t="shared" si="120"/>
        <v>43354</v>
      </c>
      <c r="C303" s="207">
        <v>405553</v>
      </c>
      <c r="D303" s="64">
        <f t="shared" si="125"/>
        <v>38.299999999999997</v>
      </c>
      <c r="E303" s="12">
        <v>38</v>
      </c>
      <c r="F303" s="12">
        <v>39</v>
      </c>
      <c r="G303" s="12">
        <v>39</v>
      </c>
      <c r="H303" s="12">
        <v>39</v>
      </c>
      <c r="I303" s="12">
        <v>37</v>
      </c>
      <c r="J303" s="12">
        <v>38</v>
      </c>
      <c r="K303" s="12">
        <v>38</v>
      </c>
      <c r="L303" s="12">
        <v>38</v>
      </c>
      <c r="M303" s="74" t="str">
        <f t="shared" si="126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7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8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26</v>
      </c>
      <c r="AO303" s="41">
        <v>1552</v>
      </c>
      <c r="AP303" s="110"/>
      <c r="AQ303" s="111"/>
      <c r="AR303" s="126" t="str">
        <f t="shared" si="129"/>
        <v/>
      </c>
      <c r="AS303" s="126" t="str">
        <f t="shared" si="130"/>
        <v/>
      </c>
      <c r="AT303" s="127">
        <v>1626</v>
      </c>
      <c r="AU303" s="128"/>
      <c r="AV303" s="129"/>
      <c r="AW303" s="126" t="str">
        <f t="shared" si="131"/>
        <v/>
      </c>
      <c r="AX303" s="126" t="str">
        <f t="shared" si="132"/>
        <v/>
      </c>
      <c r="AY303" s="64" t="str">
        <f t="shared" si="133"/>
        <v/>
      </c>
      <c r="AZ303" s="97">
        <v>79.599999999999994</v>
      </c>
      <c r="BA303" s="68"/>
      <c r="BB303" s="68"/>
      <c r="BC303" s="68"/>
      <c r="BD303" s="68"/>
      <c r="BE303" s="15"/>
      <c r="BF303" s="5">
        <f t="shared" si="134"/>
        <v>12740</v>
      </c>
      <c r="BG303" s="42">
        <v>4800</v>
      </c>
      <c r="BH303" s="42">
        <v>2460</v>
      </c>
      <c r="BI303" s="42"/>
      <c r="BJ303" s="42"/>
      <c r="BK303" s="42"/>
      <c r="BL303" s="42"/>
      <c r="BM303" s="15">
        <v>5480</v>
      </c>
    </row>
    <row r="304" spans="1:65" outlineLevel="5">
      <c r="A304" s="22">
        <f t="shared" si="105"/>
        <v>9</v>
      </c>
      <c r="B304" s="9">
        <f t="shared" si="120"/>
        <v>43355</v>
      </c>
      <c r="C304" s="207">
        <v>400410</v>
      </c>
      <c r="D304" s="64">
        <f t="shared" si="125"/>
        <v>38.299999999999997</v>
      </c>
      <c r="E304" s="12">
        <v>38</v>
      </c>
      <c r="F304" s="12">
        <v>38</v>
      </c>
      <c r="G304" s="12">
        <v>40</v>
      </c>
      <c r="H304" s="12">
        <v>39</v>
      </c>
      <c r="I304" s="12">
        <v>37</v>
      </c>
      <c r="J304" s="12">
        <v>37</v>
      </c>
      <c r="K304" s="12">
        <v>39</v>
      </c>
      <c r="L304" s="12">
        <v>38</v>
      </c>
      <c r="M304" s="74" t="str">
        <f t="shared" si="126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7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8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25</v>
      </c>
      <c r="AO304" s="41">
        <v>1575</v>
      </c>
      <c r="AP304" s="110"/>
      <c r="AQ304" s="111"/>
      <c r="AR304" s="126" t="str">
        <f t="shared" si="129"/>
        <v/>
      </c>
      <c r="AS304" s="126" t="str">
        <f t="shared" si="130"/>
        <v/>
      </c>
      <c r="AT304" s="127">
        <v>1621</v>
      </c>
      <c r="AU304" s="128"/>
      <c r="AV304" s="129"/>
      <c r="AW304" s="126" t="str">
        <f t="shared" si="131"/>
        <v/>
      </c>
      <c r="AX304" s="126" t="str">
        <f t="shared" si="132"/>
        <v/>
      </c>
      <c r="AY304" s="64" t="str">
        <f t="shared" si="133"/>
        <v/>
      </c>
      <c r="AZ304" s="97">
        <v>79.989999999999995</v>
      </c>
      <c r="BA304" s="68"/>
      <c r="BB304" s="68"/>
      <c r="BC304" s="68"/>
      <c r="BD304" s="68"/>
      <c r="BE304" s="15"/>
      <c r="BF304" s="5">
        <f t="shared" si="134"/>
        <v>12850</v>
      </c>
      <c r="BG304" s="42">
        <v>1400</v>
      </c>
      <c r="BH304" s="42">
        <v>6250</v>
      </c>
      <c r="BI304" s="42"/>
      <c r="BJ304" s="42"/>
      <c r="BK304" s="42"/>
      <c r="BL304" s="42"/>
      <c r="BM304" s="15">
        <v>5200</v>
      </c>
    </row>
    <row r="305" spans="1:65" outlineLevel="5">
      <c r="A305" s="22">
        <f t="shared" si="105"/>
        <v>9</v>
      </c>
      <c r="B305" s="9">
        <f t="shared" si="120"/>
        <v>43356</v>
      </c>
      <c r="C305" s="207">
        <v>455946</v>
      </c>
      <c r="D305" s="64">
        <f t="shared" si="125"/>
        <v>37.5</v>
      </c>
      <c r="E305" s="12">
        <v>37</v>
      </c>
      <c r="F305" s="12">
        <v>38</v>
      </c>
      <c r="G305" s="12">
        <v>39</v>
      </c>
      <c r="H305" s="12">
        <v>38</v>
      </c>
      <c r="I305" s="12">
        <v>36</v>
      </c>
      <c r="J305" s="12">
        <v>37</v>
      </c>
      <c r="K305" s="12">
        <v>38</v>
      </c>
      <c r="L305" s="12">
        <v>37</v>
      </c>
      <c r="M305" s="74" t="str">
        <f t="shared" si="126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7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8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25</v>
      </c>
      <c r="AO305" s="41">
        <v>1590</v>
      </c>
      <c r="AP305" s="110"/>
      <c r="AQ305" s="111"/>
      <c r="AR305" s="126" t="str">
        <f t="shared" si="129"/>
        <v/>
      </c>
      <c r="AS305" s="126" t="str">
        <f t="shared" si="130"/>
        <v/>
      </c>
      <c r="AT305" s="127">
        <v>1603</v>
      </c>
      <c r="AU305" s="128"/>
      <c r="AV305" s="129"/>
      <c r="AW305" s="126" t="str">
        <f t="shared" si="131"/>
        <v/>
      </c>
      <c r="AX305" s="126" t="str">
        <f t="shared" si="132"/>
        <v/>
      </c>
      <c r="AY305" s="64" t="str">
        <f t="shared" si="133"/>
        <v/>
      </c>
      <c r="AZ305" s="97">
        <v>80.13</v>
      </c>
      <c r="BA305" s="68"/>
      <c r="BB305" s="68"/>
      <c r="BC305" s="68"/>
      <c r="BD305" s="68"/>
      <c r="BE305" s="15"/>
      <c r="BF305" s="5">
        <f t="shared" si="134"/>
        <v>17790</v>
      </c>
      <c r="BG305" s="42">
        <v>1600</v>
      </c>
      <c r="BH305" s="42">
        <v>13610</v>
      </c>
      <c r="BI305" s="42"/>
      <c r="BJ305" s="42"/>
      <c r="BK305" s="42"/>
      <c r="BL305" s="42"/>
      <c r="BM305" s="15">
        <v>2580</v>
      </c>
    </row>
    <row r="306" spans="1:65" outlineLevel="5">
      <c r="A306" s="22">
        <f t="shared" si="105"/>
        <v>9</v>
      </c>
      <c r="B306" s="9">
        <f t="shared" si="120"/>
        <v>43357</v>
      </c>
      <c r="C306" s="207">
        <v>541257</v>
      </c>
      <c r="D306" s="64">
        <f t="shared" si="125"/>
        <v>38</v>
      </c>
      <c r="E306" s="12">
        <v>38</v>
      </c>
      <c r="F306" s="12">
        <v>38</v>
      </c>
      <c r="G306" s="12">
        <v>40</v>
      </c>
      <c r="H306" s="12">
        <v>38</v>
      </c>
      <c r="I306" s="12">
        <v>37</v>
      </c>
      <c r="J306" s="12">
        <v>37</v>
      </c>
      <c r="K306" s="12">
        <v>39</v>
      </c>
      <c r="L306" s="12">
        <v>37</v>
      </c>
      <c r="M306" s="74">
        <f t="shared" si="126"/>
        <v>7.4</v>
      </c>
      <c r="N306" s="83">
        <v>7.36</v>
      </c>
      <c r="O306" s="83">
        <v>7.39</v>
      </c>
      <c r="P306" s="83">
        <v>7.42</v>
      </c>
      <c r="Q306" s="83">
        <v>7.33</v>
      </c>
      <c r="R306" s="83"/>
      <c r="S306" s="83"/>
      <c r="T306" s="83"/>
      <c r="U306" s="83"/>
      <c r="V306" s="5" t="str">
        <f t="shared" si="127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8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26</v>
      </c>
      <c r="AO306" s="41">
        <v>1518</v>
      </c>
      <c r="AP306" s="110">
        <v>3.79</v>
      </c>
      <c r="AQ306" s="111">
        <v>2.76</v>
      </c>
      <c r="AR306" s="126">
        <f t="shared" si="129"/>
        <v>72.823218997361465</v>
      </c>
      <c r="AS306" s="126">
        <f t="shared" si="130"/>
        <v>27.176781002638535</v>
      </c>
      <c r="AT306" s="127">
        <v>1562</v>
      </c>
      <c r="AU306" s="128">
        <v>2.21</v>
      </c>
      <c r="AV306" s="129">
        <v>1.29</v>
      </c>
      <c r="AW306" s="126">
        <f t="shared" si="131"/>
        <v>58.371040723981906</v>
      </c>
      <c r="AX306" s="126">
        <f t="shared" si="132"/>
        <v>41.628959276018094</v>
      </c>
      <c r="AY306" s="64">
        <f t="shared" si="133"/>
        <v>47.672495274102047</v>
      </c>
      <c r="AZ306" s="97">
        <v>80.430000000000007</v>
      </c>
      <c r="BA306" s="68"/>
      <c r="BB306" s="68"/>
      <c r="BC306" s="68"/>
      <c r="BD306" s="68"/>
      <c r="BE306" s="15"/>
      <c r="BF306" s="5">
        <f t="shared" si="134"/>
        <v>15280</v>
      </c>
      <c r="BG306" s="42">
        <v>4800</v>
      </c>
      <c r="BH306" s="42">
        <v>7330</v>
      </c>
      <c r="BI306" s="42"/>
      <c r="BJ306" s="42"/>
      <c r="BK306" s="42"/>
      <c r="BL306" s="42"/>
      <c r="BM306" s="15">
        <v>3150</v>
      </c>
    </row>
    <row r="307" spans="1:65" outlineLevel="5">
      <c r="A307" s="22">
        <f t="shared" ref="A307:A378" si="135">MONTH(B307)</f>
        <v>9</v>
      </c>
      <c r="B307" s="9">
        <f t="shared" si="120"/>
        <v>43358</v>
      </c>
      <c r="C307" s="207">
        <v>464525</v>
      </c>
      <c r="D307" s="64">
        <f t="shared" si="125"/>
        <v>37.799999999999997</v>
      </c>
      <c r="E307" s="12">
        <v>38</v>
      </c>
      <c r="F307" s="12">
        <v>38</v>
      </c>
      <c r="G307" s="12">
        <v>39</v>
      </c>
      <c r="H307" s="12">
        <v>38</v>
      </c>
      <c r="I307" s="12">
        <v>37</v>
      </c>
      <c r="J307" s="12">
        <v>37</v>
      </c>
      <c r="K307" s="12">
        <v>38</v>
      </c>
      <c r="L307" s="12">
        <v>37</v>
      </c>
      <c r="M307" s="74" t="str">
        <f t="shared" si="126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27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8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23</v>
      </c>
      <c r="AO307" s="41">
        <v>1769</v>
      </c>
      <c r="AP307" s="110"/>
      <c r="AQ307" s="111"/>
      <c r="AR307" s="126" t="str">
        <f t="shared" si="129"/>
        <v/>
      </c>
      <c r="AS307" s="126" t="str">
        <f t="shared" si="130"/>
        <v/>
      </c>
      <c r="AT307" s="127">
        <v>1611</v>
      </c>
      <c r="AU307" s="128"/>
      <c r="AV307" s="129"/>
      <c r="AW307" s="126" t="str">
        <f t="shared" si="131"/>
        <v/>
      </c>
      <c r="AX307" s="126" t="str">
        <f t="shared" si="132"/>
        <v/>
      </c>
      <c r="AY307" s="64" t="str">
        <f t="shared" si="133"/>
        <v/>
      </c>
      <c r="AZ307" s="97"/>
      <c r="BA307" s="68"/>
      <c r="BB307" s="68"/>
      <c r="BC307" s="68"/>
      <c r="BD307" s="68"/>
      <c r="BE307" s="15"/>
      <c r="BF307" s="5">
        <f t="shared" si="134"/>
        <v>15850</v>
      </c>
      <c r="BG307" s="42">
        <v>4800</v>
      </c>
      <c r="BH307" s="42">
        <v>5650</v>
      </c>
      <c r="BI307" s="42"/>
      <c r="BJ307" s="42"/>
      <c r="BK307" s="42"/>
      <c r="BL307" s="42"/>
      <c r="BM307" s="15">
        <v>5400</v>
      </c>
    </row>
    <row r="308" spans="1:65" outlineLevel="5">
      <c r="A308" s="22">
        <f t="shared" si="135"/>
        <v>9</v>
      </c>
      <c r="B308" s="9">
        <f t="shared" si="120"/>
        <v>43359</v>
      </c>
      <c r="C308" s="207">
        <v>448694</v>
      </c>
      <c r="D308" s="64">
        <f t="shared" si="125"/>
        <v>37.799999999999997</v>
      </c>
      <c r="E308" s="12">
        <v>38</v>
      </c>
      <c r="F308" s="12">
        <v>38</v>
      </c>
      <c r="G308" s="12">
        <v>39</v>
      </c>
      <c r="H308" s="12">
        <v>38</v>
      </c>
      <c r="I308" s="12">
        <v>37</v>
      </c>
      <c r="J308" s="12">
        <v>37</v>
      </c>
      <c r="K308" s="12">
        <v>38</v>
      </c>
      <c r="L308" s="12">
        <v>37</v>
      </c>
      <c r="M308" s="74" t="str">
        <f t="shared" si="126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7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8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23</v>
      </c>
      <c r="AO308" s="41">
        <v>1698</v>
      </c>
      <c r="AP308" s="110"/>
      <c r="AQ308" s="111"/>
      <c r="AR308" s="126" t="str">
        <f t="shared" si="129"/>
        <v/>
      </c>
      <c r="AS308" s="126" t="str">
        <f t="shared" si="130"/>
        <v/>
      </c>
      <c r="AT308" s="127">
        <v>1633</v>
      </c>
      <c r="AU308" s="128"/>
      <c r="AV308" s="129"/>
      <c r="AW308" s="126" t="str">
        <f t="shared" si="131"/>
        <v/>
      </c>
      <c r="AX308" s="126" t="str">
        <f t="shared" si="132"/>
        <v/>
      </c>
      <c r="AY308" s="64" t="str">
        <f t="shared" si="133"/>
        <v/>
      </c>
      <c r="AZ308" s="97"/>
      <c r="BA308" s="68"/>
      <c r="BB308" s="68"/>
      <c r="BC308" s="68"/>
      <c r="BD308" s="68"/>
      <c r="BE308" s="15"/>
      <c r="BF308" s="5">
        <f t="shared" si="134"/>
        <v>13960</v>
      </c>
      <c r="BG308" s="42">
        <v>2300</v>
      </c>
      <c r="BH308" s="42">
        <v>6130</v>
      </c>
      <c r="BI308" s="42"/>
      <c r="BJ308" s="42"/>
      <c r="BK308" s="42"/>
      <c r="BL308" s="42"/>
      <c r="BM308" s="15">
        <v>5530</v>
      </c>
    </row>
    <row r="309" spans="1:65" outlineLevel="5">
      <c r="A309" s="22">
        <f t="shared" si="135"/>
        <v>9</v>
      </c>
      <c r="B309" s="9">
        <f t="shared" si="120"/>
        <v>43360</v>
      </c>
      <c r="C309" s="207">
        <v>453643</v>
      </c>
      <c r="D309" s="64">
        <f t="shared" si="125"/>
        <v>37.299999999999997</v>
      </c>
      <c r="E309" s="12">
        <v>37</v>
      </c>
      <c r="F309" s="12">
        <v>38</v>
      </c>
      <c r="G309" s="12">
        <v>38</v>
      </c>
      <c r="H309" s="12">
        <v>38</v>
      </c>
      <c r="I309" s="12">
        <v>36</v>
      </c>
      <c r="J309" s="12">
        <v>37</v>
      </c>
      <c r="K309" s="12">
        <v>37</v>
      </c>
      <c r="L309" s="12">
        <v>37</v>
      </c>
      <c r="M309" s="74" t="str">
        <f t="shared" si="126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7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8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30</v>
      </c>
      <c r="AO309" s="41">
        <v>1316</v>
      </c>
      <c r="AP309" s="110"/>
      <c r="AQ309" s="111"/>
      <c r="AR309" s="126" t="str">
        <f t="shared" si="129"/>
        <v/>
      </c>
      <c r="AS309" s="126" t="str">
        <f t="shared" si="130"/>
        <v/>
      </c>
      <c r="AT309" s="127">
        <v>1621</v>
      </c>
      <c r="AU309" s="128"/>
      <c r="AV309" s="129"/>
      <c r="AW309" s="126" t="str">
        <f t="shared" si="131"/>
        <v/>
      </c>
      <c r="AX309" s="126" t="str">
        <f t="shared" si="132"/>
        <v/>
      </c>
      <c r="AY309" s="64" t="str">
        <f t="shared" si="133"/>
        <v/>
      </c>
      <c r="AZ309" s="97">
        <v>78.27</v>
      </c>
      <c r="BA309" s="68"/>
      <c r="BB309" s="68"/>
      <c r="BC309" s="68"/>
      <c r="BD309" s="68"/>
      <c r="BE309" s="15"/>
      <c r="BF309" s="5">
        <f t="shared" si="134"/>
        <v>15570</v>
      </c>
      <c r="BG309" s="42">
        <v>3500</v>
      </c>
      <c r="BH309" s="42">
        <v>6570</v>
      </c>
      <c r="BI309" s="42"/>
      <c r="BJ309" s="42"/>
      <c r="BK309" s="42"/>
      <c r="BL309" s="42"/>
      <c r="BM309" s="15">
        <v>5500</v>
      </c>
    </row>
    <row r="310" spans="1:65" outlineLevel="5">
      <c r="A310" s="22">
        <f t="shared" si="135"/>
        <v>9</v>
      </c>
      <c r="B310" s="9">
        <f t="shared" si="120"/>
        <v>43361</v>
      </c>
      <c r="C310" s="207">
        <v>431395</v>
      </c>
      <c r="D310" s="64">
        <f t="shared" si="125"/>
        <v>38</v>
      </c>
      <c r="E310" s="12">
        <v>38</v>
      </c>
      <c r="F310" s="12">
        <v>38</v>
      </c>
      <c r="G310" s="12">
        <v>39</v>
      </c>
      <c r="H310" s="12">
        <v>39</v>
      </c>
      <c r="I310" s="12">
        <v>37</v>
      </c>
      <c r="J310" s="12">
        <v>37</v>
      </c>
      <c r="K310" s="12">
        <v>38</v>
      </c>
      <c r="L310" s="12">
        <v>38</v>
      </c>
      <c r="M310" s="74" t="str">
        <f t="shared" si="126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7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8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49</v>
      </c>
      <c r="AO310" s="41">
        <v>815</v>
      </c>
      <c r="AP310" s="110"/>
      <c r="AQ310" s="111"/>
      <c r="AR310" s="126" t="str">
        <f t="shared" si="129"/>
        <v/>
      </c>
      <c r="AS310" s="126" t="str">
        <f t="shared" si="130"/>
        <v/>
      </c>
      <c r="AT310" s="127">
        <v>1116</v>
      </c>
      <c r="AU310" s="128"/>
      <c r="AV310" s="129"/>
      <c r="AW310" s="126" t="str">
        <f t="shared" si="131"/>
        <v/>
      </c>
      <c r="AX310" s="126" t="str">
        <f t="shared" si="132"/>
        <v/>
      </c>
      <c r="AY310" s="64" t="str">
        <f t="shared" si="133"/>
        <v/>
      </c>
      <c r="AZ310" s="97">
        <v>80.03</v>
      </c>
      <c r="BA310" s="68"/>
      <c r="BB310" s="68"/>
      <c r="BC310" s="68"/>
      <c r="BD310" s="68"/>
      <c r="BE310" s="15"/>
      <c r="BF310" s="5">
        <f t="shared" si="134"/>
        <v>16130</v>
      </c>
      <c r="BG310" s="42">
        <v>4800</v>
      </c>
      <c r="BH310" s="42">
        <v>5790</v>
      </c>
      <c r="BI310" s="42"/>
      <c r="BJ310" s="42"/>
      <c r="BK310" s="42"/>
      <c r="BL310" s="42"/>
      <c r="BM310" s="15">
        <v>5540</v>
      </c>
    </row>
    <row r="311" spans="1:65" outlineLevel="5">
      <c r="A311" s="22">
        <f t="shared" si="135"/>
        <v>9</v>
      </c>
      <c r="B311" s="9">
        <f t="shared" si="120"/>
        <v>43362</v>
      </c>
      <c r="C311" s="207">
        <v>415195</v>
      </c>
      <c r="D311" s="64">
        <f t="shared" si="125"/>
        <v>38.299999999999997</v>
      </c>
      <c r="E311" s="12">
        <v>38</v>
      </c>
      <c r="F311" s="12">
        <v>39</v>
      </c>
      <c r="G311" s="12">
        <v>39</v>
      </c>
      <c r="H311" s="12">
        <v>39</v>
      </c>
      <c r="I311" s="12">
        <v>37</v>
      </c>
      <c r="J311" s="12">
        <v>38</v>
      </c>
      <c r="K311" s="12">
        <v>38</v>
      </c>
      <c r="L311" s="12">
        <v>38</v>
      </c>
      <c r="M311" s="74" t="str">
        <f t="shared" si="126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7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8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44</v>
      </c>
      <c r="AO311" s="41">
        <v>907</v>
      </c>
      <c r="AP311" s="110"/>
      <c r="AQ311" s="111"/>
      <c r="AR311" s="126" t="str">
        <f t="shared" si="129"/>
        <v/>
      </c>
      <c r="AS311" s="126" t="str">
        <f t="shared" si="130"/>
        <v/>
      </c>
      <c r="AT311" s="127">
        <v>1084</v>
      </c>
      <c r="AU311" s="128"/>
      <c r="AV311" s="129"/>
      <c r="AW311" s="126" t="str">
        <f t="shared" si="131"/>
        <v/>
      </c>
      <c r="AX311" s="126" t="str">
        <f t="shared" si="132"/>
        <v/>
      </c>
      <c r="AY311" s="64" t="str">
        <f t="shared" si="133"/>
        <v/>
      </c>
      <c r="AZ311" s="97">
        <v>79.599999999999994</v>
      </c>
      <c r="BA311" s="68"/>
      <c r="BB311" s="68"/>
      <c r="BC311" s="68"/>
      <c r="BD311" s="68"/>
      <c r="BE311" s="15"/>
      <c r="BF311" s="5">
        <f t="shared" si="134"/>
        <v>9910</v>
      </c>
      <c r="BG311" s="42">
        <v>1800</v>
      </c>
      <c r="BH311" s="42">
        <v>2600</v>
      </c>
      <c r="BI311" s="42"/>
      <c r="BJ311" s="42"/>
      <c r="BK311" s="42"/>
      <c r="BL311" s="42"/>
      <c r="BM311" s="15">
        <v>5510</v>
      </c>
    </row>
    <row r="312" spans="1:65" outlineLevel="5">
      <c r="A312" s="22">
        <f t="shared" si="135"/>
        <v>9</v>
      </c>
      <c r="B312" s="9">
        <f t="shared" si="120"/>
        <v>43363</v>
      </c>
      <c r="C312" s="207">
        <v>482297</v>
      </c>
      <c r="D312" s="64">
        <f t="shared" si="125"/>
        <v>38.5</v>
      </c>
      <c r="E312" s="12">
        <v>38</v>
      </c>
      <c r="F312" s="12">
        <v>39</v>
      </c>
      <c r="G312" s="12">
        <v>40</v>
      </c>
      <c r="H312" s="12">
        <v>39</v>
      </c>
      <c r="I312" s="12">
        <v>37</v>
      </c>
      <c r="J312" s="12">
        <v>38</v>
      </c>
      <c r="K312" s="12">
        <v>39</v>
      </c>
      <c r="L312" s="12">
        <v>38</v>
      </c>
      <c r="M312" s="74" t="str">
        <f t="shared" si="126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7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8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29</v>
      </c>
      <c r="AO312" s="41">
        <v>1356</v>
      </c>
      <c r="AP312" s="110"/>
      <c r="AQ312" s="111"/>
      <c r="AR312" s="126" t="str">
        <f t="shared" si="129"/>
        <v/>
      </c>
      <c r="AS312" s="126" t="str">
        <f t="shared" si="130"/>
        <v/>
      </c>
      <c r="AT312" s="127">
        <v>1304</v>
      </c>
      <c r="AU312" s="128"/>
      <c r="AV312" s="129"/>
      <c r="AW312" s="126" t="str">
        <f t="shared" si="131"/>
        <v/>
      </c>
      <c r="AX312" s="126" t="str">
        <f t="shared" si="132"/>
        <v/>
      </c>
      <c r="AY312" s="64" t="str">
        <f t="shared" si="133"/>
        <v/>
      </c>
      <c r="AZ312" s="97">
        <v>80.099999999999994</v>
      </c>
      <c r="BA312" s="68"/>
      <c r="BB312" s="68"/>
      <c r="BC312" s="68"/>
      <c r="BD312" s="68"/>
      <c r="BE312" s="15"/>
      <c r="BF312" s="5">
        <f t="shared" si="134"/>
        <v>9700</v>
      </c>
      <c r="BG312" s="42">
        <v>1950</v>
      </c>
      <c r="BH312" s="42">
        <v>2820</v>
      </c>
      <c r="BI312" s="42"/>
      <c r="BJ312" s="42"/>
      <c r="BK312" s="42"/>
      <c r="BL312" s="42"/>
      <c r="BM312" s="15">
        <v>4930</v>
      </c>
    </row>
    <row r="313" spans="1:65" outlineLevel="5">
      <c r="A313" s="22">
        <f t="shared" si="135"/>
        <v>9</v>
      </c>
      <c r="B313" s="9">
        <f t="shared" si="120"/>
        <v>43364</v>
      </c>
      <c r="C313" s="207">
        <v>472272</v>
      </c>
      <c r="D313" s="64">
        <f t="shared" si="125"/>
        <v>37.799999999999997</v>
      </c>
      <c r="E313" s="12">
        <v>38</v>
      </c>
      <c r="F313" s="12">
        <v>38</v>
      </c>
      <c r="G313" s="12">
        <v>39</v>
      </c>
      <c r="H313" s="12">
        <v>38</v>
      </c>
      <c r="I313" s="12">
        <v>37</v>
      </c>
      <c r="J313" s="12">
        <v>37</v>
      </c>
      <c r="K313" s="12">
        <v>38</v>
      </c>
      <c r="L313" s="12">
        <v>37</v>
      </c>
      <c r="M313" s="74">
        <f t="shared" si="126"/>
        <v>7.4</v>
      </c>
      <c r="N313" s="83">
        <v>7.4</v>
      </c>
      <c r="O313" s="83">
        <v>7.42</v>
      </c>
      <c r="P313" s="83">
        <v>7.47</v>
      </c>
      <c r="Q313" s="83">
        <v>7.49</v>
      </c>
      <c r="R313" s="83"/>
      <c r="S313" s="83"/>
      <c r="T313" s="83"/>
      <c r="U313" s="83"/>
      <c r="V313" s="5" t="str">
        <f t="shared" si="127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8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24</v>
      </c>
      <c r="AO313" s="41">
        <v>1647</v>
      </c>
      <c r="AP313" s="110">
        <v>3.68</v>
      </c>
      <c r="AQ313" s="111">
        <v>2.78</v>
      </c>
      <c r="AR313" s="126">
        <f t="shared" si="129"/>
        <v>75.543478260869563</v>
      </c>
      <c r="AS313" s="126">
        <f t="shared" si="130"/>
        <v>24.456521739130437</v>
      </c>
      <c r="AT313" s="127">
        <v>1551</v>
      </c>
      <c r="AU313" s="128">
        <v>2.67</v>
      </c>
      <c r="AV313" s="129">
        <v>1.43</v>
      </c>
      <c r="AW313" s="126">
        <f t="shared" si="131"/>
        <v>53.558052434456926</v>
      </c>
      <c r="AX313" s="126">
        <f t="shared" si="132"/>
        <v>46.441947565543074</v>
      </c>
      <c r="AY313" s="64">
        <f t="shared" si="133"/>
        <v>62.665351589695995</v>
      </c>
      <c r="AZ313" s="97">
        <v>79.63</v>
      </c>
      <c r="BA313" s="68"/>
      <c r="BB313" s="68"/>
      <c r="BC313" s="68"/>
      <c r="BD313" s="68"/>
      <c r="BE313" s="15"/>
      <c r="BF313" s="5">
        <f t="shared" si="134"/>
        <v>15350</v>
      </c>
      <c r="BG313" s="42">
        <v>0</v>
      </c>
      <c r="BH313" s="42">
        <v>10120</v>
      </c>
      <c r="BI313" s="42"/>
      <c r="BJ313" s="42"/>
      <c r="BK313" s="42"/>
      <c r="BL313" s="42"/>
      <c r="BM313" s="15">
        <v>5230</v>
      </c>
    </row>
    <row r="314" spans="1:65" outlineLevel="5">
      <c r="A314" s="22">
        <f t="shared" si="135"/>
        <v>9</v>
      </c>
      <c r="B314" s="9">
        <f t="shared" si="120"/>
        <v>43365</v>
      </c>
      <c r="C314" s="207">
        <v>535636</v>
      </c>
      <c r="D314" s="64">
        <f t="shared" si="125"/>
        <v>37.299999999999997</v>
      </c>
      <c r="E314" s="12">
        <v>37</v>
      </c>
      <c r="F314" s="12">
        <v>37</v>
      </c>
      <c r="G314" s="12">
        <v>39</v>
      </c>
      <c r="H314" s="12">
        <v>38</v>
      </c>
      <c r="I314" s="12">
        <v>36</v>
      </c>
      <c r="J314" s="12">
        <v>36</v>
      </c>
      <c r="K314" s="12">
        <v>38</v>
      </c>
      <c r="L314" s="12">
        <v>37</v>
      </c>
      <c r="M314" s="74" t="str">
        <f t="shared" si="126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27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8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26</v>
      </c>
      <c r="AO314" s="41">
        <v>1520</v>
      </c>
      <c r="AP314" s="110"/>
      <c r="AQ314" s="111"/>
      <c r="AR314" s="126" t="str">
        <f t="shared" si="129"/>
        <v/>
      </c>
      <c r="AS314" s="126" t="str">
        <f t="shared" si="130"/>
        <v/>
      </c>
      <c r="AT314" s="127">
        <v>1590</v>
      </c>
      <c r="AU314" s="128"/>
      <c r="AV314" s="129"/>
      <c r="AW314" s="126" t="str">
        <f t="shared" si="131"/>
        <v/>
      </c>
      <c r="AX314" s="126" t="str">
        <f t="shared" si="132"/>
        <v/>
      </c>
      <c r="AY314" s="64" t="str">
        <f t="shared" si="133"/>
        <v/>
      </c>
      <c r="AZ314" s="97"/>
      <c r="BA314" s="68"/>
      <c r="BB314" s="68"/>
      <c r="BC314" s="68"/>
      <c r="BD314" s="68"/>
      <c r="BE314" s="15"/>
      <c r="BF314" s="5">
        <f t="shared" si="134"/>
        <v>14220</v>
      </c>
      <c r="BG314" s="42">
        <v>3000</v>
      </c>
      <c r="BH314" s="42">
        <v>5860</v>
      </c>
      <c r="BI314" s="42"/>
      <c r="BJ314" s="42"/>
      <c r="BK314" s="42"/>
      <c r="BL314" s="42"/>
      <c r="BM314" s="15">
        <v>5360</v>
      </c>
    </row>
    <row r="315" spans="1:65" outlineLevel="5">
      <c r="A315" s="22">
        <f t="shared" si="135"/>
        <v>9</v>
      </c>
      <c r="B315" s="9">
        <f t="shared" si="120"/>
        <v>43366</v>
      </c>
      <c r="C315" s="207">
        <v>469456</v>
      </c>
      <c r="D315" s="64">
        <f t="shared" si="125"/>
        <v>37.799999999999997</v>
      </c>
      <c r="E315" s="12">
        <v>38</v>
      </c>
      <c r="F315" s="12">
        <v>38</v>
      </c>
      <c r="G315" s="12">
        <v>39</v>
      </c>
      <c r="H315" s="12">
        <v>38</v>
      </c>
      <c r="I315" s="12">
        <v>37</v>
      </c>
      <c r="J315" s="12">
        <v>37</v>
      </c>
      <c r="K315" s="12">
        <v>38</v>
      </c>
      <c r="L315" s="12">
        <v>37</v>
      </c>
      <c r="M315" s="74" t="str">
        <f t="shared" si="126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7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8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29</v>
      </c>
      <c r="AO315" s="41">
        <v>1395</v>
      </c>
      <c r="AP315" s="110"/>
      <c r="AQ315" s="111"/>
      <c r="AR315" s="126" t="str">
        <f t="shared" si="129"/>
        <v/>
      </c>
      <c r="AS315" s="126" t="str">
        <f t="shared" si="130"/>
        <v/>
      </c>
      <c r="AT315" s="127">
        <v>1610</v>
      </c>
      <c r="AU315" s="128"/>
      <c r="AV315" s="129"/>
      <c r="AW315" s="126" t="str">
        <f t="shared" si="131"/>
        <v/>
      </c>
      <c r="AX315" s="126" t="str">
        <f t="shared" si="132"/>
        <v/>
      </c>
      <c r="AY315" s="64" t="str">
        <f t="shared" si="133"/>
        <v/>
      </c>
      <c r="AZ315" s="97"/>
      <c r="BA315" s="68"/>
      <c r="BB315" s="68"/>
      <c r="BC315" s="68"/>
      <c r="BD315" s="68"/>
      <c r="BE315" s="15"/>
      <c r="BF315" s="5">
        <f t="shared" si="134"/>
        <v>12310</v>
      </c>
      <c r="BG315" s="42">
        <v>4800</v>
      </c>
      <c r="BH315" s="42">
        <v>2190</v>
      </c>
      <c r="BI315" s="42"/>
      <c r="BJ315" s="42"/>
      <c r="BK315" s="42"/>
      <c r="BL315" s="42"/>
      <c r="BM315" s="15">
        <v>5320</v>
      </c>
    </row>
    <row r="316" spans="1:65" outlineLevel="5">
      <c r="A316" s="22">
        <f t="shared" si="135"/>
        <v>9</v>
      </c>
      <c r="B316" s="9">
        <f t="shared" si="120"/>
        <v>43367</v>
      </c>
      <c r="C316" s="207">
        <v>399878</v>
      </c>
      <c r="D316" s="64">
        <f t="shared" si="125"/>
        <v>38</v>
      </c>
      <c r="E316" s="12">
        <v>38</v>
      </c>
      <c r="F316" s="12">
        <v>38</v>
      </c>
      <c r="G316" s="12">
        <v>39</v>
      </c>
      <c r="H316" s="12">
        <v>39</v>
      </c>
      <c r="I316" s="12">
        <v>37</v>
      </c>
      <c r="J316" s="12">
        <v>37</v>
      </c>
      <c r="K316" s="12">
        <v>38</v>
      </c>
      <c r="L316" s="12">
        <v>38</v>
      </c>
      <c r="M316" s="74" t="str">
        <f t="shared" si="126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7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8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27</v>
      </c>
      <c r="AO316" s="41">
        <v>1458</v>
      </c>
      <c r="AP316" s="110"/>
      <c r="AQ316" s="111"/>
      <c r="AR316" s="126" t="str">
        <f t="shared" si="129"/>
        <v/>
      </c>
      <c r="AS316" s="126" t="str">
        <f t="shared" si="130"/>
        <v/>
      </c>
      <c r="AT316" s="127">
        <v>1595</v>
      </c>
      <c r="AU316" s="128"/>
      <c r="AV316" s="129"/>
      <c r="AW316" s="126" t="str">
        <f t="shared" si="131"/>
        <v/>
      </c>
      <c r="AX316" s="126" t="str">
        <f t="shared" si="132"/>
        <v/>
      </c>
      <c r="AY316" s="64" t="str">
        <f t="shared" si="133"/>
        <v/>
      </c>
      <c r="AZ316" s="97"/>
      <c r="BA316" s="68"/>
      <c r="BB316" s="68"/>
      <c r="BC316" s="68"/>
      <c r="BD316" s="68"/>
      <c r="BE316" s="15"/>
      <c r="BF316" s="5">
        <f t="shared" si="134"/>
        <v>13520</v>
      </c>
      <c r="BG316" s="42">
        <v>4800</v>
      </c>
      <c r="BH316" s="42">
        <v>3300</v>
      </c>
      <c r="BI316" s="42"/>
      <c r="BJ316" s="42"/>
      <c r="BK316" s="42"/>
      <c r="BL316" s="42"/>
      <c r="BM316" s="15">
        <v>5420</v>
      </c>
    </row>
    <row r="317" spans="1:65" outlineLevel="5">
      <c r="A317" s="22">
        <f t="shared" si="135"/>
        <v>9</v>
      </c>
      <c r="B317" s="9">
        <f t="shared" si="120"/>
        <v>43368</v>
      </c>
      <c r="C317" s="207">
        <v>384494</v>
      </c>
      <c r="D317" s="64">
        <f t="shared" si="125"/>
        <v>38</v>
      </c>
      <c r="E317" s="12">
        <v>38</v>
      </c>
      <c r="F317" s="12">
        <v>38</v>
      </c>
      <c r="G317" s="12">
        <v>39</v>
      </c>
      <c r="H317" s="12">
        <v>39</v>
      </c>
      <c r="I317" s="12">
        <v>37</v>
      </c>
      <c r="J317" s="12">
        <v>37</v>
      </c>
      <c r="K317" s="12">
        <v>38</v>
      </c>
      <c r="L317" s="12">
        <v>38</v>
      </c>
      <c r="M317" s="74" t="str">
        <f t="shared" si="126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7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8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27</v>
      </c>
      <c r="AO317" s="41">
        <v>1482</v>
      </c>
      <c r="AP317" s="110"/>
      <c r="AQ317" s="111"/>
      <c r="AR317" s="126" t="str">
        <f t="shared" si="129"/>
        <v/>
      </c>
      <c r="AS317" s="126" t="str">
        <f t="shared" si="130"/>
        <v/>
      </c>
      <c r="AT317" s="127">
        <v>1612</v>
      </c>
      <c r="AU317" s="128"/>
      <c r="AV317" s="129"/>
      <c r="AW317" s="126" t="str">
        <f t="shared" si="131"/>
        <v/>
      </c>
      <c r="AX317" s="126" t="str">
        <f t="shared" si="132"/>
        <v/>
      </c>
      <c r="AY317" s="64" t="str">
        <f t="shared" si="133"/>
        <v/>
      </c>
      <c r="AZ317" s="97"/>
      <c r="BA317" s="68"/>
      <c r="BB317" s="68"/>
      <c r="BC317" s="68"/>
      <c r="BD317" s="68"/>
      <c r="BE317" s="15"/>
      <c r="BF317" s="5">
        <f t="shared" si="134"/>
        <v>13010</v>
      </c>
      <c r="BG317" s="42">
        <v>2200</v>
      </c>
      <c r="BH317" s="42">
        <v>5560</v>
      </c>
      <c r="BI317" s="42"/>
      <c r="BJ317" s="42"/>
      <c r="BK317" s="42"/>
      <c r="BL317" s="42"/>
      <c r="BM317" s="15">
        <v>5250</v>
      </c>
    </row>
    <row r="318" spans="1:65" outlineLevel="5">
      <c r="A318" s="22">
        <f t="shared" si="135"/>
        <v>9</v>
      </c>
      <c r="B318" s="9">
        <f t="shared" si="120"/>
        <v>43369</v>
      </c>
      <c r="C318" s="207">
        <v>385880</v>
      </c>
      <c r="D318" s="64">
        <f t="shared" si="125"/>
        <v>37.5</v>
      </c>
      <c r="E318" s="12">
        <v>38</v>
      </c>
      <c r="F318" s="12">
        <v>37</v>
      </c>
      <c r="G318" s="12">
        <v>39</v>
      </c>
      <c r="H318" s="12">
        <v>38</v>
      </c>
      <c r="I318" s="12">
        <v>37</v>
      </c>
      <c r="J318" s="12">
        <v>36</v>
      </c>
      <c r="K318" s="12">
        <v>38</v>
      </c>
      <c r="L318" s="12">
        <v>37</v>
      </c>
      <c r="M318" s="74" t="str">
        <f t="shared" si="126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27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8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27</v>
      </c>
      <c r="AO318" s="41">
        <v>1473</v>
      </c>
      <c r="AP318" s="110"/>
      <c r="AQ318" s="111"/>
      <c r="AR318" s="126" t="str">
        <f t="shared" si="129"/>
        <v/>
      </c>
      <c r="AS318" s="126" t="str">
        <f t="shared" si="130"/>
        <v/>
      </c>
      <c r="AT318" s="127">
        <v>1639</v>
      </c>
      <c r="AU318" s="128"/>
      <c r="AV318" s="129"/>
      <c r="AW318" s="126" t="str">
        <f t="shared" si="131"/>
        <v/>
      </c>
      <c r="AX318" s="126" t="str">
        <f t="shared" si="132"/>
        <v/>
      </c>
      <c r="AY318" s="64" t="str">
        <f t="shared" si="133"/>
        <v/>
      </c>
      <c r="AZ318" s="97"/>
      <c r="BA318" s="68"/>
      <c r="BB318" s="68"/>
      <c r="BC318" s="68"/>
      <c r="BD318" s="68"/>
      <c r="BE318" s="15"/>
      <c r="BF318" s="5">
        <f t="shared" si="134"/>
        <v>13570</v>
      </c>
      <c r="BG318" s="42">
        <v>2000</v>
      </c>
      <c r="BH318" s="42">
        <v>6190</v>
      </c>
      <c r="BI318" s="42"/>
      <c r="BJ318" s="42"/>
      <c r="BK318" s="42"/>
      <c r="BL318" s="42"/>
      <c r="BM318" s="15">
        <v>5380</v>
      </c>
    </row>
    <row r="319" spans="1:65" outlineLevel="5">
      <c r="A319" s="22">
        <f t="shared" si="135"/>
        <v>9</v>
      </c>
      <c r="B319" s="9">
        <f t="shared" si="120"/>
        <v>43370</v>
      </c>
      <c r="C319" s="207">
        <v>403549</v>
      </c>
      <c r="D319" s="64">
        <f t="shared" si="125"/>
        <v>37.799999999999997</v>
      </c>
      <c r="E319" s="12">
        <v>38</v>
      </c>
      <c r="F319" s="12">
        <v>37</v>
      </c>
      <c r="G319" s="12">
        <v>39</v>
      </c>
      <c r="H319" s="12">
        <v>39</v>
      </c>
      <c r="I319" s="12">
        <v>37</v>
      </c>
      <c r="J319" s="12">
        <v>36</v>
      </c>
      <c r="K319" s="12">
        <v>38</v>
      </c>
      <c r="L319" s="12">
        <v>38</v>
      </c>
      <c r="M319" s="74" t="str">
        <f t="shared" si="126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7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8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29</v>
      </c>
      <c r="AO319" s="41">
        <v>1399</v>
      </c>
      <c r="AP319" s="110"/>
      <c r="AQ319" s="111"/>
      <c r="AR319" s="126" t="str">
        <f t="shared" si="129"/>
        <v/>
      </c>
      <c r="AS319" s="126" t="str">
        <f t="shared" si="130"/>
        <v/>
      </c>
      <c r="AT319" s="127">
        <v>1649</v>
      </c>
      <c r="AU319" s="128"/>
      <c r="AV319" s="129"/>
      <c r="AW319" s="126" t="str">
        <f t="shared" si="131"/>
        <v/>
      </c>
      <c r="AX319" s="126" t="str">
        <f t="shared" si="132"/>
        <v/>
      </c>
      <c r="AY319" s="64" t="str">
        <f t="shared" si="133"/>
        <v/>
      </c>
      <c r="AZ319" s="97">
        <v>79.94</v>
      </c>
      <c r="BA319" s="68"/>
      <c r="BB319" s="68"/>
      <c r="BC319" s="68"/>
      <c r="BD319" s="68"/>
      <c r="BE319" s="15"/>
      <c r="BF319" s="5">
        <f t="shared" si="134"/>
        <v>14080</v>
      </c>
      <c r="BG319" s="42">
        <v>4800</v>
      </c>
      <c r="BH319" s="42">
        <v>4000</v>
      </c>
      <c r="BI319" s="42"/>
      <c r="BJ319" s="42"/>
      <c r="BK319" s="42"/>
      <c r="BL319" s="42"/>
      <c r="BM319" s="15">
        <v>5280</v>
      </c>
    </row>
    <row r="320" spans="1:65" outlineLevel="5">
      <c r="A320" s="22">
        <f t="shared" si="135"/>
        <v>9</v>
      </c>
      <c r="B320" s="9">
        <f t="shared" si="120"/>
        <v>43371</v>
      </c>
      <c r="C320" s="207">
        <v>398122</v>
      </c>
      <c r="D320" s="64">
        <f t="shared" si="125"/>
        <v>37.5</v>
      </c>
      <c r="E320" s="12">
        <v>38</v>
      </c>
      <c r="F320" s="12">
        <v>37</v>
      </c>
      <c r="G320" s="12">
        <v>39</v>
      </c>
      <c r="H320" s="12">
        <v>38</v>
      </c>
      <c r="I320" s="12">
        <v>37</v>
      </c>
      <c r="J320" s="12">
        <v>36</v>
      </c>
      <c r="K320" s="12">
        <v>38</v>
      </c>
      <c r="L320" s="12">
        <v>37</v>
      </c>
      <c r="M320" s="74">
        <f t="shared" si="126"/>
        <v>7.4</v>
      </c>
      <c r="N320" s="83">
        <v>7.36</v>
      </c>
      <c r="O320" s="83">
        <v>7.4</v>
      </c>
      <c r="P320" s="83">
        <v>7.38</v>
      </c>
      <c r="Q320" s="83">
        <v>7.42</v>
      </c>
      <c r="R320" s="83"/>
      <c r="S320" s="83"/>
      <c r="T320" s="83"/>
      <c r="U320" s="83"/>
      <c r="V320" s="5" t="str">
        <f t="shared" si="127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8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25</v>
      </c>
      <c r="AO320" s="41">
        <v>1612</v>
      </c>
      <c r="AP320" s="110">
        <v>3.5</v>
      </c>
      <c r="AQ320" s="111">
        <v>2.61</v>
      </c>
      <c r="AR320" s="126">
        <f t="shared" si="129"/>
        <v>74.571428571428569</v>
      </c>
      <c r="AS320" s="126">
        <f t="shared" si="130"/>
        <v>25.428571428571431</v>
      </c>
      <c r="AT320" s="127">
        <v>1590</v>
      </c>
      <c r="AU320" s="128">
        <v>2.27</v>
      </c>
      <c r="AV320" s="129">
        <v>1.32</v>
      </c>
      <c r="AW320" s="126">
        <f t="shared" si="131"/>
        <v>58.149779735682827</v>
      </c>
      <c r="AX320" s="126">
        <f t="shared" si="132"/>
        <v>41.850220264317173</v>
      </c>
      <c r="AY320" s="64">
        <f t="shared" si="133"/>
        <v>52.619479733817286</v>
      </c>
      <c r="AZ320" s="97">
        <v>79.83</v>
      </c>
      <c r="BA320" s="68">
        <v>60.05</v>
      </c>
      <c r="BB320" s="68"/>
      <c r="BC320" s="68"/>
      <c r="BD320" s="68"/>
      <c r="BE320" s="15"/>
      <c r="BF320" s="5">
        <f t="shared" si="134"/>
        <v>13660</v>
      </c>
      <c r="BG320" s="42">
        <v>2350</v>
      </c>
      <c r="BH320" s="42">
        <v>6150</v>
      </c>
      <c r="BI320" s="42"/>
      <c r="BJ320" s="42"/>
      <c r="BK320" s="42"/>
      <c r="BL320" s="42"/>
      <c r="BM320" s="15">
        <v>5160</v>
      </c>
    </row>
    <row r="321" spans="1:65" outlineLevel="5">
      <c r="A321" s="22">
        <f t="shared" si="135"/>
        <v>9</v>
      </c>
      <c r="B321" s="9">
        <f t="shared" si="120"/>
        <v>43372</v>
      </c>
      <c r="C321" s="207">
        <v>446401</v>
      </c>
      <c r="D321" s="64">
        <f t="shared" si="125"/>
        <v>37</v>
      </c>
      <c r="E321" s="12">
        <v>37</v>
      </c>
      <c r="F321" s="12">
        <v>37</v>
      </c>
      <c r="G321" s="12">
        <v>38</v>
      </c>
      <c r="H321" s="12">
        <v>38</v>
      </c>
      <c r="I321" s="12">
        <v>36</v>
      </c>
      <c r="J321" s="12">
        <v>36</v>
      </c>
      <c r="K321" s="12">
        <v>37</v>
      </c>
      <c r="L321" s="12">
        <v>37</v>
      </c>
      <c r="M321" s="74" t="str">
        <f t="shared" si="126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27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8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24</v>
      </c>
      <c r="AO321" s="41">
        <v>1653</v>
      </c>
      <c r="AP321" s="110"/>
      <c r="AQ321" s="111"/>
      <c r="AR321" s="126" t="str">
        <f t="shared" si="129"/>
        <v/>
      </c>
      <c r="AS321" s="126" t="str">
        <f t="shared" si="130"/>
        <v/>
      </c>
      <c r="AT321" s="127">
        <v>1589</v>
      </c>
      <c r="AU321" s="128"/>
      <c r="AV321" s="129"/>
      <c r="AW321" s="126" t="str">
        <f t="shared" si="131"/>
        <v/>
      </c>
      <c r="AX321" s="126" t="str">
        <f t="shared" si="132"/>
        <v/>
      </c>
      <c r="AY321" s="64" t="str">
        <f t="shared" si="133"/>
        <v/>
      </c>
      <c r="AZ321" s="97"/>
      <c r="BA321" s="68"/>
      <c r="BB321" s="68"/>
      <c r="BC321" s="68"/>
      <c r="BD321" s="68"/>
      <c r="BE321" s="15"/>
      <c r="BF321" s="5">
        <f t="shared" si="134"/>
        <v>17510</v>
      </c>
      <c r="BG321" s="42">
        <v>2600</v>
      </c>
      <c r="BH321" s="42">
        <v>9810</v>
      </c>
      <c r="BI321" s="42"/>
      <c r="BJ321" s="42"/>
      <c r="BK321" s="42"/>
      <c r="BL321" s="42"/>
      <c r="BM321" s="15">
        <v>5100</v>
      </c>
    </row>
    <row r="322" spans="1:65" ht="17.25" outlineLevel="5" thickBot="1">
      <c r="A322" s="31">
        <f t="shared" si="135"/>
        <v>9</v>
      </c>
      <c r="B322" s="32">
        <f t="shared" si="120"/>
        <v>43373</v>
      </c>
      <c r="C322" s="207">
        <v>518656</v>
      </c>
      <c r="D322" s="64">
        <f t="shared" si="125"/>
        <v>37.5</v>
      </c>
      <c r="E322" s="12">
        <v>38</v>
      </c>
      <c r="F322" s="12">
        <v>37</v>
      </c>
      <c r="G322" s="12">
        <v>39</v>
      </c>
      <c r="H322" s="12">
        <v>38</v>
      </c>
      <c r="I322" s="12">
        <v>37</v>
      </c>
      <c r="J322" s="12">
        <v>36</v>
      </c>
      <c r="K322" s="12">
        <v>38</v>
      </c>
      <c r="L322" s="12">
        <v>37</v>
      </c>
      <c r="M322" s="74" t="str">
        <f t="shared" si="126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7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8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25</v>
      </c>
      <c r="AO322" s="41">
        <v>1612</v>
      </c>
      <c r="AP322" s="110"/>
      <c r="AQ322" s="111"/>
      <c r="AR322" s="126" t="str">
        <f t="shared" si="129"/>
        <v/>
      </c>
      <c r="AS322" s="126" t="str">
        <f t="shared" si="130"/>
        <v/>
      </c>
      <c r="AT322" s="127">
        <v>1590</v>
      </c>
      <c r="AU322" s="128"/>
      <c r="AV322" s="129"/>
      <c r="AW322" s="126" t="str">
        <f t="shared" si="131"/>
        <v/>
      </c>
      <c r="AX322" s="126" t="str">
        <f t="shared" si="132"/>
        <v/>
      </c>
      <c r="AY322" s="64" t="str">
        <f t="shared" si="133"/>
        <v/>
      </c>
      <c r="AZ322" s="97"/>
      <c r="BA322" s="68"/>
      <c r="BB322" s="68"/>
      <c r="BC322" s="68"/>
      <c r="BD322" s="68"/>
      <c r="BE322" s="15"/>
      <c r="BF322" s="5">
        <f t="shared" si="134"/>
        <v>13720</v>
      </c>
      <c r="BG322" s="42">
        <v>2350</v>
      </c>
      <c r="BH322" s="42">
        <v>6150</v>
      </c>
      <c r="BI322" s="42"/>
      <c r="BJ322" s="42"/>
      <c r="BK322" s="42"/>
      <c r="BL322" s="42"/>
      <c r="BM322" s="15">
        <v>5220</v>
      </c>
    </row>
    <row r="323" spans="1:65" outlineLevel="4">
      <c r="A323" s="157" t="s">
        <v>43</v>
      </c>
      <c r="B323" s="158"/>
      <c r="C323" s="50">
        <f t="shared" ref="C323:BM323" si="136">SUBTOTAL(4,C293:C322)</f>
        <v>578722</v>
      </c>
      <c r="D323" s="60">
        <f t="shared" si="136"/>
        <v>38.5</v>
      </c>
      <c r="E323" s="28">
        <f t="shared" si="136"/>
        <v>38</v>
      </c>
      <c r="F323" s="28">
        <f t="shared" si="136"/>
        <v>39</v>
      </c>
      <c r="G323" s="28">
        <f t="shared" si="136"/>
        <v>40</v>
      </c>
      <c r="H323" s="28">
        <f t="shared" si="136"/>
        <v>39</v>
      </c>
      <c r="I323" s="28">
        <f t="shared" si="136"/>
        <v>37</v>
      </c>
      <c r="J323" s="28">
        <f t="shared" si="136"/>
        <v>38</v>
      </c>
      <c r="K323" s="28">
        <f t="shared" si="136"/>
        <v>39</v>
      </c>
      <c r="L323" s="28">
        <f t="shared" si="136"/>
        <v>38</v>
      </c>
      <c r="M323" s="71">
        <f t="shared" si="136"/>
        <v>7.4</v>
      </c>
      <c r="N323" s="82">
        <f t="shared" si="136"/>
        <v>7.4</v>
      </c>
      <c r="O323" s="82">
        <f t="shared" si="136"/>
        <v>7.42</v>
      </c>
      <c r="P323" s="82">
        <f t="shared" si="136"/>
        <v>7.47</v>
      </c>
      <c r="Q323" s="82">
        <f t="shared" si="136"/>
        <v>7.49</v>
      </c>
      <c r="R323" s="82">
        <f t="shared" si="136"/>
        <v>0</v>
      </c>
      <c r="S323" s="82">
        <f t="shared" si="136"/>
        <v>0</v>
      </c>
      <c r="T323" s="82">
        <f t="shared" si="136"/>
        <v>0</v>
      </c>
      <c r="U323" s="82">
        <f t="shared" si="136"/>
        <v>0</v>
      </c>
      <c r="V323" s="29">
        <f t="shared" si="136"/>
        <v>0</v>
      </c>
      <c r="W323" s="39">
        <f t="shared" si="136"/>
        <v>0</v>
      </c>
      <c r="X323" s="39">
        <f t="shared" si="136"/>
        <v>0</v>
      </c>
      <c r="Y323" s="39">
        <f t="shared" si="136"/>
        <v>0</v>
      </c>
      <c r="Z323" s="39">
        <f t="shared" si="136"/>
        <v>0</v>
      </c>
      <c r="AA323" s="39">
        <f t="shared" si="136"/>
        <v>0</v>
      </c>
      <c r="AB323" s="39">
        <f t="shared" si="136"/>
        <v>0</v>
      </c>
      <c r="AC323" s="39">
        <f t="shared" si="136"/>
        <v>0</v>
      </c>
      <c r="AD323" s="39">
        <f t="shared" si="136"/>
        <v>0</v>
      </c>
      <c r="AE323" s="29">
        <f t="shared" si="136"/>
        <v>0</v>
      </c>
      <c r="AF323" s="39">
        <f t="shared" si="136"/>
        <v>0</v>
      </c>
      <c r="AG323" s="39">
        <f t="shared" si="136"/>
        <v>0</v>
      </c>
      <c r="AH323" s="39">
        <f t="shared" si="136"/>
        <v>0</v>
      </c>
      <c r="AI323" s="39">
        <f t="shared" si="136"/>
        <v>0</v>
      </c>
      <c r="AJ323" s="39">
        <f t="shared" si="136"/>
        <v>0</v>
      </c>
      <c r="AK323" s="39">
        <f t="shared" si="136"/>
        <v>0</v>
      </c>
      <c r="AL323" s="39">
        <f t="shared" si="136"/>
        <v>0</v>
      </c>
      <c r="AM323" s="39">
        <f t="shared" si="136"/>
        <v>0</v>
      </c>
      <c r="AN323" s="39">
        <f>SUBTOTAL(4,AN293:AN322)</f>
        <v>49</v>
      </c>
      <c r="AO323" s="39">
        <f t="shared" ref="AO323:AX323" si="137">SUBTOTAL(4,AO293:AO322)</f>
        <v>1790</v>
      </c>
      <c r="AP323" s="104">
        <f t="shared" si="137"/>
        <v>3.79</v>
      </c>
      <c r="AQ323" s="105">
        <f t="shared" si="137"/>
        <v>2.78</v>
      </c>
      <c r="AR323" s="106">
        <f t="shared" si="137"/>
        <v>75.543478260869563</v>
      </c>
      <c r="AS323" s="106">
        <f t="shared" si="137"/>
        <v>27.176781002638535</v>
      </c>
      <c r="AT323" s="107">
        <f t="shared" si="137"/>
        <v>1649</v>
      </c>
      <c r="AU323" s="108">
        <f t="shared" si="137"/>
        <v>2.67</v>
      </c>
      <c r="AV323" s="109">
        <f t="shared" si="137"/>
        <v>1.43</v>
      </c>
      <c r="AW323" s="106">
        <f t="shared" si="137"/>
        <v>59.276018099547514</v>
      </c>
      <c r="AX323" s="106">
        <f t="shared" si="137"/>
        <v>46.441947565543074</v>
      </c>
      <c r="AY323" s="60">
        <f t="shared" si="136"/>
        <v>62.665351589695995</v>
      </c>
      <c r="AZ323" s="96">
        <f t="shared" si="136"/>
        <v>80.430000000000007</v>
      </c>
      <c r="BA323" s="67">
        <f t="shared" si="136"/>
        <v>60.05</v>
      </c>
      <c r="BB323" s="67">
        <f t="shared" si="136"/>
        <v>0</v>
      </c>
      <c r="BC323" s="67">
        <f t="shared" si="136"/>
        <v>0</v>
      </c>
      <c r="BD323" s="67">
        <f t="shared" si="136"/>
        <v>0</v>
      </c>
      <c r="BE323" s="27">
        <f t="shared" si="136"/>
        <v>0</v>
      </c>
      <c r="BF323" s="29">
        <f t="shared" si="136"/>
        <v>20930</v>
      </c>
      <c r="BG323" s="39">
        <f t="shared" si="136"/>
        <v>4800</v>
      </c>
      <c r="BH323" s="40">
        <f t="shared" si="136"/>
        <v>13610</v>
      </c>
      <c r="BI323" s="40">
        <f t="shared" si="136"/>
        <v>0</v>
      </c>
      <c r="BJ323" s="40">
        <f t="shared" si="136"/>
        <v>0</v>
      </c>
      <c r="BK323" s="40">
        <f t="shared" si="136"/>
        <v>0</v>
      </c>
      <c r="BL323" s="40">
        <f t="shared" si="136"/>
        <v>0</v>
      </c>
      <c r="BM323" s="27">
        <f t="shared" si="136"/>
        <v>5670</v>
      </c>
    </row>
    <row r="324" spans="1:65" outlineLevel="3">
      <c r="A324" s="187" t="s">
        <v>32</v>
      </c>
      <c r="B324" s="188"/>
      <c r="C324" s="207">
        <f t="shared" ref="C324:BM324" si="138">SUBTOTAL(5,C293:C322)</f>
        <v>384494</v>
      </c>
      <c r="D324" s="208">
        <f t="shared" si="138"/>
        <v>37</v>
      </c>
      <c r="E324" s="12">
        <f t="shared" si="138"/>
        <v>37</v>
      </c>
      <c r="F324" s="12">
        <f t="shared" si="138"/>
        <v>37</v>
      </c>
      <c r="G324" s="12">
        <f t="shared" si="138"/>
        <v>38</v>
      </c>
      <c r="H324" s="12">
        <f t="shared" si="138"/>
        <v>38</v>
      </c>
      <c r="I324" s="12">
        <f t="shared" si="138"/>
        <v>36</v>
      </c>
      <c r="J324" s="12">
        <f t="shared" si="138"/>
        <v>36</v>
      </c>
      <c r="K324" s="12">
        <f t="shared" si="138"/>
        <v>37</v>
      </c>
      <c r="L324" s="12">
        <f t="shared" si="138"/>
        <v>37</v>
      </c>
      <c r="M324" s="210">
        <f t="shared" si="138"/>
        <v>7.4</v>
      </c>
      <c r="N324" s="83">
        <f t="shared" si="138"/>
        <v>7.32</v>
      </c>
      <c r="O324" s="83">
        <f t="shared" si="138"/>
        <v>7.39</v>
      </c>
      <c r="P324" s="83">
        <f t="shared" si="138"/>
        <v>7.38</v>
      </c>
      <c r="Q324" s="83">
        <f t="shared" si="138"/>
        <v>7.33</v>
      </c>
      <c r="R324" s="83">
        <f t="shared" si="138"/>
        <v>0</v>
      </c>
      <c r="S324" s="83">
        <f t="shared" si="138"/>
        <v>0</v>
      </c>
      <c r="T324" s="83">
        <f t="shared" si="138"/>
        <v>0</v>
      </c>
      <c r="U324" s="83">
        <f t="shared" si="138"/>
        <v>0</v>
      </c>
      <c r="V324" s="212">
        <f t="shared" si="138"/>
        <v>0</v>
      </c>
      <c r="W324" s="41">
        <f t="shared" si="138"/>
        <v>0</v>
      </c>
      <c r="X324" s="41">
        <f t="shared" si="138"/>
        <v>0</v>
      </c>
      <c r="Y324" s="41">
        <f t="shared" si="138"/>
        <v>0</v>
      </c>
      <c r="Z324" s="41">
        <f t="shared" si="138"/>
        <v>0</v>
      </c>
      <c r="AA324" s="41">
        <f t="shared" si="138"/>
        <v>0</v>
      </c>
      <c r="AB324" s="41">
        <f t="shared" si="138"/>
        <v>0</v>
      </c>
      <c r="AC324" s="41">
        <f t="shared" si="138"/>
        <v>0</v>
      </c>
      <c r="AD324" s="41">
        <f t="shared" si="138"/>
        <v>0</v>
      </c>
      <c r="AE324" s="212">
        <f t="shared" si="138"/>
        <v>0</v>
      </c>
      <c r="AF324" s="41">
        <f t="shared" si="138"/>
        <v>0</v>
      </c>
      <c r="AG324" s="41">
        <f t="shared" si="138"/>
        <v>0</v>
      </c>
      <c r="AH324" s="41">
        <f t="shared" si="138"/>
        <v>0</v>
      </c>
      <c r="AI324" s="41">
        <f t="shared" si="138"/>
        <v>0</v>
      </c>
      <c r="AJ324" s="41">
        <f t="shared" si="138"/>
        <v>0</v>
      </c>
      <c r="AK324" s="41">
        <f t="shared" si="138"/>
        <v>0</v>
      </c>
      <c r="AL324" s="41">
        <f t="shared" si="138"/>
        <v>0</v>
      </c>
      <c r="AM324" s="41">
        <f t="shared" si="138"/>
        <v>0</v>
      </c>
      <c r="AN324" s="41">
        <f>SUBTOTAL(5,AN293:AN322)</f>
        <v>22</v>
      </c>
      <c r="AO324" s="41">
        <f t="shared" ref="AO324:AX324" si="139">SUBTOTAL(5,AO293:AO322)</f>
        <v>815</v>
      </c>
      <c r="AP324" s="110">
        <f t="shared" si="139"/>
        <v>3.5</v>
      </c>
      <c r="AQ324" s="111">
        <f t="shared" si="139"/>
        <v>2.61</v>
      </c>
      <c r="AR324" s="216">
        <f t="shared" si="139"/>
        <v>72.823218997361465</v>
      </c>
      <c r="AS324" s="216">
        <f t="shared" si="139"/>
        <v>24.456521739130437</v>
      </c>
      <c r="AT324" s="113">
        <f t="shared" si="139"/>
        <v>1084</v>
      </c>
      <c r="AU324" s="114">
        <f t="shared" si="139"/>
        <v>2.21</v>
      </c>
      <c r="AV324" s="115">
        <f t="shared" si="139"/>
        <v>1.29</v>
      </c>
      <c r="AW324" s="216">
        <f t="shared" si="139"/>
        <v>53.558052434456926</v>
      </c>
      <c r="AX324" s="216">
        <f t="shared" si="139"/>
        <v>40.723981900452486</v>
      </c>
      <c r="AY324" s="208">
        <f t="shared" si="138"/>
        <v>47.672495274102047</v>
      </c>
      <c r="AZ324" s="97">
        <f t="shared" si="138"/>
        <v>78.27</v>
      </c>
      <c r="BA324" s="68">
        <f t="shared" si="138"/>
        <v>60.05</v>
      </c>
      <c r="BB324" s="68">
        <f t="shared" si="138"/>
        <v>0</v>
      </c>
      <c r="BC324" s="68">
        <f t="shared" si="138"/>
        <v>0</v>
      </c>
      <c r="BD324" s="68">
        <f t="shared" si="138"/>
        <v>0</v>
      </c>
      <c r="BE324" s="15">
        <f t="shared" si="138"/>
        <v>0</v>
      </c>
      <c r="BF324" s="212">
        <f t="shared" si="138"/>
        <v>9700</v>
      </c>
      <c r="BG324" s="41">
        <f t="shared" si="138"/>
        <v>0</v>
      </c>
      <c r="BH324" s="42">
        <f t="shared" si="138"/>
        <v>2190</v>
      </c>
      <c r="BI324" s="42">
        <f t="shared" si="138"/>
        <v>0</v>
      </c>
      <c r="BJ324" s="42">
        <f t="shared" si="138"/>
        <v>0</v>
      </c>
      <c r="BK324" s="42">
        <f t="shared" si="138"/>
        <v>0</v>
      </c>
      <c r="BL324" s="42">
        <f t="shared" si="138"/>
        <v>0</v>
      </c>
      <c r="BM324" s="15">
        <f t="shared" si="138"/>
        <v>2580</v>
      </c>
    </row>
    <row r="325" spans="1:65" outlineLevel="2">
      <c r="A325" s="187" t="s">
        <v>21</v>
      </c>
      <c r="B325" s="188"/>
      <c r="C325" s="207">
        <f>IFERROR(SUBTOTAL(1,C293:C322),"")</f>
        <v>460021.96666666667</v>
      </c>
      <c r="D325" s="208">
        <f t="shared" ref="D325:BM325" si="140">IFERROR(SUBTOTAL(1,D293:D322),"")</f>
        <v>37.779999999999987</v>
      </c>
      <c r="E325" s="12">
        <f t="shared" si="140"/>
        <v>37.866666666666667</v>
      </c>
      <c r="F325" s="12">
        <f t="shared" si="140"/>
        <v>37.866666666666667</v>
      </c>
      <c r="G325" s="12">
        <f t="shared" si="140"/>
        <v>38.9</v>
      </c>
      <c r="H325" s="12">
        <f t="shared" si="140"/>
        <v>38.4</v>
      </c>
      <c r="I325" s="12">
        <f t="shared" si="140"/>
        <v>36.866666666666667</v>
      </c>
      <c r="J325" s="12">
        <f t="shared" si="140"/>
        <v>36.866666666666667</v>
      </c>
      <c r="K325" s="12">
        <f t="shared" si="140"/>
        <v>37.9</v>
      </c>
      <c r="L325" s="12">
        <f t="shared" si="140"/>
        <v>37.4</v>
      </c>
      <c r="M325" s="210">
        <f t="shared" si="140"/>
        <v>7.4</v>
      </c>
      <c r="N325" s="83">
        <f t="shared" si="140"/>
        <v>7.3599999999999994</v>
      </c>
      <c r="O325" s="83">
        <f t="shared" si="140"/>
        <v>7.4024999999999999</v>
      </c>
      <c r="P325" s="83">
        <f t="shared" si="140"/>
        <v>7.4274999999999993</v>
      </c>
      <c r="Q325" s="83">
        <f t="shared" si="140"/>
        <v>7.3975000000000009</v>
      </c>
      <c r="R325" s="83" t="str">
        <f t="shared" si="140"/>
        <v/>
      </c>
      <c r="S325" s="83" t="str">
        <f t="shared" si="140"/>
        <v/>
      </c>
      <c r="T325" s="83" t="str">
        <f t="shared" si="140"/>
        <v/>
      </c>
      <c r="U325" s="83" t="str">
        <f t="shared" si="140"/>
        <v/>
      </c>
      <c r="V325" s="212" t="str">
        <f t="shared" si="140"/>
        <v/>
      </c>
      <c r="W325" s="41" t="str">
        <f t="shared" si="140"/>
        <v/>
      </c>
      <c r="X325" s="41" t="str">
        <f t="shared" si="140"/>
        <v/>
      </c>
      <c r="Y325" s="41" t="str">
        <f t="shared" si="140"/>
        <v/>
      </c>
      <c r="Z325" s="41" t="str">
        <f t="shared" si="140"/>
        <v/>
      </c>
      <c r="AA325" s="41" t="str">
        <f t="shared" si="140"/>
        <v/>
      </c>
      <c r="AB325" s="41" t="str">
        <f t="shared" si="140"/>
        <v/>
      </c>
      <c r="AC325" s="41" t="str">
        <f t="shared" si="140"/>
        <v/>
      </c>
      <c r="AD325" s="41" t="str">
        <f t="shared" si="140"/>
        <v/>
      </c>
      <c r="AE325" s="212" t="str">
        <f t="shared" si="140"/>
        <v/>
      </c>
      <c r="AF325" s="41" t="str">
        <f t="shared" si="140"/>
        <v/>
      </c>
      <c r="AG325" s="41" t="str">
        <f t="shared" si="140"/>
        <v/>
      </c>
      <c r="AH325" s="41" t="str">
        <f t="shared" si="140"/>
        <v/>
      </c>
      <c r="AI325" s="41" t="str">
        <f t="shared" si="140"/>
        <v/>
      </c>
      <c r="AJ325" s="41" t="str">
        <f t="shared" si="140"/>
        <v/>
      </c>
      <c r="AK325" s="41" t="str">
        <f t="shared" si="140"/>
        <v/>
      </c>
      <c r="AL325" s="41" t="str">
        <f t="shared" si="140"/>
        <v/>
      </c>
      <c r="AM325" s="41" t="str">
        <f t="shared" si="140"/>
        <v/>
      </c>
      <c r="AN325" s="41">
        <f>IFERROR(SUBTOTAL(1,AN293:AN322),"")</f>
        <v>27.766666666666666</v>
      </c>
      <c r="AO325" s="41">
        <f t="shared" si="140"/>
        <v>1474.8333333333333</v>
      </c>
      <c r="AP325" s="110">
        <f t="shared" si="140"/>
        <v>3.65</v>
      </c>
      <c r="AQ325" s="111">
        <f t="shared" si="140"/>
        <v>2.7174999999999998</v>
      </c>
      <c r="AR325" s="216">
        <f t="shared" si="140"/>
        <v>74.467313826560897</v>
      </c>
      <c r="AS325" s="216">
        <f t="shared" si="140"/>
        <v>25.532686173439096</v>
      </c>
      <c r="AT325" s="113">
        <f t="shared" si="140"/>
        <v>1545.8666666666666</v>
      </c>
      <c r="AU325" s="114">
        <f t="shared" si="140"/>
        <v>2.34</v>
      </c>
      <c r="AV325" s="115">
        <f t="shared" si="140"/>
        <v>1.3375000000000001</v>
      </c>
      <c r="AW325" s="216">
        <f t="shared" si="140"/>
        <v>57.338722748417297</v>
      </c>
      <c r="AX325" s="216">
        <f t="shared" si="140"/>
        <v>42.661277251582703</v>
      </c>
      <c r="AY325" s="208">
        <f t="shared" si="140"/>
        <v>53.565107793194677</v>
      </c>
      <c r="AZ325" s="97">
        <f t="shared" si="140"/>
        <v>79.90352941176468</v>
      </c>
      <c r="BA325" s="68">
        <f t="shared" si="140"/>
        <v>60.05</v>
      </c>
      <c r="BB325" s="68" t="str">
        <f t="shared" si="140"/>
        <v/>
      </c>
      <c r="BC325" s="68" t="str">
        <f t="shared" si="140"/>
        <v/>
      </c>
      <c r="BD325" s="68" t="str">
        <f t="shared" si="140"/>
        <v/>
      </c>
      <c r="BE325" s="15" t="str">
        <f>IFERROR(SUBTOTAL(1,BE293:BE322),"")</f>
        <v/>
      </c>
      <c r="BF325" s="212">
        <f t="shared" si="140"/>
        <v>14414.666666666666</v>
      </c>
      <c r="BG325" s="41">
        <f t="shared" si="140"/>
        <v>3085</v>
      </c>
      <c r="BH325" s="42">
        <f t="shared" si="140"/>
        <v>6133</v>
      </c>
      <c r="BI325" s="42" t="str">
        <f t="shared" si="140"/>
        <v/>
      </c>
      <c r="BJ325" s="42" t="str">
        <f t="shared" si="140"/>
        <v/>
      </c>
      <c r="BK325" s="42" t="str">
        <f t="shared" si="140"/>
        <v/>
      </c>
      <c r="BL325" s="42" t="str">
        <f t="shared" si="140"/>
        <v/>
      </c>
      <c r="BM325" s="15">
        <f t="shared" si="140"/>
        <v>5196.666666666667</v>
      </c>
    </row>
    <row r="326" spans="1:65" ht="17.25" outlineLevel="1" thickBot="1">
      <c r="A326" s="224" t="s">
        <v>52</v>
      </c>
      <c r="B326" s="225"/>
      <c r="C326" s="226">
        <f>SUBTOTAL(9,C293:C322)</f>
        <v>13800659</v>
      </c>
      <c r="D326" s="227"/>
      <c r="E326" s="228"/>
      <c r="F326" s="228"/>
      <c r="G326" s="228"/>
      <c r="H326" s="228"/>
      <c r="I326" s="228"/>
      <c r="J326" s="228"/>
      <c r="K326" s="228"/>
      <c r="L326" s="228"/>
      <c r="M326" s="229"/>
      <c r="N326" s="230"/>
      <c r="O326" s="230"/>
      <c r="P326" s="230"/>
      <c r="Q326" s="230"/>
      <c r="R326" s="230"/>
      <c r="S326" s="230"/>
      <c r="T326" s="230"/>
      <c r="U326" s="230"/>
      <c r="V326" s="231"/>
      <c r="W326" s="232"/>
      <c r="X326" s="232"/>
      <c r="Y326" s="232"/>
      <c r="Z326" s="232"/>
      <c r="AA326" s="232"/>
      <c r="AB326" s="232"/>
      <c r="AC326" s="232"/>
      <c r="AD326" s="232"/>
      <c r="AE326" s="231"/>
      <c r="AF326" s="232"/>
      <c r="AG326" s="232"/>
      <c r="AH326" s="232"/>
      <c r="AI326" s="232"/>
      <c r="AJ326" s="232"/>
      <c r="AK326" s="232"/>
      <c r="AL326" s="232"/>
      <c r="AM326" s="232"/>
      <c r="AN326" s="232"/>
      <c r="AO326" s="233">
        <f>SUBTOTAL(9,AO293:AO322)</f>
        <v>44245</v>
      </c>
      <c r="AP326" s="234"/>
      <c r="AQ326" s="235"/>
      <c r="AR326" s="236"/>
      <c r="AS326" s="236"/>
      <c r="AT326" s="237">
        <f>SUBTOTAL(9,AT293:AT322)</f>
        <v>46376</v>
      </c>
      <c r="AU326" s="238"/>
      <c r="AV326" s="239"/>
      <c r="AW326" s="236"/>
      <c r="AX326" s="236"/>
      <c r="AY326" s="227"/>
      <c r="AZ326" s="240"/>
      <c r="BA326" s="241"/>
      <c r="BB326" s="241"/>
      <c r="BC326" s="241"/>
      <c r="BD326" s="241"/>
      <c r="BE326" s="242">
        <f>SUBTOTAL(9,BE293:BE322)</f>
        <v>0</v>
      </c>
      <c r="BF326" s="243">
        <f t="shared" ref="BF326:BM326" si="141">SUBTOTAL(9,BF293:BF322)</f>
        <v>432440</v>
      </c>
      <c r="BG326" s="233">
        <f t="shared" si="141"/>
        <v>92550</v>
      </c>
      <c r="BH326" s="244">
        <f t="shared" si="141"/>
        <v>183990</v>
      </c>
      <c r="BI326" s="244">
        <f t="shared" si="141"/>
        <v>0</v>
      </c>
      <c r="BJ326" s="244">
        <f t="shared" si="141"/>
        <v>0</v>
      </c>
      <c r="BK326" s="244">
        <f t="shared" si="141"/>
        <v>0</v>
      </c>
      <c r="BL326" s="244">
        <f t="shared" si="141"/>
        <v>0</v>
      </c>
      <c r="BM326" s="242">
        <f t="shared" si="141"/>
        <v>155900</v>
      </c>
    </row>
    <row r="327" spans="1:65" outlineLevel="5">
      <c r="A327" s="21">
        <f t="shared" si="135"/>
        <v>10</v>
      </c>
      <c r="B327" s="33">
        <f>B322+1</f>
        <v>43374</v>
      </c>
      <c r="C327" s="207">
        <v>468384</v>
      </c>
      <c r="D327" s="64">
        <f t="shared" ref="D327:D357" si="142">IFERROR(ROUND(AVERAGE(E327:L327),1),"")</f>
        <v>37</v>
      </c>
      <c r="E327" s="12">
        <v>37</v>
      </c>
      <c r="F327" s="12">
        <v>36</v>
      </c>
      <c r="G327" s="12">
        <v>39</v>
      </c>
      <c r="H327" s="12">
        <v>38</v>
      </c>
      <c r="I327" s="12">
        <v>36</v>
      </c>
      <c r="J327" s="12">
        <v>35</v>
      </c>
      <c r="K327" s="12">
        <v>38</v>
      </c>
      <c r="L327" s="12">
        <v>37</v>
      </c>
      <c r="M327" s="74" t="str">
        <f t="shared" ref="M327:M357" si="143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4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5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22</v>
      </c>
      <c r="AO327" s="41">
        <v>1796</v>
      </c>
      <c r="AP327" s="110"/>
      <c r="AQ327" s="111"/>
      <c r="AR327" s="126" t="str">
        <f t="shared" ref="AR327:AR357" si="146">IFERROR(AQ327/AP327*100,"")</f>
        <v/>
      </c>
      <c r="AS327" s="126" t="str">
        <f t="shared" ref="AS327:AS357" si="147">IFERROR(100-AR327,"")</f>
        <v/>
      </c>
      <c r="AT327" s="127">
        <v>1884</v>
      </c>
      <c r="AU327" s="128"/>
      <c r="AV327" s="129"/>
      <c r="AW327" s="126" t="str">
        <f t="shared" ref="AW327:AW357" si="148">IFERROR(AV327/AU327*100,"")</f>
        <v/>
      </c>
      <c r="AX327" s="126" t="str">
        <f t="shared" ref="AX327:AX357" si="149">IFERROR(100-AW327,"")</f>
        <v/>
      </c>
      <c r="AY327" s="64" t="str">
        <f t="shared" ref="AY327:AY357" si="150">IFERROR((1-((AW327*AS327)/(AX327*AR327)))*100,"")</f>
        <v/>
      </c>
      <c r="AZ327" s="97">
        <v>80.8</v>
      </c>
      <c r="BA327" s="68"/>
      <c r="BB327" s="68"/>
      <c r="BC327" s="68"/>
      <c r="BD327" s="68"/>
      <c r="BE327" s="15"/>
      <c r="BF327" s="5">
        <f t="shared" ref="BF327:BF357" si="151">IF(SUM(BG327:BM327)=0,"",SUM(BG327:BM327))</f>
        <v>16470</v>
      </c>
      <c r="BG327" s="41">
        <v>4800</v>
      </c>
      <c r="BH327" s="42">
        <v>8790</v>
      </c>
      <c r="BI327" s="42"/>
      <c r="BJ327" s="42"/>
      <c r="BK327" s="42"/>
      <c r="BL327" s="42"/>
      <c r="BM327" s="15">
        <v>2880</v>
      </c>
    </row>
    <row r="328" spans="1:65" outlineLevel="5">
      <c r="A328" s="22">
        <f t="shared" si="135"/>
        <v>10</v>
      </c>
      <c r="B328" s="9">
        <f t="shared" si="120"/>
        <v>43375</v>
      </c>
      <c r="C328" s="207">
        <v>431445</v>
      </c>
      <c r="D328" s="64">
        <f t="shared" si="142"/>
        <v>37.299999999999997</v>
      </c>
      <c r="E328" s="12">
        <v>37</v>
      </c>
      <c r="F328" s="12">
        <v>37</v>
      </c>
      <c r="G328" s="12">
        <v>39</v>
      </c>
      <c r="H328" s="12">
        <v>38</v>
      </c>
      <c r="I328" s="12">
        <v>36</v>
      </c>
      <c r="J328" s="12">
        <v>36</v>
      </c>
      <c r="K328" s="12">
        <v>38</v>
      </c>
      <c r="L328" s="12">
        <v>37</v>
      </c>
      <c r="M328" s="74" t="str">
        <f t="shared" si="143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4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5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27</v>
      </c>
      <c r="AO328" s="41">
        <v>1501</v>
      </c>
      <c r="AP328" s="110"/>
      <c r="AQ328" s="111"/>
      <c r="AR328" s="126" t="str">
        <f t="shared" si="146"/>
        <v/>
      </c>
      <c r="AS328" s="126" t="str">
        <f t="shared" si="147"/>
        <v/>
      </c>
      <c r="AT328" s="127">
        <v>1510</v>
      </c>
      <c r="AU328" s="128"/>
      <c r="AV328" s="129"/>
      <c r="AW328" s="126" t="str">
        <f t="shared" si="148"/>
        <v/>
      </c>
      <c r="AX328" s="126" t="str">
        <f t="shared" si="149"/>
        <v/>
      </c>
      <c r="AY328" s="64" t="str">
        <f t="shared" si="150"/>
        <v/>
      </c>
      <c r="AZ328" s="97">
        <v>80.31</v>
      </c>
      <c r="BA328" s="68"/>
      <c r="BB328" s="68"/>
      <c r="BC328" s="68"/>
      <c r="BD328" s="68"/>
      <c r="BE328" s="15"/>
      <c r="BF328" s="5">
        <f t="shared" si="151"/>
        <v>15510</v>
      </c>
      <c r="BG328" s="41">
        <v>4800</v>
      </c>
      <c r="BH328" s="42">
        <v>5410</v>
      </c>
      <c r="BI328" s="42"/>
      <c r="BJ328" s="42"/>
      <c r="BK328" s="42"/>
      <c r="BL328" s="42"/>
      <c r="BM328" s="15">
        <v>5300</v>
      </c>
    </row>
    <row r="329" spans="1:65" outlineLevel="5">
      <c r="A329" s="22">
        <f t="shared" si="135"/>
        <v>10</v>
      </c>
      <c r="B329" s="9">
        <f t="shared" si="120"/>
        <v>43376</v>
      </c>
      <c r="C329" s="207">
        <v>422360</v>
      </c>
      <c r="D329" s="64">
        <f t="shared" si="142"/>
        <v>37</v>
      </c>
      <c r="E329" s="12">
        <v>37</v>
      </c>
      <c r="F329" s="12">
        <v>37</v>
      </c>
      <c r="G329" s="12">
        <v>38</v>
      </c>
      <c r="H329" s="12">
        <v>38</v>
      </c>
      <c r="I329" s="12">
        <v>36</v>
      </c>
      <c r="J329" s="12">
        <v>36</v>
      </c>
      <c r="K329" s="12">
        <v>37</v>
      </c>
      <c r="L329" s="12">
        <v>37</v>
      </c>
      <c r="M329" s="74" t="str">
        <f t="shared" si="143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4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5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29</v>
      </c>
      <c r="AO329" s="41">
        <v>1364</v>
      </c>
      <c r="AP329" s="110"/>
      <c r="AQ329" s="111"/>
      <c r="AR329" s="126" t="str">
        <f t="shared" si="146"/>
        <v/>
      </c>
      <c r="AS329" s="126" t="str">
        <f t="shared" si="147"/>
        <v/>
      </c>
      <c r="AT329" s="127">
        <v>1510</v>
      </c>
      <c r="AU329" s="128"/>
      <c r="AV329" s="129"/>
      <c r="AW329" s="126" t="str">
        <f t="shared" si="148"/>
        <v/>
      </c>
      <c r="AX329" s="126" t="str">
        <f t="shared" si="149"/>
        <v/>
      </c>
      <c r="AY329" s="64" t="str">
        <f t="shared" si="150"/>
        <v/>
      </c>
      <c r="AZ329" s="97"/>
      <c r="BA329" s="68"/>
      <c r="BB329" s="68"/>
      <c r="BC329" s="68"/>
      <c r="BD329" s="68"/>
      <c r="BE329" s="15"/>
      <c r="BF329" s="5">
        <f t="shared" si="151"/>
        <v>15520</v>
      </c>
      <c r="BG329" s="41">
        <v>4800</v>
      </c>
      <c r="BH329" s="42">
        <v>5470</v>
      </c>
      <c r="BI329" s="42"/>
      <c r="BJ329" s="42"/>
      <c r="BK329" s="42"/>
      <c r="BL329" s="42"/>
      <c r="BM329" s="15">
        <v>5250</v>
      </c>
    </row>
    <row r="330" spans="1:65" outlineLevel="5">
      <c r="A330" s="22">
        <f t="shared" si="135"/>
        <v>10</v>
      </c>
      <c r="B330" s="9">
        <f t="shared" si="120"/>
        <v>43377</v>
      </c>
      <c r="C330" s="207">
        <v>400392</v>
      </c>
      <c r="D330" s="64">
        <f t="shared" si="142"/>
        <v>37.5</v>
      </c>
      <c r="E330" s="12">
        <v>37</v>
      </c>
      <c r="F330" s="12">
        <v>38</v>
      </c>
      <c r="G330" s="12">
        <v>38</v>
      </c>
      <c r="H330" s="12">
        <v>39</v>
      </c>
      <c r="I330" s="12">
        <v>36</v>
      </c>
      <c r="J330" s="12">
        <v>37</v>
      </c>
      <c r="K330" s="12">
        <v>37</v>
      </c>
      <c r="L330" s="12">
        <v>38</v>
      </c>
      <c r="M330" s="74" t="str">
        <f t="shared" si="143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4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5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27</v>
      </c>
      <c r="AO330" s="41">
        <v>1504</v>
      </c>
      <c r="AP330" s="110"/>
      <c r="AQ330" s="111"/>
      <c r="AR330" s="126" t="str">
        <f t="shared" si="146"/>
        <v/>
      </c>
      <c r="AS330" s="126" t="str">
        <f t="shared" si="147"/>
        <v/>
      </c>
      <c r="AT330" s="127">
        <v>1546</v>
      </c>
      <c r="AU330" s="128"/>
      <c r="AV330" s="129"/>
      <c r="AW330" s="126" t="str">
        <f t="shared" si="148"/>
        <v/>
      </c>
      <c r="AX330" s="126" t="str">
        <f t="shared" si="149"/>
        <v/>
      </c>
      <c r="AY330" s="64" t="str">
        <f t="shared" si="150"/>
        <v/>
      </c>
      <c r="AZ330" s="97">
        <v>80.39</v>
      </c>
      <c r="BA330" s="68"/>
      <c r="BB330" s="68"/>
      <c r="BC330" s="68"/>
      <c r="BD330" s="68"/>
      <c r="BE330" s="15"/>
      <c r="BF330" s="5">
        <f t="shared" si="151"/>
        <v>14870</v>
      </c>
      <c r="BG330" s="41">
        <v>4800</v>
      </c>
      <c r="BH330" s="42">
        <v>4710</v>
      </c>
      <c r="BI330" s="42"/>
      <c r="BJ330" s="42"/>
      <c r="BK330" s="42"/>
      <c r="BL330" s="42"/>
      <c r="BM330" s="15">
        <v>5360</v>
      </c>
    </row>
    <row r="331" spans="1:65" outlineLevel="5">
      <c r="A331" s="22">
        <f t="shared" si="135"/>
        <v>10</v>
      </c>
      <c r="B331" s="9">
        <f t="shared" si="120"/>
        <v>43378</v>
      </c>
      <c r="C331" s="207">
        <v>490852</v>
      </c>
      <c r="D331" s="64">
        <f t="shared" si="142"/>
        <v>37.299999999999997</v>
      </c>
      <c r="E331" s="12">
        <v>37</v>
      </c>
      <c r="F331" s="12">
        <v>37</v>
      </c>
      <c r="G331" s="12">
        <v>39</v>
      </c>
      <c r="H331" s="12">
        <v>38</v>
      </c>
      <c r="I331" s="12">
        <v>36</v>
      </c>
      <c r="J331" s="12">
        <v>36</v>
      </c>
      <c r="K331" s="12">
        <v>38</v>
      </c>
      <c r="L331" s="12">
        <v>37</v>
      </c>
      <c r="M331" s="74">
        <f t="shared" si="143"/>
        <v>7.4</v>
      </c>
      <c r="N331" s="83">
        <v>7.32</v>
      </c>
      <c r="O331" s="83">
        <v>7.38</v>
      </c>
      <c r="P331" s="83">
        <v>7.4</v>
      </c>
      <c r="Q331" s="83">
        <v>7.34</v>
      </c>
      <c r="R331" s="83"/>
      <c r="S331" s="83"/>
      <c r="T331" s="83"/>
      <c r="U331" s="83"/>
      <c r="V331" s="5" t="str">
        <f t="shared" si="144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5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28</v>
      </c>
      <c r="AO331" s="41">
        <v>1412</v>
      </c>
      <c r="AP331" s="110">
        <v>3.73</v>
      </c>
      <c r="AQ331" s="111">
        <v>2.81</v>
      </c>
      <c r="AR331" s="126">
        <f t="shared" si="146"/>
        <v>75.335120643431637</v>
      </c>
      <c r="AS331" s="126">
        <f t="shared" si="147"/>
        <v>24.664879356568363</v>
      </c>
      <c r="AT331" s="127">
        <v>1492</v>
      </c>
      <c r="AU331" s="128">
        <v>2.31</v>
      </c>
      <c r="AV331" s="129">
        <v>1.37</v>
      </c>
      <c r="AW331" s="126">
        <f t="shared" si="148"/>
        <v>59.307359307359306</v>
      </c>
      <c r="AX331" s="126">
        <f t="shared" si="149"/>
        <v>40.692640692640694</v>
      </c>
      <c r="AY331" s="64">
        <f t="shared" si="150"/>
        <v>52.28288029075491</v>
      </c>
      <c r="AZ331" s="97">
        <v>80.16</v>
      </c>
      <c r="BA331" s="68"/>
      <c r="BB331" s="68"/>
      <c r="BC331" s="68"/>
      <c r="BD331" s="68"/>
      <c r="BE331" s="15"/>
      <c r="BF331" s="5">
        <f t="shared" si="151"/>
        <v>13990</v>
      </c>
      <c r="BG331" s="41">
        <v>4800</v>
      </c>
      <c r="BH331" s="42">
        <v>3920</v>
      </c>
      <c r="BI331" s="42"/>
      <c r="BJ331" s="42"/>
      <c r="BK331" s="42"/>
      <c r="BL331" s="42"/>
      <c r="BM331" s="15">
        <v>5270</v>
      </c>
    </row>
    <row r="332" spans="1:65" outlineLevel="5">
      <c r="A332" s="22">
        <f t="shared" si="135"/>
        <v>10</v>
      </c>
      <c r="B332" s="9">
        <f t="shared" si="120"/>
        <v>43379</v>
      </c>
      <c r="C332" s="207">
        <v>504132</v>
      </c>
      <c r="D332" s="64">
        <f t="shared" si="142"/>
        <v>37.299999999999997</v>
      </c>
      <c r="E332" s="12">
        <v>38</v>
      </c>
      <c r="F332" s="12">
        <v>36</v>
      </c>
      <c r="G332" s="12">
        <v>39</v>
      </c>
      <c r="H332" s="12">
        <v>38</v>
      </c>
      <c r="I332" s="12">
        <v>37</v>
      </c>
      <c r="J332" s="12">
        <v>35</v>
      </c>
      <c r="K332" s="12">
        <v>38</v>
      </c>
      <c r="L332" s="12">
        <v>37</v>
      </c>
      <c r="M332" s="74" t="str">
        <f t="shared" si="143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44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5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32</v>
      </c>
      <c r="AO332" s="41">
        <v>1259</v>
      </c>
      <c r="AP332" s="110"/>
      <c r="AQ332" s="111"/>
      <c r="AR332" s="126" t="str">
        <f t="shared" si="146"/>
        <v/>
      </c>
      <c r="AS332" s="126" t="str">
        <f t="shared" si="147"/>
        <v/>
      </c>
      <c r="AT332" s="127">
        <v>1274</v>
      </c>
      <c r="AU332" s="128"/>
      <c r="AV332" s="129"/>
      <c r="AW332" s="126" t="str">
        <f t="shared" si="148"/>
        <v/>
      </c>
      <c r="AX332" s="126" t="str">
        <f t="shared" si="149"/>
        <v/>
      </c>
      <c r="AY332" s="64" t="str">
        <f t="shared" si="150"/>
        <v/>
      </c>
      <c r="AZ332" s="97"/>
      <c r="BA332" s="68"/>
      <c r="BB332" s="68"/>
      <c r="BC332" s="68"/>
      <c r="BD332" s="68"/>
      <c r="BE332" s="15"/>
      <c r="BF332" s="5">
        <f t="shared" si="151"/>
        <v>14200</v>
      </c>
      <c r="BG332" s="41">
        <v>4800</v>
      </c>
      <c r="BH332" s="42">
        <v>7060</v>
      </c>
      <c r="BI332" s="42"/>
      <c r="BJ332" s="42"/>
      <c r="BK332" s="42"/>
      <c r="BL332" s="42"/>
      <c r="BM332" s="15">
        <v>2340</v>
      </c>
    </row>
    <row r="333" spans="1:65" outlineLevel="5">
      <c r="A333" s="22">
        <f t="shared" si="135"/>
        <v>10</v>
      </c>
      <c r="B333" s="9">
        <f t="shared" si="120"/>
        <v>43380</v>
      </c>
      <c r="C333" s="207">
        <v>549451</v>
      </c>
      <c r="D333" s="64">
        <f t="shared" si="142"/>
        <v>37.5</v>
      </c>
      <c r="E333" s="12">
        <v>38</v>
      </c>
      <c r="F333" s="12">
        <v>37</v>
      </c>
      <c r="G333" s="12">
        <v>38</v>
      </c>
      <c r="H333" s="12">
        <v>39</v>
      </c>
      <c r="I333" s="12">
        <v>37</v>
      </c>
      <c r="J333" s="12">
        <v>36</v>
      </c>
      <c r="K333" s="12">
        <v>37</v>
      </c>
      <c r="L333" s="12">
        <v>38</v>
      </c>
      <c r="M333" s="74" t="str">
        <f t="shared" si="143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4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5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25</v>
      </c>
      <c r="AO333" s="41">
        <v>1608</v>
      </c>
      <c r="AP333" s="110"/>
      <c r="AQ333" s="111"/>
      <c r="AR333" s="126" t="str">
        <f t="shared" si="146"/>
        <v/>
      </c>
      <c r="AS333" s="126" t="str">
        <f t="shared" si="147"/>
        <v/>
      </c>
      <c r="AT333" s="127">
        <v>1606</v>
      </c>
      <c r="AU333" s="128"/>
      <c r="AV333" s="129"/>
      <c r="AW333" s="126" t="str">
        <f t="shared" si="148"/>
        <v/>
      </c>
      <c r="AX333" s="126" t="str">
        <f t="shared" si="149"/>
        <v/>
      </c>
      <c r="AY333" s="64" t="str">
        <f t="shared" si="150"/>
        <v/>
      </c>
      <c r="AZ333" s="97"/>
      <c r="BA333" s="68"/>
      <c r="BB333" s="68"/>
      <c r="BC333" s="68"/>
      <c r="BD333" s="68"/>
      <c r="BE333" s="15"/>
      <c r="BF333" s="5">
        <f t="shared" si="151"/>
        <v>16010</v>
      </c>
      <c r="BG333" s="41">
        <v>4800</v>
      </c>
      <c r="BH333" s="42">
        <v>6650</v>
      </c>
      <c r="BI333" s="42"/>
      <c r="BJ333" s="42"/>
      <c r="BK333" s="42"/>
      <c r="BL333" s="42"/>
      <c r="BM333" s="15">
        <v>4560</v>
      </c>
    </row>
    <row r="334" spans="1:65" outlineLevel="5">
      <c r="A334" s="22">
        <f t="shared" si="135"/>
        <v>10</v>
      </c>
      <c r="B334" s="9">
        <f t="shared" si="120"/>
        <v>43381</v>
      </c>
      <c r="C334" s="207">
        <v>528464</v>
      </c>
      <c r="D334" s="64">
        <f t="shared" si="142"/>
        <v>37</v>
      </c>
      <c r="E334" s="12">
        <v>37</v>
      </c>
      <c r="F334" s="12">
        <v>37</v>
      </c>
      <c r="G334" s="12">
        <v>38</v>
      </c>
      <c r="H334" s="12">
        <v>38</v>
      </c>
      <c r="I334" s="12">
        <v>36</v>
      </c>
      <c r="J334" s="12">
        <v>36</v>
      </c>
      <c r="K334" s="12">
        <v>37</v>
      </c>
      <c r="L334" s="12">
        <v>37</v>
      </c>
      <c r="M334" s="74" t="str">
        <f t="shared" si="143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4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5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26</v>
      </c>
      <c r="AO334" s="41">
        <v>1537</v>
      </c>
      <c r="AP334" s="110"/>
      <c r="AQ334" s="111"/>
      <c r="AR334" s="126" t="str">
        <f t="shared" si="146"/>
        <v/>
      </c>
      <c r="AS334" s="126" t="str">
        <f t="shared" si="147"/>
        <v/>
      </c>
      <c r="AT334" s="127">
        <v>1554</v>
      </c>
      <c r="AU334" s="128"/>
      <c r="AV334" s="129"/>
      <c r="AW334" s="126" t="str">
        <f t="shared" si="148"/>
        <v/>
      </c>
      <c r="AX334" s="126" t="str">
        <f t="shared" si="149"/>
        <v/>
      </c>
      <c r="AY334" s="64" t="str">
        <f t="shared" si="150"/>
        <v/>
      </c>
      <c r="AZ334" s="97">
        <v>79.319999999999993</v>
      </c>
      <c r="BA334" s="68"/>
      <c r="BB334" s="68"/>
      <c r="BC334" s="68"/>
      <c r="BD334" s="68"/>
      <c r="BE334" s="15"/>
      <c r="BF334" s="5">
        <f t="shared" si="151"/>
        <v>13870</v>
      </c>
      <c r="BG334" s="41">
        <v>4800</v>
      </c>
      <c r="BH334" s="42">
        <v>3880</v>
      </c>
      <c r="BI334" s="42"/>
      <c r="BJ334" s="42"/>
      <c r="BK334" s="42"/>
      <c r="BL334" s="42"/>
      <c r="BM334" s="15">
        <v>5190</v>
      </c>
    </row>
    <row r="335" spans="1:65" outlineLevel="5">
      <c r="A335" s="22">
        <f t="shared" si="135"/>
        <v>10</v>
      </c>
      <c r="B335" s="9">
        <f t="shared" si="120"/>
        <v>43382</v>
      </c>
      <c r="C335" s="207">
        <v>520806</v>
      </c>
      <c r="D335" s="64">
        <f t="shared" si="142"/>
        <v>37.299999999999997</v>
      </c>
      <c r="E335" s="12">
        <v>38</v>
      </c>
      <c r="F335" s="12">
        <v>37</v>
      </c>
      <c r="G335" s="12">
        <v>38</v>
      </c>
      <c r="H335" s="12">
        <v>38</v>
      </c>
      <c r="I335" s="12">
        <v>37</v>
      </c>
      <c r="J335" s="12">
        <v>36</v>
      </c>
      <c r="K335" s="12">
        <v>37</v>
      </c>
      <c r="L335" s="12">
        <v>37</v>
      </c>
      <c r="M335" s="74" t="str">
        <f t="shared" si="143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4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5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31</v>
      </c>
      <c r="AO335" s="41">
        <v>1303</v>
      </c>
      <c r="AP335" s="110"/>
      <c r="AQ335" s="111"/>
      <c r="AR335" s="126" t="str">
        <f t="shared" si="146"/>
        <v/>
      </c>
      <c r="AS335" s="126" t="str">
        <f t="shared" si="147"/>
        <v/>
      </c>
      <c r="AT335" s="127">
        <v>1461</v>
      </c>
      <c r="AU335" s="128"/>
      <c r="AV335" s="129"/>
      <c r="AW335" s="126" t="str">
        <f t="shared" si="148"/>
        <v/>
      </c>
      <c r="AX335" s="126" t="str">
        <f t="shared" si="149"/>
        <v/>
      </c>
      <c r="AY335" s="64" t="str">
        <f t="shared" si="150"/>
        <v/>
      </c>
      <c r="AZ335" s="97"/>
      <c r="BA335" s="68"/>
      <c r="BB335" s="68"/>
      <c r="BC335" s="68"/>
      <c r="BD335" s="68"/>
      <c r="BE335" s="15"/>
      <c r="BF335" s="5">
        <f t="shared" si="151"/>
        <v>14550</v>
      </c>
      <c r="BG335" s="41">
        <v>4800</v>
      </c>
      <c r="BH335" s="42">
        <v>4530</v>
      </c>
      <c r="BI335" s="42"/>
      <c r="BJ335" s="42"/>
      <c r="BK335" s="42"/>
      <c r="BL335" s="42"/>
      <c r="BM335" s="15">
        <v>5220</v>
      </c>
    </row>
    <row r="336" spans="1:65" outlineLevel="5">
      <c r="A336" s="22">
        <f t="shared" si="135"/>
        <v>10</v>
      </c>
      <c r="B336" s="9">
        <f t="shared" si="120"/>
        <v>43383</v>
      </c>
      <c r="C336" s="207">
        <v>501410</v>
      </c>
      <c r="D336" s="64">
        <f t="shared" si="142"/>
        <v>38.299999999999997</v>
      </c>
      <c r="E336" s="12">
        <v>38</v>
      </c>
      <c r="F336" s="12">
        <v>38</v>
      </c>
      <c r="G336" s="12">
        <v>39</v>
      </c>
      <c r="H336" s="12">
        <v>40</v>
      </c>
      <c r="I336" s="12">
        <v>37</v>
      </c>
      <c r="J336" s="12">
        <v>37</v>
      </c>
      <c r="K336" s="12">
        <v>38</v>
      </c>
      <c r="L336" s="12">
        <v>39</v>
      </c>
      <c r="M336" s="74" t="str">
        <f t="shared" si="143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4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5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25</v>
      </c>
      <c r="AO336" s="41">
        <v>1596</v>
      </c>
      <c r="AP336" s="110"/>
      <c r="AQ336" s="111"/>
      <c r="AR336" s="126" t="str">
        <f t="shared" si="146"/>
        <v/>
      </c>
      <c r="AS336" s="126" t="str">
        <f t="shared" si="147"/>
        <v/>
      </c>
      <c r="AT336" s="127">
        <v>1559</v>
      </c>
      <c r="AU336" s="128"/>
      <c r="AV336" s="129"/>
      <c r="AW336" s="126" t="str">
        <f t="shared" si="148"/>
        <v/>
      </c>
      <c r="AX336" s="126" t="str">
        <f t="shared" si="149"/>
        <v/>
      </c>
      <c r="AY336" s="64" t="str">
        <f t="shared" si="150"/>
        <v/>
      </c>
      <c r="AZ336" s="97">
        <v>79.599999999999994</v>
      </c>
      <c r="BA336" s="68"/>
      <c r="BB336" s="68"/>
      <c r="BC336" s="68"/>
      <c r="BD336" s="68"/>
      <c r="BE336" s="15"/>
      <c r="BF336" s="5">
        <f t="shared" si="151"/>
        <v>15230</v>
      </c>
      <c r="BG336" s="41">
        <v>4800</v>
      </c>
      <c r="BH336" s="42">
        <v>5080</v>
      </c>
      <c r="BI336" s="42"/>
      <c r="BJ336" s="42"/>
      <c r="BK336" s="42"/>
      <c r="BL336" s="42"/>
      <c r="BM336" s="15">
        <v>5350</v>
      </c>
    </row>
    <row r="337" spans="1:65" outlineLevel="5">
      <c r="A337" s="22">
        <f t="shared" si="135"/>
        <v>10</v>
      </c>
      <c r="B337" s="9">
        <f t="shared" si="120"/>
        <v>43384</v>
      </c>
      <c r="C337" s="207">
        <v>464817</v>
      </c>
      <c r="D337" s="64">
        <f t="shared" si="142"/>
        <v>37.799999999999997</v>
      </c>
      <c r="E337" s="12">
        <v>38</v>
      </c>
      <c r="F337" s="12">
        <v>38</v>
      </c>
      <c r="G337" s="12">
        <v>39</v>
      </c>
      <c r="H337" s="12">
        <v>38</v>
      </c>
      <c r="I337" s="12">
        <v>37</v>
      </c>
      <c r="J337" s="12">
        <v>37</v>
      </c>
      <c r="K337" s="12">
        <v>38</v>
      </c>
      <c r="L337" s="12">
        <v>37</v>
      </c>
      <c r="M337" s="74" t="str">
        <f t="shared" si="143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44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5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27</v>
      </c>
      <c r="AO337" s="41">
        <v>1494</v>
      </c>
      <c r="AP337" s="110"/>
      <c r="AQ337" s="111"/>
      <c r="AR337" s="126" t="str">
        <f t="shared" si="146"/>
        <v/>
      </c>
      <c r="AS337" s="126" t="str">
        <f t="shared" si="147"/>
        <v/>
      </c>
      <c r="AT337" s="127">
        <v>1538</v>
      </c>
      <c r="AU337" s="128"/>
      <c r="AV337" s="129"/>
      <c r="AW337" s="126" t="str">
        <f t="shared" si="148"/>
        <v/>
      </c>
      <c r="AX337" s="126" t="str">
        <f t="shared" si="149"/>
        <v/>
      </c>
      <c r="AY337" s="64" t="str">
        <f t="shared" si="150"/>
        <v/>
      </c>
      <c r="AZ337" s="97">
        <v>80.099999999999994</v>
      </c>
      <c r="BA337" s="68"/>
      <c r="BB337" s="68"/>
      <c r="BC337" s="68"/>
      <c r="BD337" s="68"/>
      <c r="BE337" s="15"/>
      <c r="BF337" s="5">
        <f t="shared" si="151"/>
        <v>15690</v>
      </c>
      <c r="BG337" s="41">
        <v>4800</v>
      </c>
      <c r="BH337" s="42">
        <v>5860</v>
      </c>
      <c r="BI337" s="42"/>
      <c r="BJ337" s="42"/>
      <c r="BK337" s="42"/>
      <c r="BL337" s="42"/>
      <c r="BM337" s="15">
        <v>5030</v>
      </c>
    </row>
    <row r="338" spans="1:65" outlineLevel="5">
      <c r="A338" s="22">
        <f t="shared" si="135"/>
        <v>10</v>
      </c>
      <c r="B338" s="9">
        <f t="shared" si="120"/>
        <v>43385</v>
      </c>
      <c r="C338" s="207">
        <v>456904</v>
      </c>
      <c r="D338" s="64">
        <f t="shared" si="142"/>
        <v>38</v>
      </c>
      <c r="E338" s="12">
        <v>38</v>
      </c>
      <c r="F338" s="12">
        <v>40</v>
      </c>
      <c r="G338" s="12">
        <v>38</v>
      </c>
      <c r="H338" s="12">
        <v>38</v>
      </c>
      <c r="I338" s="12">
        <v>37</v>
      </c>
      <c r="J338" s="12">
        <v>39</v>
      </c>
      <c r="K338" s="12">
        <v>37</v>
      </c>
      <c r="L338" s="12">
        <v>37</v>
      </c>
      <c r="M338" s="74">
        <f t="shared" si="143"/>
        <v>7.5</v>
      </c>
      <c r="N338" s="83">
        <v>7.51</v>
      </c>
      <c r="O338" s="83">
        <v>7.39</v>
      </c>
      <c r="P338" s="83">
        <v>7.45</v>
      </c>
      <c r="Q338" s="83">
        <v>7.48</v>
      </c>
      <c r="R338" s="83"/>
      <c r="S338" s="83"/>
      <c r="T338" s="83"/>
      <c r="U338" s="83"/>
      <c r="V338" s="5" t="str">
        <f t="shared" si="144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5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27</v>
      </c>
      <c r="AO338" s="41">
        <v>1460</v>
      </c>
      <c r="AP338" s="110">
        <v>4.42</v>
      </c>
      <c r="AQ338" s="111">
        <v>3.28</v>
      </c>
      <c r="AR338" s="126">
        <f t="shared" si="146"/>
        <v>74.208144796380083</v>
      </c>
      <c r="AS338" s="126">
        <f t="shared" si="147"/>
        <v>25.791855203619917</v>
      </c>
      <c r="AT338" s="127">
        <v>1247</v>
      </c>
      <c r="AU338" s="128">
        <v>2.1800000000000002</v>
      </c>
      <c r="AV338" s="129">
        <v>1.3</v>
      </c>
      <c r="AW338" s="126">
        <f t="shared" si="148"/>
        <v>59.633027522935777</v>
      </c>
      <c r="AX338" s="126">
        <f t="shared" si="149"/>
        <v>40.366972477064223</v>
      </c>
      <c r="AY338" s="64">
        <f t="shared" si="150"/>
        <v>48.655764966740556</v>
      </c>
      <c r="AZ338" s="97">
        <v>80.010000000000005</v>
      </c>
      <c r="BA338" s="68"/>
      <c r="BB338" s="68"/>
      <c r="BC338" s="68"/>
      <c r="BD338" s="68"/>
      <c r="BE338" s="15"/>
      <c r="BF338" s="5">
        <f t="shared" si="151"/>
        <v>17570</v>
      </c>
      <c r="BG338" s="41">
        <v>2800</v>
      </c>
      <c r="BH338" s="42">
        <v>9560</v>
      </c>
      <c r="BI338" s="42"/>
      <c r="BJ338" s="42"/>
      <c r="BK338" s="42"/>
      <c r="BL338" s="42"/>
      <c r="BM338" s="15">
        <v>5210</v>
      </c>
    </row>
    <row r="339" spans="1:65" outlineLevel="5">
      <c r="A339" s="22">
        <f t="shared" si="135"/>
        <v>10</v>
      </c>
      <c r="B339" s="9">
        <f t="shared" si="120"/>
        <v>43386</v>
      </c>
      <c r="C339" s="207">
        <v>437184</v>
      </c>
      <c r="D339" s="64">
        <f t="shared" si="142"/>
        <v>37.5</v>
      </c>
      <c r="E339" s="12">
        <v>38</v>
      </c>
      <c r="F339" s="12">
        <v>38</v>
      </c>
      <c r="G339" s="12">
        <v>38</v>
      </c>
      <c r="H339" s="12">
        <v>38</v>
      </c>
      <c r="I339" s="12">
        <v>37</v>
      </c>
      <c r="J339" s="12">
        <v>37</v>
      </c>
      <c r="K339" s="12">
        <v>37</v>
      </c>
      <c r="L339" s="12">
        <v>37</v>
      </c>
      <c r="M339" s="74" t="str">
        <f t="shared" si="143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44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5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34</v>
      </c>
      <c r="AO339" s="41">
        <v>1179</v>
      </c>
      <c r="AP339" s="110"/>
      <c r="AQ339" s="111"/>
      <c r="AR339" s="126" t="str">
        <f t="shared" si="146"/>
        <v/>
      </c>
      <c r="AS339" s="126" t="str">
        <f t="shared" si="147"/>
        <v/>
      </c>
      <c r="AT339" s="127">
        <v>1003</v>
      </c>
      <c r="AU339" s="128"/>
      <c r="AV339" s="129"/>
      <c r="AW339" s="126" t="str">
        <f t="shared" si="148"/>
        <v/>
      </c>
      <c r="AX339" s="126" t="str">
        <f t="shared" si="149"/>
        <v/>
      </c>
      <c r="AY339" s="64" t="str">
        <f t="shared" si="150"/>
        <v/>
      </c>
      <c r="AZ339" s="97"/>
      <c r="BA339" s="68"/>
      <c r="BB339" s="68"/>
      <c r="BC339" s="68"/>
      <c r="BD339" s="68"/>
      <c r="BE339" s="15"/>
      <c r="BF339" s="5">
        <f t="shared" si="151"/>
        <v>15330</v>
      </c>
      <c r="BG339" s="41">
        <v>4800</v>
      </c>
      <c r="BH339" s="42">
        <v>5270</v>
      </c>
      <c r="BI339" s="42"/>
      <c r="BJ339" s="42"/>
      <c r="BK339" s="42"/>
      <c r="BL339" s="42"/>
      <c r="BM339" s="15">
        <v>5260</v>
      </c>
    </row>
    <row r="340" spans="1:65" outlineLevel="5">
      <c r="A340" s="22">
        <f t="shared" si="135"/>
        <v>10</v>
      </c>
      <c r="B340" s="9">
        <f t="shared" si="120"/>
        <v>43387</v>
      </c>
      <c r="C340" s="207">
        <v>397924</v>
      </c>
      <c r="D340" s="64">
        <f t="shared" si="142"/>
        <v>37.799999999999997</v>
      </c>
      <c r="E340" s="12">
        <v>38</v>
      </c>
      <c r="F340" s="12">
        <v>38</v>
      </c>
      <c r="G340" s="12">
        <v>39</v>
      </c>
      <c r="H340" s="12">
        <v>38</v>
      </c>
      <c r="I340" s="12">
        <v>37</v>
      </c>
      <c r="J340" s="12">
        <v>37</v>
      </c>
      <c r="K340" s="12">
        <v>38</v>
      </c>
      <c r="L340" s="12">
        <v>37</v>
      </c>
      <c r="M340" s="74" t="str">
        <f t="shared" si="143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4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5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39</v>
      </c>
      <c r="AO340" s="41">
        <v>1025</v>
      </c>
      <c r="AP340" s="110"/>
      <c r="AQ340" s="111"/>
      <c r="AR340" s="126" t="str">
        <f t="shared" si="146"/>
        <v/>
      </c>
      <c r="AS340" s="126" t="str">
        <f t="shared" si="147"/>
        <v/>
      </c>
      <c r="AT340" s="127">
        <v>993</v>
      </c>
      <c r="AU340" s="128"/>
      <c r="AV340" s="129"/>
      <c r="AW340" s="126" t="str">
        <f t="shared" si="148"/>
        <v/>
      </c>
      <c r="AX340" s="126" t="str">
        <f t="shared" si="149"/>
        <v/>
      </c>
      <c r="AY340" s="64" t="str">
        <f t="shared" si="150"/>
        <v/>
      </c>
      <c r="AZ340" s="97"/>
      <c r="BA340" s="68"/>
      <c r="BB340" s="68"/>
      <c r="BC340" s="68"/>
      <c r="BD340" s="68"/>
      <c r="BE340" s="15"/>
      <c r="BF340" s="5">
        <f t="shared" si="151"/>
        <v>11730</v>
      </c>
      <c r="BG340" s="41">
        <v>4800</v>
      </c>
      <c r="BH340" s="42">
        <v>2140</v>
      </c>
      <c r="BI340" s="42"/>
      <c r="BJ340" s="42"/>
      <c r="BK340" s="42"/>
      <c r="BL340" s="42"/>
      <c r="BM340" s="15">
        <v>4790</v>
      </c>
    </row>
    <row r="341" spans="1:65" outlineLevel="5">
      <c r="A341" s="22">
        <f t="shared" si="135"/>
        <v>10</v>
      </c>
      <c r="B341" s="9">
        <f t="shared" si="120"/>
        <v>43388</v>
      </c>
      <c r="C341" s="207">
        <v>412322</v>
      </c>
      <c r="D341" s="64">
        <f t="shared" si="142"/>
        <v>37.5</v>
      </c>
      <c r="E341" s="12">
        <v>38</v>
      </c>
      <c r="F341" s="12">
        <v>38</v>
      </c>
      <c r="G341" s="12">
        <v>38</v>
      </c>
      <c r="H341" s="12">
        <v>38</v>
      </c>
      <c r="I341" s="12">
        <v>37</v>
      </c>
      <c r="J341" s="12">
        <v>37</v>
      </c>
      <c r="K341" s="12">
        <v>37</v>
      </c>
      <c r="L341" s="12">
        <v>37</v>
      </c>
      <c r="M341" s="74" t="str">
        <f t="shared" si="143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4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5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32</v>
      </c>
      <c r="AO341" s="41">
        <v>1255</v>
      </c>
      <c r="AP341" s="110"/>
      <c r="AQ341" s="111"/>
      <c r="AR341" s="126" t="str">
        <f t="shared" si="146"/>
        <v/>
      </c>
      <c r="AS341" s="126" t="str">
        <f t="shared" si="147"/>
        <v/>
      </c>
      <c r="AT341" s="127">
        <v>1275</v>
      </c>
      <c r="AU341" s="128"/>
      <c r="AV341" s="129"/>
      <c r="AW341" s="126" t="str">
        <f t="shared" si="148"/>
        <v/>
      </c>
      <c r="AX341" s="126" t="str">
        <f t="shared" si="149"/>
        <v/>
      </c>
      <c r="AY341" s="64" t="str">
        <f t="shared" si="150"/>
        <v/>
      </c>
      <c r="AZ341" s="97">
        <v>79.569999999999993</v>
      </c>
      <c r="BA341" s="68"/>
      <c r="BB341" s="68"/>
      <c r="BC341" s="68"/>
      <c r="BD341" s="68"/>
      <c r="BE341" s="15"/>
      <c r="BF341" s="5">
        <f t="shared" si="151"/>
        <v>13140</v>
      </c>
      <c r="BG341" s="41">
        <v>4800</v>
      </c>
      <c r="BH341" s="42">
        <v>3120</v>
      </c>
      <c r="BI341" s="42"/>
      <c r="BJ341" s="42"/>
      <c r="BK341" s="42"/>
      <c r="BL341" s="42"/>
      <c r="BM341" s="15">
        <v>5220</v>
      </c>
    </row>
    <row r="342" spans="1:65" outlineLevel="5">
      <c r="A342" s="22">
        <f t="shared" si="135"/>
        <v>10</v>
      </c>
      <c r="B342" s="9">
        <f t="shared" si="120"/>
        <v>43389</v>
      </c>
      <c r="C342" s="207">
        <v>412387</v>
      </c>
      <c r="D342" s="64">
        <f t="shared" si="142"/>
        <v>38</v>
      </c>
      <c r="E342" s="12">
        <v>38</v>
      </c>
      <c r="F342" s="12">
        <v>38</v>
      </c>
      <c r="G342" s="12">
        <v>39</v>
      </c>
      <c r="H342" s="12">
        <v>39</v>
      </c>
      <c r="I342" s="12">
        <v>37</v>
      </c>
      <c r="J342" s="12">
        <v>37</v>
      </c>
      <c r="K342" s="12">
        <v>38</v>
      </c>
      <c r="L342" s="12">
        <v>38</v>
      </c>
      <c r="M342" s="74" t="str">
        <f t="shared" si="143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4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5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25</v>
      </c>
      <c r="AO342" s="41">
        <v>1571</v>
      </c>
      <c r="AP342" s="110"/>
      <c r="AQ342" s="111"/>
      <c r="AR342" s="126" t="str">
        <f t="shared" si="146"/>
        <v/>
      </c>
      <c r="AS342" s="126" t="str">
        <f t="shared" si="147"/>
        <v/>
      </c>
      <c r="AT342" s="127">
        <v>1498</v>
      </c>
      <c r="AU342" s="128"/>
      <c r="AV342" s="129"/>
      <c r="AW342" s="126" t="str">
        <f t="shared" si="148"/>
        <v/>
      </c>
      <c r="AX342" s="126" t="str">
        <f t="shared" si="149"/>
        <v/>
      </c>
      <c r="AY342" s="64" t="str">
        <f t="shared" si="150"/>
        <v/>
      </c>
      <c r="AZ342" s="97">
        <v>79.78</v>
      </c>
      <c r="BA342" s="68"/>
      <c r="BB342" s="68"/>
      <c r="BC342" s="68"/>
      <c r="BD342" s="68"/>
      <c r="BE342" s="15"/>
      <c r="BF342" s="5">
        <f t="shared" si="151"/>
        <v>16740</v>
      </c>
      <c r="BG342" s="41">
        <v>4800</v>
      </c>
      <c r="BH342" s="42">
        <v>7010</v>
      </c>
      <c r="BI342" s="42"/>
      <c r="BJ342" s="42"/>
      <c r="BK342" s="42"/>
      <c r="BL342" s="42"/>
      <c r="BM342" s="15">
        <v>4930</v>
      </c>
    </row>
    <row r="343" spans="1:65" outlineLevel="5">
      <c r="A343" s="22">
        <f t="shared" si="135"/>
        <v>10</v>
      </c>
      <c r="B343" s="9">
        <f t="shared" si="120"/>
        <v>43390</v>
      </c>
      <c r="C343" s="207">
        <v>419525</v>
      </c>
      <c r="D343" s="64">
        <f t="shared" si="142"/>
        <v>38</v>
      </c>
      <c r="E343" s="12">
        <v>38</v>
      </c>
      <c r="F343" s="12">
        <v>38</v>
      </c>
      <c r="G343" s="12">
        <v>39</v>
      </c>
      <c r="H343" s="12">
        <v>39</v>
      </c>
      <c r="I343" s="12">
        <v>37</v>
      </c>
      <c r="J343" s="12">
        <v>37</v>
      </c>
      <c r="K343" s="12">
        <v>38</v>
      </c>
      <c r="L343" s="12">
        <v>38</v>
      </c>
      <c r="M343" s="74" t="str">
        <f t="shared" si="143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4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5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22</v>
      </c>
      <c r="AO343" s="41">
        <v>1821</v>
      </c>
      <c r="AP343" s="110"/>
      <c r="AQ343" s="111"/>
      <c r="AR343" s="126" t="str">
        <f t="shared" si="146"/>
        <v/>
      </c>
      <c r="AS343" s="126" t="str">
        <f t="shared" si="147"/>
        <v/>
      </c>
      <c r="AT343" s="127">
        <v>1498</v>
      </c>
      <c r="AU343" s="128"/>
      <c r="AV343" s="129"/>
      <c r="AW343" s="126" t="str">
        <f t="shared" si="148"/>
        <v/>
      </c>
      <c r="AX343" s="126" t="str">
        <f t="shared" si="149"/>
        <v/>
      </c>
      <c r="AY343" s="64" t="str">
        <f t="shared" si="150"/>
        <v/>
      </c>
      <c r="AZ343" s="97">
        <v>80.02</v>
      </c>
      <c r="BA343" s="68"/>
      <c r="BB343" s="68"/>
      <c r="BC343" s="68"/>
      <c r="BD343" s="68"/>
      <c r="BE343" s="15"/>
      <c r="BF343" s="5">
        <f t="shared" si="151"/>
        <v>14790</v>
      </c>
      <c r="BG343" s="41">
        <v>4800</v>
      </c>
      <c r="BH343" s="42">
        <v>4860</v>
      </c>
      <c r="BI343" s="42"/>
      <c r="BJ343" s="42"/>
      <c r="BK343" s="42"/>
      <c r="BL343" s="42"/>
      <c r="BM343" s="15">
        <v>5130</v>
      </c>
    </row>
    <row r="344" spans="1:65" outlineLevel="5">
      <c r="A344" s="22">
        <f t="shared" si="135"/>
        <v>10</v>
      </c>
      <c r="B344" s="9">
        <f t="shared" si="120"/>
        <v>43391</v>
      </c>
      <c r="C344" s="207">
        <v>411853</v>
      </c>
      <c r="D344" s="64">
        <f t="shared" si="142"/>
        <v>37.799999999999997</v>
      </c>
      <c r="E344" s="12">
        <v>38</v>
      </c>
      <c r="F344" s="12">
        <v>38</v>
      </c>
      <c r="G344" s="12">
        <v>39</v>
      </c>
      <c r="H344" s="12">
        <v>38</v>
      </c>
      <c r="I344" s="12">
        <v>37</v>
      </c>
      <c r="J344" s="12">
        <v>37</v>
      </c>
      <c r="K344" s="12">
        <v>38</v>
      </c>
      <c r="L344" s="12">
        <v>37</v>
      </c>
      <c r="M344" s="74" t="str">
        <f t="shared" si="143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4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5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31</v>
      </c>
      <c r="AO344" s="41">
        <v>1282</v>
      </c>
      <c r="AP344" s="110"/>
      <c r="AQ344" s="111"/>
      <c r="AR344" s="126" t="str">
        <f t="shared" si="146"/>
        <v/>
      </c>
      <c r="AS344" s="126" t="str">
        <f t="shared" si="147"/>
        <v/>
      </c>
      <c r="AT344" s="127">
        <v>1022</v>
      </c>
      <c r="AU344" s="128"/>
      <c r="AV344" s="129"/>
      <c r="AW344" s="126" t="str">
        <f t="shared" si="148"/>
        <v/>
      </c>
      <c r="AX344" s="126" t="str">
        <f t="shared" si="149"/>
        <v/>
      </c>
      <c r="AY344" s="64" t="str">
        <f t="shared" si="150"/>
        <v/>
      </c>
      <c r="AZ344" s="97">
        <v>79.819999999999993</v>
      </c>
      <c r="BA344" s="68"/>
      <c r="BB344" s="68"/>
      <c r="BC344" s="68"/>
      <c r="BD344" s="68"/>
      <c r="BE344" s="15"/>
      <c r="BF344" s="5">
        <f t="shared" si="151"/>
        <v>14450</v>
      </c>
      <c r="BG344" s="41">
        <v>4800</v>
      </c>
      <c r="BH344" s="42">
        <v>4440</v>
      </c>
      <c r="BI344" s="42"/>
      <c r="BJ344" s="42"/>
      <c r="BK344" s="42"/>
      <c r="BL344" s="42"/>
      <c r="BM344" s="15">
        <v>5210</v>
      </c>
    </row>
    <row r="345" spans="1:65" outlineLevel="5">
      <c r="A345" s="22">
        <f t="shared" si="135"/>
        <v>10</v>
      </c>
      <c r="B345" s="9">
        <f t="shared" si="120"/>
        <v>43392</v>
      </c>
      <c r="C345" s="207">
        <v>395711</v>
      </c>
      <c r="D345" s="64">
        <f t="shared" si="142"/>
        <v>38</v>
      </c>
      <c r="E345" s="12">
        <v>38</v>
      </c>
      <c r="F345" s="12">
        <v>38</v>
      </c>
      <c r="G345" s="12">
        <v>39</v>
      </c>
      <c r="H345" s="12">
        <v>39</v>
      </c>
      <c r="I345" s="12">
        <v>37</v>
      </c>
      <c r="J345" s="12">
        <v>37</v>
      </c>
      <c r="K345" s="12">
        <v>38</v>
      </c>
      <c r="L345" s="12">
        <v>38</v>
      </c>
      <c r="M345" s="74">
        <f t="shared" si="143"/>
        <v>7.4</v>
      </c>
      <c r="N345" s="83">
        <v>7.4</v>
      </c>
      <c r="O345" s="83">
        <v>7.38</v>
      </c>
      <c r="P345" s="83">
        <v>7.39</v>
      </c>
      <c r="Q345" s="83">
        <v>7.42</v>
      </c>
      <c r="R345" s="83"/>
      <c r="S345" s="83"/>
      <c r="T345" s="83"/>
      <c r="U345" s="83"/>
      <c r="V345" s="5" t="str">
        <f t="shared" si="144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5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25</v>
      </c>
      <c r="AO345" s="41">
        <v>1610</v>
      </c>
      <c r="AP345" s="110">
        <v>4.03</v>
      </c>
      <c r="AQ345" s="111">
        <v>2.98</v>
      </c>
      <c r="AR345" s="126">
        <f t="shared" si="146"/>
        <v>73.945409429280389</v>
      </c>
      <c r="AS345" s="126">
        <f t="shared" si="147"/>
        <v>26.054590570719611</v>
      </c>
      <c r="AT345" s="127">
        <v>1497</v>
      </c>
      <c r="AU345" s="128">
        <v>2.2400000000000002</v>
      </c>
      <c r="AV345" s="129">
        <v>1.31</v>
      </c>
      <c r="AW345" s="126">
        <f t="shared" si="148"/>
        <v>58.482142857142847</v>
      </c>
      <c r="AX345" s="126">
        <f t="shared" si="149"/>
        <v>41.517857142857153</v>
      </c>
      <c r="AY345" s="64">
        <f t="shared" si="150"/>
        <v>50.368045031392072</v>
      </c>
      <c r="AZ345" s="97">
        <v>79.84</v>
      </c>
      <c r="BA345" s="68"/>
      <c r="BB345" s="68"/>
      <c r="BC345" s="68"/>
      <c r="BD345" s="68"/>
      <c r="BE345" s="15"/>
      <c r="BF345" s="5">
        <f t="shared" si="151"/>
        <v>11880</v>
      </c>
      <c r="BG345" s="41">
        <v>1400</v>
      </c>
      <c r="BH345" s="42">
        <v>5370</v>
      </c>
      <c r="BI345" s="42"/>
      <c r="BJ345" s="42"/>
      <c r="BK345" s="42"/>
      <c r="BL345" s="42"/>
      <c r="BM345" s="15">
        <v>5110</v>
      </c>
    </row>
    <row r="346" spans="1:65" outlineLevel="5">
      <c r="A346" s="22">
        <f t="shared" si="135"/>
        <v>10</v>
      </c>
      <c r="B346" s="9">
        <f t="shared" si="120"/>
        <v>43393</v>
      </c>
      <c r="C346" s="207">
        <v>388871</v>
      </c>
      <c r="D346" s="64">
        <f t="shared" si="142"/>
        <v>37</v>
      </c>
      <c r="E346" s="12">
        <v>36</v>
      </c>
      <c r="F346" s="12">
        <v>38</v>
      </c>
      <c r="G346" s="12">
        <v>38</v>
      </c>
      <c r="H346" s="12">
        <v>38</v>
      </c>
      <c r="I346" s="12">
        <v>35</v>
      </c>
      <c r="J346" s="12">
        <v>37</v>
      </c>
      <c r="K346" s="12">
        <v>37</v>
      </c>
      <c r="L346" s="12">
        <v>37</v>
      </c>
      <c r="M346" s="74" t="str">
        <f t="shared" si="143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44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5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26</v>
      </c>
      <c r="AO346" s="41">
        <v>1538</v>
      </c>
      <c r="AP346" s="110"/>
      <c r="AQ346" s="111"/>
      <c r="AR346" s="126" t="str">
        <f t="shared" si="146"/>
        <v/>
      </c>
      <c r="AS346" s="126" t="str">
        <f t="shared" si="147"/>
        <v/>
      </c>
      <c r="AT346" s="127">
        <v>1475</v>
      </c>
      <c r="AU346" s="128"/>
      <c r="AV346" s="129"/>
      <c r="AW346" s="126" t="str">
        <f t="shared" si="148"/>
        <v/>
      </c>
      <c r="AX346" s="126" t="str">
        <f t="shared" si="149"/>
        <v/>
      </c>
      <c r="AY346" s="64" t="str">
        <f t="shared" si="150"/>
        <v/>
      </c>
      <c r="AZ346" s="97"/>
      <c r="BA346" s="68"/>
      <c r="BB346" s="68"/>
      <c r="BC346" s="68"/>
      <c r="BD346" s="68"/>
      <c r="BE346" s="15"/>
      <c r="BF346" s="5">
        <f t="shared" si="151"/>
        <v>10680</v>
      </c>
      <c r="BG346" s="41">
        <v>3600</v>
      </c>
      <c r="BH346" s="42">
        <v>1800</v>
      </c>
      <c r="BI346" s="42"/>
      <c r="BJ346" s="42"/>
      <c r="BK346" s="42"/>
      <c r="BL346" s="42"/>
      <c r="BM346" s="15">
        <v>5280</v>
      </c>
    </row>
    <row r="347" spans="1:65" outlineLevel="5">
      <c r="A347" s="22">
        <f t="shared" si="135"/>
        <v>10</v>
      </c>
      <c r="B347" s="9">
        <f t="shared" si="120"/>
        <v>43394</v>
      </c>
      <c r="C347" s="207">
        <v>363964</v>
      </c>
      <c r="D347" s="64">
        <f t="shared" si="142"/>
        <v>37.299999999999997</v>
      </c>
      <c r="E347" s="12">
        <v>38</v>
      </c>
      <c r="F347" s="12">
        <v>37</v>
      </c>
      <c r="G347" s="12">
        <v>38</v>
      </c>
      <c r="H347" s="12">
        <v>38</v>
      </c>
      <c r="I347" s="12">
        <v>37</v>
      </c>
      <c r="J347" s="12">
        <v>36</v>
      </c>
      <c r="K347" s="12">
        <v>37</v>
      </c>
      <c r="L347" s="12">
        <v>37</v>
      </c>
      <c r="M347" s="74" t="str">
        <f t="shared" si="143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4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5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29</v>
      </c>
      <c r="AO347" s="41">
        <v>1368</v>
      </c>
      <c r="AP347" s="110"/>
      <c r="AQ347" s="111"/>
      <c r="AR347" s="126" t="str">
        <f t="shared" si="146"/>
        <v/>
      </c>
      <c r="AS347" s="126" t="str">
        <f t="shared" si="147"/>
        <v/>
      </c>
      <c r="AT347" s="127">
        <v>1497</v>
      </c>
      <c r="AU347" s="128"/>
      <c r="AV347" s="129"/>
      <c r="AW347" s="126" t="str">
        <f t="shared" si="148"/>
        <v/>
      </c>
      <c r="AX347" s="126" t="str">
        <f t="shared" si="149"/>
        <v/>
      </c>
      <c r="AY347" s="64" t="str">
        <f t="shared" si="150"/>
        <v/>
      </c>
      <c r="AZ347" s="97"/>
      <c r="BA347" s="68"/>
      <c r="BB347" s="68"/>
      <c r="BC347" s="68"/>
      <c r="BD347" s="68"/>
      <c r="BE347" s="15"/>
      <c r="BF347" s="5">
        <f t="shared" si="151"/>
        <v>9550</v>
      </c>
      <c r="BG347" s="41">
        <v>3400</v>
      </c>
      <c r="BH347" s="42">
        <v>940</v>
      </c>
      <c r="BI347" s="42"/>
      <c r="BJ347" s="42"/>
      <c r="BK347" s="42"/>
      <c r="BL347" s="42"/>
      <c r="BM347" s="15">
        <v>5210</v>
      </c>
    </row>
    <row r="348" spans="1:65" outlineLevel="5">
      <c r="A348" s="22">
        <f t="shared" si="135"/>
        <v>10</v>
      </c>
      <c r="B348" s="9">
        <f t="shared" si="120"/>
        <v>43395</v>
      </c>
      <c r="C348" s="207">
        <v>375759</v>
      </c>
      <c r="D348" s="64">
        <f t="shared" si="142"/>
        <v>37</v>
      </c>
      <c r="E348" s="12">
        <v>37</v>
      </c>
      <c r="F348" s="12">
        <v>37</v>
      </c>
      <c r="G348" s="12">
        <v>38</v>
      </c>
      <c r="H348" s="12">
        <v>38</v>
      </c>
      <c r="I348" s="12">
        <v>36</v>
      </c>
      <c r="J348" s="12">
        <v>36</v>
      </c>
      <c r="K348" s="12">
        <v>37</v>
      </c>
      <c r="L348" s="12">
        <v>37</v>
      </c>
      <c r="M348" s="74" t="str">
        <f t="shared" si="143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4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5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25</v>
      </c>
      <c r="AO348" s="41">
        <v>1625</v>
      </c>
      <c r="AP348" s="110"/>
      <c r="AQ348" s="111"/>
      <c r="AR348" s="126" t="str">
        <f t="shared" si="146"/>
        <v/>
      </c>
      <c r="AS348" s="126" t="str">
        <f t="shared" si="147"/>
        <v/>
      </c>
      <c r="AT348" s="127">
        <v>1485</v>
      </c>
      <c r="AU348" s="128"/>
      <c r="AV348" s="129"/>
      <c r="AW348" s="126" t="str">
        <f t="shared" si="148"/>
        <v/>
      </c>
      <c r="AX348" s="126" t="str">
        <f t="shared" si="149"/>
        <v/>
      </c>
      <c r="AY348" s="64" t="str">
        <f t="shared" si="150"/>
        <v/>
      </c>
      <c r="AZ348" s="97">
        <v>81.22</v>
      </c>
      <c r="BA348" s="68"/>
      <c r="BB348" s="68"/>
      <c r="BC348" s="68"/>
      <c r="BD348" s="68"/>
      <c r="BE348" s="15"/>
      <c r="BF348" s="5">
        <f t="shared" si="151"/>
        <v>8520</v>
      </c>
      <c r="BG348" s="41">
        <v>3800</v>
      </c>
      <c r="BH348" s="42">
        <v>0</v>
      </c>
      <c r="BI348" s="42"/>
      <c r="BJ348" s="42"/>
      <c r="BK348" s="42"/>
      <c r="BL348" s="42"/>
      <c r="BM348" s="15">
        <v>4720</v>
      </c>
    </row>
    <row r="349" spans="1:65" outlineLevel="5">
      <c r="A349" s="22">
        <f t="shared" si="135"/>
        <v>10</v>
      </c>
      <c r="B349" s="9">
        <f t="shared" si="120"/>
        <v>43396</v>
      </c>
      <c r="C349" s="207">
        <v>397552</v>
      </c>
      <c r="D349" s="64">
        <f t="shared" si="142"/>
        <v>37</v>
      </c>
      <c r="E349" s="12">
        <v>37</v>
      </c>
      <c r="F349" s="12">
        <v>37</v>
      </c>
      <c r="G349" s="12">
        <v>38</v>
      </c>
      <c r="H349" s="12">
        <v>38</v>
      </c>
      <c r="I349" s="12">
        <v>36</v>
      </c>
      <c r="J349" s="12">
        <v>36</v>
      </c>
      <c r="K349" s="12">
        <v>37</v>
      </c>
      <c r="L349" s="12">
        <v>37</v>
      </c>
      <c r="M349" s="74" t="str">
        <f t="shared" si="143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4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5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25</v>
      </c>
      <c r="AO349" s="41">
        <v>1581</v>
      </c>
      <c r="AP349" s="110"/>
      <c r="AQ349" s="111"/>
      <c r="AR349" s="126" t="str">
        <f t="shared" si="146"/>
        <v/>
      </c>
      <c r="AS349" s="126" t="str">
        <f t="shared" si="147"/>
        <v/>
      </c>
      <c r="AT349" s="127">
        <v>1460</v>
      </c>
      <c r="AU349" s="128"/>
      <c r="AV349" s="129"/>
      <c r="AW349" s="126" t="str">
        <f t="shared" si="148"/>
        <v/>
      </c>
      <c r="AX349" s="126" t="str">
        <f t="shared" si="149"/>
        <v/>
      </c>
      <c r="AY349" s="64" t="str">
        <f t="shared" si="150"/>
        <v/>
      </c>
      <c r="AZ349" s="97">
        <v>81</v>
      </c>
      <c r="BA349" s="68"/>
      <c r="BB349" s="68"/>
      <c r="BC349" s="68"/>
      <c r="BD349" s="68"/>
      <c r="BE349" s="15"/>
      <c r="BF349" s="5">
        <f t="shared" si="151"/>
        <v>11950</v>
      </c>
      <c r="BG349" s="41">
        <v>6800</v>
      </c>
      <c r="BH349" s="42">
        <v>0</v>
      </c>
      <c r="BI349" s="42"/>
      <c r="BJ349" s="42"/>
      <c r="BK349" s="42"/>
      <c r="BL349" s="42"/>
      <c r="BM349" s="15">
        <v>5150</v>
      </c>
    </row>
    <row r="350" spans="1:65" outlineLevel="5">
      <c r="A350" s="22">
        <f t="shared" si="135"/>
        <v>10</v>
      </c>
      <c r="B350" s="9">
        <f t="shared" si="120"/>
        <v>43397</v>
      </c>
      <c r="C350" s="207">
        <v>387940</v>
      </c>
      <c r="D350" s="64">
        <f t="shared" si="142"/>
        <v>37.299999999999997</v>
      </c>
      <c r="E350" s="12">
        <v>38</v>
      </c>
      <c r="F350" s="12">
        <v>37</v>
      </c>
      <c r="G350" s="12">
        <v>38</v>
      </c>
      <c r="H350" s="12">
        <v>38</v>
      </c>
      <c r="I350" s="12">
        <v>37</v>
      </c>
      <c r="J350" s="12">
        <v>36</v>
      </c>
      <c r="K350" s="12">
        <v>37</v>
      </c>
      <c r="L350" s="12">
        <v>37</v>
      </c>
      <c r="M350" s="74" t="str">
        <f t="shared" si="143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4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5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25</v>
      </c>
      <c r="AO350" s="41">
        <v>1621</v>
      </c>
      <c r="AP350" s="110"/>
      <c r="AQ350" s="111"/>
      <c r="AR350" s="126" t="str">
        <f t="shared" si="146"/>
        <v/>
      </c>
      <c r="AS350" s="126" t="str">
        <f t="shared" si="147"/>
        <v/>
      </c>
      <c r="AT350" s="127">
        <v>1673</v>
      </c>
      <c r="AU350" s="128"/>
      <c r="AV350" s="129"/>
      <c r="AW350" s="126" t="str">
        <f t="shared" si="148"/>
        <v/>
      </c>
      <c r="AX350" s="126" t="str">
        <f t="shared" si="149"/>
        <v/>
      </c>
      <c r="AY350" s="64" t="str">
        <f t="shared" si="150"/>
        <v/>
      </c>
      <c r="AZ350" s="97">
        <v>79.41</v>
      </c>
      <c r="BA350" s="68"/>
      <c r="BB350" s="68"/>
      <c r="BC350" s="68"/>
      <c r="BD350" s="68"/>
      <c r="BE350" s="15"/>
      <c r="BF350" s="5">
        <f t="shared" si="151"/>
        <v>11980</v>
      </c>
      <c r="BG350" s="41">
        <v>8300</v>
      </c>
      <c r="BH350" s="42">
        <v>0</v>
      </c>
      <c r="BI350" s="42"/>
      <c r="BJ350" s="42"/>
      <c r="BK350" s="42"/>
      <c r="BL350" s="42"/>
      <c r="BM350" s="15">
        <v>3680</v>
      </c>
    </row>
    <row r="351" spans="1:65" outlineLevel="5">
      <c r="A351" s="22">
        <f t="shared" si="135"/>
        <v>10</v>
      </c>
      <c r="B351" s="9">
        <f t="shared" si="120"/>
        <v>43398</v>
      </c>
      <c r="C351" s="207">
        <v>385131</v>
      </c>
      <c r="D351" s="64">
        <f t="shared" si="142"/>
        <v>38</v>
      </c>
      <c r="E351" s="12">
        <v>38</v>
      </c>
      <c r="F351" s="12">
        <v>38</v>
      </c>
      <c r="G351" s="12">
        <v>39</v>
      </c>
      <c r="H351" s="12">
        <v>39</v>
      </c>
      <c r="I351" s="12">
        <v>37</v>
      </c>
      <c r="J351" s="12">
        <v>37</v>
      </c>
      <c r="K351" s="12">
        <v>38</v>
      </c>
      <c r="L351" s="12">
        <v>38</v>
      </c>
      <c r="M351" s="74">
        <f t="shared" si="143"/>
        <v>7.3</v>
      </c>
      <c r="N351" s="83">
        <v>7.24</v>
      </c>
      <c r="O351" s="83">
        <v>7.32</v>
      </c>
      <c r="P351" s="83">
        <v>7.32</v>
      </c>
      <c r="Q351" s="83">
        <v>7.45</v>
      </c>
      <c r="R351" s="83"/>
      <c r="S351" s="83"/>
      <c r="T351" s="83"/>
      <c r="U351" s="83"/>
      <c r="V351" s="5" t="str">
        <f t="shared" si="144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5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21</v>
      </c>
      <c r="AO351" s="41">
        <v>1912</v>
      </c>
      <c r="AP351" s="110">
        <v>4.62</v>
      </c>
      <c r="AQ351" s="111">
        <v>3.56</v>
      </c>
      <c r="AR351" s="126">
        <f t="shared" si="146"/>
        <v>77.056277056277054</v>
      </c>
      <c r="AS351" s="126">
        <f t="shared" si="147"/>
        <v>22.943722943722946</v>
      </c>
      <c r="AT351" s="127">
        <v>2026</v>
      </c>
      <c r="AU351" s="128">
        <v>2.23</v>
      </c>
      <c r="AV351" s="129">
        <v>1.27</v>
      </c>
      <c r="AW351" s="126">
        <f t="shared" si="148"/>
        <v>56.950672645739907</v>
      </c>
      <c r="AX351" s="126">
        <f t="shared" si="149"/>
        <v>43.049327354260093</v>
      </c>
      <c r="AY351" s="64">
        <f t="shared" si="150"/>
        <v>60.609784644194754</v>
      </c>
      <c r="AZ351" s="97">
        <v>80.17</v>
      </c>
      <c r="BA351" s="68"/>
      <c r="BB351" s="68"/>
      <c r="BC351" s="68"/>
      <c r="BD351" s="68"/>
      <c r="BE351" s="15"/>
      <c r="BF351" s="5">
        <f t="shared" si="151"/>
        <v>14590</v>
      </c>
      <c r="BG351" s="41">
        <v>9600</v>
      </c>
      <c r="BH351" s="42">
        <v>0</v>
      </c>
      <c r="BI351" s="42"/>
      <c r="BJ351" s="42"/>
      <c r="BK351" s="42"/>
      <c r="BL351" s="42"/>
      <c r="BM351" s="15">
        <v>4990</v>
      </c>
    </row>
    <row r="352" spans="1:65" outlineLevel="5">
      <c r="A352" s="22">
        <f t="shared" si="135"/>
        <v>10</v>
      </c>
      <c r="B352" s="9">
        <f t="shared" ref="B352:B415" si="152">B351+1</f>
        <v>43399</v>
      </c>
      <c r="C352" s="207">
        <v>413019</v>
      </c>
      <c r="D352" s="64">
        <f t="shared" si="142"/>
        <v>38</v>
      </c>
      <c r="E352" s="12">
        <v>38</v>
      </c>
      <c r="F352" s="12">
        <v>39</v>
      </c>
      <c r="G352" s="12">
        <v>39</v>
      </c>
      <c r="H352" s="12">
        <v>38</v>
      </c>
      <c r="I352" s="12">
        <v>37</v>
      </c>
      <c r="J352" s="12">
        <v>38</v>
      </c>
      <c r="K352" s="12">
        <v>38</v>
      </c>
      <c r="L352" s="12">
        <v>37</v>
      </c>
      <c r="M352" s="74" t="str">
        <f t="shared" si="143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44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5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18</v>
      </c>
      <c r="AO352" s="41">
        <v>2245</v>
      </c>
      <c r="AP352" s="110"/>
      <c r="AQ352" s="111"/>
      <c r="AR352" s="126" t="str">
        <f t="shared" si="146"/>
        <v/>
      </c>
      <c r="AS352" s="126" t="str">
        <f t="shared" si="147"/>
        <v/>
      </c>
      <c r="AT352" s="127">
        <v>2083</v>
      </c>
      <c r="AU352" s="128"/>
      <c r="AV352" s="129"/>
      <c r="AW352" s="126" t="str">
        <f t="shared" si="148"/>
        <v/>
      </c>
      <c r="AX352" s="126" t="str">
        <f t="shared" si="149"/>
        <v/>
      </c>
      <c r="AY352" s="64" t="str">
        <f t="shared" si="150"/>
        <v/>
      </c>
      <c r="AZ352" s="97">
        <v>80.03</v>
      </c>
      <c r="BA352" s="68"/>
      <c r="BB352" s="68"/>
      <c r="BC352" s="68"/>
      <c r="BD352" s="68"/>
      <c r="BE352" s="15"/>
      <c r="BF352" s="5">
        <f t="shared" si="151"/>
        <v>12250</v>
      </c>
      <c r="BG352" s="41">
        <v>7000</v>
      </c>
      <c r="BH352" s="42">
        <v>0</v>
      </c>
      <c r="BI352" s="42"/>
      <c r="BJ352" s="42"/>
      <c r="BK352" s="42"/>
      <c r="BL352" s="42"/>
      <c r="BM352" s="15">
        <v>5250</v>
      </c>
    </row>
    <row r="353" spans="1:65" outlineLevel="5">
      <c r="A353" s="22">
        <f t="shared" si="135"/>
        <v>10</v>
      </c>
      <c r="B353" s="9">
        <f t="shared" si="152"/>
        <v>43400</v>
      </c>
      <c r="C353" s="207">
        <v>398874</v>
      </c>
      <c r="D353" s="64">
        <f t="shared" si="142"/>
        <v>37.799999999999997</v>
      </c>
      <c r="E353" s="12">
        <v>38</v>
      </c>
      <c r="F353" s="12">
        <v>38</v>
      </c>
      <c r="G353" s="12">
        <v>39</v>
      </c>
      <c r="H353" s="12">
        <v>38</v>
      </c>
      <c r="I353" s="12">
        <v>37</v>
      </c>
      <c r="J353" s="12">
        <v>37</v>
      </c>
      <c r="K353" s="12">
        <v>38</v>
      </c>
      <c r="L353" s="12">
        <v>37</v>
      </c>
      <c r="M353" s="74" t="str">
        <f t="shared" si="143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44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5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18</v>
      </c>
      <c r="AO353" s="41">
        <v>2187</v>
      </c>
      <c r="AP353" s="110"/>
      <c r="AQ353" s="111"/>
      <c r="AR353" s="126" t="str">
        <f t="shared" si="146"/>
        <v/>
      </c>
      <c r="AS353" s="126" t="str">
        <f t="shared" si="147"/>
        <v/>
      </c>
      <c r="AT353" s="127">
        <v>2075</v>
      </c>
      <c r="AU353" s="128"/>
      <c r="AV353" s="129"/>
      <c r="AW353" s="126" t="str">
        <f t="shared" si="148"/>
        <v/>
      </c>
      <c r="AX353" s="126" t="str">
        <f t="shared" si="149"/>
        <v/>
      </c>
      <c r="AY353" s="64" t="str">
        <f t="shared" si="150"/>
        <v/>
      </c>
      <c r="AZ353" s="97"/>
      <c r="BA353" s="68"/>
      <c r="BB353" s="68"/>
      <c r="BC353" s="68"/>
      <c r="BD353" s="68"/>
      <c r="BE353" s="15"/>
      <c r="BF353" s="5">
        <f t="shared" si="151"/>
        <v>17000</v>
      </c>
      <c r="BG353" s="41">
        <v>4800</v>
      </c>
      <c r="BH353" s="42">
        <v>7240</v>
      </c>
      <c r="BI353" s="42"/>
      <c r="BJ353" s="42"/>
      <c r="BK353" s="42"/>
      <c r="BL353" s="42"/>
      <c r="BM353" s="15">
        <v>4960</v>
      </c>
    </row>
    <row r="354" spans="1:65" outlineLevel="5">
      <c r="A354" s="22">
        <f t="shared" si="135"/>
        <v>10</v>
      </c>
      <c r="B354" s="9">
        <f t="shared" si="152"/>
        <v>43401</v>
      </c>
      <c r="C354" s="207">
        <v>346274</v>
      </c>
      <c r="D354" s="64">
        <f t="shared" si="142"/>
        <v>37.299999999999997</v>
      </c>
      <c r="E354" s="12">
        <v>37</v>
      </c>
      <c r="F354" s="12">
        <v>38</v>
      </c>
      <c r="G354" s="12">
        <v>38</v>
      </c>
      <c r="H354" s="12">
        <v>38</v>
      </c>
      <c r="I354" s="12">
        <v>36</v>
      </c>
      <c r="J354" s="12">
        <v>37</v>
      </c>
      <c r="K354" s="12">
        <v>37</v>
      </c>
      <c r="L354" s="12">
        <v>37</v>
      </c>
      <c r="M354" s="74" t="str">
        <f t="shared" si="143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4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5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21</v>
      </c>
      <c r="AO354" s="41">
        <v>1888</v>
      </c>
      <c r="AP354" s="110"/>
      <c r="AQ354" s="111"/>
      <c r="AR354" s="126" t="str">
        <f t="shared" si="146"/>
        <v/>
      </c>
      <c r="AS354" s="126" t="str">
        <f t="shared" si="147"/>
        <v/>
      </c>
      <c r="AT354" s="127">
        <v>2068</v>
      </c>
      <c r="AU354" s="128"/>
      <c r="AV354" s="129"/>
      <c r="AW354" s="126" t="str">
        <f t="shared" si="148"/>
        <v/>
      </c>
      <c r="AX354" s="126" t="str">
        <f t="shared" si="149"/>
        <v/>
      </c>
      <c r="AY354" s="64" t="str">
        <f t="shared" si="150"/>
        <v/>
      </c>
      <c r="AZ354" s="97"/>
      <c r="BA354" s="68"/>
      <c r="BB354" s="68"/>
      <c r="BC354" s="68"/>
      <c r="BD354" s="68"/>
      <c r="BE354" s="15"/>
      <c r="BF354" s="5">
        <f t="shared" si="151"/>
        <v>14810</v>
      </c>
      <c r="BG354" s="41">
        <v>6400</v>
      </c>
      <c r="BH354" s="42">
        <v>3350</v>
      </c>
      <c r="BI354" s="42"/>
      <c r="BJ354" s="42"/>
      <c r="BK354" s="42"/>
      <c r="BL354" s="42"/>
      <c r="BM354" s="15">
        <v>5060</v>
      </c>
    </row>
    <row r="355" spans="1:65" outlineLevel="5">
      <c r="A355" s="22">
        <f t="shared" si="135"/>
        <v>10</v>
      </c>
      <c r="B355" s="9">
        <f t="shared" si="152"/>
        <v>43402</v>
      </c>
      <c r="C355" s="207">
        <v>365802</v>
      </c>
      <c r="D355" s="64">
        <f t="shared" si="142"/>
        <v>37.5</v>
      </c>
      <c r="E355" s="12">
        <v>38</v>
      </c>
      <c r="F355" s="12">
        <v>37</v>
      </c>
      <c r="G355" s="12">
        <v>39</v>
      </c>
      <c r="H355" s="12">
        <v>38</v>
      </c>
      <c r="I355" s="12">
        <v>37</v>
      </c>
      <c r="J355" s="12">
        <v>36</v>
      </c>
      <c r="K355" s="12">
        <v>38</v>
      </c>
      <c r="L355" s="12">
        <v>37</v>
      </c>
      <c r="M355" s="74" t="str">
        <f t="shared" si="143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4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5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21</v>
      </c>
      <c r="AO355" s="41">
        <v>1929</v>
      </c>
      <c r="AP355" s="110"/>
      <c r="AQ355" s="111"/>
      <c r="AR355" s="126" t="str">
        <f t="shared" si="146"/>
        <v/>
      </c>
      <c r="AS355" s="126" t="str">
        <f t="shared" si="147"/>
        <v/>
      </c>
      <c r="AT355" s="127">
        <v>1862</v>
      </c>
      <c r="AU355" s="128"/>
      <c r="AV355" s="129"/>
      <c r="AW355" s="126" t="str">
        <f t="shared" si="148"/>
        <v/>
      </c>
      <c r="AX355" s="126" t="str">
        <f t="shared" si="149"/>
        <v/>
      </c>
      <c r="AY355" s="64" t="str">
        <f t="shared" si="150"/>
        <v/>
      </c>
      <c r="AZ355" s="97">
        <v>80.27</v>
      </c>
      <c r="BA355" s="68">
        <v>61.07</v>
      </c>
      <c r="BB355" s="68"/>
      <c r="BC355" s="68"/>
      <c r="BD355" s="68"/>
      <c r="BE355" s="15"/>
      <c r="BF355" s="5">
        <f t="shared" si="151"/>
        <v>16500</v>
      </c>
      <c r="BG355" s="41">
        <v>9600</v>
      </c>
      <c r="BH355" s="42">
        <v>1780</v>
      </c>
      <c r="BI355" s="42"/>
      <c r="BJ355" s="42"/>
      <c r="BK355" s="42"/>
      <c r="BL355" s="42"/>
      <c r="BM355" s="15">
        <v>5120</v>
      </c>
    </row>
    <row r="356" spans="1:65" outlineLevel="5">
      <c r="A356" s="22">
        <f t="shared" si="135"/>
        <v>10</v>
      </c>
      <c r="B356" s="9">
        <f t="shared" si="152"/>
        <v>43403</v>
      </c>
      <c r="C356" s="207">
        <v>398202</v>
      </c>
      <c r="D356" s="64">
        <f t="shared" si="142"/>
        <v>37.799999999999997</v>
      </c>
      <c r="E356" s="12">
        <v>38</v>
      </c>
      <c r="F356" s="12">
        <v>36</v>
      </c>
      <c r="G356" s="12">
        <v>40</v>
      </c>
      <c r="H356" s="12">
        <v>39</v>
      </c>
      <c r="I356" s="12">
        <v>37</v>
      </c>
      <c r="J356" s="12">
        <v>35</v>
      </c>
      <c r="K356" s="12">
        <v>39</v>
      </c>
      <c r="L356" s="12">
        <v>38</v>
      </c>
      <c r="M356" s="74" t="str">
        <f t="shared" si="143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4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5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26</v>
      </c>
      <c r="AO356" s="41">
        <v>1563</v>
      </c>
      <c r="AP356" s="110"/>
      <c r="AQ356" s="111"/>
      <c r="AR356" s="126" t="str">
        <f t="shared" si="146"/>
        <v/>
      </c>
      <c r="AS356" s="126" t="str">
        <f t="shared" si="147"/>
        <v/>
      </c>
      <c r="AT356" s="127">
        <v>1550</v>
      </c>
      <c r="AU356" s="128"/>
      <c r="AV356" s="129"/>
      <c r="AW356" s="126" t="str">
        <f t="shared" si="148"/>
        <v/>
      </c>
      <c r="AX356" s="126" t="str">
        <f t="shared" si="149"/>
        <v/>
      </c>
      <c r="AY356" s="64" t="str">
        <f t="shared" si="150"/>
        <v/>
      </c>
      <c r="AZ356" s="97">
        <v>80.13</v>
      </c>
      <c r="BA356" s="68"/>
      <c r="BB356" s="68"/>
      <c r="BC356" s="68"/>
      <c r="BD356" s="68"/>
      <c r="BE356" s="15"/>
      <c r="BF356" s="5">
        <f t="shared" si="151"/>
        <v>16950</v>
      </c>
      <c r="BG356" s="41">
        <v>8400</v>
      </c>
      <c r="BH356" s="42">
        <v>3760</v>
      </c>
      <c r="BI356" s="42"/>
      <c r="BJ356" s="42"/>
      <c r="BK356" s="42"/>
      <c r="BL356" s="42"/>
      <c r="BM356" s="15">
        <v>4790</v>
      </c>
    </row>
    <row r="357" spans="1:65" ht="17.25" outlineLevel="5" thickBot="1">
      <c r="A357" s="31">
        <f t="shared" si="135"/>
        <v>10</v>
      </c>
      <c r="B357" s="32">
        <f t="shared" si="152"/>
        <v>43404</v>
      </c>
      <c r="C357" s="207">
        <v>372559</v>
      </c>
      <c r="D357" s="64">
        <f t="shared" si="142"/>
        <v>37.5</v>
      </c>
      <c r="E357" s="12">
        <v>38</v>
      </c>
      <c r="F357" s="12">
        <v>37</v>
      </c>
      <c r="G357" s="12">
        <v>39</v>
      </c>
      <c r="H357" s="12">
        <v>38</v>
      </c>
      <c r="I357" s="12">
        <v>37</v>
      </c>
      <c r="J357" s="12">
        <v>36</v>
      </c>
      <c r="K357" s="12">
        <v>38</v>
      </c>
      <c r="L357" s="12">
        <v>37</v>
      </c>
      <c r="M357" s="74" t="str">
        <f t="shared" si="143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4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5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23</v>
      </c>
      <c r="AO357" s="41">
        <v>1716</v>
      </c>
      <c r="AP357" s="110"/>
      <c r="AQ357" s="111"/>
      <c r="AR357" s="126" t="str">
        <f t="shared" si="146"/>
        <v/>
      </c>
      <c r="AS357" s="126" t="str">
        <f t="shared" si="147"/>
        <v/>
      </c>
      <c r="AT357" s="127">
        <v>1562</v>
      </c>
      <c r="AU357" s="128"/>
      <c r="AV357" s="129"/>
      <c r="AW357" s="126" t="str">
        <f t="shared" si="148"/>
        <v/>
      </c>
      <c r="AX357" s="126" t="str">
        <f t="shared" si="149"/>
        <v/>
      </c>
      <c r="AY357" s="64" t="str">
        <f t="shared" si="150"/>
        <v/>
      </c>
      <c r="AZ357" s="97">
        <v>79.92</v>
      </c>
      <c r="BA357" s="68"/>
      <c r="BB357" s="68"/>
      <c r="BC357" s="68"/>
      <c r="BD357" s="68"/>
      <c r="BE357" s="15"/>
      <c r="BF357" s="5">
        <f t="shared" si="151"/>
        <v>14010</v>
      </c>
      <c r="BG357" s="41">
        <v>4800</v>
      </c>
      <c r="BH357" s="42">
        <v>4010</v>
      </c>
      <c r="BI357" s="42"/>
      <c r="BJ357" s="42"/>
      <c r="BK357" s="42"/>
      <c r="BL357" s="42"/>
      <c r="BM357" s="15">
        <v>5200</v>
      </c>
    </row>
    <row r="358" spans="1:65" outlineLevel="4">
      <c r="A358" s="157" t="s">
        <v>167</v>
      </c>
      <c r="B358" s="158"/>
      <c r="C358" s="50">
        <f t="shared" ref="C358:BM358" si="153">SUBTOTAL(4,C327:C357)</f>
        <v>549451</v>
      </c>
      <c r="D358" s="60">
        <f t="shared" si="153"/>
        <v>38.299999999999997</v>
      </c>
      <c r="E358" s="28">
        <f t="shared" si="153"/>
        <v>38</v>
      </c>
      <c r="F358" s="28">
        <f t="shared" si="153"/>
        <v>40</v>
      </c>
      <c r="G358" s="28">
        <f t="shared" si="153"/>
        <v>40</v>
      </c>
      <c r="H358" s="28">
        <f t="shared" si="153"/>
        <v>40</v>
      </c>
      <c r="I358" s="28">
        <f t="shared" si="153"/>
        <v>37</v>
      </c>
      <c r="J358" s="28">
        <f t="shared" si="153"/>
        <v>39</v>
      </c>
      <c r="K358" s="28">
        <f t="shared" si="153"/>
        <v>39</v>
      </c>
      <c r="L358" s="28">
        <f t="shared" si="153"/>
        <v>39</v>
      </c>
      <c r="M358" s="71">
        <f t="shared" si="153"/>
        <v>7.5</v>
      </c>
      <c r="N358" s="82">
        <f t="shared" si="153"/>
        <v>7.51</v>
      </c>
      <c r="O358" s="82">
        <f t="shared" si="153"/>
        <v>7.39</v>
      </c>
      <c r="P358" s="82">
        <f t="shared" si="153"/>
        <v>7.45</v>
      </c>
      <c r="Q358" s="82">
        <f t="shared" si="153"/>
        <v>7.48</v>
      </c>
      <c r="R358" s="82">
        <f t="shared" si="153"/>
        <v>0</v>
      </c>
      <c r="S358" s="82">
        <f t="shared" si="153"/>
        <v>0</v>
      </c>
      <c r="T358" s="82">
        <f t="shared" si="153"/>
        <v>0</v>
      </c>
      <c r="U358" s="82">
        <f t="shared" si="153"/>
        <v>0</v>
      </c>
      <c r="V358" s="29">
        <f t="shared" si="153"/>
        <v>0</v>
      </c>
      <c r="W358" s="39">
        <f t="shared" si="153"/>
        <v>0</v>
      </c>
      <c r="X358" s="39">
        <f t="shared" si="153"/>
        <v>0</v>
      </c>
      <c r="Y358" s="39">
        <f t="shared" si="153"/>
        <v>0</v>
      </c>
      <c r="Z358" s="39">
        <f t="shared" si="153"/>
        <v>0</v>
      </c>
      <c r="AA358" s="39">
        <f t="shared" si="153"/>
        <v>0</v>
      </c>
      <c r="AB358" s="39">
        <f t="shared" si="153"/>
        <v>0</v>
      </c>
      <c r="AC358" s="39">
        <f t="shared" si="153"/>
        <v>0</v>
      </c>
      <c r="AD358" s="39">
        <f t="shared" si="153"/>
        <v>0</v>
      </c>
      <c r="AE358" s="29">
        <f t="shared" si="153"/>
        <v>0</v>
      </c>
      <c r="AF358" s="39">
        <f t="shared" si="153"/>
        <v>0</v>
      </c>
      <c r="AG358" s="39">
        <f t="shared" si="153"/>
        <v>0</v>
      </c>
      <c r="AH358" s="39">
        <f t="shared" si="153"/>
        <v>0</v>
      </c>
      <c r="AI358" s="39">
        <f t="shared" si="153"/>
        <v>0</v>
      </c>
      <c r="AJ358" s="39">
        <f t="shared" si="153"/>
        <v>0</v>
      </c>
      <c r="AK358" s="39">
        <f t="shared" si="153"/>
        <v>0</v>
      </c>
      <c r="AL358" s="39">
        <f t="shared" si="153"/>
        <v>0</v>
      </c>
      <c r="AM358" s="39">
        <f t="shared" si="153"/>
        <v>0</v>
      </c>
      <c r="AN358" s="39">
        <f t="shared" si="153"/>
        <v>39</v>
      </c>
      <c r="AO358" s="39">
        <f t="shared" si="153"/>
        <v>2245</v>
      </c>
      <c r="AP358" s="104">
        <f t="shared" si="153"/>
        <v>4.62</v>
      </c>
      <c r="AQ358" s="105">
        <f t="shared" si="153"/>
        <v>3.56</v>
      </c>
      <c r="AR358" s="106">
        <f t="shared" si="153"/>
        <v>77.056277056277054</v>
      </c>
      <c r="AS358" s="106">
        <f t="shared" si="153"/>
        <v>26.054590570719611</v>
      </c>
      <c r="AT358" s="107">
        <f t="shared" si="153"/>
        <v>2083</v>
      </c>
      <c r="AU358" s="108">
        <f t="shared" si="153"/>
        <v>2.31</v>
      </c>
      <c r="AV358" s="109">
        <f t="shared" si="153"/>
        <v>1.37</v>
      </c>
      <c r="AW358" s="106">
        <f t="shared" si="153"/>
        <v>59.633027522935777</v>
      </c>
      <c r="AX358" s="106">
        <f t="shared" si="153"/>
        <v>43.049327354260093</v>
      </c>
      <c r="AY358" s="60">
        <f t="shared" si="153"/>
        <v>60.609784644194754</v>
      </c>
      <c r="AZ358" s="96">
        <f t="shared" si="153"/>
        <v>81.22</v>
      </c>
      <c r="BA358" s="67">
        <f t="shared" si="153"/>
        <v>61.07</v>
      </c>
      <c r="BB358" s="67">
        <f t="shared" si="153"/>
        <v>0</v>
      </c>
      <c r="BC358" s="67">
        <f t="shared" si="153"/>
        <v>0</v>
      </c>
      <c r="BD358" s="67">
        <f t="shared" si="153"/>
        <v>0</v>
      </c>
      <c r="BE358" s="27">
        <f t="shared" si="153"/>
        <v>0</v>
      </c>
      <c r="BF358" s="29">
        <f t="shared" si="153"/>
        <v>17570</v>
      </c>
      <c r="BG358" s="39">
        <f t="shared" si="153"/>
        <v>9600</v>
      </c>
      <c r="BH358" s="40">
        <f t="shared" si="153"/>
        <v>9560</v>
      </c>
      <c r="BI358" s="40">
        <f t="shared" si="153"/>
        <v>0</v>
      </c>
      <c r="BJ358" s="40">
        <f t="shared" si="153"/>
        <v>0</v>
      </c>
      <c r="BK358" s="40">
        <f t="shared" si="153"/>
        <v>0</v>
      </c>
      <c r="BL358" s="40">
        <f t="shared" si="153"/>
        <v>0</v>
      </c>
      <c r="BM358" s="27">
        <f t="shared" si="153"/>
        <v>5360</v>
      </c>
    </row>
    <row r="359" spans="1:65" outlineLevel="3">
      <c r="A359" s="187" t="s">
        <v>168</v>
      </c>
      <c r="B359" s="188"/>
      <c r="C359" s="207">
        <f t="shared" ref="C359:BM359" si="154">SUBTOTAL(5,C327:C357)</f>
        <v>346274</v>
      </c>
      <c r="D359" s="208">
        <f t="shared" si="154"/>
        <v>37</v>
      </c>
      <c r="E359" s="12">
        <f t="shared" si="154"/>
        <v>36</v>
      </c>
      <c r="F359" s="12">
        <f t="shared" si="154"/>
        <v>36</v>
      </c>
      <c r="G359" s="12">
        <f t="shared" si="154"/>
        <v>38</v>
      </c>
      <c r="H359" s="12">
        <f t="shared" si="154"/>
        <v>38</v>
      </c>
      <c r="I359" s="12">
        <f t="shared" si="154"/>
        <v>35</v>
      </c>
      <c r="J359" s="12">
        <f t="shared" si="154"/>
        <v>35</v>
      </c>
      <c r="K359" s="12">
        <f t="shared" si="154"/>
        <v>37</v>
      </c>
      <c r="L359" s="12">
        <f t="shared" si="154"/>
        <v>37</v>
      </c>
      <c r="M359" s="210">
        <f t="shared" si="154"/>
        <v>7.3</v>
      </c>
      <c r="N359" s="83">
        <f t="shared" si="154"/>
        <v>7.24</v>
      </c>
      <c r="O359" s="83">
        <f t="shared" si="154"/>
        <v>7.32</v>
      </c>
      <c r="P359" s="83">
        <f t="shared" si="154"/>
        <v>7.32</v>
      </c>
      <c r="Q359" s="83">
        <f t="shared" si="154"/>
        <v>7.34</v>
      </c>
      <c r="R359" s="83">
        <f t="shared" si="154"/>
        <v>0</v>
      </c>
      <c r="S359" s="83">
        <f t="shared" si="154"/>
        <v>0</v>
      </c>
      <c r="T359" s="83">
        <f t="shared" si="154"/>
        <v>0</v>
      </c>
      <c r="U359" s="83">
        <f t="shared" si="154"/>
        <v>0</v>
      </c>
      <c r="V359" s="212">
        <f t="shared" si="154"/>
        <v>0</v>
      </c>
      <c r="W359" s="41">
        <f t="shared" si="154"/>
        <v>0</v>
      </c>
      <c r="X359" s="41">
        <f t="shared" si="154"/>
        <v>0</v>
      </c>
      <c r="Y359" s="41">
        <f t="shared" si="154"/>
        <v>0</v>
      </c>
      <c r="Z359" s="41">
        <f t="shared" si="154"/>
        <v>0</v>
      </c>
      <c r="AA359" s="41">
        <f t="shared" si="154"/>
        <v>0</v>
      </c>
      <c r="AB359" s="41">
        <f t="shared" si="154"/>
        <v>0</v>
      </c>
      <c r="AC359" s="41">
        <f t="shared" si="154"/>
        <v>0</v>
      </c>
      <c r="AD359" s="41">
        <f t="shared" si="154"/>
        <v>0</v>
      </c>
      <c r="AE359" s="212">
        <f t="shared" si="154"/>
        <v>0</v>
      </c>
      <c r="AF359" s="41">
        <f t="shared" si="154"/>
        <v>0</v>
      </c>
      <c r="AG359" s="41">
        <f t="shared" si="154"/>
        <v>0</v>
      </c>
      <c r="AH359" s="41">
        <f t="shared" si="154"/>
        <v>0</v>
      </c>
      <c r="AI359" s="41">
        <f t="shared" si="154"/>
        <v>0</v>
      </c>
      <c r="AJ359" s="41">
        <f t="shared" si="154"/>
        <v>0</v>
      </c>
      <c r="AK359" s="41">
        <f t="shared" si="154"/>
        <v>0</v>
      </c>
      <c r="AL359" s="41">
        <f t="shared" si="154"/>
        <v>0</v>
      </c>
      <c r="AM359" s="41">
        <f t="shared" si="154"/>
        <v>0</v>
      </c>
      <c r="AN359" s="41">
        <f t="shared" si="154"/>
        <v>18</v>
      </c>
      <c r="AO359" s="41">
        <f t="shared" si="154"/>
        <v>1025</v>
      </c>
      <c r="AP359" s="110">
        <f t="shared" si="154"/>
        <v>3.73</v>
      </c>
      <c r="AQ359" s="111">
        <f t="shared" si="154"/>
        <v>2.81</v>
      </c>
      <c r="AR359" s="216">
        <f t="shared" si="154"/>
        <v>73.945409429280389</v>
      </c>
      <c r="AS359" s="216">
        <f t="shared" si="154"/>
        <v>22.943722943722946</v>
      </c>
      <c r="AT359" s="113">
        <f t="shared" si="154"/>
        <v>993</v>
      </c>
      <c r="AU359" s="114">
        <f t="shared" si="154"/>
        <v>2.1800000000000002</v>
      </c>
      <c r="AV359" s="115">
        <f t="shared" si="154"/>
        <v>1.27</v>
      </c>
      <c r="AW359" s="216">
        <f t="shared" si="154"/>
        <v>56.950672645739907</v>
      </c>
      <c r="AX359" s="216">
        <f t="shared" si="154"/>
        <v>40.366972477064223</v>
      </c>
      <c r="AY359" s="208">
        <f t="shared" si="154"/>
        <v>48.655764966740556</v>
      </c>
      <c r="AZ359" s="97">
        <f t="shared" si="154"/>
        <v>79.319999999999993</v>
      </c>
      <c r="BA359" s="68">
        <f t="shared" si="154"/>
        <v>61.07</v>
      </c>
      <c r="BB359" s="68">
        <f t="shared" si="154"/>
        <v>0</v>
      </c>
      <c r="BC359" s="68">
        <f t="shared" si="154"/>
        <v>0</v>
      </c>
      <c r="BD359" s="68">
        <f t="shared" si="154"/>
        <v>0</v>
      </c>
      <c r="BE359" s="15">
        <f t="shared" si="154"/>
        <v>0</v>
      </c>
      <c r="BF359" s="212">
        <f t="shared" si="154"/>
        <v>8520</v>
      </c>
      <c r="BG359" s="41">
        <f t="shared" si="154"/>
        <v>1400</v>
      </c>
      <c r="BH359" s="42">
        <f t="shared" si="154"/>
        <v>0</v>
      </c>
      <c r="BI359" s="42">
        <f t="shared" si="154"/>
        <v>0</v>
      </c>
      <c r="BJ359" s="42">
        <f t="shared" si="154"/>
        <v>0</v>
      </c>
      <c r="BK359" s="42">
        <f t="shared" si="154"/>
        <v>0</v>
      </c>
      <c r="BL359" s="42">
        <f t="shared" si="154"/>
        <v>0</v>
      </c>
      <c r="BM359" s="15">
        <f t="shared" si="154"/>
        <v>2340</v>
      </c>
    </row>
    <row r="360" spans="1:65" outlineLevel="2">
      <c r="A360" s="187" t="s">
        <v>169</v>
      </c>
      <c r="B360" s="188"/>
      <c r="C360" s="207">
        <f>IFERROR(SUBTOTAL(1,C327:C357),"")</f>
        <v>426460.32258064515</v>
      </c>
      <c r="D360" s="208">
        <f t="shared" ref="D360:BM360" si="155">IFERROR(SUBTOTAL(1,D327:D357),"")</f>
        <v>37.529032258064511</v>
      </c>
      <c r="E360" s="12">
        <f t="shared" si="155"/>
        <v>37.645161290322584</v>
      </c>
      <c r="F360" s="12">
        <f t="shared" si="155"/>
        <v>37.516129032258064</v>
      </c>
      <c r="G360" s="12">
        <f t="shared" si="155"/>
        <v>38.58064516129032</v>
      </c>
      <c r="H360" s="12">
        <f t="shared" si="155"/>
        <v>38.29032258064516</v>
      </c>
      <c r="I360" s="12">
        <f t="shared" si="155"/>
        <v>36.645161290322584</v>
      </c>
      <c r="J360" s="12">
        <f t="shared" si="155"/>
        <v>36.516129032258064</v>
      </c>
      <c r="K360" s="12">
        <f t="shared" si="155"/>
        <v>37.58064516129032</v>
      </c>
      <c r="L360" s="12">
        <f t="shared" si="155"/>
        <v>37.29032258064516</v>
      </c>
      <c r="M360" s="210">
        <f t="shared" si="155"/>
        <v>7.4</v>
      </c>
      <c r="N360" s="83">
        <f t="shared" si="155"/>
        <v>7.3674999999999997</v>
      </c>
      <c r="O360" s="83">
        <f t="shared" si="155"/>
        <v>7.3674999999999997</v>
      </c>
      <c r="P360" s="83">
        <f t="shared" si="155"/>
        <v>7.3900000000000006</v>
      </c>
      <c r="Q360" s="83">
        <f t="shared" si="155"/>
        <v>7.4225000000000003</v>
      </c>
      <c r="R360" s="83" t="str">
        <f t="shared" si="155"/>
        <v/>
      </c>
      <c r="S360" s="83" t="str">
        <f t="shared" si="155"/>
        <v/>
      </c>
      <c r="T360" s="83" t="str">
        <f t="shared" si="155"/>
        <v/>
      </c>
      <c r="U360" s="83" t="str">
        <f t="shared" si="155"/>
        <v/>
      </c>
      <c r="V360" s="212" t="str">
        <f t="shared" si="155"/>
        <v/>
      </c>
      <c r="W360" s="41" t="str">
        <f t="shared" si="155"/>
        <v/>
      </c>
      <c r="X360" s="41" t="str">
        <f t="shared" si="155"/>
        <v/>
      </c>
      <c r="Y360" s="41" t="str">
        <f t="shared" si="155"/>
        <v/>
      </c>
      <c r="Z360" s="41" t="str">
        <f t="shared" si="155"/>
        <v/>
      </c>
      <c r="AA360" s="41" t="str">
        <f t="shared" si="155"/>
        <v/>
      </c>
      <c r="AB360" s="41" t="str">
        <f t="shared" si="155"/>
        <v/>
      </c>
      <c r="AC360" s="41" t="str">
        <f t="shared" si="155"/>
        <v/>
      </c>
      <c r="AD360" s="41" t="str">
        <f t="shared" si="155"/>
        <v/>
      </c>
      <c r="AE360" s="212" t="str">
        <f t="shared" si="155"/>
        <v/>
      </c>
      <c r="AF360" s="41" t="str">
        <f t="shared" si="155"/>
        <v/>
      </c>
      <c r="AG360" s="41" t="str">
        <f t="shared" si="155"/>
        <v/>
      </c>
      <c r="AH360" s="41" t="str">
        <f t="shared" si="155"/>
        <v/>
      </c>
      <c r="AI360" s="41" t="str">
        <f t="shared" si="155"/>
        <v/>
      </c>
      <c r="AJ360" s="41" t="str">
        <f t="shared" si="155"/>
        <v/>
      </c>
      <c r="AK360" s="41" t="str">
        <f t="shared" si="155"/>
        <v/>
      </c>
      <c r="AL360" s="41" t="str">
        <f t="shared" si="155"/>
        <v/>
      </c>
      <c r="AM360" s="41" t="str">
        <f t="shared" si="155"/>
        <v/>
      </c>
      <c r="AN360" s="41">
        <f t="shared" si="155"/>
        <v>26.193548387096776</v>
      </c>
      <c r="AO360" s="41">
        <f t="shared" si="155"/>
        <v>1572.5806451612902</v>
      </c>
      <c r="AP360" s="110">
        <f t="shared" si="155"/>
        <v>4.2</v>
      </c>
      <c r="AQ360" s="111">
        <f t="shared" si="155"/>
        <v>3.1575000000000002</v>
      </c>
      <c r="AR360" s="216">
        <f t="shared" si="155"/>
        <v>75.13623798134229</v>
      </c>
      <c r="AS360" s="216">
        <f t="shared" si="155"/>
        <v>24.86376201865771</v>
      </c>
      <c r="AT360" s="113">
        <f t="shared" si="155"/>
        <v>1541.3870967741937</v>
      </c>
      <c r="AU360" s="114">
        <f t="shared" si="155"/>
        <v>2.2400000000000002</v>
      </c>
      <c r="AV360" s="115">
        <f t="shared" si="155"/>
        <v>1.3125</v>
      </c>
      <c r="AW360" s="216">
        <f t="shared" si="155"/>
        <v>58.593300583294457</v>
      </c>
      <c r="AX360" s="216">
        <f t="shared" si="155"/>
        <v>41.406699416705543</v>
      </c>
      <c r="AY360" s="208">
        <f t="shared" si="155"/>
        <v>52.979118733270568</v>
      </c>
      <c r="AZ360" s="97">
        <f t="shared" si="155"/>
        <v>80.089047619047619</v>
      </c>
      <c r="BA360" s="68">
        <f t="shared" si="155"/>
        <v>61.07</v>
      </c>
      <c r="BB360" s="68" t="str">
        <f t="shared" si="155"/>
        <v/>
      </c>
      <c r="BC360" s="68" t="str">
        <f t="shared" si="155"/>
        <v/>
      </c>
      <c r="BD360" s="68" t="str">
        <f t="shared" si="155"/>
        <v/>
      </c>
      <c r="BE360" s="15" t="str">
        <f>IFERROR(SUBTOTAL(1,BE327:BE357),"")</f>
        <v/>
      </c>
      <c r="BF360" s="212">
        <f t="shared" si="155"/>
        <v>14204.193548387097</v>
      </c>
      <c r="BG360" s="41">
        <f t="shared" si="155"/>
        <v>5235.4838709677415</v>
      </c>
      <c r="BH360" s="42">
        <f t="shared" si="155"/>
        <v>4064.8387096774195</v>
      </c>
      <c r="BI360" s="42" t="str">
        <f t="shared" si="155"/>
        <v/>
      </c>
      <c r="BJ360" s="42" t="str">
        <f t="shared" si="155"/>
        <v/>
      </c>
      <c r="BK360" s="42" t="str">
        <f t="shared" si="155"/>
        <v/>
      </c>
      <c r="BL360" s="42" t="str">
        <f t="shared" si="155"/>
        <v/>
      </c>
      <c r="BM360" s="15">
        <f t="shared" si="155"/>
        <v>4903.8709677419356</v>
      </c>
    </row>
    <row r="361" spans="1:65" ht="17.25" outlineLevel="1" thickBot="1">
      <c r="A361" s="224" t="s">
        <v>170</v>
      </c>
      <c r="B361" s="225"/>
      <c r="C361" s="226">
        <f>SUBTOTAL(9,C327:C357)</f>
        <v>13220270</v>
      </c>
      <c r="D361" s="227"/>
      <c r="E361" s="228"/>
      <c r="F361" s="228"/>
      <c r="G361" s="228"/>
      <c r="H361" s="228"/>
      <c r="I361" s="228"/>
      <c r="J361" s="228"/>
      <c r="K361" s="228"/>
      <c r="L361" s="228"/>
      <c r="M361" s="229"/>
      <c r="N361" s="230"/>
      <c r="O361" s="230"/>
      <c r="P361" s="230"/>
      <c r="Q361" s="230"/>
      <c r="R361" s="230"/>
      <c r="S361" s="230"/>
      <c r="T361" s="230"/>
      <c r="U361" s="230"/>
      <c r="V361" s="231"/>
      <c r="W361" s="232"/>
      <c r="X361" s="232"/>
      <c r="Y361" s="232"/>
      <c r="Z361" s="232"/>
      <c r="AA361" s="232"/>
      <c r="AB361" s="232"/>
      <c r="AC361" s="232"/>
      <c r="AD361" s="232"/>
      <c r="AE361" s="231"/>
      <c r="AF361" s="232"/>
      <c r="AG361" s="232"/>
      <c r="AH361" s="232"/>
      <c r="AI361" s="232"/>
      <c r="AJ361" s="232"/>
      <c r="AK361" s="232"/>
      <c r="AL361" s="232"/>
      <c r="AM361" s="232"/>
      <c r="AN361" s="232"/>
      <c r="AO361" s="233">
        <f>SUBTOTAL(9,AO327:AO357)</f>
        <v>48750</v>
      </c>
      <c r="AP361" s="234"/>
      <c r="AQ361" s="235"/>
      <c r="AR361" s="236"/>
      <c r="AS361" s="236"/>
      <c r="AT361" s="237">
        <f>SUBTOTAL(9,AT327:AT357)</f>
        <v>47783</v>
      </c>
      <c r="AU361" s="238"/>
      <c r="AV361" s="239"/>
      <c r="AW361" s="236"/>
      <c r="AX361" s="236"/>
      <c r="AY361" s="227"/>
      <c r="AZ361" s="240"/>
      <c r="BA361" s="241"/>
      <c r="BB361" s="241"/>
      <c r="BC361" s="241"/>
      <c r="BD361" s="241"/>
      <c r="BE361" s="242">
        <f>SUBTOTAL(9,BE327:BE357)</f>
        <v>0</v>
      </c>
      <c r="BF361" s="243">
        <f t="shared" ref="BF361:BM361" si="156">SUBTOTAL(9,BF327:BF357)</f>
        <v>440330</v>
      </c>
      <c r="BG361" s="233">
        <f t="shared" si="156"/>
        <v>162300</v>
      </c>
      <c r="BH361" s="244">
        <f t="shared" si="156"/>
        <v>126010</v>
      </c>
      <c r="BI361" s="244">
        <f t="shared" si="156"/>
        <v>0</v>
      </c>
      <c r="BJ361" s="244">
        <f t="shared" si="156"/>
        <v>0</v>
      </c>
      <c r="BK361" s="244">
        <f t="shared" si="156"/>
        <v>0</v>
      </c>
      <c r="BL361" s="244">
        <f t="shared" si="156"/>
        <v>0</v>
      </c>
      <c r="BM361" s="242">
        <f t="shared" si="156"/>
        <v>152020</v>
      </c>
    </row>
    <row r="362" spans="1:65" outlineLevel="5">
      <c r="A362" s="21">
        <f t="shared" si="135"/>
        <v>11</v>
      </c>
      <c r="B362" s="33">
        <f>B357+1</f>
        <v>43405</v>
      </c>
      <c r="C362" s="207">
        <v>382227</v>
      </c>
      <c r="D362" s="64">
        <f t="shared" ref="D362:D391" si="157">IFERROR(ROUND(AVERAGE(E362:L362),1),"")</f>
        <v>37.799999999999997</v>
      </c>
      <c r="E362" s="12">
        <v>38</v>
      </c>
      <c r="F362" s="12">
        <v>38</v>
      </c>
      <c r="G362" s="12">
        <v>38</v>
      </c>
      <c r="H362" s="12">
        <v>39</v>
      </c>
      <c r="I362" s="12">
        <v>37</v>
      </c>
      <c r="J362" s="12">
        <v>37</v>
      </c>
      <c r="K362" s="12">
        <v>37</v>
      </c>
      <c r="L362" s="12">
        <v>38</v>
      </c>
      <c r="M362" s="74" t="str">
        <f t="shared" ref="M362:M391" si="15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5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26</v>
      </c>
      <c r="AO362" s="41">
        <v>1545</v>
      </c>
      <c r="AP362" s="110"/>
      <c r="AQ362" s="111"/>
      <c r="AR362" s="126" t="str">
        <f t="shared" ref="AR362:AR391" si="161">IFERROR(AQ362/AP362*100,"")</f>
        <v/>
      </c>
      <c r="AS362" s="126" t="str">
        <f t="shared" ref="AS362:AS391" si="162">IFERROR(100-AR362,"")</f>
        <v/>
      </c>
      <c r="AT362" s="127">
        <v>1406</v>
      </c>
      <c r="AU362" s="128"/>
      <c r="AV362" s="129"/>
      <c r="AW362" s="126" t="str">
        <f t="shared" ref="AW362:AW391" si="163">IFERROR(AV362/AU362*100,"")</f>
        <v/>
      </c>
      <c r="AX362" s="126" t="str">
        <f t="shared" ref="AX362:AX391" si="164">IFERROR(100-AW362,"")</f>
        <v/>
      </c>
      <c r="AY362" s="64" t="str">
        <f t="shared" ref="AY362:AY391" si="165">IFERROR((1-((AW362*AS362)/(AX362*AR362)))*100,"")</f>
        <v/>
      </c>
      <c r="AZ362" s="97">
        <v>79.83</v>
      </c>
      <c r="BA362" s="68"/>
      <c r="BB362" s="68"/>
      <c r="BC362" s="68"/>
      <c r="BD362" s="68"/>
      <c r="BE362" s="15"/>
      <c r="BF362" s="5">
        <f t="shared" ref="BF362:BF391" si="166">IF(SUM(BG362:BM362)=0,"",SUM(BG362:BM362))</f>
        <v>16740</v>
      </c>
      <c r="BG362" s="41">
        <v>4800</v>
      </c>
      <c r="BH362" s="42">
        <v>9410</v>
      </c>
      <c r="BI362" s="42"/>
      <c r="BJ362" s="42"/>
      <c r="BK362" s="42"/>
      <c r="BL362" s="42"/>
      <c r="BM362" s="15">
        <v>2530</v>
      </c>
    </row>
    <row r="363" spans="1:65" outlineLevel="5">
      <c r="A363" s="22">
        <f t="shared" si="135"/>
        <v>11</v>
      </c>
      <c r="B363" s="9">
        <f t="shared" si="152"/>
        <v>43406</v>
      </c>
      <c r="C363" s="207">
        <v>363501</v>
      </c>
      <c r="D363" s="64">
        <f t="shared" si="157"/>
        <v>37.299999999999997</v>
      </c>
      <c r="E363" s="12">
        <v>38</v>
      </c>
      <c r="F363" s="12">
        <v>37</v>
      </c>
      <c r="G363" s="12">
        <v>38</v>
      </c>
      <c r="H363" s="12">
        <v>38</v>
      </c>
      <c r="I363" s="12">
        <v>37</v>
      </c>
      <c r="J363" s="12">
        <v>36</v>
      </c>
      <c r="K363" s="12">
        <v>37</v>
      </c>
      <c r="L363" s="12">
        <v>37</v>
      </c>
      <c r="M363" s="74">
        <f t="shared" si="158"/>
        <v>7.4</v>
      </c>
      <c r="N363" s="83">
        <v>7.33</v>
      </c>
      <c r="O363" s="83">
        <v>7.34</v>
      </c>
      <c r="P363" s="83">
        <v>7.34</v>
      </c>
      <c r="Q363" s="83">
        <v>7.42</v>
      </c>
      <c r="R363" s="83"/>
      <c r="S363" s="83"/>
      <c r="T363" s="83"/>
      <c r="U363" s="83"/>
      <c r="V363" s="5" t="str">
        <f t="shared" si="15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0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27</v>
      </c>
      <c r="AO363" s="41">
        <v>1469</v>
      </c>
      <c r="AP363" s="110">
        <v>4.67</v>
      </c>
      <c r="AQ363" s="111">
        <v>3.43</v>
      </c>
      <c r="AR363" s="126">
        <f t="shared" si="161"/>
        <v>73.44753747323341</v>
      </c>
      <c r="AS363" s="126">
        <f t="shared" si="162"/>
        <v>26.55246252676659</v>
      </c>
      <c r="AT363" s="127">
        <v>1532</v>
      </c>
      <c r="AU363" s="128">
        <v>2.23</v>
      </c>
      <c r="AV363" s="129">
        <v>1.31</v>
      </c>
      <c r="AW363" s="126">
        <f t="shared" si="163"/>
        <v>58.744394618834086</v>
      </c>
      <c r="AX363" s="126">
        <f t="shared" si="164"/>
        <v>41.255605381165914</v>
      </c>
      <c r="AY363" s="64">
        <f t="shared" si="165"/>
        <v>48.523260235771325</v>
      </c>
      <c r="AZ363" s="97">
        <v>80.209999999999994</v>
      </c>
      <c r="BA363" s="68"/>
      <c r="BB363" s="68"/>
      <c r="BC363" s="68"/>
      <c r="BD363" s="68"/>
      <c r="BE363" s="15"/>
      <c r="BF363" s="5">
        <f t="shared" si="166"/>
        <v>13710</v>
      </c>
      <c r="BG363" s="41">
        <v>4800</v>
      </c>
      <c r="BH363" s="42">
        <v>3880</v>
      </c>
      <c r="BI363" s="42"/>
      <c r="BJ363" s="42"/>
      <c r="BK363" s="42"/>
      <c r="BL363" s="42"/>
      <c r="BM363" s="15">
        <v>5030</v>
      </c>
    </row>
    <row r="364" spans="1:65" outlineLevel="5">
      <c r="A364" s="22">
        <f t="shared" si="135"/>
        <v>11</v>
      </c>
      <c r="B364" s="9">
        <f t="shared" si="152"/>
        <v>43407</v>
      </c>
      <c r="C364" s="207">
        <v>352745</v>
      </c>
      <c r="D364" s="64">
        <f t="shared" si="157"/>
        <v>37.799999999999997</v>
      </c>
      <c r="E364" s="12">
        <v>38</v>
      </c>
      <c r="F364" s="12">
        <v>37</v>
      </c>
      <c r="G364" s="12">
        <v>39</v>
      </c>
      <c r="H364" s="12">
        <v>39</v>
      </c>
      <c r="I364" s="12">
        <v>37</v>
      </c>
      <c r="J364" s="12">
        <v>36</v>
      </c>
      <c r="K364" s="12">
        <v>38</v>
      </c>
      <c r="L364" s="12">
        <v>38</v>
      </c>
      <c r="M364" s="74" t="str">
        <f t="shared" si="158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5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0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25</v>
      </c>
      <c r="AO364" s="41">
        <v>1583</v>
      </c>
      <c r="AP364" s="110"/>
      <c r="AQ364" s="111"/>
      <c r="AR364" s="126" t="str">
        <f t="shared" si="161"/>
        <v/>
      </c>
      <c r="AS364" s="126" t="str">
        <f t="shared" si="162"/>
        <v/>
      </c>
      <c r="AT364" s="127">
        <v>1543</v>
      </c>
      <c r="AU364" s="128"/>
      <c r="AV364" s="129"/>
      <c r="AW364" s="126" t="str">
        <f t="shared" si="163"/>
        <v/>
      </c>
      <c r="AX364" s="126" t="str">
        <f t="shared" si="164"/>
        <v/>
      </c>
      <c r="AY364" s="64" t="str">
        <f t="shared" si="165"/>
        <v/>
      </c>
      <c r="AZ364" s="97"/>
      <c r="BA364" s="68"/>
      <c r="BB364" s="68"/>
      <c r="BC364" s="68"/>
      <c r="BD364" s="68"/>
      <c r="BE364" s="15"/>
      <c r="BF364" s="5">
        <f t="shared" si="166"/>
        <v>16160</v>
      </c>
      <c r="BG364" s="41">
        <v>4800</v>
      </c>
      <c r="BH364" s="42">
        <v>6230</v>
      </c>
      <c r="BI364" s="42"/>
      <c r="BJ364" s="42"/>
      <c r="BK364" s="42"/>
      <c r="BL364" s="42"/>
      <c r="BM364" s="15">
        <v>5130</v>
      </c>
    </row>
    <row r="365" spans="1:65" outlineLevel="5">
      <c r="A365" s="22">
        <f t="shared" si="135"/>
        <v>11</v>
      </c>
      <c r="B365" s="9">
        <f t="shared" si="152"/>
        <v>43408</v>
      </c>
      <c r="C365" s="207">
        <v>325518</v>
      </c>
      <c r="D365" s="64">
        <f t="shared" si="157"/>
        <v>37.5</v>
      </c>
      <c r="E365" s="12">
        <v>38</v>
      </c>
      <c r="F365" s="12">
        <v>38</v>
      </c>
      <c r="G365" s="12">
        <v>38</v>
      </c>
      <c r="H365" s="12">
        <v>38</v>
      </c>
      <c r="I365" s="12">
        <v>37</v>
      </c>
      <c r="J365" s="12">
        <v>37</v>
      </c>
      <c r="K365" s="12">
        <v>37</v>
      </c>
      <c r="L365" s="12">
        <v>37</v>
      </c>
      <c r="M365" s="74" t="str">
        <f t="shared" si="15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5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0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25</v>
      </c>
      <c r="AO365" s="41">
        <v>1593</v>
      </c>
      <c r="AP365" s="110"/>
      <c r="AQ365" s="111"/>
      <c r="AR365" s="126" t="str">
        <f t="shared" si="161"/>
        <v/>
      </c>
      <c r="AS365" s="126" t="str">
        <f t="shared" si="162"/>
        <v/>
      </c>
      <c r="AT365" s="127">
        <v>1551</v>
      </c>
      <c r="AU365" s="128"/>
      <c r="AV365" s="129"/>
      <c r="AW365" s="126" t="str">
        <f t="shared" si="163"/>
        <v/>
      </c>
      <c r="AX365" s="126" t="str">
        <f t="shared" si="164"/>
        <v/>
      </c>
      <c r="AY365" s="64" t="str">
        <f t="shared" si="165"/>
        <v/>
      </c>
      <c r="AZ365" s="97"/>
      <c r="BA365" s="68"/>
      <c r="BB365" s="68"/>
      <c r="BC365" s="68"/>
      <c r="BD365" s="68"/>
      <c r="BE365" s="15"/>
      <c r="BF365" s="5">
        <f t="shared" si="166"/>
        <v>15220</v>
      </c>
      <c r="BG365" s="41">
        <v>4800</v>
      </c>
      <c r="BH365" s="42">
        <v>5370</v>
      </c>
      <c r="BI365" s="42"/>
      <c r="BJ365" s="42"/>
      <c r="BK365" s="42"/>
      <c r="BL365" s="42"/>
      <c r="BM365" s="15">
        <v>5050</v>
      </c>
    </row>
    <row r="366" spans="1:65" outlineLevel="5">
      <c r="A366" s="22">
        <f t="shared" si="135"/>
        <v>11</v>
      </c>
      <c r="B366" s="9">
        <f t="shared" si="152"/>
        <v>43409</v>
      </c>
      <c r="C366" s="207">
        <v>366515</v>
      </c>
      <c r="D366" s="64">
        <f t="shared" si="157"/>
        <v>37.299999999999997</v>
      </c>
      <c r="E366" s="12">
        <v>38</v>
      </c>
      <c r="F366" s="12">
        <v>37</v>
      </c>
      <c r="G366" s="12">
        <v>38</v>
      </c>
      <c r="H366" s="12">
        <v>38</v>
      </c>
      <c r="I366" s="12">
        <v>37</v>
      </c>
      <c r="J366" s="12">
        <v>36</v>
      </c>
      <c r="K366" s="12">
        <v>37</v>
      </c>
      <c r="L366" s="12">
        <v>37</v>
      </c>
      <c r="M366" s="74" t="str">
        <f t="shared" si="15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5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0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24</v>
      </c>
      <c r="AO366" s="41">
        <v>1631</v>
      </c>
      <c r="AP366" s="110"/>
      <c r="AQ366" s="111"/>
      <c r="AR366" s="126" t="str">
        <f t="shared" si="161"/>
        <v/>
      </c>
      <c r="AS366" s="126" t="str">
        <f t="shared" si="162"/>
        <v/>
      </c>
      <c r="AT366" s="127">
        <v>1524</v>
      </c>
      <c r="AU366" s="128"/>
      <c r="AV366" s="129"/>
      <c r="AW366" s="126" t="str">
        <f t="shared" si="163"/>
        <v/>
      </c>
      <c r="AX366" s="126" t="str">
        <f t="shared" si="164"/>
        <v/>
      </c>
      <c r="AY366" s="64" t="str">
        <f t="shared" si="165"/>
        <v/>
      </c>
      <c r="AZ366" s="97">
        <v>80</v>
      </c>
      <c r="BA366" s="68"/>
      <c r="BB366" s="68"/>
      <c r="BC366" s="68"/>
      <c r="BD366" s="68"/>
      <c r="BE366" s="15"/>
      <c r="BF366" s="5">
        <f t="shared" si="166"/>
        <v>14420</v>
      </c>
      <c r="BG366" s="41">
        <v>4800</v>
      </c>
      <c r="BH366" s="42">
        <v>4540</v>
      </c>
      <c r="BI366" s="42"/>
      <c r="BJ366" s="42"/>
      <c r="BK366" s="42"/>
      <c r="BL366" s="42"/>
      <c r="BM366" s="15">
        <v>5080</v>
      </c>
    </row>
    <row r="367" spans="1:65" outlineLevel="5">
      <c r="A367" s="22">
        <f t="shared" si="135"/>
        <v>11</v>
      </c>
      <c r="B367" s="9">
        <f t="shared" si="152"/>
        <v>43410</v>
      </c>
      <c r="C367" s="207">
        <v>366811</v>
      </c>
      <c r="D367" s="64">
        <f t="shared" si="157"/>
        <v>37.299999999999997</v>
      </c>
      <c r="E367" s="12">
        <v>38</v>
      </c>
      <c r="F367" s="12">
        <v>37</v>
      </c>
      <c r="G367" s="12">
        <v>38</v>
      </c>
      <c r="H367" s="12">
        <v>38</v>
      </c>
      <c r="I367" s="12">
        <v>37</v>
      </c>
      <c r="J367" s="12">
        <v>36</v>
      </c>
      <c r="K367" s="12">
        <v>37</v>
      </c>
      <c r="L367" s="12">
        <v>37</v>
      </c>
      <c r="M367" s="74" t="str">
        <f t="shared" si="158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5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0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29</v>
      </c>
      <c r="AO367" s="41">
        <v>1381</v>
      </c>
      <c r="AP367" s="110"/>
      <c r="AQ367" s="111"/>
      <c r="AR367" s="126" t="str">
        <f t="shared" si="161"/>
        <v/>
      </c>
      <c r="AS367" s="126" t="str">
        <f t="shared" si="162"/>
        <v/>
      </c>
      <c r="AT367" s="127">
        <v>1502</v>
      </c>
      <c r="AU367" s="128"/>
      <c r="AV367" s="129"/>
      <c r="AW367" s="126" t="str">
        <f t="shared" si="163"/>
        <v/>
      </c>
      <c r="AX367" s="126" t="str">
        <f t="shared" si="164"/>
        <v/>
      </c>
      <c r="AY367" s="64" t="str">
        <f t="shared" si="165"/>
        <v/>
      </c>
      <c r="AZ367" s="97">
        <v>79.7</v>
      </c>
      <c r="BA367" s="68"/>
      <c r="BB367" s="68"/>
      <c r="BC367" s="68"/>
      <c r="BD367" s="68"/>
      <c r="BE367" s="15"/>
      <c r="BF367" s="5">
        <f t="shared" si="166"/>
        <v>14070</v>
      </c>
      <c r="BG367" s="41">
        <v>4800</v>
      </c>
      <c r="BH367" s="42">
        <v>4160</v>
      </c>
      <c r="BI367" s="42"/>
      <c r="BJ367" s="42"/>
      <c r="BK367" s="42"/>
      <c r="BL367" s="42"/>
      <c r="BM367" s="15">
        <v>5110</v>
      </c>
    </row>
    <row r="368" spans="1:65" outlineLevel="5">
      <c r="A368" s="22">
        <f t="shared" si="135"/>
        <v>11</v>
      </c>
      <c r="B368" s="9">
        <f t="shared" si="152"/>
        <v>43411</v>
      </c>
      <c r="C368" s="207">
        <v>375309</v>
      </c>
      <c r="D368" s="64">
        <f t="shared" si="157"/>
        <v>37.5</v>
      </c>
      <c r="E368" s="12">
        <v>38</v>
      </c>
      <c r="F368" s="12">
        <v>37</v>
      </c>
      <c r="G368" s="12">
        <v>39</v>
      </c>
      <c r="H368" s="12">
        <v>38</v>
      </c>
      <c r="I368" s="12">
        <v>37</v>
      </c>
      <c r="J368" s="12">
        <v>36</v>
      </c>
      <c r="K368" s="12">
        <v>38</v>
      </c>
      <c r="L368" s="12">
        <v>37</v>
      </c>
      <c r="M368" s="74" t="str">
        <f t="shared" si="15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5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0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28</v>
      </c>
      <c r="AO368" s="41">
        <v>1414</v>
      </c>
      <c r="AP368" s="110"/>
      <c r="AQ368" s="111"/>
      <c r="AR368" s="126" t="str">
        <f t="shared" si="161"/>
        <v/>
      </c>
      <c r="AS368" s="126" t="str">
        <f t="shared" si="162"/>
        <v/>
      </c>
      <c r="AT368" s="127">
        <v>1507</v>
      </c>
      <c r="AU368" s="128"/>
      <c r="AV368" s="129"/>
      <c r="AW368" s="126" t="str">
        <f t="shared" si="163"/>
        <v/>
      </c>
      <c r="AX368" s="126" t="str">
        <f t="shared" si="164"/>
        <v/>
      </c>
      <c r="AY368" s="64" t="str">
        <f t="shared" si="165"/>
        <v/>
      </c>
      <c r="AZ368" s="97">
        <v>79.900000000000006</v>
      </c>
      <c r="BA368" s="68"/>
      <c r="BB368" s="68"/>
      <c r="BC368" s="68"/>
      <c r="BD368" s="68"/>
      <c r="BE368" s="15"/>
      <c r="BF368" s="5">
        <f t="shared" si="166"/>
        <v>15070</v>
      </c>
      <c r="BG368" s="41">
        <v>4800</v>
      </c>
      <c r="BH368" s="42">
        <v>5250</v>
      </c>
      <c r="BI368" s="42"/>
      <c r="BJ368" s="42"/>
      <c r="BK368" s="42"/>
      <c r="BL368" s="42"/>
      <c r="BM368" s="15">
        <v>5020</v>
      </c>
    </row>
    <row r="369" spans="1:65" outlineLevel="5">
      <c r="A369" s="22">
        <f t="shared" si="135"/>
        <v>11</v>
      </c>
      <c r="B369" s="9">
        <f t="shared" si="152"/>
        <v>43412</v>
      </c>
      <c r="C369" s="207">
        <v>449216</v>
      </c>
      <c r="D369" s="64">
        <f t="shared" si="157"/>
        <v>37.299999999999997</v>
      </c>
      <c r="E369" s="12">
        <v>38</v>
      </c>
      <c r="F369" s="12">
        <v>37</v>
      </c>
      <c r="G369" s="12">
        <v>38</v>
      </c>
      <c r="H369" s="12">
        <v>38</v>
      </c>
      <c r="I369" s="12">
        <v>37</v>
      </c>
      <c r="J369" s="12">
        <v>36</v>
      </c>
      <c r="K369" s="12">
        <v>37</v>
      </c>
      <c r="L369" s="12">
        <v>37</v>
      </c>
      <c r="M369" s="74" t="str">
        <f t="shared" si="15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5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0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24</v>
      </c>
      <c r="AO369" s="41">
        <v>1669</v>
      </c>
      <c r="AP369" s="110"/>
      <c r="AQ369" s="111"/>
      <c r="AR369" s="126" t="str">
        <f t="shared" si="161"/>
        <v/>
      </c>
      <c r="AS369" s="126" t="str">
        <f t="shared" si="162"/>
        <v/>
      </c>
      <c r="AT369" s="127">
        <v>1516</v>
      </c>
      <c r="AU369" s="128"/>
      <c r="AV369" s="129"/>
      <c r="AW369" s="126" t="str">
        <f t="shared" si="163"/>
        <v/>
      </c>
      <c r="AX369" s="126" t="str">
        <f t="shared" si="164"/>
        <v/>
      </c>
      <c r="AY369" s="64" t="str">
        <f t="shared" si="165"/>
        <v/>
      </c>
      <c r="AZ369" s="97">
        <v>79.8</v>
      </c>
      <c r="BA369" s="68"/>
      <c r="BB369" s="68"/>
      <c r="BC369" s="68"/>
      <c r="BD369" s="68"/>
      <c r="BE369" s="15"/>
      <c r="BF369" s="5">
        <f t="shared" si="166"/>
        <v>14320</v>
      </c>
      <c r="BG369" s="41">
        <v>4800</v>
      </c>
      <c r="BH369" s="42">
        <v>4470</v>
      </c>
      <c r="BI369" s="42"/>
      <c r="BJ369" s="42"/>
      <c r="BK369" s="42"/>
      <c r="BL369" s="42"/>
      <c r="BM369" s="15">
        <v>5050</v>
      </c>
    </row>
    <row r="370" spans="1:65" outlineLevel="5">
      <c r="A370" s="22">
        <f t="shared" si="135"/>
        <v>11</v>
      </c>
      <c r="B370" s="9">
        <f t="shared" si="152"/>
        <v>43413</v>
      </c>
      <c r="C370" s="207">
        <v>521743</v>
      </c>
      <c r="D370" s="64">
        <f t="shared" si="157"/>
        <v>37.5</v>
      </c>
      <c r="E370" s="12">
        <v>39</v>
      </c>
      <c r="F370" s="12">
        <v>37</v>
      </c>
      <c r="G370" s="12">
        <v>38</v>
      </c>
      <c r="H370" s="12">
        <v>38</v>
      </c>
      <c r="I370" s="12">
        <v>38</v>
      </c>
      <c r="J370" s="12">
        <v>36</v>
      </c>
      <c r="K370" s="12">
        <v>37</v>
      </c>
      <c r="L370" s="12">
        <v>37</v>
      </c>
      <c r="M370" s="74">
        <f t="shared" si="158"/>
        <v>7.4</v>
      </c>
      <c r="N370" s="83">
        <v>7.35</v>
      </c>
      <c r="O370" s="83">
        <v>7.34</v>
      </c>
      <c r="P370" s="83">
        <v>7.35</v>
      </c>
      <c r="Q370" s="83">
        <v>7.4</v>
      </c>
      <c r="R370" s="83"/>
      <c r="S370" s="83"/>
      <c r="T370" s="83"/>
      <c r="U370" s="83"/>
      <c r="V370" s="5" t="str">
        <f t="shared" si="15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0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24</v>
      </c>
      <c r="AO370" s="41">
        <v>1668</v>
      </c>
      <c r="AP370" s="110">
        <v>4.6100000000000003</v>
      </c>
      <c r="AQ370" s="111">
        <v>3.52</v>
      </c>
      <c r="AR370" s="126">
        <f t="shared" si="161"/>
        <v>76.355748373101946</v>
      </c>
      <c r="AS370" s="126">
        <f t="shared" si="162"/>
        <v>23.644251626898054</v>
      </c>
      <c r="AT370" s="127">
        <v>1512</v>
      </c>
      <c r="AU370" s="128">
        <v>2.4</v>
      </c>
      <c r="AV370" s="129">
        <v>1.39</v>
      </c>
      <c r="AW370" s="126">
        <f t="shared" si="163"/>
        <v>57.916666666666657</v>
      </c>
      <c r="AX370" s="126">
        <f t="shared" si="164"/>
        <v>42.083333333333343</v>
      </c>
      <c r="AY370" s="64">
        <f t="shared" si="165"/>
        <v>57.38355085508551</v>
      </c>
      <c r="AZ370" s="97">
        <v>79.900000000000006</v>
      </c>
      <c r="BA370" s="68"/>
      <c r="BB370" s="68"/>
      <c r="BC370" s="68"/>
      <c r="BD370" s="68"/>
      <c r="BE370" s="15"/>
      <c r="BF370" s="5">
        <f t="shared" si="166"/>
        <v>15960</v>
      </c>
      <c r="BG370" s="41">
        <v>4800</v>
      </c>
      <c r="BH370" s="42">
        <v>6110</v>
      </c>
      <c r="BI370" s="42"/>
      <c r="BJ370" s="42"/>
      <c r="BK370" s="42"/>
      <c r="BL370" s="42"/>
      <c r="BM370" s="15">
        <v>5050</v>
      </c>
    </row>
    <row r="371" spans="1:65" outlineLevel="5">
      <c r="A371" s="22">
        <f t="shared" si="135"/>
        <v>11</v>
      </c>
      <c r="B371" s="9">
        <f t="shared" si="152"/>
        <v>43414</v>
      </c>
      <c r="C371" s="207">
        <v>451880</v>
      </c>
      <c r="D371" s="64">
        <f t="shared" si="157"/>
        <v>37.299999999999997</v>
      </c>
      <c r="E371" s="12">
        <v>38</v>
      </c>
      <c r="F371" s="12">
        <v>37</v>
      </c>
      <c r="G371" s="12">
        <v>38</v>
      </c>
      <c r="H371" s="12">
        <v>38</v>
      </c>
      <c r="I371" s="12">
        <v>37</v>
      </c>
      <c r="J371" s="12">
        <v>36</v>
      </c>
      <c r="K371" s="12">
        <v>37</v>
      </c>
      <c r="L371" s="12">
        <v>37</v>
      </c>
      <c r="M371" s="74" t="str">
        <f t="shared" si="15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5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0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26</v>
      </c>
      <c r="AO371" s="41">
        <v>1541</v>
      </c>
      <c r="AP371" s="110"/>
      <c r="AQ371" s="111"/>
      <c r="AR371" s="126" t="str">
        <f t="shared" si="161"/>
        <v/>
      </c>
      <c r="AS371" s="126" t="str">
        <f t="shared" si="162"/>
        <v/>
      </c>
      <c r="AT371" s="127">
        <v>1517</v>
      </c>
      <c r="AU371" s="128"/>
      <c r="AV371" s="129"/>
      <c r="AW371" s="126" t="str">
        <f t="shared" si="163"/>
        <v/>
      </c>
      <c r="AX371" s="126" t="str">
        <f t="shared" si="164"/>
        <v/>
      </c>
      <c r="AY371" s="64" t="str">
        <f t="shared" si="165"/>
        <v/>
      </c>
      <c r="AZ371" s="97"/>
      <c r="BA371" s="68"/>
      <c r="BB371" s="68"/>
      <c r="BC371" s="68"/>
      <c r="BD371" s="68"/>
      <c r="BE371" s="15"/>
      <c r="BF371" s="5">
        <f t="shared" si="166"/>
        <v>19690</v>
      </c>
      <c r="BG371" s="41">
        <v>4800</v>
      </c>
      <c r="BH371" s="42">
        <v>9850</v>
      </c>
      <c r="BI371" s="42"/>
      <c r="BJ371" s="42"/>
      <c r="BK371" s="42"/>
      <c r="BL371" s="42"/>
      <c r="BM371" s="15">
        <v>5040</v>
      </c>
    </row>
    <row r="372" spans="1:65" outlineLevel="5">
      <c r="A372" s="22">
        <f t="shared" si="135"/>
        <v>11</v>
      </c>
      <c r="B372" s="9">
        <f t="shared" si="152"/>
        <v>43415</v>
      </c>
      <c r="C372" s="207">
        <v>385754</v>
      </c>
      <c r="D372" s="64">
        <f t="shared" si="157"/>
        <v>37.299999999999997</v>
      </c>
      <c r="E372" s="12">
        <v>38</v>
      </c>
      <c r="F372" s="12">
        <v>37</v>
      </c>
      <c r="G372" s="12">
        <v>38</v>
      </c>
      <c r="H372" s="12">
        <v>38</v>
      </c>
      <c r="I372" s="12">
        <v>37</v>
      </c>
      <c r="J372" s="12">
        <v>36</v>
      </c>
      <c r="K372" s="12">
        <v>37</v>
      </c>
      <c r="L372" s="12">
        <v>37</v>
      </c>
      <c r="M372" s="74" t="str">
        <f t="shared" si="15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5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0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26</v>
      </c>
      <c r="AO372" s="41">
        <v>1515</v>
      </c>
      <c r="AP372" s="110"/>
      <c r="AQ372" s="111"/>
      <c r="AR372" s="126" t="str">
        <f t="shared" si="161"/>
        <v/>
      </c>
      <c r="AS372" s="126" t="str">
        <f t="shared" si="162"/>
        <v/>
      </c>
      <c r="AT372" s="127">
        <v>1509</v>
      </c>
      <c r="AU372" s="128"/>
      <c r="AV372" s="129"/>
      <c r="AW372" s="126" t="str">
        <f t="shared" si="163"/>
        <v/>
      </c>
      <c r="AX372" s="126" t="str">
        <f t="shared" si="164"/>
        <v/>
      </c>
      <c r="AY372" s="64" t="str">
        <f t="shared" si="165"/>
        <v/>
      </c>
      <c r="AZ372" s="97"/>
      <c r="BA372" s="68"/>
      <c r="BB372" s="68"/>
      <c r="BC372" s="68"/>
      <c r="BD372" s="68"/>
      <c r="BE372" s="15"/>
      <c r="BF372" s="5">
        <f t="shared" si="166"/>
        <v>19450</v>
      </c>
      <c r="BG372" s="41">
        <v>4800</v>
      </c>
      <c r="BH372" s="42">
        <v>9530</v>
      </c>
      <c r="BI372" s="42"/>
      <c r="BJ372" s="42"/>
      <c r="BK372" s="42"/>
      <c r="BL372" s="42"/>
      <c r="BM372" s="15">
        <v>5120</v>
      </c>
    </row>
    <row r="373" spans="1:65" outlineLevel="5">
      <c r="A373" s="22">
        <f t="shared" si="135"/>
        <v>11</v>
      </c>
      <c r="B373" s="9">
        <f t="shared" si="152"/>
        <v>43416</v>
      </c>
      <c r="C373" s="207">
        <v>403564</v>
      </c>
      <c r="D373" s="64">
        <f t="shared" si="157"/>
        <v>37.299999999999997</v>
      </c>
      <c r="E373" s="12">
        <v>38</v>
      </c>
      <c r="F373" s="12">
        <v>37</v>
      </c>
      <c r="G373" s="12">
        <v>38</v>
      </c>
      <c r="H373" s="12">
        <v>38</v>
      </c>
      <c r="I373" s="12">
        <v>37</v>
      </c>
      <c r="J373" s="12">
        <v>36</v>
      </c>
      <c r="K373" s="12">
        <v>37</v>
      </c>
      <c r="L373" s="12">
        <v>37</v>
      </c>
      <c r="M373" s="74" t="str">
        <f t="shared" si="15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5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0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27</v>
      </c>
      <c r="AO373" s="41">
        <v>1473</v>
      </c>
      <c r="AP373" s="110"/>
      <c r="AQ373" s="111"/>
      <c r="AR373" s="126" t="str">
        <f t="shared" si="161"/>
        <v/>
      </c>
      <c r="AS373" s="126" t="str">
        <f t="shared" si="162"/>
        <v/>
      </c>
      <c r="AT373" s="127">
        <v>1489</v>
      </c>
      <c r="AU373" s="128"/>
      <c r="AV373" s="129"/>
      <c r="AW373" s="126" t="str">
        <f t="shared" si="163"/>
        <v/>
      </c>
      <c r="AX373" s="126" t="str">
        <f t="shared" si="164"/>
        <v/>
      </c>
      <c r="AY373" s="64" t="str">
        <f t="shared" si="165"/>
        <v/>
      </c>
      <c r="AZ373" s="97">
        <v>79.8</v>
      </c>
      <c r="BA373" s="68"/>
      <c r="BB373" s="68"/>
      <c r="BC373" s="68"/>
      <c r="BD373" s="68"/>
      <c r="BE373" s="15"/>
      <c r="BF373" s="5">
        <f t="shared" si="166"/>
        <v>18110</v>
      </c>
      <c r="BG373" s="41">
        <v>4800</v>
      </c>
      <c r="BH373" s="42">
        <v>8310</v>
      </c>
      <c r="BI373" s="42"/>
      <c r="BJ373" s="42"/>
      <c r="BK373" s="42"/>
      <c r="BL373" s="42"/>
      <c r="BM373" s="15">
        <v>5000</v>
      </c>
    </row>
    <row r="374" spans="1:65" outlineLevel="5">
      <c r="A374" s="22">
        <f t="shared" si="135"/>
        <v>11</v>
      </c>
      <c r="B374" s="9">
        <f t="shared" si="152"/>
        <v>43417</v>
      </c>
      <c r="C374" s="207">
        <v>397305</v>
      </c>
      <c r="D374" s="64">
        <f t="shared" si="157"/>
        <v>37.5</v>
      </c>
      <c r="E374" s="12">
        <v>38</v>
      </c>
      <c r="F374" s="12">
        <v>38</v>
      </c>
      <c r="G374" s="12">
        <v>39</v>
      </c>
      <c r="H374" s="12">
        <v>37</v>
      </c>
      <c r="I374" s="12">
        <v>37</v>
      </c>
      <c r="J374" s="12">
        <v>37</v>
      </c>
      <c r="K374" s="12">
        <v>38</v>
      </c>
      <c r="L374" s="12">
        <v>36</v>
      </c>
      <c r="M374" s="74" t="str">
        <f t="shared" si="158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5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0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33</v>
      </c>
      <c r="AO374" s="41">
        <v>1201</v>
      </c>
      <c r="AP374" s="110"/>
      <c r="AQ374" s="111"/>
      <c r="AR374" s="126" t="str">
        <f t="shared" si="161"/>
        <v/>
      </c>
      <c r="AS374" s="126" t="str">
        <f t="shared" si="162"/>
        <v/>
      </c>
      <c r="AT374" s="127">
        <v>1538</v>
      </c>
      <c r="AU374" s="128"/>
      <c r="AV374" s="129"/>
      <c r="AW374" s="126" t="str">
        <f t="shared" si="163"/>
        <v/>
      </c>
      <c r="AX374" s="126" t="str">
        <f t="shared" si="164"/>
        <v/>
      </c>
      <c r="AY374" s="64" t="str">
        <f t="shared" si="165"/>
        <v/>
      </c>
      <c r="AZ374" s="97">
        <v>80.900000000000006</v>
      </c>
      <c r="BA374" s="68"/>
      <c r="BB374" s="68"/>
      <c r="BC374" s="68"/>
      <c r="BD374" s="68"/>
      <c r="BE374" s="15"/>
      <c r="BF374" s="5">
        <f t="shared" si="166"/>
        <v>13580</v>
      </c>
      <c r="BG374" s="41">
        <v>4100</v>
      </c>
      <c r="BH374" s="42">
        <v>4370</v>
      </c>
      <c r="BI374" s="42"/>
      <c r="BJ374" s="42"/>
      <c r="BK374" s="42"/>
      <c r="BL374" s="42"/>
      <c r="BM374" s="15">
        <v>5110</v>
      </c>
    </row>
    <row r="375" spans="1:65" outlineLevel="5">
      <c r="A375" s="22">
        <f t="shared" si="135"/>
        <v>11</v>
      </c>
      <c r="B375" s="9">
        <f t="shared" si="152"/>
        <v>43418</v>
      </c>
      <c r="C375" s="207">
        <v>387771</v>
      </c>
      <c r="D375" s="64">
        <f t="shared" si="157"/>
        <v>37.299999999999997</v>
      </c>
      <c r="E375" s="12">
        <v>38</v>
      </c>
      <c r="F375" s="12">
        <v>37</v>
      </c>
      <c r="G375" s="12">
        <v>39</v>
      </c>
      <c r="H375" s="12">
        <v>37</v>
      </c>
      <c r="I375" s="12">
        <v>37</v>
      </c>
      <c r="J375" s="12">
        <v>36</v>
      </c>
      <c r="K375" s="12">
        <v>38</v>
      </c>
      <c r="L375" s="12">
        <v>36</v>
      </c>
      <c r="M375" s="74" t="str">
        <f t="shared" si="15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5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0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29</v>
      </c>
      <c r="AO375" s="41">
        <v>1389</v>
      </c>
      <c r="AP375" s="110"/>
      <c r="AQ375" s="111"/>
      <c r="AR375" s="126" t="str">
        <f t="shared" si="161"/>
        <v/>
      </c>
      <c r="AS375" s="126" t="str">
        <f t="shared" si="162"/>
        <v/>
      </c>
      <c r="AT375" s="127">
        <v>1572</v>
      </c>
      <c r="AU375" s="128"/>
      <c r="AV375" s="129"/>
      <c r="AW375" s="126" t="str">
        <f t="shared" si="163"/>
        <v/>
      </c>
      <c r="AX375" s="126" t="str">
        <f t="shared" si="164"/>
        <v/>
      </c>
      <c r="AY375" s="64" t="str">
        <f t="shared" si="165"/>
        <v/>
      </c>
      <c r="AZ375" s="97">
        <v>78.5</v>
      </c>
      <c r="BA375" s="68"/>
      <c r="BB375" s="68"/>
      <c r="BC375" s="68"/>
      <c r="BD375" s="68"/>
      <c r="BE375" s="15"/>
      <c r="BF375" s="5">
        <f t="shared" si="166"/>
        <v>16140</v>
      </c>
      <c r="BG375" s="41">
        <v>3100</v>
      </c>
      <c r="BH375" s="42">
        <v>7950</v>
      </c>
      <c r="BI375" s="42"/>
      <c r="BJ375" s="42"/>
      <c r="BK375" s="42"/>
      <c r="BL375" s="42"/>
      <c r="BM375" s="15">
        <v>5090</v>
      </c>
    </row>
    <row r="376" spans="1:65" outlineLevel="5">
      <c r="A376" s="22">
        <f t="shared" si="135"/>
        <v>11</v>
      </c>
      <c r="B376" s="9">
        <f t="shared" si="152"/>
        <v>43419</v>
      </c>
      <c r="C376" s="207">
        <v>407419</v>
      </c>
      <c r="D376" s="64">
        <f t="shared" si="157"/>
        <v>37.299999999999997</v>
      </c>
      <c r="E376" s="12">
        <v>38</v>
      </c>
      <c r="F376" s="12">
        <v>37</v>
      </c>
      <c r="G376" s="12">
        <v>39</v>
      </c>
      <c r="H376" s="12">
        <v>37</v>
      </c>
      <c r="I376" s="12">
        <v>37</v>
      </c>
      <c r="J376" s="12">
        <v>36</v>
      </c>
      <c r="K376" s="12">
        <v>38</v>
      </c>
      <c r="L376" s="12">
        <v>36</v>
      </c>
      <c r="M376" s="74">
        <f t="shared" si="158"/>
        <v>7.6</v>
      </c>
      <c r="N376" s="83">
        <v>7.61</v>
      </c>
      <c r="O376" s="83">
        <v>7.55</v>
      </c>
      <c r="P376" s="83">
        <v>7.53</v>
      </c>
      <c r="Q376" s="83">
        <v>7.55</v>
      </c>
      <c r="R376" s="83"/>
      <c r="S376" s="83"/>
      <c r="T376" s="83"/>
      <c r="U376" s="83"/>
      <c r="V376" s="5" t="str">
        <f t="shared" si="15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0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29</v>
      </c>
      <c r="AO376" s="41">
        <v>1370</v>
      </c>
      <c r="AP376" s="110">
        <v>4.9400000000000004</v>
      </c>
      <c r="AQ376" s="111">
        <v>3.83</v>
      </c>
      <c r="AR376" s="126">
        <f t="shared" si="161"/>
        <v>77.530364372469634</v>
      </c>
      <c r="AS376" s="126">
        <f t="shared" si="162"/>
        <v>22.469635627530366</v>
      </c>
      <c r="AT376" s="127">
        <v>1276</v>
      </c>
      <c r="AU376" s="128">
        <v>2.4700000000000002</v>
      </c>
      <c r="AV376" s="129">
        <v>1.47</v>
      </c>
      <c r="AW376" s="126">
        <f t="shared" si="163"/>
        <v>59.514170040485823</v>
      </c>
      <c r="AX376" s="126">
        <f t="shared" si="164"/>
        <v>40.485829959514177</v>
      </c>
      <c r="AY376" s="64">
        <f t="shared" si="165"/>
        <v>57.396866840731086</v>
      </c>
      <c r="AZ376" s="97">
        <v>79.040000000000006</v>
      </c>
      <c r="BA376" s="68"/>
      <c r="BB376" s="68"/>
      <c r="BC376" s="68"/>
      <c r="BD376" s="68"/>
      <c r="BE376" s="15"/>
      <c r="BF376" s="5">
        <f t="shared" si="166"/>
        <v>14940</v>
      </c>
      <c r="BG376" s="41">
        <v>4800</v>
      </c>
      <c r="BH376" s="42">
        <v>5400</v>
      </c>
      <c r="BI376" s="42"/>
      <c r="BJ376" s="42"/>
      <c r="BK376" s="42"/>
      <c r="BL376" s="42"/>
      <c r="BM376" s="15">
        <v>4740</v>
      </c>
    </row>
    <row r="377" spans="1:65" outlineLevel="5">
      <c r="A377" s="22">
        <f t="shared" si="135"/>
        <v>11</v>
      </c>
      <c r="B377" s="9">
        <f t="shared" si="152"/>
        <v>43420</v>
      </c>
      <c r="C377" s="207">
        <v>428528</v>
      </c>
      <c r="D377" s="64">
        <f t="shared" si="157"/>
        <v>37.5</v>
      </c>
      <c r="E377" s="12">
        <v>38</v>
      </c>
      <c r="F377" s="12">
        <v>37</v>
      </c>
      <c r="G377" s="12">
        <v>39</v>
      </c>
      <c r="H377" s="12">
        <v>38</v>
      </c>
      <c r="I377" s="12">
        <v>37</v>
      </c>
      <c r="J377" s="12">
        <v>36</v>
      </c>
      <c r="K377" s="12">
        <v>38</v>
      </c>
      <c r="L377" s="12">
        <v>37</v>
      </c>
      <c r="M377" s="74" t="str">
        <f t="shared" si="158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5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0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27</v>
      </c>
      <c r="AO377" s="41">
        <v>1480</v>
      </c>
      <c r="AP377" s="110"/>
      <c r="AQ377" s="111"/>
      <c r="AR377" s="126" t="str">
        <f t="shared" si="161"/>
        <v/>
      </c>
      <c r="AS377" s="126" t="str">
        <f t="shared" si="162"/>
        <v/>
      </c>
      <c r="AT377" s="127">
        <v>1353</v>
      </c>
      <c r="AU377" s="128"/>
      <c r="AV377" s="129"/>
      <c r="AW377" s="126" t="str">
        <f t="shared" si="163"/>
        <v/>
      </c>
      <c r="AX377" s="126" t="str">
        <f t="shared" si="164"/>
        <v/>
      </c>
      <c r="AY377" s="64" t="str">
        <f t="shared" si="165"/>
        <v/>
      </c>
      <c r="AZ377" s="97">
        <v>80.8</v>
      </c>
      <c r="BA377" s="68"/>
      <c r="BB377" s="68"/>
      <c r="BC377" s="68"/>
      <c r="BD377" s="68"/>
      <c r="BE377" s="15"/>
      <c r="BF377" s="5">
        <f t="shared" si="166"/>
        <v>14540</v>
      </c>
      <c r="BG377" s="41">
        <v>4800</v>
      </c>
      <c r="BH377" s="42">
        <v>4840</v>
      </c>
      <c r="BI377" s="42"/>
      <c r="BJ377" s="42"/>
      <c r="BK377" s="42"/>
      <c r="BL377" s="42"/>
      <c r="BM377" s="15">
        <v>4900</v>
      </c>
    </row>
    <row r="378" spans="1:65" outlineLevel="5">
      <c r="A378" s="22">
        <f t="shared" si="135"/>
        <v>11</v>
      </c>
      <c r="B378" s="9">
        <f t="shared" si="152"/>
        <v>43421</v>
      </c>
      <c r="C378" s="207">
        <v>424482</v>
      </c>
      <c r="D378" s="64">
        <f t="shared" si="157"/>
        <v>37.299999999999997</v>
      </c>
      <c r="E378" s="12">
        <v>38</v>
      </c>
      <c r="F378" s="12">
        <v>37</v>
      </c>
      <c r="G378" s="12">
        <v>38</v>
      </c>
      <c r="H378" s="12">
        <v>38</v>
      </c>
      <c r="I378" s="12">
        <v>37</v>
      </c>
      <c r="J378" s="12">
        <v>36</v>
      </c>
      <c r="K378" s="12">
        <v>37</v>
      </c>
      <c r="L378" s="12">
        <v>37</v>
      </c>
      <c r="M378" s="74" t="str">
        <f t="shared" si="15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5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0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24</v>
      </c>
      <c r="AO378" s="41">
        <v>1665</v>
      </c>
      <c r="AP378" s="110"/>
      <c r="AQ378" s="111"/>
      <c r="AR378" s="126" t="str">
        <f t="shared" si="161"/>
        <v/>
      </c>
      <c r="AS378" s="126" t="str">
        <f t="shared" si="162"/>
        <v/>
      </c>
      <c r="AT378" s="127">
        <v>1537</v>
      </c>
      <c r="AU378" s="128"/>
      <c r="AV378" s="129"/>
      <c r="AW378" s="126" t="str">
        <f t="shared" si="163"/>
        <v/>
      </c>
      <c r="AX378" s="126" t="str">
        <f t="shared" si="164"/>
        <v/>
      </c>
      <c r="AY378" s="64" t="str">
        <f t="shared" si="165"/>
        <v/>
      </c>
      <c r="AZ378" s="97"/>
      <c r="BA378" s="68"/>
      <c r="BB378" s="68"/>
      <c r="BC378" s="68"/>
      <c r="BD378" s="68"/>
      <c r="BE378" s="15"/>
      <c r="BF378" s="5">
        <f t="shared" si="166"/>
        <v>16150</v>
      </c>
      <c r="BG378" s="41">
        <v>4800</v>
      </c>
      <c r="BH378" s="42">
        <v>6410</v>
      </c>
      <c r="BI378" s="42"/>
      <c r="BJ378" s="42"/>
      <c r="BK378" s="42"/>
      <c r="BL378" s="42"/>
      <c r="BM378" s="15">
        <v>4940</v>
      </c>
    </row>
    <row r="379" spans="1:65" outlineLevel="5">
      <c r="A379" s="22">
        <f t="shared" ref="A379:A426" si="167">MONTH(B379)</f>
        <v>11</v>
      </c>
      <c r="B379" s="9">
        <f t="shared" si="152"/>
        <v>43422</v>
      </c>
      <c r="C379" s="207">
        <v>369682</v>
      </c>
      <c r="D379" s="64">
        <f t="shared" si="157"/>
        <v>37.299999999999997</v>
      </c>
      <c r="E379" s="12">
        <v>38</v>
      </c>
      <c r="F379" s="12">
        <v>37</v>
      </c>
      <c r="G379" s="12">
        <v>38</v>
      </c>
      <c r="H379" s="12">
        <v>38</v>
      </c>
      <c r="I379" s="12">
        <v>37</v>
      </c>
      <c r="J379" s="12">
        <v>36</v>
      </c>
      <c r="K379" s="12">
        <v>37</v>
      </c>
      <c r="L379" s="12">
        <v>37</v>
      </c>
      <c r="M379" s="74" t="str">
        <f t="shared" si="15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5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0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25</v>
      </c>
      <c r="AO379" s="41">
        <v>1599</v>
      </c>
      <c r="AP379" s="110"/>
      <c r="AQ379" s="111"/>
      <c r="AR379" s="126" t="str">
        <f t="shared" si="161"/>
        <v/>
      </c>
      <c r="AS379" s="126" t="str">
        <f t="shared" si="162"/>
        <v/>
      </c>
      <c r="AT379" s="127">
        <v>1526</v>
      </c>
      <c r="AU379" s="128"/>
      <c r="AV379" s="129"/>
      <c r="AW379" s="126" t="str">
        <f t="shared" si="163"/>
        <v/>
      </c>
      <c r="AX379" s="126" t="str">
        <f t="shared" si="164"/>
        <v/>
      </c>
      <c r="AY379" s="64" t="str">
        <f t="shared" si="165"/>
        <v/>
      </c>
      <c r="AZ379" s="97"/>
      <c r="BA379" s="68"/>
      <c r="BB379" s="68"/>
      <c r="BC379" s="68"/>
      <c r="BD379" s="68"/>
      <c r="BE379" s="15"/>
      <c r="BF379" s="5">
        <f t="shared" si="166"/>
        <v>15700</v>
      </c>
      <c r="BG379" s="41">
        <v>4800</v>
      </c>
      <c r="BH379" s="42">
        <v>6000</v>
      </c>
      <c r="BI379" s="42"/>
      <c r="BJ379" s="42"/>
      <c r="BK379" s="42"/>
      <c r="BL379" s="42"/>
      <c r="BM379" s="15">
        <v>4900</v>
      </c>
    </row>
    <row r="380" spans="1:65" outlineLevel="5">
      <c r="A380" s="22">
        <f t="shared" si="167"/>
        <v>11</v>
      </c>
      <c r="B380" s="9">
        <f t="shared" si="152"/>
        <v>43423</v>
      </c>
      <c r="C380" s="207">
        <v>385044</v>
      </c>
      <c r="D380" s="64">
        <f t="shared" si="157"/>
        <v>37.299999999999997</v>
      </c>
      <c r="E380" s="12">
        <v>38</v>
      </c>
      <c r="F380" s="12">
        <v>37</v>
      </c>
      <c r="G380" s="12">
        <v>38</v>
      </c>
      <c r="H380" s="12">
        <v>38</v>
      </c>
      <c r="I380" s="12">
        <v>37</v>
      </c>
      <c r="J380" s="12">
        <v>36</v>
      </c>
      <c r="K380" s="12">
        <v>37</v>
      </c>
      <c r="L380" s="12">
        <v>37</v>
      </c>
      <c r="M380" s="74" t="str">
        <f t="shared" si="15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5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0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30</v>
      </c>
      <c r="AO380" s="41">
        <v>1345</v>
      </c>
      <c r="AP380" s="110"/>
      <c r="AQ380" s="111"/>
      <c r="AR380" s="126" t="str">
        <f t="shared" si="161"/>
        <v/>
      </c>
      <c r="AS380" s="126" t="str">
        <f t="shared" si="162"/>
        <v/>
      </c>
      <c r="AT380" s="127">
        <v>1278</v>
      </c>
      <c r="AU380" s="128"/>
      <c r="AV380" s="129"/>
      <c r="AW380" s="126" t="str">
        <f t="shared" si="163"/>
        <v/>
      </c>
      <c r="AX380" s="126" t="str">
        <f t="shared" si="164"/>
        <v/>
      </c>
      <c r="AY380" s="64" t="str">
        <f t="shared" si="165"/>
        <v/>
      </c>
      <c r="AZ380" s="97">
        <v>80.900000000000006</v>
      </c>
      <c r="BA380" s="68"/>
      <c r="BB380" s="68"/>
      <c r="BC380" s="68"/>
      <c r="BD380" s="68"/>
      <c r="BE380" s="15"/>
      <c r="BF380" s="5">
        <f t="shared" si="166"/>
        <v>17540</v>
      </c>
      <c r="BG380" s="41">
        <v>4800</v>
      </c>
      <c r="BH380" s="42">
        <v>7720</v>
      </c>
      <c r="BI380" s="42"/>
      <c r="BJ380" s="42"/>
      <c r="BK380" s="42"/>
      <c r="BL380" s="42"/>
      <c r="BM380" s="15">
        <v>5020</v>
      </c>
    </row>
    <row r="381" spans="1:65" outlineLevel="5">
      <c r="A381" s="22">
        <f t="shared" si="167"/>
        <v>11</v>
      </c>
      <c r="B381" s="9">
        <f t="shared" si="152"/>
        <v>43424</v>
      </c>
      <c r="C381" s="207">
        <v>396584</v>
      </c>
      <c r="D381" s="64">
        <f t="shared" si="157"/>
        <v>37.299999999999997</v>
      </c>
      <c r="E381" s="12">
        <v>38</v>
      </c>
      <c r="F381" s="12">
        <v>37</v>
      </c>
      <c r="G381" s="12">
        <v>38</v>
      </c>
      <c r="H381" s="12">
        <v>38</v>
      </c>
      <c r="I381" s="12">
        <v>37</v>
      </c>
      <c r="J381" s="12">
        <v>36</v>
      </c>
      <c r="K381" s="12">
        <v>37</v>
      </c>
      <c r="L381" s="12">
        <v>37</v>
      </c>
      <c r="M381" s="74" t="str">
        <f t="shared" si="158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5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0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31</v>
      </c>
      <c r="AO381" s="41">
        <v>1284</v>
      </c>
      <c r="AP381" s="110"/>
      <c r="AQ381" s="111"/>
      <c r="AR381" s="126" t="str">
        <f t="shared" si="161"/>
        <v/>
      </c>
      <c r="AS381" s="126" t="str">
        <f t="shared" si="162"/>
        <v/>
      </c>
      <c r="AT381" s="127">
        <v>1373</v>
      </c>
      <c r="AU381" s="128"/>
      <c r="AV381" s="129"/>
      <c r="AW381" s="126" t="str">
        <f t="shared" si="163"/>
        <v/>
      </c>
      <c r="AX381" s="126" t="str">
        <f t="shared" si="164"/>
        <v/>
      </c>
      <c r="AY381" s="64" t="str">
        <f t="shared" si="165"/>
        <v/>
      </c>
      <c r="AZ381" s="97">
        <v>80.11</v>
      </c>
      <c r="BA381" s="68"/>
      <c r="BB381" s="68"/>
      <c r="BC381" s="68"/>
      <c r="BD381" s="68"/>
      <c r="BE381" s="15"/>
      <c r="BF381" s="5">
        <f t="shared" si="166"/>
        <v>14260</v>
      </c>
      <c r="BG381" s="41">
        <v>4800</v>
      </c>
      <c r="BH381" s="42">
        <v>4580</v>
      </c>
      <c r="BI381" s="42"/>
      <c r="BJ381" s="42"/>
      <c r="BK381" s="42"/>
      <c r="BL381" s="42"/>
      <c r="BM381" s="15">
        <v>4880</v>
      </c>
    </row>
    <row r="382" spans="1:65" outlineLevel="5">
      <c r="A382" s="22">
        <f t="shared" si="167"/>
        <v>11</v>
      </c>
      <c r="B382" s="9">
        <f t="shared" si="152"/>
        <v>43425</v>
      </c>
      <c r="C382" s="207">
        <v>407094</v>
      </c>
      <c r="D382" s="64">
        <f t="shared" si="157"/>
        <v>37</v>
      </c>
      <c r="E382" s="12">
        <v>38</v>
      </c>
      <c r="F382" s="12">
        <v>37</v>
      </c>
      <c r="G382" s="12">
        <v>38</v>
      </c>
      <c r="H382" s="12">
        <v>37</v>
      </c>
      <c r="I382" s="12">
        <v>37</v>
      </c>
      <c r="J382" s="12">
        <v>36</v>
      </c>
      <c r="K382" s="12">
        <v>37</v>
      </c>
      <c r="L382" s="12">
        <v>36</v>
      </c>
      <c r="M382" s="74" t="str">
        <f t="shared" si="158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5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0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25</v>
      </c>
      <c r="AO382" s="41">
        <v>1594</v>
      </c>
      <c r="AP382" s="110"/>
      <c r="AQ382" s="111"/>
      <c r="AR382" s="126" t="str">
        <f t="shared" si="161"/>
        <v/>
      </c>
      <c r="AS382" s="126" t="str">
        <f t="shared" si="162"/>
        <v/>
      </c>
      <c r="AT382" s="127">
        <v>1657</v>
      </c>
      <c r="AU382" s="128"/>
      <c r="AV382" s="129"/>
      <c r="AW382" s="126" t="str">
        <f t="shared" si="163"/>
        <v/>
      </c>
      <c r="AX382" s="126" t="str">
        <f t="shared" si="164"/>
        <v/>
      </c>
      <c r="AY382" s="64" t="str">
        <f t="shared" si="165"/>
        <v/>
      </c>
      <c r="AZ382" s="97">
        <v>79.91</v>
      </c>
      <c r="BA382" s="68"/>
      <c r="BB382" s="68"/>
      <c r="BC382" s="68"/>
      <c r="BD382" s="68"/>
      <c r="BE382" s="15"/>
      <c r="BF382" s="5">
        <f t="shared" si="166"/>
        <v>13970</v>
      </c>
      <c r="BG382" s="41">
        <v>4800</v>
      </c>
      <c r="BH382" s="42">
        <v>4260</v>
      </c>
      <c r="BI382" s="42"/>
      <c r="BJ382" s="42"/>
      <c r="BK382" s="42"/>
      <c r="BL382" s="42"/>
      <c r="BM382" s="15">
        <v>4910</v>
      </c>
    </row>
    <row r="383" spans="1:65" outlineLevel="5">
      <c r="A383" s="22">
        <f t="shared" si="167"/>
        <v>11</v>
      </c>
      <c r="B383" s="9">
        <f t="shared" si="152"/>
        <v>43426</v>
      </c>
      <c r="C383" s="207">
        <v>418252</v>
      </c>
      <c r="D383" s="64">
        <f t="shared" si="157"/>
        <v>37.299999999999997</v>
      </c>
      <c r="E383" s="12">
        <v>38</v>
      </c>
      <c r="F383" s="12">
        <v>37</v>
      </c>
      <c r="G383" s="12">
        <v>39</v>
      </c>
      <c r="H383" s="12">
        <v>37</v>
      </c>
      <c r="I383" s="12">
        <v>37</v>
      </c>
      <c r="J383" s="12">
        <v>36</v>
      </c>
      <c r="K383" s="12">
        <v>38</v>
      </c>
      <c r="L383" s="12">
        <v>36</v>
      </c>
      <c r="M383" s="74" t="str">
        <f t="shared" si="15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5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0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27</v>
      </c>
      <c r="AO383" s="41">
        <v>1451</v>
      </c>
      <c r="AP383" s="110"/>
      <c r="AQ383" s="111"/>
      <c r="AR383" s="126" t="str">
        <f t="shared" si="161"/>
        <v/>
      </c>
      <c r="AS383" s="126" t="str">
        <f t="shared" si="162"/>
        <v/>
      </c>
      <c r="AT383" s="127">
        <v>1638</v>
      </c>
      <c r="AU383" s="128"/>
      <c r="AV383" s="129"/>
      <c r="AW383" s="126" t="str">
        <f t="shared" si="163"/>
        <v/>
      </c>
      <c r="AX383" s="126" t="str">
        <f t="shared" si="164"/>
        <v/>
      </c>
      <c r="AY383" s="64" t="str">
        <f t="shared" si="165"/>
        <v/>
      </c>
      <c r="AZ383" s="97">
        <v>79.150000000000006</v>
      </c>
      <c r="BA383" s="68"/>
      <c r="BB383" s="68"/>
      <c r="BC383" s="68"/>
      <c r="BD383" s="68"/>
      <c r="BE383" s="15"/>
      <c r="BF383" s="5">
        <f t="shared" si="166"/>
        <v>17810</v>
      </c>
      <c r="BG383" s="41">
        <v>9600</v>
      </c>
      <c r="BH383" s="42">
        <v>3340</v>
      </c>
      <c r="BI383" s="42"/>
      <c r="BJ383" s="42"/>
      <c r="BK383" s="42"/>
      <c r="BL383" s="42"/>
      <c r="BM383" s="15">
        <v>4870</v>
      </c>
    </row>
    <row r="384" spans="1:65" outlineLevel="5">
      <c r="A384" s="22">
        <f t="shared" si="167"/>
        <v>11</v>
      </c>
      <c r="B384" s="9">
        <f t="shared" si="152"/>
        <v>43427</v>
      </c>
      <c r="C384" s="207">
        <v>394710</v>
      </c>
      <c r="D384" s="64">
        <f t="shared" si="157"/>
        <v>37.799999999999997</v>
      </c>
      <c r="E384" s="12">
        <v>38</v>
      </c>
      <c r="F384" s="12">
        <v>38</v>
      </c>
      <c r="G384" s="12">
        <v>39</v>
      </c>
      <c r="H384" s="12">
        <v>38</v>
      </c>
      <c r="I384" s="12">
        <v>37</v>
      </c>
      <c r="J384" s="12">
        <v>37</v>
      </c>
      <c r="K384" s="12">
        <v>38</v>
      </c>
      <c r="L384" s="12">
        <v>37</v>
      </c>
      <c r="M384" s="74">
        <f t="shared" si="158"/>
        <v>7.6</v>
      </c>
      <c r="N384" s="83">
        <v>7.65</v>
      </c>
      <c r="O384" s="83">
        <v>7.58</v>
      </c>
      <c r="P384" s="83">
        <v>7.53</v>
      </c>
      <c r="Q384" s="83">
        <v>7.61</v>
      </c>
      <c r="R384" s="83"/>
      <c r="S384" s="83"/>
      <c r="T384" s="83"/>
      <c r="U384" s="83"/>
      <c r="V384" s="5" t="str">
        <f t="shared" si="15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0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24</v>
      </c>
      <c r="AO384" s="41">
        <v>1629</v>
      </c>
      <c r="AP384" s="110">
        <v>4.9000000000000004</v>
      </c>
      <c r="AQ384" s="111">
        <v>3.75</v>
      </c>
      <c r="AR384" s="126">
        <f t="shared" si="161"/>
        <v>76.530612244897952</v>
      </c>
      <c r="AS384" s="126">
        <f t="shared" si="162"/>
        <v>23.469387755102048</v>
      </c>
      <c r="AT384" s="127">
        <v>1629</v>
      </c>
      <c r="AU384" s="128">
        <v>2.46</v>
      </c>
      <c r="AV384" s="129">
        <v>1.47</v>
      </c>
      <c r="AW384" s="126">
        <f t="shared" si="163"/>
        <v>59.756097560975604</v>
      </c>
      <c r="AX384" s="126">
        <f t="shared" si="164"/>
        <v>40.243902439024396</v>
      </c>
      <c r="AY384" s="64">
        <f t="shared" si="165"/>
        <v>54.464646464646464</v>
      </c>
      <c r="AZ384" s="97">
        <v>80.88</v>
      </c>
      <c r="BA384" s="68"/>
      <c r="BB384" s="68"/>
      <c r="BC384" s="68"/>
      <c r="BD384" s="68"/>
      <c r="BE384" s="15"/>
      <c r="BF384" s="5">
        <f t="shared" si="166"/>
        <v>17460</v>
      </c>
      <c r="BG384" s="41">
        <v>9600</v>
      </c>
      <c r="BH384" s="42">
        <v>2960</v>
      </c>
      <c r="BI384" s="42"/>
      <c r="BJ384" s="42"/>
      <c r="BK384" s="42"/>
      <c r="BL384" s="42"/>
      <c r="BM384" s="15">
        <v>4900</v>
      </c>
    </row>
    <row r="385" spans="1:65" outlineLevel="5">
      <c r="A385" s="22">
        <f t="shared" si="167"/>
        <v>11</v>
      </c>
      <c r="B385" s="9">
        <f t="shared" si="152"/>
        <v>43428</v>
      </c>
      <c r="C385" s="207">
        <v>387538</v>
      </c>
      <c r="D385" s="64">
        <f t="shared" si="157"/>
        <v>37.799999999999997</v>
      </c>
      <c r="E385" s="12">
        <v>38</v>
      </c>
      <c r="F385" s="12">
        <v>38</v>
      </c>
      <c r="G385" s="12">
        <v>39</v>
      </c>
      <c r="H385" s="12">
        <v>38</v>
      </c>
      <c r="I385" s="12">
        <v>37</v>
      </c>
      <c r="J385" s="12">
        <v>37</v>
      </c>
      <c r="K385" s="12">
        <v>38</v>
      </c>
      <c r="L385" s="12">
        <v>37</v>
      </c>
      <c r="M385" s="74" t="str">
        <f t="shared" si="158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5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0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25</v>
      </c>
      <c r="AO385" s="41">
        <v>1592</v>
      </c>
      <c r="AP385" s="110"/>
      <c r="AQ385" s="111"/>
      <c r="AR385" s="126" t="str">
        <f t="shared" si="161"/>
        <v/>
      </c>
      <c r="AS385" s="126" t="str">
        <f t="shared" si="162"/>
        <v/>
      </c>
      <c r="AT385" s="127">
        <v>1611</v>
      </c>
      <c r="AU385" s="128"/>
      <c r="AV385" s="129"/>
      <c r="AW385" s="126" t="str">
        <f t="shared" si="163"/>
        <v/>
      </c>
      <c r="AX385" s="126" t="str">
        <f t="shared" si="164"/>
        <v/>
      </c>
      <c r="AY385" s="64" t="str">
        <f t="shared" si="165"/>
        <v/>
      </c>
      <c r="AZ385" s="97"/>
      <c r="BA385" s="68"/>
      <c r="BB385" s="68"/>
      <c r="BC385" s="68"/>
      <c r="BD385" s="68"/>
      <c r="BE385" s="15"/>
      <c r="BF385" s="5">
        <f t="shared" si="166"/>
        <v>18400</v>
      </c>
      <c r="BG385" s="41">
        <v>9600</v>
      </c>
      <c r="BH385" s="42">
        <v>4110</v>
      </c>
      <c r="BI385" s="42"/>
      <c r="BJ385" s="42"/>
      <c r="BK385" s="42"/>
      <c r="BL385" s="42"/>
      <c r="BM385" s="15">
        <v>4690</v>
      </c>
    </row>
    <row r="386" spans="1:65" outlineLevel="5">
      <c r="A386" s="22">
        <f t="shared" si="167"/>
        <v>11</v>
      </c>
      <c r="B386" s="9">
        <f t="shared" si="152"/>
        <v>43429</v>
      </c>
      <c r="C386" s="207">
        <v>365753</v>
      </c>
      <c r="D386" s="64">
        <f t="shared" si="157"/>
        <v>37.5</v>
      </c>
      <c r="E386" s="12">
        <v>38</v>
      </c>
      <c r="F386" s="12">
        <v>38</v>
      </c>
      <c r="G386" s="12">
        <v>38</v>
      </c>
      <c r="H386" s="12">
        <v>38</v>
      </c>
      <c r="I386" s="12">
        <v>37</v>
      </c>
      <c r="J386" s="12">
        <v>37</v>
      </c>
      <c r="K386" s="12">
        <v>37</v>
      </c>
      <c r="L386" s="12">
        <v>37</v>
      </c>
      <c r="M386" s="74" t="str">
        <f t="shared" si="15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5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0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26</v>
      </c>
      <c r="AO386" s="41">
        <v>1513</v>
      </c>
      <c r="AP386" s="110"/>
      <c r="AQ386" s="111"/>
      <c r="AR386" s="126" t="str">
        <f t="shared" si="161"/>
        <v/>
      </c>
      <c r="AS386" s="126" t="str">
        <f t="shared" si="162"/>
        <v/>
      </c>
      <c r="AT386" s="127">
        <v>1602</v>
      </c>
      <c r="AU386" s="128"/>
      <c r="AV386" s="129"/>
      <c r="AW386" s="126" t="str">
        <f t="shared" si="163"/>
        <v/>
      </c>
      <c r="AX386" s="126" t="str">
        <f t="shared" si="164"/>
        <v/>
      </c>
      <c r="AY386" s="64" t="str">
        <f t="shared" si="165"/>
        <v/>
      </c>
      <c r="AZ386" s="97"/>
      <c r="BA386" s="68"/>
      <c r="BB386" s="68"/>
      <c r="BC386" s="68"/>
      <c r="BD386" s="68"/>
      <c r="BE386" s="15"/>
      <c r="BF386" s="5">
        <f t="shared" si="166"/>
        <v>14400</v>
      </c>
      <c r="BG386" s="41">
        <v>9600</v>
      </c>
      <c r="BH386" s="42">
        <v>0</v>
      </c>
      <c r="BI386" s="42"/>
      <c r="BJ386" s="42"/>
      <c r="BK386" s="42"/>
      <c r="BL386" s="42"/>
      <c r="BM386" s="15">
        <v>4800</v>
      </c>
    </row>
    <row r="387" spans="1:65" outlineLevel="5">
      <c r="A387" s="22">
        <f t="shared" si="167"/>
        <v>11</v>
      </c>
      <c r="B387" s="9">
        <f t="shared" si="152"/>
        <v>43430</v>
      </c>
      <c r="C387" s="207">
        <v>382783</v>
      </c>
      <c r="D387" s="64">
        <f t="shared" si="157"/>
        <v>38</v>
      </c>
      <c r="E387" s="12">
        <v>38</v>
      </c>
      <c r="F387" s="12">
        <v>38</v>
      </c>
      <c r="G387" s="12">
        <v>40</v>
      </c>
      <c r="H387" s="12">
        <v>38</v>
      </c>
      <c r="I387" s="12">
        <v>37</v>
      </c>
      <c r="J387" s="12">
        <v>37</v>
      </c>
      <c r="K387" s="12">
        <v>39</v>
      </c>
      <c r="L387" s="12">
        <v>37</v>
      </c>
      <c r="M387" s="74" t="str">
        <f t="shared" si="15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5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0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29</v>
      </c>
      <c r="AO387" s="41">
        <v>1353</v>
      </c>
      <c r="AP387" s="110"/>
      <c r="AQ387" s="111"/>
      <c r="AR387" s="126" t="str">
        <f t="shared" si="161"/>
        <v/>
      </c>
      <c r="AS387" s="126" t="str">
        <f t="shared" si="162"/>
        <v/>
      </c>
      <c r="AT387" s="127">
        <v>1589</v>
      </c>
      <c r="AU387" s="128"/>
      <c r="AV387" s="129"/>
      <c r="AW387" s="126" t="str">
        <f t="shared" si="163"/>
        <v/>
      </c>
      <c r="AX387" s="126" t="str">
        <f t="shared" si="164"/>
        <v/>
      </c>
      <c r="AY387" s="64" t="str">
        <f t="shared" si="165"/>
        <v/>
      </c>
      <c r="AZ387" s="97">
        <v>80.16</v>
      </c>
      <c r="BA387" s="68"/>
      <c r="BB387" s="68"/>
      <c r="BC387" s="68"/>
      <c r="BD387" s="68"/>
      <c r="BE387" s="15"/>
      <c r="BF387" s="5">
        <f t="shared" si="166"/>
        <v>18940</v>
      </c>
      <c r="BG387" s="41">
        <v>9600</v>
      </c>
      <c r="BH387" s="42">
        <v>4430</v>
      </c>
      <c r="BI387" s="42"/>
      <c r="BJ387" s="42"/>
      <c r="BK387" s="42"/>
      <c r="BL387" s="42"/>
      <c r="BM387" s="15">
        <v>4910</v>
      </c>
    </row>
    <row r="388" spans="1:65" outlineLevel="5">
      <c r="A388" s="22">
        <f t="shared" si="167"/>
        <v>11</v>
      </c>
      <c r="B388" s="9">
        <f t="shared" si="152"/>
        <v>43431</v>
      </c>
      <c r="C388" s="207">
        <v>376055</v>
      </c>
      <c r="D388" s="64">
        <f t="shared" si="157"/>
        <v>38</v>
      </c>
      <c r="E388" s="12">
        <v>38</v>
      </c>
      <c r="F388" s="12">
        <v>38</v>
      </c>
      <c r="G388" s="12">
        <v>40</v>
      </c>
      <c r="H388" s="12">
        <v>38</v>
      </c>
      <c r="I388" s="12">
        <v>37</v>
      </c>
      <c r="J388" s="12">
        <v>37</v>
      </c>
      <c r="K388" s="12">
        <v>39</v>
      </c>
      <c r="L388" s="12">
        <v>37</v>
      </c>
      <c r="M388" s="74" t="str">
        <f t="shared" si="158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5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0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31</v>
      </c>
      <c r="AO388" s="41">
        <v>1267</v>
      </c>
      <c r="AP388" s="110"/>
      <c r="AQ388" s="111"/>
      <c r="AR388" s="126" t="str">
        <f t="shared" si="161"/>
        <v/>
      </c>
      <c r="AS388" s="126" t="str">
        <f t="shared" si="162"/>
        <v/>
      </c>
      <c r="AT388" s="127">
        <v>1040</v>
      </c>
      <c r="AU388" s="128"/>
      <c r="AV388" s="129"/>
      <c r="AW388" s="126" t="str">
        <f t="shared" si="163"/>
        <v/>
      </c>
      <c r="AX388" s="126" t="str">
        <f t="shared" si="164"/>
        <v/>
      </c>
      <c r="AY388" s="64" t="str">
        <f t="shared" si="165"/>
        <v/>
      </c>
      <c r="AZ388" s="97">
        <v>79.459999999999994</v>
      </c>
      <c r="BA388" s="68">
        <v>60.88</v>
      </c>
      <c r="BB388" s="68"/>
      <c r="BC388" s="68"/>
      <c r="BD388" s="68"/>
      <c r="BE388" s="15"/>
      <c r="BF388" s="5">
        <f t="shared" si="166"/>
        <v>15390</v>
      </c>
      <c r="BG388" s="41">
        <v>4700</v>
      </c>
      <c r="BH388" s="42">
        <v>9250</v>
      </c>
      <c r="BI388" s="42"/>
      <c r="BJ388" s="42"/>
      <c r="BK388" s="42"/>
      <c r="BL388" s="42"/>
      <c r="BM388" s="15">
        <v>1440</v>
      </c>
    </row>
    <row r="389" spans="1:65" outlineLevel="5">
      <c r="A389" s="22">
        <f t="shared" si="167"/>
        <v>11</v>
      </c>
      <c r="B389" s="9">
        <f t="shared" si="152"/>
        <v>43432</v>
      </c>
      <c r="C389" s="207">
        <v>397554</v>
      </c>
      <c r="D389" s="64">
        <f t="shared" si="157"/>
        <v>37.799999999999997</v>
      </c>
      <c r="E389" s="12">
        <v>38</v>
      </c>
      <c r="F389" s="12">
        <v>37</v>
      </c>
      <c r="G389" s="12">
        <v>39</v>
      </c>
      <c r="H389" s="12">
        <v>39</v>
      </c>
      <c r="I389" s="12">
        <v>37</v>
      </c>
      <c r="J389" s="12">
        <v>36</v>
      </c>
      <c r="K389" s="12">
        <v>38</v>
      </c>
      <c r="L389" s="12">
        <v>38</v>
      </c>
      <c r="M389" s="74" t="str">
        <f t="shared" si="158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5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0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27</v>
      </c>
      <c r="AO389" s="41">
        <v>1469</v>
      </c>
      <c r="AP389" s="110"/>
      <c r="AQ389" s="111"/>
      <c r="AR389" s="126" t="str">
        <f t="shared" si="161"/>
        <v/>
      </c>
      <c r="AS389" s="126" t="str">
        <f t="shared" si="162"/>
        <v/>
      </c>
      <c r="AT389" s="127">
        <v>1379</v>
      </c>
      <c r="AU389" s="128"/>
      <c r="AV389" s="129"/>
      <c r="AW389" s="126" t="str">
        <f t="shared" si="163"/>
        <v/>
      </c>
      <c r="AX389" s="126" t="str">
        <f t="shared" si="164"/>
        <v/>
      </c>
      <c r="AY389" s="64" t="str">
        <f t="shared" si="165"/>
        <v/>
      </c>
      <c r="AZ389" s="97">
        <v>79.53</v>
      </c>
      <c r="BA389" s="68"/>
      <c r="BB389" s="68"/>
      <c r="BC389" s="68"/>
      <c r="BD389" s="68"/>
      <c r="BE389" s="15"/>
      <c r="BF389" s="5">
        <f t="shared" si="166"/>
        <v>15950</v>
      </c>
      <c r="BG389" s="41">
        <v>4800</v>
      </c>
      <c r="BH389" s="42">
        <v>6520</v>
      </c>
      <c r="BI389" s="42"/>
      <c r="BJ389" s="42"/>
      <c r="BK389" s="42"/>
      <c r="BL389" s="42"/>
      <c r="BM389" s="15">
        <v>4630</v>
      </c>
    </row>
    <row r="390" spans="1:65" outlineLevel="5">
      <c r="A390" s="22">
        <f t="shared" si="167"/>
        <v>11</v>
      </c>
      <c r="B390" s="9">
        <f t="shared" si="152"/>
        <v>43433</v>
      </c>
      <c r="C390" s="207">
        <v>376826</v>
      </c>
      <c r="D390" s="64">
        <f t="shared" si="157"/>
        <v>37.5</v>
      </c>
      <c r="E390" s="12">
        <v>38</v>
      </c>
      <c r="F390" s="12">
        <v>38</v>
      </c>
      <c r="G390" s="12">
        <v>38</v>
      </c>
      <c r="H390" s="12">
        <v>38</v>
      </c>
      <c r="I390" s="12">
        <v>37</v>
      </c>
      <c r="J390" s="12">
        <v>37</v>
      </c>
      <c r="K390" s="12">
        <v>37</v>
      </c>
      <c r="L390" s="12">
        <v>37</v>
      </c>
      <c r="M390" s="74" t="str">
        <f t="shared" si="158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5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0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26</v>
      </c>
      <c r="AO390" s="41">
        <v>1520</v>
      </c>
      <c r="AP390" s="110"/>
      <c r="AQ390" s="111"/>
      <c r="AR390" s="126" t="str">
        <f t="shared" si="161"/>
        <v/>
      </c>
      <c r="AS390" s="126" t="str">
        <f t="shared" si="162"/>
        <v/>
      </c>
      <c r="AT390" s="127">
        <v>1497</v>
      </c>
      <c r="AU390" s="128"/>
      <c r="AV390" s="129"/>
      <c r="AW390" s="126" t="str">
        <f t="shared" si="163"/>
        <v/>
      </c>
      <c r="AX390" s="126" t="str">
        <f t="shared" si="164"/>
        <v/>
      </c>
      <c r="AY390" s="64" t="str">
        <f t="shared" si="165"/>
        <v/>
      </c>
      <c r="AZ390" s="97">
        <v>80.12</v>
      </c>
      <c r="BA390" s="68"/>
      <c r="BB390" s="68"/>
      <c r="BC390" s="68"/>
      <c r="BD390" s="68"/>
      <c r="BE390" s="15"/>
      <c r="BF390" s="5">
        <f t="shared" si="166"/>
        <v>16390</v>
      </c>
      <c r="BG390" s="41">
        <v>4800</v>
      </c>
      <c r="BH390" s="42">
        <v>6860</v>
      </c>
      <c r="BI390" s="42"/>
      <c r="BJ390" s="42"/>
      <c r="BK390" s="42"/>
      <c r="BL390" s="42"/>
      <c r="BM390" s="15">
        <v>4730</v>
      </c>
    </row>
    <row r="391" spans="1:65" ht="17.25" outlineLevel="5" thickBot="1">
      <c r="A391" s="31">
        <f t="shared" si="167"/>
        <v>11</v>
      </c>
      <c r="B391" s="32">
        <f t="shared" si="152"/>
        <v>43434</v>
      </c>
      <c r="C391" s="207">
        <v>378387</v>
      </c>
      <c r="D391" s="64">
        <f t="shared" si="157"/>
        <v>37.299999999999997</v>
      </c>
      <c r="E391" s="12">
        <v>37</v>
      </c>
      <c r="F391" s="12">
        <v>37</v>
      </c>
      <c r="G391" s="12">
        <v>39</v>
      </c>
      <c r="H391" s="12">
        <v>38</v>
      </c>
      <c r="I391" s="12">
        <v>36</v>
      </c>
      <c r="J391" s="12">
        <v>36</v>
      </c>
      <c r="K391" s="12">
        <v>38</v>
      </c>
      <c r="L391" s="12">
        <v>37</v>
      </c>
      <c r="M391" s="74">
        <f t="shared" si="158"/>
        <v>7.6</v>
      </c>
      <c r="N391" s="83">
        <v>7.59</v>
      </c>
      <c r="O391" s="83">
        <v>7.61</v>
      </c>
      <c r="P391" s="83">
        <v>7.56</v>
      </c>
      <c r="Q391" s="83">
        <v>7.66</v>
      </c>
      <c r="R391" s="83"/>
      <c r="S391" s="83"/>
      <c r="T391" s="83"/>
      <c r="U391" s="83"/>
      <c r="V391" s="5" t="str">
        <f t="shared" si="15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0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25</v>
      </c>
      <c r="AO391" s="41">
        <v>1579</v>
      </c>
      <c r="AP391" s="110">
        <v>5.1100000000000003</v>
      </c>
      <c r="AQ391" s="111">
        <v>3.99</v>
      </c>
      <c r="AR391" s="126">
        <f t="shared" si="161"/>
        <v>78.082191780821915</v>
      </c>
      <c r="AS391" s="126">
        <f t="shared" si="162"/>
        <v>21.917808219178085</v>
      </c>
      <c r="AT391" s="127">
        <v>1495</v>
      </c>
      <c r="AU391" s="128">
        <v>2.39</v>
      </c>
      <c r="AV391" s="129">
        <v>1.39</v>
      </c>
      <c r="AW391" s="126">
        <f t="shared" si="163"/>
        <v>58.158995815899573</v>
      </c>
      <c r="AX391" s="126">
        <f t="shared" si="164"/>
        <v>41.841004184100427</v>
      </c>
      <c r="AY391" s="64">
        <f t="shared" si="165"/>
        <v>60.982456140350884</v>
      </c>
      <c r="AZ391" s="97">
        <v>80.73</v>
      </c>
      <c r="BA391" s="68"/>
      <c r="BB391" s="68"/>
      <c r="BC391" s="68"/>
      <c r="BD391" s="68"/>
      <c r="BE391" s="15"/>
      <c r="BF391" s="5">
        <f t="shared" si="166"/>
        <v>15620</v>
      </c>
      <c r="BG391" s="41">
        <v>6400</v>
      </c>
      <c r="BH391" s="42">
        <v>4490</v>
      </c>
      <c r="BI391" s="42"/>
      <c r="BJ391" s="42"/>
      <c r="BK391" s="42"/>
      <c r="BL391" s="42"/>
      <c r="BM391" s="15">
        <v>4730</v>
      </c>
    </row>
    <row r="392" spans="1:65" outlineLevel="4">
      <c r="A392" s="157" t="s">
        <v>44</v>
      </c>
      <c r="B392" s="158"/>
      <c r="C392" s="50">
        <f t="shared" ref="C392:BM392" si="168">SUBTOTAL(4,C362:C391)</f>
        <v>521743</v>
      </c>
      <c r="D392" s="60">
        <f t="shared" si="168"/>
        <v>38</v>
      </c>
      <c r="E392" s="28">
        <f t="shared" si="168"/>
        <v>39</v>
      </c>
      <c r="F392" s="28">
        <f t="shared" si="168"/>
        <v>38</v>
      </c>
      <c r="G392" s="28">
        <f t="shared" si="168"/>
        <v>40</v>
      </c>
      <c r="H392" s="28">
        <f t="shared" si="168"/>
        <v>39</v>
      </c>
      <c r="I392" s="28">
        <f t="shared" si="168"/>
        <v>38</v>
      </c>
      <c r="J392" s="28">
        <f t="shared" si="168"/>
        <v>37</v>
      </c>
      <c r="K392" s="28">
        <f t="shared" si="168"/>
        <v>39</v>
      </c>
      <c r="L392" s="28">
        <f t="shared" si="168"/>
        <v>38</v>
      </c>
      <c r="M392" s="71">
        <f t="shared" si="168"/>
        <v>7.6</v>
      </c>
      <c r="N392" s="82">
        <f t="shared" si="168"/>
        <v>7.65</v>
      </c>
      <c r="O392" s="82">
        <f t="shared" si="168"/>
        <v>7.61</v>
      </c>
      <c r="P392" s="82">
        <f t="shared" si="168"/>
        <v>7.56</v>
      </c>
      <c r="Q392" s="82">
        <f t="shared" si="168"/>
        <v>7.66</v>
      </c>
      <c r="R392" s="82">
        <f t="shared" si="168"/>
        <v>0</v>
      </c>
      <c r="S392" s="82">
        <f t="shared" si="168"/>
        <v>0</v>
      </c>
      <c r="T392" s="82">
        <f t="shared" si="168"/>
        <v>0</v>
      </c>
      <c r="U392" s="82">
        <f t="shared" si="168"/>
        <v>0</v>
      </c>
      <c r="V392" s="29">
        <f t="shared" si="168"/>
        <v>0</v>
      </c>
      <c r="W392" s="39">
        <f t="shared" si="168"/>
        <v>0</v>
      </c>
      <c r="X392" s="39">
        <f t="shared" si="168"/>
        <v>0</v>
      </c>
      <c r="Y392" s="39">
        <f t="shared" si="168"/>
        <v>0</v>
      </c>
      <c r="Z392" s="39">
        <f t="shared" si="168"/>
        <v>0</v>
      </c>
      <c r="AA392" s="39">
        <f t="shared" si="168"/>
        <v>0</v>
      </c>
      <c r="AB392" s="39">
        <f t="shared" si="168"/>
        <v>0</v>
      </c>
      <c r="AC392" s="39">
        <f t="shared" si="168"/>
        <v>0</v>
      </c>
      <c r="AD392" s="39">
        <f t="shared" si="168"/>
        <v>0</v>
      </c>
      <c r="AE392" s="29">
        <f t="shared" si="168"/>
        <v>0</v>
      </c>
      <c r="AF392" s="39">
        <f t="shared" si="168"/>
        <v>0</v>
      </c>
      <c r="AG392" s="39">
        <f t="shared" si="168"/>
        <v>0</v>
      </c>
      <c r="AH392" s="39">
        <f t="shared" si="168"/>
        <v>0</v>
      </c>
      <c r="AI392" s="39">
        <f t="shared" si="168"/>
        <v>0</v>
      </c>
      <c r="AJ392" s="39">
        <f t="shared" si="168"/>
        <v>0</v>
      </c>
      <c r="AK392" s="39">
        <f t="shared" si="168"/>
        <v>0</v>
      </c>
      <c r="AL392" s="39">
        <f t="shared" si="168"/>
        <v>0</v>
      </c>
      <c r="AM392" s="39">
        <f t="shared" si="168"/>
        <v>0</v>
      </c>
      <c r="AN392" s="39">
        <f t="shared" si="168"/>
        <v>33</v>
      </c>
      <c r="AO392" s="39">
        <f t="shared" si="168"/>
        <v>1669</v>
      </c>
      <c r="AP392" s="104">
        <f t="shared" si="168"/>
        <v>5.1100000000000003</v>
      </c>
      <c r="AQ392" s="105">
        <f t="shared" si="168"/>
        <v>3.99</v>
      </c>
      <c r="AR392" s="106">
        <f t="shared" si="168"/>
        <v>78.082191780821915</v>
      </c>
      <c r="AS392" s="106">
        <f t="shared" si="168"/>
        <v>26.55246252676659</v>
      </c>
      <c r="AT392" s="107">
        <f t="shared" si="168"/>
        <v>1657</v>
      </c>
      <c r="AU392" s="108">
        <f t="shared" si="168"/>
        <v>2.4700000000000002</v>
      </c>
      <c r="AV392" s="109">
        <f t="shared" si="168"/>
        <v>1.47</v>
      </c>
      <c r="AW392" s="106">
        <f t="shared" si="168"/>
        <v>59.756097560975604</v>
      </c>
      <c r="AX392" s="106">
        <f t="shared" si="168"/>
        <v>42.083333333333343</v>
      </c>
      <c r="AY392" s="60">
        <f t="shared" si="168"/>
        <v>60.982456140350884</v>
      </c>
      <c r="AZ392" s="96">
        <f t="shared" si="168"/>
        <v>80.900000000000006</v>
      </c>
      <c r="BA392" s="67">
        <f t="shared" si="168"/>
        <v>60.88</v>
      </c>
      <c r="BB392" s="67">
        <f t="shared" si="168"/>
        <v>0</v>
      </c>
      <c r="BC392" s="67">
        <f t="shared" si="168"/>
        <v>0</v>
      </c>
      <c r="BD392" s="67">
        <f t="shared" si="168"/>
        <v>0</v>
      </c>
      <c r="BE392" s="27">
        <f t="shared" si="168"/>
        <v>0</v>
      </c>
      <c r="BF392" s="29">
        <f t="shared" si="168"/>
        <v>19690</v>
      </c>
      <c r="BG392" s="39">
        <f t="shared" si="168"/>
        <v>9600</v>
      </c>
      <c r="BH392" s="40">
        <f t="shared" si="168"/>
        <v>9850</v>
      </c>
      <c r="BI392" s="40">
        <f t="shared" si="168"/>
        <v>0</v>
      </c>
      <c r="BJ392" s="40">
        <f t="shared" si="168"/>
        <v>0</v>
      </c>
      <c r="BK392" s="40">
        <f t="shared" si="168"/>
        <v>0</v>
      </c>
      <c r="BL392" s="40">
        <f t="shared" si="168"/>
        <v>0</v>
      </c>
      <c r="BM392" s="27">
        <f t="shared" si="168"/>
        <v>5130</v>
      </c>
    </row>
    <row r="393" spans="1:65" outlineLevel="3">
      <c r="A393" s="187" t="s">
        <v>33</v>
      </c>
      <c r="B393" s="188"/>
      <c r="C393" s="207">
        <f t="shared" ref="C393:BM393" si="169">SUBTOTAL(5,C362:C391)</f>
        <v>325518</v>
      </c>
      <c r="D393" s="208">
        <f t="shared" si="169"/>
        <v>37</v>
      </c>
      <c r="E393" s="12">
        <f t="shared" si="169"/>
        <v>37</v>
      </c>
      <c r="F393" s="12">
        <f t="shared" si="169"/>
        <v>37</v>
      </c>
      <c r="G393" s="12">
        <f t="shared" si="169"/>
        <v>38</v>
      </c>
      <c r="H393" s="12">
        <f t="shared" si="169"/>
        <v>37</v>
      </c>
      <c r="I393" s="12">
        <f t="shared" si="169"/>
        <v>36</v>
      </c>
      <c r="J393" s="12">
        <f t="shared" si="169"/>
        <v>36</v>
      </c>
      <c r="K393" s="12">
        <f t="shared" si="169"/>
        <v>37</v>
      </c>
      <c r="L393" s="12">
        <f t="shared" si="169"/>
        <v>36</v>
      </c>
      <c r="M393" s="210">
        <f t="shared" si="169"/>
        <v>7.4</v>
      </c>
      <c r="N393" s="83">
        <f t="shared" si="169"/>
        <v>7.33</v>
      </c>
      <c r="O393" s="83">
        <f t="shared" si="169"/>
        <v>7.34</v>
      </c>
      <c r="P393" s="83">
        <f t="shared" si="169"/>
        <v>7.34</v>
      </c>
      <c r="Q393" s="83">
        <f t="shared" si="169"/>
        <v>7.4</v>
      </c>
      <c r="R393" s="83">
        <f t="shared" si="169"/>
        <v>0</v>
      </c>
      <c r="S393" s="83">
        <f t="shared" si="169"/>
        <v>0</v>
      </c>
      <c r="T393" s="83">
        <f t="shared" si="169"/>
        <v>0</v>
      </c>
      <c r="U393" s="83">
        <f t="shared" si="169"/>
        <v>0</v>
      </c>
      <c r="V393" s="212">
        <f t="shared" si="169"/>
        <v>0</v>
      </c>
      <c r="W393" s="41">
        <f t="shared" si="169"/>
        <v>0</v>
      </c>
      <c r="X393" s="41">
        <f t="shared" si="169"/>
        <v>0</v>
      </c>
      <c r="Y393" s="41">
        <f t="shared" si="169"/>
        <v>0</v>
      </c>
      <c r="Z393" s="41">
        <f t="shared" si="169"/>
        <v>0</v>
      </c>
      <c r="AA393" s="41">
        <f t="shared" si="169"/>
        <v>0</v>
      </c>
      <c r="AB393" s="41">
        <f t="shared" si="169"/>
        <v>0</v>
      </c>
      <c r="AC393" s="41">
        <f t="shared" si="169"/>
        <v>0</v>
      </c>
      <c r="AD393" s="41">
        <f t="shared" si="169"/>
        <v>0</v>
      </c>
      <c r="AE393" s="212">
        <f t="shared" si="169"/>
        <v>0</v>
      </c>
      <c r="AF393" s="41">
        <f t="shared" si="169"/>
        <v>0</v>
      </c>
      <c r="AG393" s="41">
        <f t="shared" si="169"/>
        <v>0</v>
      </c>
      <c r="AH393" s="41">
        <f t="shared" si="169"/>
        <v>0</v>
      </c>
      <c r="AI393" s="41">
        <f t="shared" si="169"/>
        <v>0</v>
      </c>
      <c r="AJ393" s="41">
        <f t="shared" si="169"/>
        <v>0</v>
      </c>
      <c r="AK393" s="41">
        <f t="shared" si="169"/>
        <v>0</v>
      </c>
      <c r="AL393" s="41">
        <f t="shared" si="169"/>
        <v>0</v>
      </c>
      <c r="AM393" s="41">
        <f t="shared" si="169"/>
        <v>0</v>
      </c>
      <c r="AN393" s="41">
        <f t="shared" si="169"/>
        <v>24</v>
      </c>
      <c r="AO393" s="41">
        <f t="shared" si="169"/>
        <v>1201</v>
      </c>
      <c r="AP393" s="110">
        <f t="shared" si="169"/>
        <v>4.6100000000000003</v>
      </c>
      <c r="AQ393" s="111">
        <f t="shared" si="169"/>
        <v>3.43</v>
      </c>
      <c r="AR393" s="216">
        <f t="shared" si="169"/>
        <v>73.44753747323341</v>
      </c>
      <c r="AS393" s="216">
        <f t="shared" si="169"/>
        <v>21.917808219178085</v>
      </c>
      <c r="AT393" s="113">
        <f t="shared" si="169"/>
        <v>1040</v>
      </c>
      <c r="AU393" s="114">
        <f t="shared" si="169"/>
        <v>2.23</v>
      </c>
      <c r="AV393" s="115">
        <f t="shared" si="169"/>
        <v>1.31</v>
      </c>
      <c r="AW393" s="216">
        <f t="shared" si="169"/>
        <v>57.916666666666657</v>
      </c>
      <c r="AX393" s="216">
        <f t="shared" si="169"/>
        <v>40.243902439024396</v>
      </c>
      <c r="AY393" s="208">
        <f t="shared" si="169"/>
        <v>48.523260235771325</v>
      </c>
      <c r="AZ393" s="97">
        <f t="shared" si="169"/>
        <v>78.5</v>
      </c>
      <c r="BA393" s="68">
        <f t="shared" si="169"/>
        <v>60.88</v>
      </c>
      <c r="BB393" s="68">
        <f t="shared" si="169"/>
        <v>0</v>
      </c>
      <c r="BC393" s="68">
        <f t="shared" si="169"/>
        <v>0</v>
      </c>
      <c r="BD393" s="68">
        <f t="shared" si="169"/>
        <v>0</v>
      </c>
      <c r="BE393" s="15">
        <f t="shared" si="169"/>
        <v>0</v>
      </c>
      <c r="BF393" s="212">
        <f t="shared" si="169"/>
        <v>13580</v>
      </c>
      <c r="BG393" s="41">
        <f t="shared" si="169"/>
        <v>3100</v>
      </c>
      <c r="BH393" s="42">
        <f t="shared" si="169"/>
        <v>0</v>
      </c>
      <c r="BI393" s="42">
        <f t="shared" si="169"/>
        <v>0</v>
      </c>
      <c r="BJ393" s="42">
        <f t="shared" si="169"/>
        <v>0</v>
      </c>
      <c r="BK393" s="42">
        <f t="shared" si="169"/>
        <v>0</v>
      </c>
      <c r="BL393" s="42">
        <f t="shared" si="169"/>
        <v>0</v>
      </c>
      <c r="BM393" s="15">
        <f t="shared" si="169"/>
        <v>1440</v>
      </c>
    </row>
    <row r="394" spans="1:65" outlineLevel="2">
      <c r="A394" s="187" t="s">
        <v>22</v>
      </c>
      <c r="B394" s="188"/>
      <c r="C394" s="207">
        <f>IFERROR(SUBTOTAL(1,C362:C391),"")</f>
        <v>394218.33333333331</v>
      </c>
      <c r="D394" s="208">
        <f t="shared" ref="D394:BM394" si="170">IFERROR(SUBTOTAL(1,D362:D391),"")</f>
        <v>37.466666666666654</v>
      </c>
      <c r="E394" s="12">
        <f t="shared" si="170"/>
        <v>38</v>
      </c>
      <c r="F394" s="12">
        <f t="shared" si="170"/>
        <v>37.299999999999997</v>
      </c>
      <c r="G394" s="12">
        <f t="shared" si="170"/>
        <v>38.5</v>
      </c>
      <c r="H394" s="12">
        <f t="shared" si="170"/>
        <v>37.93333333333333</v>
      </c>
      <c r="I394" s="12">
        <f t="shared" si="170"/>
        <v>37</v>
      </c>
      <c r="J394" s="12">
        <f t="shared" si="170"/>
        <v>36.299999999999997</v>
      </c>
      <c r="K394" s="12">
        <f t="shared" si="170"/>
        <v>37.5</v>
      </c>
      <c r="L394" s="12">
        <f t="shared" si="170"/>
        <v>36.93333333333333</v>
      </c>
      <c r="M394" s="210">
        <f t="shared" si="170"/>
        <v>7.5200000000000005</v>
      </c>
      <c r="N394" s="83">
        <f t="shared" si="170"/>
        <v>7.5060000000000002</v>
      </c>
      <c r="O394" s="83">
        <f t="shared" si="170"/>
        <v>7.484</v>
      </c>
      <c r="P394" s="83">
        <f t="shared" si="170"/>
        <v>7.4620000000000006</v>
      </c>
      <c r="Q394" s="83">
        <f t="shared" si="170"/>
        <v>7.5280000000000005</v>
      </c>
      <c r="R394" s="83" t="str">
        <f t="shared" si="170"/>
        <v/>
      </c>
      <c r="S394" s="83" t="str">
        <f t="shared" si="170"/>
        <v/>
      </c>
      <c r="T394" s="83" t="str">
        <f t="shared" si="170"/>
        <v/>
      </c>
      <c r="U394" s="83" t="str">
        <f t="shared" si="170"/>
        <v/>
      </c>
      <c r="V394" s="212" t="str">
        <f t="shared" si="170"/>
        <v/>
      </c>
      <c r="W394" s="41" t="str">
        <f t="shared" si="170"/>
        <v/>
      </c>
      <c r="X394" s="41" t="str">
        <f t="shared" si="170"/>
        <v/>
      </c>
      <c r="Y394" s="41" t="str">
        <f t="shared" si="170"/>
        <v/>
      </c>
      <c r="Z394" s="41" t="str">
        <f t="shared" si="170"/>
        <v/>
      </c>
      <c r="AA394" s="41" t="str">
        <f t="shared" si="170"/>
        <v/>
      </c>
      <c r="AB394" s="41" t="str">
        <f t="shared" si="170"/>
        <v/>
      </c>
      <c r="AC394" s="41" t="str">
        <f t="shared" si="170"/>
        <v/>
      </c>
      <c r="AD394" s="41" t="str">
        <f t="shared" si="170"/>
        <v/>
      </c>
      <c r="AE394" s="212" t="str">
        <f t="shared" si="170"/>
        <v/>
      </c>
      <c r="AF394" s="41" t="str">
        <f t="shared" si="170"/>
        <v/>
      </c>
      <c r="AG394" s="41" t="str">
        <f t="shared" si="170"/>
        <v/>
      </c>
      <c r="AH394" s="41" t="str">
        <f t="shared" si="170"/>
        <v/>
      </c>
      <c r="AI394" s="41" t="str">
        <f t="shared" si="170"/>
        <v/>
      </c>
      <c r="AJ394" s="41" t="str">
        <f t="shared" si="170"/>
        <v/>
      </c>
      <c r="AK394" s="41" t="str">
        <f t="shared" si="170"/>
        <v/>
      </c>
      <c r="AL394" s="41" t="str">
        <f t="shared" si="170"/>
        <v/>
      </c>
      <c r="AM394" s="41" t="str">
        <f t="shared" si="170"/>
        <v/>
      </c>
      <c r="AN394" s="41">
        <f t="shared" si="170"/>
        <v>26.8</v>
      </c>
      <c r="AO394" s="41">
        <f t="shared" si="170"/>
        <v>1492.7333333333333</v>
      </c>
      <c r="AP394" s="110">
        <f t="shared" si="170"/>
        <v>4.846000000000001</v>
      </c>
      <c r="AQ394" s="111">
        <f t="shared" si="170"/>
        <v>3.7040000000000006</v>
      </c>
      <c r="AR394" s="216">
        <f t="shared" si="170"/>
        <v>76.389290848904977</v>
      </c>
      <c r="AS394" s="216">
        <f t="shared" si="170"/>
        <v>23.61070915109503</v>
      </c>
      <c r="AT394" s="113">
        <f t="shared" si="170"/>
        <v>1489.9333333333334</v>
      </c>
      <c r="AU394" s="114">
        <f t="shared" si="170"/>
        <v>2.3899999999999997</v>
      </c>
      <c r="AV394" s="115">
        <f t="shared" si="170"/>
        <v>1.4059999999999999</v>
      </c>
      <c r="AW394" s="216">
        <f t="shared" si="170"/>
        <v>58.818064940572341</v>
      </c>
      <c r="AX394" s="216">
        <f t="shared" si="170"/>
        <v>41.181935059427651</v>
      </c>
      <c r="AY394" s="208">
        <f t="shared" si="170"/>
        <v>55.750156107317061</v>
      </c>
      <c r="AZ394" s="97">
        <f t="shared" si="170"/>
        <v>79.969545454545454</v>
      </c>
      <c r="BA394" s="68">
        <f t="shared" si="170"/>
        <v>60.88</v>
      </c>
      <c r="BB394" s="68" t="str">
        <f t="shared" si="170"/>
        <v/>
      </c>
      <c r="BC394" s="68" t="str">
        <f t="shared" si="170"/>
        <v/>
      </c>
      <c r="BD394" s="68" t="str">
        <f t="shared" si="170"/>
        <v/>
      </c>
      <c r="BE394" s="15" t="str">
        <f>IFERROR(SUBTOTAL(1,BE362:BE391),"")</f>
        <v/>
      </c>
      <c r="BF394" s="212">
        <f t="shared" si="170"/>
        <v>16003.333333333334</v>
      </c>
      <c r="BG394" s="41">
        <f t="shared" si="170"/>
        <v>5570</v>
      </c>
      <c r="BH394" s="42">
        <f t="shared" si="170"/>
        <v>5686.666666666667</v>
      </c>
      <c r="BI394" s="42" t="str">
        <f t="shared" si="170"/>
        <v/>
      </c>
      <c r="BJ394" s="42" t="str">
        <f t="shared" si="170"/>
        <v/>
      </c>
      <c r="BK394" s="42" t="str">
        <f t="shared" si="170"/>
        <v/>
      </c>
      <c r="BL394" s="42" t="str">
        <f t="shared" si="170"/>
        <v/>
      </c>
      <c r="BM394" s="15">
        <f t="shared" si="170"/>
        <v>4746.666666666667</v>
      </c>
    </row>
    <row r="395" spans="1:65" ht="17.25" outlineLevel="1" thickBot="1">
      <c r="A395" s="224" t="s">
        <v>171</v>
      </c>
      <c r="B395" s="225"/>
      <c r="C395" s="226">
        <f>SUBTOTAL(9,C362:C391)</f>
        <v>11826550</v>
      </c>
      <c r="D395" s="227"/>
      <c r="E395" s="228"/>
      <c r="F395" s="228"/>
      <c r="G395" s="228"/>
      <c r="H395" s="228"/>
      <c r="I395" s="228"/>
      <c r="J395" s="228"/>
      <c r="K395" s="228"/>
      <c r="L395" s="228"/>
      <c r="M395" s="229"/>
      <c r="N395" s="230"/>
      <c r="O395" s="230"/>
      <c r="P395" s="230"/>
      <c r="Q395" s="230"/>
      <c r="R395" s="230"/>
      <c r="S395" s="230"/>
      <c r="T395" s="230"/>
      <c r="U395" s="230"/>
      <c r="V395" s="231"/>
      <c r="W395" s="232"/>
      <c r="X395" s="232"/>
      <c r="Y395" s="232"/>
      <c r="Z395" s="232"/>
      <c r="AA395" s="232"/>
      <c r="AB395" s="232"/>
      <c r="AC395" s="232"/>
      <c r="AD395" s="232"/>
      <c r="AE395" s="231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3">
        <f>SUBTOTAL(9,AO362:AO391)</f>
        <v>44782</v>
      </c>
      <c r="AP395" s="234"/>
      <c r="AQ395" s="235"/>
      <c r="AR395" s="236"/>
      <c r="AS395" s="236"/>
      <c r="AT395" s="237">
        <f>SUBTOTAL(9,AT362:AT391)</f>
        <v>44698</v>
      </c>
      <c r="AU395" s="238"/>
      <c r="AV395" s="239"/>
      <c r="AW395" s="236"/>
      <c r="AX395" s="236"/>
      <c r="AY395" s="227"/>
      <c r="AZ395" s="240"/>
      <c r="BA395" s="241"/>
      <c r="BB395" s="241"/>
      <c r="BC395" s="241"/>
      <c r="BD395" s="241"/>
      <c r="BE395" s="242">
        <f>SUBTOTAL(9,BE362:BE391)</f>
        <v>0</v>
      </c>
      <c r="BF395" s="243">
        <f t="shared" ref="BF395:BM395" si="171">SUBTOTAL(9,BF362:BF391)</f>
        <v>480100</v>
      </c>
      <c r="BG395" s="233">
        <f t="shared" si="171"/>
        <v>167100</v>
      </c>
      <c r="BH395" s="244">
        <f t="shared" si="171"/>
        <v>170600</v>
      </c>
      <c r="BI395" s="244">
        <f t="shared" si="171"/>
        <v>0</v>
      </c>
      <c r="BJ395" s="244">
        <f t="shared" si="171"/>
        <v>0</v>
      </c>
      <c r="BK395" s="244">
        <f t="shared" si="171"/>
        <v>0</v>
      </c>
      <c r="BL395" s="244">
        <f t="shared" si="171"/>
        <v>0</v>
      </c>
      <c r="BM395" s="242">
        <f t="shared" si="171"/>
        <v>142400</v>
      </c>
    </row>
    <row r="396" spans="1:65" outlineLevel="5">
      <c r="A396" s="21">
        <f t="shared" si="167"/>
        <v>12</v>
      </c>
      <c r="B396" s="33">
        <f>B391+1</f>
        <v>43435</v>
      </c>
      <c r="C396" s="207">
        <v>367799</v>
      </c>
      <c r="D396" s="64">
        <f t="shared" ref="D396:D426" si="172">IFERROR(ROUND(AVERAGE(E396:L396),1),"")</f>
        <v>37.5</v>
      </c>
      <c r="E396" s="12">
        <v>38</v>
      </c>
      <c r="F396" s="12">
        <v>37</v>
      </c>
      <c r="G396" s="12">
        <v>39</v>
      </c>
      <c r="H396" s="12">
        <v>38</v>
      </c>
      <c r="I396" s="12">
        <v>37</v>
      </c>
      <c r="J396" s="12">
        <v>36</v>
      </c>
      <c r="K396" s="12">
        <v>38</v>
      </c>
      <c r="L396" s="12">
        <v>37</v>
      </c>
      <c r="M396" s="74" t="str">
        <f t="shared" ref="M396:M426" si="173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74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5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29</v>
      </c>
      <c r="AO396" s="41">
        <v>1365</v>
      </c>
      <c r="AP396" s="110"/>
      <c r="AQ396" s="111"/>
      <c r="AR396" s="126" t="str">
        <f t="shared" ref="AR396:AR426" si="176">IFERROR(AQ396/AP396*100,"")</f>
        <v/>
      </c>
      <c r="AS396" s="126" t="str">
        <f t="shared" ref="AS396:AS426" si="177">IFERROR(100-AR396,"")</f>
        <v/>
      </c>
      <c r="AT396" s="127">
        <v>1523</v>
      </c>
      <c r="AU396" s="128"/>
      <c r="AV396" s="129"/>
      <c r="AW396" s="126" t="str">
        <f t="shared" ref="AW396:AW426" si="178">IFERROR(AV396/AU396*100,"")</f>
        <v/>
      </c>
      <c r="AX396" s="126" t="str">
        <f t="shared" ref="AX396:AX426" si="179">IFERROR(100-AW396,"")</f>
        <v/>
      </c>
      <c r="AY396" s="64" t="str">
        <f t="shared" ref="AY396:AY426" si="180">IFERROR((1-((AW396*AS396)/(AX396*AR396)))*100,"")</f>
        <v/>
      </c>
      <c r="AZ396" s="97"/>
      <c r="BA396" s="68"/>
      <c r="BB396" s="68"/>
      <c r="BC396" s="68"/>
      <c r="BD396" s="68"/>
      <c r="BE396" s="15"/>
      <c r="BF396" s="5">
        <f t="shared" ref="BF396:BF426" si="181">IF(SUM(BG396:BM396)=0,"",SUM(BG396:BM396))</f>
        <v>19160</v>
      </c>
      <c r="BG396" s="41">
        <v>9600</v>
      </c>
      <c r="BH396" s="42">
        <v>4880</v>
      </c>
      <c r="BI396" s="42"/>
      <c r="BJ396" s="42"/>
      <c r="BK396" s="42"/>
      <c r="BL396" s="42"/>
      <c r="BM396" s="15">
        <v>4680</v>
      </c>
    </row>
    <row r="397" spans="1:65" outlineLevel="5">
      <c r="A397" s="22">
        <f t="shared" si="167"/>
        <v>12</v>
      </c>
      <c r="B397" s="9">
        <f t="shared" si="152"/>
        <v>43436</v>
      </c>
      <c r="C397" s="207">
        <v>348358</v>
      </c>
      <c r="D397" s="64">
        <f t="shared" si="172"/>
        <v>37.299999999999997</v>
      </c>
      <c r="E397" s="12">
        <v>38</v>
      </c>
      <c r="F397" s="12">
        <v>37</v>
      </c>
      <c r="G397" s="12">
        <v>38</v>
      </c>
      <c r="H397" s="12">
        <v>38</v>
      </c>
      <c r="I397" s="12">
        <v>37</v>
      </c>
      <c r="J397" s="12">
        <v>36</v>
      </c>
      <c r="K397" s="12">
        <v>37</v>
      </c>
      <c r="L397" s="12">
        <v>37</v>
      </c>
      <c r="M397" s="74" t="str">
        <f t="shared" si="173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74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5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31</v>
      </c>
      <c r="AO397" s="41">
        <v>1294</v>
      </c>
      <c r="AP397" s="110"/>
      <c r="AQ397" s="111"/>
      <c r="AR397" s="126" t="str">
        <f t="shared" si="176"/>
        <v/>
      </c>
      <c r="AS397" s="126" t="str">
        <f t="shared" si="177"/>
        <v/>
      </c>
      <c r="AT397" s="127">
        <v>1194</v>
      </c>
      <c r="AU397" s="128"/>
      <c r="AV397" s="129"/>
      <c r="AW397" s="126" t="str">
        <f t="shared" si="178"/>
        <v/>
      </c>
      <c r="AX397" s="126" t="str">
        <f t="shared" si="179"/>
        <v/>
      </c>
      <c r="AY397" s="64" t="str">
        <f t="shared" si="180"/>
        <v/>
      </c>
      <c r="AZ397" s="97"/>
      <c r="BA397" s="68"/>
      <c r="BB397" s="68"/>
      <c r="BC397" s="68"/>
      <c r="BD397" s="68"/>
      <c r="BE397" s="15"/>
      <c r="BF397" s="5">
        <f t="shared" si="181"/>
        <v>20310</v>
      </c>
      <c r="BG397" s="41">
        <v>9600</v>
      </c>
      <c r="BH397" s="42">
        <v>5860</v>
      </c>
      <c r="BI397" s="42"/>
      <c r="BJ397" s="42"/>
      <c r="BK397" s="42"/>
      <c r="BL397" s="42"/>
      <c r="BM397" s="15">
        <v>4850</v>
      </c>
    </row>
    <row r="398" spans="1:65" outlineLevel="5">
      <c r="A398" s="22">
        <f t="shared" si="167"/>
        <v>12</v>
      </c>
      <c r="B398" s="9">
        <f t="shared" si="152"/>
        <v>43437</v>
      </c>
      <c r="C398" s="207">
        <v>398707</v>
      </c>
      <c r="D398" s="64">
        <f t="shared" si="172"/>
        <v>37.5</v>
      </c>
      <c r="E398" s="12">
        <v>38</v>
      </c>
      <c r="F398" s="12">
        <v>37</v>
      </c>
      <c r="G398" s="12">
        <v>39</v>
      </c>
      <c r="H398" s="12">
        <v>38</v>
      </c>
      <c r="I398" s="12">
        <v>37</v>
      </c>
      <c r="J398" s="12">
        <v>36</v>
      </c>
      <c r="K398" s="12">
        <v>38</v>
      </c>
      <c r="L398" s="12">
        <v>37</v>
      </c>
      <c r="M398" s="74" t="str">
        <f t="shared" si="173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74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5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38</v>
      </c>
      <c r="AO398" s="41">
        <v>1058</v>
      </c>
      <c r="AP398" s="110"/>
      <c r="AQ398" s="111"/>
      <c r="AR398" s="126" t="str">
        <f t="shared" si="176"/>
        <v/>
      </c>
      <c r="AS398" s="126" t="str">
        <f t="shared" si="177"/>
        <v/>
      </c>
      <c r="AT398" s="127">
        <v>1030</v>
      </c>
      <c r="AU398" s="128"/>
      <c r="AV398" s="129"/>
      <c r="AW398" s="126" t="str">
        <f t="shared" si="178"/>
        <v/>
      </c>
      <c r="AX398" s="126" t="str">
        <f t="shared" si="179"/>
        <v/>
      </c>
      <c r="AY398" s="64" t="str">
        <f t="shared" si="180"/>
        <v/>
      </c>
      <c r="AZ398" s="97">
        <v>80.16</v>
      </c>
      <c r="BA398" s="68"/>
      <c r="BB398" s="68"/>
      <c r="BC398" s="68"/>
      <c r="BD398" s="68"/>
      <c r="BE398" s="15"/>
      <c r="BF398" s="5">
        <f t="shared" si="181"/>
        <v>16740</v>
      </c>
      <c r="BG398" s="41">
        <v>6000</v>
      </c>
      <c r="BH398" s="42">
        <v>5680</v>
      </c>
      <c r="BI398" s="42"/>
      <c r="BJ398" s="42"/>
      <c r="BK398" s="42"/>
      <c r="BL398" s="42"/>
      <c r="BM398" s="15">
        <v>5060</v>
      </c>
    </row>
    <row r="399" spans="1:65" outlineLevel="5">
      <c r="A399" s="22">
        <f t="shared" si="167"/>
        <v>12</v>
      </c>
      <c r="B399" s="9">
        <f t="shared" si="152"/>
        <v>43438</v>
      </c>
      <c r="C399" s="207">
        <v>478919</v>
      </c>
      <c r="D399" s="64">
        <f t="shared" si="172"/>
        <v>37.5</v>
      </c>
      <c r="E399" s="12">
        <v>38</v>
      </c>
      <c r="F399" s="12">
        <v>37</v>
      </c>
      <c r="G399" s="12">
        <v>39</v>
      </c>
      <c r="H399" s="12">
        <v>38</v>
      </c>
      <c r="I399" s="12">
        <v>37</v>
      </c>
      <c r="J399" s="12">
        <v>36</v>
      </c>
      <c r="K399" s="12">
        <v>38</v>
      </c>
      <c r="L399" s="12">
        <v>37</v>
      </c>
      <c r="M399" s="74" t="str">
        <f t="shared" si="173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74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5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34</v>
      </c>
      <c r="AO399" s="41">
        <v>1177</v>
      </c>
      <c r="AP399" s="110"/>
      <c r="AQ399" s="111"/>
      <c r="AR399" s="126" t="str">
        <f t="shared" si="176"/>
        <v/>
      </c>
      <c r="AS399" s="126" t="str">
        <f t="shared" si="177"/>
        <v/>
      </c>
      <c r="AT399" s="127">
        <v>1003</v>
      </c>
      <c r="AU399" s="128"/>
      <c r="AV399" s="129"/>
      <c r="AW399" s="126" t="str">
        <f t="shared" si="178"/>
        <v/>
      </c>
      <c r="AX399" s="126" t="str">
        <f t="shared" si="179"/>
        <v/>
      </c>
      <c r="AY399" s="64" t="str">
        <f t="shared" si="180"/>
        <v/>
      </c>
      <c r="AZ399" s="97">
        <v>78.89</v>
      </c>
      <c r="BA399" s="68"/>
      <c r="BB399" s="68"/>
      <c r="BC399" s="68"/>
      <c r="BD399" s="68"/>
      <c r="BE399" s="15"/>
      <c r="BF399" s="5">
        <f t="shared" si="181"/>
        <v>16210</v>
      </c>
      <c r="BG399" s="41">
        <v>4200</v>
      </c>
      <c r="BH399" s="42">
        <v>7140</v>
      </c>
      <c r="BI399" s="42"/>
      <c r="BJ399" s="42"/>
      <c r="BK399" s="42"/>
      <c r="BL399" s="42"/>
      <c r="BM399" s="15">
        <v>4870</v>
      </c>
    </row>
    <row r="400" spans="1:65" outlineLevel="5">
      <c r="A400" s="22">
        <f t="shared" si="167"/>
        <v>12</v>
      </c>
      <c r="B400" s="9">
        <f t="shared" si="152"/>
        <v>43439</v>
      </c>
      <c r="C400" s="207">
        <v>448485</v>
      </c>
      <c r="D400" s="64">
        <f t="shared" si="172"/>
        <v>37.5</v>
      </c>
      <c r="E400" s="12">
        <v>38</v>
      </c>
      <c r="F400" s="12">
        <v>37</v>
      </c>
      <c r="G400" s="12">
        <v>39</v>
      </c>
      <c r="H400" s="12">
        <v>38</v>
      </c>
      <c r="I400" s="12">
        <v>37</v>
      </c>
      <c r="J400" s="12">
        <v>36</v>
      </c>
      <c r="K400" s="12">
        <v>38</v>
      </c>
      <c r="L400" s="12">
        <v>37</v>
      </c>
      <c r="M400" s="74" t="str">
        <f t="shared" si="173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74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5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38</v>
      </c>
      <c r="AO400" s="41">
        <v>1063</v>
      </c>
      <c r="AP400" s="110"/>
      <c r="AQ400" s="111"/>
      <c r="AR400" s="126" t="str">
        <f t="shared" si="176"/>
        <v/>
      </c>
      <c r="AS400" s="126" t="str">
        <f t="shared" si="177"/>
        <v/>
      </c>
      <c r="AT400" s="127">
        <v>1000</v>
      </c>
      <c r="AU400" s="128"/>
      <c r="AV400" s="129"/>
      <c r="AW400" s="126" t="str">
        <f t="shared" si="178"/>
        <v/>
      </c>
      <c r="AX400" s="126" t="str">
        <f t="shared" si="179"/>
        <v/>
      </c>
      <c r="AY400" s="64" t="str">
        <f t="shared" si="180"/>
        <v/>
      </c>
      <c r="AZ400" s="97">
        <v>78.73</v>
      </c>
      <c r="BA400" s="68"/>
      <c r="BB400" s="68"/>
      <c r="BC400" s="68"/>
      <c r="BD400" s="68"/>
      <c r="BE400" s="15"/>
      <c r="BF400" s="5">
        <f t="shared" si="181"/>
        <v>16440</v>
      </c>
      <c r="BG400" s="41">
        <v>6700</v>
      </c>
      <c r="BH400" s="42">
        <v>4720</v>
      </c>
      <c r="BI400" s="42"/>
      <c r="BJ400" s="42"/>
      <c r="BK400" s="42"/>
      <c r="BL400" s="42"/>
      <c r="BM400" s="15">
        <v>5020</v>
      </c>
    </row>
    <row r="401" spans="1:65" outlineLevel="5">
      <c r="A401" s="22">
        <f t="shared" si="167"/>
        <v>12</v>
      </c>
      <c r="B401" s="9">
        <f t="shared" si="152"/>
        <v>43440</v>
      </c>
      <c r="C401" s="207">
        <v>428555</v>
      </c>
      <c r="D401" s="64">
        <f t="shared" si="172"/>
        <v>37.5</v>
      </c>
      <c r="E401" s="12">
        <v>38</v>
      </c>
      <c r="F401" s="12">
        <v>38</v>
      </c>
      <c r="G401" s="12">
        <v>38</v>
      </c>
      <c r="H401" s="12">
        <v>38</v>
      </c>
      <c r="I401" s="12">
        <v>37</v>
      </c>
      <c r="J401" s="12">
        <v>37</v>
      </c>
      <c r="K401" s="12">
        <v>37</v>
      </c>
      <c r="L401" s="12">
        <v>37</v>
      </c>
      <c r="M401" s="74" t="str">
        <f t="shared" si="173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74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5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37</v>
      </c>
      <c r="AO401" s="41">
        <v>1074</v>
      </c>
      <c r="AP401" s="110"/>
      <c r="AQ401" s="111"/>
      <c r="AR401" s="126" t="str">
        <f t="shared" si="176"/>
        <v/>
      </c>
      <c r="AS401" s="126" t="str">
        <f t="shared" si="177"/>
        <v/>
      </c>
      <c r="AT401" s="127">
        <v>1019</v>
      </c>
      <c r="AU401" s="128"/>
      <c r="AV401" s="129"/>
      <c r="AW401" s="126" t="str">
        <f t="shared" si="178"/>
        <v/>
      </c>
      <c r="AX401" s="126" t="str">
        <f t="shared" si="179"/>
        <v/>
      </c>
      <c r="AY401" s="64" t="str">
        <f t="shared" si="180"/>
        <v/>
      </c>
      <c r="AZ401" s="97">
        <v>79.44</v>
      </c>
      <c r="BA401" s="68"/>
      <c r="BB401" s="68"/>
      <c r="BC401" s="68"/>
      <c r="BD401" s="68"/>
      <c r="BE401" s="15"/>
      <c r="BF401" s="5">
        <f t="shared" si="181"/>
        <v>18010</v>
      </c>
      <c r="BG401" s="41">
        <v>4800</v>
      </c>
      <c r="BH401" s="42">
        <v>8410</v>
      </c>
      <c r="BI401" s="42"/>
      <c r="BJ401" s="42"/>
      <c r="BK401" s="42"/>
      <c r="BL401" s="42"/>
      <c r="BM401" s="15">
        <v>4800</v>
      </c>
    </row>
    <row r="402" spans="1:65" outlineLevel="5">
      <c r="A402" s="22">
        <f t="shared" si="167"/>
        <v>12</v>
      </c>
      <c r="B402" s="9">
        <f t="shared" si="152"/>
        <v>43441</v>
      </c>
      <c r="C402" s="207">
        <v>399370</v>
      </c>
      <c r="D402" s="64">
        <f t="shared" si="172"/>
        <v>37.5</v>
      </c>
      <c r="E402" s="12">
        <v>37</v>
      </c>
      <c r="F402" s="12">
        <v>38</v>
      </c>
      <c r="G402" s="12">
        <v>39</v>
      </c>
      <c r="H402" s="12">
        <v>38</v>
      </c>
      <c r="I402" s="12">
        <v>36</v>
      </c>
      <c r="J402" s="12">
        <v>37</v>
      </c>
      <c r="K402" s="12">
        <v>38</v>
      </c>
      <c r="L402" s="12">
        <v>37</v>
      </c>
      <c r="M402" s="74">
        <f t="shared" si="173"/>
        <v>7.6</v>
      </c>
      <c r="N402" s="83">
        <v>7.61</v>
      </c>
      <c r="O402" s="83">
        <v>7.66</v>
      </c>
      <c r="P402" s="83">
        <v>7.53</v>
      </c>
      <c r="Q402" s="83">
        <v>7.64</v>
      </c>
      <c r="R402" s="83"/>
      <c r="S402" s="83"/>
      <c r="T402" s="83"/>
      <c r="U402" s="83"/>
      <c r="V402" s="5" t="str">
        <f t="shared" si="174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5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34</v>
      </c>
      <c r="AO402" s="41">
        <v>1183</v>
      </c>
      <c r="AP402" s="110">
        <v>5.48</v>
      </c>
      <c r="AQ402" s="111">
        <v>4.2300000000000004</v>
      </c>
      <c r="AR402" s="126">
        <f t="shared" si="176"/>
        <v>77.189781021897801</v>
      </c>
      <c r="AS402" s="126">
        <f t="shared" si="177"/>
        <v>22.810218978102199</v>
      </c>
      <c r="AT402" s="127">
        <v>1017</v>
      </c>
      <c r="AU402" s="128">
        <v>2.38</v>
      </c>
      <c r="AV402" s="129">
        <v>1.39</v>
      </c>
      <c r="AW402" s="126">
        <f t="shared" si="178"/>
        <v>58.403361344537821</v>
      </c>
      <c r="AX402" s="126">
        <f t="shared" si="179"/>
        <v>41.596638655462179</v>
      </c>
      <c r="AY402" s="64">
        <f t="shared" si="180"/>
        <v>58.509444325047134</v>
      </c>
      <c r="AZ402" s="97">
        <v>79.459999999999994</v>
      </c>
      <c r="BA402" s="68"/>
      <c r="BB402" s="68"/>
      <c r="BC402" s="68"/>
      <c r="BD402" s="68"/>
      <c r="BE402" s="15"/>
      <c r="BF402" s="5">
        <f t="shared" si="181"/>
        <v>14010</v>
      </c>
      <c r="BG402" s="41">
        <v>4800</v>
      </c>
      <c r="BH402" s="42">
        <v>4760</v>
      </c>
      <c r="BI402" s="42"/>
      <c r="BJ402" s="42"/>
      <c r="BK402" s="42"/>
      <c r="BL402" s="42"/>
      <c r="BM402" s="15">
        <v>4450</v>
      </c>
    </row>
    <row r="403" spans="1:65" outlineLevel="5">
      <c r="A403" s="22">
        <f t="shared" si="167"/>
        <v>12</v>
      </c>
      <c r="B403" s="9">
        <f t="shared" si="152"/>
        <v>43442</v>
      </c>
      <c r="C403" s="207">
        <v>391365</v>
      </c>
      <c r="D403" s="64">
        <f t="shared" si="172"/>
        <v>37.799999999999997</v>
      </c>
      <c r="E403" s="12">
        <v>38</v>
      </c>
      <c r="F403" s="12">
        <v>38</v>
      </c>
      <c r="G403" s="12">
        <v>39</v>
      </c>
      <c r="H403" s="12">
        <v>38</v>
      </c>
      <c r="I403" s="12">
        <v>37</v>
      </c>
      <c r="J403" s="12">
        <v>37</v>
      </c>
      <c r="K403" s="12">
        <v>38</v>
      </c>
      <c r="L403" s="12">
        <v>37</v>
      </c>
      <c r="M403" s="74" t="str">
        <f t="shared" si="173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74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5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39</v>
      </c>
      <c r="AO403" s="41">
        <v>1033</v>
      </c>
      <c r="AP403" s="110"/>
      <c r="AQ403" s="111"/>
      <c r="AR403" s="126" t="str">
        <f t="shared" si="176"/>
        <v/>
      </c>
      <c r="AS403" s="126" t="str">
        <f t="shared" si="177"/>
        <v/>
      </c>
      <c r="AT403" s="127">
        <v>1142</v>
      </c>
      <c r="AU403" s="128"/>
      <c r="AV403" s="129"/>
      <c r="AW403" s="126" t="str">
        <f t="shared" si="178"/>
        <v/>
      </c>
      <c r="AX403" s="126" t="str">
        <f t="shared" si="179"/>
        <v/>
      </c>
      <c r="AY403" s="64" t="str">
        <f t="shared" si="180"/>
        <v/>
      </c>
      <c r="AZ403" s="97"/>
      <c r="BA403" s="68"/>
      <c r="BB403" s="68"/>
      <c r="BC403" s="68"/>
      <c r="BD403" s="68"/>
      <c r="BE403" s="15"/>
      <c r="BF403" s="5">
        <f t="shared" si="181"/>
        <v>15190</v>
      </c>
      <c r="BG403" s="41">
        <v>4800</v>
      </c>
      <c r="BH403" s="42">
        <v>5800</v>
      </c>
      <c r="BI403" s="42"/>
      <c r="BJ403" s="42"/>
      <c r="BK403" s="42"/>
      <c r="BL403" s="42"/>
      <c r="BM403" s="15">
        <v>4590</v>
      </c>
    </row>
    <row r="404" spans="1:65" outlineLevel="5">
      <c r="A404" s="22">
        <f t="shared" si="167"/>
        <v>12</v>
      </c>
      <c r="B404" s="9">
        <f t="shared" si="152"/>
        <v>43443</v>
      </c>
      <c r="C404" s="207">
        <v>366113</v>
      </c>
      <c r="D404" s="64">
        <f t="shared" si="172"/>
        <v>37.5</v>
      </c>
      <c r="E404" s="12">
        <v>38</v>
      </c>
      <c r="F404" s="12">
        <v>37</v>
      </c>
      <c r="G404" s="12">
        <v>39</v>
      </c>
      <c r="H404" s="12">
        <v>38</v>
      </c>
      <c r="I404" s="12">
        <v>37</v>
      </c>
      <c r="J404" s="12">
        <v>36</v>
      </c>
      <c r="K404" s="12">
        <v>38</v>
      </c>
      <c r="L404" s="12">
        <v>37</v>
      </c>
      <c r="M404" s="74" t="str">
        <f t="shared" si="173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74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5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35</v>
      </c>
      <c r="AO404" s="41">
        <v>1148</v>
      </c>
      <c r="AP404" s="110"/>
      <c r="AQ404" s="111"/>
      <c r="AR404" s="126" t="str">
        <f t="shared" si="176"/>
        <v/>
      </c>
      <c r="AS404" s="126" t="str">
        <f t="shared" si="177"/>
        <v/>
      </c>
      <c r="AT404" s="127">
        <v>1163</v>
      </c>
      <c r="AU404" s="128"/>
      <c r="AV404" s="129"/>
      <c r="AW404" s="126" t="str">
        <f t="shared" si="178"/>
        <v/>
      </c>
      <c r="AX404" s="126" t="str">
        <f t="shared" si="179"/>
        <v/>
      </c>
      <c r="AY404" s="64" t="str">
        <f t="shared" si="180"/>
        <v/>
      </c>
      <c r="AZ404" s="97"/>
      <c r="BA404" s="68"/>
      <c r="BB404" s="68"/>
      <c r="BC404" s="68"/>
      <c r="BD404" s="68"/>
      <c r="BE404" s="15"/>
      <c r="BF404" s="5">
        <f t="shared" si="181"/>
        <v>16930</v>
      </c>
      <c r="BG404" s="41">
        <v>8200</v>
      </c>
      <c r="BH404" s="42">
        <v>4580</v>
      </c>
      <c r="BI404" s="42"/>
      <c r="BJ404" s="42"/>
      <c r="BK404" s="42"/>
      <c r="BL404" s="42"/>
      <c r="BM404" s="15">
        <v>4150</v>
      </c>
    </row>
    <row r="405" spans="1:65" outlineLevel="5">
      <c r="A405" s="22">
        <f t="shared" si="167"/>
        <v>12</v>
      </c>
      <c r="B405" s="9">
        <f t="shared" si="152"/>
        <v>43444</v>
      </c>
      <c r="C405" s="207">
        <v>387858</v>
      </c>
      <c r="D405" s="64">
        <f t="shared" si="172"/>
        <v>37.799999999999997</v>
      </c>
      <c r="E405" s="12">
        <v>38</v>
      </c>
      <c r="F405" s="12">
        <v>38</v>
      </c>
      <c r="G405" s="12">
        <v>38</v>
      </c>
      <c r="H405" s="12">
        <v>39</v>
      </c>
      <c r="I405" s="12">
        <v>37</v>
      </c>
      <c r="J405" s="12">
        <v>37</v>
      </c>
      <c r="K405" s="12">
        <v>37</v>
      </c>
      <c r="L405" s="12">
        <v>38</v>
      </c>
      <c r="M405" s="74" t="str">
        <f t="shared" si="173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74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5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36</v>
      </c>
      <c r="AO405" s="41">
        <v>1101</v>
      </c>
      <c r="AP405" s="110"/>
      <c r="AQ405" s="111"/>
      <c r="AR405" s="126" t="str">
        <f t="shared" si="176"/>
        <v/>
      </c>
      <c r="AS405" s="126" t="str">
        <f t="shared" si="177"/>
        <v/>
      </c>
      <c r="AT405" s="127">
        <v>980</v>
      </c>
      <c r="AU405" s="128"/>
      <c r="AV405" s="129"/>
      <c r="AW405" s="126" t="str">
        <f t="shared" si="178"/>
        <v/>
      </c>
      <c r="AX405" s="126" t="str">
        <f t="shared" si="179"/>
        <v/>
      </c>
      <c r="AY405" s="64" t="str">
        <f t="shared" si="180"/>
        <v/>
      </c>
      <c r="AZ405" s="97">
        <v>80.099999999999994</v>
      </c>
      <c r="BA405" s="68"/>
      <c r="BB405" s="68"/>
      <c r="BC405" s="68"/>
      <c r="BD405" s="68"/>
      <c r="BE405" s="15"/>
      <c r="BF405" s="5">
        <f t="shared" si="181"/>
        <v>17980</v>
      </c>
      <c r="BG405" s="41">
        <v>9600</v>
      </c>
      <c r="BH405" s="42">
        <v>3680</v>
      </c>
      <c r="BI405" s="42"/>
      <c r="BJ405" s="42"/>
      <c r="BK405" s="42"/>
      <c r="BL405" s="42"/>
      <c r="BM405" s="15">
        <v>4700</v>
      </c>
    </row>
    <row r="406" spans="1:65" outlineLevel="5">
      <c r="A406" s="22">
        <f t="shared" si="167"/>
        <v>12</v>
      </c>
      <c r="B406" s="9">
        <f t="shared" si="152"/>
        <v>43445</v>
      </c>
      <c r="C406" s="207">
        <v>404803</v>
      </c>
      <c r="D406" s="64">
        <f t="shared" si="172"/>
        <v>38</v>
      </c>
      <c r="E406" s="12">
        <v>38</v>
      </c>
      <c r="F406" s="12">
        <v>38</v>
      </c>
      <c r="G406" s="12">
        <v>40</v>
      </c>
      <c r="H406" s="12">
        <v>38</v>
      </c>
      <c r="I406" s="12">
        <v>37</v>
      </c>
      <c r="J406" s="12">
        <v>37</v>
      </c>
      <c r="K406" s="12">
        <v>39</v>
      </c>
      <c r="L406" s="12">
        <v>37</v>
      </c>
      <c r="M406" s="74" t="str">
        <f t="shared" si="173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74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5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30</v>
      </c>
      <c r="AO406" s="41">
        <v>1321</v>
      </c>
      <c r="AP406" s="110"/>
      <c r="AQ406" s="111"/>
      <c r="AR406" s="126" t="str">
        <f t="shared" si="176"/>
        <v/>
      </c>
      <c r="AS406" s="126" t="str">
        <f t="shared" si="177"/>
        <v/>
      </c>
      <c r="AT406" s="127">
        <v>971</v>
      </c>
      <c r="AU406" s="128"/>
      <c r="AV406" s="129"/>
      <c r="AW406" s="126" t="str">
        <f t="shared" si="178"/>
        <v/>
      </c>
      <c r="AX406" s="126" t="str">
        <f t="shared" si="179"/>
        <v/>
      </c>
      <c r="AY406" s="64" t="str">
        <f t="shared" si="180"/>
        <v/>
      </c>
      <c r="AZ406" s="97">
        <v>78.3</v>
      </c>
      <c r="BA406" s="68"/>
      <c r="BB406" s="68"/>
      <c r="BC406" s="68"/>
      <c r="BD406" s="68"/>
      <c r="BE406" s="15"/>
      <c r="BF406" s="5">
        <f t="shared" si="181"/>
        <v>12740</v>
      </c>
      <c r="BG406" s="41">
        <v>4800</v>
      </c>
      <c r="BH406" s="42">
        <v>3260</v>
      </c>
      <c r="BI406" s="42"/>
      <c r="BJ406" s="42"/>
      <c r="BK406" s="42"/>
      <c r="BL406" s="42"/>
      <c r="BM406" s="15">
        <v>4680</v>
      </c>
    </row>
    <row r="407" spans="1:65" outlineLevel="5">
      <c r="A407" s="22">
        <f t="shared" si="167"/>
        <v>12</v>
      </c>
      <c r="B407" s="9">
        <f t="shared" si="152"/>
        <v>43446</v>
      </c>
      <c r="C407" s="207">
        <v>394703</v>
      </c>
      <c r="D407" s="64">
        <f t="shared" si="172"/>
        <v>37.799999999999997</v>
      </c>
      <c r="E407" s="12">
        <v>38</v>
      </c>
      <c r="F407" s="12">
        <v>38</v>
      </c>
      <c r="G407" s="12">
        <v>39</v>
      </c>
      <c r="H407" s="12">
        <v>38</v>
      </c>
      <c r="I407" s="12">
        <v>37</v>
      </c>
      <c r="J407" s="12">
        <v>37</v>
      </c>
      <c r="K407" s="12">
        <v>38</v>
      </c>
      <c r="L407" s="12">
        <v>37</v>
      </c>
      <c r="M407" s="74" t="str">
        <f t="shared" si="173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74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5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37</v>
      </c>
      <c r="AO407" s="41">
        <v>1069</v>
      </c>
      <c r="AP407" s="110"/>
      <c r="AQ407" s="111"/>
      <c r="AR407" s="126" t="str">
        <f t="shared" si="176"/>
        <v/>
      </c>
      <c r="AS407" s="126" t="str">
        <f t="shared" si="177"/>
        <v/>
      </c>
      <c r="AT407" s="127">
        <v>975</v>
      </c>
      <c r="AU407" s="128"/>
      <c r="AV407" s="129"/>
      <c r="AW407" s="126" t="str">
        <f t="shared" si="178"/>
        <v/>
      </c>
      <c r="AX407" s="126" t="str">
        <f t="shared" si="179"/>
        <v/>
      </c>
      <c r="AY407" s="64" t="str">
        <f t="shared" si="180"/>
        <v/>
      </c>
      <c r="AZ407" s="97">
        <v>79.38</v>
      </c>
      <c r="BA407" s="68"/>
      <c r="BB407" s="68"/>
      <c r="BC407" s="68"/>
      <c r="BD407" s="68"/>
      <c r="BE407" s="15"/>
      <c r="BF407" s="5">
        <f t="shared" si="181"/>
        <v>13710</v>
      </c>
      <c r="BG407" s="41">
        <v>4800</v>
      </c>
      <c r="BH407" s="42">
        <v>4240</v>
      </c>
      <c r="BI407" s="42"/>
      <c r="BJ407" s="42"/>
      <c r="BK407" s="42"/>
      <c r="BL407" s="42"/>
      <c r="BM407" s="15">
        <v>4670</v>
      </c>
    </row>
    <row r="408" spans="1:65" outlineLevel="5">
      <c r="A408" s="22">
        <f t="shared" si="167"/>
        <v>12</v>
      </c>
      <c r="B408" s="9">
        <f t="shared" si="152"/>
        <v>43447</v>
      </c>
      <c r="C408" s="207">
        <v>384468</v>
      </c>
      <c r="D408" s="64">
        <f t="shared" si="172"/>
        <v>38</v>
      </c>
      <c r="E408" s="12">
        <v>38</v>
      </c>
      <c r="F408" s="12">
        <v>38</v>
      </c>
      <c r="G408" s="12">
        <v>39</v>
      </c>
      <c r="H408" s="12">
        <v>39</v>
      </c>
      <c r="I408" s="12">
        <v>37</v>
      </c>
      <c r="J408" s="12">
        <v>37</v>
      </c>
      <c r="K408" s="12">
        <v>38</v>
      </c>
      <c r="L408" s="12">
        <v>38</v>
      </c>
      <c r="M408" s="74" t="str">
        <f t="shared" si="173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74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5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38</v>
      </c>
      <c r="AO408" s="41">
        <v>1036</v>
      </c>
      <c r="AP408" s="110"/>
      <c r="AQ408" s="111"/>
      <c r="AR408" s="126" t="str">
        <f t="shared" si="176"/>
        <v/>
      </c>
      <c r="AS408" s="126" t="str">
        <f t="shared" si="177"/>
        <v/>
      </c>
      <c r="AT408" s="127">
        <v>985</v>
      </c>
      <c r="AU408" s="128"/>
      <c r="AV408" s="129"/>
      <c r="AW408" s="126" t="str">
        <f t="shared" si="178"/>
        <v/>
      </c>
      <c r="AX408" s="126" t="str">
        <f t="shared" si="179"/>
        <v/>
      </c>
      <c r="AY408" s="64" t="str">
        <f t="shared" si="180"/>
        <v/>
      </c>
      <c r="AZ408" s="97">
        <v>79.13</v>
      </c>
      <c r="BA408" s="68"/>
      <c r="BB408" s="68"/>
      <c r="BC408" s="68"/>
      <c r="BD408" s="68"/>
      <c r="BE408" s="15"/>
      <c r="BF408" s="5">
        <f t="shared" si="181"/>
        <v>15510</v>
      </c>
      <c r="BG408" s="41">
        <v>4800</v>
      </c>
      <c r="BH408" s="42">
        <v>5950</v>
      </c>
      <c r="BI408" s="42"/>
      <c r="BJ408" s="42"/>
      <c r="BK408" s="42"/>
      <c r="BL408" s="42"/>
      <c r="BM408" s="15">
        <v>4760</v>
      </c>
    </row>
    <row r="409" spans="1:65" outlineLevel="5">
      <c r="A409" s="22">
        <f t="shared" si="167"/>
        <v>12</v>
      </c>
      <c r="B409" s="9">
        <f t="shared" si="152"/>
        <v>43448</v>
      </c>
      <c r="C409" s="207">
        <v>386713</v>
      </c>
      <c r="D409" s="64">
        <f t="shared" si="172"/>
        <v>38</v>
      </c>
      <c r="E409" s="12">
        <v>38</v>
      </c>
      <c r="F409" s="12">
        <v>38</v>
      </c>
      <c r="G409" s="12">
        <v>39</v>
      </c>
      <c r="H409" s="12">
        <v>39</v>
      </c>
      <c r="I409" s="12">
        <v>37</v>
      </c>
      <c r="J409" s="12">
        <v>37</v>
      </c>
      <c r="K409" s="12">
        <v>38</v>
      </c>
      <c r="L409" s="12">
        <v>38</v>
      </c>
      <c r="M409" s="74">
        <f t="shared" si="173"/>
        <v>7.6</v>
      </c>
      <c r="N409" s="83">
        <v>7.56</v>
      </c>
      <c r="O409" s="83">
        <v>7.59</v>
      </c>
      <c r="P409" s="83">
        <v>7.64</v>
      </c>
      <c r="Q409" s="83">
        <v>7.66</v>
      </c>
      <c r="R409" s="83"/>
      <c r="S409" s="83"/>
      <c r="T409" s="83"/>
      <c r="U409" s="83"/>
      <c r="V409" s="5" t="str">
        <f t="shared" si="174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5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36</v>
      </c>
      <c r="AO409" s="41">
        <v>1106</v>
      </c>
      <c r="AP409" s="110">
        <v>5.58</v>
      </c>
      <c r="AQ409" s="111">
        <v>4.5999999999999996</v>
      </c>
      <c r="AR409" s="126">
        <f t="shared" si="176"/>
        <v>82.437275985663078</v>
      </c>
      <c r="AS409" s="126">
        <f t="shared" si="177"/>
        <v>17.562724014336922</v>
      </c>
      <c r="AT409" s="127">
        <v>1028</v>
      </c>
      <c r="AU409" s="128">
        <v>2.38</v>
      </c>
      <c r="AV409" s="129">
        <v>1.51</v>
      </c>
      <c r="AW409" s="126">
        <f t="shared" si="178"/>
        <v>63.445378151260513</v>
      </c>
      <c r="AX409" s="126">
        <f t="shared" si="179"/>
        <v>36.554621848739487</v>
      </c>
      <c r="AY409" s="64">
        <f t="shared" si="180"/>
        <v>63.023488255872032</v>
      </c>
      <c r="AZ409" s="97">
        <v>78.760000000000005</v>
      </c>
      <c r="BA409" s="68"/>
      <c r="BB409" s="68"/>
      <c r="BC409" s="68"/>
      <c r="BD409" s="68"/>
      <c r="BE409" s="15"/>
      <c r="BF409" s="5">
        <f t="shared" si="181"/>
        <v>14700</v>
      </c>
      <c r="BG409" s="41">
        <v>4800</v>
      </c>
      <c r="BH409" s="42">
        <v>5330</v>
      </c>
      <c r="BI409" s="42"/>
      <c r="BJ409" s="42"/>
      <c r="BK409" s="42"/>
      <c r="BL409" s="42"/>
      <c r="BM409" s="15">
        <v>4570</v>
      </c>
    </row>
    <row r="410" spans="1:65" outlineLevel="5">
      <c r="A410" s="22">
        <f t="shared" si="167"/>
        <v>12</v>
      </c>
      <c r="B410" s="9">
        <f t="shared" si="152"/>
        <v>43449</v>
      </c>
      <c r="C410" s="207">
        <v>375017</v>
      </c>
      <c r="D410" s="64">
        <f t="shared" si="172"/>
        <v>38.299999999999997</v>
      </c>
      <c r="E410" s="12">
        <v>38</v>
      </c>
      <c r="F410" s="12">
        <v>39</v>
      </c>
      <c r="G410" s="12">
        <v>39</v>
      </c>
      <c r="H410" s="12">
        <v>39</v>
      </c>
      <c r="I410" s="12">
        <v>37</v>
      </c>
      <c r="J410" s="12">
        <v>38</v>
      </c>
      <c r="K410" s="12">
        <v>38</v>
      </c>
      <c r="L410" s="12">
        <v>38</v>
      </c>
      <c r="M410" s="74" t="str">
        <f t="shared" si="173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74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5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37</v>
      </c>
      <c r="AO410" s="41">
        <v>1080</v>
      </c>
      <c r="AP410" s="110"/>
      <c r="AQ410" s="111"/>
      <c r="AR410" s="126" t="str">
        <f t="shared" si="176"/>
        <v/>
      </c>
      <c r="AS410" s="126" t="str">
        <f t="shared" si="177"/>
        <v/>
      </c>
      <c r="AT410" s="127">
        <v>1022</v>
      </c>
      <c r="AU410" s="128"/>
      <c r="AV410" s="129"/>
      <c r="AW410" s="126" t="str">
        <f t="shared" si="178"/>
        <v/>
      </c>
      <c r="AX410" s="126" t="str">
        <f t="shared" si="179"/>
        <v/>
      </c>
      <c r="AY410" s="64" t="str">
        <f t="shared" si="180"/>
        <v/>
      </c>
      <c r="AZ410" s="97"/>
      <c r="BA410" s="68"/>
      <c r="BB410" s="68"/>
      <c r="BC410" s="68"/>
      <c r="BD410" s="68"/>
      <c r="BE410" s="15"/>
      <c r="BF410" s="5">
        <f t="shared" si="181"/>
        <v>15210</v>
      </c>
      <c r="BG410" s="41">
        <v>4800</v>
      </c>
      <c r="BH410" s="42">
        <v>5730</v>
      </c>
      <c r="BI410" s="42"/>
      <c r="BJ410" s="42"/>
      <c r="BK410" s="42"/>
      <c r="BL410" s="42"/>
      <c r="BM410" s="15">
        <v>4680</v>
      </c>
    </row>
    <row r="411" spans="1:65" outlineLevel="5">
      <c r="A411" s="22">
        <f t="shared" si="167"/>
        <v>12</v>
      </c>
      <c r="B411" s="9">
        <f t="shared" si="152"/>
        <v>43450</v>
      </c>
      <c r="C411" s="207">
        <v>365709</v>
      </c>
      <c r="D411" s="64">
        <f t="shared" si="172"/>
        <v>38</v>
      </c>
      <c r="E411" s="12">
        <v>38</v>
      </c>
      <c r="F411" s="12">
        <v>38</v>
      </c>
      <c r="G411" s="12">
        <v>39</v>
      </c>
      <c r="H411" s="12">
        <v>39</v>
      </c>
      <c r="I411" s="12">
        <v>37</v>
      </c>
      <c r="J411" s="12">
        <v>37</v>
      </c>
      <c r="K411" s="12">
        <v>38</v>
      </c>
      <c r="L411" s="12">
        <v>38</v>
      </c>
      <c r="M411" s="74" t="str">
        <f t="shared" si="173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74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5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37</v>
      </c>
      <c r="AO411" s="41">
        <v>1081</v>
      </c>
      <c r="AP411" s="110"/>
      <c r="AQ411" s="111"/>
      <c r="AR411" s="126" t="str">
        <f t="shared" si="176"/>
        <v/>
      </c>
      <c r="AS411" s="126" t="str">
        <f t="shared" si="177"/>
        <v/>
      </c>
      <c r="AT411" s="127">
        <v>999</v>
      </c>
      <c r="AU411" s="128"/>
      <c r="AV411" s="129"/>
      <c r="AW411" s="126" t="str">
        <f t="shared" si="178"/>
        <v/>
      </c>
      <c r="AX411" s="126" t="str">
        <f t="shared" si="179"/>
        <v/>
      </c>
      <c r="AY411" s="64" t="str">
        <f t="shared" si="180"/>
        <v/>
      </c>
      <c r="AZ411" s="97"/>
      <c r="BA411" s="68"/>
      <c r="BB411" s="68"/>
      <c r="BC411" s="68"/>
      <c r="BD411" s="68"/>
      <c r="BE411" s="15"/>
      <c r="BF411" s="5">
        <f t="shared" si="181"/>
        <v>14650</v>
      </c>
      <c r="BG411" s="41">
        <v>4800</v>
      </c>
      <c r="BH411" s="42">
        <v>5130</v>
      </c>
      <c r="BI411" s="42"/>
      <c r="BJ411" s="42"/>
      <c r="BK411" s="42"/>
      <c r="BL411" s="42"/>
      <c r="BM411" s="15">
        <v>4720</v>
      </c>
    </row>
    <row r="412" spans="1:65" outlineLevel="5">
      <c r="A412" s="22">
        <f t="shared" si="167"/>
        <v>12</v>
      </c>
      <c r="B412" s="9">
        <f t="shared" si="152"/>
        <v>43451</v>
      </c>
      <c r="C412" s="207">
        <v>393723</v>
      </c>
      <c r="D412" s="64">
        <f t="shared" si="172"/>
        <v>38.299999999999997</v>
      </c>
      <c r="E412" s="12">
        <v>38</v>
      </c>
      <c r="F412" s="12">
        <v>38</v>
      </c>
      <c r="G412" s="12">
        <v>40</v>
      </c>
      <c r="H412" s="12">
        <v>39</v>
      </c>
      <c r="I412" s="12">
        <v>37</v>
      </c>
      <c r="J412" s="12">
        <v>37</v>
      </c>
      <c r="K412" s="12">
        <v>39</v>
      </c>
      <c r="L412" s="12">
        <v>38</v>
      </c>
      <c r="M412" s="74" t="str">
        <f t="shared" si="173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74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5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40</v>
      </c>
      <c r="AO412" s="41">
        <v>1004</v>
      </c>
      <c r="AP412" s="110"/>
      <c r="AQ412" s="111"/>
      <c r="AR412" s="126" t="str">
        <f t="shared" si="176"/>
        <v/>
      </c>
      <c r="AS412" s="126" t="str">
        <f t="shared" si="177"/>
        <v/>
      </c>
      <c r="AT412" s="127">
        <v>979</v>
      </c>
      <c r="AU412" s="128"/>
      <c r="AV412" s="129"/>
      <c r="AW412" s="126" t="str">
        <f t="shared" si="178"/>
        <v/>
      </c>
      <c r="AX412" s="126" t="str">
        <f t="shared" si="179"/>
        <v/>
      </c>
      <c r="AY412" s="64" t="str">
        <f t="shared" si="180"/>
        <v/>
      </c>
      <c r="AZ412" s="97">
        <v>79.400000000000006</v>
      </c>
      <c r="BA412" s="68"/>
      <c r="BB412" s="68"/>
      <c r="BC412" s="68"/>
      <c r="BD412" s="68"/>
      <c r="BE412" s="15"/>
      <c r="BF412" s="5">
        <f t="shared" si="181"/>
        <v>14310</v>
      </c>
      <c r="BG412" s="41">
        <v>4800</v>
      </c>
      <c r="BH412" s="42">
        <v>4840</v>
      </c>
      <c r="BI412" s="42"/>
      <c r="BJ412" s="42"/>
      <c r="BK412" s="42"/>
      <c r="BL412" s="42"/>
      <c r="BM412" s="15">
        <v>4670</v>
      </c>
    </row>
    <row r="413" spans="1:65" outlineLevel="5">
      <c r="A413" s="22">
        <f t="shared" si="167"/>
        <v>12</v>
      </c>
      <c r="B413" s="9">
        <f t="shared" si="152"/>
        <v>43452</v>
      </c>
      <c r="C413" s="207">
        <v>392562</v>
      </c>
      <c r="D413" s="64">
        <f t="shared" si="172"/>
        <v>38</v>
      </c>
      <c r="E413" s="12">
        <v>38</v>
      </c>
      <c r="F413" s="12">
        <v>38</v>
      </c>
      <c r="G413" s="12">
        <v>39</v>
      </c>
      <c r="H413" s="12">
        <v>39</v>
      </c>
      <c r="I413" s="12">
        <v>37</v>
      </c>
      <c r="J413" s="12">
        <v>37</v>
      </c>
      <c r="K413" s="12">
        <v>38</v>
      </c>
      <c r="L413" s="12">
        <v>38</v>
      </c>
      <c r="M413" s="74" t="str">
        <f t="shared" si="173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74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5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39</v>
      </c>
      <c r="AO413" s="41">
        <v>1021</v>
      </c>
      <c r="AP413" s="110"/>
      <c r="AQ413" s="111"/>
      <c r="AR413" s="126" t="str">
        <f t="shared" si="176"/>
        <v/>
      </c>
      <c r="AS413" s="126" t="str">
        <f t="shared" si="177"/>
        <v/>
      </c>
      <c r="AT413" s="127">
        <v>988</v>
      </c>
      <c r="AU413" s="128"/>
      <c r="AV413" s="129"/>
      <c r="AW413" s="126" t="str">
        <f t="shared" si="178"/>
        <v/>
      </c>
      <c r="AX413" s="126" t="str">
        <f t="shared" si="179"/>
        <v/>
      </c>
      <c r="AY413" s="64" t="str">
        <f t="shared" si="180"/>
        <v/>
      </c>
      <c r="AZ413" s="97">
        <v>79.150000000000006</v>
      </c>
      <c r="BA413" s="68"/>
      <c r="BB413" s="68"/>
      <c r="BC413" s="68"/>
      <c r="BD413" s="68"/>
      <c r="BE413" s="15"/>
      <c r="BF413" s="5">
        <f t="shared" si="181"/>
        <v>14860</v>
      </c>
      <c r="BG413" s="41">
        <v>4800</v>
      </c>
      <c r="BH413" s="42">
        <v>5380</v>
      </c>
      <c r="BI413" s="42"/>
      <c r="BJ413" s="42"/>
      <c r="BK413" s="42"/>
      <c r="BL413" s="42"/>
      <c r="BM413" s="15">
        <v>4680</v>
      </c>
    </row>
    <row r="414" spans="1:65" outlineLevel="5">
      <c r="A414" s="22">
        <f t="shared" si="167"/>
        <v>12</v>
      </c>
      <c r="B414" s="9">
        <f t="shared" si="152"/>
        <v>43453</v>
      </c>
      <c r="C414" s="207">
        <v>384539</v>
      </c>
      <c r="D414" s="64">
        <f t="shared" si="172"/>
        <v>37.799999999999997</v>
      </c>
      <c r="E414" s="12">
        <v>38</v>
      </c>
      <c r="F414" s="12">
        <v>38</v>
      </c>
      <c r="G414" s="12">
        <v>39</v>
      </c>
      <c r="H414" s="12">
        <v>38</v>
      </c>
      <c r="I414" s="12">
        <v>37</v>
      </c>
      <c r="J414" s="12">
        <v>37</v>
      </c>
      <c r="K414" s="12">
        <v>38</v>
      </c>
      <c r="L414" s="12">
        <v>37</v>
      </c>
      <c r="M414" s="74" t="str">
        <f t="shared" si="173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74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5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32</v>
      </c>
      <c r="AO414" s="41">
        <v>1260</v>
      </c>
      <c r="AP414" s="110"/>
      <c r="AQ414" s="111"/>
      <c r="AR414" s="126" t="str">
        <f t="shared" si="176"/>
        <v/>
      </c>
      <c r="AS414" s="126" t="str">
        <f t="shared" si="177"/>
        <v/>
      </c>
      <c r="AT414" s="127">
        <v>1270</v>
      </c>
      <c r="AU414" s="128"/>
      <c r="AV414" s="129"/>
      <c r="AW414" s="126" t="str">
        <f t="shared" si="178"/>
        <v/>
      </c>
      <c r="AX414" s="126" t="str">
        <f t="shared" si="179"/>
        <v/>
      </c>
      <c r="AY414" s="64" t="str">
        <f t="shared" si="180"/>
        <v/>
      </c>
      <c r="AZ414" s="97">
        <v>79.63</v>
      </c>
      <c r="BA414" s="68"/>
      <c r="BB414" s="68"/>
      <c r="BC414" s="68"/>
      <c r="BD414" s="68"/>
      <c r="BE414" s="15"/>
      <c r="BF414" s="5">
        <f t="shared" si="181"/>
        <v>15220</v>
      </c>
      <c r="BG414" s="41">
        <v>4800</v>
      </c>
      <c r="BH414" s="42">
        <v>5650</v>
      </c>
      <c r="BI414" s="42"/>
      <c r="BJ414" s="42"/>
      <c r="BK414" s="42"/>
      <c r="BL414" s="42"/>
      <c r="BM414" s="15">
        <v>4770</v>
      </c>
    </row>
    <row r="415" spans="1:65" outlineLevel="5">
      <c r="A415" s="22">
        <f t="shared" si="167"/>
        <v>12</v>
      </c>
      <c r="B415" s="9">
        <f t="shared" si="152"/>
        <v>43454</v>
      </c>
      <c r="C415" s="207">
        <v>378170</v>
      </c>
      <c r="D415" s="64">
        <f t="shared" si="172"/>
        <v>37.5</v>
      </c>
      <c r="E415" s="12">
        <v>38</v>
      </c>
      <c r="F415" s="12">
        <v>38</v>
      </c>
      <c r="G415" s="12">
        <v>38</v>
      </c>
      <c r="H415" s="12">
        <v>38</v>
      </c>
      <c r="I415" s="12">
        <v>37</v>
      </c>
      <c r="J415" s="12">
        <v>37</v>
      </c>
      <c r="K415" s="12">
        <v>37</v>
      </c>
      <c r="L415" s="12">
        <v>37</v>
      </c>
      <c r="M415" s="74" t="str">
        <f t="shared" si="173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74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5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28</v>
      </c>
      <c r="AO415" s="41">
        <v>1413</v>
      </c>
      <c r="AP415" s="110"/>
      <c r="AQ415" s="111"/>
      <c r="AR415" s="126" t="str">
        <f t="shared" si="176"/>
        <v/>
      </c>
      <c r="AS415" s="126" t="str">
        <f t="shared" si="177"/>
        <v/>
      </c>
      <c r="AT415" s="127">
        <v>1487</v>
      </c>
      <c r="AU415" s="128"/>
      <c r="AV415" s="129"/>
      <c r="AW415" s="126" t="str">
        <f t="shared" si="178"/>
        <v/>
      </c>
      <c r="AX415" s="126" t="str">
        <f t="shared" si="179"/>
        <v/>
      </c>
      <c r="AY415" s="64" t="str">
        <f t="shared" si="180"/>
        <v/>
      </c>
      <c r="AZ415" s="97">
        <v>81</v>
      </c>
      <c r="BA415" s="68"/>
      <c r="BB415" s="68"/>
      <c r="BC415" s="68"/>
      <c r="BD415" s="68"/>
      <c r="BE415" s="15"/>
      <c r="BF415" s="5">
        <f t="shared" si="181"/>
        <v>16560</v>
      </c>
      <c r="BG415" s="41">
        <v>4800</v>
      </c>
      <c r="BH415" s="42">
        <v>6930</v>
      </c>
      <c r="BI415" s="42"/>
      <c r="BJ415" s="42"/>
      <c r="BK415" s="42"/>
      <c r="BL415" s="42"/>
      <c r="BM415" s="15">
        <v>4830</v>
      </c>
    </row>
    <row r="416" spans="1:65" outlineLevel="5">
      <c r="A416" s="22">
        <f t="shared" si="167"/>
        <v>12</v>
      </c>
      <c r="B416" s="9">
        <f t="shared" ref="B416:B426" si="182">B415+1</f>
        <v>43455</v>
      </c>
      <c r="C416" s="207">
        <v>382806</v>
      </c>
      <c r="D416" s="64">
        <f t="shared" si="172"/>
        <v>37.299999999999997</v>
      </c>
      <c r="E416" s="12">
        <v>38</v>
      </c>
      <c r="F416" s="12">
        <v>37</v>
      </c>
      <c r="G416" s="12">
        <v>38</v>
      </c>
      <c r="H416" s="12">
        <v>38</v>
      </c>
      <c r="I416" s="12">
        <v>37</v>
      </c>
      <c r="J416" s="12">
        <v>36</v>
      </c>
      <c r="K416" s="12">
        <v>37</v>
      </c>
      <c r="L416" s="12">
        <v>37</v>
      </c>
      <c r="M416" s="74">
        <f t="shared" si="173"/>
        <v>7.6</v>
      </c>
      <c r="N416" s="83">
        <v>7.63</v>
      </c>
      <c r="O416" s="83">
        <v>7.61</v>
      </c>
      <c r="P416" s="83">
        <v>7.58</v>
      </c>
      <c r="Q416" s="83">
        <v>7.51</v>
      </c>
      <c r="R416" s="83"/>
      <c r="S416" s="83"/>
      <c r="T416" s="83"/>
      <c r="U416" s="83"/>
      <c r="V416" s="5" t="str">
        <f t="shared" si="174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5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25</v>
      </c>
      <c r="AO416" s="41">
        <v>1588</v>
      </c>
      <c r="AP416" s="110">
        <v>5.44</v>
      </c>
      <c r="AQ416" s="111">
        <v>4.42</v>
      </c>
      <c r="AR416" s="126">
        <f t="shared" si="176"/>
        <v>81.249999999999986</v>
      </c>
      <c r="AS416" s="126">
        <f t="shared" si="177"/>
        <v>18.750000000000014</v>
      </c>
      <c r="AT416" s="127">
        <v>1494</v>
      </c>
      <c r="AU416" s="128">
        <v>2.5499999999999998</v>
      </c>
      <c r="AV416" s="129">
        <v>1.56</v>
      </c>
      <c r="AW416" s="126">
        <f t="shared" si="178"/>
        <v>61.176470588235297</v>
      </c>
      <c r="AX416" s="126">
        <f t="shared" si="179"/>
        <v>38.823529411764703</v>
      </c>
      <c r="AY416" s="64">
        <f t="shared" si="180"/>
        <v>63.636363636363605</v>
      </c>
      <c r="AZ416" s="97">
        <v>79.73</v>
      </c>
      <c r="BA416" s="68"/>
      <c r="BB416" s="68"/>
      <c r="BC416" s="68"/>
      <c r="BD416" s="68"/>
      <c r="BE416" s="15"/>
      <c r="BF416" s="5">
        <f t="shared" si="181"/>
        <v>18590</v>
      </c>
      <c r="BG416" s="41">
        <v>7400</v>
      </c>
      <c r="BH416" s="42">
        <v>6270</v>
      </c>
      <c r="BI416" s="42"/>
      <c r="BJ416" s="42"/>
      <c r="BK416" s="42"/>
      <c r="BL416" s="42"/>
      <c r="BM416" s="15">
        <v>4920</v>
      </c>
    </row>
    <row r="417" spans="1:65" outlineLevel="5">
      <c r="A417" s="22">
        <f t="shared" si="167"/>
        <v>12</v>
      </c>
      <c r="B417" s="9">
        <f t="shared" si="182"/>
        <v>43456</v>
      </c>
      <c r="C417" s="207">
        <v>370904</v>
      </c>
      <c r="D417" s="64">
        <f t="shared" si="172"/>
        <v>37</v>
      </c>
      <c r="E417" s="12">
        <v>37</v>
      </c>
      <c r="F417" s="12">
        <v>37</v>
      </c>
      <c r="G417" s="12">
        <v>38</v>
      </c>
      <c r="H417" s="12">
        <v>38</v>
      </c>
      <c r="I417" s="12">
        <v>36</v>
      </c>
      <c r="J417" s="12">
        <v>36</v>
      </c>
      <c r="K417" s="12">
        <v>37</v>
      </c>
      <c r="L417" s="12">
        <v>37</v>
      </c>
      <c r="M417" s="74" t="str">
        <f t="shared" si="173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74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5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33</v>
      </c>
      <c r="AO417" s="41">
        <v>1208</v>
      </c>
      <c r="AP417" s="110"/>
      <c r="AQ417" s="111"/>
      <c r="AR417" s="126" t="str">
        <f t="shared" si="176"/>
        <v/>
      </c>
      <c r="AS417" s="126" t="str">
        <f t="shared" si="177"/>
        <v/>
      </c>
      <c r="AT417" s="127">
        <v>1094</v>
      </c>
      <c r="AU417" s="128"/>
      <c r="AV417" s="129"/>
      <c r="AW417" s="126" t="str">
        <f t="shared" si="178"/>
        <v/>
      </c>
      <c r="AX417" s="126" t="str">
        <f t="shared" si="179"/>
        <v/>
      </c>
      <c r="AY417" s="64" t="str">
        <f t="shared" si="180"/>
        <v/>
      </c>
      <c r="AZ417" s="97"/>
      <c r="BA417" s="68"/>
      <c r="BB417" s="68"/>
      <c r="BC417" s="68"/>
      <c r="BD417" s="68"/>
      <c r="BE417" s="15"/>
      <c r="BF417" s="5">
        <f t="shared" si="181"/>
        <v>18640</v>
      </c>
      <c r="BG417" s="41">
        <v>9600</v>
      </c>
      <c r="BH417" s="42">
        <v>8240</v>
      </c>
      <c r="BI417" s="42"/>
      <c r="BJ417" s="42"/>
      <c r="BK417" s="42"/>
      <c r="BL417" s="42"/>
      <c r="BM417" s="15">
        <v>800</v>
      </c>
    </row>
    <row r="418" spans="1:65" outlineLevel="5">
      <c r="A418" s="22">
        <f t="shared" si="167"/>
        <v>12</v>
      </c>
      <c r="B418" s="9">
        <f t="shared" si="182"/>
        <v>43457</v>
      </c>
      <c r="C418" s="207">
        <v>389313</v>
      </c>
      <c r="D418" s="64">
        <f t="shared" si="172"/>
        <v>37.299999999999997</v>
      </c>
      <c r="E418" s="12">
        <v>38</v>
      </c>
      <c r="F418" s="12">
        <v>37</v>
      </c>
      <c r="G418" s="12">
        <v>38</v>
      </c>
      <c r="H418" s="12">
        <v>38</v>
      </c>
      <c r="I418" s="12">
        <v>37</v>
      </c>
      <c r="J418" s="12">
        <v>36</v>
      </c>
      <c r="K418" s="12">
        <v>37</v>
      </c>
      <c r="L418" s="12">
        <v>37</v>
      </c>
      <c r="M418" s="74" t="str">
        <f t="shared" si="173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74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5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31</v>
      </c>
      <c r="AO418" s="41">
        <v>1286</v>
      </c>
      <c r="AP418" s="110"/>
      <c r="AQ418" s="111"/>
      <c r="AR418" s="126" t="str">
        <f t="shared" si="176"/>
        <v/>
      </c>
      <c r="AS418" s="126" t="str">
        <f t="shared" si="177"/>
        <v/>
      </c>
      <c r="AT418" s="127">
        <v>1395</v>
      </c>
      <c r="AU418" s="128"/>
      <c r="AV418" s="129"/>
      <c r="AW418" s="126" t="str">
        <f t="shared" si="178"/>
        <v/>
      </c>
      <c r="AX418" s="126" t="str">
        <f t="shared" si="179"/>
        <v/>
      </c>
      <c r="AY418" s="64" t="str">
        <f t="shared" si="180"/>
        <v/>
      </c>
      <c r="AZ418" s="97"/>
      <c r="BA418" s="68"/>
      <c r="BB418" s="68"/>
      <c r="BC418" s="68"/>
      <c r="BD418" s="68"/>
      <c r="BE418" s="15"/>
      <c r="BF418" s="5">
        <f t="shared" si="181"/>
        <v>19330</v>
      </c>
      <c r="BG418" s="41">
        <v>9600</v>
      </c>
      <c r="BH418" s="42">
        <v>8100</v>
      </c>
      <c r="BI418" s="42"/>
      <c r="BJ418" s="42"/>
      <c r="BK418" s="42"/>
      <c r="BL418" s="42"/>
      <c r="BM418" s="15">
        <v>1630</v>
      </c>
    </row>
    <row r="419" spans="1:65" outlineLevel="5">
      <c r="A419" s="22">
        <f t="shared" si="167"/>
        <v>12</v>
      </c>
      <c r="B419" s="9">
        <f t="shared" si="182"/>
        <v>43458</v>
      </c>
      <c r="C419" s="207">
        <v>360555</v>
      </c>
      <c r="D419" s="64">
        <f t="shared" si="172"/>
        <v>37</v>
      </c>
      <c r="E419" s="12">
        <v>38</v>
      </c>
      <c r="F419" s="12">
        <v>36</v>
      </c>
      <c r="G419" s="12">
        <v>38</v>
      </c>
      <c r="H419" s="12">
        <v>38</v>
      </c>
      <c r="I419" s="12">
        <v>37</v>
      </c>
      <c r="J419" s="12">
        <v>35</v>
      </c>
      <c r="K419" s="12">
        <v>37</v>
      </c>
      <c r="L419" s="12">
        <v>37</v>
      </c>
      <c r="M419" s="74" t="str">
        <f t="shared" si="173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74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5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30</v>
      </c>
      <c r="AO419" s="41">
        <v>1328</v>
      </c>
      <c r="AP419" s="110"/>
      <c r="AQ419" s="111"/>
      <c r="AR419" s="126" t="str">
        <f t="shared" si="176"/>
        <v/>
      </c>
      <c r="AS419" s="126" t="str">
        <f t="shared" si="177"/>
        <v/>
      </c>
      <c r="AT419" s="127">
        <v>1184</v>
      </c>
      <c r="AU419" s="128"/>
      <c r="AV419" s="129"/>
      <c r="AW419" s="126" t="str">
        <f t="shared" si="178"/>
        <v/>
      </c>
      <c r="AX419" s="126" t="str">
        <f t="shared" si="179"/>
        <v/>
      </c>
      <c r="AY419" s="64" t="str">
        <f t="shared" si="180"/>
        <v/>
      </c>
      <c r="AZ419" s="97">
        <v>79.58</v>
      </c>
      <c r="BA419" s="68"/>
      <c r="BB419" s="68"/>
      <c r="BC419" s="68"/>
      <c r="BD419" s="68"/>
      <c r="BE419" s="15"/>
      <c r="BF419" s="5">
        <f t="shared" si="181"/>
        <v>17060</v>
      </c>
      <c r="BG419" s="41">
        <v>9600</v>
      </c>
      <c r="BH419" s="42">
        <v>2830</v>
      </c>
      <c r="BI419" s="42"/>
      <c r="BJ419" s="42"/>
      <c r="BK419" s="42"/>
      <c r="BL419" s="42"/>
      <c r="BM419" s="15">
        <v>4630</v>
      </c>
    </row>
    <row r="420" spans="1:65" outlineLevel="5">
      <c r="A420" s="22">
        <f t="shared" si="167"/>
        <v>12</v>
      </c>
      <c r="B420" s="9">
        <f t="shared" si="182"/>
        <v>43459</v>
      </c>
      <c r="C420" s="207">
        <v>365818</v>
      </c>
      <c r="D420" s="64">
        <f t="shared" si="172"/>
        <v>37.299999999999997</v>
      </c>
      <c r="E420" s="12">
        <v>38</v>
      </c>
      <c r="F420" s="12">
        <v>36</v>
      </c>
      <c r="G420" s="12">
        <v>39</v>
      </c>
      <c r="H420" s="12">
        <v>38</v>
      </c>
      <c r="I420" s="12">
        <v>37</v>
      </c>
      <c r="J420" s="12">
        <v>35</v>
      </c>
      <c r="K420" s="12">
        <v>38</v>
      </c>
      <c r="L420" s="12">
        <v>37</v>
      </c>
      <c r="M420" s="74" t="str">
        <f t="shared" si="173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74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5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29</v>
      </c>
      <c r="AO420" s="41">
        <v>1394</v>
      </c>
      <c r="AP420" s="110"/>
      <c r="AQ420" s="111"/>
      <c r="AR420" s="126" t="str">
        <f t="shared" si="176"/>
        <v/>
      </c>
      <c r="AS420" s="126" t="str">
        <f t="shared" si="177"/>
        <v/>
      </c>
      <c r="AT420" s="127">
        <v>1427</v>
      </c>
      <c r="AU420" s="128"/>
      <c r="AV420" s="129"/>
      <c r="AW420" s="126" t="str">
        <f t="shared" si="178"/>
        <v/>
      </c>
      <c r="AX420" s="126" t="str">
        <f t="shared" si="179"/>
        <v/>
      </c>
      <c r="AY420" s="64" t="str">
        <f t="shared" si="180"/>
        <v/>
      </c>
      <c r="AZ420" s="97"/>
      <c r="BA420" s="68"/>
      <c r="BB420" s="68"/>
      <c r="BC420" s="68"/>
      <c r="BD420" s="68"/>
      <c r="BE420" s="15"/>
      <c r="BF420" s="5">
        <f t="shared" si="181"/>
        <v>14150</v>
      </c>
      <c r="BG420" s="41">
        <v>9600</v>
      </c>
      <c r="BH420" s="42">
        <v>0</v>
      </c>
      <c r="BI420" s="42"/>
      <c r="BJ420" s="42"/>
      <c r="BK420" s="42"/>
      <c r="BL420" s="42"/>
      <c r="BM420" s="15">
        <v>4550</v>
      </c>
    </row>
    <row r="421" spans="1:65" outlineLevel="5">
      <c r="A421" s="22">
        <f t="shared" si="167"/>
        <v>12</v>
      </c>
      <c r="B421" s="9">
        <f t="shared" si="182"/>
        <v>43460</v>
      </c>
      <c r="C421" s="207">
        <v>367316</v>
      </c>
      <c r="D421" s="64">
        <f t="shared" si="172"/>
        <v>37.299999999999997</v>
      </c>
      <c r="E421" s="12">
        <v>38</v>
      </c>
      <c r="F421" s="12">
        <v>36</v>
      </c>
      <c r="G421" s="12">
        <v>39</v>
      </c>
      <c r="H421" s="12">
        <v>38</v>
      </c>
      <c r="I421" s="12">
        <v>37</v>
      </c>
      <c r="J421" s="12">
        <v>35</v>
      </c>
      <c r="K421" s="12">
        <v>38</v>
      </c>
      <c r="L421" s="12">
        <v>37</v>
      </c>
      <c r="M421" s="74" t="str">
        <f t="shared" si="173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74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5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29</v>
      </c>
      <c r="AO421" s="41">
        <v>1369</v>
      </c>
      <c r="AP421" s="110"/>
      <c r="AQ421" s="111"/>
      <c r="AR421" s="126" t="str">
        <f t="shared" si="176"/>
        <v/>
      </c>
      <c r="AS421" s="126" t="str">
        <f t="shared" si="177"/>
        <v/>
      </c>
      <c r="AT421" s="127">
        <v>1475</v>
      </c>
      <c r="AU421" s="128"/>
      <c r="AV421" s="129"/>
      <c r="AW421" s="126" t="str">
        <f t="shared" si="178"/>
        <v/>
      </c>
      <c r="AX421" s="126" t="str">
        <f t="shared" si="179"/>
        <v/>
      </c>
      <c r="AY421" s="64" t="str">
        <f t="shared" si="180"/>
        <v/>
      </c>
      <c r="AZ421" s="97">
        <v>79.459999999999994</v>
      </c>
      <c r="BA421" s="68"/>
      <c r="BB421" s="68"/>
      <c r="BC421" s="68"/>
      <c r="BD421" s="68"/>
      <c r="BE421" s="15"/>
      <c r="BF421" s="5">
        <f t="shared" si="181"/>
        <v>18720</v>
      </c>
      <c r="BG421" s="41">
        <v>9600</v>
      </c>
      <c r="BH421" s="42">
        <v>4350</v>
      </c>
      <c r="BI421" s="42"/>
      <c r="BJ421" s="42"/>
      <c r="BK421" s="42"/>
      <c r="BL421" s="42"/>
      <c r="BM421" s="15">
        <v>4770</v>
      </c>
    </row>
    <row r="422" spans="1:65" outlineLevel="5">
      <c r="A422" s="22">
        <f t="shared" si="167"/>
        <v>12</v>
      </c>
      <c r="B422" s="9">
        <f t="shared" si="182"/>
        <v>43461</v>
      </c>
      <c r="C422" s="207">
        <v>369252</v>
      </c>
      <c r="D422" s="64">
        <f t="shared" si="172"/>
        <v>36.799999999999997</v>
      </c>
      <c r="E422" s="12">
        <v>38</v>
      </c>
      <c r="F422" s="12">
        <v>36</v>
      </c>
      <c r="G422" s="12">
        <v>38</v>
      </c>
      <c r="H422" s="12">
        <v>37</v>
      </c>
      <c r="I422" s="12">
        <v>37</v>
      </c>
      <c r="J422" s="12">
        <v>35</v>
      </c>
      <c r="K422" s="12">
        <v>37</v>
      </c>
      <c r="L422" s="12">
        <v>36</v>
      </c>
      <c r="M422" s="74" t="str">
        <f t="shared" si="173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74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5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28</v>
      </c>
      <c r="AO422" s="41">
        <v>1402</v>
      </c>
      <c r="AP422" s="110"/>
      <c r="AQ422" s="111"/>
      <c r="AR422" s="126" t="str">
        <f t="shared" si="176"/>
        <v/>
      </c>
      <c r="AS422" s="126" t="str">
        <f t="shared" si="177"/>
        <v/>
      </c>
      <c r="AT422" s="127">
        <v>1298</v>
      </c>
      <c r="AU422" s="128"/>
      <c r="AV422" s="129"/>
      <c r="AW422" s="126" t="str">
        <f t="shared" si="178"/>
        <v/>
      </c>
      <c r="AX422" s="126" t="str">
        <f t="shared" si="179"/>
        <v/>
      </c>
      <c r="AY422" s="64" t="str">
        <f t="shared" si="180"/>
        <v/>
      </c>
      <c r="AZ422" s="97">
        <v>79.510000000000005</v>
      </c>
      <c r="BA422" s="68">
        <v>61.02</v>
      </c>
      <c r="BB422" s="68"/>
      <c r="BC422" s="68"/>
      <c r="BD422" s="68"/>
      <c r="BE422" s="15"/>
      <c r="BF422" s="5">
        <f t="shared" si="181"/>
        <v>18720</v>
      </c>
      <c r="BG422" s="41">
        <v>9600</v>
      </c>
      <c r="BH422" s="42">
        <v>4530</v>
      </c>
      <c r="BI422" s="42"/>
      <c r="BJ422" s="42"/>
      <c r="BK422" s="42"/>
      <c r="BL422" s="42"/>
      <c r="BM422" s="15">
        <v>4590</v>
      </c>
    </row>
    <row r="423" spans="1:65" outlineLevel="5">
      <c r="A423" s="22">
        <f t="shared" si="167"/>
        <v>12</v>
      </c>
      <c r="B423" s="9">
        <f t="shared" si="182"/>
        <v>43462</v>
      </c>
      <c r="C423" s="207">
        <v>373534</v>
      </c>
      <c r="D423" s="64">
        <f t="shared" si="172"/>
        <v>37</v>
      </c>
      <c r="E423" s="12">
        <v>38</v>
      </c>
      <c r="F423" s="12">
        <v>36</v>
      </c>
      <c r="G423" s="12">
        <v>39</v>
      </c>
      <c r="H423" s="12">
        <v>37</v>
      </c>
      <c r="I423" s="12">
        <v>37</v>
      </c>
      <c r="J423" s="12">
        <v>35</v>
      </c>
      <c r="K423" s="12">
        <v>38</v>
      </c>
      <c r="L423" s="12">
        <v>36</v>
      </c>
      <c r="M423" s="74">
        <f t="shared" si="173"/>
        <v>7.6</v>
      </c>
      <c r="N423" s="83">
        <v>7.66</v>
      </c>
      <c r="O423" s="83">
        <v>7.58</v>
      </c>
      <c r="P423" s="83">
        <v>7.61</v>
      </c>
      <c r="Q423" s="83">
        <v>7.55</v>
      </c>
      <c r="R423" s="83"/>
      <c r="S423" s="83"/>
      <c r="T423" s="83"/>
      <c r="U423" s="83"/>
      <c r="V423" s="5" t="str">
        <f t="shared" si="174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5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39</v>
      </c>
      <c r="AO423" s="41">
        <v>1021</v>
      </c>
      <c r="AP423" s="110">
        <v>5.82</v>
      </c>
      <c r="AQ423" s="111">
        <v>4.67</v>
      </c>
      <c r="AR423" s="126">
        <f t="shared" si="176"/>
        <v>80.240549828178686</v>
      </c>
      <c r="AS423" s="126">
        <f t="shared" si="177"/>
        <v>19.759450171821314</v>
      </c>
      <c r="AT423" s="127">
        <v>942</v>
      </c>
      <c r="AU423" s="128">
        <v>2.37</v>
      </c>
      <c r="AV423" s="129">
        <v>1.45</v>
      </c>
      <c r="AW423" s="126">
        <f t="shared" si="178"/>
        <v>61.181434599156113</v>
      </c>
      <c r="AX423" s="126">
        <f t="shared" si="179"/>
        <v>38.818565400843887</v>
      </c>
      <c r="AY423" s="64">
        <f t="shared" si="180"/>
        <v>61.188436830835101</v>
      </c>
      <c r="AZ423" s="97">
        <v>79.599999999999994</v>
      </c>
      <c r="BA423" s="68"/>
      <c r="BB423" s="68"/>
      <c r="BC423" s="68"/>
      <c r="BD423" s="68"/>
      <c r="BE423" s="15"/>
      <c r="BF423" s="5">
        <f t="shared" si="181"/>
        <v>18270</v>
      </c>
      <c r="BG423" s="41">
        <v>9600</v>
      </c>
      <c r="BH423" s="42">
        <v>4250</v>
      </c>
      <c r="BI423" s="42"/>
      <c r="BJ423" s="42"/>
      <c r="BK423" s="42"/>
      <c r="BL423" s="42"/>
      <c r="BM423" s="15">
        <v>4420</v>
      </c>
    </row>
    <row r="424" spans="1:65" outlineLevel="5">
      <c r="A424" s="22">
        <f t="shared" si="167"/>
        <v>12</v>
      </c>
      <c r="B424" s="9">
        <f t="shared" si="182"/>
        <v>43463</v>
      </c>
      <c r="C424" s="207">
        <v>371947</v>
      </c>
      <c r="D424" s="64">
        <f t="shared" si="172"/>
        <v>37.299999999999997</v>
      </c>
      <c r="E424" s="12">
        <v>38</v>
      </c>
      <c r="F424" s="12">
        <v>36</v>
      </c>
      <c r="G424" s="12">
        <v>39</v>
      </c>
      <c r="H424" s="12">
        <v>38</v>
      </c>
      <c r="I424" s="12">
        <v>37</v>
      </c>
      <c r="J424" s="12">
        <v>35</v>
      </c>
      <c r="K424" s="12">
        <v>38</v>
      </c>
      <c r="L424" s="12">
        <v>37</v>
      </c>
      <c r="M424" s="74" t="str">
        <f t="shared" si="173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74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5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34</v>
      </c>
      <c r="AO424" s="41">
        <v>1164</v>
      </c>
      <c r="AP424" s="110"/>
      <c r="AQ424" s="111"/>
      <c r="AR424" s="126" t="str">
        <f t="shared" si="176"/>
        <v/>
      </c>
      <c r="AS424" s="126" t="str">
        <f t="shared" si="177"/>
        <v/>
      </c>
      <c r="AT424" s="127">
        <v>1043</v>
      </c>
      <c r="AU424" s="128"/>
      <c r="AV424" s="129"/>
      <c r="AW424" s="126" t="str">
        <f t="shared" si="178"/>
        <v/>
      </c>
      <c r="AX424" s="126" t="str">
        <f t="shared" si="179"/>
        <v/>
      </c>
      <c r="AY424" s="64" t="str">
        <f t="shared" si="180"/>
        <v/>
      </c>
      <c r="AZ424" s="97"/>
      <c r="BA424" s="68"/>
      <c r="BB424" s="68"/>
      <c r="BC424" s="68"/>
      <c r="BD424" s="68"/>
      <c r="BE424" s="15"/>
      <c r="BF424" s="5">
        <f t="shared" si="181"/>
        <v>18310</v>
      </c>
      <c r="BG424" s="41">
        <v>9600</v>
      </c>
      <c r="BH424" s="42">
        <v>4200</v>
      </c>
      <c r="BI424" s="42"/>
      <c r="BJ424" s="42"/>
      <c r="BK424" s="42"/>
      <c r="BL424" s="42"/>
      <c r="BM424" s="15">
        <v>4510</v>
      </c>
    </row>
    <row r="425" spans="1:65" outlineLevel="5">
      <c r="A425" s="22">
        <f t="shared" si="167"/>
        <v>12</v>
      </c>
      <c r="B425" s="9">
        <f t="shared" si="182"/>
        <v>43464</v>
      </c>
      <c r="C425" s="207">
        <v>352680</v>
      </c>
      <c r="D425" s="64">
        <f t="shared" si="172"/>
        <v>37.299999999999997</v>
      </c>
      <c r="E425" s="12">
        <v>38</v>
      </c>
      <c r="F425" s="12">
        <v>36</v>
      </c>
      <c r="G425" s="12">
        <v>39</v>
      </c>
      <c r="H425" s="12">
        <v>38</v>
      </c>
      <c r="I425" s="12">
        <v>37</v>
      </c>
      <c r="J425" s="12">
        <v>35</v>
      </c>
      <c r="K425" s="12">
        <v>38</v>
      </c>
      <c r="L425" s="12">
        <v>37</v>
      </c>
      <c r="M425" s="74" t="str">
        <f t="shared" si="173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74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5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39</v>
      </c>
      <c r="AO425" s="41">
        <v>1021</v>
      </c>
      <c r="AP425" s="110"/>
      <c r="AQ425" s="111"/>
      <c r="AR425" s="126" t="str">
        <f t="shared" si="176"/>
        <v/>
      </c>
      <c r="AS425" s="126" t="str">
        <f t="shared" si="177"/>
        <v/>
      </c>
      <c r="AT425" s="127">
        <v>1037</v>
      </c>
      <c r="AU425" s="128"/>
      <c r="AV425" s="129"/>
      <c r="AW425" s="126" t="str">
        <f t="shared" si="178"/>
        <v/>
      </c>
      <c r="AX425" s="126" t="str">
        <f t="shared" si="179"/>
        <v/>
      </c>
      <c r="AY425" s="64" t="str">
        <f t="shared" si="180"/>
        <v/>
      </c>
      <c r="AZ425" s="97"/>
      <c r="BA425" s="68"/>
      <c r="BB425" s="68"/>
      <c r="BC425" s="68"/>
      <c r="BD425" s="68"/>
      <c r="BE425" s="15"/>
      <c r="BF425" s="5">
        <f t="shared" si="181"/>
        <v>14440</v>
      </c>
      <c r="BG425" s="41">
        <v>9600</v>
      </c>
      <c r="BH425" s="42">
        <v>360</v>
      </c>
      <c r="BI425" s="42"/>
      <c r="BJ425" s="42"/>
      <c r="BK425" s="42"/>
      <c r="BL425" s="42"/>
      <c r="BM425" s="15">
        <v>4480</v>
      </c>
    </row>
    <row r="426" spans="1:65" ht="17.25" outlineLevel="5" thickBot="1">
      <c r="A426" s="247">
        <f t="shared" si="167"/>
        <v>12</v>
      </c>
      <c r="B426" s="248">
        <f t="shared" si="182"/>
        <v>43465</v>
      </c>
      <c r="C426" s="226">
        <v>348749</v>
      </c>
      <c r="D426" s="64">
        <f t="shared" si="172"/>
        <v>37.5</v>
      </c>
      <c r="E426" s="249">
        <v>39</v>
      </c>
      <c r="F426" s="249">
        <v>36</v>
      </c>
      <c r="G426" s="249">
        <v>39</v>
      </c>
      <c r="H426" s="249">
        <v>38</v>
      </c>
      <c r="I426" s="249">
        <v>38</v>
      </c>
      <c r="J426" s="249">
        <v>35</v>
      </c>
      <c r="K426" s="249">
        <v>38</v>
      </c>
      <c r="L426" s="249">
        <v>37</v>
      </c>
      <c r="M426" s="74" t="str">
        <f t="shared" si="173"/>
        <v/>
      </c>
      <c r="N426" s="250"/>
      <c r="O426" s="250"/>
      <c r="P426" s="250"/>
      <c r="Q426" s="250"/>
      <c r="R426" s="250"/>
      <c r="S426" s="250"/>
      <c r="T426" s="250"/>
      <c r="U426" s="250"/>
      <c r="V426" s="5" t="str">
        <f t="shared" si="174"/>
        <v/>
      </c>
      <c r="W426" s="233"/>
      <c r="X426" s="233"/>
      <c r="Y426" s="233"/>
      <c r="Z426" s="233"/>
      <c r="AA426" s="233"/>
      <c r="AB426" s="233"/>
      <c r="AC426" s="233"/>
      <c r="AD426" s="233"/>
      <c r="AE426" s="5" t="str">
        <f t="shared" si="175"/>
        <v/>
      </c>
      <c r="AF426" s="233"/>
      <c r="AG426" s="233"/>
      <c r="AH426" s="233"/>
      <c r="AI426" s="233"/>
      <c r="AJ426" s="233"/>
      <c r="AK426" s="233"/>
      <c r="AL426" s="233"/>
      <c r="AM426" s="233"/>
      <c r="AN426" s="233">
        <v>35</v>
      </c>
      <c r="AO426" s="233">
        <v>1140</v>
      </c>
      <c r="AP426" s="251"/>
      <c r="AQ426" s="252"/>
      <c r="AR426" s="126" t="str">
        <f t="shared" si="176"/>
        <v/>
      </c>
      <c r="AS426" s="126" t="str">
        <f t="shared" si="177"/>
        <v/>
      </c>
      <c r="AT426" s="127">
        <v>1035</v>
      </c>
      <c r="AU426" s="128"/>
      <c r="AV426" s="129"/>
      <c r="AW426" s="126" t="str">
        <f t="shared" si="178"/>
        <v/>
      </c>
      <c r="AX426" s="126" t="str">
        <f t="shared" si="179"/>
        <v/>
      </c>
      <c r="AY426" s="64" t="str">
        <f t="shared" si="180"/>
        <v/>
      </c>
      <c r="AZ426" s="253">
        <v>79.16</v>
      </c>
      <c r="BA426" s="254"/>
      <c r="BB426" s="254"/>
      <c r="BC426" s="254"/>
      <c r="BD426" s="254"/>
      <c r="BE426" s="242"/>
      <c r="BF426" s="5">
        <f t="shared" si="181"/>
        <v>19112</v>
      </c>
      <c r="BG426" s="233">
        <v>9600</v>
      </c>
      <c r="BH426" s="244">
        <v>4630</v>
      </c>
      <c r="BI426" s="244"/>
      <c r="BJ426" s="244"/>
      <c r="BK426" s="244"/>
      <c r="BL426" s="244"/>
      <c r="BM426" s="242">
        <v>4882</v>
      </c>
    </row>
    <row r="427" spans="1:65" outlineLevel="4">
      <c r="A427" s="157" t="s">
        <v>45</v>
      </c>
      <c r="B427" s="158"/>
      <c r="C427" s="50">
        <f t="shared" ref="C427:BM427" si="183">SUBTOTAL(4,C396:C426)</f>
        <v>478919</v>
      </c>
      <c r="D427" s="60">
        <f t="shared" si="183"/>
        <v>38.299999999999997</v>
      </c>
      <c r="E427" s="28">
        <f t="shared" si="183"/>
        <v>39</v>
      </c>
      <c r="F427" s="28">
        <f t="shared" si="183"/>
        <v>39</v>
      </c>
      <c r="G427" s="28">
        <f t="shared" si="183"/>
        <v>40</v>
      </c>
      <c r="H427" s="28">
        <f t="shared" si="183"/>
        <v>39</v>
      </c>
      <c r="I427" s="28">
        <f t="shared" si="183"/>
        <v>38</v>
      </c>
      <c r="J427" s="28">
        <f t="shared" si="183"/>
        <v>38</v>
      </c>
      <c r="K427" s="28">
        <f t="shared" si="183"/>
        <v>39</v>
      </c>
      <c r="L427" s="28">
        <f t="shared" si="183"/>
        <v>38</v>
      </c>
      <c r="M427" s="71">
        <f t="shared" si="183"/>
        <v>7.6</v>
      </c>
      <c r="N427" s="82">
        <f t="shared" si="183"/>
        <v>7.66</v>
      </c>
      <c r="O427" s="82">
        <f t="shared" si="183"/>
        <v>7.66</v>
      </c>
      <c r="P427" s="82">
        <f t="shared" si="183"/>
        <v>7.64</v>
      </c>
      <c r="Q427" s="82">
        <f t="shared" si="183"/>
        <v>7.66</v>
      </c>
      <c r="R427" s="82">
        <f t="shared" si="183"/>
        <v>0</v>
      </c>
      <c r="S427" s="82">
        <f t="shared" si="183"/>
        <v>0</v>
      </c>
      <c r="T427" s="82">
        <f t="shared" si="183"/>
        <v>0</v>
      </c>
      <c r="U427" s="82">
        <f t="shared" si="183"/>
        <v>0</v>
      </c>
      <c r="V427" s="29">
        <f t="shared" si="183"/>
        <v>0</v>
      </c>
      <c r="W427" s="39">
        <f t="shared" si="183"/>
        <v>0</v>
      </c>
      <c r="X427" s="39">
        <f t="shared" si="183"/>
        <v>0</v>
      </c>
      <c r="Y427" s="39">
        <f t="shared" si="183"/>
        <v>0</v>
      </c>
      <c r="Z427" s="39">
        <f t="shared" si="183"/>
        <v>0</v>
      </c>
      <c r="AA427" s="39">
        <f t="shared" si="183"/>
        <v>0</v>
      </c>
      <c r="AB427" s="39">
        <f t="shared" si="183"/>
        <v>0</v>
      </c>
      <c r="AC427" s="39">
        <f t="shared" si="183"/>
        <v>0</v>
      </c>
      <c r="AD427" s="39">
        <f t="shared" si="183"/>
        <v>0</v>
      </c>
      <c r="AE427" s="29">
        <f t="shared" si="183"/>
        <v>0</v>
      </c>
      <c r="AF427" s="39">
        <f t="shared" si="183"/>
        <v>0</v>
      </c>
      <c r="AG427" s="39">
        <f t="shared" si="183"/>
        <v>0</v>
      </c>
      <c r="AH427" s="39">
        <f t="shared" si="183"/>
        <v>0</v>
      </c>
      <c r="AI427" s="39">
        <f t="shared" si="183"/>
        <v>0</v>
      </c>
      <c r="AJ427" s="39">
        <f t="shared" si="183"/>
        <v>0</v>
      </c>
      <c r="AK427" s="39">
        <f t="shared" si="183"/>
        <v>0</v>
      </c>
      <c r="AL427" s="39">
        <f t="shared" si="183"/>
        <v>0</v>
      </c>
      <c r="AM427" s="39">
        <f t="shared" si="183"/>
        <v>0</v>
      </c>
      <c r="AN427" s="39">
        <f t="shared" si="183"/>
        <v>40</v>
      </c>
      <c r="AO427" s="39">
        <f t="shared" si="183"/>
        <v>1588</v>
      </c>
      <c r="AP427" s="104">
        <f t="shared" si="183"/>
        <v>5.82</v>
      </c>
      <c r="AQ427" s="105">
        <f t="shared" si="183"/>
        <v>4.67</v>
      </c>
      <c r="AR427" s="106">
        <f t="shared" si="183"/>
        <v>82.437275985663078</v>
      </c>
      <c r="AS427" s="106">
        <f t="shared" si="183"/>
        <v>22.810218978102199</v>
      </c>
      <c r="AT427" s="107">
        <f t="shared" si="183"/>
        <v>1523</v>
      </c>
      <c r="AU427" s="108">
        <f t="shared" si="183"/>
        <v>2.5499999999999998</v>
      </c>
      <c r="AV427" s="109">
        <f t="shared" si="183"/>
        <v>1.56</v>
      </c>
      <c r="AW427" s="106">
        <f t="shared" si="183"/>
        <v>63.445378151260513</v>
      </c>
      <c r="AX427" s="106">
        <f t="shared" si="183"/>
        <v>41.596638655462179</v>
      </c>
      <c r="AY427" s="60">
        <f t="shared" si="183"/>
        <v>63.636363636363605</v>
      </c>
      <c r="AZ427" s="96">
        <f t="shared" si="183"/>
        <v>81</v>
      </c>
      <c r="BA427" s="67">
        <f t="shared" si="183"/>
        <v>61.02</v>
      </c>
      <c r="BB427" s="67">
        <f t="shared" si="183"/>
        <v>0</v>
      </c>
      <c r="BC427" s="67">
        <f t="shared" si="183"/>
        <v>0</v>
      </c>
      <c r="BD427" s="67">
        <f t="shared" si="183"/>
        <v>0</v>
      </c>
      <c r="BE427" s="27">
        <f t="shared" si="183"/>
        <v>0</v>
      </c>
      <c r="BF427" s="29">
        <f t="shared" si="183"/>
        <v>20310</v>
      </c>
      <c r="BG427" s="39">
        <f t="shared" si="183"/>
        <v>9600</v>
      </c>
      <c r="BH427" s="40">
        <f t="shared" si="183"/>
        <v>8410</v>
      </c>
      <c r="BI427" s="40">
        <f t="shared" si="183"/>
        <v>0</v>
      </c>
      <c r="BJ427" s="40">
        <f t="shared" si="183"/>
        <v>0</v>
      </c>
      <c r="BK427" s="40">
        <f t="shared" si="183"/>
        <v>0</v>
      </c>
      <c r="BL427" s="40">
        <f t="shared" si="183"/>
        <v>0</v>
      </c>
      <c r="BM427" s="27">
        <f t="shared" si="183"/>
        <v>5060</v>
      </c>
    </row>
    <row r="428" spans="1:65" outlineLevel="3">
      <c r="A428" s="187" t="s">
        <v>34</v>
      </c>
      <c r="B428" s="188"/>
      <c r="C428" s="207">
        <f t="shared" ref="C428:BM428" si="184">SUBTOTAL(5,C396:C426)</f>
        <v>348358</v>
      </c>
      <c r="D428" s="208">
        <f t="shared" si="184"/>
        <v>36.799999999999997</v>
      </c>
      <c r="E428" s="12">
        <f t="shared" si="184"/>
        <v>37</v>
      </c>
      <c r="F428" s="12">
        <f t="shared" si="184"/>
        <v>36</v>
      </c>
      <c r="G428" s="12">
        <f t="shared" si="184"/>
        <v>38</v>
      </c>
      <c r="H428" s="12">
        <f t="shared" si="184"/>
        <v>37</v>
      </c>
      <c r="I428" s="12">
        <f t="shared" si="184"/>
        <v>36</v>
      </c>
      <c r="J428" s="12">
        <f t="shared" si="184"/>
        <v>35</v>
      </c>
      <c r="K428" s="12">
        <f t="shared" si="184"/>
        <v>37</v>
      </c>
      <c r="L428" s="12">
        <f t="shared" si="184"/>
        <v>36</v>
      </c>
      <c r="M428" s="210">
        <f t="shared" si="184"/>
        <v>7.6</v>
      </c>
      <c r="N428" s="83">
        <f t="shared" si="184"/>
        <v>7.56</v>
      </c>
      <c r="O428" s="83">
        <f t="shared" si="184"/>
        <v>7.58</v>
      </c>
      <c r="P428" s="83">
        <f t="shared" si="184"/>
        <v>7.53</v>
      </c>
      <c r="Q428" s="83">
        <f t="shared" si="184"/>
        <v>7.51</v>
      </c>
      <c r="R428" s="83">
        <f t="shared" si="184"/>
        <v>0</v>
      </c>
      <c r="S428" s="83">
        <f t="shared" si="184"/>
        <v>0</v>
      </c>
      <c r="T428" s="83">
        <f t="shared" si="184"/>
        <v>0</v>
      </c>
      <c r="U428" s="83">
        <f t="shared" si="184"/>
        <v>0</v>
      </c>
      <c r="V428" s="212">
        <f t="shared" si="184"/>
        <v>0</v>
      </c>
      <c r="W428" s="41">
        <f t="shared" si="184"/>
        <v>0</v>
      </c>
      <c r="X428" s="41">
        <f t="shared" si="184"/>
        <v>0</v>
      </c>
      <c r="Y428" s="41">
        <f t="shared" si="184"/>
        <v>0</v>
      </c>
      <c r="Z428" s="41">
        <f t="shared" si="184"/>
        <v>0</v>
      </c>
      <c r="AA428" s="41">
        <f t="shared" si="184"/>
        <v>0</v>
      </c>
      <c r="AB428" s="41">
        <f t="shared" si="184"/>
        <v>0</v>
      </c>
      <c r="AC428" s="41">
        <f t="shared" si="184"/>
        <v>0</v>
      </c>
      <c r="AD428" s="41">
        <f t="shared" si="184"/>
        <v>0</v>
      </c>
      <c r="AE428" s="212">
        <f t="shared" si="184"/>
        <v>0</v>
      </c>
      <c r="AF428" s="41">
        <f t="shared" si="184"/>
        <v>0</v>
      </c>
      <c r="AG428" s="41">
        <f t="shared" si="184"/>
        <v>0</v>
      </c>
      <c r="AH428" s="41">
        <f t="shared" si="184"/>
        <v>0</v>
      </c>
      <c r="AI428" s="41">
        <f t="shared" si="184"/>
        <v>0</v>
      </c>
      <c r="AJ428" s="41">
        <f t="shared" si="184"/>
        <v>0</v>
      </c>
      <c r="AK428" s="41">
        <f t="shared" si="184"/>
        <v>0</v>
      </c>
      <c r="AL428" s="41">
        <f t="shared" si="184"/>
        <v>0</v>
      </c>
      <c r="AM428" s="41">
        <f t="shared" si="184"/>
        <v>0</v>
      </c>
      <c r="AN428" s="41">
        <f t="shared" si="184"/>
        <v>25</v>
      </c>
      <c r="AO428" s="41">
        <f t="shared" si="184"/>
        <v>1004</v>
      </c>
      <c r="AP428" s="110">
        <f t="shared" si="184"/>
        <v>5.44</v>
      </c>
      <c r="AQ428" s="111">
        <f t="shared" si="184"/>
        <v>4.2300000000000004</v>
      </c>
      <c r="AR428" s="216">
        <f t="shared" si="184"/>
        <v>77.189781021897801</v>
      </c>
      <c r="AS428" s="216">
        <f t="shared" si="184"/>
        <v>17.562724014336922</v>
      </c>
      <c r="AT428" s="113">
        <f t="shared" si="184"/>
        <v>942</v>
      </c>
      <c r="AU428" s="114">
        <f t="shared" si="184"/>
        <v>2.37</v>
      </c>
      <c r="AV428" s="115">
        <f t="shared" si="184"/>
        <v>1.39</v>
      </c>
      <c r="AW428" s="216">
        <f t="shared" si="184"/>
        <v>58.403361344537821</v>
      </c>
      <c r="AX428" s="216">
        <f t="shared" si="184"/>
        <v>36.554621848739487</v>
      </c>
      <c r="AY428" s="208">
        <f t="shared" si="184"/>
        <v>58.509444325047134</v>
      </c>
      <c r="AZ428" s="97">
        <f t="shared" si="184"/>
        <v>78.3</v>
      </c>
      <c r="BA428" s="68">
        <f t="shared" si="184"/>
        <v>61.02</v>
      </c>
      <c r="BB428" s="68">
        <f t="shared" si="184"/>
        <v>0</v>
      </c>
      <c r="BC428" s="68">
        <f t="shared" si="184"/>
        <v>0</v>
      </c>
      <c r="BD428" s="68">
        <f t="shared" si="184"/>
        <v>0</v>
      </c>
      <c r="BE428" s="15">
        <f t="shared" si="184"/>
        <v>0</v>
      </c>
      <c r="BF428" s="212">
        <f t="shared" si="184"/>
        <v>12740</v>
      </c>
      <c r="BG428" s="41">
        <f t="shared" si="184"/>
        <v>4200</v>
      </c>
      <c r="BH428" s="42">
        <f t="shared" si="184"/>
        <v>0</v>
      </c>
      <c r="BI428" s="42">
        <f t="shared" si="184"/>
        <v>0</v>
      </c>
      <c r="BJ428" s="42">
        <f t="shared" si="184"/>
        <v>0</v>
      </c>
      <c r="BK428" s="42">
        <f t="shared" si="184"/>
        <v>0</v>
      </c>
      <c r="BL428" s="42">
        <f t="shared" si="184"/>
        <v>0</v>
      </c>
      <c r="BM428" s="15">
        <f t="shared" si="184"/>
        <v>800</v>
      </c>
    </row>
    <row r="429" spans="1:65" outlineLevel="2">
      <c r="A429" s="187" t="s">
        <v>23</v>
      </c>
      <c r="B429" s="188"/>
      <c r="C429" s="207">
        <f>IFERROR(SUBTOTAL(1,C396:C426),"")</f>
        <v>384800.32258064515</v>
      </c>
      <c r="D429" s="208">
        <f t="shared" ref="D429:BM429" si="185">IFERROR(SUBTOTAL(1,D396:D426),"")</f>
        <v>37.554838709677405</v>
      </c>
      <c r="E429" s="12">
        <f t="shared" si="185"/>
        <v>37.967741935483872</v>
      </c>
      <c r="F429" s="12">
        <f t="shared" si="185"/>
        <v>37.225806451612904</v>
      </c>
      <c r="G429" s="12">
        <f t="shared" si="185"/>
        <v>38.774193548387096</v>
      </c>
      <c r="H429" s="12">
        <f t="shared" si="185"/>
        <v>38.161290322580648</v>
      </c>
      <c r="I429" s="12">
        <f t="shared" si="185"/>
        <v>36.967741935483872</v>
      </c>
      <c r="J429" s="12">
        <f t="shared" si="185"/>
        <v>36.225806451612904</v>
      </c>
      <c r="K429" s="12">
        <f t="shared" si="185"/>
        <v>37.774193548387096</v>
      </c>
      <c r="L429" s="12">
        <f t="shared" si="185"/>
        <v>37.161290322580648</v>
      </c>
      <c r="M429" s="210">
        <f t="shared" si="185"/>
        <v>7.6</v>
      </c>
      <c r="N429" s="83">
        <f t="shared" si="185"/>
        <v>7.6150000000000002</v>
      </c>
      <c r="O429" s="83">
        <f t="shared" si="185"/>
        <v>7.6099999999999994</v>
      </c>
      <c r="P429" s="83">
        <f t="shared" si="185"/>
        <v>7.59</v>
      </c>
      <c r="Q429" s="83">
        <f t="shared" si="185"/>
        <v>7.5900000000000007</v>
      </c>
      <c r="R429" s="83" t="str">
        <f t="shared" si="185"/>
        <v/>
      </c>
      <c r="S429" s="83" t="str">
        <f t="shared" si="185"/>
        <v/>
      </c>
      <c r="T429" s="83" t="str">
        <f t="shared" si="185"/>
        <v/>
      </c>
      <c r="U429" s="83" t="str">
        <f t="shared" si="185"/>
        <v/>
      </c>
      <c r="V429" s="212" t="str">
        <f t="shared" si="185"/>
        <v/>
      </c>
      <c r="W429" s="41" t="str">
        <f t="shared" si="185"/>
        <v/>
      </c>
      <c r="X429" s="41" t="str">
        <f t="shared" si="185"/>
        <v/>
      </c>
      <c r="Y429" s="41" t="str">
        <f t="shared" si="185"/>
        <v/>
      </c>
      <c r="Z429" s="41" t="str">
        <f t="shared" si="185"/>
        <v/>
      </c>
      <c r="AA429" s="41" t="str">
        <f t="shared" si="185"/>
        <v/>
      </c>
      <c r="AB429" s="41" t="str">
        <f t="shared" si="185"/>
        <v/>
      </c>
      <c r="AC429" s="41" t="str">
        <f t="shared" si="185"/>
        <v/>
      </c>
      <c r="AD429" s="41" t="str">
        <f t="shared" si="185"/>
        <v/>
      </c>
      <c r="AE429" s="212" t="str">
        <f t="shared" si="185"/>
        <v/>
      </c>
      <c r="AF429" s="41" t="str">
        <f t="shared" si="185"/>
        <v/>
      </c>
      <c r="AG429" s="41" t="str">
        <f t="shared" si="185"/>
        <v/>
      </c>
      <c r="AH429" s="41" t="str">
        <f t="shared" si="185"/>
        <v/>
      </c>
      <c r="AI429" s="41" t="str">
        <f t="shared" si="185"/>
        <v/>
      </c>
      <c r="AJ429" s="41" t="str">
        <f t="shared" si="185"/>
        <v/>
      </c>
      <c r="AK429" s="41" t="str">
        <f t="shared" si="185"/>
        <v/>
      </c>
      <c r="AL429" s="41" t="str">
        <f t="shared" si="185"/>
        <v/>
      </c>
      <c r="AM429" s="41" t="str">
        <f t="shared" si="185"/>
        <v/>
      </c>
      <c r="AN429" s="41">
        <f t="shared" si="185"/>
        <v>34.096774193548384</v>
      </c>
      <c r="AO429" s="41">
        <f t="shared" si="185"/>
        <v>1187.3548387096773</v>
      </c>
      <c r="AP429" s="110">
        <f t="shared" si="185"/>
        <v>5.58</v>
      </c>
      <c r="AQ429" s="111">
        <f t="shared" si="185"/>
        <v>4.4800000000000004</v>
      </c>
      <c r="AR429" s="216">
        <f t="shared" si="185"/>
        <v>80.279401708934898</v>
      </c>
      <c r="AS429" s="216">
        <f t="shared" si="185"/>
        <v>19.720598291065112</v>
      </c>
      <c r="AT429" s="113">
        <f t="shared" si="185"/>
        <v>1135.4516129032259</v>
      </c>
      <c r="AU429" s="114">
        <f t="shared" si="185"/>
        <v>2.42</v>
      </c>
      <c r="AV429" s="115">
        <f t="shared" si="185"/>
        <v>1.4775</v>
      </c>
      <c r="AW429" s="216">
        <f t="shared" si="185"/>
        <v>61.051661170797438</v>
      </c>
      <c r="AX429" s="216">
        <f t="shared" si="185"/>
        <v>38.948338829202562</v>
      </c>
      <c r="AY429" s="208">
        <f t="shared" si="185"/>
        <v>61.589433262029473</v>
      </c>
      <c r="AZ429" s="97">
        <f t="shared" si="185"/>
        <v>79.428499999999985</v>
      </c>
      <c r="BA429" s="68">
        <f t="shared" si="185"/>
        <v>61.02</v>
      </c>
      <c r="BB429" s="68" t="str">
        <f t="shared" si="185"/>
        <v/>
      </c>
      <c r="BC429" s="68" t="str">
        <f t="shared" si="185"/>
        <v/>
      </c>
      <c r="BD429" s="68" t="str">
        <f t="shared" si="185"/>
        <v/>
      </c>
      <c r="BE429" s="15" t="str">
        <f>IFERROR(SUBTOTAL(1,BE396:BE426),"")</f>
        <v/>
      </c>
      <c r="BF429" s="212">
        <f t="shared" si="185"/>
        <v>16573.935483870966</v>
      </c>
      <c r="BG429" s="41">
        <f t="shared" si="185"/>
        <v>7087.0967741935483</v>
      </c>
      <c r="BH429" s="42">
        <f t="shared" si="185"/>
        <v>5022.9032258064517</v>
      </c>
      <c r="BI429" s="42" t="str">
        <f t="shared" si="185"/>
        <v/>
      </c>
      <c r="BJ429" s="42" t="str">
        <f t="shared" si="185"/>
        <v/>
      </c>
      <c r="BK429" s="42" t="str">
        <f t="shared" si="185"/>
        <v/>
      </c>
      <c r="BL429" s="42" t="str">
        <f t="shared" si="185"/>
        <v/>
      </c>
      <c r="BM429" s="15">
        <f t="shared" si="185"/>
        <v>4463.9354838709678</v>
      </c>
    </row>
    <row r="430" spans="1:65" ht="17.25" outlineLevel="1" thickBot="1">
      <c r="A430" s="224" t="s">
        <v>172</v>
      </c>
      <c r="B430" s="225"/>
      <c r="C430" s="226">
        <f>SUBTOTAL(9,C396:C426)</f>
        <v>11928810</v>
      </c>
      <c r="D430" s="227"/>
      <c r="E430" s="228"/>
      <c r="F430" s="228"/>
      <c r="G430" s="228"/>
      <c r="H430" s="228"/>
      <c r="I430" s="228"/>
      <c r="J430" s="228"/>
      <c r="K430" s="228"/>
      <c r="L430" s="228"/>
      <c r="M430" s="229"/>
      <c r="N430" s="230"/>
      <c r="O430" s="230"/>
      <c r="P430" s="230"/>
      <c r="Q430" s="230"/>
      <c r="R430" s="230"/>
      <c r="S430" s="230"/>
      <c r="T430" s="230"/>
      <c r="U430" s="230"/>
      <c r="V430" s="231"/>
      <c r="W430" s="232"/>
      <c r="X430" s="232"/>
      <c r="Y430" s="232"/>
      <c r="Z430" s="232"/>
      <c r="AA430" s="232"/>
      <c r="AB430" s="232"/>
      <c r="AC430" s="232"/>
      <c r="AD430" s="232"/>
      <c r="AE430" s="231"/>
      <c r="AF430" s="232"/>
      <c r="AG430" s="232"/>
      <c r="AH430" s="232"/>
      <c r="AI430" s="232"/>
      <c r="AJ430" s="232"/>
      <c r="AK430" s="232"/>
      <c r="AL430" s="232"/>
      <c r="AM430" s="232"/>
      <c r="AN430" s="232"/>
      <c r="AO430" s="233">
        <f>SUBTOTAL(9,AO396:AO426)</f>
        <v>36808</v>
      </c>
      <c r="AP430" s="234"/>
      <c r="AQ430" s="235"/>
      <c r="AR430" s="236"/>
      <c r="AS430" s="236"/>
      <c r="AT430" s="237">
        <f>SUBTOTAL(9,AT396:AT426)</f>
        <v>35199</v>
      </c>
      <c r="AU430" s="238"/>
      <c r="AV430" s="239"/>
      <c r="AW430" s="236"/>
      <c r="AX430" s="236"/>
      <c r="AY430" s="227"/>
      <c r="AZ430" s="240"/>
      <c r="BA430" s="241"/>
      <c r="BB430" s="241"/>
      <c r="BC430" s="241"/>
      <c r="BD430" s="241"/>
      <c r="BE430" s="242">
        <f>SUBTOTAL(9,BE396:BE426)</f>
        <v>0</v>
      </c>
      <c r="BF430" s="243">
        <f t="shared" ref="BF430:BM430" si="186">SUBTOTAL(9,BF396:BF426)</f>
        <v>513792</v>
      </c>
      <c r="BG430" s="233">
        <f t="shared" si="186"/>
        <v>219700</v>
      </c>
      <c r="BH430" s="244">
        <f t="shared" si="186"/>
        <v>155710</v>
      </c>
      <c r="BI430" s="244">
        <f t="shared" si="186"/>
        <v>0</v>
      </c>
      <c r="BJ430" s="244">
        <f t="shared" si="186"/>
        <v>0</v>
      </c>
      <c r="BK430" s="244">
        <f t="shared" si="186"/>
        <v>0</v>
      </c>
      <c r="BL430" s="244">
        <f t="shared" si="186"/>
        <v>0</v>
      </c>
      <c r="BM430" s="242">
        <f t="shared" si="186"/>
        <v>138382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M6:U6"/>
    <mergeCell ref="V6:AD6"/>
    <mergeCell ref="AE6:AM6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G38" sqref="G38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61</v>
      </c>
      <c r="B6" s="180"/>
      <c r="C6" s="163" t="s">
        <v>2</v>
      </c>
      <c r="D6" s="183" t="s">
        <v>68</v>
      </c>
      <c r="E6" s="184"/>
      <c r="F6" s="184"/>
      <c r="G6" s="184"/>
      <c r="H6" s="184"/>
      <c r="I6" s="184"/>
      <c r="J6" s="184"/>
      <c r="K6" s="184"/>
      <c r="L6" s="184"/>
      <c r="M6" s="185" t="s">
        <v>77</v>
      </c>
      <c r="N6" s="186"/>
      <c r="O6" s="186"/>
      <c r="P6" s="186"/>
      <c r="Q6" s="186"/>
      <c r="R6" s="186"/>
      <c r="S6" s="186"/>
      <c r="T6" s="186"/>
      <c r="U6" s="186"/>
      <c r="V6" s="167" t="s">
        <v>80</v>
      </c>
      <c r="W6" s="163"/>
      <c r="X6" s="163"/>
      <c r="Y6" s="163"/>
      <c r="Z6" s="163"/>
      <c r="AA6" s="163"/>
      <c r="AB6" s="163"/>
      <c r="AC6" s="163"/>
      <c r="AD6" s="163"/>
      <c r="AE6" s="153" t="s">
        <v>82</v>
      </c>
      <c r="AF6" s="163"/>
      <c r="AG6" s="163"/>
      <c r="AH6" s="163"/>
      <c r="AI6" s="163"/>
      <c r="AJ6" s="163"/>
      <c r="AK6" s="163"/>
      <c r="AL6" s="163"/>
      <c r="AM6" s="163"/>
      <c r="AN6" s="153" t="s">
        <v>67</v>
      </c>
      <c r="AO6" s="167" t="s">
        <v>1</v>
      </c>
      <c r="AP6" s="171" t="s">
        <v>93</v>
      </c>
      <c r="AQ6" s="173" t="s">
        <v>94</v>
      </c>
      <c r="AR6" s="175" t="s">
        <v>95</v>
      </c>
      <c r="AS6" s="175" t="s">
        <v>91</v>
      </c>
      <c r="AT6" s="169" t="s">
        <v>66</v>
      </c>
      <c r="AU6" s="171" t="s">
        <v>96</v>
      </c>
      <c r="AV6" s="173" t="s">
        <v>97</v>
      </c>
      <c r="AW6" s="175" t="s">
        <v>98</v>
      </c>
      <c r="AX6" s="175" t="s">
        <v>92</v>
      </c>
      <c r="AY6" s="177" t="s">
        <v>89</v>
      </c>
      <c r="AZ6" s="159" t="s">
        <v>87</v>
      </c>
      <c r="BA6" s="161" t="s">
        <v>104</v>
      </c>
      <c r="BB6" s="162"/>
      <c r="BC6" s="162"/>
      <c r="BD6" s="162"/>
      <c r="BE6" s="163" t="s">
        <v>102</v>
      </c>
      <c r="BF6" s="165" t="s">
        <v>3</v>
      </c>
      <c r="BG6" s="167" t="s">
        <v>4</v>
      </c>
      <c r="BH6" s="153" t="s">
        <v>7</v>
      </c>
      <c r="BI6" s="153" t="s">
        <v>8</v>
      </c>
      <c r="BJ6" s="153" t="s">
        <v>6</v>
      </c>
      <c r="BK6" s="153" t="s">
        <v>5</v>
      </c>
      <c r="BL6" s="153" t="s">
        <v>9</v>
      </c>
      <c r="BM6" s="155" t="s">
        <v>10</v>
      </c>
    </row>
    <row r="7" spans="1:65" s="1" customFormat="1" ht="35.25" thickBot="1">
      <c r="A7" s="181"/>
      <c r="B7" s="182"/>
      <c r="C7" s="164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84</v>
      </c>
      <c r="BB7" s="65" t="s">
        <v>85</v>
      </c>
      <c r="BC7" s="65" t="s">
        <v>86</v>
      </c>
      <c r="BD7" s="66" t="s">
        <v>90</v>
      </c>
      <c r="BE7" s="164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541424</v>
      </c>
      <c r="D8" s="60">
        <f t="shared" si="0"/>
        <v>38.5</v>
      </c>
      <c r="E8" s="28">
        <f t="shared" si="0"/>
        <v>39</v>
      </c>
      <c r="F8" s="28">
        <f t="shared" si="0"/>
        <v>39</v>
      </c>
      <c r="G8" s="28">
        <f t="shared" si="0"/>
        <v>40</v>
      </c>
      <c r="H8" s="28">
        <f t="shared" si="0"/>
        <v>40</v>
      </c>
      <c r="I8" s="28">
        <f t="shared" si="0"/>
        <v>43</v>
      </c>
      <c r="J8" s="28">
        <f t="shared" si="0"/>
        <v>39</v>
      </c>
      <c r="K8" s="28">
        <f t="shared" si="0"/>
        <v>40</v>
      </c>
      <c r="L8" s="28">
        <f t="shared" si="0"/>
        <v>39</v>
      </c>
      <c r="M8" s="71">
        <f t="shared" si="0"/>
        <v>7.6</v>
      </c>
      <c r="N8" s="82">
        <f t="shared" si="0"/>
        <v>7.64</v>
      </c>
      <c r="O8" s="82">
        <f t="shared" si="0"/>
        <v>7.62</v>
      </c>
      <c r="P8" s="82">
        <f t="shared" si="0"/>
        <v>7.62</v>
      </c>
      <c r="Q8" s="82">
        <f t="shared" si="0"/>
        <v>7.66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 t="e">
        <f t="shared" si="0"/>
        <v>#DIV/0!</v>
      </c>
      <c r="AO8" s="39">
        <f t="shared" si="0"/>
        <v>2079</v>
      </c>
      <c r="AP8" s="104">
        <f t="shared" si="0"/>
        <v>6.21</v>
      </c>
      <c r="AQ8" s="105">
        <f t="shared" si="0"/>
        <v>4.8</v>
      </c>
      <c r="AR8" s="106">
        <f t="shared" si="0"/>
        <v>80.919540229885072</v>
      </c>
      <c r="AS8" s="106">
        <f t="shared" si="0"/>
        <v>29.850746268656707</v>
      </c>
      <c r="AT8" s="107">
        <f t="shared" si="0"/>
        <v>2020</v>
      </c>
      <c r="AU8" s="108">
        <f t="shared" si="0"/>
        <v>2.98</v>
      </c>
      <c r="AV8" s="109">
        <f t="shared" si="0"/>
        <v>1.8</v>
      </c>
      <c r="AW8" s="106">
        <f t="shared" si="0"/>
        <v>65.686274509803923</v>
      </c>
      <c r="AX8" s="106">
        <f t="shared" si="0"/>
        <v>47.083333333333336</v>
      </c>
      <c r="AY8" s="60">
        <f t="shared" si="0"/>
        <v>69.712015888778538</v>
      </c>
      <c r="AZ8" s="96">
        <f t="shared" si="0"/>
        <v>83</v>
      </c>
      <c r="BA8" s="67">
        <f t="shared" si="0"/>
        <v>63.5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20720</v>
      </c>
      <c r="BG8" s="39">
        <f t="shared" si="0"/>
        <v>9800</v>
      </c>
      <c r="BH8" s="40">
        <f t="shared" si="0"/>
        <v>11870</v>
      </c>
      <c r="BI8" s="40">
        <f t="shared" si="0"/>
        <v>0</v>
      </c>
      <c r="BJ8" s="40">
        <f t="shared" si="0"/>
        <v>0</v>
      </c>
      <c r="BK8" s="40">
        <f t="shared" si="0"/>
        <v>0</v>
      </c>
      <c r="BL8" s="40">
        <f t="shared" si="0"/>
        <v>0</v>
      </c>
      <c r="BM8" s="27">
        <f t="shared" si="0"/>
        <v>7700</v>
      </c>
    </row>
    <row r="9" spans="1:65">
      <c r="A9" s="187" t="s">
        <v>11</v>
      </c>
      <c r="B9" s="188"/>
      <c r="C9" s="51">
        <f t="shared" ref="C9:BM9" si="1">SUBTOTAL(5,C17:C426)</f>
        <v>314986</v>
      </c>
      <c r="D9" s="61">
        <f t="shared" si="1"/>
        <v>29</v>
      </c>
      <c r="E9" s="12">
        <f t="shared" si="1"/>
        <v>27</v>
      </c>
      <c r="F9" s="12">
        <f t="shared" si="1"/>
        <v>32</v>
      </c>
      <c r="G9" s="12">
        <f t="shared" si="1"/>
        <v>29</v>
      </c>
      <c r="H9" s="12">
        <f t="shared" si="1"/>
        <v>29</v>
      </c>
      <c r="I9" s="12">
        <f t="shared" si="1"/>
        <v>26</v>
      </c>
      <c r="J9" s="12">
        <f t="shared" si="1"/>
        <v>31</v>
      </c>
      <c r="K9" s="12">
        <f t="shared" si="1"/>
        <v>28</v>
      </c>
      <c r="L9" s="12">
        <f t="shared" si="1"/>
        <v>28</v>
      </c>
      <c r="M9" s="72">
        <f t="shared" si="1"/>
        <v>7.3</v>
      </c>
      <c r="N9" s="83">
        <f t="shared" si="1"/>
        <v>7.22</v>
      </c>
      <c r="O9" s="83">
        <f t="shared" si="1"/>
        <v>7.24</v>
      </c>
      <c r="P9" s="83">
        <f t="shared" si="1"/>
        <v>7.24</v>
      </c>
      <c r="Q9" s="83">
        <f t="shared" si="1"/>
        <v>7.26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 t="e">
        <f t="shared" si="1"/>
        <v>#DIV/0!</v>
      </c>
      <c r="AO9" s="41">
        <f t="shared" si="1"/>
        <v>732</v>
      </c>
      <c r="AP9" s="110">
        <f t="shared" si="1"/>
        <v>2.0099999999999998</v>
      </c>
      <c r="AQ9" s="111">
        <f t="shared" si="1"/>
        <v>1.41</v>
      </c>
      <c r="AR9" s="112">
        <f t="shared" si="1"/>
        <v>70.149253731343293</v>
      </c>
      <c r="AS9" s="112">
        <f t="shared" si="1"/>
        <v>19.080459770114928</v>
      </c>
      <c r="AT9" s="113">
        <f t="shared" si="1"/>
        <v>599</v>
      </c>
      <c r="AU9" s="114">
        <f t="shared" si="1"/>
        <v>2.04</v>
      </c>
      <c r="AV9" s="115">
        <f t="shared" si="1"/>
        <v>1.2</v>
      </c>
      <c r="AW9" s="112">
        <f t="shared" si="1"/>
        <v>52.916666666666664</v>
      </c>
      <c r="AX9" s="112">
        <f t="shared" si="1"/>
        <v>34.313725490196077</v>
      </c>
      <c r="AY9" s="61">
        <f t="shared" si="1"/>
        <v>36.017825879357012</v>
      </c>
      <c r="AZ9" s="97">
        <f t="shared" si="1"/>
        <v>77.599999999999994</v>
      </c>
      <c r="BA9" s="68">
        <f t="shared" si="1"/>
        <v>58.53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8220</v>
      </c>
      <c r="BG9" s="41">
        <f t="shared" si="1"/>
        <v>1000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62</v>
      </c>
      <c r="B10" s="188"/>
      <c r="C10" s="51">
        <f>IFERROR(SUBTOTAL(1,C17:C426),"")</f>
        <v>400338.3780821918</v>
      </c>
      <c r="D10" s="61">
        <f t="shared" ref="D10:BM10" si="2">IFERROR(SUBTOTAL(1,D17:D426),"")</f>
        <v>36.08904109589033</v>
      </c>
      <c r="E10" s="12">
        <f t="shared" si="2"/>
        <v>35.88219178082192</v>
      </c>
      <c r="F10" s="12">
        <f t="shared" si="2"/>
        <v>35.936986301369863</v>
      </c>
      <c r="G10" s="12">
        <f t="shared" si="2"/>
        <v>37.076712328767123</v>
      </c>
      <c r="H10" s="12">
        <f t="shared" si="2"/>
        <v>36.342465753424655</v>
      </c>
      <c r="I10" s="12">
        <f t="shared" si="2"/>
        <v>36.054794520547944</v>
      </c>
      <c r="J10" s="12">
        <f t="shared" si="2"/>
        <v>35.147945205479452</v>
      </c>
      <c r="K10" s="12">
        <f t="shared" si="2"/>
        <v>36.197260273972603</v>
      </c>
      <c r="L10" s="12">
        <f t="shared" si="2"/>
        <v>35.871232876712327</v>
      </c>
      <c r="M10" s="72">
        <f t="shared" si="2"/>
        <v>7.4846153846153847</v>
      </c>
      <c r="N10" s="83">
        <f t="shared" si="2"/>
        <v>7.4971153846153831</v>
      </c>
      <c r="O10" s="83">
        <f t="shared" si="2"/>
        <v>7.484230769230769</v>
      </c>
      <c r="P10" s="83">
        <f t="shared" si="2"/>
        <v>7.4755769230769227</v>
      </c>
      <c r="Q10" s="83">
        <f t="shared" si="2"/>
        <v>7.4919230769230758</v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 t="str">
        <f t="shared" si="2"/>
        <v/>
      </c>
      <c r="AO10" s="41">
        <f t="shared" si="2"/>
        <v>1325.3698630136987</v>
      </c>
      <c r="AP10" s="110">
        <f t="shared" si="2"/>
        <v>4.344038461538462</v>
      </c>
      <c r="AQ10" s="111">
        <f t="shared" si="2"/>
        <v>3.2457692307692296</v>
      </c>
      <c r="AR10" s="112">
        <f t="shared" si="2"/>
        <v>74.343780648602774</v>
      </c>
      <c r="AS10" s="112">
        <f t="shared" si="2"/>
        <v>25.656219351397212</v>
      </c>
      <c r="AT10" s="113">
        <f t="shared" si="2"/>
        <v>1448.4876712328767</v>
      </c>
      <c r="AU10" s="114">
        <f t="shared" si="2"/>
        <v>2.4721153846153849</v>
      </c>
      <c r="AV10" s="115">
        <f t="shared" si="2"/>
        <v>1.4532692307692312</v>
      </c>
      <c r="AW10" s="112">
        <f t="shared" si="2"/>
        <v>58.705327889980246</v>
      </c>
      <c r="AX10" s="112">
        <f t="shared" si="2"/>
        <v>41.294672110019754</v>
      </c>
      <c r="AY10" s="61">
        <f t="shared" si="2"/>
        <v>50.695335747726588</v>
      </c>
      <c r="AZ10" s="97">
        <f t="shared" si="2"/>
        <v>80.23739837398368</v>
      </c>
      <c r="BA10" s="68">
        <f t="shared" si="2"/>
        <v>61.440909090909081</v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14112.852054794521</v>
      </c>
      <c r="BG10" s="41">
        <f t="shared" si="2"/>
        <v>6106.9863013698632</v>
      </c>
      <c r="BH10" s="42">
        <f t="shared" si="2"/>
        <v>3520.2465753424658</v>
      </c>
      <c r="BI10" s="42" t="str">
        <f t="shared" si="2"/>
        <v/>
      </c>
      <c r="BJ10" s="42" t="str">
        <f t="shared" si="2"/>
        <v/>
      </c>
      <c r="BK10" s="42" t="str">
        <f t="shared" si="2"/>
        <v/>
      </c>
      <c r="BL10" s="42" t="str">
        <f t="shared" si="2"/>
        <v/>
      </c>
      <c r="BM10" s="15">
        <f t="shared" si="2"/>
        <v>4485.6191780821919</v>
      </c>
    </row>
    <row r="11" spans="1:65" ht="17.25" thickBot="1">
      <c r="A11" s="189" t="s">
        <v>64</v>
      </c>
      <c r="B11" s="190"/>
      <c r="C11" s="52">
        <f>SUBTOTAL(9,C17:C426)</f>
        <v>146123508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482140</v>
      </c>
      <c r="AP11" s="116"/>
      <c r="AQ11" s="117"/>
      <c r="AR11" s="118"/>
      <c r="AS11" s="118"/>
      <c r="AT11" s="119">
        <f>SUBTOTAL(9,AT17:AT425)</f>
        <v>527261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5134911</v>
      </c>
      <c r="BG11" s="43">
        <f t="shared" si="3"/>
        <v>2219450</v>
      </c>
      <c r="BH11" s="44">
        <f t="shared" si="3"/>
        <v>1282220</v>
      </c>
      <c r="BI11" s="44">
        <f t="shared" si="3"/>
        <v>0</v>
      </c>
      <c r="BJ11" s="44">
        <f t="shared" si="3"/>
        <v>0</v>
      </c>
      <c r="BK11" s="44">
        <f t="shared" si="3"/>
        <v>0</v>
      </c>
      <c r="BL11" s="44">
        <f t="shared" si="3"/>
        <v>0</v>
      </c>
      <c r="BM11" s="16">
        <f t="shared" si="3"/>
        <v>1633241</v>
      </c>
    </row>
    <row r="12" spans="1:65" ht="17.25" thickBot="1">
      <c r="A12" s="189" t="s">
        <v>63</v>
      </c>
      <c r="B12" s="190"/>
      <c r="C12" s="52">
        <f>IFERROR(SUBTOTAL(9,C17:C426)/COUNTA(C17:C47,C52:C80,C85:C115,C120:C149,C154:C184,C189:C218,C223:C253,C258:C288,C293:C322,C327:C357,C362:C391,C396:C426),"")</f>
        <v>400338.3780821918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1325.3698630136987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1448.4876712328767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14074.292349726777</v>
      </c>
      <c r="BG12" s="78">
        <f>IFERROR(SUBTOTAL(9,BG17:BG426)/COUNTA(BG17:BG47,BG52:BG80,BG85:BG115,BG120:BG149,BG154:BG184,BG189:BG218,BG223:BG253,BG258:BG288,BG293:BG322,BG327:BG357,BG362:BG391,BG396:BG426),"")</f>
        <v>6106.9863013698632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3520.2465753424658</v>
      </c>
      <c r="BI12" s="37" t="str">
        <f t="shared" si="4"/>
        <v/>
      </c>
      <c r="BJ12" s="37" t="str">
        <f t="shared" si="4"/>
        <v/>
      </c>
      <c r="BK12" s="37" t="str">
        <f t="shared" si="4"/>
        <v/>
      </c>
      <c r="BL12" s="37" t="str">
        <f t="shared" si="4"/>
        <v/>
      </c>
      <c r="BM12" s="38">
        <f t="shared" si="4"/>
        <v>4485.6191780821919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0</v>
      </c>
      <c r="B15" s="193" t="s">
        <v>88</v>
      </c>
      <c r="C15" s="163" t="s">
        <v>2</v>
      </c>
      <c r="D15" s="183" t="s">
        <v>68</v>
      </c>
      <c r="E15" s="184"/>
      <c r="F15" s="184"/>
      <c r="G15" s="184"/>
      <c r="H15" s="184"/>
      <c r="I15" s="184"/>
      <c r="J15" s="184"/>
      <c r="K15" s="184"/>
      <c r="L15" s="184"/>
      <c r="M15" s="185" t="s">
        <v>77</v>
      </c>
      <c r="N15" s="186"/>
      <c r="O15" s="186"/>
      <c r="P15" s="186"/>
      <c r="Q15" s="186"/>
      <c r="R15" s="186"/>
      <c r="S15" s="186"/>
      <c r="T15" s="186"/>
      <c r="U15" s="186"/>
      <c r="V15" s="167" t="s">
        <v>80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82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67</v>
      </c>
      <c r="AO15" s="167" t="s">
        <v>1</v>
      </c>
      <c r="AP15" s="171" t="s">
        <v>93</v>
      </c>
      <c r="AQ15" s="173" t="s">
        <v>94</v>
      </c>
      <c r="AR15" s="175" t="s">
        <v>95</v>
      </c>
      <c r="AS15" s="175" t="s">
        <v>91</v>
      </c>
      <c r="AT15" s="169" t="s">
        <v>66</v>
      </c>
      <c r="AU15" s="171" t="s">
        <v>96</v>
      </c>
      <c r="AV15" s="173" t="s">
        <v>97</v>
      </c>
      <c r="AW15" s="175" t="s">
        <v>98</v>
      </c>
      <c r="AX15" s="175" t="s">
        <v>92</v>
      </c>
      <c r="AY15" s="177" t="s">
        <v>89</v>
      </c>
      <c r="AZ15" s="159" t="s">
        <v>87</v>
      </c>
      <c r="BA15" s="161" t="s">
        <v>105</v>
      </c>
      <c r="BB15" s="162"/>
      <c r="BC15" s="162"/>
      <c r="BD15" s="162"/>
      <c r="BE15" s="163" t="s">
        <v>102</v>
      </c>
      <c r="BF15" s="165" t="s">
        <v>3</v>
      </c>
      <c r="BG15" s="167" t="s">
        <v>4</v>
      </c>
      <c r="BH15" s="153" t="s">
        <v>7</v>
      </c>
      <c r="BI15" s="153" t="s">
        <v>8</v>
      </c>
      <c r="BJ15" s="153" t="s">
        <v>6</v>
      </c>
      <c r="BK15" s="153" t="s">
        <v>5</v>
      </c>
      <c r="BL15" s="153" t="s">
        <v>9</v>
      </c>
      <c r="BM15" s="155" t="s">
        <v>10</v>
      </c>
    </row>
    <row r="16" spans="1:65" s="1" customFormat="1" ht="35.25" thickBot="1">
      <c r="A16" s="192"/>
      <c r="B16" s="194"/>
      <c r="C16" s="164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84</v>
      </c>
      <c r="BB16" s="65" t="s">
        <v>85</v>
      </c>
      <c r="BC16" s="65" t="s">
        <v>86</v>
      </c>
      <c r="BD16" s="66" t="s">
        <v>90</v>
      </c>
      <c r="BE16" s="164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43466</v>
      </c>
      <c r="C17" s="51">
        <v>337535</v>
      </c>
      <c r="D17" s="64">
        <f>IFERROR(ROUND(AVERAGE(E17:L17),1),"")</f>
        <v>37.5</v>
      </c>
      <c r="E17" s="12">
        <v>39</v>
      </c>
      <c r="F17" s="12">
        <v>36</v>
      </c>
      <c r="G17" s="12">
        <v>39</v>
      </c>
      <c r="H17" s="12">
        <v>38</v>
      </c>
      <c r="I17" s="11">
        <v>38</v>
      </c>
      <c r="J17" s="11">
        <v>35</v>
      </c>
      <c r="K17" s="11">
        <v>38</v>
      </c>
      <c r="L17" s="11">
        <v>37</v>
      </c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 t="shared" ref="AN17:AN47" si="5">39880/AO17</f>
        <v>34.982456140350877</v>
      </c>
      <c r="AO17" s="41">
        <v>1140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1038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14280</v>
      </c>
      <c r="BG17" s="42">
        <v>9600</v>
      </c>
      <c r="BH17" s="42">
        <v>0</v>
      </c>
      <c r="BI17" s="42"/>
      <c r="BJ17" s="42"/>
      <c r="BK17" s="42"/>
      <c r="BL17" s="42"/>
      <c r="BM17" s="14">
        <v>4680</v>
      </c>
    </row>
    <row r="18" spans="1:65" outlineLevel="5">
      <c r="A18" s="22">
        <f t="shared" ref="A18:A90" si="6">MONTH(B18)</f>
        <v>1</v>
      </c>
      <c r="B18" s="9">
        <f>B17+1</f>
        <v>43467</v>
      </c>
      <c r="C18" s="51">
        <v>354833</v>
      </c>
      <c r="D18" s="64">
        <f t="shared" ref="D18:D47" si="7">IFERROR(ROUND(AVERAGE(E18:L18),1),"")</f>
        <v>37.5</v>
      </c>
      <c r="E18" s="12">
        <v>38</v>
      </c>
      <c r="F18" s="12">
        <v>37</v>
      </c>
      <c r="G18" s="12">
        <v>39</v>
      </c>
      <c r="H18" s="12">
        <v>38</v>
      </c>
      <c r="I18" s="12">
        <v>37</v>
      </c>
      <c r="J18" s="12">
        <v>36</v>
      </c>
      <c r="K18" s="12">
        <v>38</v>
      </c>
      <c r="L18" s="12">
        <v>37</v>
      </c>
      <c r="M18" s="74" t="str">
        <f t="shared" ref="M18:M47" si="8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9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10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si="5"/>
        <v>38.60600193610842</v>
      </c>
      <c r="AO18" s="41">
        <v>1033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1048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81.2</v>
      </c>
      <c r="BA18" s="68"/>
      <c r="BB18" s="68"/>
      <c r="BC18" s="68"/>
      <c r="BD18" s="68"/>
      <c r="BE18" s="15"/>
      <c r="BF18" s="5">
        <f t="shared" ref="BF18:BF47" si="12">IF(SUM(BG18:BM18)=0,"",SUM(BG18:BM18))</f>
        <v>12090</v>
      </c>
      <c r="BG18" s="42">
        <v>7800</v>
      </c>
      <c r="BH18" s="42">
        <v>0</v>
      </c>
      <c r="BI18" s="42"/>
      <c r="BJ18" s="42"/>
      <c r="BK18" s="42"/>
      <c r="BL18" s="42"/>
      <c r="BM18" s="15">
        <v>4290</v>
      </c>
    </row>
    <row r="19" spans="1:65" outlineLevel="5">
      <c r="A19" s="22">
        <f t="shared" si="6"/>
        <v>1</v>
      </c>
      <c r="B19" s="9">
        <f t="shared" ref="B19:B79" si="13">B18+1</f>
        <v>43468</v>
      </c>
      <c r="C19" s="51">
        <v>380703</v>
      </c>
      <c r="D19" s="64">
        <f t="shared" si="7"/>
        <v>37.299999999999997</v>
      </c>
      <c r="E19" s="12">
        <v>38</v>
      </c>
      <c r="F19" s="12">
        <v>37</v>
      </c>
      <c r="G19" s="12">
        <v>38</v>
      </c>
      <c r="H19" s="12">
        <v>38</v>
      </c>
      <c r="I19" s="12">
        <v>37</v>
      </c>
      <c r="J19" s="12">
        <v>36</v>
      </c>
      <c r="K19" s="12">
        <v>37</v>
      </c>
      <c r="L19" s="12">
        <v>37</v>
      </c>
      <c r="M19" s="74" t="str">
        <f t="shared" si="8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9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10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5"/>
        <v>38.831548198636803</v>
      </c>
      <c r="AO19" s="41">
        <v>1027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1009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>
        <v>80.2</v>
      </c>
      <c r="BA19" s="68"/>
      <c r="BB19" s="68"/>
      <c r="BC19" s="68"/>
      <c r="BD19" s="68"/>
      <c r="BE19" s="15"/>
      <c r="BF19" s="5">
        <f t="shared" si="12"/>
        <v>15850</v>
      </c>
      <c r="BG19" s="42">
        <v>4800</v>
      </c>
      <c r="BH19" s="42">
        <v>6520</v>
      </c>
      <c r="BI19" s="42"/>
      <c r="BJ19" s="42"/>
      <c r="BK19" s="42"/>
      <c r="BL19" s="42"/>
      <c r="BM19" s="15">
        <v>4530</v>
      </c>
    </row>
    <row r="20" spans="1:65" outlineLevel="5">
      <c r="A20" s="22">
        <f t="shared" si="6"/>
        <v>1</v>
      </c>
      <c r="B20" s="9">
        <f t="shared" si="13"/>
        <v>43469</v>
      </c>
      <c r="C20" s="51">
        <v>379086</v>
      </c>
      <c r="D20" s="64">
        <f t="shared" si="7"/>
        <v>37.299999999999997</v>
      </c>
      <c r="E20" s="12">
        <v>38</v>
      </c>
      <c r="F20" s="12">
        <v>37</v>
      </c>
      <c r="G20" s="12">
        <v>38</v>
      </c>
      <c r="H20" s="12">
        <v>38</v>
      </c>
      <c r="I20" s="12">
        <v>37</v>
      </c>
      <c r="J20" s="12">
        <v>36</v>
      </c>
      <c r="K20" s="12">
        <v>37</v>
      </c>
      <c r="L20" s="12">
        <v>37</v>
      </c>
      <c r="M20" s="74">
        <f t="shared" si="8"/>
        <v>7.6</v>
      </c>
      <c r="N20" s="83">
        <v>7.6</v>
      </c>
      <c r="O20" s="83">
        <v>7.55</v>
      </c>
      <c r="P20" s="83">
        <v>7.58</v>
      </c>
      <c r="Q20" s="83">
        <v>7.66</v>
      </c>
      <c r="R20" s="83"/>
      <c r="S20" s="83"/>
      <c r="T20" s="83"/>
      <c r="U20" s="83"/>
      <c r="V20" s="5" t="str">
        <f t="shared" si="9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10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5"/>
        <v>31.878497202238208</v>
      </c>
      <c r="AO20" s="41">
        <v>1251</v>
      </c>
      <c r="AP20" s="124">
        <v>5.78</v>
      </c>
      <c r="AQ20" s="125">
        <v>4.62</v>
      </c>
      <c r="AR20" s="126">
        <f>IFERROR(AQ20/AP20*100,"")</f>
        <v>79.930795847750872</v>
      </c>
      <c r="AS20" s="126">
        <f>IFERROR(100-AR20,"")</f>
        <v>20.069204152249128</v>
      </c>
      <c r="AT20" s="127">
        <v>1150</v>
      </c>
      <c r="AU20" s="128">
        <v>2.98</v>
      </c>
      <c r="AV20" s="129">
        <v>1.79</v>
      </c>
      <c r="AW20" s="126">
        <f>IFERROR(AV20/AU20*100,"")</f>
        <v>60.067114093959731</v>
      </c>
      <c r="AX20" s="126">
        <f>IFERROR(100-AW20,"")</f>
        <v>39.932885906040269</v>
      </c>
      <c r="AY20" s="64">
        <f t="shared" si="11"/>
        <v>62.232165593510146</v>
      </c>
      <c r="AZ20" s="97">
        <v>80.7</v>
      </c>
      <c r="BA20" s="68"/>
      <c r="BB20" s="68"/>
      <c r="BC20" s="68"/>
      <c r="BD20" s="68"/>
      <c r="BE20" s="15"/>
      <c r="BF20" s="5">
        <f t="shared" si="12"/>
        <v>9450</v>
      </c>
      <c r="BG20" s="42">
        <v>4800</v>
      </c>
      <c r="BH20" s="42">
        <v>0</v>
      </c>
      <c r="BI20" s="42"/>
      <c r="BJ20" s="42"/>
      <c r="BK20" s="42"/>
      <c r="BL20" s="42"/>
      <c r="BM20" s="15">
        <v>4650</v>
      </c>
    </row>
    <row r="21" spans="1:65" outlineLevel="5">
      <c r="A21" s="22">
        <f t="shared" si="6"/>
        <v>1</v>
      </c>
      <c r="B21" s="9">
        <f t="shared" si="13"/>
        <v>43470</v>
      </c>
      <c r="C21" s="51">
        <v>360323</v>
      </c>
      <c r="D21" s="64">
        <f t="shared" si="7"/>
        <v>36.799999999999997</v>
      </c>
      <c r="E21" s="12">
        <v>37</v>
      </c>
      <c r="F21" s="12">
        <v>36</v>
      </c>
      <c r="G21" s="12">
        <v>39</v>
      </c>
      <c r="H21" s="12">
        <v>37</v>
      </c>
      <c r="I21" s="12">
        <v>36</v>
      </c>
      <c r="J21" s="12">
        <v>35</v>
      </c>
      <c r="K21" s="12">
        <v>38</v>
      </c>
      <c r="L21" s="12">
        <v>36</v>
      </c>
      <c r="M21" s="74" t="str">
        <f t="shared" si="8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9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10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5"/>
        <v>30.03012048192771</v>
      </c>
      <c r="AO21" s="41">
        <v>1328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1478</v>
      </c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/>
      <c r="BA21" s="68"/>
      <c r="BB21" s="68"/>
      <c r="BC21" s="68"/>
      <c r="BD21" s="68"/>
      <c r="BE21" s="15"/>
      <c r="BF21" s="5">
        <f t="shared" si="12"/>
        <v>12820</v>
      </c>
      <c r="BG21" s="42">
        <v>4800</v>
      </c>
      <c r="BH21" s="42">
        <v>3390</v>
      </c>
      <c r="BI21" s="42"/>
      <c r="BJ21" s="42"/>
      <c r="BK21" s="42"/>
      <c r="BL21" s="42"/>
      <c r="BM21" s="15">
        <v>4630</v>
      </c>
    </row>
    <row r="22" spans="1:65" outlineLevel="5">
      <c r="A22" s="22">
        <f t="shared" si="6"/>
        <v>1</v>
      </c>
      <c r="B22" s="9">
        <f t="shared" si="13"/>
        <v>43471</v>
      </c>
      <c r="C22" s="51">
        <v>341879</v>
      </c>
      <c r="D22" s="64">
        <f t="shared" si="7"/>
        <v>36.5</v>
      </c>
      <c r="E22" s="12">
        <v>37</v>
      </c>
      <c r="F22" s="12">
        <v>36</v>
      </c>
      <c r="G22" s="12">
        <v>38</v>
      </c>
      <c r="H22" s="12">
        <v>37</v>
      </c>
      <c r="I22" s="12">
        <v>36</v>
      </c>
      <c r="J22" s="12">
        <v>35</v>
      </c>
      <c r="K22" s="12">
        <v>37</v>
      </c>
      <c r="L22" s="12">
        <v>36</v>
      </c>
      <c r="M22" s="74" t="str">
        <f t="shared" si="8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9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10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5"/>
        <v>30.326996197718632</v>
      </c>
      <c r="AO22" s="41">
        <v>1315</v>
      </c>
      <c r="AP22" s="110"/>
      <c r="AQ22" s="111"/>
      <c r="AR22" s="126" t="str">
        <f t="shared" si="14"/>
        <v/>
      </c>
      <c r="AS22" s="126" t="str">
        <f t="shared" si="15"/>
        <v/>
      </c>
      <c r="AT22" s="127">
        <v>1469</v>
      </c>
      <c r="AU22" s="114"/>
      <c r="AV22" s="115"/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/>
      <c r="BA22" s="68"/>
      <c r="BB22" s="68"/>
      <c r="BC22" s="68"/>
      <c r="BD22" s="68"/>
      <c r="BE22" s="15"/>
      <c r="BF22" s="5">
        <f t="shared" si="12"/>
        <v>14330</v>
      </c>
      <c r="BG22" s="42">
        <v>4800</v>
      </c>
      <c r="BH22" s="42">
        <v>4750</v>
      </c>
      <c r="BI22" s="42"/>
      <c r="BJ22" s="42"/>
      <c r="BK22" s="42"/>
      <c r="BL22" s="42"/>
      <c r="BM22" s="15">
        <v>4780</v>
      </c>
    </row>
    <row r="23" spans="1:65" outlineLevel="5">
      <c r="A23" s="22">
        <f t="shared" si="6"/>
        <v>1</v>
      </c>
      <c r="B23" s="9">
        <f t="shared" si="13"/>
        <v>43472</v>
      </c>
      <c r="C23" s="51">
        <v>350964</v>
      </c>
      <c r="D23" s="64">
        <f t="shared" si="7"/>
        <v>36.299999999999997</v>
      </c>
      <c r="E23" s="12">
        <v>37</v>
      </c>
      <c r="F23" s="12">
        <v>35</v>
      </c>
      <c r="G23" s="12">
        <v>38</v>
      </c>
      <c r="H23" s="12">
        <v>37</v>
      </c>
      <c r="I23" s="12">
        <v>36</v>
      </c>
      <c r="J23" s="12">
        <v>34</v>
      </c>
      <c r="K23" s="12">
        <v>37</v>
      </c>
      <c r="L23" s="12">
        <v>36</v>
      </c>
      <c r="M23" s="74" t="str">
        <f t="shared" si="8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9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10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5"/>
        <v>27.055630936227953</v>
      </c>
      <c r="AO23" s="41">
        <v>1474</v>
      </c>
      <c r="AP23" s="110"/>
      <c r="AQ23" s="111"/>
      <c r="AR23" s="126" t="str">
        <f t="shared" si="14"/>
        <v/>
      </c>
      <c r="AS23" s="126" t="str">
        <f t="shared" si="15"/>
        <v/>
      </c>
      <c r="AT23" s="127">
        <v>1476</v>
      </c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/>
      <c r="BA23" s="68"/>
      <c r="BB23" s="68"/>
      <c r="BC23" s="68"/>
      <c r="BD23" s="68"/>
      <c r="BE23" s="15"/>
      <c r="BF23" s="5">
        <f t="shared" si="12"/>
        <v>13780</v>
      </c>
      <c r="BG23" s="42">
        <v>4800</v>
      </c>
      <c r="BH23" s="42">
        <v>4370</v>
      </c>
      <c r="BI23" s="42"/>
      <c r="BJ23" s="42"/>
      <c r="BK23" s="42"/>
      <c r="BL23" s="42"/>
      <c r="BM23" s="15">
        <v>4610</v>
      </c>
    </row>
    <row r="24" spans="1:65" outlineLevel="5">
      <c r="A24" s="22">
        <f t="shared" si="6"/>
        <v>1</v>
      </c>
      <c r="B24" s="9">
        <f t="shared" si="13"/>
        <v>43473</v>
      </c>
      <c r="C24" s="51">
        <v>367524</v>
      </c>
      <c r="D24" s="64">
        <f t="shared" si="7"/>
        <v>36.299999999999997</v>
      </c>
      <c r="E24" s="12">
        <v>37</v>
      </c>
      <c r="F24" s="12">
        <v>35</v>
      </c>
      <c r="G24" s="12">
        <v>38</v>
      </c>
      <c r="H24" s="12">
        <v>37</v>
      </c>
      <c r="I24" s="12">
        <v>36</v>
      </c>
      <c r="J24" s="12">
        <v>34</v>
      </c>
      <c r="K24" s="12">
        <v>37</v>
      </c>
      <c r="L24" s="12">
        <v>36</v>
      </c>
      <c r="M24" s="74" t="str">
        <f t="shared" si="8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9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10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5"/>
        <v>28.85672937771346</v>
      </c>
      <c r="AO24" s="41">
        <v>1382</v>
      </c>
      <c r="AP24" s="110"/>
      <c r="AQ24" s="111"/>
      <c r="AR24" s="126" t="str">
        <f t="shared" si="14"/>
        <v/>
      </c>
      <c r="AS24" s="126" t="str">
        <f t="shared" si="15"/>
        <v/>
      </c>
      <c r="AT24" s="127">
        <v>1451</v>
      </c>
      <c r="AU24" s="114"/>
      <c r="AV24" s="115"/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80.599999999999994</v>
      </c>
      <c r="BA24" s="68"/>
      <c r="BB24" s="68"/>
      <c r="BC24" s="68"/>
      <c r="BD24" s="68"/>
      <c r="BE24" s="15"/>
      <c r="BF24" s="5">
        <f t="shared" si="12"/>
        <v>15340</v>
      </c>
      <c r="BG24" s="42">
        <v>7600</v>
      </c>
      <c r="BH24" s="42">
        <v>3070</v>
      </c>
      <c r="BI24" s="42"/>
      <c r="BJ24" s="42"/>
      <c r="BK24" s="42"/>
      <c r="BL24" s="42"/>
      <c r="BM24" s="15">
        <v>4670</v>
      </c>
    </row>
    <row r="25" spans="1:65" outlineLevel="5">
      <c r="A25" s="22">
        <f t="shared" si="6"/>
        <v>1</v>
      </c>
      <c r="B25" s="9">
        <f t="shared" si="13"/>
        <v>43474</v>
      </c>
      <c r="C25" s="51">
        <v>363925</v>
      </c>
      <c r="D25" s="64">
        <f t="shared" si="7"/>
        <v>36.5</v>
      </c>
      <c r="E25" s="12">
        <v>38</v>
      </c>
      <c r="F25" s="12">
        <v>35</v>
      </c>
      <c r="G25" s="12">
        <v>38</v>
      </c>
      <c r="H25" s="12">
        <v>37</v>
      </c>
      <c r="I25" s="12">
        <v>37</v>
      </c>
      <c r="J25" s="12">
        <v>34</v>
      </c>
      <c r="K25" s="12">
        <v>37</v>
      </c>
      <c r="L25" s="12">
        <v>36</v>
      </c>
      <c r="M25" s="74" t="str">
        <f t="shared" si="8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9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10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5"/>
        <v>30.606293169608595</v>
      </c>
      <c r="AO25" s="41">
        <v>1303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1469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>
        <v>81.5</v>
      </c>
      <c r="BA25" s="68"/>
      <c r="BB25" s="68"/>
      <c r="BC25" s="68"/>
      <c r="BD25" s="68"/>
      <c r="BE25" s="15"/>
      <c r="BF25" s="5">
        <f t="shared" si="12"/>
        <v>18900</v>
      </c>
      <c r="BG25" s="42">
        <v>9600</v>
      </c>
      <c r="BH25" s="42">
        <v>4700</v>
      </c>
      <c r="BI25" s="42"/>
      <c r="BJ25" s="42"/>
      <c r="BK25" s="42"/>
      <c r="BL25" s="42"/>
      <c r="BM25" s="15">
        <v>4600</v>
      </c>
    </row>
    <row r="26" spans="1:65" outlineLevel="5">
      <c r="A26" s="22">
        <f t="shared" si="6"/>
        <v>1</v>
      </c>
      <c r="B26" s="9">
        <f t="shared" si="13"/>
        <v>43475</v>
      </c>
      <c r="C26" s="51">
        <v>361761</v>
      </c>
      <c r="D26" s="64">
        <f t="shared" si="7"/>
        <v>36.299999999999997</v>
      </c>
      <c r="E26" s="12">
        <v>37</v>
      </c>
      <c r="F26" s="12">
        <v>34</v>
      </c>
      <c r="G26" s="12">
        <v>39</v>
      </c>
      <c r="H26" s="12">
        <v>37</v>
      </c>
      <c r="I26" s="12">
        <v>36</v>
      </c>
      <c r="J26" s="12">
        <v>33</v>
      </c>
      <c r="K26" s="12">
        <v>38</v>
      </c>
      <c r="L26" s="12">
        <v>36</v>
      </c>
      <c r="M26" s="74" t="str">
        <f t="shared" si="8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9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10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5"/>
        <v>29.003636363636364</v>
      </c>
      <c r="AO26" s="41">
        <v>1375</v>
      </c>
      <c r="AP26" s="110"/>
      <c r="AQ26" s="111"/>
      <c r="AR26" s="126" t="str">
        <f t="shared" si="14"/>
        <v/>
      </c>
      <c r="AS26" s="126" t="str">
        <f t="shared" si="15"/>
        <v/>
      </c>
      <c r="AT26" s="127">
        <v>1540</v>
      </c>
      <c r="AU26" s="114"/>
      <c r="AV26" s="115"/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>
        <v>80.900000000000006</v>
      </c>
      <c r="BA26" s="68"/>
      <c r="BB26" s="68"/>
      <c r="BC26" s="68"/>
      <c r="BD26" s="68"/>
      <c r="BE26" s="15"/>
      <c r="BF26" s="5">
        <f t="shared" si="12"/>
        <v>19080</v>
      </c>
      <c r="BG26" s="42">
        <v>9600</v>
      </c>
      <c r="BH26" s="42">
        <v>5000</v>
      </c>
      <c r="BI26" s="42"/>
      <c r="BJ26" s="42"/>
      <c r="BK26" s="42"/>
      <c r="BL26" s="42"/>
      <c r="BM26" s="15">
        <v>4480</v>
      </c>
    </row>
    <row r="27" spans="1:65" outlineLevel="5">
      <c r="A27" s="22">
        <f t="shared" si="6"/>
        <v>1</v>
      </c>
      <c r="B27" s="9">
        <f t="shared" si="13"/>
        <v>43476</v>
      </c>
      <c r="C27" s="51">
        <v>361181</v>
      </c>
      <c r="D27" s="64">
        <f t="shared" si="7"/>
        <v>36.299999999999997</v>
      </c>
      <c r="E27" s="12">
        <v>38</v>
      </c>
      <c r="F27" s="12">
        <v>34</v>
      </c>
      <c r="G27" s="12">
        <v>38</v>
      </c>
      <c r="H27" s="12">
        <v>37</v>
      </c>
      <c r="I27" s="12">
        <v>37</v>
      </c>
      <c r="J27" s="12">
        <v>33</v>
      </c>
      <c r="K27" s="12">
        <v>37</v>
      </c>
      <c r="L27" s="12">
        <v>36</v>
      </c>
      <c r="M27" s="74">
        <f t="shared" si="8"/>
        <v>7.5</v>
      </c>
      <c r="N27" s="83">
        <v>7.55</v>
      </c>
      <c r="O27" s="83">
        <v>7.49</v>
      </c>
      <c r="P27" s="83">
        <v>7.4</v>
      </c>
      <c r="Q27" s="83">
        <v>7.55</v>
      </c>
      <c r="R27" s="83"/>
      <c r="S27" s="83"/>
      <c r="T27" s="83"/>
      <c r="U27" s="83"/>
      <c r="V27" s="5" t="str">
        <f t="shared" si="9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10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5"/>
        <v>24.862842892768079</v>
      </c>
      <c r="AO27" s="41">
        <v>1604</v>
      </c>
      <c r="AP27" s="110">
        <v>4.3499999999999996</v>
      </c>
      <c r="AQ27" s="111">
        <v>3.52</v>
      </c>
      <c r="AR27" s="126">
        <f t="shared" si="14"/>
        <v>80.919540229885072</v>
      </c>
      <c r="AS27" s="126">
        <f t="shared" si="15"/>
        <v>19.080459770114928</v>
      </c>
      <c r="AT27" s="127">
        <v>1535</v>
      </c>
      <c r="AU27" s="114">
        <v>2.35</v>
      </c>
      <c r="AV27" s="115">
        <v>1.44</v>
      </c>
      <c r="AW27" s="126">
        <f t="shared" si="16"/>
        <v>61.276595744680847</v>
      </c>
      <c r="AX27" s="126">
        <f t="shared" si="17"/>
        <v>38.723404255319153</v>
      </c>
      <c r="AY27" s="64">
        <f t="shared" si="11"/>
        <v>62.687312687312733</v>
      </c>
      <c r="AZ27" s="97">
        <v>80.900000000000006</v>
      </c>
      <c r="BA27" s="68"/>
      <c r="BB27" s="68"/>
      <c r="BC27" s="68"/>
      <c r="BD27" s="68"/>
      <c r="BE27" s="15"/>
      <c r="BF27" s="5">
        <f t="shared" si="12"/>
        <v>19430</v>
      </c>
      <c r="BG27" s="42">
        <v>9600</v>
      </c>
      <c r="BH27" s="42">
        <v>5110</v>
      </c>
      <c r="BI27" s="42"/>
      <c r="BJ27" s="42"/>
      <c r="BK27" s="42"/>
      <c r="BL27" s="42"/>
      <c r="BM27" s="15">
        <v>4720</v>
      </c>
    </row>
    <row r="28" spans="1:65" outlineLevel="5">
      <c r="A28" s="22">
        <f t="shared" si="6"/>
        <v>1</v>
      </c>
      <c r="B28" s="9">
        <f t="shared" si="13"/>
        <v>43477</v>
      </c>
      <c r="C28" s="51">
        <v>352743</v>
      </c>
      <c r="D28" s="64">
        <f t="shared" si="7"/>
        <v>36.5</v>
      </c>
      <c r="E28" s="12">
        <v>38</v>
      </c>
      <c r="F28" s="12">
        <v>34</v>
      </c>
      <c r="G28" s="12">
        <v>39</v>
      </c>
      <c r="H28" s="12">
        <v>37</v>
      </c>
      <c r="I28" s="12">
        <v>37</v>
      </c>
      <c r="J28" s="12">
        <v>33</v>
      </c>
      <c r="K28" s="12">
        <v>38</v>
      </c>
      <c r="L28" s="12">
        <v>36</v>
      </c>
      <c r="M28" s="74" t="str">
        <f t="shared" si="8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9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10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5"/>
        <v>24.6020974706971</v>
      </c>
      <c r="AO28" s="41">
        <v>1621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1554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/>
      <c r="BA28" s="68"/>
      <c r="BB28" s="68"/>
      <c r="BC28" s="68"/>
      <c r="BD28" s="68"/>
      <c r="BE28" s="15"/>
      <c r="BF28" s="5">
        <f t="shared" si="12"/>
        <v>17710</v>
      </c>
      <c r="BG28" s="42">
        <v>9600</v>
      </c>
      <c r="BH28" s="42">
        <v>3480</v>
      </c>
      <c r="BI28" s="42"/>
      <c r="BJ28" s="42"/>
      <c r="BK28" s="42"/>
      <c r="BL28" s="42"/>
      <c r="BM28" s="15">
        <v>4630</v>
      </c>
    </row>
    <row r="29" spans="1:65" outlineLevel="5">
      <c r="A29" s="22">
        <f t="shared" si="6"/>
        <v>1</v>
      </c>
      <c r="B29" s="9">
        <f t="shared" si="13"/>
        <v>43478</v>
      </c>
      <c r="C29" s="51">
        <v>343536</v>
      </c>
      <c r="D29" s="64">
        <f t="shared" si="7"/>
        <v>36.5</v>
      </c>
      <c r="E29" s="12">
        <v>38</v>
      </c>
      <c r="F29" s="12">
        <v>34</v>
      </c>
      <c r="G29" s="12">
        <v>39</v>
      </c>
      <c r="H29" s="12">
        <v>37</v>
      </c>
      <c r="I29" s="12">
        <v>37</v>
      </c>
      <c r="J29" s="12">
        <v>33</v>
      </c>
      <c r="K29" s="12">
        <v>38</v>
      </c>
      <c r="L29" s="12">
        <v>36</v>
      </c>
      <c r="M29" s="74" t="str">
        <f t="shared" si="8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9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10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5"/>
        <v>26.711319490957802</v>
      </c>
      <c r="AO29" s="41">
        <v>1493</v>
      </c>
      <c r="AP29" s="110"/>
      <c r="AQ29" s="111"/>
      <c r="AR29" s="126" t="str">
        <f t="shared" si="14"/>
        <v/>
      </c>
      <c r="AS29" s="126" t="str">
        <f t="shared" si="15"/>
        <v/>
      </c>
      <c r="AT29" s="127">
        <v>1575</v>
      </c>
      <c r="AU29" s="114"/>
      <c r="AV29" s="115"/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/>
      <c r="BA29" s="68"/>
      <c r="BB29" s="68"/>
      <c r="BC29" s="68"/>
      <c r="BD29" s="68"/>
      <c r="BE29" s="15"/>
      <c r="BF29" s="5">
        <f t="shared" si="12"/>
        <v>16300</v>
      </c>
      <c r="BG29" s="42">
        <v>9600</v>
      </c>
      <c r="BH29" s="42">
        <v>1980</v>
      </c>
      <c r="BI29" s="42"/>
      <c r="BJ29" s="42"/>
      <c r="BK29" s="42"/>
      <c r="BL29" s="42"/>
      <c r="BM29" s="15">
        <v>4720</v>
      </c>
    </row>
    <row r="30" spans="1:65" outlineLevel="5">
      <c r="A30" s="22">
        <f t="shared" si="6"/>
        <v>1</v>
      </c>
      <c r="B30" s="9">
        <f t="shared" si="13"/>
        <v>43479</v>
      </c>
      <c r="C30" s="51">
        <v>348676</v>
      </c>
      <c r="D30" s="64">
        <f t="shared" si="7"/>
        <v>36.799999999999997</v>
      </c>
      <c r="E30" s="12">
        <v>39</v>
      </c>
      <c r="F30" s="12">
        <v>33</v>
      </c>
      <c r="G30" s="12">
        <v>40</v>
      </c>
      <c r="H30" s="12">
        <v>37</v>
      </c>
      <c r="I30" s="12">
        <v>38</v>
      </c>
      <c r="J30" s="12">
        <v>32</v>
      </c>
      <c r="K30" s="12">
        <v>39</v>
      </c>
      <c r="L30" s="12">
        <v>36</v>
      </c>
      <c r="M30" s="74" t="str">
        <f t="shared" si="8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9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10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5"/>
        <v>28.877624909485881</v>
      </c>
      <c r="AO30" s="41">
        <v>1381</v>
      </c>
      <c r="AP30" s="110"/>
      <c r="AQ30" s="111"/>
      <c r="AR30" s="126" t="str">
        <f t="shared" si="14"/>
        <v/>
      </c>
      <c r="AS30" s="126" t="str">
        <f t="shared" si="15"/>
        <v/>
      </c>
      <c r="AT30" s="127">
        <v>1364</v>
      </c>
      <c r="AU30" s="114"/>
      <c r="AV30" s="115"/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81.8</v>
      </c>
      <c r="BA30" s="68"/>
      <c r="BB30" s="68"/>
      <c r="BC30" s="68"/>
      <c r="BD30" s="68"/>
      <c r="BE30" s="15"/>
      <c r="BF30" s="5">
        <f t="shared" si="12"/>
        <v>16730</v>
      </c>
      <c r="BG30" s="42">
        <v>9300</v>
      </c>
      <c r="BH30" s="42">
        <v>2650</v>
      </c>
      <c r="BI30" s="42"/>
      <c r="BJ30" s="42"/>
      <c r="BK30" s="42"/>
      <c r="BL30" s="42"/>
      <c r="BM30" s="15">
        <v>4780</v>
      </c>
    </row>
    <row r="31" spans="1:65" outlineLevel="5">
      <c r="A31" s="22">
        <f t="shared" si="6"/>
        <v>1</v>
      </c>
      <c r="B31" s="9">
        <f t="shared" si="13"/>
        <v>43480</v>
      </c>
      <c r="C31" s="51">
        <v>359247</v>
      </c>
      <c r="D31" s="64">
        <f t="shared" si="7"/>
        <v>37</v>
      </c>
      <c r="E31" s="12">
        <v>38</v>
      </c>
      <c r="F31" s="12">
        <v>35</v>
      </c>
      <c r="G31" s="12">
        <v>39</v>
      </c>
      <c r="H31" s="12">
        <v>38</v>
      </c>
      <c r="I31" s="12">
        <v>37</v>
      </c>
      <c r="J31" s="12">
        <v>34</v>
      </c>
      <c r="K31" s="12">
        <v>38</v>
      </c>
      <c r="L31" s="12">
        <v>37</v>
      </c>
      <c r="M31" s="74" t="str">
        <f t="shared" si="8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9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10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5"/>
        <v>30.962732919254659</v>
      </c>
      <c r="AO31" s="41">
        <v>1288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1421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81.5</v>
      </c>
      <c r="BA31" s="68"/>
      <c r="BB31" s="68"/>
      <c r="BC31" s="68"/>
      <c r="BD31" s="68"/>
      <c r="BE31" s="15"/>
      <c r="BF31" s="5">
        <f t="shared" si="12"/>
        <v>16220</v>
      </c>
      <c r="BG31" s="42">
        <v>9600</v>
      </c>
      <c r="BH31" s="42">
        <v>1920</v>
      </c>
      <c r="BI31" s="42"/>
      <c r="BJ31" s="42"/>
      <c r="BK31" s="42"/>
      <c r="BL31" s="42"/>
      <c r="BM31" s="15">
        <v>4700</v>
      </c>
    </row>
    <row r="32" spans="1:65" outlineLevel="5">
      <c r="A32" s="22">
        <f t="shared" si="6"/>
        <v>1</v>
      </c>
      <c r="B32" s="9">
        <f t="shared" si="13"/>
        <v>43481</v>
      </c>
      <c r="C32" s="51">
        <v>354515</v>
      </c>
      <c r="D32" s="64">
        <f t="shared" si="7"/>
        <v>36.799999999999997</v>
      </c>
      <c r="E32" s="12">
        <v>38</v>
      </c>
      <c r="F32" s="12">
        <v>35</v>
      </c>
      <c r="G32" s="12">
        <v>38</v>
      </c>
      <c r="H32" s="12">
        <v>38</v>
      </c>
      <c r="I32" s="12">
        <v>37</v>
      </c>
      <c r="J32" s="12">
        <v>34</v>
      </c>
      <c r="K32" s="12">
        <v>37</v>
      </c>
      <c r="L32" s="12">
        <v>37</v>
      </c>
      <c r="M32" s="74" t="str">
        <f t="shared" si="8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9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10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5"/>
        <v>30.326996197718632</v>
      </c>
      <c r="AO32" s="41">
        <v>1315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1401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81.8</v>
      </c>
      <c r="BA32" s="68"/>
      <c r="BB32" s="68"/>
      <c r="BC32" s="68"/>
      <c r="BD32" s="68"/>
      <c r="BE32" s="15"/>
      <c r="BF32" s="5">
        <f t="shared" si="12"/>
        <v>18320</v>
      </c>
      <c r="BG32" s="42">
        <v>9600</v>
      </c>
      <c r="BH32" s="42">
        <v>4160</v>
      </c>
      <c r="BI32" s="42"/>
      <c r="BJ32" s="42"/>
      <c r="BK32" s="42"/>
      <c r="BL32" s="42"/>
      <c r="BM32" s="15">
        <v>4560</v>
      </c>
    </row>
    <row r="33" spans="1:65" outlineLevel="5">
      <c r="A33" s="22">
        <f t="shared" si="6"/>
        <v>1</v>
      </c>
      <c r="B33" s="9">
        <f t="shared" si="13"/>
        <v>43482</v>
      </c>
      <c r="C33" s="51">
        <v>346055</v>
      </c>
      <c r="D33" s="64">
        <f t="shared" si="7"/>
        <v>36.5</v>
      </c>
      <c r="E33" s="12">
        <v>37</v>
      </c>
      <c r="F33" s="12">
        <v>36</v>
      </c>
      <c r="G33" s="12">
        <v>38</v>
      </c>
      <c r="H33" s="12">
        <v>37</v>
      </c>
      <c r="I33" s="12">
        <v>36</v>
      </c>
      <c r="J33" s="12">
        <v>35</v>
      </c>
      <c r="K33" s="12">
        <v>37</v>
      </c>
      <c r="L33" s="12">
        <v>36</v>
      </c>
      <c r="M33" s="74" t="str">
        <f t="shared" si="8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9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10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5"/>
        <v>26.428098078197483</v>
      </c>
      <c r="AO33" s="41">
        <v>1509</v>
      </c>
      <c r="AP33" s="110"/>
      <c r="AQ33" s="111"/>
      <c r="AR33" s="126" t="str">
        <f t="shared" si="14"/>
        <v/>
      </c>
      <c r="AS33" s="126" t="str">
        <f t="shared" si="15"/>
        <v/>
      </c>
      <c r="AT33" s="127">
        <v>1491</v>
      </c>
      <c r="AU33" s="114"/>
      <c r="AV33" s="115"/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>
        <v>82</v>
      </c>
      <c r="BA33" s="68"/>
      <c r="BB33" s="68"/>
      <c r="BC33" s="68"/>
      <c r="BD33" s="68"/>
      <c r="BE33" s="15"/>
      <c r="BF33" s="5">
        <f t="shared" si="12"/>
        <v>16890</v>
      </c>
      <c r="BG33" s="42">
        <v>9600</v>
      </c>
      <c r="BH33" s="42">
        <v>2510</v>
      </c>
      <c r="BI33" s="42"/>
      <c r="BJ33" s="42"/>
      <c r="BK33" s="42"/>
      <c r="BL33" s="42"/>
      <c r="BM33" s="15">
        <v>4780</v>
      </c>
    </row>
    <row r="34" spans="1:65" outlineLevel="5">
      <c r="A34" s="22">
        <f t="shared" si="6"/>
        <v>1</v>
      </c>
      <c r="B34" s="9">
        <f t="shared" si="13"/>
        <v>43483</v>
      </c>
      <c r="C34" s="51">
        <v>358186</v>
      </c>
      <c r="D34" s="64">
        <f t="shared" si="7"/>
        <v>37.299999999999997</v>
      </c>
      <c r="E34" s="12">
        <v>38</v>
      </c>
      <c r="F34" s="12">
        <v>37</v>
      </c>
      <c r="G34" s="12">
        <v>39</v>
      </c>
      <c r="H34" s="12">
        <v>37</v>
      </c>
      <c r="I34" s="12">
        <v>37</v>
      </c>
      <c r="J34" s="12">
        <v>36</v>
      </c>
      <c r="K34" s="12">
        <v>38</v>
      </c>
      <c r="L34" s="12">
        <v>36</v>
      </c>
      <c r="M34" s="74">
        <f t="shared" si="8"/>
        <v>7.6</v>
      </c>
      <c r="N34" s="83">
        <v>7.6</v>
      </c>
      <c r="O34" s="83">
        <v>7.62</v>
      </c>
      <c r="P34" s="83">
        <v>7.56</v>
      </c>
      <c r="Q34" s="83">
        <v>7.59</v>
      </c>
      <c r="R34" s="83"/>
      <c r="S34" s="83"/>
      <c r="T34" s="83"/>
      <c r="U34" s="83"/>
      <c r="V34" s="5" t="str">
        <f t="shared" si="9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10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5"/>
        <v>32.715340442986054</v>
      </c>
      <c r="AO34" s="41">
        <v>1219</v>
      </c>
      <c r="AP34" s="110">
        <v>5.78</v>
      </c>
      <c r="AQ34" s="111">
        <v>4.3099999999999996</v>
      </c>
      <c r="AR34" s="126">
        <f t="shared" si="14"/>
        <v>74.56747404844289</v>
      </c>
      <c r="AS34" s="126">
        <f t="shared" si="15"/>
        <v>25.43252595155711</v>
      </c>
      <c r="AT34" s="127">
        <v>1532</v>
      </c>
      <c r="AU34" s="114">
        <v>2.29</v>
      </c>
      <c r="AV34" s="115">
        <v>1.42</v>
      </c>
      <c r="AW34" s="126">
        <f t="shared" si="16"/>
        <v>62.008733624454152</v>
      </c>
      <c r="AX34" s="126">
        <f t="shared" si="17"/>
        <v>37.991266375545848</v>
      </c>
      <c r="AY34" s="64">
        <f t="shared" si="11"/>
        <v>44.331546523721833</v>
      </c>
      <c r="AZ34" s="97">
        <v>81.599999999999994</v>
      </c>
      <c r="BA34" s="68"/>
      <c r="BB34" s="68"/>
      <c r="BC34" s="68"/>
      <c r="BD34" s="68"/>
      <c r="BE34" s="15"/>
      <c r="BF34" s="5">
        <f t="shared" si="12"/>
        <v>18270</v>
      </c>
      <c r="BG34" s="42">
        <v>9600</v>
      </c>
      <c r="BH34" s="42">
        <v>4390</v>
      </c>
      <c r="BI34" s="42"/>
      <c r="BJ34" s="42"/>
      <c r="BK34" s="42"/>
      <c r="BL34" s="42"/>
      <c r="BM34" s="15">
        <v>4280</v>
      </c>
    </row>
    <row r="35" spans="1:65" outlineLevel="5">
      <c r="A35" s="22">
        <f t="shared" si="6"/>
        <v>1</v>
      </c>
      <c r="B35" s="9">
        <f t="shared" si="13"/>
        <v>43484</v>
      </c>
      <c r="C35" s="51">
        <v>352159</v>
      </c>
      <c r="D35" s="64">
        <f t="shared" si="7"/>
        <v>37</v>
      </c>
      <c r="E35" s="12">
        <v>38</v>
      </c>
      <c r="F35" s="12">
        <v>36</v>
      </c>
      <c r="G35" s="12">
        <v>39</v>
      </c>
      <c r="H35" s="12">
        <v>37</v>
      </c>
      <c r="I35" s="12">
        <v>37</v>
      </c>
      <c r="J35" s="12">
        <v>35</v>
      </c>
      <c r="K35" s="12">
        <v>38</v>
      </c>
      <c r="L35" s="12">
        <v>36</v>
      </c>
      <c r="M35" s="74" t="str">
        <f t="shared" si="8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9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10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5"/>
        <v>26.288727752142385</v>
      </c>
      <c r="AO35" s="41">
        <v>1517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1551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/>
      <c r="BA35" s="68"/>
      <c r="BB35" s="68"/>
      <c r="BC35" s="68"/>
      <c r="BD35" s="68"/>
      <c r="BE35" s="15"/>
      <c r="BF35" s="5">
        <f t="shared" si="12"/>
        <v>17990</v>
      </c>
      <c r="BG35" s="42">
        <v>9600</v>
      </c>
      <c r="BH35" s="42">
        <v>3650</v>
      </c>
      <c r="BI35" s="42"/>
      <c r="BJ35" s="42"/>
      <c r="BK35" s="42"/>
      <c r="BL35" s="42"/>
      <c r="BM35" s="15">
        <v>4740</v>
      </c>
    </row>
    <row r="36" spans="1:65" outlineLevel="5">
      <c r="A36" s="22">
        <f t="shared" si="6"/>
        <v>1</v>
      </c>
      <c r="B36" s="9">
        <f t="shared" si="13"/>
        <v>43485</v>
      </c>
      <c r="C36" s="51">
        <v>334039</v>
      </c>
      <c r="D36" s="64">
        <f t="shared" si="7"/>
        <v>37.299999999999997</v>
      </c>
      <c r="E36" s="12">
        <v>38</v>
      </c>
      <c r="F36" s="12">
        <v>37</v>
      </c>
      <c r="G36" s="12">
        <v>39</v>
      </c>
      <c r="H36" s="12">
        <v>37</v>
      </c>
      <c r="I36" s="12">
        <v>37</v>
      </c>
      <c r="J36" s="12">
        <v>36</v>
      </c>
      <c r="K36" s="12">
        <v>38</v>
      </c>
      <c r="L36" s="12">
        <v>36</v>
      </c>
      <c r="M36" s="74" t="str">
        <f t="shared" si="8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9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10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5"/>
        <v>23.865948533812087</v>
      </c>
      <c r="AO36" s="41">
        <v>1671</v>
      </c>
      <c r="AP36" s="110"/>
      <c r="AQ36" s="111"/>
      <c r="AR36" s="126" t="str">
        <f t="shared" si="14"/>
        <v/>
      </c>
      <c r="AS36" s="126" t="str">
        <f t="shared" si="15"/>
        <v/>
      </c>
      <c r="AT36" s="127">
        <v>1528</v>
      </c>
      <c r="AU36" s="114"/>
      <c r="AV36" s="115"/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/>
      <c r="BA36" s="68"/>
      <c r="BB36" s="68"/>
      <c r="BC36" s="68"/>
      <c r="BD36" s="68"/>
      <c r="BE36" s="15"/>
      <c r="BF36" s="5">
        <f t="shared" si="12"/>
        <v>17740</v>
      </c>
      <c r="BG36" s="42">
        <v>9600</v>
      </c>
      <c r="BH36" s="42">
        <v>3370</v>
      </c>
      <c r="BI36" s="42"/>
      <c r="BJ36" s="42"/>
      <c r="BK36" s="42"/>
      <c r="BL36" s="42"/>
      <c r="BM36" s="15">
        <v>4770</v>
      </c>
    </row>
    <row r="37" spans="1:65" outlineLevel="5">
      <c r="A37" s="22">
        <f t="shared" si="6"/>
        <v>1</v>
      </c>
      <c r="B37" s="9">
        <f t="shared" si="13"/>
        <v>43486</v>
      </c>
      <c r="C37" s="51">
        <v>348775</v>
      </c>
      <c r="D37" s="64">
        <f t="shared" si="7"/>
        <v>36.799999999999997</v>
      </c>
      <c r="E37" s="12">
        <v>38</v>
      </c>
      <c r="F37" s="12">
        <v>36</v>
      </c>
      <c r="G37" s="12">
        <v>38</v>
      </c>
      <c r="H37" s="12">
        <v>37</v>
      </c>
      <c r="I37" s="12">
        <v>37</v>
      </c>
      <c r="J37" s="12">
        <v>35</v>
      </c>
      <c r="K37" s="12">
        <v>37</v>
      </c>
      <c r="L37" s="12">
        <v>36</v>
      </c>
      <c r="M37" s="74" t="str">
        <f t="shared" si="8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9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10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5"/>
        <v>26.133682830930539</v>
      </c>
      <c r="AO37" s="41">
        <v>1526</v>
      </c>
      <c r="AP37" s="110"/>
      <c r="AQ37" s="111"/>
      <c r="AR37" s="126" t="str">
        <f t="shared" si="14"/>
        <v/>
      </c>
      <c r="AS37" s="126" t="str">
        <f t="shared" si="15"/>
        <v/>
      </c>
      <c r="AT37" s="127">
        <v>1492</v>
      </c>
      <c r="AU37" s="114"/>
      <c r="AV37" s="115"/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81.2</v>
      </c>
      <c r="BA37" s="68"/>
      <c r="BB37" s="68"/>
      <c r="BC37" s="68"/>
      <c r="BD37" s="68"/>
      <c r="BE37" s="15"/>
      <c r="BF37" s="5">
        <f t="shared" si="12"/>
        <v>14120</v>
      </c>
      <c r="BG37" s="42">
        <v>9600</v>
      </c>
      <c r="BH37" s="42">
        <v>0</v>
      </c>
      <c r="BI37" s="42"/>
      <c r="BJ37" s="42"/>
      <c r="BK37" s="42"/>
      <c r="BL37" s="42"/>
      <c r="BM37" s="15">
        <v>4520</v>
      </c>
    </row>
    <row r="38" spans="1:65" outlineLevel="5">
      <c r="A38" s="22">
        <f t="shared" si="6"/>
        <v>1</v>
      </c>
      <c r="B38" s="9">
        <f t="shared" si="13"/>
        <v>43487</v>
      </c>
      <c r="C38" s="51">
        <v>362467</v>
      </c>
      <c r="D38" s="64">
        <f t="shared" si="7"/>
        <v>36.799999999999997</v>
      </c>
      <c r="E38" s="12">
        <v>37</v>
      </c>
      <c r="F38" s="12">
        <v>36</v>
      </c>
      <c r="G38" s="12">
        <v>39</v>
      </c>
      <c r="H38" s="12">
        <v>37</v>
      </c>
      <c r="I38" s="12">
        <v>36</v>
      </c>
      <c r="J38" s="12">
        <v>35</v>
      </c>
      <c r="K38" s="12">
        <v>38</v>
      </c>
      <c r="L38" s="12">
        <v>36</v>
      </c>
      <c r="M38" s="74" t="str">
        <f t="shared" si="8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9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10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5"/>
        <v>27.927170868347339</v>
      </c>
      <c r="AO38" s="41">
        <v>1428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1501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81.400000000000006</v>
      </c>
      <c r="BA38" s="68"/>
      <c r="BB38" s="68"/>
      <c r="BC38" s="68"/>
      <c r="BD38" s="68"/>
      <c r="BE38" s="15"/>
      <c r="BF38" s="5">
        <f t="shared" si="12"/>
        <v>13160</v>
      </c>
      <c r="BG38" s="42">
        <v>8400</v>
      </c>
      <c r="BH38" s="42">
        <v>0</v>
      </c>
      <c r="BI38" s="42"/>
      <c r="BJ38" s="42"/>
      <c r="BK38" s="42"/>
      <c r="BL38" s="42"/>
      <c r="BM38" s="15">
        <v>4760</v>
      </c>
    </row>
    <row r="39" spans="1:65" outlineLevel="5">
      <c r="A39" s="22">
        <f t="shared" si="6"/>
        <v>1</v>
      </c>
      <c r="B39" s="9">
        <f t="shared" si="13"/>
        <v>43488</v>
      </c>
      <c r="C39" s="51">
        <v>356491</v>
      </c>
      <c r="D39" s="64">
        <f t="shared" si="7"/>
        <v>36.299999999999997</v>
      </c>
      <c r="E39" s="12">
        <v>37</v>
      </c>
      <c r="F39" s="12">
        <v>36</v>
      </c>
      <c r="G39" s="12">
        <v>38</v>
      </c>
      <c r="H39" s="12">
        <v>36</v>
      </c>
      <c r="I39" s="12">
        <v>36</v>
      </c>
      <c r="J39" s="12">
        <v>35</v>
      </c>
      <c r="K39" s="12">
        <v>37</v>
      </c>
      <c r="L39" s="12">
        <v>35</v>
      </c>
      <c r="M39" s="74" t="str">
        <f t="shared" si="8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9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10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5"/>
        <v>26.288727752142385</v>
      </c>
      <c r="AO39" s="41">
        <v>1517</v>
      </c>
      <c r="AP39" s="110"/>
      <c r="AQ39" s="111"/>
      <c r="AR39" s="126" t="str">
        <f t="shared" si="14"/>
        <v/>
      </c>
      <c r="AS39" s="126" t="str">
        <f t="shared" si="15"/>
        <v/>
      </c>
      <c r="AT39" s="127">
        <v>1488</v>
      </c>
      <c r="AU39" s="114"/>
      <c r="AV39" s="115"/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>
        <v>81.599999999999994</v>
      </c>
      <c r="BA39" s="68"/>
      <c r="BB39" s="68"/>
      <c r="BC39" s="68"/>
      <c r="BD39" s="68"/>
      <c r="BE39" s="15"/>
      <c r="BF39" s="5">
        <f t="shared" si="12"/>
        <v>14330</v>
      </c>
      <c r="BG39" s="42">
        <v>9600</v>
      </c>
      <c r="BH39" s="42">
        <v>0</v>
      </c>
      <c r="BI39" s="42"/>
      <c r="BJ39" s="42"/>
      <c r="BK39" s="42"/>
      <c r="BL39" s="42"/>
      <c r="BM39" s="15">
        <v>4730</v>
      </c>
    </row>
    <row r="40" spans="1:65" outlineLevel="5">
      <c r="A40" s="22">
        <f t="shared" si="6"/>
        <v>1</v>
      </c>
      <c r="B40" s="9">
        <f t="shared" si="13"/>
        <v>43489</v>
      </c>
      <c r="C40" s="51">
        <v>355691</v>
      </c>
      <c r="D40" s="64">
        <f t="shared" si="7"/>
        <v>36.5</v>
      </c>
      <c r="E40" s="12">
        <v>37</v>
      </c>
      <c r="F40" s="12">
        <v>37</v>
      </c>
      <c r="G40" s="12">
        <v>38</v>
      </c>
      <c r="H40" s="12">
        <v>36</v>
      </c>
      <c r="I40" s="12">
        <v>36</v>
      </c>
      <c r="J40" s="12">
        <v>36</v>
      </c>
      <c r="K40" s="12">
        <v>37</v>
      </c>
      <c r="L40" s="12">
        <v>35</v>
      </c>
      <c r="M40" s="74" t="str">
        <f t="shared" si="8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9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10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5"/>
        <v>27.868623340321452</v>
      </c>
      <c r="AO40" s="41">
        <v>1431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1476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>
        <v>81.400000000000006</v>
      </c>
      <c r="BA40" s="68"/>
      <c r="BB40" s="68"/>
      <c r="BC40" s="68"/>
      <c r="BD40" s="68"/>
      <c r="BE40" s="15"/>
      <c r="BF40" s="5">
        <f t="shared" si="12"/>
        <v>15670</v>
      </c>
      <c r="BG40" s="42">
        <v>9600</v>
      </c>
      <c r="BH40" s="42">
        <v>1450</v>
      </c>
      <c r="BI40" s="42"/>
      <c r="BJ40" s="42"/>
      <c r="BK40" s="42"/>
      <c r="BL40" s="42"/>
      <c r="BM40" s="15">
        <v>4620</v>
      </c>
    </row>
    <row r="41" spans="1:65" outlineLevel="5">
      <c r="A41" s="22">
        <f t="shared" si="6"/>
        <v>1</v>
      </c>
      <c r="B41" s="9">
        <f t="shared" si="13"/>
        <v>43490</v>
      </c>
      <c r="C41" s="51">
        <v>364006</v>
      </c>
      <c r="D41" s="64">
        <f t="shared" si="7"/>
        <v>36.299999999999997</v>
      </c>
      <c r="E41" s="12">
        <v>35</v>
      </c>
      <c r="F41" s="12">
        <v>38</v>
      </c>
      <c r="G41" s="12">
        <v>38</v>
      </c>
      <c r="H41" s="12">
        <v>36</v>
      </c>
      <c r="I41" s="12">
        <v>34</v>
      </c>
      <c r="J41" s="12">
        <v>37</v>
      </c>
      <c r="K41" s="12">
        <v>37</v>
      </c>
      <c r="L41" s="12">
        <v>35</v>
      </c>
      <c r="M41" s="74">
        <f t="shared" si="8"/>
        <v>7.6</v>
      </c>
      <c r="N41" s="83">
        <v>7.55</v>
      </c>
      <c r="O41" s="83">
        <v>7.61</v>
      </c>
      <c r="P41" s="83">
        <v>7.58</v>
      </c>
      <c r="Q41" s="83">
        <v>7.6</v>
      </c>
      <c r="R41" s="83"/>
      <c r="S41" s="83"/>
      <c r="T41" s="83"/>
      <c r="U41" s="83"/>
      <c r="V41" s="5" t="str">
        <f t="shared" si="9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10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5"/>
        <v>26.568954030646236</v>
      </c>
      <c r="AO41" s="41">
        <v>1501</v>
      </c>
      <c r="AP41" s="110">
        <v>5.95</v>
      </c>
      <c r="AQ41" s="111">
        <v>4.3899999999999997</v>
      </c>
      <c r="AR41" s="126">
        <f t="shared" si="14"/>
        <v>73.78151260504201</v>
      </c>
      <c r="AS41" s="126">
        <f t="shared" si="15"/>
        <v>26.21848739495799</v>
      </c>
      <c r="AT41" s="127">
        <v>1473</v>
      </c>
      <c r="AU41" s="114">
        <v>2.85</v>
      </c>
      <c r="AV41" s="115">
        <v>1.76</v>
      </c>
      <c r="AW41" s="126">
        <f t="shared" si="16"/>
        <v>61.754385964912281</v>
      </c>
      <c r="AX41" s="126">
        <f t="shared" si="17"/>
        <v>38.245614035087719</v>
      </c>
      <c r="AY41" s="64">
        <f t="shared" si="11"/>
        <v>42.621888779753803</v>
      </c>
      <c r="AZ41" s="97">
        <v>81.599999999999994</v>
      </c>
      <c r="BA41" s="68">
        <v>61.82</v>
      </c>
      <c r="BB41" s="68"/>
      <c r="BC41" s="68"/>
      <c r="BD41" s="68"/>
      <c r="BE41" s="15"/>
      <c r="BF41" s="5">
        <f t="shared" si="12"/>
        <v>9440</v>
      </c>
      <c r="BG41" s="42">
        <v>6600</v>
      </c>
      <c r="BH41" s="42">
        <v>0</v>
      </c>
      <c r="BI41" s="42"/>
      <c r="BJ41" s="42"/>
      <c r="BK41" s="42"/>
      <c r="BL41" s="42"/>
      <c r="BM41" s="15">
        <v>2840</v>
      </c>
    </row>
    <row r="42" spans="1:65" outlineLevel="5">
      <c r="A42" s="22">
        <f t="shared" si="6"/>
        <v>1</v>
      </c>
      <c r="B42" s="9">
        <f t="shared" si="13"/>
        <v>43491</v>
      </c>
      <c r="C42" s="51">
        <v>348659</v>
      </c>
      <c r="D42" s="64">
        <f t="shared" si="7"/>
        <v>35.799999999999997</v>
      </c>
      <c r="E42" s="12">
        <v>36</v>
      </c>
      <c r="F42" s="12">
        <v>36</v>
      </c>
      <c r="G42" s="12">
        <v>37</v>
      </c>
      <c r="H42" s="12">
        <v>36</v>
      </c>
      <c r="I42" s="12">
        <v>35</v>
      </c>
      <c r="J42" s="12">
        <v>35</v>
      </c>
      <c r="K42" s="12">
        <v>36</v>
      </c>
      <c r="L42" s="12">
        <v>35</v>
      </c>
      <c r="M42" s="74" t="str">
        <f t="shared" si="8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9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10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5"/>
        <v>30.489296636085626</v>
      </c>
      <c r="AO42" s="41">
        <v>1308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1473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/>
      <c r="BA42" s="68"/>
      <c r="BB42" s="68"/>
      <c r="BC42" s="68"/>
      <c r="BD42" s="68"/>
      <c r="BE42" s="15"/>
      <c r="BF42" s="5">
        <f t="shared" si="12"/>
        <v>17040</v>
      </c>
      <c r="BG42" s="42">
        <v>9600</v>
      </c>
      <c r="BH42" s="42">
        <v>3850</v>
      </c>
      <c r="BI42" s="42"/>
      <c r="BJ42" s="42"/>
      <c r="BK42" s="42"/>
      <c r="BL42" s="42"/>
      <c r="BM42" s="15">
        <v>3590</v>
      </c>
    </row>
    <row r="43" spans="1:65" outlineLevel="5">
      <c r="A43" s="22">
        <f t="shared" si="6"/>
        <v>1</v>
      </c>
      <c r="B43" s="9">
        <f t="shared" si="13"/>
        <v>43492</v>
      </c>
      <c r="C43" s="51">
        <v>336847</v>
      </c>
      <c r="D43" s="64">
        <f t="shared" si="7"/>
        <v>37.299999999999997</v>
      </c>
      <c r="E43" s="12">
        <v>38</v>
      </c>
      <c r="F43" s="12">
        <v>37</v>
      </c>
      <c r="G43" s="12">
        <v>39</v>
      </c>
      <c r="H43" s="12">
        <v>37</v>
      </c>
      <c r="I43" s="12">
        <v>37</v>
      </c>
      <c r="J43" s="12">
        <v>36</v>
      </c>
      <c r="K43" s="12">
        <v>38</v>
      </c>
      <c r="L43" s="12">
        <v>36</v>
      </c>
      <c r="M43" s="74" t="str">
        <f t="shared" si="8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9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10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5"/>
        <v>23.880239520958085</v>
      </c>
      <c r="AO43" s="41">
        <v>1670</v>
      </c>
      <c r="AP43" s="110"/>
      <c r="AQ43" s="111"/>
      <c r="AR43" s="126" t="str">
        <f t="shared" si="14"/>
        <v/>
      </c>
      <c r="AS43" s="126" t="str">
        <f t="shared" si="15"/>
        <v/>
      </c>
      <c r="AT43" s="127">
        <v>1530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/>
      <c r="BA43" s="68"/>
      <c r="BB43" s="68"/>
      <c r="BC43" s="68"/>
      <c r="BD43" s="68"/>
      <c r="BE43" s="15"/>
      <c r="BF43" s="5">
        <f t="shared" si="12"/>
        <v>16400</v>
      </c>
      <c r="BG43" s="42">
        <v>9600</v>
      </c>
      <c r="BH43" s="42">
        <v>4420</v>
      </c>
      <c r="BI43" s="42"/>
      <c r="BJ43" s="42"/>
      <c r="BK43" s="42"/>
      <c r="BL43" s="42"/>
      <c r="BM43" s="15">
        <v>2380</v>
      </c>
    </row>
    <row r="44" spans="1:65" outlineLevel="5">
      <c r="A44" s="22">
        <f t="shared" si="6"/>
        <v>1</v>
      </c>
      <c r="B44" s="9">
        <f t="shared" si="13"/>
        <v>43493</v>
      </c>
      <c r="C44" s="51">
        <v>351508</v>
      </c>
      <c r="D44" s="64">
        <f t="shared" si="7"/>
        <v>36.5</v>
      </c>
      <c r="E44" s="12">
        <v>37</v>
      </c>
      <c r="F44" s="12">
        <v>36</v>
      </c>
      <c r="G44" s="12">
        <v>38</v>
      </c>
      <c r="H44" s="12">
        <v>37</v>
      </c>
      <c r="I44" s="12">
        <v>36</v>
      </c>
      <c r="J44" s="12">
        <v>35</v>
      </c>
      <c r="K44" s="12">
        <v>37</v>
      </c>
      <c r="L44" s="12">
        <v>36</v>
      </c>
      <c r="M44" s="74" t="str">
        <f t="shared" si="8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9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10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5"/>
        <v>28.143966125617503</v>
      </c>
      <c r="AO44" s="41">
        <v>1417</v>
      </c>
      <c r="AP44" s="110"/>
      <c r="AQ44" s="111"/>
      <c r="AR44" s="126" t="str">
        <f t="shared" si="14"/>
        <v/>
      </c>
      <c r="AS44" s="126" t="str">
        <f t="shared" si="15"/>
        <v/>
      </c>
      <c r="AT44" s="127">
        <v>1485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81.599999999999994</v>
      </c>
      <c r="BA44" s="68"/>
      <c r="BB44" s="68"/>
      <c r="BC44" s="68"/>
      <c r="BD44" s="68"/>
      <c r="BE44" s="15"/>
      <c r="BF44" s="5">
        <f t="shared" si="12"/>
        <v>15620</v>
      </c>
      <c r="BG44" s="42">
        <v>9600</v>
      </c>
      <c r="BH44" s="42">
        <v>2280</v>
      </c>
      <c r="BI44" s="42"/>
      <c r="BJ44" s="42"/>
      <c r="BK44" s="42"/>
      <c r="BL44" s="42"/>
      <c r="BM44" s="15">
        <v>3740</v>
      </c>
    </row>
    <row r="45" spans="1:65" outlineLevel="5">
      <c r="A45" s="22">
        <f t="shared" si="6"/>
        <v>1</v>
      </c>
      <c r="B45" s="9">
        <f t="shared" si="13"/>
        <v>43494</v>
      </c>
      <c r="C45" s="51">
        <v>368658</v>
      </c>
      <c r="D45" s="64">
        <f t="shared" si="7"/>
        <v>36.299999999999997</v>
      </c>
      <c r="E45" s="12">
        <v>36</v>
      </c>
      <c r="F45" s="12">
        <v>37</v>
      </c>
      <c r="G45" s="12">
        <v>38</v>
      </c>
      <c r="H45" s="12">
        <v>36</v>
      </c>
      <c r="I45" s="12">
        <v>35</v>
      </c>
      <c r="J45" s="12">
        <v>36</v>
      </c>
      <c r="K45" s="12">
        <v>37</v>
      </c>
      <c r="L45" s="12">
        <v>35</v>
      </c>
      <c r="M45" s="74" t="str">
        <f t="shared" si="8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9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10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5"/>
        <v>26.133682830930539</v>
      </c>
      <c r="AO45" s="41">
        <v>1526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1480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81.7</v>
      </c>
      <c r="BA45" s="68"/>
      <c r="BB45" s="68"/>
      <c r="BC45" s="68"/>
      <c r="BD45" s="68"/>
      <c r="BE45" s="15"/>
      <c r="BF45" s="5">
        <f t="shared" si="12"/>
        <v>14240</v>
      </c>
      <c r="BG45" s="42">
        <v>9600</v>
      </c>
      <c r="BH45" s="42">
        <v>0</v>
      </c>
      <c r="BI45" s="42"/>
      <c r="BJ45" s="42"/>
      <c r="BK45" s="42"/>
      <c r="BL45" s="42"/>
      <c r="BM45" s="15">
        <v>4640</v>
      </c>
    </row>
    <row r="46" spans="1:65" outlineLevel="5">
      <c r="A46" s="22">
        <f t="shared" si="6"/>
        <v>1</v>
      </c>
      <c r="B46" s="9">
        <f t="shared" si="13"/>
        <v>43495</v>
      </c>
      <c r="C46" s="51">
        <v>357580</v>
      </c>
      <c r="D46" s="64">
        <f t="shared" si="7"/>
        <v>36.5</v>
      </c>
      <c r="E46" s="12">
        <v>37</v>
      </c>
      <c r="F46" s="12">
        <v>38</v>
      </c>
      <c r="G46" s="12">
        <v>37</v>
      </c>
      <c r="H46" s="12">
        <v>36</v>
      </c>
      <c r="I46" s="12">
        <v>36</v>
      </c>
      <c r="J46" s="12">
        <v>37</v>
      </c>
      <c r="K46" s="12">
        <v>36</v>
      </c>
      <c r="L46" s="12">
        <v>35</v>
      </c>
      <c r="M46" s="74" t="str">
        <f t="shared" si="8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9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10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5"/>
        <v>29.388356669123066</v>
      </c>
      <c r="AO46" s="41">
        <v>1357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1461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>
        <v>81.2</v>
      </c>
      <c r="BA46" s="68"/>
      <c r="BB46" s="68"/>
      <c r="BC46" s="68"/>
      <c r="BD46" s="68"/>
      <c r="BE46" s="15"/>
      <c r="BF46" s="5">
        <f t="shared" si="12"/>
        <v>19820</v>
      </c>
      <c r="BG46" s="42">
        <v>9600</v>
      </c>
      <c r="BH46" s="42">
        <v>5340</v>
      </c>
      <c r="BI46" s="42"/>
      <c r="BJ46" s="42"/>
      <c r="BK46" s="42"/>
      <c r="BL46" s="42"/>
      <c r="BM46" s="15">
        <v>4880</v>
      </c>
    </row>
    <row r="47" spans="1:65" ht="17.25" outlineLevel="5" thickBot="1">
      <c r="A47" s="31">
        <f t="shared" si="6"/>
        <v>1</v>
      </c>
      <c r="B47" s="32">
        <f t="shared" si="13"/>
        <v>43496</v>
      </c>
      <c r="C47" s="51">
        <v>442927</v>
      </c>
      <c r="D47" s="64">
        <f t="shared" si="7"/>
        <v>36</v>
      </c>
      <c r="E47" s="12">
        <v>37</v>
      </c>
      <c r="F47" s="12">
        <v>36</v>
      </c>
      <c r="G47" s="12">
        <v>37</v>
      </c>
      <c r="H47" s="12">
        <v>36</v>
      </c>
      <c r="I47" s="26">
        <v>36</v>
      </c>
      <c r="J47" s="26">
        <v>35</v>
      </c>
      <c r="K47" s="26">
        <v>36</v>
      </c>
      <c r="L47" s="26">
        <v>35</v>
      </c>
      <c r="M47" s="74" t="str">
        <f t="shared" si="8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9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10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5"/>
        <v>28.711303095752339</v>
      </c>
      <c r="AO47" s="41">
        <v>1389</v>
      </c>
      <c r="AP47" s="130"/>
      <c r="AQ47" s="131"/>
      <c r="AR47" s="126" t="str">
        <f t="shared" si="14"/>
        <v/>
      </c>
      <c r="AS47" s="126" t="str">
        <f t="shared" si="15"/>
        <v/>
      </c>
      <c r="AT47" s="127">
        <v>1459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>
        <v>81.7</v>
      </c>
      <c r="BA47" s="76"/>
      <c r="BB47" s="76"/>
      <c r="BC47" s="76"/>
      <c r="BD47" s="76"/>
      <c r="BE47" s="15"/>
      <c r="BF47" s="5">
        <f t="shared" si="12"/>
        <v>17312</v>
      </c>
      <c r="BG47" s="42">
        <v>9600</v>
      </c>
      <c r="BH47" s="42">
        <v>5150</v>
      </c>
      <c r="BI47" s="42"/>
      <c r="BJ47" s="42"/>
      <c r="BK47" s="42"/>
      <c r="BL47" s="42"/>
      <c r="BM47" s="25">
        <v>2562</v>
      </c>
    </row>
    <row r="48" spans="1:65" outlineLevel="4">
      <c r="A48" s="157" t="s">
        <v>35</v>
      </c>
      <c r="B48" s="158"/>
      <c r="C48" s="50">
        <f t="shared" ref="C48:BM48" si="18">SUBTOTAL(4,C17:C47)</f>
        <v>442927</v>
      </c>
      <c r="D48" s="60">
        <f t="shared" si="18"/>
        <v>37.5</v>
      </c>
      <c r="E48" s="28">
        <f t="shared" si="18"/>
        <v>39</v>
      </c>
      <c r="F48" s="28">
        <f t="shared" si="18"/>
        <v>38</v>
      </c>
      <c r="G48" s="28">
        <f t="shared" si="18"/>
        <v>40</v>
      </c>
      <c r="H48" s="28">
        <f t="shared" si="18"/>
        <v>38</v>
      </c>
      <c r="I48" s="28">
        <f t="shared" si="18"/>
        <v>38</v>
      </c>
      <c r="J48" s="28">
        <f t="shared" si="18"/>
        <v>37</v>
      </c>
      <c r="K48" s="28">
        <f t="shared" si="18"/>
        <v>39</v>
      </c>
      <c r="L48" s="28">
        <f t="shared" si="18"/>
        <v>37</v>
      </c>
      <c r="M48" s="71">
        <f t="shared" si="18"/>
        <v>7.6</v>
      </c>
      <c r="N48" s="82">
        <f t="shared" si="18"/>
        <v>7.6</v>
      </c>
      <c r="O48" s="82">
        <f t="shared" si="18"/>
        <v>7.62</v>
      </c>
      <c r="P48" s="82">
        <f t="shared" si="18"/>
        <v>7.58</v>
      </c>
      <c r="Q48" s="82">
        <f t="shared" si="18"/>
        <v>7.66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38.831548198636803</v>
      </c>
      <c r="AO48" s="39">
        <f t="shared" si="18"/>
        <v>1671</v>
      </c>
      <c r="AP48" s="104">
        <f t="shared" si="18"/>
        <v>5.95</v>
      </c>
      <c r="AQ48" s="105">
        <f t="shared" si="18"/>
        <v>4.62</v>
      </c>
      <c r="AR48" s="106">
        <f t="shared" si="18"/>
        <v>80.919540229885072</v>
      </c>
      <c r="AS48" s="106">
        <f t="shared" si="18"/>
        <v>26.21848739495799</v>
      </c>
      <c r="AT48" s="107">
        <f t="shared" si="18"/>
        <v>1575</v>
      </c>
      <c r="AU48" s="108">
        <f t="shared" si="18"/>
        <v>2.98</v>
      </c>
      <c r="AV48" s="109">
        <f t="shared" si="18"/>
        <v>1.79</v>
      </c>
      <c r="AW48" s="106">
        <f t="shared" si="18"/>
        <v>62.008733624454152</v>
      </c>
      <c r="AX48" s="106">
        <f t="shared" si="18"/>
        <v>39.932885906040269</v>
      </c>
      <c r="AY48" s="60">
        <f t="shared" si="18"/>
        <v>62.687312687312733</v>
      </c>
      <c r="AZ48" s="96">
        <f t="shared" si="18"/>
        <v>82</v>
      </c>
      <c r="BA48" s="67">
        <f t="shared" si="18"/>
        <v>61.82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0</v>
      </c>
      <c r="BF48" s="29">
        <f t="shared" si="18"/>
        <v>19820</v>
      </c>
      <c r="BG48" s="39">
        <f t="shared" si="18"/>
        <v>9600</v>
      </c>
      <c r="BH48" s="40">
        <f t="shared" si="18"/>
        <v>6520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4880</v>
      </c>
    </row>
    <row r="49" spans="1:65" outlineLevel="3">
      <c r="A49" s="187" t="s">
        <v>24</v>
      </c>
      <c r="B49" s="188"/>
      <c r="C49" s="51">
        <f t="shared" ref="C49:BM49" si="19">SUBTOTAL(5,C17:C47)</f>
        <v>334039</v>
      </c>
      <c r="D49" s="61">
        <f t="shared" si="19"/>
        <v>35.799999999999997</v>
      </c>
      <c r="E49" s="12">
        <f t="shared" si="19"/>
        <v>35</v>
      </c>
      <c r="F49" s="12">
        <f t="shared" si="19"/>
        <v>33</v>
      </c>
      <c r="G49" s="12">
        <f t="shared" si="19"/>
        <v>37</v>
      </c>
      <c r="H49" s="12">
        <f t="shared" si="19"/>
        <v>36</v>
      </c>
      <c r="I49" s="12">
        <f t="shared" si="19"/>
        <v>34</v>
      </c>
      <c r="J49" s="12">
        <f t="shared" si="19"/>
        <v>32</v>
      </c>
      <c r="K49" s="12">
        <f t="shared" si="19"/>
        <v>36</v>
      </c>
      <c r="L49" s="12">
        <f t="shared" si="19"/>
        <v>35</v>
      </c>
      <c r="M49" s="72">
        <f t="shared" si="19"/>
        <v>7.5</v>
      </c>
      <c r="N49" s="83">
        <f t="shared" si="19"/>
        <v>7.55</v>
      </c>
      <c r="O49" s="83">
        <f t="shared" si="19"/>
        <v>7.49</v>
      </c>
      <c r="P49" s="83">
        <f t="shared" si="19"/>
        <v>7.4</v>
      </c>
      <c r="Q49" s="83">
        <f t="shared" si="19"/>
        <v>7.55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23.865948533812087</v>
      </c>
      <c r="AO49" s="41">
        <f t="shared" si="19"/>
        <v>1027</v>
      </c>
      <c r="AP49" s="110">
        <f t="shared" si="19"/>
        <v>4.3499999999999996</v>
      </c>
      <c r="AQ49" s="111">
        <f t="shared" si="19"/>
        <v>3.52</v>
      </c>
      <c r="AR49" s="112">
        <f t="shared" si="19"/>
        <v>73.78151260504201</v>
      </c>
      <c r="AS49" s="112">
        <f t="shared" si="19"/>
        <v>19.080459770114928</v>
      </c>
      <c r="AT49" s="113">
        <f t="shared" si="19"/>
        <v>1009</v>
      </c>
      <c r="AU49" s="114">
        <f t="shared" si="19"/>
        <v>2.29</v>
      </c>
      <c r="AV49" s="115">
        <f t="shared" si="19"/>
        <v>1.42</v>
      </c>
      <c r="AW49" s="112">
        <f t="shared" si="19"/>
        <v>60.067114093959731</v>
      </c>
      <c r="AX49" s="112">
        <f t="shared" si="19"/>
        <v>37.991266375545848</v>
      </c>
      <c r="AY49" s="61">
        <f t="shared" si="19"/>
        <v>42.621888779753803</v>
      </c>
      <c r="AZ49" s="97">
        <f t="shared" si="19"/>
        <v>80.2</v>
      </c>
      <c r="BA49" s="68">
        <f t="shared" si="19"/>
        <v>61.82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0</v>
      </c>
      <c r="BF49" s="6">
        <f t="shared" si="19"/>
        <v>9440</v>
      </c>
      <c r="BG49" s="41">
        <f t="shared" si="19"/>
        <v>4800</v>
      </c>
      <c r="BH49" s="42">
        <f t="shared" si="19"/>
        <v>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2380</v>
      </c>
    </row>
    <row r="50" spans="1:65" outlineLevel="2">
      <c r="A50" s="187" t="s">
        <v>13</v>
      </c>
      <c r="B50" s="188"/>
      <c r="C50" s="51">
        <f>IFERROR(SUBTOTAL(1,C17:C47),"")</f>
        <v>358144.48387096776</v>
      </c>
      <c r="D50" s="61">
        <f t="shared" ref="D50:BM50" si="20">IFERROR(SUBTOTAL(1,D17:D47),"")</f>
        <v>36.690322580645145</v>
      </c>
      <c r="E50" s="12">
        <f t="shared" si="20"/>
        <v>37.451612903225808</v>
      </c>
      <c r="F50" s="12">
        <f t="shared" si="20"/>
        <v>35.87096774193548</v>
      </c>
      <c r="G50" s="12">
        <f t="shared" si="20"/>
        <v>38.354838709677416</v>
      </c>
      <c r="H50" s="12">
        <f t="shared" si="20"/>
        <v>36.967741935483872</v>
      </c>
      <c r="I50" s="12">
        <f t="shared" si="20"/>
        <v>36.451612903225808</v>
      </c>
      <c r="J50" s="12">
        <f t="shared" si="20"/>
        <v>34.87096774193548</v>
      </c>
      <c r="K50" s="12">
        <f t="shared" si="20"/>
        <v>37.354838709677416</v>
      </c>
      <c r="L50" s="12">
        <f t="shared" si="20"/>
        <v>35.967741935483872</v>
      </c>
      <c r="M50" s="72">
        <f t="shared" si="20"/>
        <v>7.5749999999999993</v>
      </c>
      <c r="N50" s="83">
        <f t="shared" si="20"/>
        <v>7.5750000000000002</v>
      </c>
      <c r="O50" s="83">
        <f t="shared" si="20"/>
        <v>7.5674999999999999</v>
      </c>
      <c r="P50" s="83">
        <f t="shared" si="20"/>
        <v>7.5299999999999994</v>
      </c>
      <c r="Q50" s="83">
        <f t="shared" si="20"/>
        <v>7.6</v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28.946891690098138</v>
      </c>
      <c r="AO50" s="41">
        <f t="shared" si="20"/>
        <v>1397.2903225806451</v>
      </c>
      <c r="AP50" s="110">
        <f t="shared" si="20"/>
        <v>5.4649999999999999</v>
      </c>
      <c r="AQ50" s="111">
        <f t="shared" si="20"/>
        <v>4.21</v>
      </c>
      <c r="AR50" s="112">
        <f t="shared" si="20"/>
        <v>77.299830682780211</v>
      </c>
      <c r="AS50" s="112">
        <f t="shared" si="20"/>
        <v>22.700169317219789</v>
      </c>
      <c r="AT50" s="113">
        <f t="shared" si="20"/>
        <v>1432.1935483870968</v>
      </c>
      <c r="AU50" s="114">
        <f t="shared" si="20"/>
        <v>2.6175000000000002</v>
      </c>
      <c r="AV50" s="115">
        <f t="shared" si="20"/>
        <v>1.6025</v>
      </c>
      <c r="AW50" s="112">
        <f t="shared" si="20"/>
        <v>61.276707357001754</v>
      </c>
      <c r="AX50" s="112">
        <f t="shared" si="20"/>
        <v>38.723292642998246</v>
      </c>
      <c r="AY50" s="61">
        <f t="shared" si="20"/>
        <v>52.968228396074636</v>
      </c>
      <c r="AZ50" s="97">
        <f t="shared" si="20"/>
        <v>81.338095238095235</v>
      </c>
      <c r="BA50" s="68">
        <f t="shared" si="20"/>
        <v>61.82</v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 t="str">
        <f>IFERROR(SUBTOTAL(1,BE17:BE47),"")</f>
        <v/>
      </c>
      <c r="BF50" s="6">
        <f t="shared" si="20"/>
        <v>15763.612903225807</v>
      </c>
      <c r="BG50" s="41">
        <f t="shared" si="20"/>
        <v>8558.0645161290322</v>
      </c>
      <c r="BH50" s="42">
        <f t="shared" si="20"/>
        <v>2822.9032258064517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>
        <f t="shared" si="20"/>
        <v>4382.6451612903229</v>
      </c>
    </row>
    <row r="51" spans="1:65" ht="17.25" outlineLevel="1" thickBot="1">
      <c r="A51" s="189" t="s">
        <v>60</v>
      </c>
      <c r="B51" s="190"/>
      <c r="C51" s="52">
        <f>SUBTOTAL(9,C17:C47)</f>
        <v>11102479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43316</v>
      </c>
      <c r="AP51" s="116"/>
      <c r="AQ51" s="117"/>
      <c r="AR51" s="118"/>
      <c r="AS51" s="118"/>
      <c r="AT51" s="119">
        <f>SUBTOTAL(9,AT17:AT47)</f>
        <v>44398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488672</v>
      </c>
      <c r="BG51" s="43">
        <f t="shared" si="21"/>
        <v>265300</v>
      </c>
      <c r="BH51" s="44">
        <f t="shared" si="21"/>
        <v>87510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135862</v>
      </c>
    </row>
    <row r="52" spans="1:65" outlineLevel="5">
      <c r="A52" s="21">
        <f t="shared" si="6"/>
        <v>2</v>
      </c>
      <c r="B52" s="33">
        <f>B47+1</f>
        <v>43497</v>
      </c>
      <c r="C52" s="51">
        <v>395797</v>
      </c>
      <c r="D52" s="64">
        <f t="shared" ref="D52:D80" si="22">IFERROR(ROUND(AVERAGE(E52:L52),1),"")</f>
        <v>36</v>
      </c>
      <c r="E52" s="12">
        <v>38</v>
      </c>
      <c r="F52" s="12">
        <v>36</v>
      </c>
      <c r="G52" s="12">
        <v>37</v>
      </c>
      <c r="H52" s="12">
        <v>35</v>
      </c>
      <c r="I52" s="11">
        <v>37</v>
      </c>
      <c r="J52" s="11">
        <v>35</v>
      </c>
      <c r="K52" s="11">
        <v>36</v>
      </c>
      <c r="L52" s="11">
        <v>34</v>
      </c>
      <c r="M52" s="74">
        <f t="shared" ref="M52:M80" si="23">IFERROR(ROUND(AVERAGE(N52:U52),1),"")</f>
        <v>7.6</v>
      </c>
      <c r="N52" s="86">
        <v>7.64</v>
      </c>
      <c r="O52" s="86">
        <v>7.6</v>
      </c>
      <c r="P52" s="86">
        <v>7.55</v>
      </c>
      <c r="Q52" s="86">
        <v>7.59</v>
      </c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 t="shared" ref="AN52:AN80" si="26">39880/AO52</f>
        <v>28.794223826714802</v>
      </c>
      <c r="AO52" s="41">
        <v>1385</v>
      </c>
      <c r="AP52" s="124">
        <v>5.64</v>
      </c>
      <c r="AQ52" s="125">
        <v>4.2300000000000004</v>
      </c>
      <c r="AR52" s="126">
        <f t="shared" ref="AR52:AR80" si="27">IFERROR(AQ52/AP52*100,"")</f>
        <v>75.000000000000014</v>
      </c>
      <c r="AS52" s="126">
        <f t="shared" ref="AS52:AS80" si="28">IFERROR(100-AR52,"")</f>
        <v>24.999999999999986</v>
      </c>
      <c r="AT52" s="127">
        <v>1395</v>
      </c>
      <c r="AU52" s="128">
        <v>2.67</v>
      </c>
      <c r="AV52" s="129">
        <v>1.75</v>
      </c>
      <c r="AW52" s="126">
        <f t="shared" ref="AW52:AW80" si="29">IFERROR(AV52/AU52*100,"")</f>
        <v>65.543071161048687</v>
      </c>
      <c r="AX52" s="126">
        <f t="shared" ref="AX52:AX80" si="30">IFERROR(100-AW52,"")</f>
        <v>34.456928838951313</v>
      </c>
      <c r="AY52" s="64">
        <f t="shared" ref="AY52:AY80" si="31">IFERROR((1-((AW52*AS52)/(AX52*AR52)))*100,"")</f>
        <v>36.59420289855079</v>
      </c>
      <c r="AZ52">
        <v>81.3</v>
      </c>
      <c r="BA52" s="70"/>
      <c r="BB52" s="70"/>
      <c r="BC52" s="70"/>
      <c r="BD52" s="70"/>
      <c r="BE52" s="15"/>
      <c r="BF52" s="5">
        <f t="shared" ref="BF52:BF80" si="32">IF(SUM(BG52:BM52)=0,"",SUM(BG52:BM52))</f>
        <v>18440</v>
      </c>
      <c r="BG52" s="42">
        <v>8600</v>
      </c>
      <c r="BH52" s="42">
        <v>5280</v>
      </c>
      <c r="BI52" s="42"/>
      <c r="BJ52" s="42"/>
      <c r="BK52" s="42"/>
      <c r="BL52" s="42"/>
      <c r="BM52" s="14">
        <v>4560</v>
      </c>
    </row>
    <row r="53" spans="1:65" outlineLevel="5">
      <c r="A53" s="22">
        <f t="shared" si="6"/>
        <v>2</v>
      </c>
      <c r="B53" s="9">
        <f t="shared" si="13"/>
        <v>43498</v>
      </c>
      <c r="C53" s="51">
        <v>351960</v>
      </c>
      <c r="D53" s="64">
        <f t="shared" si="22"/>
        <v>35.799999999999997</v>
      </c>
      <c r="E53" s="12">
        <v>38</v>
      </c>
      <c r="F53" s="12">
        <v>35</v>
      </c>
      <c r="G53" s="12">
        <v>37</v>
      </c>
      <c r="H53" s="12">
        <v>35</v>
      </c>
      <c r="I53" s="12">
        <v>37</v>
      </c>
      <c r="J53" s="12">
        <v>34</v>
      </c>
      <c r="K53" s="12">
        <v>36</v>
      </c>
      <c r="L53" s="12">
        <v>34</v>
      </c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si="26"/>
        <v>26.271409749670621</v>
      </c>
      <c r="AO53" s="41">
        <v>1518</v>
      </c>
      <c r="AP53" s="110"/>
      <c r="AQ53" s="111"/>
      <c r="AR53" s="126" t="str">
        <f t="shared" si="27"/>
        <v/>
      </c>
      <c r="AS53" s="126" t="str">
        <f t="shared" si="28"/>
        <v/>
      </c>
      <c r="AT53" s="127">
        <v>1366</v>
      </c>
      <c r="AU53" s="128"/>
      <c r="AV53" s="129"/>
      <c r="AW53" s="126" t="str">
        <f t="shared" si="29"/>
        <v/>
      </c>
      <c r="AX53" s="126" t="str">
        <f t="shared" si="30"/>
        <v/>
      </c>
      <c r="AY53" s="64" t="str">
        <f t="shared" si="31"/>
        <v/>
      </c>
      <c r="AZ53" s="97"/>
      <c r="BA53" s="68">
        <v>61.77</v>
      </c>
      <c r="BB53" s="68"/>
      <c r="BC53" s="68"/>
      <c r="BD53" s="68"/>
      <c r="BE53" s="15"/>
      <c r="BF53" s="5">
        <f t="shared" si="32"/>
        <v>15670</v>
      </c>
      <c r="BG53" s="42">
        <v>8000</v>
      </c>
      <c r="BH53" s="42">
        <v>2990</v>
      </c>
      <c r="BI53" s="42"/>
      <c r="BJ53" s="42"/>
      <c r="BK53" s="42"/>
      <c r="BL53" s="42"/>
      <c r="BM53" s="15">
        <v>4680</v>
      </c>
    </row>
    <row r="54" spans="1:65" outlineLevel="5">
      <c r="A54" s="22">
        <f t="shared" si="6"/>
        <v>2</v>
      </c>
      <c r="B54" s="9">
        <f t="shared" si="13"/>
        <v>43499</v>
      </c>
      <c r="C54" s="51">
        <v>423810</v>
      </c>
      <c r="D54" s="64">
        <f t="shared" si="22"/>
        <v>35.299999999999997</v>
      </c>
      <c r="E54" s="12">
        <v>37</v>
      </c>
      <c r="F54" s="12">
        <v>34</v>
      </c>
      <c r="G54" s="12">
        <v>37</v>
      </c>
      <c r="H54" s="12">
        <v>35</v>
      </c>
      <c r="I54" s="12">
        <v>36</v>
      </c>
      <c r="J54" s="12">
        <v>33</v>
      </c>
      <c r="K54" s="12">
        <v>36</v>
      </c>
      <c r="L54" s="12">
        <v>34</v>
      </c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26"/>
        <v>26.693440428380189</v>
      </c>
      <c r="AO54" s="41">
        <v>1494</v>
      </c>
      <c r="AP54" s="110"/>
      <c r="AQ54" s="111"/>
      <c r="AR54" s="126" t="str">
        <f t="shared" si="27"/>
        <v/>
      </c>
      <c r="AS54" s="126" t="str">
        <f t="shared" si="28"/>
        <v/>
      </c>
      <c r="AT54" s="127">
        <v>1498</v>
      </c>
      <c r="AU54" s="128"/>
      <c r="AV54" s="129"/>
      <c r="AW54" s="126" t="str">
        <f t="shared" si="29"/>
        <v/>
      </c>
      <c r="AX54" s="126" t="str">
        <f t="shared" si="30"/>
        <v/>
      </c>
      <c r="AY54" s="64" t="str">
        <f t="shared" si="31"/>
        <v/>
      </c>
      <c r="AZ54" s="97"/>
      <c r="BA54" s="68"/>
      <c r="BB54" s="68"/>
      <c r="BC54" s="68"/>
      <c r="BD54" s="68"/>
      <c r="BE54" s="15"/>
      <c r="BF54" s="5">
        <f t="shared" si="32"/>
        <v>13890</v>
      </c>
      <c r="BG54" s="42">
        <v>4800</v>
      </c>
      <c r="BH54" s="42">
        <v>4550</v>
      </c>
      <c r="BI54" s="42"/>
      <c r="BJ54" s="42"/>
      <c r="BK54" s="42"/>
      <c r="BL54" s="42"/>
      <c r="BM54" s="15">
        <v>4540</v>
      </c>
    </row>
    <row r="55" spans="1:65" outlineLevel="5">
      <c r="A55" s="22">
        <f t="shared" si="6"/>
        <v>2</v>
      </c>
      <c r="B55" s="9">
        <f t="shared" si="13"/>
        <v>43500</v>
      </c>
      <c r="C55" s="51">
        <v>374001</v>
      </c>
      <c r="D55" s="64">
        <f t="shared" si="22"/>
        <v>34.5</v>
      </c>
      <c r="E55" s="12">
        <v>36</v>
      </c>
      <c r="F55" s="12">
        <v>33</v>
      </c>
      <c r="G55" s="12">
        <v>36</v>
      </c>
      <c r="H55" s="12">
        <v>35</v>
      </c>
      <c r="I55" s="12">
        <v>35</v>
      </c>
      <c r="J55" s="12">
        <v>32</v>
      </c>
      <c r="K55" s="12">
        <v>35</v>
      </c>
      <c r="L55" s="12">
        <v>34</v>
      </c>
      <c r="M55" s="74" t="str">
        <f t="shared" si="23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26"/>
        <v>27.985964912280703</v>
      </c>
      <c r="AO55" s="41">
        <v>1425</v>
      </c>
      <c r="AP55" s="110"/>
      <c r="AQ55" s="111"/>
      <c r="AR55" s="126" t="str">
        <f t="shared" si="27"/>
        <v/>
      </c>
      <c r="AS55" s="126" t="str">
        <f t="shared" si="28"/>
        <v/>
      </c>
      <c r="AT55" s="127">
        <v>1461</v>
      </c>
      <c r="AU55" s="128"/>
      <c r="AV55" s="129"/>
      <c r="AW55" s="126" t="str">
        <f t="shared" si="29"/>
        <v/>
      </c>
      <c r="AX55" s="126" t="str">
        <f t="shared" si="30"/>
        <v/>
      </c>
      <c r="AY55" s="64" t="str">
        <f t="shared" si="31"/>
        <v/>
      </c>
      <c r="AZ55" s="97"/>
      <c r="BA55" s="68"/>
      <c r="BB55" s="68"/>
      <c r="BC55" s="68"/>
      <c r="BD55" s="68"/>
      <c r="BE55" s="15"/>
      <c r="BF55" s="5">
        <f t="shared" si="32"/>
        <v>13670</v>
      </c>
      <c r="BG55" s="42">
        <v>4800</v>
      </c>
      <c r="BH55" s="42">
        <v>4120</v>
      </c>
      <c r="BI55" s="42"/>
      <c r="BJ55" s="42"/>
      <c r="BK55" s="42"/>
      <c r="BL55" s="42"/>
      <c r="BM55" s="15">
        <v>4750</v>
      </c>
    </row>
    <row r="56" spans="1:65" outlineLevel="5">
      <c r="A56" s="22">
        <f t="shared" si="6"/>
        <v>2</v>
      </c>
      <c r="B56" s="9">
        <f t="shared" si="13"/>
        <v>43501</v>
      </c>
      <c r="C56" s="51">
        <v>340371</v>
      </c>
      <c r="D56" s="64">
        <f t="shared" si="22"/>
        <v>34</v>
      </c>
      <c r="E56" s="12">
        <v>36</v>
      </c>
      <c r="F56" s="12">
        <v>32</v>
      </c>
      <c r="G56" s="12">
        <v>36</v>
      </c>
      <c r="H56" s="12">
        <v>34</v>
      </c>
      <c r="I56" s="12">
        <v>35</v>
      </c>
      <c r="J56" s="12">
        <v>31</v>
      </c>
      <c r="K56" s="12">
        <v>35</v>
      </c>
      <c r="L56" s="12">
        <v>33</v>
      </c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26"/>
        <v>33.512605042016808</v>
      </c>
      <c r="AO56" s="41">
        <v>1190</v>
      </c>
      <c r="AP56" s="110"/>
      <c r="AQ56" s="111"/>
      <c r="AR56" s="126" t="str">
        <f t="shared" si="27"/>
        <v/>
      </c>
      <c r="AS56" s="126" t="str">
        <f t="shared" si="28"/>
        <v/>
      </c>
      <c r="AT56" s="127">
        <v>1144</v>
      </c>
      <c r="AU56" s="128"/>
      <c r="AV56" s="129"/>
      <c r="AW56" s="126" t="str">
        <f t="shared" si="29"/>
        <v/>
      </c>
      <c r="AX56" s="126" t="str">
        <f t="shared" si="30"/>
        <v/>
      </c>
      <c r="AY56" s="64" t="str">
        <f t="shared" si="31"/>
        <v/>
      </c>
      <c r="AZ56" s="97"/>
      <c r="BA56" s="68"/>
      <c r="BB56" s="68"/>
      <c r="BC56" s="68"/>
      <c r="BD56" s="68"/>
      <c r="BE56" s="15"/>
      <c r="BF56" s="5">
        <f t="shared" si="32"/>
        <v>13710</v>
      </c>
      <c r="BG56" s="42">
        <v>4800</v>
      </c>
      <c r="BH56" s="42">
        <v>4270</v>
      </c>
      <c r="BI56" s="42"/>
      <c r="BJ56" s="42"/>
      <c r="BK56" s="42"/>
      <c r="BL56" s="42"/>
      <c r="BM56" s="15">
        <v>4640</v>
      </c>
    </row>
    <row r="57" spans="1:65" outlineLevel="5">
      <c r="A57" s="22">
        <f t="shared" si="6"/>
        <v>2</v>
      </c>
      <c r="B57" s="9">
        <f t="shared" si="13"/>
        <v>43502</v>
      </c>
      <c r="C57" s="51">
        <v>338089</v>
      </c>
      <c r="D57" s="64">
        <f t="shared" si="22"/>
        <v>34.299999999999997</v>
      </c>
      <c r="E57" s="12">
        <v>36</v>
      </c>
      <c r="F57" s="12">
        <v>33</v>
      </c>
      <c r="G57" s="12">
        <v>36</v>
      </c>
      <c r="H57" s="12">
        <v>34</v>
      </c>
      <c r="I57" s="12">
        <v>35</v>
      </c>
      <c r="J57" s="12">
        <v>32</v>
      </c>
      <c r="K57" s="12">
        <v>35</v>
      </c>
      <c r="L57" s="12">
        <v>33</v>
      </c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26"/>
        <v>41.198347107438018</v>
      </c>
      <c r="AO57" s="41">
        <v>968</v>
      </c>
      <c r="AP57" s="110"/>
      <c r="AQ57" s="111"/>
      <c r="AR57" s="126" t="str">
        <f t="shared" si="27"/>
        <v/>
      </c>
      <c r="AS57" s="126" t="str">
        <f t="shared" si="28"/>
        <v/>
      </c>
      <c r="AT57" s="127">
        <v>992</v>
      </c>
      <c r="AU57" s="128"/>
      <c r="AV57" s="129"/>
      <c r="AW57" s="126" t="str">
        <f t="shared" si="29"/>
        <v/>
      </c>
      <c r="AX57" s="126" t="str">
        <f t="shared" si="30"/>
        <v/>
      </c>
      <c r="AY57" s="64" t="str">
        <f t="shared" si="31"/>
        <v/>
      </c>
      <c r="AZ57" s="97"/>
      <c r="BA57" s="68"/>
      <c r="BB57" s="68"/>
      <c r="BC57" s="68"/>
      <c r="BD57" s="68"/>
      <c r="BE57" s="15"/>
      <c r="BF57" s="5">
        <f t="shared" si="32"/>
        <v>13000</v>
      </c>
      <c r="BG57" s="42">
        <v>4800</v>
      </c>
      <c r="BH57" s="42">
        <v>3450</v>
      </c>
      <c r="BI57" s="42"/>
      <c r="BJ57" s="42"/>
      <c r="BK57" s="42"/>
      <c r="BL57" s="42"/>
      <c r="BM57" s="15">
        <v>4750</v>
      </c>
    </row>
    <row r="58" spans="1:65" outlineLevel="5">
      <c r="A58" s="22">
        <f t="shared" si="6"/>
        <v>2</v>
      </c>
      <c r="B58" s="9">
        <f t="shared" si="13"/>
        <v>43503</v>
      </c>
      <c r="C58" s="51">
        <v>360322</v>
      </c>
      <c r="D58" s="64">
        <f t="shared" si="22"/>
        <v>34.5</v>
      </c>
      <c r="E58" s="12">
        <v>36</v>
      </c>
      <c r="F58" s="12">
        <v>33</v>
      </c>
      <c r="G58" s="12">
        <v>37</v>
      </c>
      <c r="H58" s="12">
        <v>34</v>
      </c>
      <c r="I58" s="12">
        <v>35</v>
      </c>
      <c r="J58" s="12">
        <v>32</v>
      </c>
      <c r="K58" s="12">
        <v>36</v>
      </c>
      <c r="L58" s="12">
        <v>33</v>
      </c>
      <c r="M58" s="74" t="str">
        <f t="shared" si="23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26"/>
        <v>41.80293501048218</v>
      </c>
      <c r="AO58" s="41">
        <v>954</v>
      </c>
      <c r="AP58" s="110"/>
      <c r="AQ58" s="111"/>
      <c r="AR58" s="126" t="str">
        <f t="shared" si="27"/>
        <v/>
      </c>
      <c r="AS58" s="126" t="str">
        <f t="shared" si="28"/>
        <v/>
      </c>
      <c r="AT58" s="127">
        <v>934</v>
      </c>
      <c r="AU58" s="128"/>
      <c r="AV58" s="129"/>
      <c r="AW58" s="126" t="str">
        <f t="shared" si="29"/>
        <v/>
      </c>
      <c r="AX58" s="126" t="str">
        <f t="shared" si="30"/>
        <v/>
      </c>
      <c r="AY58" s="64" t="str">
        <f t="shared" si="31"/>
        <v/>
      </c>
      <c r="AZ58" s="97">
        <v>81.400000000000006</v>
      </c>
      <c r="BA58" s="68"/>
      <c r="BB58" s="68"/>
      <c r="BC58" s="68"/>
      <c r="BD58" s="68"/>
      <c r="BE58" s="15"/>
      <c r="BF58" s="5">
        <f t="shared" si="32"/>
        <v>15440</v>
      </c>
      <c r="BG58" s="42">
        <v>7500</v>
      </c>
      <c r="BH58" s="42">
        <v>3090</v>
      </c>
      <c r="BI58" s="42"/>
      <c r="BJ58" s="42"/>
      <c r="BK58" s="42"/>
      <c r="BL58" s="42"/>
      <c r="BM58" s="15">
        <v>4850</v>
      </c>
    </row>
    <row r="59" spans="1:65" outlineLevel="5">
      <c r="A59" s="22">
        <f t="shared" si="6"/>
        <v>2</v>
      </c>
      <c r="B59" s="9">
        <f t="shared" si="13"/>
        <v>43504</v>
      </c>
      <c r="C59" s="51">
        <v>368615</v>
      </c>
      <c r="D59" s="64">
        <f t="shared" si="22"/>
        <v>34.5</v>
      </c>
      <c r="E59" s="12">
        <v>36</v>
      </c>
      <c r="F59" s="12">
        <v>33</v>
      </c>
      <c r="G59" s="12">
        <v>37</v>
      </c>
      <c r="H59" s="12">
        <v>34</v>
      </c>
      <c r="I59" s="12">
        <v>35</v>
      </c>
      <c r="J59" s="12">
        <v>32</v>
      </c>
      <c r="K59" s="12">
        <v>36</v>
      </c>
      <c r="L59" s="12">
        <v>33</v>
      </c>
      <c r="M59" s="74">
        <f t="shared" si="23"/>
        <v>7.6</v>
      </c>
      <c r="N59" s="86">
        <v>7.59</v>
      </c>
      <c r="O59" s="86">
        <v>7.61</v>
      </c>
      <c r="P59" s="86">
        <v>7.54</v>
      </c>
      <c r="Q59" s="86">
        <v>7.6</v>
      </c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26"/>
        <v>40.405268490374873</v>
      </c>
      <c r="AO59" s="41">
        <v>987</v>
      </c>
      <c r="AP59" s="110">
        <v>5.59</v>
      </c>
      <c r="AQ59" s="111">
        <v>4.08</v>
      </c>
      <c r="AR59" s="126">
        <f t="shared" si="27"/>
        <v>72.987477638640428</v>
      </c>
      <c r="AS59" s="126">
        <f t="shared" si="28"/>
        <v>27.012522361359572</v>
      </c>
      <c r="AT59" s="127">
        <v>1066</v>
      </c>
      <c r="AU59" s="128">
        <v>2.71</v>
      </c>
      <c r="AV59" s="129">
        <v>1.65</v>
      </c>
      <c r="AW59" s="126">
        <f t="shared" si="29"/>
        <v>60.88560885608856</v>
      </c>
      <c r="AX59" s="126">
        <f t="shared" si="30"/>
        <v>39.11439114391144</v>
      </c>
      <c r="AY59" s="64">
        <f t="shared" si="31"/>
        <v>42.390399556048827</v>
      </c>
      <c r="AZ59" s="97">
        <v>81.5</v>
      </c>
      <c r="BA59" s="68"/>
      <c r="BB59" s="68"/>
      <c r="BC59" s="68"/>
      <c r="BD59" s="68"/>
      <c r="BE59" s="15"/>
      <c r="BF59" s="5">
        <f t="shared" si="32"/>
        <v>14170</v>
      </c>
      <c r="BG59" s="42">
        <v>9600</v>
      </c>
      <c r="BH59" s="42">
        <v>0</v>
      </c>
      <c r="BI59" s="42"/>
      <c r="BJ59" s="42"/>
      <c r="BK59" s="42"/>
      <c r="BL59" s="42"/>
      <c r="BM59" s="15">
        <v>4570</v>
      </c>
    </row>
    <row r="60" spans="1:65" outlineLevel="5">
      <c r="A60" s="22">
        <f t="shared" si="6"/>
        <v>2</v>
      </c>
      <c r="B60" s="9">
        <f t="shared" si="13"/>
        <v>43505</v>
      </c>
      <c r="C60" s="51">
        <v>346609</v>
      </c>
      <c r="D60" s="64">
        <f t="shared" si="22"/>
        <v>35.299999999999997</v>
      </c>
      <c r="E60" s="12">
        <v>37</v>
      </c>
      <c r="F60" s="12">
        <v>33</v>
      </c>
      <c r="G60" s="12">
        <v>38</v>
      </c>
      <c r="H60" s="12">
        <v>35</v>
      </c>
      <c r="I60" s="12">
        <v>36</v>
      </c>
      <c r="J60" s="12">
        <v>32</v>
      </c>
      <c r="K60" s="12">
        <v>37</v>
      </c>
      <c r="L60" s="12">
        <v>34</v>
      </c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26"/>
        <v>32.422764227642276</v>
      </c>
      <c r="AO60" s="41">
        <v>1230</v>
      </c>
      <c r="AP60" s="110"/>
      <c r="AQ60" s="111"/>
      <c r="AR60" s="126" t="str">
        <f t="shared" si="27"/>
        <v/>
      </c>
      <c r="AS60" s="126" t="str">
        <f t="shared" si="28"/>
        <v/>
      </c>
      <c r="AT60" s="127">
        <v>1451</v>
      </c>
      <c r="AU60" s="128"/>
      <c r="AV60" s="129"/>
      <c r="AW60" s="126" t="str">
        <f t="shared" si="29"/>
        <v/>
      </c>
      <c r="AX60" s="126" t="str">
        <f t="shared" si="30"/>
        <v/>
      </c>
      <c r="AY60" s="64" t="str">
        <f t="shared" si="31"/>
        <v/>
      </c>
      <c r="AZ60" s="97"/>
      <c r="BA60" s="68"/>
      <c r="BB60" s="68"/>
      <c r="BC60" s="68"/>
      <c r="BD60" s="68"/>
      <c r="BE60" s="15"/>
      <c r="BF60" s="5">
        <f t="shared" si="32"/>
        <v>12250</v>
      </c>
      <c r="BG60" s="42">
        <v>9600</v>
      </c>
      <c r="BH60" s="42">
        <v>0</v>
      </c>
      <c r="BI60" s="42"/>
      <c r="BJ60" s="42"/>
      <c r="BK60" s="42"/>
      <c r="BL60" s="42"/>
      <c r="BM60" s="15">
        <v>2650</v>
      </c>
    </row>
    <row r="61" spans="1:65" outlineLevel="5">
      <c r="A61" s="22">
        <f t="shared" si="6"/>
        <v>2</v>
      </c>
      <c r="B61" s="9">
        <f t="shared" si="13"/>
        <v>43506</v>
      </c>
      <c r="C61" s="51">
        <v>333004</v>
      </c>
      <c r="D61" s="64">
        <f t="shared" si="22"/>
        <v>35.299999999999997</v>
      </c>
      <c r="E61" s="12">
        <v>37</v>
      </c>
      <c r="F61" s="12">
        <v>33</v>
      </c>
      <c r="G61" s="12">
        <v>38</v>
      </c>
      <c r="H61" s="12">
        <v>35</v>
      </c>
      <c r="I61" s="12">
        <v>36</v>
      </c>
      <c r="J61" s="12">
        <v>32</v>
      </c>
      <c r="K61" s="12">
        <v>37</v>
      </c>
      <c r="L61" s="12">
        <v>34</v>
      </c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26"/>
        <v>27.694444444444443</v>
      </c>
      <c r="AO61" s="41">
        <v>1440</v>
      </c>
      <c r="AP61" s="110"/>
      <c r="AQ61" s="111"/>
      <c r="AR61" s="126" t="str">
        <f t="shared" si="27"/>
        <v/>
      </c>
      <c r="AS61" s="126" t="str">
        <f t="shared" si="28"/>
        <v/>
      </c>
      <c r="AT61" s="127">
        <v>1470</v>
      </c>
      <c r="AU61" s="128"/>
      <c r="AV61" s="129"/>
      <c r="AW61" s="126" t="str">
        <f t="shared" si="29"/>
        <v/>
      </c>
      <c r="AX61" s="126" t="str">
        <f t="shared" si="30"/>
        <v/>
      </c>
      <c r="AY61" s="64" t="str">
        <f t="shared" si="31"/>
        <v/>
      </c>
      <c r="AZ61" s="97"/>
      <c r="BA61" s="68"/>
      <c r="BB61" s="68"/>
      <c r="BC61" s="68"/>
      <c r="BD61" s="68"/>
      <c r="BE61" s="15"/>
      <c r="BF61" s="5">
        <f t="shared" si="32"/>
        <v>11970</v>
      </c>
      <c r="BG61" s="42">
        <v>9600</v>
      </c>
      <c r="BH61" s="42">
        <v>0</v>
      </c>
      <c r="BI61" s="42"/>
      <c r="BJ61" s="42"/>
      <c r="BK61" s="42"/>
      <c r="BL61" s="42"/>
      <c r="BM61" s="15">
        <v>2370</v>
      </c>
    </row>
    <row r="62" spans="1:65" outlineLevel="5">
      <c r="A62" s="22">
        <f t="shared" si="6"/>
        <v>2</v>
      </c>
      <c r="B62" s="9">
        <f t="shared" si="13"/>
        <v>43507</v>
      </c>
      <c r="C62" s="51">
        <v>350343</v>
      </c>
      <c r="D62" s="64">
        <f t="shared" si="22"/>
        <v>35.799999999999997</v>
      </c>
      <c r="E62" s="12">
        <v>37</v>
      </c>
      <c r="F62" s="12">
        <v>35</v>
      </c>
      <c r="G62" s="12">
        <v>38</v>
      </c>
      <c r="H62" s="12">
        <v>35</v>
      </c>
      <c r="I62" s="12">
        <v>36</v>
      </c>
      <c r="J62" s="12">
        <v>34</v>
      </c>
      <c r="K62" s="12">
        <v>37</v>
      </c>
      <c r="L62" s="12">
        <v>34</v>
      </c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26"/>
        <v>26.340819022457069</v>
      </c>
      <c r="AO62" s="41">
        <v>1514</v>
      </c>
      <c r="AP62" s="110"/>
      <c r="AQ62" s="111"/>
      <c r="AR62" s="126" t="str">
        <f t="shared" si="27"/>
        <v/>
      </c>
      <c r="AS62" s="126" t="str">
        <f t="shared" si="28"/>
        <v/>
      </c>
      <c r="AT62" s="127">
        <v>1427</v>
      </c>
      <c r="AU62" s="128"/>
      <c r="AV62" s="129"/>
      <c r="AW62" s="126" t="str">
        <f t="shared" si="29"/>
        <v/>
      </c>
      <c r="AX62" s="126" t="str">
        <f t="shared" si="30"/>
        <v/>
      </c>
      <c r="AY62" s="64" t="str">
        <f t="shared" si="31"/>
        <v/>
      </c>
      <c r="AZ62" s="97">
        <v>81.8</v>
      </c>
      <c r="BA62" s="68"/>
      <c r="BB62" s="68"/>
      <c r="BC62" s="68"/>
      <c r="BD62" s="68"/>
      <c r="BE62" s="15"/>
      <c r="BF62" s="5">
        <f t="shared" si="32"/>
        <v>12920</v>
      </c>
      <c r="BG62" s="42">
        <v>9600</v>
      </c>
      <c r="BH62" s="42">
        <v>0</v>
      </c>
      <c r="BI62" s="42"/>
      <c r="BJ62" s="42"/>
      <c r="BK62" s="42"/>
      <c r="BL62" s="42"/>
      <c r="BM62" s="15">
        <v>3320</v>
      </c>
    </row>
    <row r="63" spans="1:65" outlineLevel="5">
      <c r="A63" s="22">
        <f t="shared" si="6"/>
        <v>2</v>
      </c>
      <c r="B63" s="9">
        <f t="shared" si="13"/>
        <v>43508</v>
      </c>
      <c r="C63" s="51">
        <v>356858</v>
      </c>
      <c r="D63" s="64">
        <f t="shared" si="22"/>
        <v>35.5</v>
      </c>
      <c r="E63" s="12">
        <v>37</v>
      </c>
      <c r="F63" s="12">
        <v>34</v>
      </c>
      <c r="G63" s="12">
        <v>38</v>
      </c>
      <c r="H63" s="12">
        <v>35</v>
      </c>
      <c r="I63" s="12">
        <v>36</v>
      </c>
      <c r="J63" s="12">
        <v>33</v>
      </c>
      <c r="K63" s="12">
        <v>37</v>
      </c>
      <c r="L63" s="12">
        <v>34</v>
      </c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26"/>
        <v>26.031331592689295</v>
      </c>
      <c r="AO63" s="41">
        <v>1532</v>
      </c>
      <c r="AP63" s="110"/>
      <c r="AQ63" s="111"/>
      <c r="AR63" s="126" t="str">
        <f t="shared" si="27"/>
        <v/>
      </c>
      <c r="AS63" s="126" t="str">
        <f t="shared" si="28"/>
        <v/>
      </c>
      <c r="AT63" s="127">
        <v>1556</v>
      </c>
      <c r="AU63" s="128"/>
      <c r="AV63" s="129"/>
      <c r="AW63" s="126" t="str">
        <f t="shared" si="29"/>
        <v/>
      </c>
      <c r="AX63" s="126" t="str">
        <f t="shared" si="30"/>
        <v/>
      </c>
      <c r="AY63" s="64" t="str">
        <f t="shared" si="31"/>
        <v/>
      </c>
      <c r="AZ63" s="97">
        <v>81.2</v>
      </c>
      <c r="BA63" s="68"/>
      <c r="BB63" s="68"/>
      <c r="BC63" s="68"/>
      <c r="BD63" s="68"/>
      <c r="BE63" s="15"/>
      <c r="BF63" s="5">
        <f t="shared" si="32"/>
        <v>14450</v>
      </c>
      <c r="BG63" s="42">
        <v>9800</v>
      </c>
      <c r="BH63" s="42">
        <v>0</v>
      </c>
      <c r="BI63" s="42"/>
      <c r="BJ63" s="42"/>
      <c r="BK63" s="42"/>
      <c r="BL63" s="42"/>
      <c r="BM63" s="15">
        <v>4650</v>
      </c>
    </row>
    <row r="64" spans="1:65" outlineLevel="5">
      <c r="A64" s="22">
        <f t="shared" si="6"/>
        <v>2</v>
      </c>
      <c r="B64" s="9">
        <f t="shared" si="13"/>
        <v>43509</v>
      </c>
      <c r="C64" s="51">
        <v>369700</v>
      </c>
      <c r="D64" s="64">
        <f t="shared" si="22"/>
        <v>35.299999999999997</v>
      </c>
      <c r="E64" s="12">
        <v>37</v>
      </c>
      <c r="F64" s="12">
        <v>33</v>
      </c>
      <c r="G64" s="12">
        <v>38</v>
      </c>
      <c r="H64" s="12">
        <v>35</v>
      </c>
      <c r="I64" s="12">
        <v>36</v>
      </c>
      <c r="J64" s="12">
        <v>32</v>
      </c>
      <c r="K64" s="12">
        <v>37</v>
      </c>
      <c r="L64" s="12">
        <v>34</v>
      </c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26"/>
        <v>25.547725816784112</v>
      </c>
      <c r="AO64" s="41">
        <v>1561</v>
      </c>
      <c r="AP64" s="110"/>
      <c r="AQ64" s="111"/>
      <c r="AR64" s="126" t="str">
        <f t="shared" si="27"/>
        <v/>
      </c>
      <c r="AS64" s="126" t="str">
        <f t="shared" si="28"/>
        <v/>
      </c>
      <c r="AT64" s="127">
        <v>1542</v>
      </c>
      <c r="AU64" s="128"/>
      <c r="AV64" s="129"/>
      <c r="AW64" s="126" t="str">
        <f t="shared" si="29"/>
        <v/>
      </c>
      <c r="AX64" s="126" t="str">
        <f t="shared" si="30"/>
        <v/>
      </c>
      <c r="AY64" s="64" t="str">
        <f t="shared" si="31"/>
        <v/>
      </c>
      <c r="AZ64" s="97">
        <v>82</v>
      </c>
      <c r="BA64" s="68"/>
      <c r="BB64" s="68"/>
      <c r="BC64" s="68"/>
      <c r="BD64" s="68"/>
      <c r="BE64" s="15"/>
      <c r="BF64" s="5">
        <f t="shared" si="32"/>
        <v>17480</v>
      </c>
      <c r="BG64" s="42">
        <v>9600</v>
      </c>
      <c r="BH64" s="42">
        <v>3210</v>
      </c>
      <c r="BI64" s="42"/>
      <c r="BJ64" s="42"/>
      <c r="BK64" s="42"/>
      <c r="BL64" s="42"/>
      <c r="BM64" s="15">
        <v>4670</v>
      </c>
    </row>
    <row r="65" spans="1:65" outlineLevel="5">
      <c r="A65" s="22">
        <f t="shared" si="6"/>
        <v>2</v>
      </c>
      <c r="B65" s="9">
        <f t="shared" si="13"/>
        <v>43510</v>
      </c>
      <c r="C65" s="51">
        <v>367891</v>
      </c>
      <c r="D65" s="64">
        <f t="shared" si="22"/>
        <v>35.799999999999997</v>
      </c>
      <c r="E65" s="12">
        <v>37</v>
      </c>
      <c r="F65" s="12">
        <v>35</v>
      </c>
      <c r="G65" s="12">
        <v>37</v>
      </c>
      <c r="H65" s="12">
        <v>36</v>
      </c>
      <c r="I65" s="12">
        <v>36</v>
      </c>
      <c r="J65" s="12">
        <v>34</v>
      </c>
      <c r="K65" s="12">
        <v>36</v>
      </c>
      <c r="L65" s="12">
        <v>35</v>
      </c>
      <c r="M65" s="74">
        <f t="shared" si="23"/>
        <v>7.4</v>
      </c>
      <c r="N65" s="86">
        <v>7.56</v>
      </c>
      <c r="O65" s="86">
        <v>7.31</v>
      </c>
      <c r="P65" s="86">
        <v>7.3</v>
      </c>
      <c r="Q65" s="86">
        <v>7.46</v>
      </c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26"/>
        <v>24.184354154032746</v>
      </c>
      <c r="AO65" s="41">
        <v>1649</v>
      </c>
      <c r="AP65" s="110">
        <v>5.65</v>
      </c>
      <c r="AQ65" s="111">
        <v>4.45</v>
      </c>
      <c r="AR65" s="126">
        <f t="shared" si="27"/>
        <v>78.761061946902657</v>
      </c>
      <c r="AS65" s="126">
        <f t="shared" si="28"/>
        <v>21.238938053097343</v>
      </c>
      <c r="AT65" s="127">
        <v>1529</v>
      </c>
      <c r="AU65" s="128">
        <v>2.35</v>
      </c>
      <c r="AV65" s="129">
        <v>1.37</v>
      </c>
      <c r="AW65" s="126">
        <f t="shared" si="29"/>
        <v>58.297872340425542</v>
      </c>
      <c r="AX65" s="126">
        <f t="shared" si="30"/>
        <v>41.702127659574458</v>
      </c>
      <c r="AY65" s="64">
        <f t="shared" si="31"/>
        <v>62.302224260490704</v>
      </c>
      <c r="AZ65" s="97">
        <v>82.1</v>
      </c>
      <c r="BA65" s="68"/>
      <c r="BB65" s="68"/>
      <c r="BC65" s="68"/>
      <c r="BD65" s="68"/>
      <c r="BE65" s="15"/>
      <c r="BF65" s="5">
        <f t="shared" si="32"/>
        <v>17460</v>
      </c>
      <c r="BG65" s="42">
        <v>9600</v>
      </c>
      <c r="BH65" s="42">
        <v>3170</v>
      </c>
      <c r="BI65" s="42"/>
      <c r="BJ65" s="42"/>
      <c r="BK65" s="42"/>
      <c r="BL65" s="42"/>
      <c r="BM65" s="15">
        <v>4690</v>
      </c>
    </row>
    <row r="66" spans="1:65" outlineLevel="5">
      <c r="A66" s="22">
        <f t="shared" si="6"/>
        <v>2</v>
      </c>
      <c r="B66" s="9">
        <f t="shared" si="13"/>
        <v>43511</v>
      </c>
      <c r="C66" s="51">
        <v>376907</v>
      </c>
      <c r="D66" s="64">
        <f t="shared" si="22"/>
        <v>35.799999999999997</v>
      </c>
      <c r="E66" s="12">
        <v>36</v>
      </c>
      <c r="F66" s="12">
        <v>35</v>
      </c>
      <c r="G66" s="12">
        <v>38</v>
      </c>
      <c r="H66" s="12">
        <v>36</v>
      </c>
      <c r="I66" s="12">
        <v>35</v>
      </c>
      <c r="J66" s="12">
        <v>34</v>
      </c>
      <c r="K66" s="12">
        <v>37</v>
      </c>
      <c r="L66" s="12">
        <v>35</v>
      </c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26"/>
        <v>28.85672937771346</v>
      </c>
      <c r="AO66" s="41">
        <v>1382</v>
      </c>
      <c r="AP66" s="110"/>
      <c r="AQ66" s="111"/>
      <c r="AR66" s="126" t="str">
        <f t="shared" si="27"/>
        <v/>
      </c>
      <c r="AS66" s="126" t="str">
        <f t="shared" si="28"/>
        <v/>
      </c>
      <c r="AT66" s="127">
        <v>1249</v>
      </c>
      <c r="AU66" s="128"/>
      <c r="AV66" s="129"/>
      <c r="AW66" s="126" t="str">
        <f t="shared" si="29"/>
        <v/>
      </c>
      <c r="AX66" s="126" t="str">
        <f t="shared" si="30"/>
        <v/>
      </c>
      <c r="AY66" s="64" t="str">
        <f t="shared" si="31"/>
        <v/>
      </c>
      <c r="AZ66" s="97">
        <v>82.4</v>
      </c>
      <c r="BA66" s="68"/>
      <c r="BB66" s="68"/>
      <c r="BC66" s="68"/>
      <c r="BD66" s="68"/>
      <c r="BE66" s="15"/>
      <c r="BF66" s="5">
        <f t="shared" si="32"/>
        <v>18330</v>
      </c>
      <c r="BG66" s="42">
        <v>9600</v>
      </c>
      <c r="BH66" s="42">
        <v>3990</v>
      </c>
      <c r="BI66" s="42"/>
      <c r="BJ66" s="42"/>
      <c r="BK66" s="42"/>
      <c r="BL66" s="42"/>
      <c r="BM66" s="15">
        <v>4740</v>
      </c>
    </row>
    <row r="67" spans="1:65" outlineLevel="5">
      <c r="A67" s="22">
        <f t="shared" si="6"/>
        <v>2</v>
      </c>
      <c r="B67" s="9">
        <f t="shared" si="13"/>
        <v>43512</v>
      </c>
      <c r="C67" s="51">
        <v>372321</v>
      </c>
      <c r="D67" s="64">
        <f t="shared" si="22"/>
        <v>36.299999999999997</v>
      </c>
      <c r="E67" s="12">
        <v>36</v>
      </c>
      <c r="F67" s="12">
        <v>36</v>
      </c>
      <c r="G67" s="12">
        <v>38</v>
      </c>
      <c r="H67" s="12">
        <v>37</v>
      </c>
      <c r="I67" s="12">
        <v>35</v>
      </c>
      <c r="J67" s="12">
        <v>35</v>
      </c>
      <c r="K67" s="12">
        <v>37</v>
      </c>
      <c r="L67" s="12">
        <v>36</v>
      </c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26"/>
        <v>35.702775290957923</v>
      </c>
      <c r="AO67" s="41">
        <v>1117</v>
      </c>
      <c r="AP67" s="110"/>
      <c r="AQ67" s="111"/>
      <c r="AR67" s="126" t="str">
        <f t="shared" si="27"/>
        <v/>
      </c>
      <c r="AS67" s="126" t="str">
        <f t="shared" si="28"/>
        <v/>
      </c>
      <c r="AT67" s="127">
        <v>1007</v>
      </c>
      <c r="AU67" s="128"/>
      <c r="AV67" s="129"/>
      <c r="AW67" s="126" t="str">
        <f t="shared" si="29"/>
        <v/>
      </c>
      <c r="AX67" s="126" t="str">
        <f t="shared" si="30"/>
        <v/>
      </c>
      <c r="AY67" s="64" t="str">
        <f t="shared" si="31"/>
        <v/>
      </c>
      <c r="AZ67" s="97"/>
      <c r="BA67" s="68"/>
      <c r="BB67" s="68"/>
      <c r="BC67" s="68"/>
      <c r="BD67" s="68"/>
      <c r="BE67" s="15"/>
      <c r="BF67" s="5">
        <f t="shared" si="32"/>
        <v>14250</v>
      </c>
      <c r="BG67" s="42">
        <v>9600</v>
      </c>
      <c r="BH67" s="42">
        <v>0</v>
      </c>
      <c r="BI67" s="42"/>
      <c r="BJ67" s="42"/>
      <c r="BK67" s="42"/>
      <c r="BL67" s="42"/>
      <c r="BM67" s="15">
        <v>4650</v>
      </c>
    </row>
    <row r="68" spans="1:65" outlineLevel="5">
      <c r="A68" s="22">
        <f t="shared" si="6"/>
        <v>2</v>
      </c>
      <c r="B68" s="9">
        <f t="shared" si="13"/>
        <v>43513</v>
      </c>
      <c r="C68" s="51">
        <v>338998</v>
      </c>
      <c r="D68" s="64">
        <f t="shared" si="22"/>
        <v>36.5</v>
      </c>
      <c r="E68" s="12">
        <v>36</v>
      </c>
      <c r="F68" s="12">
        <v>36</v>
      </c>
      <c r="G68" s="12">
        <v>38</v>
      </c>
      <c r="H68" s="12">
        <v>38</v>
      </c>
      <c r="I68" s="12">
        <v>35</v>
      </c>
      <c r="J68" s="12">
        <v>35</v>
      </c>
      <c r="K68" s="12">
        <v>37</v>
      </c>
      <c r="L68" s="12">
        <v>37</v>
      </c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26"/>
        <v>34.799301919720769</v>
      </c>
      <c r="AO68" s="41">
        <v>1146</v>
      </c>
      <c r="AP68" s="110"/>
      <c r="AQ68" s="111"/>
      <c r="AR68" s="126" t="str">
        <f t="shared" si="27"/>
        <v/>
      </c>
      <c r="AS68" s="126" t="str">
        <f t="shared" si="28"/>
        <v/>
      </c>
      <c r="AT68" s="127">
        <v>908</v>
      </c>
      <c r="AU68" s="128"/>
      <c r="AV68" s="129"/>
      <c r="AW68" s="126" t="str">
        <f t="shared" si="29"/>
        <v/>
      </c>
      <c r="AX68" s="126" t="str">
        <f t="shared" si="30"/>
        <v/>
      </c>
      <c r="AY68" s="64" t="str">
        <f t="shared" si="31"/>
        <v/>
      </c>
      <c r="AZ68" s="97"/>
      <c r="BA68" s="68"/>
      <c r="BB68" s="68"/>
      <c r="BC68" s="68"/>
      <c r="BD68" s="68"/>
      <c r="BE68" s="15"/>
      <c r="BF68" s="5">
        <f t="shared" si="32"/>
        <v>18070</v>
      </c>
      <c r="BG68" s="42">
        <v>9600</v>
      </c>
      <c r="BH68" s="42">
        <v>3790</v>
      </c>
      <c r="BI68" s="42"/>
      <c r="BJ68" s="42"/>
      <c r="BK68" s="42"/>
      <c r="BL68" s="42"/>
      <c r="BM68" s="15">
        <v>4680</v>
      </c>
    </row>
    <row r="69" spans="1:65" outlineLevel="5">
      <c r="A69" s="22">
        <f t="shared" si="6"/>
        <v>2</v>
      </c>
      <c r="B69" s="9">
        <f t="shared" si="13"/>
        <v>43514</v>
      </c>
      <c r="C69" s="51">
        <v>357628</v>
      </c>
      <c r="D69" s="64">
        <f t="shared" si="22"/>
        <v>37</v>
      </c>
      <c r="E69" s="12">
        <v>37</v>
      </c>
      <c r="F69" s="12">
        <v>37</v>
      </c>
      <c r="G69" s="12">
        <v>38</v>
      </c>
      <c r="H69" s="12">
        <v>38</v>
      </c>
      <c r="I69" s="12">
        <v>36</v>
      </c>
      <c r="J69" s="12">
        <v>36</v>
      </c>
      <c r="K69" s="12">
        <v>37</v>
      </c>
      <c r="L69" s="12">
        <v>37</v>
      </c>
      <c r="M69" s="74" t="str">
        <f t="shared" si="23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26"/>
        <v>29.739000745712154</v>
      </c>
      <c r="AO69" s="41">
        <v>1341</v>
      </c>
      <c r="AP69" s="110"/>
      <c r="AQ69" s="111"/>
      <c r="AR69" s="126" t="str">
        <f t="shared" si="27"/>
        <v/>
      </c>
      <c r="AS69" s="126" t="str">
        <f t="shared" si="28"/>
        <v/>
      </c>
      <c r="AT69" s="127">
        <v>1251</v>
      </c>
      <c r="AU69" s="128"/>
      <c r="AV69" s="129"/>
      <c r="AW69" s="126" t="str">
        <f t="shared" si="29"/>
        <v/>
      </c>
      <c r="AX69" s="126" t="str">
        <f t="shared" si="30"/>
        <v/>
      </c>
      <c r="AY69" s="64" t="str">
        <f t="shared" si="31"/>
        <v/>
      </c>
      <c r="AZ69" s="97">
        <v>82.1</v>
      </c>
      <c r="BA69" s="68"/>
      <c r="BB69" s="68"/>
      <c r="BC69" s="68"/>
      <c r="BD69" s="68"/>
      <c r="BE69" s="15"/>
      <c r="BF69" s="5">
        <f t="shared" si="32"/>
        <v>14360</v>
      </c>
      <c r="BG69" s="42">
        <v>9600</v>
      </c>
      <c r="BH69" s="42">
        <v>0</v>
      </c>
      <c r="BI69" s="42"/>
      <c r="BJ69" s="42"/>
      <c r="BK69" s="42"/>
      <c r="BL69" s="42"/>
      <c r="BM69" s="15">
        <v>4760</v>
      </c>
    </row>
    <row r="70" spans="1:65" outlineLevel="5">
      <c r="A70" s="22">
        <f t="shared" si="6"/>
        <v>2</v>
      </c>
      <c r="B70" s="9">
        <f t="shared" si="13"/>
        <v>43515</v>
      </c>
      <c r="C70" s="51">
        <v>484880</v>
      </c>
      <c r="D70" s="64">
        <f t="shared" si="22"/>
        <v>37</v>
      </c>
      <c r="E70" s="12">
        <v>37</v>
      </c>
      <c r="F70" s="12">
        <v>36</v>
      </c>
      <c r="G70" s="12">
        <v>39</v>
      </c>
      <c r="H70" s="12">
        <v>38</v>
      </c>
      <c r="I70" s="12">
        <v>36</v>
      </c>
      <c r="J70" s="12">
        <v>35</v>
      </c>
      <c r="K70" s="12">
        <v>38</v>
      </c>
      <c r="L70" s="12">
        <v>37</v>
      </c>
      <c r="M70" s="74" t="str">
        <f t="shared" si="23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26"/>
        <v>28.445078459343794</v>
      </c>
      <c r="AO70" s="41">
        <v>1402</v>
      </c>
      <c r="AP70" s="110"/>
      <c r="AQ70" s="111"/>
      <c r="AR70" s="126" t="str">
        <f t="shared" si="27"/>
        <v/>
      </c>
      <c r="AS70" s="126" t="str">
        <f t="shared" si="28"/>
        <v/>
      </c>
      <c r="AT70" s="127">
        <v>1434</v>
      </c>
      <c r="AU70" s="128"/>
      <c r="AV70" s="129"/>
      <c r="AW70" s="126" t="str">
        <f t="shared" si="29"/>
        <v/>
      </c>
      <c r="AX70" s="126" t="str">
        <f t="shared" si="30"/>
        <v/>
      </c>
      <c r="AY70" s="64" t="str">
        <f t="shared" si="31"/>
        <v/>
      </c>
      <c r="AZ70" s="97">
        <v>82.3</v>
      </c>
      <c r="BA70" s="68"/>
      <c r="BB70" s="68"/>
      <c r="BC70" s="68"/>
      <c r="BD70" s="68"/>
      <c r="BE70" s="15"/>
      <c r="BF70" s="5">
        <f t="shared" si="32"/>
        <v>14130</v>
      </c>
      <c r="BG70" s="42">
        <v>9600</v>
      </c>
      <c r="BH70" s="42">
        <v>0</v>
      </c>
      <c r="BI70" s="42"/>
      <c r="BJ70" s="42"/>
      <c r="BK70" s="42"/>
      <c r="BL70" s="42"/>
      <c r="BM70" s="15">
        <v>4530</v>
      </c>
    </row>
    <row r="71" spans="1:65" outlineLevel="5">
      <c r="A71" s="22">
        <f t="shared" si="6"/>
        <v>2</v>
      </c>
      <c r="B71" s="9">
        <f t="shared" si="13"/>
        <v>43516</v>
      </c>
      <c r="C71" s="51">
        <v>439960</v>
      </c>
      <c r="D71" s="64">
        <f t="shared" si="22"/>
        <v>37</v>
      </c>
      <c r="E71" s="12">
        <v>38</v>
      </c>
      <c r="F71" s="12">
        <v>36</v>
      </c>
      <c r="G71" s="12">
        <v>38</v>
      </c>
      <c r="H71" s="12">
        <v>38</v>
      </c>
      <c r="I71" s="12">
        <v>37</v>
      </c>
      <c r="J71" s="12">
        <v>35</v>
      </c>
      <c r="K71" s="12">
        <v>37</v>
      </c>
      <c r="L71" s="12">
        <v>37</v>
      </c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26"/>
        <v>30.771604938271604</v>
      </c>
      <c r="AO71" s="41">
        <v>1296</v>
      </c>
      <c r="AP71" s="110"/>
      <c r="AQ71" s="111"/>
      <c r="AR71" s="126" t="str">
        <f t="shared" si="27"/>
        <v/>
      </c>
      <c r="AS71" s="126" t="str">
        <f t="shared" si="28"/>
        <v/>
      </c>
      <c r="AT71" s="127">
        <v>1450</v>
      </c>
      <c r="AU71" s="128"/>
      <c r="AV71" s="129"/>
      <c r="AW71" s="126" t="str">
        <f t="shared" si="29"/>
        <v/>
      </c>
      <c r="AX71" s="126" t="str">
        <f t="shared" si="30"/>
        <v/>
      </c>
      <c r="AY71" s="64" t="str">
        <f t="shared" si="31"/>
        <v/>
      </c>
      <c r="AZ71" s="97">
        <v>83</v>
      </c>
      <c r="BA71" s="68"/>
      <c r="BB71" s="68"/>
      <c r="BC71" s="68"/>
      <c r="BD71" s="68"/>
      <c r="BE71" s="15"/>
      <c r="BF71" s="5">
        <f t="shared" si="32"/>
        <v>17300</v>
      </c>
      <c r="BG71" s="42">
        <v>9600</v>
      </c>
      <c r="BH71" s="42">
        <v>0</v>
      </c>
      <c r="BI71" s="42"/>
      <c r="BJ71" s="42"/>
      <c r="BK71" s="42"/>
      <c r="BL71" s="42"/>
      <c r="BM71" s="15">
        <v>7700</v>
      </c>
    </row>
    <row r="72" spans="1:65" outlineLevel="5">
      <c r="A72" s="22">
        <f t="shared" si="6"/>
        <v>2</v>
      </c>
      <c r="B72" s="9">
        <f t="shared" si="13"/>
        <v>43517</v>
      </c>
      <c r="C72" s="51">
        <v>416406</v>
      </c>
      <c r="D72" s="64">
        <f t="shared" si="22"/>
        <v>37.799999999999997</v>
      </c>
      <c r="E72" s="12">
        <v>38</v>
      </c>
      <c r="F72" s="12">
        <v>38</v>
      </c>
      <c r="G72" s="12">
        <v>38</v>
      </c>
      <c r="H72" s="12">
        <v>39</v>
      </c>
      <c r="I72" s="12">
        <v>37</v>
      </c>
      <c r="J72" s="12">
        <v>37</v>
      </c>
      <c r="K72" s="12">
        <v>37</v>
      </c>
      <c r="L72" s="12">
        <v>38</v>
      </c>
      <c r="M72" s="74" t="str">
        <f t="shared" si="23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26"/>
        <v>26.533599467731204</v>
      </c>
      <c r="AO72" s="41">
        <v>1503</v>
      </c>
      <c r="AP72" s="110"/>
      <c r="AQ72" s="111"/>
      <c r="AR72" s="126" t="str">
        <f t="shared" si="27"/>
        <v/>
      </c>
      <c r="AS72" s="126" t="str">
        <f t="shared" si="28"/>
        <v/>
      </c>
      <c r="AT72" s="127">
        <v>1456</v>
      </c>
      <c r="AU72" s="128"/>
      <c r="AV72" s="129"/>
      <c r="AW72" s="126" t="str">
        <f t="shared" si="29"/>
        <v/>
      </c>
      <c r="AX72" s="126" t="str">
        <f t="shared" si="30"/>
        <v/>
      </c>
      <c r="AY72" s="64" t="str">
        <f t="shared" si="31"/>
        <v/>
      </c>
      <c r="AZ72" s="97">
        <v>81.8</v>
      </c>
      <c r="BA72" s="68"/>
      <c r="BB72" s="68"/>
      <c r="BC72" s="68"/>
      <c r="BD72" s="68"/>
      <c r="BE72" s="15"/>
      <c r="BF72" s="5">
        <f t="shared" si="32"/>
        <v>18760</v>
      </c>
      <c r="BG72" s="42">
        <v>9600</v>
      </c>
      <c r="BH72" s="42">
        <v>4410</v>
      </c>
      <c r="BI72" s="42"/>
      <c r="BJ72" s="42"/>
      <c r="BK72" s="42"/>
      <c r="BL72" s="42"/>
      <c r="BM72" s="15">
        <v>4750</v>
      </c>
    </row>
    <row r="73" spans="1:65" outlineLevel="5">
      <c r="A73" s="22">
        <f t="shared" si="6"/>
        <v>2</v>
      </c>
      <c r="B73" s="9">
        <f t="shared" si="13"/>
        <v>43518</v>
      </c>
      <c r="C73" s="51">
        <v>400701</v>
      </c>
      <c r="D73" s="64">
        <f t="shared" si="22"/>
        <v>38.299999999999997</v>
      </c>
      <c r="E73" s="12">
        <v>39</v>
      </c>
      <c r="F73" s="12">
        <v>38</v>
      </c>
      <c r="G73" s="12">
        <v>39</v>
      </c>
      <c r="H73" s="12">
        <v>39</v>
      </c>
      <c r="I73" s="12">
        <v>38</v>
      </c>
      <c r="J73" s="12">
        <v>37</v>
      </c>
      <c r="K73" s="12">
        <v>38</v>
      </c>
      <c r="L73" s="12">
        <v>38</v>
      </c>
      <c r="M73" s="74">
        <f t="shared" si="23"/>
        <v>7.5</v>
      </c>
      <c r="N73" s="86">
        <v>7.56</v>
      </c>
      <c r="O73" s="86">
        <v>7.49</v>
      </c>
      <c r="P73" s="86">
        <v>7.4</v>
      </c>
      <c r="Q73" s="86">
        <v>7.59</v>
      </c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26"/>
        <v>30.676923076923078</v>
      </c>
      <c r="AO73" s="41">
        <v>1300</v>
      </c>
      <c r="AP73" s="110">
        <v>5.94</v>
      </c>
      <c r="AQ73" s="111">
        <v>4.59</v>
      </c>
      <c r="AR73" s="126">
        <f t="shared" si="27"/>
        <v>77.272727272727266</v>
      </c>
      <c r="AS73" s="126">
        <f t="shared" si="28"/>
        <v>22.727272727272734</v>
      </c>
      <c r="AT73" s="127">
        <v>1432</v>
      </c>
      <c r="AU73" s="128">
        <v>2.04</v>
      </c>
      <c r="AV73" s="129">
        <v>1.34</v>
      </c>
      <c r="AW73" s="126">
        <f t="shared" si="29"/>
        <v>65.686274509803923</v>
      </c>
      <c r="AX73" s="126">
        <f t="shared" si="30"/>
        <v>34.313725490196077</v>
      </c>
      <c r="AY73" s="64">
        <f t="shared" si="31"/>
        <v>43.697478991596618</v>
      </c>
      <c r="AZ73" s="97">
        <v>81.8</v>
      </c>
      <c r="BA73" s="68"/>
      <c r="BB73" s="68"/>
      <c r="BC73" s="68"/>
      <c r="BD73" s="68"/>
      <c r="BE73" s="15"/>
      <c r="BF73" s="5">
        <f t="shared" si="32"/>
        <v>16560</v>
      </c>
      <c r="BG73" s="42">
        <v>9600</v>
      </c>
      <c r="BH73" s="42">
        <v>2140</v>
      </c>
      <c r="BI73" s="42"/>
      <c r="BJ73" s="42"/>
      <c r="BK73" s="42"/>
      <c r="BL73" s="42"/>
      <c r="BM73" s="15">
        <v>4820</v>
      </c>
    </row>
    <row r="74" spans="1:65" outlineLevel="5">
      <c r="A74" s="22">
        <f t="shared" si="6"/>
        <v>2</v>
      </c>
      <c r="B74" s="9">
        <f t="shared" si="13"/>
        <v>43519</v>
      </c>
      <c r="C74" s="51">
        <v>382473</v>
      </c>
      <c r="D74" s="64">
        <f t="shared" si="22"/>
        <v>38.299999999999997</v>
      </c>
      <c r="E74" s="12">
        <v>38</v>
      </c>
      <c r="F74" s="12">
        <v>39</v>
      </c>
      <c r="G74" s="12">
        <v>39</v>
      </c>
      <c r="H74" s="12">
        <v>39</v>
      </c>
      <c r="I74" s="12">
        <v>37</v>
      </c>
      <c r="J74" s="12">
        <v>38</v>
      </c>
      <c r="K74" s="12">
        <v>38</v>
      </c>
      <c r="L74" s="12">
        <v>38</v>
      </c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26"/>
        <v>28.384341637010674</v>
      </c>
      <c r="AO74" s="41">
        <v>1405</v>
      </c>
      <c r="AP74" s="110"/>
      <c r="AQ74" s="111"/>
      <c r="AR74" s="126" t="str">
        <f t="shared" si="27"/>
        <v/>
      </c>
      <c r="AS74" s="126" t="str">
        <f t="shared" si="28"/>
        <v/>
      </c>
      <c r="AT74" s="127">
        <v>1421</v>
      </c>
      <c r="AU74" s="128"/>
      <c r="AV74" s="129"/>
      <c r="AW74" s="126" t="str">
        <f t="shared" si="29"/>
        <v/>
      </c>
      <c r="AX74" s="126" t="str">
        <f t="shared" si="30"/>
        <v/>
      </c>
      <c r="AY74" s="64" t="str">
        <f t="shared" si="31"/>
        <v/>
      </c>
      <c r="AZ74" s="97"/>
      <c r="BA74" s="68"/>
      <c r="BB74" s="68"/>
      <c r="BC74" s="68"/>
      <c r="BD74" s="68"/>
      <c r="BE74" s="15"/>
      <c r="BF74" s="5">
        <f t="shared" si="32"/>
        <v>14550</v>
      </c>
      <c r="BG74" s="42">
        <v>9600</v>
      </c>
      <c r="BH74" s="42">
        <v>0</v>
      </c>
      <c r="BI74" s="42"/>
      <c r="BJ74" s="42"/>
      <c r="BK74" s="42"/>
      <c r="BL74" s="42"/>
      <c r="BM74" s="15">
        <v>4950</v>
      </c>
    </row>
    <row r="75" spans="1:65" outlineLevel="5">
      <c r="A75" s="22">
        <f t="shared" si="6"/>
        <v>2</v>
      </c>
      <c r="B75" s="9">
        <f t="shared" si="13"/>
        <v>43520</v>
      </c>
      <c r="C75" s="51">
        <v>348616</v>
      </c>
      <c r="D75" s="64">
        <f t="shared" si="22"/>
        <v>37.799999999999997</v>
      </c>
      <c r="E75" s="12">
        <v>38</v>
      </c>
      <c r="F75" s="12">
        <v>38</v>
      </c>
      <c r="G75" s="12">
        <v>39</v>
      </c>
      <c r="H75" s="12">
        <v>38</v>
      </c>
      <c r="I75" s="12">
        <v>37</v>
      </c>
      <c r="J75" s="12">
        <v>37</v>
      </c>
      <c r="K75" s="12">
        <v>38</v>
      </c>
      <c r="L75" s="12">
        <v>37</v>
      </c>
      <c r="M75" s="74" t="str">
        <f t="shared" si="23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26"/>
        <v>27.694444444444443</v>
      </c>
      <c r="AO75" s="41">
        <v>1440</v>
      </c>
      <c r="AP75" s="110"/>
      <c r="AQ75" s="111"/>
      <c r="AR75" s="126" t="str">
        <f t="shared" si="27"/>
        <v/>
      </c>
      <c r="AS75" s="126" t="str">
        <f t="shared" si="28"/>
        <v/>
      </c>
      <c r="AT75" s="127">
        <v>1430</v>
      </c>
      <c r="AU75" s="128"/>
      <c r="AV75" s="129"/>
      <c r="AW75" s="126" t="str">
        <f t="shared" si="29"/>
        <v/>
      </c>
      <c r="AX75" s="126" t="str">
        <f t="shared" si="30"/>
        <v/>
      </c>
      <c r="AY75" s="64" t="str">
        <f t="shared" si="31"/>
        <v/>
      </c>
      <c r="AZ75" s="97"/>
      <c r="BA75" s="68"/>
      <c r="BB75" s="68"/>
      <c r="BC75" s="68"/>
      <c r="BD75" s="68"/>
      <c r="BE75" s="15"/>
      <c r="BF75" s="5">
        <f t="shared" si="32"/>
        <v>13970</v>
      </c>
      <c r="BG75" s="42">
        <v>5800</v>
      </c>
      <c r="BH75" s="42">
        <v>3420</v>
      </c>
      <c r="BI75" s="42"/>
      <c r="BJ75" s="42"/>
      <c r="BK75" s="42"/>
      <c r="BL75" s="42"/>
      <c r="BM75" s="15">
        <v>4750</v>
      </c>
    </row>
    <row r="76" spans="1:65" outlineLevel="5">
      <c r="A76" s="22">
        <f t="shared" si="6"/>
        <v>2</v>
      </c>
      <c r="B76" s="9">
        <f t="shared" si="13"/>
        <v>43521</v>
      </c>
      <c r="C76" s="51">
        <v>371420</v>
      </c>
      <c r="D76" s="64">
        <f t="shared" si="22"/>
        <v>37</v>
      </c>
      <c r="E76" s="12">
        <v>37</v>
      </c>
      <c r="F76" s="12">
        <v>37</v>
      </c>
      <c r="G76" s="12">
        <v>38</v>
      </c>
      <c r="H76" s="12">
        <v>38</v>
      </c>
      <c r="I76" s="12">
        <v>36</v>
      </c>
      <c r="J76" s="12">
        <v>36</v>
      </c>
      <c r="K76" s="12">
        <v>37</v>
      </c>
      <c r="L76" s="12">
        <v>37</v>
      </c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26"/>
        <v>27.50344827586207</v>
      </c>
      <c r="AO76" s="41">
        <v>1450</v>
      </c>
      <c r="AP76" s="110"/>
      <c r="AQ76" s="111"/>
      <c r="AR76" s="126" t="str">
        <f t="shared" si="27"/>
        <v/>
      </c>
      <c r="AS76" s="126" t="str">
        <f t="shared" si="28"/>
        <v/>
      </c>
      <c r="AT76" s="127">
        <v>1437</v>
      </c>
      <c r="AU76" s="128"/>
      <c r="AV76" s="129"/>
      <c r="AW76" s="126" t="str">
        <f t="shared" si="29"/>
        <v/>
      </c>
      <c r="AX76" s="126" t="str">
        <f t="shared" si="30"/>
        <v/>
      </c>
      <c r="AY76" s="64" t="str">
        <f t="shared" si="31"/>
        <v/>
      </c>
      <c r="AZ76" s="97">
        <v>81</v>
      </c>
      <c r="BA76" s="68"/>
      <c r="BB76" s="68"/>
      <c r="BC76" s="68"/>
      <c r="BD76" s="68"/>
      <c r="BE76" s="15"/>
      <c r="BF76" s="5">
        <f t="shared" si="32"/>
        <v>13630</v>
      </c>
      <c r="BG76" s="42">
        <v>4800</v>
      </c>
      <c r="BH76" s="42">
        <v>3930</v>
      </c>
      <c r="BI76" s="42"/>
      <c r="BJ76" s="42"/>
      <c r="BK76" s="42"/>
      <c r="BL76" s="42"/>
      <c r="BM76" s="15">
        <v>4900</v>
      </c>
    </row>
    <row r="77" spans="1:65" outlineLevel="5">
      <c r="A77" s="22">
        <f t="shared" si="6"/>
        <v>2</v>
      </c>
      <c r="B77" s="9">
        <f t="shared" si="13"/>
        <v>43522</v>
      </c>
      <c r="C77" s="51">
        <v>378770</v>
      </c>
      <c r="D77" s="64">
        <f t="shared" si="22"/>
        <v>37.5</v>
      </c>
      <c r="E77" s="12">
        <v>38</v>
      </c>
      <c r="F77" s="12">
        <v>37</v>
      </c>
      <c r="G77" s="12">
        <v>39</v>
      </c>
      <c r="H77" s="12">
        <v>38</v>
      </c>
      <c r="I77" s="12">
        <v>37</v>
      </c>
      <c r="J77" s="12">
        <v>36</v>
      </c>
      <c r="K77" s="12">
        <v>38</v>
      </c>
      <c r="L77" s="12">
        <v>37</v>
      </c>
      <c r="M77" s="74" t="str">
        <f t="shared" si="23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26"/>
        <v>27.560469937802349</v>
      </c>
      <c r="AO77" s="41">
        <v>1447</v>
      </c>
      <c r="AP77" s="110"/>
      <c r="AQ77" s="111"/>
      <c r="AR77" s="126" t="str">
        <f t="shared" si="27"/>
        <v/>
      </c>
      <c r="AS77" s="126" t="str">
        <f t="shared" si="28"/>
        <v/>
      </c>
      <c r="AT77" s="127">
        <v>1401</v>
      </c>
      <c r="AU77" s="128"/>
      <c r="AV77" s="129"/>
      <c r="AW77" s="126" t="str">
        <f t="shared" si="29"/>
        <v/>
      </c>
      <c r="AX77" s="126" t="str">
        <f t="shared" si="30"/>
        <v/>
      </c>
      <c r="AY77" s="64" t="str">
        <f t="shared" si="31"/>
        <v/>
      </c>
      <c r="AZ77" s="97">
        <v>81.599999999999994</v>
      </c>
      <c r="BA77" s="68"/>
      <c r="BB77" s="68"/>
      <c r="BC77" s="68"/>
      <c r="BD77" s="68"/>
      <c r="BE77" s="15"/>
      <c r="BF77" s="5">
        <f t="shared" si="32"/>
        <v>13720</v>
      </c>
      <c r="BG77" s="42">
        <v>4800</v>
      </c>
      <c r="BH77" s="42">
        <v>5130</v>
      </c>
      <c r="BI77" s="42"/>
      <c r="BJ77" s="42"/>
      <c r="BK77" s="42"/>
      <c r="BL77" s="42"/>
      <c r="BM77" s="15">
        <v>3790</v>
      </c>
    </row>
    <row r="78" spans="1:65" outlineLevel="5">
      <c r="A78" s="22">
        <f t="shared" si="6"/>
        <v>2</v>
      </c>
      <c r="B78" s="9">
        <f t="shared" si="13"/>
        <v>43523</v>
      </c>
      <c r="C78" s="51">
        <v>374595</v>
      </c>
      <c r="D78" s="64">
        <f t="shared" si="22"/>
        <v>36.799999999999997</v>
      </c>
      <c r="E78" s="12">
        <v>38</v>
      </c>
      <c r="F78" s="12">
        <v>36</v>
      </c>
      <c r="G78" s="12">
        <v>38</v>
      </c>
      <c r="H78" s="12">
        <v>37</v>
      </c>
      <c r="I78" s="12">
        <v>37</v>
      </c>
      <c r="J78" s="12">
        <v>35</v>
      </c>
      <c r="K78" s="12">
        <v>37</v>
      </c>
      <c r="L78" s="12">
        <v>36</v>
      </c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26"/>
        <v>32.006420545746387</v>
      </c>
      <c r="AO78" s="41">
        <v>1246</v>
      </c>
      <c r="AP78" s="110"/>
      <c r="AQ78" s="111"/>
      <c r="AR78" s="126" t="str">
        <f t="shared" si="27"/>
        <v/>
      </c>
      <c r="AS78" s="126" t="str">
        <f t="shared" si="28"/>
        <v/>
      </c>
      <c r="AT78" s="127">
        <v>1371</v>
      </c>
      <c r="AU78" s="128"/>
      <c r="AV78" s="129"/>
      <c r="AW78" s="126" t="str">
        <f t="shared" si="29"/>
        <v/>
      </c>
      <c r="AX78" s="126" t="str">
        <f t="shared" si="30"/>
        <v/>
      </c>
      <c r="AY78" s="64" t="str">
        <f t="shared" si="31"/>
        <v/>
      </c>
      <c r="AZ78" s="97">
        <v>81.099999999999994</v>
      </c>
      <c r="BA78" s="68"/>
      <c r="BB78" s="68"/>
      <c r="BC78" s="68"/>
      <c r="BD78" s="68"/>
      <c r="BE78" s="15"/>
      <c r="BF78" s="5">
        <f t="shared" si="32"/>
        <v>12930</v>
      </c>
      <c r="BG78" s="42">
        <v>4800</v>
      </c>
      <c r="BH78" s="42">
        <v>4390</v>
      </c>
      <c r="BI78" s="42"/>
      <c r="BJ78" s="42"/>
      <c r="BK78" s="42"/>
      <c r="BL78" s="42"/>
      <c r="BM78" s="15">
        <v>3740</v>
      </c>
    </row>
    <row r="79" spans="1:65" outlineLevel="5">
      <c r="A79" s="22">
        <f t="shared" si="6"/>
        <v>2</v>
      </c>
      <c r="B79" s="49">
        <f t="shared" si="13"/>
        <v>43524</v>
      </c>
      <c r="C79" s="51">
        <v>371190</v>
      </c>
      <c r="D79" s="64">
        <f t="shared" si="22"/>
        <v>36.5</v>
      </c>
      <c r="E79" s="12">
        <v>37</v>
      </c>
      <c r="F79" s="12">
        <v>35</v>
      </c>
      <c r="G79" s="12">
        <v>39</v>
      </c>
      <c r="H79" s="12">
        <v>37</v>
      </c>
      <c r="I79" s="12">
        <v>36</v>
      </c>
      <c r="J79" s="12">
        <v>34</v>
      </c>
      <c r="K79" s="12">
        <v>38</v>
      </c>
      <c r="L79" s="12">
        <v>36</v>
      </c>
      <c r="M79" s="74">
        <f t="shared" si="23"/>
        <v>7.5</v>
      </c>
      <c r="N79" s="86">
        <v>7.52</v>
      </c>
      <c r="O79" s="86">
        <v>7.58</v>
      </c>
      <c r="P79" s="86">
        <v>7.46</v>
      </c>
      <c r="Q79" s="86">
        <v>7.51</v>
      </c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26"/>
        <v>27.888111888111887</v>
      </c>
      <c r="AO79" s="41">
        <v>1430</v>
      </c>
      <c r="AP79" s="110">
        <v>5.8</v>
      </c>
      <c r="AQ79" s="111">
        <v>4.4000000000000004</v>
      </c>
      <c r="AR79" s="126">
        <f t="shared" si="27"/>
        <v>75.862068965517253</v>
      </c>
      <c r="AS79" s="126">
        <f t="shared" si="28"/>
        <v>24.137931034482747</v>
      </c>
      <c r="AT79" s="127">
        <v>1202</v>
      </c>
      <c r="AU79" s="128">
        <v>2.2999999999999998</v>
      </c>
      <c r="AV79" s="129">
        <v>1.5</v>
      </c>
      <c r="AW79" s="126">
        <f t="shared" si="29"/>
        <v>65.217391304347828</v>
      </c>
      <c r="AX79" s="126">
        <f t="shared" si="30"/>
        <v>34.782608695652172</v>
      </c>
      <c r="AY79" s="64">
        <f t="shared" si="31"/>
        <v>40.340909090909129</v>
      </c>
      <c r="AZ79" s="97">
        <v>82.1</v>
      </c>
      <c r="BA79" s="68"/>
      <c r="BB79" s="68"/>
      <c r="BC79" s="68"/>
      <c r="BD79" s="68"/>
      <c r="BE79" s="15"/>
      <c r="BF79" s="5">
        <f t="shared" si="32"/>
        <v>14408</v>
      </c>
      <c r="BG79" s="42">
        <v>4550</v>
      </c>
      <c r="BH79" s="42">
        <v>5890</v>
      </c>
      <c r="BI79" s="42"/>
      <c r="BJ79" s="42"/>
      <c r="BK79" s="42"/>
      <c r="BL79" s="42"/>
      <c r="BM79" s="15">
        <v>3968</v>
      </c>
    </row>
    <row r="80" spans="1:65" ht="17.25" outlineLevel="5" thickBot="1">
      <c r="A80" s="47" t="e">
        <f t="shared" si="6"/>
        <v>#VALUE!</v>
      </c>
      <c r="B80" s="49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5" t="e">
        <f t="shared" si="26"/>
        <v>#DIV/0!</v>
      </c>
      <c r="AO80" s="41"/>
      <c r="AP80" s="110"/>
      <c r="AQ80" s="111"/>
      <c r="AR80" s="126" t="str">
        <f t="shared" si="27"/>
        <v/>
      </c>
      <c r="AS80" s="126" t="str">
        <f t="shared" si="28"/>
        <v/>
      </c>
      <c r="AT80" s="127"/>
      <c r="AU80" s="128"/>
      <c r="AV80" s="129"/>
      <c r="AW80" s="126" t="str">
        <f t="shared" si="29"/>
        <v/>
      </c>
      <c r="AX80" s="126" t="str">
        <f t="shared" si="30"/>
        <v/>
      </c>
      <c r="AY80" s="64" t="str">
        <f t="shared" si="31"/>
        <v/>
      </c>
      <c r="AZ80" s="97"/>
      <c r="BA80" s="68"/>
      <c r="BB80" s="68"/>
      <c r="BC80" s="68"/>
      <c r="BD80" s="68"/>
      <c r="BE80" s="15"/>
      <c r="BF80" s="5" t="str">
        <f t="shared" si="32"/>
        <v/>
      </c>
      <c r="BG80" s="42"/>
      <c r="BH80" s="42"/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3">SUBTOTAL(4,C52:C80)</f>
        <v>484880</v>
      </c>
      <c r="D81" s="60">
        <f t="shared" si="33"/>
        <v>38.299999999999997</v>
      </c>
      <c r="E81" s="28">
        <f t="shared" si="33"/>
        <v>39</v>
      </c>
      <c r="F81" s="28">
        <f t="shared" si="33"/>
        <v>39</v>
      </c>
      <c r="G81" s="28">
        <f t="shared" si="33"/>
        <v>39</v>
      </c>
      <c r="H81" s="28">
        <f t="shared" si="33"/>
        <v>39</v>
      </c>
      <c r="I81" s="28">
        <f t="shared" si="33"/>
        <v>38</v>
      </c>
      <c r="J81" s="28">
        <f t="shared" si="33"/>
        <v>38</v>
      </c>
      <c r="K81" s="28">
        <f t="shared" si="33"/>
        <v>38</v>
      </c>
      <c r="L81" s="28">
        <f t="shared" si="33"/>
        <v>38</v>
      </c>
      <c r="M81" s="71">
        <f t="shared" si="33"/>
        <v>7.6</v>
      </c>
      <c r="N81" s="82">
        <f t="shared" si="33"/>
        <v>7.64</v>
      </c>
      <c r="O81" s="82">
        <f t="shared" si="33"/>
        <v>7.61</v>
      </c>
      <c r="P81" s="82">
        <f t="shared" si="33"/>
        <v>7.55</v>
      </c>
      <c r="Q81" s="82">
        <f t="shared" si="33"/>
        <v>7.6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 t="e">
        <f t="shared" si="33"/>
        <v>#DIV/0!</v>
      </c>
      <c r="AO81" s="39">
        <f t="shared" si="33"/>
        <v>1649</v>
      </c>
      <c r="AP81" s="104">
        <f t="shared" si="33"/>
        <v>5.94</v>
      </c>
      <c r="AQ81" s="105">
        <f t="shared" si="33"/>
        <v>4.59</v>
      </c>
      <c r="AR81" s="106">
        <f t="shared" si="33"/>
        <v>78.761061946902657</v>
      </c>
      <c r="AS81" s="106">
        <f t="shared" si="33"/>
        <v>27.012522361359572</v>
      </c>
      <c r="AT81" s="107">
        <f t="shared" si="33"/>
        <v>1556</v>
      </c>
      <c r="AU81" s="108">
        <f t="shared" si="33"/>
        <v>2.71</v>
      </c>
      <c r="AV81" s="109">
        <f t="shared" si="33"/>
        <v>1.75</v>
      </c>
      <c r="AW81" s="106">
        <f t="shared" si="33"/>
        <v>65.686274509803923</v>
      </c>
      <c r="AX81" s="106">
        <f t="shared" si="33"/>
        <v>41.702127659574458</v>
      </c>
      <c r="AY81" s="60">
        <f t="shared" si="33"/>
        <v>62.302224260490704</v>
      </c>
      <c r="AZ81" s="96">
        <f t="shared" si="33"/>
        <v>83</v>
      </c>
      <c r="BA81" s="67">
        <f t="shared" si="33"/>
        <v>61.77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18760</v>
      </c>
      <c r="BG81" s="39">
        <f t="shared" si="33"/>
        <v>9800</v>
      </c>
      <c r="BH81" s="40">
        <f t="shared" si="33"/>
        <v>5890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7700</v>
      </c>
    </row>
    <row r="82" spans="1:65" outlineLevel="3">
      <c r="A82" s="187" t="s">
        <v>25</v>
      </c>
      <c r="B82" s="188"/>
      <c r="C82" s="51">
        <f t="shared" ref="C82:BM82" si="34">SUBTOTAL(5,C52:C80)</f>
        <v>333004</v>
      </c>
      <c r="D82" s="61">
        <f t="shared" si="34"/>
        <v>34</v>
      </c>
      <c r="E82" s="12">
        <f t="shared" si="34"/>
        <v>36</v>
      </c>
      <c r="F82" s="12">
        <f t="shared" si="34"/>
        <v>32</v>
      </c>
      <c r="G82" s="12">
        <f t="shared" si="34"/>
        <v>36</v>
      </c>
      <c r="H82" s="12">
        <f t="shared" si="34"/>
        <v>34</v>
      </c>
      <c r="I82" s="12">
        <f t="shared" si="34"/>
        <v>35</v>
      </c>
      <c r="J82" s="12">
        <f t="shared" si="34"/>
        <v>31</v>
      </c>
      <c r="K82" s="12">
        <f t="shared" si="34"/>
        <v>35</v>
      </c>
      <c r="L82" s="12">
        <f t="shared" si="34"/>
        <v>33</v>
      </c>
      <c r="M82" s="72">
        <f t="shared" si="34"/>
        <v>7.4</v>
      </c>
      <c r="N82" s="83">
        <f t="shared" si="34"/>
        <v>7.52</v>
      </c>
      <c r="O82" s="83">
        <f t="shared" si="34"/>
        <v>7.31</v>
      </c>
      <c r="P82" s="83">
        <f t="shared" si="34"/>
        <v>7.3</v>
      </c>
      <c r="Q82" s="83">
        <f t="shared" si="34"/>
        <v>7.46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 t="e">
        <f t="shared" si="34"/>
        <v>#DIV/0!</v>
      </c>
      <c r="AO82" s="41">
        <f t="shared" si="34"/>
        <v>954</v>
      </c>
      <c r="AP82" s="110">
        <f t="shared" si="34"/>
        <v>5.59</v>
      </c>
      <c r="AQ82" s="111">
        <f t="shared" si="34"/>
        <v>4.08</v>
      </c>
      <c r="AR82" s="112">
        <f t="shared" si="34"/>
        <v>72.987477638640428</v>
      </c>
      <c r="AS82" s="112">
        <f t="shared" si="34"/>
        <v>21.238938053097343</v>
      </c>
      <c r="AT82" s="113">
        <f t="shared" si="34"/>
        <v>908</v>
      </c>
      <c r="AU82" s="114">
        <f t="shared" si="34"/>
        <v>2.04</v>
      </c>
      <c r="AV82" s="115">
        <f t="shared" si="34"/>
        <v>1.34</v>
      </c>
      <c r="AW82" s="112">
        <f t="shared" si="34"/>
        <v>58.297872340425542</v>
      </c>
      <c r="AX82" s="112">
        <f t="shared" si="34"/>
        <v>34.313725490196077</v>
      </c>
      <c r="AY82" s="61">
        <f t="shared" si="34"/>
        <v>36.59420289855079</v>
      </c>
      <c r="AZ82" s="97">
        <f t="shared" si="34"/>
        <v>81</v>
      </c>
      <c r="BA82" s="68">
        <f t="shared" si="34"/>
        <v>61.77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11970</v>
      </c>
      <c r="BG82" s="41">
        <f t="shared" si="34"/>
        <v>4550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2370</v>
      </c>
    </row>
    <row r="83" spans="1:65" outlineLevel="2">
      <c r="A83" s="187" t="s">
        <v>14</v>
      </c>
      <c r="B83" s="188"/>
      <c r="C83" s="51">
        <f>IFERROR(SUBTOTAL(1,C52:C80),"")</f>
        <v>374722.67857142858</v>
      </c>
      <c r="D83" s="61">
        <f t="shared" ref="D83:BM83" si="35">IFERROR(SUBTOTAL(1,D52:D80),"")</f>
        <v>36.124999999999993</v>
      </c>
      <c r="E83" s="12">
        <f t="shared" si="35"/>
        <v>37.071428571428569</v>
      </c>
      <c r="F83" s="12">
        <f t="shared" si="35"/>
        <v>35.214285714285715</v>
      </c>
      <c r="G83" s="12">
        <f t="shared" si="35"/>
        <v>37.785714285714285</v>
      </c>
      <c r="H83" s="12">
        <f t="shared" si="35"/>
        <v>36.321428571428569</v>
      </c>
      <c r="I83" s="12">
        <f t="shared" si="35"/>
        <v>36.071428571428569</v>
      </c>
      <c r="J83" s="12">
        <f t="shared" si="35"/>
        <v>34.214285714285715</v>
      </c>
      <c r="K83" s="12">
        <f t="shared" si="35"/>
        <v>36.785714285714285</v>
      </c>
      <c r="L83" s="12">
        <f t="shared" si="35"/>
        <v>35.321428571428569</v>
      </c>
      <c r="M83" s="72">
        <f t="shared" si="35"/>
        <v>7.5200000000000005</v>
      </c>
      <c r="N83" s="83">
        <f t="shared" si="35"/>
        <v>7.5739999999999998</v>
      </c>
      <c r="O83" s="83">
        <f t="shared" si="35"/>
        <v>7.5179999999999989</v>
      </c>
      <c r="P83" s="83">
        <f t="shared" si="35"/>
        <v>7.45</v>
      </c>
      <c r="Q83" s="83">
        <f t="shared" si="35"/>
        <v>7.55</v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 t="str">
        <f t="shared" si="35"/>
        <v/>
      </c>
      <c r="AO83" s="41">
        <f t="shared" si="35"/>
        <v>1348.2857142857142</v>
      </c>
      <c r="AP83" s="110">
        <f t="shared" si="35"/>
        <v>5.7240000000000011</v>
      </c>
      <c r="AQ83" s="111">
        <f t="shared" si="35"/>
        <v>4.3499999999999996</v>
      </c>
      <c r="AR83" s="112">
        <f t="shared" si="35"/>
        <v>75.976667164757515</v>
      </c>
      <c r="AS83" s="112">
        <f t="shared" si="35"/>
        <v>24.023332835242478</v>
      </c>
      <c r="AT83" s="113">
        <f t="shared" si="35"/>
        <v>1331.4285714285713</v>
      </c>
      <c r="AU83" s="114">
        <f t="shared" si="35"/>
        <v>2.4140000000000001</v>
      </c>
      <c r="AV83" s="115">
        <f t="shared" si="35"/>
        <v>1.5219999999999998</v>
      </c>
      <c r="AW83" s="112">
        <f t="shared" si="35"/>
        <v>63.126043634342906</v>
      </c>
      <c r="AX83" s="112">
        <f t="shared" si="35"/>
        <v>36.873956365657094</v>
      </c>
      <c r="AY83" s="61">
        <f t="shared" si="35"/>
        <v>45.065042959519211</v>
      </c>
      <c r="AZ83" s="97">
        <f t="shared" si="35"/>
        <v>81.794117647058798</v>
      </c>
      <c r="BA83" s="68">
        <f t="shared" si="35"/>
        <v>61.77</v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14981.714285714286</v>
      </c>
      <c r="BG83" s="41">
        <f t="shared" si="35"/>
        <v>7923.2142857142853</v>
      </c>
      <c r="BH83" s="42">
        <f t="shared" si="35"/>
        <v>2543.5714285714284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>
        <f t="shared" si="35"/>
        <v>4514.9285714285716</v>
      </c>
    </row>
    <row r="84" spans="1:65" ht="17.25" outlineLevel="1" thickBot="1">
      <c r="A84" s="189" t="s">
        <v>59</v>
      </c>
      <c r="B84" s="190"/>
      <c r="C84" s="52">
        <f>SUBTOTAL(9,C52:C80)</f>
        <v>10492235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37752</v>
      </c>
      <c r="AP84" s="116"/>
      <c r="AQ84" s="117"/>
      <c r="AR84" s="118"/>
      <c r="AS84" s="118"/>
      <c r="AT84" s="119">
        <f>SUBTOTAL(9,AT52:AT80)</f>
        <v>37280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419488</v>
      </c>
      <c r="BG84" s="43">
        <f t="shared" si="36"/>
        <v>221850</v>
      </c>
      <c r="BH84" s="44">
        <f t="shared" si="36"/>
        <v>71220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126418</v>
      </c>
    </row>
    <row r="85" spans="1:65" outlineLevel="5">
      <c r="A85" s="21">
        <f t="shared" si="6"/>
        <v>3</v>
      </c>
      <c r="B85" s="8">
        <v>43525</v>
      </c>
      <c r="C85" s="51">
        <v>362772</v>
      </c>
      <c r="D85" s="64">
        <f t="shared" ref="D85:D115" si="37">IFERROR(ROUND(AVERAGE(E85:L85),1),"")</f>
        <v>36.5</v>
      </c>
      <c r="E85" s="12">
        <v>37</v>
      </c>
      <c r="F85" s="12">
        <v>35</v>
      </c>
      <c r="G85" s="12">
        <v>38</v>
      </c>
      <c r="H85" s="12">
        <v>38</v>
      </c>
      <c r="I85" s="12">
        <v>36</v>
      </c>
      <c r="J85" s="12">
        <v>34</v>
      </c>
      <c r="K85" s="12">
        <v>37</v>
      </c>
      <c r="L85" s="12">
        <v>37</v>
      </c>
      <c r="M85" s="74" t="str">
        <f t="shared" ref="M85:M115" si="38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9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40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5">
        <f t="shared" ref="AN85:AN115" si="41">39880/AO85</f>
        <v>32.904290429042902</v>
      </c>
      <c r="AO85" s="41">
        <v>1212</v>
      </c>
      <c r="AP85" s="110"/>
      <c r="AQ85" s="111"/>
      <c r="AR85" s="126" t="str">
        <f t="shared" ref="AR85:AR115" si="42">IFERROR(AQ85/AP85*100,"")</f>
        <v/>
      </c>
      <c r="AS85" s="126" t="str">
        <f t="shared" ref="AS85:AS115" si="43">IFERROR(100-AR85,"")</f>
        <v/>
      </c>
      <c r="AT85" s="127">
        <v>932</v>
      </c>
      <c r="AU85" s="128"/>
      <c r="AV85" s="129"/>
      <c r="AW85" s="126" t="str">
        <f t="shared" ref="AW85:AW115" si="44">IFERROR(AV85/AU85*100,"")</f>
        <v/>
      </c>
      <c r="AX85" s="126" t="str">
        <f t="shared" ref="AX85:AX115" si="45">IFERROR(100-AW85,"")</f>
        <v/>
      </c>
      <c r="AY85" s="64" t="str">
        <f t="shared" ref="AY85:AY115" si="46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7">IF(SUM(BG85:BM85)=0,"",SUM(BG85:BM85))</f>
        <v>12920</v>
      </c>
      <c r="BG85" s="42">
        <v>4800</v>
      </c>
      <c r="BH85" s="42">
        <v>3530</v>
      </c>
      <c r="BI85" s="42"/>
      <c r="BJ85" s="42"/>
      <c r="BK85" s="42"/>
      <c r="BL85" s="42"/>
      <c r="BM85" s="42">
        <v>4590</v>
      </c>
    </row>
    <row r="86" spans="1:65" outlineLevel="5">
      <c r="A86" s="22">
        <f t="shared" si="6"/>
        <v>3</v>
      </c>
      <c r="B86" s="9">
        <f t="shared" ref="B86:B149" si="48">B85+1</f>
        <v>43526</v>
      </c>
      <c r="C86" s="51">
        <v>346514</v>
      </c>
      <c r="D86" s="64">
        <f t="shared" si="37"/>
        <v>37</v>
      </c>
      <c r="E86" s="12">
        <v>38</v>
      </c>
      <c r="F86" s="12">
        <v>35</v>
      </c>
      <c r="G86" s="12">
        <v>39</v>
      </c>
      <c r="H86" s="12">
        <v>38</v>
      </c>
      <c r="I86" s="12">
        <v>37</v>
      </c>
      <c r="J86" s="12">
        <v>34</v>
      </c>
      <c r="K86" s="12">
        <v>38</v>
      </c>
      <c r="L86" s="12">
        <v>37</v>
      </c>
      <c r="M86" s="74" t="str">
        <f t="shared" si="38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9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40"/>
        <v/>
      </c>
      <c r="AF86" s="41"/>
      <c r="AG86" s="41"/>
      <c r="AH86" s="41"/>
      <c r="AI86" s="41"/>
      <c r="AJ86" s="41"/>
      <c r="AK86" s="41"/>
      <c r="AL86" s="41"/>
      <c r="AM86" s="41"/>
      <c r="AN86" s="45">
        <f t="shared" si="41"/>
        <v>48.339393939393936</v>
      </c>
      <c r="AO86" s="41">
        <v>825</v>
      </c>
      <c r="AP86" s="110"/>
      <c r="AQ86" s="111"/>
      <c r="AR86" s="126" t="str">
        <f t="shared" si="42"/>
        <v/>
      </c>
      <c r="AS86" s="126" t="str">
        <f t="shared" si="43"/>
        <v/>
      </c>
      <c r="AT86" s="127">
        <v>921</v>
      </c>
      <c r="AU86" s="128"/>
      <c r="AV86" s="129"/>
      <c r="AW86" s="126" t="str">
        <f t="shared" si="44"/>
        <v/>
      </c>
      <c r="AX86" s="126" t="str">
        <f t="shared" si="45"/>
        <v/>
      </c>
      <c r="AY86" s="64" t="str">
        <f t="shared" si="46"/>
        <v/>
      </c>
      <c r="AZ86" s="97"/>
      <c r="BA86" s="68"/>
      <c r="BB86" s="68"/>
      <c r="BC86" s="68"/>
      <c r="BD86" s="68"/>
      <c r="BE86" s="15"/>
      <c r="BF86" s="5">
        <f t="shared" si="47"/>
        <v>11760</v>
      </c>
      <c r="BG86" s="42">
        <v>4800</v>
      </c>
      <c r="BH86" s="42">
        <v>2150</v>
      </c>
      <c r="BI86" s="42"/>
      <c r="BJ86" s="42"/>
      <c r="BK86" s="42"/>
      <c r="BL86" s="42"/>
      <c r="BM86" s="42">
        <v>4810</v>
      </c>
    </row>
    <row r="87" spans="1:65" outlineLevel="5">
      <c r="A87" s="22">
        <f t="shared" si="6"/>
        <v>3</v>
      </c>
      <c r="B87" s="9">
        <f t="shared" si="48"/>
        <v>43527</v>
      </c>
      <c r="C87" s="51">
        <v>334942</v>
      </c>
      <c r="D87" s="64">
        <f t="shared" si="37"/>
        <v>37</v>
      </c>
      <c r="E87" s="12">
        <v>38</v>
      </c>
      <c r="F87" s="12">
        <v>35</v>
      </c>
      <c r="G87" s="12">
        <v>39</v>
      </c>
      <c r="H87" s="12">
        <v>38</v>
      </c>
      <c r="I87" s="12">
        <v>37</v>
      </c>
      <c r="J87" s="12">
        <v>34</v>
      </c>
      <c r="K87" s="12">
        <v>38</v>
      </c>
      <c r="L87" s="12">
        <v>37</v>
      </c>
      <c r="M87" s="74" t="str">
        <f t="shared" si="38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9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40"/>
        <v/>
      </c>
      <c r="AF87" s="41"/>
      <c r="AG87" s="41"/>
      <c r="AH87" s="41"/>
      <c r="AI87" s="41"/>
      <c r="AJ87" s="41"/>
      <c r="AK87" s="41"/>
      <c r="AL87" s="41"/>
      <c r="AM87" s="41"/>
      <c r="AN87" s="45">
        <f t="shared" si="41"/>
        <v>34.349698535745048</v>
      </c>
      <c r="AO87" s="41">
        <v>1161</v>
      </c>
      <c r="AP87" s="110"/>
      <c r="AQ87" s="111"/>
      <c r="AR87" s="126" t="str">
        <f t="shared" si="42"/>
        <v/>
      </c>
      <c r="AS87" s="126" t="str">
        <f t="shared" si="43"/>
        <v/>
      </c>
      <c r="AT87" s="127">
        <v>921</v>
      </c>
      <c r="AU87" s="128"/>
      <c r="AV87" s="129"/>
      <c r="AW87" s="126" t="str">
        <f t="shared" si="44"/>
        <v/>
      </c>
      <c r="AX87" s="126" t="str">
        <f t="shared" si="45"/>
        <v/>
      </c>
      <c r="AY87" s="64" t="str">
        <f t="shared" si="46"/>
        <v/>
      </c>
      <c r="AZ87" s="97"/>
      <c r="BA87" s="68"/>
      <c r="BB87" s="68"/>
      <c r="BC87" s="68"/>
      <c r="BD87" s="68"/>
      <c r="BE87" s="15"/>
      <c r="BF87" s="5">
        <f t="shared" si="47"/>
        <v>9850</v>
      </c>
      <c r="BG87" s="42">
        <v>4800</v>
      </c>
      <c r="BH87" s="42">
        <v>0</v>
      </c>
      <c r="BI87" s="42"/>
      <c r="BJ87" s="42"/>
      <c r="BK87" s="42"/>
      <c r="BL87" s="42"/>
      <c r="BM87" s="42">
        <v>5050</v>
      </c>
    </row>
    <row r="88" spans="1:65" outlineLevel="5">
      <c r="A88" s="22">
        <f t="shared" si="6"/>
        <v>3</v>
      </c>
      <c r="B88" s="9">
        <f t="shared" si="48"/>
        <v>43528</v>
      </c>
      <c r="C88" s="51">
        <v>352905</v>
      </c>
      <c r="D88" s="64">
        <f t="shared" si="37"/>
        <v>37.799999999999997</v>
      </c>
      <c r="E88" s="12">
        <v>38</v>
      </c>
      <c r="F88" s="12">
        <v>36</v>
      </c>
      <c r="G88" s="12">
        <v>39</v>
      </c>
      <c r="H88" s="12">
        <v>40</v>
      </c>
      <c r="I88" s="12">
        <v>37</v>
      </c>
      <c r="J88" s="12">
        <v>35</v>
      </c>
      <c r="K88" s="12">
        <v>38</v>
      </c>
      <c r="L88" s="12">
        <v>39</v>
      </c>
      <c r="M88" s="74" t="str">
        <f t="shared" si="38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9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40"/>
        <v/>
      </c>
      <c r="AF88" s="41"/>
      <c r="AG88" s="41"/>
      <c r="AH88" s="41"/>
      <c r="AI88" s="41"/>
      <c r="AJ88" s="41"/>
      <c r="AK88" s="41"/>
      <c r="AL88" s="41"/>
      <c r="AM88" s="41"/>
      <c r="AN88" s="45">
        <f t="shared" si="41"/>
        <v>46.752637749120751</v>
      </c>
      <c r="AO88" s="41">
        <v>853</v>
      </c>
      <c r="AP88" s="110"/>
      <c r="AQ88" s="111"/>
      <c r="AR88" s="126" t="str">
        <f t="shared" si="42"/>
        <v/>
      </c>
      <c r="AS88" s="126" t="str">
        <f t="shared" si="43"/>
        <v/>
      </c>
      <c r="AT88" s="127">
        <v>949</v>
      </c>
      <c r="AU88" s="128"/>
      <c r="AV88" s="129"/>
      <c r="AW88" s="126" t="str">
        <f t="shared" si="44"/>
        <v/>
      </c>
      <c r="AX88" s="126" t="str">
        <f t="shared" si="45"/>
        <v/>
      </c>
      <c r="AY88" s="64" t="str">
        <f t="shared" si="46"/>
        <v/>
      </c>
      <c r="AZ88" s="97">
        <v>81.2</v>
      </c>
      <c r="BA88" s="68"/>
      <c r="BB88" s="68"/>
      <c r="BC88" s="68"/>
      <c r="BD88" s="68"/>
      <c r="BE88" s="15"/>
      <c r="BF88" s="5">
        <f t="shared" si="47"/>
        <v>14370</v>
      </c>
      <c r="BG88" s="42">
        <v>4800</v>
      </c>
      <c r="BH88" s="42">
        <v>4730</v>
      </c>
      <c r="BI88" s="42"/>
      <c r="BJ88" s="42"/>
      <c r="BK88" s="42"/>
      <c r="BL88" s="42"/>
      <c r="BM88" s="42">
        <v>4840</v>
      </c>
    </row>
    <row r="89" spans="1:65" outlineLevel="5">
      <c r="A89" s="22">
        <f t="shared" si="6"/>
        <v>3</v>
      </c>
      <c r="B89" s="9">
        <f t="shared" si="48"/>
        <v>43529</v>
      </c>
      <c r="C89" s="51">
        <v>366141</v>
      </c>
      <c r="D89" s="64">
        <f t="shared" si="37"/>
        <v>37.5</v>
      </c>
      <c r="E89" s="12">
        <v>38</v>
      </c>
      <c r="F89" s="12">
        <v>36</v>
      </c>
      <c r="G89" s="12">
        <v>40</v>
      </c>
      <c r="H89" s="12">
        <v>38</v>
      </c>
      <c r="I89" s="12">
        <v>37</v>
      </c>
      <c r="J89" s="12">
        <v>35</v>
      </c>
      <c r="K89" s="12">
        <v>39</v>
      </c>
      <c r="L89" s="12">
        <v>37</v>
      </c>
      <c r="M89" s="74" t="str">
        <f t="shared" si="38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9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40"/>
        <v/>
      </c>
      <c r="AF89" s="41"/>
      <c r="AG89" s="41"/>
      <c r="AH89" s="41"/>
      <c r="AI89" s="41"/>
      <c r="AJ89" s="41"/>
      <c r="AK89" s="41"/>
      <c r="AL89" s="41"/>
      <c r="AM89" s="41"/>
      <c r="AN89" s="45">
        <f t="shared" si="41"/>
        <v>37.028783658310118</v>
      </c>
      <c r="AO89" s="41">
        <v>1077</v>
      </c>
      <c r="AP89" s="110"/>
      <c r="AQ89" s="111"/>
      <c r="AR89" s="126" t="str">
        <f t="shared" si="42"/>
        <v/>
      </c>
      <c r="AS89" s="126" t="str">
        <f t="shared" si="43"/>
        <v/>
      </c>
      <c r="AT89" s="127">
        <v>945</v>
      </c>
      <c r="AU89" s="128"/>
      <c r="AV89" s="129"/>
      <c r="AW89" s="126" t="str">
        <f t="shared" si="44"/>
        <v/>
      </c>
      <c r="AX89" s="126" t="str">
        <f t="shared" si="45"/>
        <v/>
      </c>
      <c r="AY89" s="64" t="str">
        <f t="shared" si="46"/>
        <v/>
      </c>
      <c r="AZ89" s="97">
        <v>82.7</v>
      </c>
      <c r="BA89" s="68"/>
      <c r="BB89" s="68"/>
      <c r="BC89" s="68"/>
      <c r="BD89" s="68"/>
      <c r="BE89" s="15"/>
      <c r="BF89" s="5">
        <f t="shared" si="47"/>
        <v>9660</v>
      </c>
      <c r="BG89" s="42">
        <v>4800</v>
      </c>
      <c r="BH89" s="42">
        <v>0</v>
      </c>
      <c r="BI89" s="42"/>
      <c r="BJ89" s="42"/>
      <c r="BK89" s="42"/>
      <c r="BL89" s="42"/>
      <c r="BM89" s="42">
        <v>4860</v>
      </c>
    </row>
    <row r="90" spans="1:65" outlineLevel="5">
      <c r="A90" s="22">
        <f t="shared" si="6"/>
        <v>3</v>
      </c>
      <c r="B90" s="9">
        <f t="shared" si="48"/>
        <v>43530</v>
      </c>
      <c r="C90" s="51">
        <v>364982</v>
      </c>
      <c r="D90" s="64">
        <f t="shared" si="37"/>
        <v>37.799999999999997</v>
      </c>
      <c r="E90" s="12">
        <v>38</v>
      </c>
      <c r="F90" s="12">
        <v>37</v>
      </c>
      <c r="G90" s="12">
        <v>39</v>
      </c>
      <c r="H90" s="12">
        <v>39</v>
      </c>
      <c r="I90" s="12">
        <v>37</v>
      </c>
      <c r="J90" s="12">
        <v>36</v>
      </c>
      <c r="K90" s="12">
        <v>38</v>
      </c>
      <c r="L90" s="12">
        <v>38</v>
      </c>
      <c r="M90" s="74" t="str">
        <f t="shared" si="38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9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40"/>
        <v/>
      </c>
      <c r="AF90" s="41"/>
      <c r="AG90" s="41"/>
      <c r="AH90" s="41"/>
      <c r="AI90" s="41"/>
      <c r="AJ90" s="41"/>
      <c r="AK90" s="41"/>
      <c r="AL90" s="41"/>
      <c r="AM90" s="41"/>
      <c r="AN90" s="45">
        <f t="shared" si="41"/>
        <v>41.541666666666664</v>
      </c>
      <c r="AO90" s="41">
        <v>960</v>
      </c>
      <c r="AP90" s="110"/>
      <c r="AQ90" s="111"/>
      <c r="AR90" s="126" t="str">
        <f t="shared" si="42"/>
        <v/>
      </c>
      <c r="AS90" s="126" t="str">
        <f t="shared" si="43"/>
        <v/>
      </c>
      <c r="AT90" s="127">
        <v>1130</v>
      </c>
      <c r="AU90" s="128"/>
      <c r="AV90" s="129"/>
      <c r="AW90" s="126" t="str">
        <f t="shared" si="44"/>
        <v/>
      </c>
      <c r="AX90" s="126" t="str">
        <f t="shared" si="45"/>
        <v/>
      </c>
      <c r="AY90" s="64" t="str">
        <f t="shared" si="46"/>
        <v/>
      </c>
      <c r="AZ90" s="97">
        <v>82.2</v>
      </c>
      <c r="BA90" s="68"/>
      <c r="BB90" s="68"/>
      <c r="BC90" s="68"/>
      <c r="BD90" s="68"/>
      <c r="BE90" s="15"/>
      <c r="BF90" s="5">
        <f t="shared" si="47"/>
        <v>9230</v>
      </c>
      <c r="BG90" s="42">
        <v>4400</v>
      </c>
      <c r="BH90" s="42">
        <v>0</v>
      </c>
      <c r="BI90" s="42"/>
      <c r="BJ90" s="42"/>
      <c r="BK90" s="42"/>
      <c r="BL90" s="42"/>
      <c r="BM90" s="42">
        <v>4830</v>
      </c>
    </row>
    <row r="91" spans="1:65" outlineLevel="5">
      <c r="A91" s="22">
        <f t="shared" ref="A91:A162" si="49">MONTH(B91)</f>
        <v>3</v>
      </c>
      <c r="B91" s="9">
        <f t="shared" si="48"/>
        <v>43531</v>
      </c>
      <c r="C91" s="51">
        <v>367302</v>
      </c>
      <c r="D91" s="64">
        <f t="shared" si="37"/>
        <v>37</v>
      </c>
      <c r="E91" s="12">
        <v>37</v>
      </c>
      <c r="F91" s="12">
        <v>37</v>
      </c>
      <c r="G91" s="12">
        <v>38</v>
      </c>
      <c r="H91" s="12">
        <v>38</v>
      </c>
      <c r="I91" s="12">
        <v>36</v>
      </c>
      <c r="J91" s="12">
        <v>36</v>
      </c>
      <c r="K91" s="12">
        <v>37</v>
      </c>
      <c r="L91" s="12">
        <v>37</v>
      </c>
      <c r="M91" s="74" t="str">
        <f t="shared" si="38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9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40"/>
        <v/>
      </c>
      <c r="AF91" s="41"/>
      <c r="AG91" s="41"/>
      <c r="AH91" s="41"/>
      <c r="AI91" s="41"/>
      <c r="AJ91" s="41"/>
      <c r="AK91" s="41"/>
      <c r="AL91" s="41"/>
      <c r="AM91" s="41"/>
      <c r="AN91" s="45">
        <f t="shared" si="41"/>
        <v>34.982456140350877</v>
      </c>
      <c r="AO91" s="41">
        <v>1140</v>
      </c>
      <c r="AP91" s="110"/>
      <c r="AQ91" s="111"/>
      <c r="AR91" s="126" t="str">
        <f t="shared" si="42"/>
        <v/>
      </c>
      <c r="AS91" s="126" t="str">
        <f t="shared" si="43"/>
        <v/>
      </c>
      <c r="AT91" s="127">
        <v>1408</v>
      </c>
      <c r="AU91" s="128"/>
      <c r="AV91" s="129"/>
      <c r="AW91" s="126" t="str">
        <f t="shared" si="44"/>
        <v/>
      </c>
      <c r="AX91" s="126" t="str">
        <f t="shared" si="45"/>
        <v/>
      </c>
      <c r="AY91" s="64" t="str">
        <f t="shared" si="46"/>
        <v/>
      </c>
      <c r="AZ91" s="97">
        <v>82.5</v>
      </c>
      <c r="BA91" s="68"/>
      <c r="BB91" s="68"/>
      <c r="BC91" s="68"/>
      <c r="BD91" s="68"/>
      <c r="BE91" s="15"/>
      <c r="BF91" s="5">
        <f t="shared" si="47"/>
        <v>10600</v>
      </c>
      <c r="BG91" s="42">
        <v>2900</v>
      </c>
      <c r="BH91" s="42">
        <v>2900</v>
      </c>
      <c r="BI91" s="42"/>
      <c r="BJ91" s="42"/>
      <c r="BK91" s="42"/>
      <c r="BL91" s="42"/>
      <c r="BM91" s="42">
        <v>4800</v>
      </c>
    </row>
    <row r="92" spans="1:65" outlineLevel="5">
      <c r="A92" s="22">
        <f t="shared" si="49"/>
        <v>3</v>
      </c>
      <c r="B92" s="9">
        <f t="shared" si="48"/>
        <v>43532</v>
      </c>
      <c r="C92" s="51">
        <v>366588</v>
      </c>
      <c r="D92" s="64">
        <f t="shared" si="37"/>
        <v>36.799999999999997</v>
      </c>
      <c r="E92" s="12">
        <v>37</v>
      </c>
      <c r="F92" s="12">
        <v>36</v>
      </c>
      <c r="G92" s="12">
        <v>38</v>
      </c>
      <c r="H92" s="12">
        <v>38</v>
      </c>
      <c r="I92" s="12">
        <v>36</v>
      </c>
      <c r="J92" s="12">
        <v>35</v>
      </c>
      <c r="K92" s="12">
        <v>37</v>
      </c>
      <c r="L92" s="12">
        <v>37</v>
      </c>
      <c r="M92" s="74">
        <f t="shared" si="38"/>
        <v>7.5</v>
      </c>
      <c r="N92" s="83">
        <v>7.56</v>
      </c>
      <c r="O92" s="83">
        <v>7.48</v>
      </c>
      <c r="P92" s="83">
        <v>7.51</v>
      </c>
      <c r="Q92" s="83">
        <v>7.55</v>
      </c>
      <c r="R92" s="83"/>
      <c r="S92" s="83"/>
      <c r="T92" s="83"/>
      <c r="U92" s="83"/>
      <c r="V92" s="5" t="str">
        <f t="shared" si="39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40"/>
        <v/>
      </c>
      <c r="AF92" s="41"/>
      <c r="AG92" s="41"/>
      <c r="AH92" s="41"/>
      <c r="AI92" s="41"/>
      <c r="AJ92" s="41"/>
      <c r="AK92" s="41"/>
      <c r="AL92" s="41"/>
      <c r="AM92" s="41"/>
      <c r="AN92" s="45">
        <f t="shared" si="41"/>
        <v>29.453471196454949</v>
      </c>
      <c r="AO92" s="41">
        <v>1354</v>
      </c>
      <c r="AP92" s="110">
        <v>4.21</v>
      </c>
      <c r="AQ92" s="111">
        <v>3.34</v>
      </c>
      <c r="AR92" s="126">
        <f t="shared" si="42"/>
        <v>79.334916864608076</v>
      </c>
      <c r="AS92" s="126">
        <f t="shared" si="43"/>
        <v>20.665083135391924</v>
      </c>
      <c r="AT92" s="127">
        <v>1380</v>
      </c>
      <c r="AU92" s="128">
        <v>2.73</v>
      </c>
      <c r="AV92" s="129">
        <v>1.72</v>
      </c>
      <c r="AW92" s="126">
        <f t="shared" si="44"/>
        <v>63.003663003663</v>
      </c>
      <c r="AX92" s="126">
        <f t="shared" si="45"/>
        <v>36.996336996337</v>
      </c>
      <c r="AY92" s="64">
        <f t="shared" si="46"/>
        <v>55.641192861801159</v>
      </c>
      <c r="AZ92" s="97">
        <v>82.5</v>
      </c>
      <c r="BA92" s="68"/>
      <c r="BB92" s="68"/>
      <c r="BC92" s="68"/>
      <c r="BD92" s="68"/>
      <c r="BE92" s="15"/>
      <c r="BF92" s="5">
        <f t="shared" si="47"/>
        <v>14190</v>
      </c>
      <c r="BG92" s="42">
        <v>4800</v>
      </c>
      <c r="BH92" s="42">
        <v>4550</v>
      </c>
      <c r="BI92" s="42"/>
      <c r="BJ92" s="42"/>
      <c r="BK92" s="42"/>
      <c r="BL92" s="42"/>
      <c r="BM92" s="42">
        <v>4840</v>
      </c>
    </row>
    <row r="93" spans="1:65" outlineLevel="5">
      <c r="A93" s="22">
        <f t="shared" si="49"/>
        <v>3</v>
      </c>
      <c r="B93" s="9">
        <f t="shared" si="48"/>
        <v>43533</v>
      </c>
      <c r="C93" s="51">
        <v>359375</v>
      </c>
      <c r="D93" s="64">
        <f t="shared" si="37"/>
        <v>36.5</v>
      </c>
      <c r="E93" s="12">
        <v>37</v>
      </c>
      <c r="F93" s="12">
        <v>36</v>
      </c>
      <c r="G93" s="12">
        <v>38</v>
      </c>
      <c r="H93" s="12">
        <v>37</v>
      </c>
      <c r="I93" s="12">
        <v>36</v>
      </c>
      <c r="J93" s="12">
        <v>35</v>
      </c>
      <c r="K93" s="12">
        <v>37</v>
      </c>
      <c r="L93" s="12">
        <v>36</v>
      </c>
      <c r="M93" s="74" t="str">
        <f t="shared" si="38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9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40"/>
        <v/>
      </c>
      <c r="AF93" s="41"/>
      <c r="AG93" s="41"/>
      <c r="AH93" s="41"/>
      <c r="AI93" s="41"/>
      <c r="AJ93" s="41"/>
      <c r="AK93" s="41"/>
      <c r="AL93" s="41"/>
      <c r="AM93" s="41"/>
      <c r="AN93" s="45">
        <f t="shared" si="41"/>
        <v>29.984962406015036</v>
      </c>
      <c r="AO93" s="41">
        <v>1330</v>
      </c>
      <c r="AP93" s="110"/>
      <c r="AQ93" s="111"/>
      <c r="AR93" s="126" t="str">
        <f t="shared" si="42"/>
        <v/>
      </c>
      <c r="AS93" s="126" t="str">
        <f t="shared" si="43"/>
        <v/>
      </c>
      <c r="AT93" s="127">
        <v>1430</v>
      </c>
      <c r="AU93" s="128"/>
      <c r="AV93" s="129"/>
      <c r="AW93" s="126" t="str">
        <f t="shared" si="44"/>
        <v/>
      </c>
      <c r="AX93" s="126" t="str">
        <f t="shared" si="45"/>
        <v/>
      </c>
      <c r="AY93" s="64" t="str">
        <f t="shared" si="46"/>
        <v/>
      </c>
      <c r="AZ93" s="97"/>
      <c r="BA93" s="68"/>
      <c r="BB93" s="68"/>
      <c r="BC93" s="68"/>
      <c r="BD93" s="68"/>
      <c r="BE93" s="15"/>
      <c r="BF93" s="5">
        <f t="shared" si="47"/>
        <v>13460</v>
      </c>
      <c r="BG93" s="42">
        <v>4800</v>
      </c>
      <c r="BH93" s="42">
        <v>4470</v>
      </c>
      <c r="BI93" s="42"/>
      <c r="BJ93" s="42"/>
      <c r="BK93" s="42"/>
      <c r="BL93" s="42"/>
      <c r="BM93" s="42">
        <v>4190</v>
      </c>
    </row>
    <row r="94" spans="1:65" outlineLevel="5">
      <c r="A94" s="22">
        <f t="shared" si="49"/>
        <v>3</v>
      </c>
      <c r="B94" s="9">
        <f t="shared" si="48"/>
        <v>43534</v>
      </c>
      <c r="C94" s="51">
        <v>456784</v>
      </c>
      <c r="D94" s="64">
        <f t="shared" si="37"/>
        <v>36.5</v>
      </c>
      <c r="E94" s="12">
        <v>37</v>
      </c>
      <c r="F94" s="12">
        <v>36</v>
      </c>
      <c r="G94" s="12">
        <v>38</v>
      </c>
      <c r="H94" s="12">
        <v>37</v>
      </c>
      <c r="I94" s="12">
        <v>36</v>
      </c>
      <c r="J94" s="12">
        <v>35</v>
      </c>
      <c r="K94" s="12">
        <v>37</v>
      </c>
      <c r="L94" s="12">
        <v>36</v>
      </c>
      <c r="M94" s="74" t="str">
        <f t="shared" si="38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9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40"/>
        <v/>
      </c>
      <c r="AF94" s="41"/>
      <c r="AG94" s="41"/>
      <c r="AH94" s="41"/>
      <c r="AI94" s="41"/>
      <c r="AJ94" s="41"/>
      <c r="AK94" s="41"/>
      <c r="AL94" s="41"/>
      <c r="AM94" s="41"/>
      <c r="AN94" s="45">
        <f t="shared" si="41"/>
        <v>28.690647482014388</v>
      </c>
      <c r="AO94" s="41">
        <v>1390</v>
      </c>
      <c r="AP94" s="110"/>
      <c r="AQ94" s="111"/>
      <c r="AR94" s="126" t="str">
        <f t="shared" si="42"/>
        <v/>
      </c>
      <c r="AS94" s="126" t="str">
        <f t="shared" si="43"/>
        <v/>
      </c>
      <c r="AT94" s="127">
        <v>1487</v>
      </c>
      <c r="AU94" s="128"/>
      <c r="AV94" s="129"/>
      <c r="AW94" s="126" t="str">
        <f t="shared" si="44"/>
        <v/>
      </c>
      <c r="AX94" s="126" t="str">
        <f t="shared" si="45"/>
        <v/>
      </c>
      <c r="AY94" s="64" t="str">
        <f t="shared" si="46"/>
        <v/>
      </c>
      <c r="AZ94" s="97"/>
      <c r="BA94" s="68"/>
      <c r="BB94" s="68"/>
      <c r="BC94" s="68"/>
      <c r="BD94" s="68"/>
      <c r="BE94" s="15"/>
      <c r="BF94" s="5">
        <f t="shared" si="47"/>
        <v>14080</v>
      </c>
      <c r="BG94" s="42">
        <v>4800</v>
      </c>
      <c r="BH94" s="42">
        <v>4510</v>
      </c>
      <c r="BI94" s="42"/>
      <c r="BJ94" s="42"/>
      <c r="BK94" s="42"/>
      <c r="BL94" s="42"/>
      <c r="BM94" s="42">
        <v>4770</v>
      </c>
    </row>
    <row r="95" spans="1:65" outlineLevel="5">
      <c r="A95" s="22">
        <f t="shared" si="49"/>
        <v>3</v>
      </c>
      <c r="B95" s="9">
        <f t="shared" si="48"/>
        <v>43535</v>
      </c>
      <c r="C95" s="51">
        <v>441944</v>
      </c>
      <c r="D95" s="64">
        <f t="shared" si="37"/>
        <v>36.5</v>
      </c>
      <c r="E95" s="12">
        <v>37</v>
      </c>
      <c r="F95" s="12">
        <v>36</v>
      </c>
      <c r="G95" s="12">
        <v>38</v>
      </c>
      <c r="H95" s="12">
        <v>37</v>
      </c>
      <c r="I95" s="12">
        <v>36</v>
      </c>
      <c r="J95" s="12">
        <v>35</v>
      </c>
      <c r="K95" s="12">
        <v>37</v>
      </c>
      <c r="L95" s="12">
        <v>36</v>
      </c>
      <c r="M95" s="74" t="str">
        <f t="shared" si="38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9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40"/>
        <v/>
      </c>
      <c r="AF95" s="41"/>
      <c r="AG95" s="41"/>
      <c r="AH95" s="41"/>
      <c r="AI95" s="41"/>
      <c r="AJ95" s="41"/>
      <c r="AK95" s="41"/>
      <c r="AL95" s="41"/>
      <c r="AM95" s="41"/>
      <c r="AN95" s="45">
        <f t="shared" si="41"/>
        <v>29.431734317343174</v>
      </c>
      <c r="AO95" s="41">
        <v>1355</v>
      </c>
      <c r="AP95" s="110"/>
      <c r="AQ95" s="111"/>
      <c r="AR95" s="126" t="str">
        <f t="shared" si="42"/>
        <v/>
      </c>
      <c r="AS95" s="126" t="str">
        <f t="shared" si="43"/>
        <v/>
      </c>
      <c r="AT95" s="127">
        <v>1497</v>
      </c>
      <c r="AU95" s="128"/>
      <c r="AV95" s="129"/>
      <c r="AW95" s="126" t="str">
        <f t="shared" si="44"/>
        <v/>
      </c>
      <c r="AX95" s="126" t="str">
        <f t="shared" si="45"/>
        <v/>
      </c>
      <c r="AY95" s="64" t="str">
        <f t="shared" si="46"/>
        <v/>
      </c>
      <c r="AZ95" s="97">
        <v>82.6</v>
      </c>
      <c r="BA95" s="68"/>
      <c r="BB95" s="68"/>
      <c r="BC95" s="68"/>
      <c r="BD95" s="68"/>
      <c r="BE95" s="15"/>
      <c r="BF95" s="5">
        <f t="shared" si="47"/>
        <v>14570</v>
      </c>
      <c r="BG95" s="42">
        <v>4800</v>
      </c>
      <c r="BH95" s="42">
        <v>4800</v>
      </c>
      <c r="BI95" s="42"/>
      <c r="BJ95" s="42"/>
      <c r="BK95" s="42"/>
      <c r="BL95" s="42"/>
      <c r="BM95" s="42">
        <v>4970</v>
      </c>
    </row>
    <row r="96" spans="1:65" outlineLevel="5">
      <c r="A96" s="22">
        <f t="shared" si="49"/>
        <v>3</v>
      </c>
      <c r="B96" s="9">
        <f t="shared" si="48"/>
        <v>43536</v>
      </c>
      <c r="C96" s="51">
        <v>415062</v>
      </c>
      <c r="D96" s="64">
        <f t="shared" si="37"/>
        <v>35.799999999999997</v>
      </c>
      <c r="E96" s="12">
        <v>37</v>
      </c>
      <c r="F96" s="12">
        <v>35</v>
      </c>
      <c r="G96" s="12">
        <v>37</v>
      </c>
      <c r="H96" s="12">
        <v>36</v>
      </c>
      <c r="I96" s="12">
        <v>36</v>
      </c>
      <c r="J96" s="12">
        <v>34</v>
      </c>
      <c r="K96" s="12">
        <v>36</v>
      </c>
      <c r="L96" s="12">
        <v>35</v>
      </c>
      <c r="M96" s="74" t="str">
        <f t="shared" si="38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9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40"/>
        <v/>
      </c>
      <c r="AF96" s="41"/>
      <c r="AG96" s="41"/>
      <c r="AH96" s="41"/>
      <c r="AI96" s="41"/>
      <c r="AJ96" s="41"/>
      <c r="AK96" s="41"/>
      <c r="AL96" s="41"/>
      <c r="AM96" s="41"/>
      <c r="AN96" s="45">
        <f t="shared" si="41"/>
        <v>29.280469897209986</v>
      </c>
      <c r="AO96" s="41">
        <v>1362</v>
      </c>
      <c r="AP96" s="110"/>
      <c r="AQ96" s="111"/>
      <c r="AR96" s="126" t="str">
        <f t="shared" si="42"/>
        <v/>
      </c>
      <c r="AS96" s="126" t="str">
        <f t="shared" si="43"/>
        <v/>
      </c>
      <c r="AT96" s="127">
        <v>1454</v>
      </c>
      <c r="AU96" s="128"/>
      <c r="AV96" s="129"/>
      <c r="AW96" s="126" t="str">
        <f t="shared" si="44"/>
        <v/>
      </c>
      <c r="AX96" s="126" t="str">
        <f t="shared" si="45"/>
        <v/>
      </c>
      <c r="AY96" s="64" t="str">
        <f t="shared" si="46"/>
        <v/>
      </c>
      <c r="AZ96" s="97">
        <v>83</v>
      </c>
      <c r="BA96" s="68"/>
      <c r="BB96" s="68"/>
      <c r="BC96" s="68"/>
      <c r="BD96" s="68"/>
      <c r="BE96" s="15"/>
      <c r="BF96" s="5">
        <f t="shared" si="47"/>
        <v>15370</v>
      </c>
      <c r="BG96" s="42">
        <v>4800</v>
      </c>
      <c r="BH96" s="42">
        <v>5700</v>
      </c>
      <c r="BI96" s="42"/>
      <c r="BJ96" s="42"/>
      <c r="BK96" s="42"/>
      <c r="BL96" s="42"/>
      <c r="BM96" s="42">
        <v>4870</v>
      </c>
    </row>
    <row r="97" spans="1:65" outlineLevel="5">
      <c r="A97" s="22">
        <f t="shared" si="49"/>
        <v>3</v>
      </c>
      <c r="B97" s="9">
        <f t="shared" si="48"/>
        <v>43537</v>
      </c>
      <c r="C97" s="51">
        <v>392978</v>
      </c>
      <c r="D97" s="64">
        <f t="shared" si="37"/>
        <v>35.799999999999997</v>
      </c>
      <c r="E97" s="12">
        <v>37</v>
      </c>
      <c r="F97" s="12">
        <v>35</v>
      </c>
      <c r="G97" s="12">
        <v>37</v>
      </c>
      <c r="H97" s="12">
        <v>36</v>
      </c>
      <c r="I97" s="12">
        <v>36</v>
      </c>
      <c r="J97" s="12">
        <v>34</v>
      </c>
      <c r="K97" s="12">
        <v>36</v>
      </c>
      <c r="L97" s="12">
        <v>35</v>
      </c>
      <c r="M97" s="74" t="str">
        <f t="shared" si="38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9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40"/>
        <v/>
      </c>
      <c r="AF97" s="41"/>
      <c r="AG97" s="41"/>
      <c r="AH97" s="41"/>
      <c r="AI97" s="41"/>
      <c r="AJ97" s="41"/>
      <c r="AK97" s="41"/>
      <c r="AL97" s="41"/>
      <c r="AM97" s="41"/>
      <c r="AN97" s="45">
        <f t="shared" si="41"/>
        <v>38.869395711500978</v>
      </c>
      <c r="AO97" s="41">
        <v>1026</v>
      </c>
      <c r="AP97" s="110"/>
      <c r="AQ97" s="111"/>
      <c r="AR97" s="126" t="str">
        <f t="shared" si="42"/>
        <v/>
      </c>
      <c r="AS97" s="126" t="str">
        <f t="shared" si="43"/>
        <v/>
      </c>
      <c r="AT97" s="127">
        <v>1004</v>
      </c>
      <c r="AU97" s="128"/>
      <c r="AV97" s="129"/>
      <c r="AW97" s="126" t="str">
        <f t="shared" si="44"/>
        <v/>
      </c>
      <c r="AX97" s="126" t="str">
        <f t="shared" si="45"/>
        <v/>
      </c>
      <c r="AY97" s="64" t="str">
        <f t="shared" si="46"/>
        <v/>
      </c>
      <c r="AZ97" s="97">
        <v>82.7</v>
      </c>
      <c r="BA97" s="68"/>
      <c r="BB97" s="68"/>
      <c r="BC97" s="68"/>
      <c r="BD97" s="68"/>
      <c r="BE97" s="15"/>
      <c r="BF97" s="5">
        <f t="shared" si="47"/>
        <v>12930</v>
      </c>
      <c r="BG97" s="42">
        <v>4800</v>
      </c>
      <c r="BH97" s="42">
        <v>3520</v>
      </c>
      <c r="BI97" s="42"/>
      <c r="BJ97" s="42"/>
      <c r="BK97" s="42"/>
      <c r="BL97" s="42"/>
      <c r="BM97" s="42">
        <v>4610</v>
      </c>
    </row>
    <row r="98" spans="1:65" outlineLevel="5">
      <c r="A98" s="22">
        <f t="shared" si="49"/>
        <v>3</v>
      </c>
      <c r="B98" s="9">
        <f t="shared" si="48"/>
        <v>43538</v>
      </c>
      <c r="C98" s="51">
        <v>391914</v>
      </c>
      <c r="D98" s="64">
        <f t="shared" si="37"/>
        <v>36</v>
      </c>
      <c r="E98" s="12">
        <v>37</v>
      </c>
      <c r="F98" s="12">
        <v>35</v>
      </c>
      <c r="G98" s="12">
        <v>38</v>
      </c>
      <c r="H98" s="12">
        <v>36</v>
      </c>
      <c r="I98" s="12">
        <v>36</v>
      </c>
      <c r="J98" s="12">
        <v>34</v>
      </c>
      <c r="K98" s="12">
        <v>37</v>
      </c>
      <c r="L98" s="12">
        <v>35</v>
      </c>
      <c r="M98" s="74" t="str">
        <f t="shared" si="38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9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40"/>
        <v/>
      </c>
      <c r="AF98" s="41"/>
      <c r="AG98" s="41"/>
      <c r="AH98" s="41"/>
      <c r="AI98" s="41"/>
      <c r="AJ98" s="41"/>
      <c r="AK98" s="41"/>
      <c r="AL98" s="41"/>
      <c r="AM98" s="41"/>
      <c r="AN98" s="45">
        <f t="shared" si="41"/>
        <v>35.229681978798588</v>
      </c>
      <c r="AO98" s="41">
        <v>1132</v>
      </c>
      <c r="AP98" s="110"/>
      <c r="AQ98" s="111"/>
      <c r="AR98" s="126" t="str">
        <f t="shared" si="42"/>
        <v/>
      </c>
      <c r="AS98" s="126" t="str">
        <f t="shared" si="43"/>
        <v/>
      </c>
      <c r="AT98" s="127">
        <v>1368</v>
      </c>
      <c r="AU98" s="128"/>
      <c r="AV98" s="129"/>
      <c r="AW98" s="126" t="str">
        <f t="shared" si="44"/>
        <v/>
      </c>
      <c r="AX98" s="126" t="str">
        <f t="shared" si="45"/>
        <v/>
      </c>
      <c r="AY98" s="64" t="str">
        <f t="shared" si="46"/>
        <v/>
      </c>
      <c r="AZ98" s="97">
        <v>82.9</v>
      </c>
      <c r="BA98" s="68"/>
      <c r="BB98" s="68"/>
      <c r="BC98" s="68"/>
      <c r="BD98" s="68"/>
      <c r="BE98" s="15"/>
      <c r="BF98" s="5">
        <f t="shared" si="47"/>
        <v>11290</v>
      </c>
      <c r="BG98" s="42">
        <v>4800</v>
      </c>
      <c r="BH98" s="42">
        <v>1600</v>
      </c>
      <c r="BI98" s="42"/>
      <c r="BJ98" s="42"/>
      <c r="BK98" s="42"/>
      <c r="BL98" s="42"/>
      <c r="BM98" s="42">
        <v>4890</v>
      </c>
    </row>
    <row r="99" spans="1:65" outlineLevel="5">
      <c r="A99" s="22">
        <f t="shared" si="49"/>
        <v>3</v>
      </c>
      <c r="B99" s="9">
        <f t="shared" si="48"/>
        <v>43539</v>
      </c>
      <c r="C99" s="51">
        <v>405482</v>
      </c>
      <c r="D99" s="64">
        <f t="shared" si="37"/>
        <v>35.799999999999997</v>
      </c>
      <c r="E99" s="12">
        <v>37</v>
      </c>
      <c r="F99" s="12">
        <v>35</v>
      </c>
      <c r="G99" s="12">
        <v>37</v>
      </c>
      <c r="H99" s="12">
        <v>36</v>
      </c>
      <c r="I99" s="12">
        <v>36</v>
      </c>
      <c r="J99" s="12">
        <v>34</v>
      </c>
      <c r="K99" s="12">
        <v>36</v>
      </c>
      <c r="L99" s="12">
        <v>35</v>
      </c>
      <c r="M99" s="74">
        <f t="shared" si="38"/>
        <v>7.5</v>
      </c>
      <c r="N99" s="83">
        <v>7.51</v>
      </c>
      <c r="O99" s="83">
        <v>7.55</v>
      </c>
      <c r="P99" s="83">
        <v>7.48</v>
      </c>
      <c r="Q99" s="83">
        <v>7.61</v>
      </c>
      <c r="R99" s="83"/>
      <c r="S99" s="83"/>
      <c r="T99" s="83"/>
      <c r="U99" s="83"/>
      <c r="V99" s="5" t="str">
        <f t="shared" si="39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40"/>
        <v/>
      </c>
      <c r="AF99" s="41"/>
      <c r="AG99" s="41"/>
      <c r="AH99" s="41"/>
      <c r="AI99" s="41"/>
      <c r="AJ99" s="41"/>
      <c r="AK99" s="41"/>
      <c r="AL99" s="41"/>
      <c r="AM99" s="41"/>
      <c r="AN99" s="45">
        <f t="shared" si="41"/>
        <v>35.323294951284325</v>
      </c>
      <c r="AO99" s="41">
        <v>1129</v>
      </c>
      <c r="AP99" s="110">
        <v>5.0999999999999996</v>
      </c>
      <c r="AQ99" s="111">
        <v>4.03</v>
      </c>
      <c r="AR99" s="126">
        <f t="shared" si="42"/>
        <v>79.019607843137265</v>
      </c>
      <c r="AS99" s="126">
        <f t="shared" si="43"/>
        <v>20.980392156862735</v>
      </c>
      <c r="AT99" s="127">
        <v>1218</v>
      </c>
      <c r="AU99" s="128">
        <v>2.46</v>
      </c>
      <c r="AV99" s="129">
        <v>1.45</v>
      </c>
      <c r="AW99" s="126">
        <f t="shared" si="44"/>
        <v>58.943089430894311</v>
      </c>
      <c r="AX99" s="126">
        <f t="shared" si="45"/>
        <v>41.056910569105689</v>
      </c>
      <c r="AY99" s="64">
        <f t="shared" si="46"/>
        <v>61.882416529494158</v>
      </c>
      <c r="AZ99" s="97">
        <v>82.9</v>
      </c>
      <c r="BA99" s="68"/>
      <c r="BB99" s="68"/>
      <c r="BC99" s="68"/>
      <c r="BD99" s="68"/>
      <c r="BE99" s="15"/>
      <c r="BF99" s="5">
        <f t="shared" si="47"/>
        <v>12820</v>
      </c>
      <c r="BG99" s="42">
        <v>4800</v>
      </c>
      <c r="BH99" s="42">
        <v>3350</v>
      </c>
      <c r="BI99" s="42"/>
      <c r="BJ99" s="42"/>
      <c r="BK99" s="42"/>
      <c r="BL99" s="42"/>
      <c r="BM99" s="42">
        <v>4670</v>
      </c>
    </row>
    <row r="100" spans="1:65" outlineLevel="5">
      <c r="A100" s="22">
        <f t="shared" si="49"/>
        <v>3</v>
      </c>
      <c r="B100" s="9">
        <f t="shared" si="48"/>
        <v>43540</v>
      </c>
      <c r="C100" s="51">
        <v>390206</v>
      </c>
      <c r="D100" s="64">
        <f t="shared" si="37"/>
        <v>35.799999999999997</v>
      </c>
      <c r="E100" s="12">
        <v>37</v>
      </c>
      <c r="F100" s="12">
        <v>35</v>
      </c>
      <c r="G100" s="12">
        <v>37</v>
      </c>
      <c r="H100" s="12">
        <v>36</v>
      </c>
      <c r="I100" s="12">
        <v>36</v>
      </c>
      <c r="J100" s="12">
        <v>34</v>
      </c>
      <c r="K100" s="12">
        <v>36</v>
      </c>
      <c r="L100" s="12">
        <v>35</v>
      </c>
      <c r="M100" s="74" t="str">
        <f t="shared" si="38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9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40"/>
        <v/>
      </c>
      <c r="AF100" s="41"/>
      <c r="AG100" s="41"/>
      <c r="AH100" s="41"/>
      <c r="AI100" s="41"/>
      <c r="AJ100" s="41"/>
      <c r="AK100" s="41"/>
      <c r="AL100" s="41"/>
      <c r="AM100" s="41"/>
      <c r="AN100" s="45">
        <f t="shared" si="41"/>
        <v>30.098113207547168</v>
      </c>
      <c r="AO100" s="41">
        <v>1325</v>
      </c>
      <c r="AP100" s="110"/>
      <c r="AQ100" s="111"/>
      <c r="AR100" s="126" t="str">
        <f t="shared" si="42"/>
        <v/>
      </c>
      <c r="AS100" s="126" t="str">
        <f t="shared" si="43"/>
        <v/>
      </c>
      <c r="AT100" s="127">
        <v>1451</v>
      </c>
      <c r="AU100" s="128"/>
      <c r="AV100" s="129"/>
      <c r="AW100" s="126" t="str">
        <f t="shared" si="44"/>
        <v/>
      </c>
      <c r="AX100" s="126" t="str">
        <f t="shared" si="45"/>
        <v/>
      </c>
      <c r="AY100" s="64" t="str">
        <f t="shared" si="46"/>
        <v/>
      </c>
      <c r="AZ100" s="97"/>
      <c r="BA100" s="68"/>
      <c r="BB100" s="68"/>
      <c r="BC100" s="68"/>
      <c r="BD100" s="68"/>
      <c r="BE100" s="15"/>
      <c r="BF100" s="5">
        <f t="shared" si="47"/>
        <v>9620</v>
      </c>
      <c r="BG100" s="42">
        <v>4800</v>
      </c>
      <c r="BH100" s="42">
        <v>0</v>
      </c>
      <c r="BI100" s="42"/>
      <c r="BJ100" s="42"/>
      <c r="BK100" s="42"/>
      <c r="BL100" s="42"/>
      <c r="BM100" s="42">
        <v>4820</v>
      </c>
    </row>
    <row r="101" spans="1:65" outlineLevel="5">
      <c r="A101" s="22">
        <f t="shared" si="49"/>
        <v>3</v>
      </c>
      <c r="B101" s="9">
        <f t="shared" si="48"/>
        <v>43541</v>
      </c>
      <c r="C101" s="51">
        <v>348460</v>
      </c>
      <c r="D101" s="64">
        <f t="shared" si="37"/>
        <v>36</v>
      </c>
      <c r="E101" s="12">
        <v>38</v>
      </c>
      <c r="F101" s="12">
        <v>35</v>
      </c>
      <c r="G101" s="12">
        <v>37</v>
      </c>
      <c r="H101" s="12">
        <v>36</v>
      </c>
      <c r="I101" s="12">
        <v>37</v>
      </c>
      <c r="J101" s="12">
        <v>34</v>
      </c>
      <c r="K101" s="12">
        <v>36</v>
      </c>
      <c r="L101" s="12">
        <v>35</v>
      </c>
      <c r="M101" s="74" t="str">
        <f t="shared" si="38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9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40"/>
        <v/>
      </c>
      <c r="AF101" s="41"/>
      <c r="AG101" s="41"/>
      <c r="AH101" s="41"/>
      <c r="AI101" s="41"/>
      <c r="AJ101" s="41"/>
      <c r="AK101" s="41"/>
      <c r="AL101" s="41"/>
      <c r="AM101" s="41"/>
      <c r="AN101" s="45">
        <f t="shared" si="41"/>
        <v>31.253918495297807</v>
      </c>
      <c r="AO101" s="41">
        <v>1276</v>
      </c>
      <c r="AP101" s="110"/>
      <c r="AQ101" s="111"/>
      <c r="AR101" s="126" t="str">
        <f t="shared" si="42"/>
        <v/>
      </c>
      <c r="AS101" s="126" t="str">
        <f t="shared" si="43"/>
        <v/>
      </c>
      <c r="AT101" s="127">
        <v>1461</v>
      </c>
      <c r="AU101" s="128"/>
      <c r="AV101" s="129"/>
      <c r="AW101" s="126" t="str">
        <f t="shared" si="44"/>
        <v/>
      </c>
      <c r="AX101" s="126" t="str">
        <f t="shared" si="45"/>
        <v/>
      </c>
      <c r="AY101" s="64" t="str">
        <f t="shared" si="46"/>
        <v/>
      </c>
      <c r="AZ101" s="97"/>
      <c r="BA101" s="68"/>
      <c r="BB101" s="68"/>
      <c r="BC101" s="68"/>
      <c r="BD101" s="68"/>
      <c r="BE101" s="15"/>
      <c r="BF101" s="5">
        <f t="shared" si="47"/>
        <v>14370</v>
      </c>
      <c r="BG101" s="42">
        <v>4800</v>
      </c>
      <c r="BH101" s="42">
        <v>4700</v>
      </c>
      <c r="BI101" s="42"/>
      <c r="BJ101" s="42"/>
      <c r="BK101" s="42"/>
      <c r="BL101" s="42"/>
      <c r="BM101" s="42">
        <v>4870</v>
      </c>
    </row>
    <row r="102" spans="1:65" outlineLevel="5">
      <c r="A102" s="22">
        <f t="shared" si="49"/>
        <v>3</v>
      </c>
      <c r="B102" s="9">
        <f t="shared" si="48"/>
        <v>43542</v>
      </c>
      <c r="C102" s="51">
        <v>361237</v>
      </c>
      <c r="D102" s="64">
        <f t="shared" si="37"/>
        <v>36.299999999999997</v>
      </c>
      <c r="E102" s="12">
        <v>38</v>
      </c>
      <c r="F102" s="12">
        <v>35</v>
      </c>
      <c r="G102" s="12">
        <v>38</v>
      </c>
      <c r="H102" s="12">
        <v>36</v>
      </c>
      <c r="I102" s="12">
        <v>37</v>
      </c>
      <c r="J102" s="12">
        <v>34</v>
      </c>
      <c r="K102" s="12">
        <v>37</v>
      </c>
      <c r="L102" s="12">
        <v>35</v>
      </c>
      <c r="M102" s="74" t="str">
        <f t="shared" si="38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9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40"/>
        <v/>
      </c>
      <c r="AF102" s="41"/>
      <c r="AG102" s="41"/>
      <c r="AH102" s="41"/>
      <c r="AI102" s="41"/>
      <c r="AJ102" s="41"/>
      <c r="AK102" s="41"/>
      <c r="AL102" s="41"/>
      <c r="AM102" s="41"/>
      <c r="AN102" s="45">
        <f t="shared" si="41"/>
        <v>31.451104100946374</v>
      </c>
      <c r="AO102" s="41">
        <v>1268</v>
      </c>
      <c r="AP102" s="110"/>
      <c r="AQ102" s="111"/>
      <c r="AR102" s="126" t="str">
        <f t="shared" si="42"/>
        <v/>
      </c>
      <c r="AS102" s="126" t="str">
        <f t="shared" si="43"/>
        <v/>
      </c>
      <c r="AT102" s="127">
        <v>1497</v>
      </c>
      <c r="AU102" s="128"/>
      <c r="AV102" s="129"/>
      <c r="AW102" s="126" t="str">
        <f t="shared" si="44"/>
        <v/>
      </c>
      <c r="AX102" s="126" t="str">
        <f t="shared" si="45"/>
        <v/>
      </c>
      <c r="AY102" s="64" t="str">
        <f t="shared" si="46"/>
        <v/>
      </c>
      <c r="AZ102" s="97">
        <v>82.7</v>
      </c>
      <c r="BA102" s="68">
        <v>61.81</v>
      </c>
      <c r="BB102" s="68"/>
      <c r="BC102" s="68"/>
      <c r="BD102" s="68"/>
      <c r="BE102" s="15"/>
      <c r="BF102" s="5">
        <f t="shared" si="47"/>
        <v>13900</v>
      </c>
      <c r="BG102" s="42">
        <v>4800</v>
      </c>
      <c r="BH102" s="42">
        <v>5580</v>
      </c>
      <c r="BI102" s="42"/>
      <c r="BJ102" s="42"/>
      <c r="BK102" s="42"/>
      <c r="BL102" s="42"/>
      <c r="BM102" s="42">
        <v>3520</v>
      </c>
    </row>
    <row r="103" spans="1:65" outlineLevel="5">
      <c r="A103" s="22">
        <f t="shared" si="49"/>
        <v>3</v>
      </c>
      <c r="B103" s="9">
        <f t="shared" si="48"/>
        <v>43543</v>
      </c>
      <c r="C103" s="51">
        <v>371916</v>
      </c>
      <c r="D103" s="64">
        <f t="shared" si="37"/>
        <v>36</v>
      </c>
      <c r="E103" s="12">
        <v>37</v>
      </c>
      <c r="F103" s="12">
        <v>35</v>
      </c>
      <c r="G103" s="12">
        <v>38</v>
      </c>
      <c r="H103" s="12">
        <v>36</v>
      </c>
      <c r="I103" s="12">
        <v>36</v>
      </c>
      <c r="J103" s="12">
        <v>34</v>
      </c>
      <c r="K103" s="12">
        <v>37</v>
      </c>
      <c r="L103" s="12">
        <v>35</v>
      </c>
      <c r="M103" s="74" t="str">
        <f t="shared" si="38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9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40"/>
        <v/>
      </c>
      <c r="AF103" s="41"/>
      <c r="AG103" s="41"/>
      <c r="AH103" s="41"/>
      <c r="AI103" s="41"/>
      <c r="AJ103" s="41"/>
      <c r="AK103" s="41"/>
      <c r="AL103" s="41"/>
      <c r="AM103" s="41"/>
      <c r="AN103" s="45">
        <f t="shared" si="41"/>
        <v>33.372384937238493</v>
      </c>
      <c r="AO103" s="41">
        <v>1195</v>
      </c>
      <c r="AP103" s="110"/>
      <c r="AQ103" s="111"/>
      <c r="AR103" s="126" t="str">
        <f t="shared" si="42"/>
        <v/>
      </c>
      <c r="AS103" s="126" t="str">
        <f t="shared" si="43"/>
        <v/>
      </c>
      <c r="AT103" s="127">
        <v>1491</v>
      </c>
      <c r="AU103" s="128"/>
      <c r="AV103" s="129"/>
      <c r="AW103" s="126" t="str">
        <f t="shared" si="44"/>
        <v/>
      </c>
      <c r="AX103" s="126" t="str">
        <f t="shared" si="45"/>
        <v/>
      </c>
      <c r="AY103" s="64" t="str">
        <f t="shared" si="46"/>
        <v/>
      </c>
      <c r="AZ103" s="97">
        <v>81.900000000000006</v>
      </c>
      <c r="BA103" s="68"/>
      <c r="BB103" s="68"/>
      <c r="BC103" s="68"/>
      <c r="BD103" s="68"/>
      <c r="BE103" s="15"/>
      <c r="BF103" s="5">
        <f t="shared" si="47"/>
        <v>15920</v>
      </c>
      <c r="BG103" s="42">
        <v>4800</v>
      </c>
      <c r="BH103" s="42">
        <v>11120</v>
      </c>
      <c r="BI103" s="42"/>
      <c r="BJ103" s="42"/>
      <c r="BK103" s="42"/>
      <c r="BL103" s="42"/>
      <c r="BM103" s="42">
        <v>0</v>
      </c>
    </row>
    <row r="104" spans="1:65" outlineLevel="5">
      <c r="A104" s="22">
        <f t="shared" si="49"/>
        <v>3</v>
      </c>
      <c r="B104" s="9">
        <f t="shared" si="48"/>
        <v>43544</v>
      </c>
      <c r="C104" s="51">
        <v>388716</v>
      </c>
      <c r="D104" s="64">
        <f t="shared" si="37"/>
        <v>36</v>
      </c>
      <c r="E104" s="12">
        <v>37</v>
      </c>
      <c r="F104" s="12">
        <v>35</v>
      </c>
      <c r="G104" s="12">
        <v>38</v>
      </c>
      <c r="H104" s="12">
        <v>36</v>
      </c>
      <c r="I104" s="12">
        <v>36</v>
      </c>
      <c r="J104" s="12">
        <v>34</v>
      </c>
      <c r="K104" s="12">
        <v>37</v>
      </c>
      <c r="L104" s="12">
        <v>35</v>
      </c>
      <c r="M104" s="74" t="str">
        <f t="shared" si="38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9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40"/>
        <v/>
      </c>
      <c r="AF104" s="41"/>
      <c r="AG104" s="41"/>
      <c r="AH104" s="41"/>
      <c r="AI104" s="41"/>
      <c r="AJ104" s="41"/>
      <c r="AK104" s="41"/>
      <c r="AL104" s="41"/>
      <c r="AM104" s="41"/>
      <c r="AN104" s="45">
        <f t="shared" si="41"/>
        <v>32.502037489812551</v>
      </c>
      <c r="AO104" s="41">
        <v>1227</v>
      </c>
      <c r="AP104" s="110"/>
      <c r="AQ104" s="111"/>
      <c r="AR104" s="126" t="str">
        <f t="shared" si="42"/>
        <v/>
      </c>
      <c r="AS104" s="126" t="str">
        <f t="shared" si="43"/>
        <v/>
      </c>
      <c r="AT104" s="127">
        <v>1301</v>
      </c>
      <c r="AU104" s="128"/>
      <c r="AV104" s="129"/>
      <c r="AW104" s="126" t="str">
        <f t="shared" si="44"/>
        <v/>
      </c>
      <c r="AX104" s="126" t="str">
        <f t="shared" si="45"/>
        <v/>
      </c>
      <c r="AY104" s="64" t="str">
        <f t="shared" si="46"/>
        <v/>
      </c>
      <c r="AZ104" s="97">
        <v>81.7</v>
      </c>
      <c r="BA104" s="68"/>
      <c r="BB104" s="68"/>
      <c r="BC104" s="68"/>
      <c r="BD104" s="68"/>
      <c r="BE104" s="15"/>
      <c r="BF104" s="5">
        <f t="shared" si="47"/>
        <v>15760</v>
      </c>
      <c r="BG104" s="42">
        <v>6700</v>
      </c>
      <c r="BH104" s="42">
        <v>6430</v>
      </c>
      <c r="BI104" s="42"/>
      <c r="BJ104" s="42"/>
      <c r="BK104" s="42"/>
      <c r="BL104" s="42"/>
      <c r="BM104" s="42">
        <v>2630</v>
      </c>
    </row>
    <row r="105" spans="1:65" outlineLevel="5">
      <c r="A105" s="22">
        <f t="shared" si="49"/>
        <v>3</v>
      </c>
      <c r="B105" s="9">
        <f t="shared" si="48"/>
        <v>43545</v>
      </c>
      <c r="C105" s="51">
        <v>496841</v>
      </c>
      <c r="D105" s="64">
        <f t="shared" si="37"/>
        <v>36.299999999999997</v>
      </c>
      <c r="E105" s="12">
        <v>38</v>
      </c>
      <c r="F105" s="12">
        <v>35</v>
      </c>
      <c r="G105" s="12">
        <v>38</v>
      </c>
      <c r="H105" s="12">
        <v>36</v>
      </c>
      <c r="I105" s="12">
        <v>37</v>
      </c>
      <c r="J105" s="12">
        <v>34</v>
      </c>
      <c r="K105" s="12">
        <v>37</v>
      </c>
      <c r="L105" s="12">
        <v>35</v>
      </c>
      <c r="M105" s="74" t="str">
        <f t="shared" si="38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9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40"/>
        <v/>
      </c>
      <c r="AF105" s="41"/>
      <c r="AG105" s="41"/>
      <c r="AH105" s="41"/>
      <c r="AI105" s="41"/>
      <c r="AJ105" s="41"/>
      <c r="AK105" s="41"/>
      <c r="AL105" s="41"/>
      <c r="AM105" s="41"/>
      <c r="AN105" s="45">
        <f t="shared" si="41"/>
        <v>34.528138528138527</v>
      </c>
      <c r="AO105" s="41">
        <v>1155</v>
      </c>
      <c r="AP105" s="110"/>
      <c r="AQ105" s="111"/>
      <c r="AR105" s="126" t="str">
        <f t="shared" si="42"/>
        <v/>
      </c>
      <c r="AS105" s="126" t="str">
        <f t="shared" si="43"/>
        <v/>
      </c>
      <c r="AT105" s="127">
        <v>1315</v>
      </c>
      <c r="AU105" s="128"/>
      <c r="AV105" s="129"/>
      <c r="AW105" s="126" t="str">
        <f t="shared" si="44"/>
        <v/>
      </c>
      <c r="AX105" s="126" t="str">
        <f t="shared" si="45"/>
        <v/>
      </c>
      <c r="AY105" s="64" t="str">
        <f t="shared" si="46"/>
        <v/>
      </c>
      <c r="AZ105" s="97">
        <v>81.5</v>
      </c>
      <c r="BA105" s="68"/>
      <c r="BB105" s="68"/>
      <c r="BC105" s="68"/>
      <c r="BD105" s="68"/>
      <c r="BE105" s="15"/>
      <c r="BF105" s="5">
        <f t="shared" si="47"/>
        <v>16590</v>
      </c>
      <c r="BG105" s="42">
        <v>9600</v>
      </c>
      <c r="BH105" s="42">
        <v>2200</v>
      </c>
      <c r="BI105" s="42"/>
      <c r="BJ105" s="42"/>
      <c r="BK105" s="42"/>
      <c r="BL105" s="42"/>
      <c r="BM105" s="42">
        <v>4790</v>
      </c>
    </row>
    <row r="106" spans="1:65" outlineLevel="5">
      <c r="A106" s="22">
        <f t="shared" si="49"/>
        <v>3</v>
      </c>
      <c r="B106" s="9">
        <f t="shared" si="48"/>
        <v>43546</v>
      </c>
      <c r="C106" s="51">
        <v>488543</v>
      </c>
      <c r="D106" s="64">
        <f t="shared" si="37"/>
        <v>36.799999999999997</v>
      </c>
      <c r="E106" s="12">
        <v>38</v>
      </c>
      <c r="F106" s="12">
        <v>36</v>
      </c>
      <c r="G106" s="12">
        <v>38</v>
      </c>
      <c r="H106" s="12">
        <v>37</v>
      </c>
      <c r="I106" s="12">
        <v>37</v>
      </c>
      <c r="J106" s="12">
        <v>35</v>
      </c>
      <c r="K106" s="12">
        <v>37</v>
      </c>
      <c r="L106" s="12">
        <v>36</v>
      </c>
      <c r="M106" s="74">
        <f t="shared" si="38"/>
        <v>7.5</v>
      </c>
      <c r="N106" s="83">
        <v>7.47</v>
      </c>
      <c r="O106" s="83">
        <v>7.5</v>
      </c>
      <c r="P106" s="83">
        <v>7.6</v>
      </c>
      <c r="Q106" s="83">
        <v>7.58</v>
      </c>
      <c r="R106" s="83"/>
      <c r="S106" s="83"/>
      <c r="T106" s="83"/>
      <c r="U106" s="83"/>
      <c r="V106" s="5" t="str">
        <f t="shared" si="39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40"/>
        <v/>
      </c>
      <c r="AF106" s="41"/>
      <c r="AG106" s="41"/>
      <c r="AH106" s="41"/>
      <c r="AI106" s="41"/>
      <c r="AJ106" s="41"/>
      <c r="AK106" s="41"/>
      <c r="AL106" s="41"/>
      <c r="AM106" s="41"/>
      <c r="AN106" s="45">
        <f t="shared" si="41"/>
        <v>32.76910435497124</v>
      </c>
      <c r="AO106" s="41">
        <v>1217</v>
      </c>
      <c r="AP106" s="110">
        <v>4.72</v>
      </c>
      <c r="AQ106" s="111">
        <v>3.66</v>
      </c>
      <c r="AR106" s="126">
        <f t="shared" si="42"/>
        <v>77.542372881355931</v>
      </c>
      <c r="AS106" s="126">
        <f t="shared" si="43"/>
        <v>22.457627118644069</v>
      </c>
      <c r="AT106" s="127">
        <v>1432</v>
      </c>
      <c r="AU106" s="128">
        <v>2.5099999999999998</v>
      </c>
      <c r="AV106" s="129">
        <v>1.61</v>
      </c>
      <c r="AW106" s="126">
        <f t="shared" si="44"/>
        <v>64.143426294820728</v>
      </c>
      <c r="AX106" s="126">
        <f t="shared" si="45"/>
        <v>35.856573705179272</v>
      </c>
      <c r="AY106" s="64">
        <f t="shared" si="46"/>
        <v>48.190649666059471</v>
      </c>
      <c r="AZ106" s="97">
        <v>81.7</v>
      </c>
      <c r="BA106" s="68"/>
      <c r="BB106" s="68"/>
      <c r="BC106" s="68"/>
      <c r="BD106" s="68"/>
      <c r="BE106" s="15"/>
      <c r="BF106" s="5">
        <f t="shared" si="47"/>
        <v>18180</v>
      </c>
      <c r="BG106" s="42">
        <v>9600</v>
      </c>
      <c r="BH106" s="42">
        <v>2770</v>
      </c>
      <c r="BI106" s="42"/>
      <c r="BJ106" s="42"/>
      <c r="BK106" s="42"/>
      <c r="BL106" s="42"/>
      <c r="BM106" s="42">
        <v>5810</v>
      </c>
    </row>
    <row r="107" spans="1:65" outlineLevel="5">
      <c r="A107" s="22">
        <f t="shared" si="49"/>
        <v>3</v>
      </c>
      <c r="B107" s="9">
        <f t="shared" si="48"/>
        <v>43547</v>
      </c>
      <c r="C107" s="51">
        <v>442350</v>
      </c>
      <c r="D107" s="64">
        <f t="shared" si="37"/>
        <v>36.799999999999997</v>
      </c>
      <c r="E107" s="12">
        <v>39</v>
      </c>
      <c r="F107" s="12">
        <v>35</v>
      </c>
      <c r="G107" s="12">
        <v>39</v>
      </c>
      <c r="H107" s="12">
        <v>36</v>
      </c>
      <c r="I107" s="12">
        <v>38</v>
      </c>
      <c r="J107" s="12">
        <v>34</v>
      </c>
      <c r="K107" s="12">
        <v>38</v>
      </c>
      <c r="L107" s="12">
        <v>35</v>
      </c>
      <c r="M107" s="74" t="str">
        <f t="shared" si="38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9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40"/>
        <v/>
      </c>
      <c r="AF107" s="41"/>
      <c r="AG107" s="41"/>
      <c r="AH107" s="41"/>
      <c r="AI107" s="41"/>
      <c r="AJ107" s="41"/>
      <c r="AK107" s="41"/>
      <c r="AL107" s="41"/>
      <c r="AM107" s="41"/>
      <c r="AN107" s="45">
        <f t="shared" si="41"/>
        <v>35.960324616771864</v>
      </c>
      <c r="AO107" s="41">
        <v>1109</v>
      </c>
      <c r="AP107" s="110"/>
      <c r="AQ107" s="111"/>
      <c r="AR107" s="126" t="str">
        <f t="shared" si="42"/>
        <v/>
      </c>
      <c r="AS107" s="126" t="str">
        <f t="shared" si="43"/>
        <v/>
      </c>
      <c r="AT107" s="127">
        <v>1356</v>
      </c>
      <c r="AU107" s="128"/>
      <c r="AV107" s="129"/>
      <c r="AW107" s="126" t="str">
        <f t="shared" si="44"/>
        <v/>
      </c>
      <c r="AX107" s="126" t="str">
        <f t="shared" si="45"/>
        <v/>
      </c>
      <c r="AY107" s="64" t="str">
        <f t="shared" si="46"/>
        <v/>
      </c>
      <c r="AZ107" s="97"/>
      <c r="BA107" s="68"/>
      <c r="BB107" s="68"/>
      <c r="BC107" s="68"/>
      <c r="BD107" s="68"/>
      <c r="BE107" s="15"/>
      <c r="BF107" s="5">
        <f t="shared" si="47"/>
        <v>13620</v>
      </c>
      <c r="BG107" s="42">
        <v>9600</v>
      </c>
      <c r="BH107" s="42">
        <v>0</v>
      </c>
      <c r="BI107" s="42"/>
      <c r="BJ107" s="42"/>
      <c r="BK107" s="42"/>
      <c r="BL107" s="42"/>
      <c r="BM107" s="42">
        <v>4020</v>
      </c>
    </row>
    <row r="108" spans="1:65" outlineLevel="5">
      <c r="A108" s="22">
        <f t="shared" si="49"/>
        <v>3</v>
      </c>
      <c r="B108" s="9">
        <f t="shared" si="48"/>
        <v>43548</v>
      </c>
      <c r="C108" s="51">
        <v>376141</v>
      </c>
      <c r="D108" s="64">
        <f t="shared" si="37"/>
        <v>37.299999999999997</v>
      </c>
      <c r="E108" s="12">
        <v>38</v>
      </c>
      <c r="F108" s="12">
        <v>36</v>
      </c>
      <c r="G108" s="12">
        <v>40</v>
      </c>
      <c r="H108" s="12">
        <v>37</v>
      </c>
      <c r="I108" s="12">
        <v>37</v>
      </c>
      <c r="J108" s="12">
        <v>35</v>
      </c>
      <c r="K108" s="12">
        <v>39</v>
      </c>
      <c r="L108" s="12">
        <v>36</v>
      </c>
      <c r="M108" s="74" t="str">
        <f t="shared" si="38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9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40"/>
        <v/>
      </c>
      <c r="AF108" s="41"/>
      <c r="AG108" s="41"/>
      <c r="AH108" s="41"/>
      <c r="AI108" s="41"/>
      <c r="AJ108" s="41"/>
      <c r="AK108" s="41"/>
      <c r="AL108" s="41"/>
      <c r="AM108" s="41"/>
      <c r="AN108" s="45">
        <f t="shared" si="41"/>
        <v>36.654411764705884</v>
      </c>
      <c r="AO108" s="41">
        <v>1088</v>
      </c>
      <c r="AP108" s="110"/>
      <c r="AQ108" s="111"/>
      <c r="AR108" s="126" t="str">
        <f t="shared" si="42"/>
        <v/>
      </c>
      <c r="AS108" s="126" t="str">
        <f t="shared" si="43"/>
        <v/>
      </c>
      <c r="AT108" s="127">
        <v>1160</v>
      </c>
      <c r="AU108" s="128"/>
      <c r="AV108" s="129"/>
      <c r="AW108" s="126" t="str">
        <f t="shared" si="44"/>
        <v/>
      </c>
      <c r="AX108" s="126" t="str">
        <f t="shared" si="45"/>
        <v/>
      </c>
      <c r="AY108" s="64" t="str">
        <f t="shared" si="46"/>
        <v/>
      </c>
      <c r="AZ108" s="97"/>
      <c r="BA108" s="68"/>
      <c r="BB108" s="68"/>
      <c r="BC108" s="68"/>
      <c r="BD108" s="68"/>
      <c r="BE108" s="15"/>
      <c r="BF108" s="5">
        <f t="shared" si="47"/>
        <v>19150</v>
      </c>
      <c r="BG108" s="42">
        <v>9600</v>
      </c>
      <c r="BH108" s="42">
        <v>5100</v>
      </c>
      <c r="BI108" s="42"/>
      <c r="BJ108" s="42"/>
      <c r="BK108" s="42"/>
      <c r="BL108" s="42"/>
      <c r="BM108" s="42">
        <v>4450</v>
      </c>
    </row>
    <row r="109" spans="1:65" outlineLevel="5">
      <c r="A109" s="22">
        <f t="shared" si="49"/>
        <v>3</v>
      </c>
      <c r="B109" s="9">
        <f t="shared" si="48"/>
        <v>43549</v>
      </c>
      <c r="C109" s="51">
        <v>377093</v>
      </c>
      <c r="D109" s="64">
        <f t="shared" si="37"/>
        <v>37.5</v>
      </c>
      <c r="E109" s="12">
        <v>38</v>
      </c>
      <c r="F109" s="12">
        <v>37</v>
      </c>
      <c r="G109" s="12">
        <v>39</v>
      </c>
      <c r="H109" s="12">
        <v>38</v>
      </c>
      <c r="I109" s="12">
        <v>37</v>
      </c>
      <c r="J109" s="12">
        <v>36</v>
      </c>
      <c r="K109" s="12">
        <v>38</v>
      </c>
      <c r="L109" s="12">
        <v>37</v>
      </c>
      <c r="M109" s="74" t="str">
        <f t="shared" si="38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9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40"/>
        <v/>
      </c>
      <c r="AF109" s="41"/>
      <c r="AG109" s="41"/>
      <c r="AH109" s="41"/>
      <c r="AI109" s="41"/>
      <c r="AJ109" s="41"/>
      <c r="AK109" s="41"/>
      <c r="AL109" s="41"/>
      <c r="AM109" s="41"/>
      <c r="AN109" s="45">
        <f t="shared" si="41"/>
        <v>36.221616712079928</v>
      </c>
      <c r="AO109" s="41">
        <v>1101</v>
      </c>
      <c r="AP109" s="110"/>
      <c r="AQ109" s="111"/>
      <c r="AR109" s="126" t="str">
        <f t="shared" si="42"/>
        <v/>
      </c>
      <c r="AS109" s="126" t="str">
        <f t="shared" si="43"/>
        <v/>
      </c>
      <c r="AT109" s="127">
        <v>1257</v>
      </c>
      <c r="AU109" s="128"/>
      <c r="AV109" s="129"/>
      <c r="AW109" s="126" t="str">
        <f t="shared" si="44"/>
        <v/>
      </c>
      <c r="AX109" s="126" t="str">
        <f t="shared" si="45"/>
        <v/>
      </c>
      <c r="AY109" s="64" t="str">
        <f t="shared" si="46"/>
        <v/>
      </c>
      <c r="AZ109" s="97">
        <v>81.599999999999994</v>
      </c>
      <c r="BA109" s="68"/>
      <c r="BB109" s="68"/>
      <c r="BC109" s="68"/>
      <c r="BD109" s="68"/>
      <c r="BE109" s="15"/>
      <c r="BF109" s="5">
        <f t="shared" si="47"/>
        <v>16740</v>
      </c>
      <c r="BG109" s="42">
        <v>9600</v>
      </c>
      <c r="BH109" s="42">
        <v>2350</v>
      </c>
      <c r="BI109" s="42"/>
      <c r="BJ109" s="42"/>
      <c r="BK109" s="42"/>
      <c r="BL109" s="42"/>
      <c r="BM109" s="42">
        <v>4790</v>
      </c>
    </row>
    <row r="110" spans="1:65" outlineLevel="5">
      <c r="A110" s="22">
        <f t="shared" si="49"/>
        <v>3</v>
      </c>
      <c r="B110" s="9">
        <f t="shared" si="48"/>
        <v>43550</v>
      </c>
      <c r="C110" s="51">
        <v>382206</v>
      </c>
      <c r="D110" s="64">
        <f t="shared" si="37"/>
        <v>37.5</v>
      </c>
      <c r="E110" s="12">
        <v>37</v>
      </c>
      <c r="F110" s="12">
        <v>38</v>
      </c>
      <c r="G110" s="12">
        <v>39</v>
      </c>
      <c r="H110" s="12">
        <v>38</v>
      </c>
      <c r="I110" s="12">
        <v>36</v>
      </c>
      <c r="J110" s="12">
        <v>37</v>
      </c>
      <c r="K110" s="12">
        <v>38</v>
      </c>
      <c r="L110" s="12">
        <v>37</v>
      </c>
      <c r="M110" s="74" t="str">
        <f t="shared" si="38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9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40"/>
        <v/>
      </c>
      <c r="AF110" s="41"/>
      <c r="AG110" s="41"/>
      <c r="AH110" s="41"/>
      <c r="AI110" s="41"/>
      <c r="AJ110" s="41"/>
      <c r="AK110" s="41"/>
      <c r="AL110" s="41"/>
      <c r="AM110" s="41"/>
      <c r="AN110" s="45">
        <f t="shared" si="41"/>
        <v>31.253918495297807</v>
      </c>
      <c r="AO110" s="41">
        <v>1276</v>
      </c>
      <c r="AP110" s="110"/>
      <c r="AQ110" s="111"/>
      <c r="AR110" s="126" t="str">
        <f t="shared" si="42"/>
        <v/>
      </c>
      <c r="AS110" s="126" t="str">
        <f t="shared" si="43"/>
        <v/>
      </c>
      <c r="AT110" s="127">
        <v>1570</v>
      </c>
      <c r="AU110" s="128"/>
      <c r="AV110" s="129"/>
      <c r="AW110" s="126" t="str">
        <f t="shared" si="44"/>
        <v/>
      </c>
      <c r="AX110" s="126" t="str">
        <f t="shared" si="45"/>
        <v/>
      </c>
      <c r="AY110" s="64" t="str">
        <f t="shared" si="46"/>
        <v/>
      </c>
      <c r="AZ110" s="97">
        <v>82.5</v>
      </c>
      <c r="BA110" s="68"/>
      <c r="BB110" s="68"/>
      <c r="BC110" s="68"/>
      <c r="BD110" s="68"/>
      <c r="BE110" s="15"/>
      <c r="BF110" s="5">
        <f t="shared" si="47"/>
        <v>16730</v>
      </c>
      <c r="BG110" s="42">
        <v>7900</v>
      </c>
      <c r="BH110" s="42">
        <v>3910</v>
      </c>
      <c r="BI110" s="42"/>
      <c r="BJ110" s="42"/>
      <c r="BK110" s="42"/>
      <c r="BL110" s="42"/>
      <c r="BM110" s="42">
        <v>4920</v>
      </c>
    </row>
    <row r="111" spans="1:65" outlineLevel="5">
      <c r="A111" s="22">
        <f t="shared" si="49"/>
        <v>3</v>
      </c>
      <c r="B111" s="9">
        <f t="shared" si="48"/>
        <v>43551</v>
      </c>
      <c r="C111" s="51">
        <v>376903</v>
      </c>
      <c r="D111" s="64">
        <f t="shared" si="37"/>
        <v>37.299999999999997</v>
      </c>
      <c r="E111" s="12">
        <v>38</v>
      </c>
      <c r="F111" s="12">
        <v>37</v>
      </c>
      <c r="G111" s="12">
        <v>38</v>
      </c>
      <c r="H111" s="12">
        <v>38</v>
      </c>
      <c r="I111" s="12">
        <v>37</v>
      </c>
      <c r="J111" s="12">
        <v>36</v>
      </c>
      <c r="K111" s="12">
        <v>37</v>
      </c>
      <c r="L111" s="12">
        <v>37</v>
      </c>
      <c r="M111" s="74" t="str">
        <f t="shared" si="38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9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40"/>
        <v/>
      </c>
      <c r="AF111" s="41"/>
      <c r="AG111" s="41"/>
      <c r="AH111" s="41"/>
      <c r="AI111" s="41"/>
      <c r="AJ111" s="41"/>
      <c r="AK111" s="41"/>
      <c r="AL111" s="41"/>
      <c r="AM111" s="41"/>
      <c r="AN111" s="45">
        <f t="shared" si="41"/>
        <v>29.088256746900072</v>
      </c>
      <c r="AO111" s="41">
        <v>1371</v>
      </c>
      <c r="AP111" s="110"/>
      <c r="AQ111" s="111"/>
      <c r="AR111" s="126" t="str">
        <f t="shared" si="42"/>
        <v/>
      </c>
      <c r="AS111" s="126" t="str">
        <f t="shared" si="43"/>
        <v/>
      </c>
      <c r="AT111" s="127">
        <v>1582</v>
      </c>
      <c r="AU111" s="128"/>
      <c r="AV111" s="129"/>
      <c r="AW111" s="126" t="str">
        <f t="shared" si="44"/>
        <v/>
      </c>
      <c r="AX111" s="126" t="str">
        <f t="shared" si="45"/>
        <v/>
      </c>
      <c r="AY111" s="64" t="str">
        <f t="shared" si="46"/>
        <v/>
      </c>
      <c r="AZ111" s="97">
        <v>81.8</v>
      </c>
      <c r="BA111" s="68"/>
      <c r="BB111" s="68"/>
      <c r="BC111" s="68"/>
      <c r="BD111" s="68"/>
      <c r="BE111" s="15"/>
      <c r="BF111" s="5">
        <f t="shared" si="47"/>
        <v>14620</v>
      </c>
      <c r="BG111" s="42">
        <v>4800</v>
      </c>
      <c r="BH111" s="42">
        <v>4770</v>
      </c>
      <c r="BI111" s="42"/>
      <c r="BJ111" s="42"/>
      <c r="BK111" s="42"/>
      <c r="BL111" s="42"/>
      <c r="BM111" s="42">
        <v>5050</v>
      </c>
    </row>
    <row r="112" spans="1:65" outlineLevel="5">
      <c r="A112" s="22">
        <f t="shared" si="49"/>
        <v>3</v>
      </c>
      <c r="B112" s="9">
        <f t="shared" si="48"/>
        <v>43552</v>
      </c>
      <c r="C112" s="51">
        <v>381712</v>
      </c>
      <c r="D112" s="64">
        <f t="shared" si="37"/>
        <v>37.299999999999997</v>
      </c>
      <c r="E112" s="12">
        <v>38</v>
      </c>
      <c r="F112" s="12">
        <v>36</v>
      </c>
      <c r="G112" s="12">
        <v>39</v>
      </c>
      <c r="H112" s="12">
        <v>38</v>
      </c>
      <c r="I112" s="12">
        <v>37</v>
      </c>
      <c r="J112" s="12">
        <v>35</v>
      </c>
      <c r="K112" s="12">
        <v>38</v>
      </c>
      <c r="L112" s="12">
        <v>37</v>
      </c>
      <c r="M112" s="74" t="str">
        <f t="shared" si="38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9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40"/>
        <v/>
      </c>
      <c r="AF112" s="41"/>
      <c r="AG112" s="41"/>
      <c r="AH112" s="41"/>
      <c r="AI112" s="41"/>
      <c r="AJ112" s="41"/>
      <c r="AK112" s="41"/>
      <c r="AL112" s="41"/>
      <c r="AM112" s="41"/>
      <c r="AN112" s="45">
        <f t="shared" si="41"/>
        <v>33.94042553191489</v>
      </c>
      <c r="AO112" s="41">
        <v>1175</v>
      </c>
      <c r="AP112" s="110"/>
      <c r="AQ112" s="111"/>
      <c r="AR112" s="126" t="str">
        <f t="shared" si="42"/>
        <v/>
      </c>
      <c r="AS112" s="126" t="str">
        <f t="shared" si="43"/>
        <v/>
      </c>
      <c r="AT112" s="127">
        <v>1370</v>
      </c>
      <c r="AU112" s="128"/>
      <c r="AV112" s="129"/>
      <c r="AW112" s="126" t="str">
        <f t="shared" si="44"/>
        <v/>
      </c>
      <c r="AX112" s="126" t="str">
        <f t="shared" si="45"/>
        <v/>
      </c>
      <c r="AY112" s="64" t="str">
        <f t="shared" si="46"/>
        <v/>
      </c>
      <c r="AZ112" s="97">
        <v>81.7</v>
      </c>
      <c r="BA112" s="68"/>
      <c r="BB112" s="68"/>
      <c r="BC112" s="68"/>
      <c r="BD112" s="68"/>
      <c r="BE112" s="15"/>
      <c r="BF112" s="5">
        <f t="shared" si="47"/>
        <v>15760</v>
      </c>
      <c r="BG112" s="42">
        <v>4800</v>
      </c>
      <c r="BH112" s="42">
        <v>6000</v>
      </c>
      <c r="BI112" s="42"/>
      <c r="BJ112" s="42"/>
      <c r="BK112" s="42"/>
      <c r="BL112" s="42"/>
      <c r="BM112" s="42">
        <v>4960</v>
      </c>
    </row>
    <row r="113" spans="1:65" outlineLevel="5">
      <c r="A113" s="22">
        <f t="shared" si="49"/>
        <v>3</v>
      </c>
      <c r="B113" s="9">
        <f t="shared" si="48"/>
        <v>43553</v>
      </c>
      <c r="C113" s="51">
        <v>394254</v>
      </c>
      <c r="D113" s="64">
        <f t="shared" si="37"/>
        <v>37.299999999999997</v>
      </c>
      <c r="E113" s="12">
        <v>38</v>
      </c>
      <c r="F113" s="12">
        <v>37</v>
      </c>
      <c r="G113" s="12">
        <v>38</v>
      </c>
      <c r="H113" s="12">
        <v>38</v>
      </c>
      <c r="I113" s="12">
        <v>37</v>
      </c>
      <c r="J113" s="12">
        <v>36</v>
      </c>
      <c r="K113" s="12">
        <v>37</v>
      </c>
      <c r="L113" s="12">
        <v>37</v>
      </c>
      <c r="M113" s="74">
        <f t="shared" si="38"/>
        <v>7.5</v>
      </c>
      <c r="N113" s="83">
        <v>7.55</v>
      </c>
      <c r="O113" s="83">
        <v>7.61</v>
      </c>
      <c r="P113" s="83">
        <v>7.49</v>
      </c>
      <c r="Q113" s="83">
        <v>7.51</v>
      </c>
      <c r="R113" s="83"/>
      <c r="S113" s="83"/>
      <c r="T113" s="83"/>
      <c r="U113" s="83"/>
      <c r="V113" s="5" t="str">
        <f t="shared" si="39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40"/>
        <v/>
      </c>
      <c r="AF113" s="41"/>
      <c r="AG113" s="41"/>
      <c r="AH113" s="41"/>
      <c r="AI113" s="41"/>
      <c r="AJ113" s="41"/>
      <c r="AK113" s="41"/>
      <c r="AL113" s="41"/>
      <c r="AM113" s="41"/>
      <c r="AN113" s="45">
        <f t="shared" si="41"/>
        <v>35.702775290957923</v>
      </c>
      <c r="AO113" s="41">
        <v>1117</v>
      </c>
      <c r="AP113" s="110">
        <v>5.01</v>
      </c>
      <c r="AQ113" s="111">
        <v>3.89</v>
      </c>
      <c r="AR113" s="126">
        <f t="shared" si="42"/>
        <v>77.644710578842322</v>
      </c>
      <c r="AS113" s="126">
        <f t="shared" si="43"/>
        <v>22.355289421157678</v>
      </c>
      <c r="AT113" s="127">
        <v>1099</v>
      </c>
      <c r="AU113" s="128">
        <v>2.65</v>
      </c>
      <c r="AV113" s="129">
        <v>1.67</v>
      </c>
      <c r="AW113" s="126">
        <f t="shared" si="44"/>
        <v>63.018867924528301</v>
      </c>
      <c r="AX113" s="126">
        <f t="shared" si="45"/>
        <v>36.981132075471699</v>
      </c>
      <c r="AY113" s="64">
        <f t="shared" si="46"/>
        <v>50.936467131839905</v>
      </c>
      <c r="AZ113" s="97">
        <v>82.1</v>
      </c>
      <c r="BA113" s="68"/>
      <c r="BB113" s="68"/>
      <c r="BC113" s="68"/>
      <c r="BD113" s="68"/>
      <c r="BE113" s="15"/>
      <c r="BF113" s="5">
        <f t="shared" si="47"/>
        <v>17380</v>
      </c>
      <c r="BG113" s="42">
        <v>4800</v>
      </c>
      <c r="BH113" s="42">
        <v>7720</v>
      </c>
      <c r="BI113" s="42"/>
      <c r="BJ113" s="42"/>
      <c r="BK113" s="42"/>
      <c r="BL113" s="42"/>
      <c r="BM113" s="42">
        <v>4860</v>
      </c>
    </row>
    <row r="114" spans="1:65" outlineLevel="5">
      <c r="A114" s="22">
        <f t="shared" si="49"/>
        <v>3</v>
      </c>
      <c r="B114" s="9">
        <f t="shared" si="48"/>
        <v>43554</v>
      </c>
      <c r="C114" s="51">
        <v>392381</v>
      </c>
      <c r="D114" s="64">
        <f t="shared" si="37"/>
        <v>37.799999999999997</v>
      </c>
      <c r="E114" s="12">
        <v>38</v>
      </c>
      <c r="F114" s="12">
        <v>37</v>
      </c>
      <c r="G114" s="12">
        <v>39</v>
      </c>
      <c r="H114" s="12">
        <v>39</v>
      </c>
      <c r="I114" s="12">
        <v>37</v>
      </c>
      <c r="J114" s="12">
        <v>36</v>
      </c>
      <c r="K114" s="12">
        <v>38</v>
      </c>
      <c r="L114" s="12">
        <v>38</v>
      </c>
      <c r="M114" s="74" t="str">
        <f t="shared" si="38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9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40"/>
        <v/>
      </c>
      <c r="AF114" s="41"/>
      <c r="AG114" s="41"/>
      <c r="AH114" s="41"/>
      <c r="AI114" s="41"/>
      <c r="AJ114" s="41"/>
      <c r="AK114" s="41"/>
      <c r="AL114" s="41"/>
      <c r="AM114" s="41"/>
      <c r="AN114" s="45">
        <f t="shared" si="41"/>
        <v>39.602780536246279</v>
      </c>
      <c r="AO114" s="41">
        <v>1007</v>
      </c>
      <c r="AP114" s="110"/>
      <c r="AQ114" s="111"/>
      <c r="AR114" s="126" t="str">
        <f t="shared" si="42"/>
        <v/>
      </c>
      <c r="AS114" s="126" t="str">
        <f t="shared" si="43"/>
        <v/>
      </c>
      <c r="AT114" s="127">
        <v>1112</v>
      </c>
      <c r="AU114" s="128"/>
      <c r="AV114" s="129"/>
      <c r="AW114" s="126" t="str">
        <f t="shared" si="44"/>
        <v/>
      </c>
      <c r="AX114" s="126" t="str">
        <f t="shared" si="45"/>
        <v/>
      </c>
      <c r="AY114" s="64" t="str">
        <f t="shared" si="46"/>
        <v/>
      </c>
      <c r="AZ114" s="97"/>
      <c r="BA114" s="68"/>
      <c r="BB114" s="68"/>
      <c r="BC114" s="68"/>
      <c r="BD114" s="68"/>
      <c r="BE114" s="15"/>
      <c r="BF114" s="5">
        <f t="shared" si="47"/>
        <v>12490</v>
      </c>
      <c r="BG114" s="42">
        <v>4800</v>
      </c>
      <c r="BH114" s="42">
        <v>3000</v>
      </c>
      <c r="BI114" s="42"/>
      <c r="BJ114" s="42"/>
      <c r="BK114" s="42"/>
      <c r="BL114" s="42"/>
      <c r="BM114" s="42">
        <v>4690</v>
      </c>
    </row>
    <row r="115" spans="1:65" ht="17.25" outlineLevel="5" thickBot="1">
      <c r="A115" s="31">
        <f t="shared" si="49"/>
        <v>3</v>
      </c>
      <c r="B115" s="32">
        <f t="shared" si="48"/>
        <v>43555</v>
      </c>
      <c r="C115" s="51">
        <v>353812</v>
      </c>
      <c r="D115" s="64">
        <f t="shared" si="37"/>
        <v>38</v>
      </c>
      <c r="E115" s="12">
        <v>38</v>
      </c>
      <c r="F115" s="12">
        <v>37</v>
      </c>
      <c r="G115" s="12">
        <v>39</v>
      </c>
      <c r="H115" s="12">
        <v>40</v>
      </c>
      <c r="I115" s="12">
        <v>37</v>
      </c>
      <c r="J115" s="12">
        <v>36</v>
      </c>
      <c r="K115" s="12">
        <v>38</v>
      </c>
      <c r="L115" s="12">
        <v>39</v>
      </c>
      <c r="M115" s="74" t="str">
        <f t="shared" si="38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9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40"/>
        <v/>
      </c>
      <c r="AF115" s="41"/>
      <c r="AG115" s="41"/>
      <c r="AH115" s="41"/>
      <c r="AI115" s="41"/>
      <c r="AJ115" s="41"/>
      <c r="AK115" s="41"/>
      <c r="AL115" s="41"/>
      <c r="AM115" s="41"/>
      <c r="AN115" s="45">
        <f t="shared" si="41"/>
        <v>43.680175246440307</v>
      </c>
      <c r="AO115" s="41">
        <v>913</v>
      </c>
      <c r="AP115" s="110"/>
      <c r="AQ115" s="111"/>
      <c r="AR115" s="126" t="str">
        <f t="shared" si="42"/>
        <v/>
      </c>
      <c r="AS115" s="126" t="str">
        <f t="shared" si="43"/>
        <v/>
      </c>
      <c r="AT115" s="127">
        <v>1078</v>
      </c>
      <c r="AU115" s="128"/>
      <c r="AV115" s="129"/>
      <c r="AW115" s="126" t="str">
        <f t="shared" si="44"/>
        <v/>
      </c>
      <c r="AX115" s="126" t="str">
        <f t="shared" si="45"/>
        <v/>
      </c>
      <c r="AY115" s="64" t="str">
        <f t="shared" si="46"/>
        <v/>
      </c>
      <c r="AZ115" s="97"/>
      <c r="BA115" s="68"/>
      <c r="BB115" s="68"/>
      <c r="BC115" s="68"/>
      <c r="BD115" s="68"/>
      <c r="BE115" s="15"/>
      <c r="BF115" s="5">
        <f t="shared" si="47"/>
        <v>15166</v>
      </c>
      <c r="BG115" s="42">
        <v>4800</v>
      </c>
      <c r="BH115" s="42">
        <v>4230</v>
      </c>
      <c r="BI115" s="42"/>
      <c r="BJ115" s="42"/>
      <c r="BK115" s="42"/>
      <c r="BL115" s="42"/>
      <c r="BM115" s="42">
        <v>6136</v>
      </c>
    </row>
    <row r="116" spans="1:65" outlineLevel="4">
      <c r="A116" s="157" t="s">
        <v>37</v>
      </c>
      <c r="B116" s="158"/>
      <c r="C116" s="50">
        <f t="shared" ref="C116:BM116" si="50">SUBTOTAL(4,C85:C115)</f>
        <v>496841</v>
      </c>
      <c r="D116" s="60">
        <f t="shared" si="50"/>
        <v>38</v>
      </c>
      <c r="E116" s="28">
        <f t="shared" si="50"/>
        <v>39</v>
      </c>
      <c r="F116" s="28">
        <f t="shared" si="50"/>
        <v>38</v>
      </c>
      <c r="G116" s="28">
        <f t="shared" si="50"/>
        <v>40</v>
      </c>
      <c r="H116" s="28">
        <f t="shared" si="50"/>
        <v>40</v>
      </c>
      <c r="I116" s="28">
        <f t="shared" si="50"/>
        <v>38</v>
      </c>
      <c r="J116" s="28">
        <f t="shared" si="50"/>
        <v>37</v>
      </c>
      <c r="K116" s="28">
        <f t="shared" si="50"/>
        <v>39</v>
      </c>
      <c r="L116" s="28">
        <f t="shared" si="50"/>
        <v>39</v>
      </c>
      <c r="M116" s="71">
        <f t="shared" si="50"/>
        <v>7.5</v>
      </c>
      <c r="N116" s="82">
        <f t="shared" si="50"/>
        <v>7.56</v>
      </c>
      <c r="O116" s="82">
        <f t="shared" si="50"/>
        <v>7.61</v>
      </c>
      <c r="P116" s="82">
        <f t="shared" si="50"/>
        <v>7.6</v>
      </c>
      <c r="Q116" s="82">
        <f t="shared" si="50"/>
        <v>7.61</v>
      </c>
      <c r="R116" s="82">
        <f t="shared" si="50"/>
        <v>0</v>
      </c>
      <c r="S116" s="82">
        <f t="shared" si="50"/>
        <v>0</v>
      </c>
      <c r="T116" s="82">
        <f t="shared" si="50"/>
        <v>0</v>
      </c>
      <c r="U116" s="82">
        <f t="shared" si="50"/>
        <v>0</v>
      </c>
      <c r="V116" s="29">
        <f t="shared" si="50"/>
        <v>0</v>
      </c>
      <c r="W116" s="39">
        <f t="shared" si="50"/>
        <v>0</v>
      </c>
      <c r="X116" s="39">
        <f t="shared" si="50"/>
        <v>0</v>
      </c>
      <c r="Y116" s="39">
        <f t="shared" si="50"/>
        <v>0</v>
      </c>
      <c r="Z116" s="39">
        <f t="shared" si="50"/>
        <v>0</v>
      </c>
      <c r="AA116" s="39">
        <f t="shared" si="50"/>
        <v>0</v>
      </c>
      <c r="AB116" s="39">
        <f t="shared" si="50"/>
        <v>0</v>
      </c>
      <c r="AC116" s="39">
        <f t="shared" si="50"/>
        <v>0</v>
      </c>
      <c r="AD116" s="39">
        <f t="shared" si="50"/>
        <v>0</v>
      </c>
      <c r="AE116" s="29">
        <f t="shared" si="50"/>
        <v>0</v>
      </c>
      <c r="AF116" s="39">
        <f t="shared" si="50"/>
        <v>0</v>
      </c>
      <c r="AG116" s="39">
        <f t="shared" si="50"/>
        <v>0</v>
      </c>
      <c r="AH116" s="39">
        <f t="shared" si="50"/>
        <v>0</v>
      </c>
      <c r="AI116" s="39">
        <f t="shared" si="50"/>
        <v>0</v>
      </c>
      <c r="AJ116" s="39">
        <f t="shared" si="50"/>
        <v>0</v>
      </c>
      <c r="AK116" s="39">
        <f t="shared" si="50"/>
        <v>0</v>
      </c>
      <c r="AL116" s="39">
        <f t="shared" si="50"/>
        <v>0</v>
      </c>
      <c r="AM116" s="39">
        <f t="shared" si="50"/>
        <v>0</v>
      </c>
      <c r="AN116" s="39">
        <f t="shared" si="50"/>
        <v>48.339393939393936</v>
      </c>
      <c r="AO116" s="39">
        <f t="shared" si="50"/>
        <v>1390</v>
      </c>
      <c r="AP116" s="104">
        <f t="shared" si="50"/>
        <v>5.0999999999999996</v>
      </c>
      <c r="AQ116" s="105">
        <f t="shared" si="50"/>
        <v>4.03</v>
      </c>
      <c r="AR116" s="106">
        <f t="shared" si="50"/>
        <v>79.334916864608076</v>
      </c>
      <c r="AS116" s="106">
        <f t="shared" si="50"/>
        <v>22.457627118644069</v>
      </c>
      <c r="AT116" s="107">
        <f t="shared" si="50"/>
        <v>1582</v>
      </c>
      <c r="AU116" s="108">
        <f t="shared" si="50"/>
        <v>2.73</v>
      </c>
      <c r="AV116" s="109">
        <f t="shared" si="50"/>
        <v>1.72</v>
      </c>
      <c r="AW116" s="106">
        <f t="shared" si="50"/>
        <v>64.143426294820728</v>
      </c>
      <c r="AX116" s="106">
        <f t="shared" si="50"/>
        <v>41.056910569105689</v>
      </c>
      <c r="AY116" s="60">
        <f t="shared" si="50"/>
        <v>61.882416529494158</v>
      </c>
      <c r="AZ116" s="96">
        <f t="shared" si="50"/>
        <v>83</v>
      </c>
      <c r="BA116" s="67">
        <f t="shared" si="50"/>
        <v>61.81</v>
      </c>
      <c r="BB116" s="67">
        <f t="shared" si="50"/>
        <v>0</v>
      </c>
      <c r="BC116" s="67">
        <f t="shared" si="50"/>
        <v>0</v>
      </c>
      <c r="BD116" s="67">
        <f t="shared" si="50"/>
        <v>0</v>
      </c>
      <c r="BE116" s="27">
        <f t="shared" si="50"/>
        <v>0</v>
      </c>
      <c r="BF116" s="29">
        <f t="shared" si="50"/>
        <v>19150</v>
      </c>
      <c r="BG116" s="39">
        <f t="shared" si="50"/>
        <v>9600</v>
      </c>
      <c r="BH116" s="40">
        <f t="shared" si="50"/>
        <v>11120</v>
      </c>
      <c r="BI116" s="40">
        <f t="shared" si="50"/>
        <v>0</v>
      </c>
      <c r="BJ116" s="40">
        <f t="shared" si="50"/>
        <v>0</v>
      </c>
      <c r="BK116" s="40">
        <f t="shared" si="50"/>
        <v>0</v>
      </c>
      <c r="BL116" s="40">
        <f t="shared" si="50"/>
        <v>0</v>
      </c>
      <c r="BM116" s="27">
        <f t="shared" si="50"/>
        <v>6136</v>
      </c>
    </row>
    <row r="117" spans="1:65" outlineLevel="3">
      <c r="A117" s="187" t="s">
        <v>26</v>
      </c>
      <c r="B117" s="188"/>
      <c r="C117" s="51">
        <f t="shared" ref="C117:BM117" si="51">SUBTOTAL(5,C85:C115)</f>
        <v>334942</v>
      </c>
      <c r="D117" s="61">
        <f t="shared" si="51"/>
        <v>35.799999999999997</v>
      </c>
      <c r="E117" s="12">
        <f t="shared" si="51"/>
        <v>37</v>
      </c>
      <c r="F117" s="12">
        <f t="shared" si="51"/>
        <v>35</v>
      </c>
      <c r="G117" s="12">
        <f t="shared" si="51"/>
        <v>37</v>
      </c>
      <c r="H117" s="12">
        <f t="shared" si="51"/>
        <v>36</v>
      </c>
      <c r="I117" s="12">
        <f t="shared" si="51"/>
        <v>36</v>
      </c>
      <c r="J117" s="12">
        <f t="shared" si="51"/>
        <v>34</v>
      </c>
      <c r="K117" s="12">
        <f t="shared" si="51"/>
        <v>36</v>
      </c>
      <c r="L117" s="12">
        <f t="shared" si="51"/>
        <v>35</v>
      </c>
      <c r="M117" s="72">
        <f t="shared" si="51"/>
        <v>7.5</v>
      </c>
      <c r="N117" s="83">
        <f t="shared" si="51"/>
        <v>7.47</v>
      </c>
      <c r="O117" s="83">
        <f t="shared" si="51"/>
        <v>7.48</v>
      </c>
      <c r="P117" s="83">
        <f t="shared" si="51"/>
        <v>7.48</v>
      </c>
      <c r="Q117" s="83">
        <f t="shared" si="51"/>
        <v>7.51</v>
      </c>
      <c r="R117" s="83">
        <f t="shared" si="51"/>
        <v>0</v>
      </c>
      <c r="S117" s="83">
        <f t="shared" si="51"/>
        <v>0</v>
      </c>
      <c r="T117" s="83">
        <f t="shared" si="51"/>
        <v>0</v>
      </c>
      <c r="U117" s="83">
        <f t="shared" si="51"/>
        <v>0</v>
      </c>
      <c r="V117" s="6">
        <f t="shared" si="51"/>
        <v>0</v>
      </c>
      <c r="W117" s="41">
        <f t="shared" si="51"/>
        <v>0</v>
      </c>
      <c r="X117" s="41">
        <f t="shared" si="51"/>
        <v>0</v>
      </c>
      <c r="Y117" s="41">
        <f t="shared" si="51"/>
        <v>0</v>
      </c>
      <c r="Z117" s="41">
        <f t="shared" si="51"/>
        <v>0</v>
      </c>
      <c r="AA117" s="41">
        <f t="shared" si="51"/>
        <v>0</v>
      </c>
      <c r="AB117" s="41">
        <f t="shared" si="51"/>
        <v>0</v>
      </c>
      <c r="AC117" s="41">
        <f t="shared" si="51"/>
        <v>0</v>
      </c>
      <c r="AD117" s="41">
        <f t="shared" si="51"/>
        <v>0</v>
      </c>
      <c r="AE117" s="6">
        <f t="shared" si="51"/>
        <v>0</v>
      </c>
      <c r="AF117" s="41">
        <f t="shared" si="51"/>
        <v>0</v>
      </c>
      <c r="AG117" s="41">
        <f t="shared" si="51"/>
        <v>0</v>
      </c>
      <c r="AH117" s="41">
        <f t="shared" si="51"/>
        <v>0</v>
      </c>
      <c r="AI117" s="41">
        <f t="shared" si="51"/>
        <v>0</v>
      </c>
      <c r="AJ117" s="41">
        <f t="shared" si="51"/>
        <v>0</v>
      </c>
      <c r="AK117" s="41">
        <f t="shared" si="51"/>
        <v>0</v>
      </c>
      <c r="AL117" s="41">
        <f t="shared" si="51"/>
        <v>0</v>
      </c>
      <c r="AM117" s="41">
        <f t="shared" si="51"/>
        <v>0</v>
      </c>
      <c r="AN117" s="41">
        <f t="shared" si="51"/>
        <v>28.690647482014388</v>
      </c>
      <c r="AO117" s="41">
        <f t="shared" si="51"/>
        <v>825</v>
      </c>
      <c r="AP117" s="110">
        <f t="shared" si="51"/>
        <v>4.21</v>
      </c>
      <c r="AQ117" s="111">
        <f t="shared" si="51"/>
        <v>3.34</v>
      </c>
      <c r="AR117" s="112">
        <f t="shared" si="51"/>
        <v>77.542372881355931</v>
      </c>
      <c r="AS117" s="112">
        <f t="shared" si="51"/>
        <v>20.665083135391924</v>
      </c>
      <c r="AT117" s="113">
        <f t="shared" si="51"/>
        <v>921</v>
      </c>
      <c r="AU117" s="114">
        <f t="shared" si="51"/>
        <v>2.46</v>
      </c>
      <c r="AV117" s="115">
        <f t="shared" si="51"/>
        <v>1.45</v>
      </c>
      <c r="AW117" s="112">
        <f t="shared" si="51"/>
        <v>58.943089430894311</v>
      </c>
      <c r="AX117" s="112">
        <f t="shared" si="51"/>
        <v>35.856573705179272</v>
      </c>
      <c r="AY117" s="61">
        <f t="shared" si="51"/>
        <v>48.190649666059471</v>
      </c>
      <c r="AZ117" s="97">
        <f t="shared" si="51"/>
        <v>81.2</v>
      </c>
      <c r="BA117" s="68">
        <f t="shared" si="51"/>
        <v>61.81</v>
      </c>
      <c r="BB117" s="68">
        <f t="shared" si="51"/>
        <v>0</v>
      </c>
      <c r="BC117" s="68">
        <f t="shared" si="51"/>
        <v>0</v>
      </c>
      <c r="BD117" s="68">
        <f t="shared" si="51"/>
        <v>0</v>
      </c>
      <c r="BE117" s="15">
        <f t="shared" si="51"/>
        <v>0</v>
      </c>
      <c r="BF117" s="6">
        <f t="shared" si="51"/>
        <v>9230</v>
      </c>
      <c r="BG117" s="41">
        <f t="shared" si="51"/>
        <v>2900</v>
      </c>
      <c r="BH117" s="42">
        <f t="shared" si="51"/>
        <v>0</v>
      </c>
      <c r="BI117" s="42">
        <f t="shared" si="51"/>
        <v>0</v>
      </c>
      <c r="BJ117" s="42">
        <f t="shared" si="51"/>
        <v>0</v>
      </c>
      <c r="BK117" s="42">
        <f t="shared" si="51"/>
        <v>0</v>
      </c>
      <c r="BL117" s="42">
        <f t="shared" si="51"/>
        <v>0</v>
      </c>
      <c r="BM117" s="15">
        <f t="shared" si="51"/>
        <v>0</v>
      </c>
    </row>
    <row r="118" spans="1:65" outlineLevel="2">
      <c r="A118" s="187" t="s">
        <v>15</v>
      </c>
      <c r="B118" s="188"/>
      <c r="C118" s="51">
        <f>IFERROR(SUBTOTAL(1,C85:C115),"")</f>
        <v>388659.87096774194</v>
      </c>
      <c r="D118" s="61">
        <f t="shared" ref="D118:BM118" si="52">IFERROR(SUBTOTAL(1,D85:D115),"")</f>
        <v>36.783870967741919</v>
      </c>
      <c r="E118" s="12">
        <f t="shared" si="52"/>
        <v>37.58064516129032</v>
      </c>
      <c r="F118" s="12">
        <f t="shared" si="52"/>
        <v>35.838709677419352</v>
      </c>
      <c r="G118" s="12">
        <f t="shared" si="52"/>
        <v>38.29032258064516</v>
      </c>
      <c r="H118" s="12">
        <f t="shared" si="52"/>
        <v>37.322580645161288</v>
      </c>
      <c r="I118" s="12">
        <f t="shared" si="52"/>
        <v>36.58064516129032</v>
      </c>
      <c r="J118" s="12">
        <f t="shared" si="52"/>
        <v>34.838709677419352</v>
      </c>
      <c r="K118" s="12">
        <f t="shared" si="52"/>
        <v>37.29032258064516</v>
      </c>
      <c r="L118" s="12">
        <f t="shared" si="52"/>
        <v>36.322580645161288</v>
      </c>
      <c r="M118" s="72">
        <f t="shared" si="52"/>
        <v>7.5</v>
      </c>
      <c r="N118" s="83">
        <f t="shared" si="52"/>
        <v>7.5225</v>
      </c>
      <c r="O118" s="83">
        <f t="shared" si="52"/>
        <v>7.5350000000000001</v>
      </c>
      <c r="P118" s="83">
        <f t="shared" si="52"/>
        <v>7.52</v>
      </c>
      <c r="Q118" s="83">
        <f t="shared" si="52"/>
        <v>7.5625</v>
      </c>
      <c r="R118" s="83" t="str">
        <f t="shared" si="52"/>
        <v/>
      </c>
      <c r="S118" s="83" t="str">
        <f t="shared" si="52"/>
        <v/>
      </c>
      <c r="T118" s="83" t="str">
        <f t="shared" si="52"/>
        <v/>
      </c>
      <c r="U118" s="83" t="str">
        <f t="shared" si="52"/>
        <v/>
      </c>
      <c r="V118" s="6" t="str">
        <f t="shared" si="52"/>
        <v/>
      </c>
      <c r="W118" s="41" t="str">
        <f t="shared" si="52"/>
        <v/>
      </c>
      <c r="X118" s="41" t="str">
        <f t="shared" si="52"/>
        <v/>
      </c>
      <c r="Y118" s="41" t="str">
        <f t="shared" si="52"/>
        <v/>
      </c>
      <c r="Z118" s="41" t="str">
        <f t="shared" si="52"/>
        <v/>
      </c>
      <c r="AA118" s="41" t="str">
        <f t="shared" si="52"/>
        <v/>
      </c>
      <c r="AB118" s="41" t="str">
        <f t="shared" si="52"/>
        <v/>
      </c>
      <c r="AC118" s="41" t="str">
        <f t="shared" si="52"/>
        <v/>
      </c>
      <c r="AD118" s="41" t="str">
        <f t="shared" si="52"/>
        <v/>
      </c>
      <c r="AE118" s="6" t="str">
        <f t="shared" si="52"/>
        <v/>
      </c>
      <c r="AF118" s="41" t="str">
        <f t="shared" si="52"/>
        <v/>
      </c>
      <c r="AG118" s="41" t="str">
        <f t="shared" si="52"/>
        <v/>
      </c>
      <c r="AH118" s="41" t="str">
        <f t="shared" si="52"/>
        <v/>
      </c>
      <c r="AI118" s="41" t="str">
        <f t="shared" si="52"/>
        <v/>
      </c>
      <c r="AJ118" s="41" t="str">
        <f t="shared" si="52"/>
        <v/>
      </c>
      <c r="AK118" s="41" t="str">
        <f t="shared" si="52"/>
        <v/>
      </c>
      <c r="AL118" s="41" t="str">
        <f t="shared" si="52"/>
        <v/>
      </c>
      <c r="AM118" s="41" t="str">
        <f t="shared" si="52"/>
        <v/>
      </c>
      <c r="AN118" s="41">
        <f t="shared" si="52"/>
        <v>34.846518423048991</v>
      </c>
      <c r="AO118" s="41">
        <f t="shared" si="52"/>
        <v>1165.3548387096773</v>
      </c>
      <c r="AP118" s="110">
        <f t="shared" si="52"/>
        <v>4.76</v>
      </c>
      <c r="AQ118" s="111">
        <f t="shared" si="52"/>
        <v>3.7300000000000004</v>
      </c>
      <c r="AR118" s="112">
        <f t="shared" si="52"/>
        <v>78.385402041985898</v>
      </c>
      <c r="AS118" s="112">
        <f t="shared" si="52"/>
        <v>21.614597958014102</v>
      </c>
      <c r="AT118" s="113">
        <f t="shared" si="52"/>
        <v>1276.6451612903227</v>
      </c>
      <c r="AU118" s="114">
        <f t="shared" si="52"/>
        <v>2.5874999999999999</v>
      </c>
      <c r="AV118" s="115">
        <f t="shared" si="52"/>
        <v>1.6125</v>
      </c>
      <c r="AW118" s="112">
        <f t="shared" si="52"/>
        <v>62.277261663476587</v>
      </c>
      <c r="AX118" s="112">
        <f t="shared" si="52"/>
        <v>37.722738336523413</v>
      </c>
      <c r="AY118" s="61">
        <f t="shared" si="52"/>
        <v>54.162681547298675</v>
      </c>
      <c r="AZ118" s="97">
        <f t="shared" si="52"/>
        <v>82.22</v>
      </c>
      <c r="BA118" s="68">
        <f t="shared" si="52"/>
        <v>61.81</v>
      </c>
      <c r="BB118" s="68" t="str">
        <f t="shared" si="52"/>
        <v/>
      </c>
      <c r="BC118" s="68" t="str">
        <f t="shared" si="52"/>
        <v/>
      </c>
      <c r="BD118" s="68" t="str">
        <f t="shared" si="52"/>
        <v/>
      </c>
      <c r="BE118" s="15" t="str">
        <f>IFERROR(SUBTOTAL(1,BE85:BE115),"")</f>
        <v/>
      </c>
      <c r="BF118" s="6">
        <f t="shared" si="52"/>
        <v>13970.838709677419</v>
      </c>
      <c r="BG118" s="41">
        <f t="shared" si="52"/>
        <v>5661.2903225806449</v>
      </c>
      <c r="BH118" s="42">
        <f t="shared" si="52"/>
        <v>3731.9354838709678</v>
      </c>
      <c r="BI118" s="42" t="str">
        <f t="shared" si="52"/>
        <v/>
      </c>
      <c r="BJ118" s="42" t="str">
        <f t="shared" si="52"/>
        <v/>
      </c>
      <c r="BK118" s="42" t="str">
        <f t="shared" si="52"/>
        <v/>
      </c>
      <c r="BL118" s="42" t="str">
        <f t="shared" si="52"/>
        <v/>
      </c>
      <c r="BM118" s="15">
        <f t="shared" si="52"/>
        <v>4577.6129032258068</v>
      </c>
    </row>
    <row r="119" spans="1:65" ht="17.25" outlineLevel="1" thickBot="1">
      <c r="A119" s="189" t="s">
        <v>58</v>
      </c>
      <c r="B119" s="190"/>
      <c r="C119" s="52">
        <f>SUBTOTAL(9,C85:C115)</f>
        <v>12048456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36126</v>
      </c>
      <c r="AP119" s="116"/>
      <c r="AQ119" s="117"/>
      <c r="AR119" s="118"/>
      <c r="AS119" s="118"/>
      <c r="AT119" s="119">
        <f>SUBTOTAL(9,AT85:AT115)</f>
        <v>39576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3">SUBTOTAL(9,BF85:BF115)</f>
        <v>433096</v>
      </c>
      <c r="BG119" s="43">
        <f t="shared" si="53"/>
        <v>175500</v>
      </c>
      <c r="BH119" s="44">
        <f t="shared" si="53"/>
        <v>115690</v>
      </c>
      <c r="BI119" s="44">
        <f t="shared" si="53"/>
        <v>0</v>
      </c>
      <c r="BJ119" s="44">
        <f t="shared" si="53"/>
        <v>0</v>
      </c>
      <c r="BK119" s="44">
        <f t="shared" si="53"/>
        <v>0</v>
      </c>
      <c r="BL119" s="44">
        <f t="shared" si="53"/>
        <v>0</v>
      </c>
      <c r="BM119" s="16">
        <f t="shared" si="53"/>
        <v>141906</v>
      </c>
    </row>
    <row r="120" spans="1:65" outlineLevel="5">
      <c r="A120" s="21">
        <f t="shared" si="49"/>
        <v>4</v>
      </c>
      <c r="B120" s="33">
        <f>B115+1</f>
        <v>43556</v>
      </c>
      <c r="C120" s="51">
        <v>360436</v>
      </c>
      <c r="D120" s="64">
        <f t="shared" ref="D120:D149" si="54">IFERROR(ROUND(AVERAGE(E120:L120),1),"")</f>
        <v>37.799999999999997</v>
      </c>
      <c r="E120" s="12">
        <v>38</v>
      </c>
      <c r="F120" s="12">
        <v>37</v>
      </c>
      <c r="G120" s="12">
        <v>38</v>
      </c>
      <c r="H120" s="12">
        <v>40</v>
      </c>
      <c r="I120" s="12">
        <v>37</v>
      </c>
      <c r="J120" s="12">
        <v>36</v>
      </c>
      <c r="K120" s="12">
        <v>37</v>
      </c>
      <c r="L120" s="12">
        <v>39</v>
      </c>
      <c r="M120" s="74" t="str">
        <f t="shared" ref="M120:M149" si="55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6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7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5">
        <f t="shared" ref="AN120:AN149" si="58">39880/AO120</f>
        <v>42.201058201058203</v>
      </c>
      <c r="AO120" s="41">
        <v>945</v>
      </c>
      <c r="AP120" s="110"/>
      <c r="AQ120" s="111"/>
      <c r="AR120" s="126" t="str">
        <f t="shared" ref="AR120:AR149" si="59">IFERROR(AQ120/AP120*100,"")</f>
        <v/>
      </c>
      <c r="AS120" s="126" t="str">
        <f t="shared" ref="AS120:AS149" si="60">IFERROR(100-AR120,"")</f>
        <v/>
      </c>
      <c r="AT120" s="127">
        <v>1093</v>
      </c>
      <c r="AU120" s="128"/>
      <c r="AV120" s="129"/>
      <c r="AW120" s="126" t="str">
        <f t="shared" ref="AW120:AW149" si="61">IFERROR(AV120/AU120*100,"")</f>
        <v/>
      </c>
      <c r="AX120" s="126" t="str">
        <f t="shared" ref="AX120:AX149" si="62">IFERROR(100-AW120,"")</f>
        <v/>
      </c>
      <c r="AY120" s="64" t="str">
        <f t="shared" ref="AY120:AY149" si="63">IFERROR((1-((AW120*AS120)/(AX120*AR120)))*100,"")</f>
        <v/>
      </c>
      <c r="AZ120" s="97">
        <v>81.900000000000006</v>
      </c>
      <c r="BA120" s="68"/>
      <c r="BB120" s="68"/>
      <c r="BC120" s="68"/>
      <c r="BD120" s="68"/>
      <c r="BE120" s="15"/>
      <c r="BF120" s="5">
        <f t="shared" ref="BF120:BF149" si="64">IF(SUM(BG120:BM120)=0,"",SUM(BG120:BM120))</f>
        <v>13050</v>
      </c>
      <c r="BG120" s="42">
        <v>4800</v>
      </c>
      <c r="BH120" s="42">
        <v>3660</v>
      </c>
      <c r="BI120" s="42"/>
      <c r="BJ120" s="42"/>
      <c r="BK120" s="42"/>
      <c r="BL120" s="42"/>
      <c r="BM120" s="42">
        <v>4590</v>
      </c>
    </row>
    <row r="121" spans="1:65" outlineLevel="5">
      <c r="A121" s="22">
        <f t="shared" si="49"/>
        <v>4</v>
      </c>
      <c r="B121" s="9">
        <f t="shared" si="48"/>
        <v>43557</v>
      </c>
      <c r="C121" s="51">
        <v>366547</v>
      </c>
      <c r="D121" s="64">
        <f t="shared" si="54"/>
        <v>38</v>
      </c>
      <c r="E121" s="12">
        <v>38</v>
      </c>
      <c r="F121" s="12">
        <v>37</v>
      </c>
      <c r="G121" s="12">
        <v>39</v>
      </c>
      <c r="H121" s="12">
        <v>40</v>
      </c>
      <c r="I121" s="12">
        <v>37</v>
      </c>
      <c r="J121" s="12">
        <v>36</v>
      </c>
      <c r="K121" s="12">
        <v>38</v>
      </c>
      <c r="L121" s="12">
        <v>39</v>
      </c>
      <c r="M121" s="74" t="str">
        <f t="shared" si="55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6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7"/>
        <v/>
      </c>
      <c r="AF121" s="41"/>
      <c r="AG121" s="41"/>
      <c r="AH121" s="41"/>
      <c r="AI121" s="41"/>
      <c r="AJ121" s="41"/>
      <c r="AK121" s="41"/>
      <c r="AL121" s="41"/>
      <c r="AM121" s="41"/>
      <c r="AN121" s="45">
        <f t="shared" si="58"/>
        <v>38.793774319066145</v>
      </c>
      <c r="AO121" s="41">
        <v>1028</v>
      </c>
      <c r="AP121" s="110"/>
      <c r="AQ121" s="111"/>
      <c r="AR121" s="126" t="str">
        <f t="shared" si="59"/>
        <v/>
      </c>
      <c r="AS121" s="126" t="str">
        <f t="shared" si="60"/>
        <v/>
      </c>
      <c r="AT121" s="127">
        <v>1127</v>
      </c>
      <c r="AU121" s="128"/>
      <c r="AV121" s="129"/>
      <c r="AW121" s="126" t="str">
        <f t="shared" si="61"/>
        <v/>
      </c>
      <c r="AX121" s="126" t="str">
        <f t="shared" si="62"/>
        <v/>
      </c>
      <c r="AY121" s="64" t="str">
        <f t="shared" si="63"/>
        <v/>
      </c>
      <c r="AZ121" s="97">
        <v>82.6</v>
      </c>
      <c r="BA121" s="68"/>
      <c r="BB121" s="68"/>
      <c r="BC121" s="68"/>
      <c r="BD121" s="68"/>
      <c r="BE121" s="15"/>
      <c r="BF121" s="5">
        <f t="shared" si="64"/>
        <v>12350</v>
      </c>
      <c r="BG121" s="42">
        <v>4800</v>
      </c>
      <c r="BH121" s="42">
        <v>2700</v>
      </c>
      <c r="BI121" s="42"/>
      <c r="BJ121" s="42"/>
      <c r="BK121" s="42"/>
      <c r="BL121" s="42"/>
      <c r="BM121" s="42">
        <v>4850</v>
      </c>
    </row>
    <row r="122" spans="1:65" outlineLevel="5">
      <c r="A122" s="22">
        <f t="shared" si="49"/>
        <v>4</v>
      </c>
      <c r="B122" s="9">
        <f t="shared" si="48"/>
        <v>43558</v>
      </c>
      <c r="C122" s="51">
        <v>367946</v>
      </c>
      <c r="D122" s="64">
        <f t="shared" si="54"/>
        <v>37.799999999999997</v>
      </c>
      <c r="E122" s="12">
        <v>38</v>
      </c>
      <c r="F122" s="12">
        <v>37</v>
      </c>
      <c r="G122" s="12">
        <v>38</v>
      </c>
      <c r="H122" s="12">
        <v>40</v>
      </c>
      <c r="I122" s="12">
        <v>37</v>
      </c>
      <c r="J122" s="12">
        <v>36</v>
      </c>
      <c r="K122" s="12">
        <v>37</v>
      </c>
      <c r="L122" s="12">
        <v>39</v>
      </c>
      <c r="M122" s="74" t="str">
        <f t="shared" si="55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6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7"/>
        <v/>
      </c>
      <c r="AF122" s="41"/>
      <c r="AG122" s="41"/>
      <c r="AH122" s="41"/>
      <c r="AI122" s="41"/>
      <c r="AJ122" s="41"/>
      <c r="AK122" s="41"/>
      <c r="AL122" s="41"/>
      <c r="AM122" s="41"/>
      <c r="AN122" s="45">
        <f t="shared" si="58"/>
        <v>41.934805467928499</v>
      </c>
      <c r="AO122" s="41">
        <v>951</v>
      </c>
      <c r="AP122" s="110"/>
      <c r="AQ122" s="111"/>
      <c r="AR122" s="126" t="str">
        <f t="shared" si="59"/>
        <v/>
      </c>
      <c r="AS122" s="126" t="str">
        <f t="shared" si="60"/>
        <v/>
      </c>
      <c r="AT122" s="127">
        <v>1188</v>
      </c>
      <c r="AU122" s="128"/>
      <c r="AV122" s="129"/>
      <c r="AW122" s="126" t="str">
        <f t="shared" si="61"/>
        <v/>
      </c>
      <c r="AX122" s="126" t="str">
        <f t="shared" si="62"/>
        <v/>
      </c>
      <c r="AY122" s="64" t="str">
        <f t="shared" si="63"/>
        <v/>
      </c>
      <c r="AZ122" s="97">
        <v>82.2</v>
      </c>
      <c r="BA122" s="68"/>
      <c r="BB122" s="68"/>
      <c r="BC122" s="68"/>
      <c r="BD122" s="68"/>
      <c r="BE122" s="15"/>
      <c r="BF122" s="5">
        <f t="shared" si="64"/>
        <v>13010</v>
      </c>
      <c r="BG122" s="42">
        <v>4800</v>
      </c>
      <c r="BH122" s="42">
        <v>3400</v>
      </c>
      <c r="BI122" s="42"/>
      <c r="BJ122" s="42"/>
      <c r="BK122" s="42"/>
      <c r="BL122" s="42"/>
      <c r="BM122" s="42">
        <v>4810</v>
      </c>
    </row>
    <row r="123" spans="1:65" outlineLevel="5">
      <c r="A123" s="22">
        <f t="shared" si="49"/>
        <v>4</v>
      </c>
      <c r="B123" s="9">
        <f t="shared" si="48"/>
        <v>43559</v>
      </c>
      <c r="C123" s="51">
        <v>359804</v>
      </c>
      <c r="D123" s="64">
        <f t="shared" si="54"/>
        <v>38.299999999999997</v>
      </c>
      <c r="E123" s="12">
        <v>38</v>
      </c>
      <c r="F123" s="12">
        <v>38</v>
      </c>
      <c r="G123" s="12">
        <v>39</v>
      </c>
      <c r="H123" s="12">
        <v>40</v>
      </c>
      <c r="I123" s="12">
        <v>37</v>
      </c>
      <c r="J123" s="12">
        <v>37</v>
      </c>
      <c r="K123" s="12">
        <v>38</v>
      </c>
      <c r="L123" s="12">
        <v>39</v>
      </c>
      <c r="M123" s="74" t="str">
        <f t="shared" si="55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6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7"/>
        <v/>
      </c>
      <c r="AF123" s="41"/>
      <c r="AG123" s="41"/>
      <c r="AH123" s="41"/>
      <c r="AI123" s="41"/>
      <c r="AJ123" s="41"/>
      <c r="AK123" s="41"/>
      <c r="AL123" s="41"/>
      <c r="AM123" s="41"/>
      <c r="AN123" s="45">
        <f t="shared" si="58"/>
        <v>33.796610169491522</v>
      </c>
      <c r="AO123" s="41">
        <v>1180</v>
      </c>
      <c r="AP123" s="110"/>
      <c r="AQ123" s="111"/>
      <c r="AR123" s="126" t="str">
        <f t="shared" si="59"/>
        <v/>
      </c>
      <c r="AS123" s="126" t="str">
        <f t="shared" si="60"/>
        <v/>
      </c>
      <c r="AT123" s="127">
        <v>1376</v>
      </c>
      <c r="AU123" s="128"/>
      <c r="AV123" s="129"/>
      <c r="AW123" s="126" t="str">
        <f t="shared" si="61"/>
        <v/>
      </c>
      <c r="AX123" s="126" t="str">
        <f t="shared" si="62"/>
        <v/>
      </c>
      <c r="AY123" s="64" t="str">
        <f t="shared" si="63"/>
        <v/>
      </c>
      <c r="AZ123" s="97">
        <v>82.2</v>
      </c>
      <c r="BA123" s="68"/>
      <c r="BB123" s="68"/>
      <c r="BC123" s="68"/>
      <c r="BD123" s="68"/>
      <c r="BE123" s="15"/>
      <c r="BF123" s="5">
        <f t="shared" si="64"/>
        <v>13980</v>
      </c>
      <c r="BG123" s="42">
        <v>4800</v>
      </c>
      <c r="BH123" s="42">
        <v>4170</v>
      </c>
      <c r="BI123" s="42"/>
      <c r="BJ123" s="42"/>
      <c r="BK123" s="42"/>
      <c r="BL123" s="42"/>
      <c r="BM123" s="42">
        <v>5010</v>
      </c>
    </row>
    <row r="124" spans="1:65" outlineLevel="5">
      <c r="A124" s="22">
        <f t="shared" si="49"/>
        <v>4</v>
      </c>
      <c r="B124" s="9">
        <f t="shared" si="48"/>
        <v>43560</v>
      </c>
      <c r="C124" s="51">
        <v>367164</v>
      </c>
      <c r="D124" s="64">
        <f t="shared" si="54"/>
        <v>38.299999999999997</v>
      </c>
      <c r="E124" s="12">
        <v>38</v>
      </c>
      <c r="F124" s="12">
        <v>38</v>
      </c>
      <c r="G124" s="12">
        <v>39</v>
      </c>
      <c r="H124" s="12">
        <v>40</v>
      </c>
      <c r="I124" s="12">
        <v>37</v>
      </c>
      <c r="J124" s="12">
        <v>37</v>
      </c>
      <c r="K124" s="12">
        <v>38</v>
      </c>
      <c r="L124" s="12">
        <v>39</v>
      </c>
      <c r="M124" s="74">
        <f t="shared" si="55"/>
        <v>7.5</v>
      </c>
      <c r="N124" s="83">
        <v>7.6</v>
      </c>
      <c r="O124" s="83">
        <v>7.58</v>
      </c>
      <c r="P124" s="83">
        <v>7.51</v>
      </c>
      <c r="Q124" s="83">
        <v>7.5</v>
      </c>
      <c r="R124" s="83"/>
      <c r="S124" s="83"/>
      <c r="T124" s="83"/>
      <c r="U124" s="83"/>
      <c r="V124" s="5" t="str">
        <f t="shared" si="56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7"/>
        <v/>
      </c>
      <c r="AF124" s="41"/>
      <c r="AG124" s="41"/>
      <c r="AH124" s="41"/>
      <c r="AI124" s="41"/>
      <c r="AJ124" s="41"/>
      <c r="AK124" s="41"/>
      <c r="AL124" s="41"/>
      <c r="AM124" s="41"/>
      <c r="AN124" s="45">
        <f t="shared" si="58"/>
        <v>33.853989813242784</v>
      </c>
      <c r="AO124" s="41">
        <v>1178</v>
      </c>
      <c r="AP124" s="110">
        <v>4.67</v>
      </c>
      <c r="AQ124" s="111">
        <v>3.62</v>
      </c>
      <c r="AR124" s="126">
        <f t="shared" si="59"/>
        <v>77.516059957173454</v>
      </c>
      <c r="AS124" s="126">
        <f t="shared" si="60"/>
        <v>22.483940042826546</v>
      </c>
      <c r="AT124" s="127">
        <v>1526</v>
      </c>
      <c r="AU124" s="128">
        <v>2.6</v>
      </c>
      <c r="AV124" s="129">
        <v>1.64</v>
      </c>
      <c r="AW124" s="126">
        <f t="shared" si="61"/>
        <v>63.076923076923073</v>
      </c>
      <c r="AX124" s="126">
        <f t="shared" si="62"/>
        <v>36.923076923076927</v>
      </c>
      <c r="AY124" s="64">
        <f t="shared" si="63"/>
        <v>50.448895027624332</v>
      </c>
      <c r="AZ124" s="97">
        <v>82.3</v>
      </c>
      <c r="BA124" s="68"/>
      <c r="BB124" s="68"/>
      <c r="BC124" s="68"/>
      <c r="BD124" s="68"/>
      <c r="BE124" s="15"/>
      <c r="BF124" s="5">
        <f t="shared" si="64"/>
        <v>15730</v>
      </c>
      <c r="BG124" s="42">
        <v>4800</v>
      </c>
      <c r="BH124" s="42">
        <v>6000</v>
      </c>
      <c r="BI124" s="42"/>
      <c r="BJ124" s="42"/>
      <c r="BK124" s="42"/>
      <c r="BL124" s="42"/>
      <c r="BM124" s="42">
        <v>4930</v>
      </c>
    </row>
    <row r="125" spans="1:65" outlineLevel="5">
      <c r="A125" s="22">
        <f t="shared" si="49"/>
        <v>4</v>
      </c>
      <c r="B125" s="9">
        <f t="shared" si="48"/>
        <v>43561</v>
      </c>
      <c r="C125" s="51">
        <v>354026</v>
      </c>
      <c r="D125" s="64">
        <f t="shared" si="54"/>
        <v>38</v>
      </c>
      <c r="E125" s="12">
        <v>38</v>
      </c>
      <c r="F125" s="12">
        <v>37</v>
      </c>
      <c r="G125" s="12">
        <v>40</v>
      </c>
      <c r="H125" s="12">
        <v>39</v>
      </c>
      <c r="I125" s="12">
        <v>37</v>
      </c>
      <c r="J125" s="12">
        <v>36</v>
      </c>
      <c r="K125" s="12">
        <v>39</v>
      </c>
      <c r="L125" s="12">
        <v>38</v>
      </c>
      <c r="M125" s="74" t="str">
        <f t="shared" si="55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6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7"/>
        <v/>
      </c>
      <c r="AF125" s="41"/>
      <c r="AG125" s="41"/>
      <c r="AH125" s="41"/>
      <c r="AI125" s="41"/>
      <c r="AJ125" s="41"/>
      <c r="AK125" s="41"/>
      <c r="AL125" s="41"/>
      <c r="AM125" s="41"/>
      <c r="AN125" s="45">
        <f t="shared" si="58"/>
        <v>28.649425287356323</v>
      </c>
      <c r="AO125" s="41">
        <v>1392</v>
      </c>
      <c r="AP125" s="110"/>
      <c r="AQ125" s="111"/>
      <c r="AR125" s="126" t="str">
        <f t="shared" si="59"/>
        <v/>
      </c>
      <c r="AS125" s="126" t="str">
        <f t="shared" si="60"/>
        <v/>
      </c>
      <c r="AT125" s="127">
        <v>1507</v>
      </c>
      <c r="AU125" s="128"/>
      <c r="AV125" s="129"/>
      <c r="AW125" s="126" t="str">
        <f t="shared" si="61"/>
        <v/>
      </c>
      <c r="AX125" s="126" t="str">
        <f t="shared" si="62"/>
        <v/>
      </c>
      <c r="AY125" s="64" t="str">
        <f t="shared" si="63"/>
        <v/>
      </c>
      <c r="AZ125" s="97"/>
      <c r="BA125" s="68"/>
      <c r="BB125" s="68"/>
      <c r="BC125" s="68"/>
      <c r="BD125" s="68"/>
      <c r="BE125" s="15"/>
      <c r="BF125" s="5">
        <f t="shared" si="64"/>
        <v>14780</v>
      </c>
      <c r="BG125" s="42">
        <v>4800</v>
      </c>
      <c r="BH125" s="42">
        <v>6150</v>
      </c>
      <c r="BI125" s="42"/>
      <c r="BJ125" s="42"/>
      <c r="BK125" s="42"/>
      <c r="BL125" s="42"/>
      <c r="BM125" s="42">
        <v>3830</v>
      </c>
    </row>
    <row r="126" spans="1:65" outlineLevel="5">
      <c r="A126" s="22">
        <f t="shared" si="49"/>
        <v>4</v>
      </c>
      <c r="B126" s="9">
        <f t="shared" si="48"/>
        <v>43562</v>
      </c>
      <c r="C126" s="51">
        <v>356821</v>
      </c>
      <c r="D126" s="64">
        <f t="shared" si="54"/>
        <v>37.799999999999997</v>
      </c>
      <c r="E126" s="12">
        <v>38</v>
      </c>
      <c r="F126" s="12">
        <v>37</v>
      </c>
      <c r="G126" s="12">
        <v>39</v>
      </c>
      <c r="H126" s="12">
        <v>39</v>
      </c>
      <c r="I126" s="12">
        <v>37</v>
      </c>
      <c r="J126" s="12">
        <v>36</v>
      </c>
      <c r="K126" s="12">
        <v>38</v>
      </c>
      <c r="L126" s="12">
        <v>38</v>
      </c>
      <c r="M126" s="74" t="str">
        <f t="shared" si="55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6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7"/>
        <v/>
      </c>
      <c r="AF126" s="41"/>
      <c r="AG126" s="41"/>
      <c r="AH126" s="41"/>
      <c r="AI126" s="41"/>
      <c r="AJ126" s="41"/>
      <c r="AK126" s="41"/>
      <c r="AL126" s="41"/>
      <c r="AM126" s="41"/>
      <c r="AN126" s="45">
        <f t="shared" si="58"/>
        <v>32.109500805152976</v>
      </c>
      <c r="AO126" s="41">
        <v>1242</v>
      </c>
      <c r="AP126" s="110"/>
      <c r="AQ126" s="111"/>
      <c r="AR126" s="126" t="str">
        <f t="shared" si="59"/>
        <v/>
      </c>
      <c r="AS126" s="126" t="str">
        <f t="shared" si="60"/>
        <v/>
      </c>
      <c r="AT126" s="127">
        <v>1421</v>
      </c>
      <c r="AU126" s="128"/>
      <c r="AV126" s="129"/>
      <c r="AW126" s="126" t="str">
        <f t="shared" si="61"/>
        <v/>
      </c>
      <c r="AX126" s="126" t="str">
        <f t="shared" si="62"/>
        <v/>
      </c>
      <c r="AY126" s="64" t="str">
        <f t="shared" si="63"/>
        <v/>
      </c>
      <c r="AZ126" s="97"/>
      <c r="BA126" s="68"/>
      <c r="BB126" s="68"/>
      <c r="BC126" s="68"/>
      <c r="BD126" s="68"/>
      <c r="BE126" s="15"/>
      <c r="BF126" s="5">
        <f t="shared" si="64"/>
        <v>13250</v>
      </c>
      <c r="BG126" s="42">
        <v>4800</v>
      </c>
      <c r="BH126" s="42">
        <v>6890</v>
      </c>
      <c r="BI126" s="42"/>
      <c r="BJ126" s="42"/>
      <c r="BK126" s="42"/>
      <c r="BL126" s="42"/>
      <c r="BM126" s="42">
        <v>1560</v>
      </c>
    </row>
    <row r="127" spans="1:65" outlineLevel="5">
      <c r="A127" s="22">
        <f t="shared" si="49"/>
        <v>4</v>
      </c>
      <c r="B127" s="9">
        <f t="shared" si="48"/>
        <v>43563</v>
      </c>
      <c r="C127" s="51">
        <v>380525</v>
      </c>
      <c r="D127" s="64">
        <f t="shared" si="54"/>
        <v>37.799999999999997</v>
      </c>
      <c r="E127" s="12">
        <v>38</v>
      </c>
      <c r="F127" s="12">
        <v>37</v>
      </c>
      <c r="G127" s="12">
        <v>39</v>
      </c>
      <c r="H127" s="12">
        <v>39</v>
      </c>
      <c r="I127" s="12">
        <v>37</v>
      </c>
      <c r="J127" s="12">
        <v>36</v>
      </c>
      <c r="K127" s="12">
        <v>38</v>
      </c>
      <c r="L127" s="12">
        <v>38</v>
      </c>
      <c r="M127" s="74" t="str">
        <f t="shared" si="55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6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7"/>
        <v/>
      </c>
      <c r="AF127" s="41"/>
      <c r="AG127" s="41"/>
      <c r="AH127" s="41"/>
      <c r="AI127" s="41"/>
      <c r="AJ127" s="41"/>
      <c r="AK127" s="41"/>
      <c r="AL127" s="41"/>
      <c r="AM127" s="41"/>
      <c r="AN127" s="45">
        <f t="shared" si="58"/>
        <v>33.428331936295052</v>
      </c>
      <c r="AO127" s="41">
        <v>1193</v>
      </c>
      <c r="AP127" s="110"/>
      <c r="AQ127" s="111"/>
      <c r="AR127" s="126" t="str">
        <f t="shared" si="59"/>
        <v/>
      </c>
      <c r="AS127" s="126" t="str">
        <f t="shared" si="60"/>
        <v/>
      </c>
      <c r="AT127" s="127">
        <v>1368</v>
      </c>
      <c r="AU127" s="128"/>
      <c r="AV127" s="129"/>
      <c r="AW127" s="126" t="str">
        <f t="shared" si="61"/>
        <v/>
      </c>
      <c r="AX127" s="126" t="str">
        <f t="shared" si="62"/>
        <v/>
      </c>
      <c r="AY127" s="64" t="str">
        <f t="shared" si="63"/>
        <v/>
      </c>
      <c r="AZ127" s="97">
        <v>82.6</v>
      </c>
      <c r="BA127" s="68"/>
      <c r="BB127" s="68"/>
      <c r="BC127" s="68"/>
      <c r="BD127" s="68"/>
      <c r="BE127" s="15"/>
      <c r="BF127" s="5">
        <f t="shared" si="64"/>
        <v>15010</v>
      </c>
      <c r="BG127" s="42">
        <v>4800</v>
      </c>
      <c r="BH127" s="42">
        <v>9940</v>
      </c>
      <c r="BI127" s="42"/>
      <c r="BJ127" s="42"/>
      <c r="BK127" s="42"/>
      <c r="BL127" s="42"/>
      <c r="BM127" s="42">
        <v>270</v>
      </c>
    </row>
    <row r="128" spans="1:65" outlineLevel="5">
      <c r="A128" s="22">
        <f t="shared" si="49"/>
        <v>4</v>
      </c>
      <c r="B128" s="9">
        <f t="shared" si="48"/>
        <v>43564</v>
      </c>
      <c r="C128" s="51">
        <v>366855</v>
      </c>
      <c r="D128" s="64">
        <f t="shared" si="54"/>
        <v>37.799999999999997</v>
      </c>
      <c r="E128" s="12">
        <v>39</v>
      </c>
      <c r="F128" s="12">
        <v>37</v>
      </c>
      <c r="G128" s="12">
        <v>38</v>
      </c>
      <c r="H128" s="12">
        <v>39</v>
      </c>
      <c r="I128" s="12">
        <v>38</v>
      </c>
      <c r="J128" s="12">
        <v>36</v>
      </c>
      <c r="K128" s="12">
        <v>37</v>
      </c>
      <c r="L128" s="12">
        <v>38</v>
      </c>
      <c r="M128" s="74" t="str">
        <f t="shared" si="55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6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7"/>
        <v/>
      </c>
      <c r="AF128" s="41"/>
      <c r="AG128" s="41"/>
      <c r="AH128" s="41"/>
      <c r="AI128" s="41"/>
      <c r="AJ128" s="41"/>
      <c r="AK128" s="41"/>
      <c r="AL128" s="41"/>
      <c r="AM128" s="41"/>
      <c r="AN128" s="45">
        <f t="shared" si="58"/>
        <v>35.105633802816904</v>
      </c>
      <c r="AO128" s="41">
        <v>1136</v>
      </c>
      <c r="AP128" s="110"/>
      <c r="AQ128" s="111"/>
      <c r="AR128" s="126" t="str">
        <f t="shared" si="59"/>
        <v/>
      </c>
      <c r="AS128" s="126" t="str">
        <f t="shared" si="60"/>
        <v/>
      </c>
      <c r="AT128" s="127">
        <v>1325</v>
      </c>
      <c r="AU128" s="128"/>
      <c r="AV128" s="129"/>
      <c r="AW128" s="126" t="str">
        <f t="shared" si="61"/>
        <v/>
      </c>
      <c r="AX128" s="126" t="str">
        <f t="shared" si="62"/>
        <v/>
      </c>
      <c r="AY128" s="64" t="str">
        <f t="shared" si="63"/>
        <v/>
      </c>
      <c r="AZ128" s="97">
        <v>81.900000000000006</v>
      </c>
      <c r="BA128" s="68"/>
      <c r="BB128" s="68"/>
      <c r="BC128" s="68"/>
      <c r="BD128" s="68"/>
      <c r="BE128" s="15"/>
      <c r="BF128" s="5">
        <f t="shared" si="64"/>
        <v>15980</v>
      </c>
      <c r="BG128" s="42">
        <v>4800</v>
      </c>
      <c r="BH128" s="42">
        <v>8990</v>
      </c>
      <c r="BI128" s="42"/>
      <c r="BJ128" s="42"/>
      <c r="BK128" s="42"/>
      <c r="BL128" s="42"/>
      <c r="BM128" s="42">
        <v>2190</v>
      </c>
    </row>
    <row r="129" spans="1:65" outlineLevel="5">
      <c r="A129" s="22">
        <f t="shared" si="49"/>
        <v>4</v>
      </c>
      <c r="B129" s="9">
        <f t="shared" si="48"/>
        <v>43565</v>
      </c>
      <c r="C129" s="51">
        <v>468999</v>
      </c>
      <c r="D129" s="64">
        <f t="shared" si="54"/>
        <v>37.799999999999997</v>
      </c>
      <c r="E129" s="12">
        <v>38</v>
      </c>
      <c r="F129" s="12">
        <v>37</v>
      </c>
      <c r="G129" s="12">
        <v>39</v>
      </c>
      <c r="H129" s="12">
        <v>39</v>
      </c>
      <c r="I129" s="12">
        <v>37</v>
      </c>
      <c r="J129" s="12">
        <v>36</v>
      </c>
      <c r="K129" s="12">
        <v>38</v>
      </c>
      <c r="L129" s="12">
        <v>38</v>
      </c>
      <c r="M129" s="74" t="str">
        <f t="shared" si="55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6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7"/>
        <v/>
      </c>
      <c r="AF129" s="41"/>
      <c r="AG129" s="41"/>
      <c r="AH129" s="41"/>
      <c r="AI129" s="41"/>
      <c r="AJ129" s="41"/>
      <c r="AK129" s="41"/>
      <c r="AL129" s="41"/>
      <c r="AM129" s="41"/>
      <c r="AN129" s="45">
        <f t="shared" si="58"/>
        <v>32.213247172859454</v>
      </c>
      <c r="AO129" s="41">
        <v>1238</v>
      </c>
      <c r="AP129" s="110"/>
      <c r="AQ129" s="111"/>
      <c r="AR129" s="126" t="str">
        <f t="shared" si="59"/>
        <v/>
      </c>
      <c r="AS129" s="126" t="str">
        <f t="shared" si="60"/>
        <v/>
      </c>
      <c r="AT129" s="127">
        <v>1341</v>
      </c>
      <c r="AU129" s="128"/>
      <c r="AV129" s="129"/>
      <c r="AW129" s="126" t="str">
        <f t="shared" si="61"/>
        <v/>
      </c>
      <c r="AX129" s="126" t="str">
        <f t="shared" si="62"/>
        <v/>
      </c>
      <c r="AY129" s="64" t="str">
        <f t="shared" si="63"/>
        <v/>
      </c>
      <c r="AZ129" s="97">
        <v>82.6</v>
      </c>
      <c r="BA129" s="68"/>
      <c r="BB129" s="68"/>
      <c r="BC129" s="68"/>
      <c r="BD129" s="68"/>
      <c r="BE129" s="15"/>
      <c r="BF129" s="5">
        <f t="shared" si="64"/>
        <v>20170</v>
      </c>
      <c r="BG129" s="42">
        <v>4800</v>
      </c>
      <c r="BH129" s="42">
        <v>10400</v>
      </c>
      <c r="BI129" s="42"/>
      <c r="BJ129" s="42"/>
      <c r="BK129" s="42"/>
      <c r="BL129" s="42"/>
      <c r="BM129" s="42">
        <v>4970</v>
      </c>
    </row>
    <row r="130" spans="1:65" outlineLevel="5">
      <c r="A130" s="22">
        <f t="shared" si="49"/>
        <v>4</v>
      </c>
      <c r="B130" s="9">
        <f t="shared" si="48"/>
        <v>43566</v>
      </c>
      <c r="C130" s="51">
        <v>393547</v>
      </c>
      <c r="D130" s="64">
        <f t="shared" si="54"/>
        <v>37.299999999999997</v>
      </c>
      <c r="E130" s="12">
        <v>38</v>
      </c>
      <c r="F130" s="12">
        <v>37</v>
      </c>
      <c r="G130" s="12">
        <v>38</v>
      </c>
      <c r="H130" s="12">
        <v>38</v>
      </c>
      <c r="I130" s="12">
        <v>37</v>
      </c>
      <c r="J130" s="12">
        <v>36</v>
      </c>
      <c r="K130" s="12">
        <v>37</v>
      </c>
      <c r="L130" s="12">
        <v>37</v>
      </c>
      <c r="M130" s="74" t="str">
        <f t="shared" si="55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6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7"/>
        <v/>
      </c>
      <c r="AF130" s="41"/>
      <c r="AG130" s="41"/>
      <c r="AH130" s="41"/>
      <c r="AI130" s="41"/>
      <c r="AJ130" s="41"/>
      <c r="AK130" s="41"/>
      <c r="AL130" s="41"/>
      <c r="AM130" s="41"/>
      <c r="AN130" s="45">
        <f t="shared" si="58"/>
        <v>41.155830753353975</v>
      </c>
      <c r="AO130" s="41">
        <v>969</v>
      </c>
      <c r="AP130" s="110"/>
      <c r="AQ130" s="111"/>
      <c r="AR130" s="126" t="str">
        <f t="shared" si="59"/>
        <v/>
      </c>
      <c r="AS130" s="126" t="str">
        <f t="shared" si="60"/>
        <v/>
      </c>
      <c r="AT130" s="127">
        <v>1136</v>
      </c>
      <c r="AU130" s="128"/>
      <c r="AV130" s="129"/>
      <c r="AW130" s="126" t="str">
        <f t="shared" si="61"/>
        <v/>
      </c>
      <c r="AX130" s="126" t="str">
        <f t="shared" si="62"/>
        <v/>
      </c>
      <c r="AY130" s="64" t="str">
        <f t="shared" si="63"/>
        <v/>
      </c>
      <c r="AZ130" s="97">
        <v>82.9</v>
      </c>
      <c r="BA130" s="68"/>
      <c r="BB130" s="68"/>
      <c r="BC130" s="68"/>
      <c r="BD130" s="68"/>
      <c r="BE130" s="15"/>
      <c r="BF130" s="5">
        <f t="shared" si="64"/>
        <v>19660</v>
      </c>
      <c r="BG130" s="42">
        <v>4800</v>
      </c>
      <c r="BH130" s="42">
        <v>9950</v>
      </c>
      <c r="BI130" s="42"/>
      <c r="BJ130" s="42"/>
      <c r="BK130" s="42"/>
      <c r="BL130" s="42"/>
      <c r="BM130" s="42">
        <v>4910</v>
      </c>
    </row>
    <row r="131" spans="1:65" outlineLevel="5">
      <c r="A131" s="22">
        <f t="shared" si="49"/>
        <v>4</v>
      </c>
      <c r="B131" s="9">
        <f t="shared" si="48"/>
        <v>43567</v>
      </c>
      <c r="C131" s="51">
        <v>406769</v>
      </c>
      <c r="D131" s="64">
        <f t="shared" si="54"/>
        <v>37.299999999999997</v>
      </c>
      <c r="E131" s="12">
        <v>38</v>
      </c>
      <c r="F131" s="12">
        <v>37</v>
      </c>
      <c r="G131" s="12">
        <v>38</v>
      </c>
      <c r="H131" s="12">
        <v>38</v>
      </c>
      <c r="I131" s="12">
        <v>37</v>
      </c>
      <c r="J131" s="12">
        <v>36</v>
      </c>
      <c r="K131" s="12">
        <v>37</v>
      </c>
      <c r="L131" s="12">
        <v>37</v>
      </c>
      <c r="M131" s="74">
        <f t="shared" si="55"/>
        <v>7.6</v>
      </c>
      <c r="N131" s="83">
        <v>7.55</v>
      </c>
      <c r="O131" s="83">
        <v>7.62</v>
      </c>
      <c r="P131" s="83">
        <v>7.58</v>
      </c>
      <c r="Q131" s="83">
        <v>7.6</v>
      </c>
      <c r="R131" s="83"/>
      <c r="S131" s="83"/>
      <c r="T131" s="83"/>
      <c r="U131" s="83"/>
      <c r="V131" s="5" t="str">
        <f t="shared" si="56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7"/>
        <v/>
      </c>
      <c r="AF131" s="41"/>
      <c r="AG131" s="41"/>
      <c r="AH131" s="41"/>
      <c r="AI131" s="41"/>
      <c r="AJ131" s="41"/>
      <c r="AK131" s="41"/>
      <c r="AL131" s="41"/>
      <c r="AM131" s="41"/>
      <c r="AN131" s="45">
        <f t="shared" si="58"/>
        <v>48.45686512758202</v>
      </c>
      <c r="AO131" s="41">
        <v>823</v>
      </c>
      <c r="AP131" s="110">
        <v>4.91</v>
      </c>
      <c r="AQ131" s="111">
        <v>3.8</v>
      </c>
      <c r="AR131" s="126">
        <f t="shared" si="59"/>
        <v>77.39307535641548</v>
      </c>
      <c r="AS131" s="126">
        <f t="shared" si="60"/>
        <v>22.60692464358452</v>
      </c>
      <c r="AT131" s="127">
        <v>921</v>
      </c>
      <c r="AU131" s="128">
        <v>2.4300000000000002</v>
      </c>
      <c r="AV131" s="129">
        <v>1.56</v>
      </c>
      <c r="AW131" s="126">
        <f t="shared" si="61"/>
        <v>64.197530864197532</v>
      </c>
      <c r="AX131" s="126">
        <f t="shared" si="62"/>
        <v>35.802469135802468</v>
      </c>
      <c r="AY131" s="64">
        <f t="shared" si="63"/>
        <v>47.622504537205081</v>
      </c>
      <c r="AZ131" s="97">
        <v>82.6</v>
      </c>
      <c r="BA131" s="68"/>
      <c r="BB131" s="68"/>
      <c r="BC131" s="68"/>
      <c r="BD131" s="68"/>
      <c r="BE131" s="15"/>
      <c r="BF131" s="5">
        <f t="shared" si="64"/>
        <v>17660</v>
      </c>
      <c r="BG131" s="42">
        <v>4800</v>
      </c>
      <c r="BH131" s="42">
        <v>9210</v>
      </c>
      <c r="BI131" s="42"/>
      <c r="BJ131" s="42"/>
      <c r="BK131" s="42"/>
      <c r="BL131" s="42"/>
      <c r="BM131" s="42">
        <v>3650</v>
      </c>
    </row>
    <row r="132" spans="1:65" outlineLevel="5">
      <c r="A132" s="22">
        <f t="shared" si="49"/>
        <v>4</v>
      </c>
      <c r="B132" s="9">
        <f t="shared" si="48"/>
        <v>43568</v>
      </c>
      <c r="C132" s="51">
        <v>366090</v>
      </c>
      <c r="D132" s="64">
        <f t="shared" si="54"/>
        <v>37.299999999999997</v>
      </c>
      <c r="E132" s="12">
        <v>38</v>
      </c>
      <c r="F132" s="12">
        <v>37</v>
      </c>
      <c r="G132" s="12">
        <v>38</v>
      </c>
      <c r="H132" s="12">
        <v>38</v>
      </c>
      <c r="I132" s="12">
        <v>37</v>
      </c>
      <c r="J132" s="12">
        <v>36</v>
      </c>
      <c r="K132" s="12">
        <v>37</v>
      </c>
      <c r="L132" s="12">
        <v>37</v>
      </c>
      <c r="M132" s="74" t="str">
        <f t="shared" si="55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6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7"/>
        <v/>
      </c>
      <c r="AF132" s="41"/>
      <c r="AG132" s="41"/>
      <c r="AH132" s="41"/>
      <c r="AI132" s="41"/>
      <c r="AJ132" s="41"/>
      <c r="AK132" s="41"/>
      <c r="AL132" s="41"/>
      <c r="AM132" s="41"/>
      <c r="AN132" s="45">
        <f t="shared" si="58"/>
        <v>41.759162303664922</v>
      </c>
      <c r="AO132" s="41">
        <v>955</v>
      </c>
      <c r="AP132" s="110"/>
      <c r="AQ132" s="111"/>
      <c r="AR132" s="126" t="str">
        <f t="shared" si="59"/>
        <v/>
      </c>
      <c r="AS132" s="126" t="str">
        <f t="shared" si="60"/>
        <v/>
      </c>
      <c r="AT132" s="127">
        <v>829</v>
      </c>
      <c r="AU132" s="128"/>
      <c r="AV132" s="129"/>
      <c r="AW132" s="126" t="str">
        <f t="shared" si="61"/>
        <v/>
      </c>
      <c r="AX132" s="126" t="str">
        <f t="shared" si="62"/>
        <v/>
      </c>
      <c r="AY132" s="64" t="str">
        <f t="shared" si="63"/>
        <v/>
      </c>
      <c r="AZ132" s="97"/>
      <c r="BA132" s="68"/>
      <c r="BB132" s="68"/>
      <c r="BC132" s="68"/>
      <c r="BD132" s="68"/>
      <c r="BE132" s="15"/>
      <c r="BF132" s="5">
        <f t="shared" si="64"/>
        <v>18060</v>
      </c>
      <c r="BG132" s="42">
        <v>4400</v>
      </c>
      <c r="BH132" s="42">
        <v>11220</v>
      </c>
      <c r="BI132" s="42"/>
      <c r="BJ132" s="42"/>
      <c r="BK132" s="42"/>
      <c r="BL132" s="42"/>
      <c r="BM132" s="42">
        <v>2440</v>
      </c>
    </row>
    <row r="133" spans="1:65" outlineLevel="5">
      <c r="A133" s="22">
        <f t="shared" si="49"/>
        <v>4</v>
      </c>
      <c r="B133" s="9">
        <f t="shared" si="48"/>
        <v>43569</v>
      </c>
      <c r="C133" s="51">
        <v>329148</v>
      </c>
      <c r="D133" s="64">
        <f t="shared" si="54"/>
        <v>37.299999999999997</v>
      </c>
      <c r="E133" s="12">
        <v>38</v>
      </c>
      <c r="F133" s="12">
        <v>37</v>
      </c>
      <c r="G133" s="12">
        <v>38</v>
      </c>
      <c r="H133" s="12">
        <v>38</v>
      </c>
      <c r="I133" s="12">
        <v>37</v>
      </c>
      <c r="J133" s="12">
        <v>36</v>
      </c>
      <c r="K133" s="12">
        <v>37</v>
      </c>
      <c r="L133" s="12">
        <v>37</v>
      </c>
      <c r="M133" s="74" t="str">
        <f t="shared" si="55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6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7"/>
        <v/>
      </c>
      <c r="AF133" s="41"/>
      <c r="AG133" s="41"/>
      <c r="AH133" s="41"/>
      <c r="AI133" s="41"/>
      <c r="AJ133" s="41"/>
      <c r="AK133" s="41"/>
      <c r="AL133" s="41"/>
      <c r="AM133" s="41"/>
      <c r="AN133" s="45">
        <f t="shared" si="58"/>
        <v>50.481012658227847</v>
      </c>
      <c r="AO133" s="41">
        <v>790</v>
      </c>
      <c r="AP133" s="110"/>
      <c r="AQ133" s="111"/>
      <c r="AR133" s="126" t="str">
        <f t="shared" si="59"/>
        <v/>
      </c>
      <c r="AS133" s="126" t="str">
        <f t="shared" si="60"/>
        <v/>
      </c>
      <c r="AT133" s="127">
        <v>921</v>
      </c>
      <c r="AU133" s="128"/>
      <c r="AV133" s="129"/>
      <c r="AW133" s="126" t="str">
        <f t="shared" si="61"/>
        <v/>
      </c>
      <c r="AX133" s="126" t="str">
        <f t="shared" si="62"/>
        <v/>
      </c>
      <c r="AY133" s="64" t="str">
        <f t="shared" si="63"/>
        <v/>
      </c>
      <c r="AZ133" s="97"/>
      <c r="BA133" s="68"/>
      <c r="BB133" s="68"/>
      <c r="BC133" s="68"/>
      <c r="BD133" s="68"/>
      <c r="BE133" s="15"/>
      <c r="BF133" s="5">
        <f t="shared" si="64"/>
        <v>15300</v>
      </c>
      <c r="BG133" s="42">
        <v>4800</v>
      </c>
      <c r="BH133" s="42">
        <v>5500</v>
      </c>
      <c r="BI133" s="42"/>
      <c r="BJ133" s="42"/>
      <c r="BK133" s="42"/>
      <c r="BL133" s="42"/>
      <c r="BM133" s="42">
        <v>5000</v>
      </c>
    </row>
    <row r="134" spans="1:65" outlineLevel="5">
      <c r="A134" s="22">
        <f t="shared" si="49"/>
        <v>4</v>
      </c>
      <c r="B134" s="9">
        <f t="shared" si="48"/>
        <v>43570</v>
      </c>
      <c r="C134" s="51">
        <v>354035</v>
      </c>
      <c r="D134" s="64">
        <f t="shared" si="54"/>
        <v>37.5</v>
      </c>
      <c r="E134" s="12">
        <v>38</v>
      </c>
      <c r="F134" s="12">
        <v>37</v>
      </c>
      <c r="G134" s="12">
        <v>39</v>
      </c>
      <c r="H134" s="12">
        <v>38</v>
      </c>
      <c r="I134" s="12">
        <v>37</v>
      </c>
      <c r="J134" s="12">
        <v>36</v>
      </c>
      <c r="K134" s="12">
        <v>38</v>
      </c>
      <c r="L134" s="12">
        <v>37</v>
      </c>
      <c r="M134" s="74" t="str">
        <f t="shared" si="55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6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7"/>
        <v/>
      </c>
      <c r="AF134" s="41"/>
      <c r="AG134" s="41"/>
      <c r="AH134" s="41"/>
      <c r="AI134" s="41"/>
      <c r="AJ134" s="41"/>
      <c r="AK134" s="41"/>
      <c r="AL134" s="41"/>
      <c r="AM134" s="41"/>
      <c r="AN134" s="45">
        <f t="shared" si="58"/>
        <v>48.992628992628994</v>
      </c>
      <c r="AO134" s="41">
        <v>814</v>
      </c>
      <c r="AP134" s="110"/>
      <c r="AQ134" s="111"/>
      <c r="AR134" s="126" t="str">
        <f t="shared" si="59"/>
        <v/>
      </c>
      <c r="AS134" s="126" t="str">
        <f t="shared" si="60"/>
        <v/>
      </c>
      <c r="AT134" s="127">
        <v>856</v>
      </c>
      <c r="AU134" s="128"/>
      <c r="AV134" s="129"/>
      <c r="AW134" s="126" t="str">
        <f t="shared" si="61"/>
        <v/>
      </c>
      <c r="AX134" s="126" t="str">
        <f t="shared" si="62"/>
        <v/>
      </c>
      <c r="AY134" s="64" t="str">
        <f t="shared" si="63"/>
        <v/>
      </c>
      <c r="AZ134" s="97">
        <v>82.9</v>
      </c>
      <c r="BA134" s="68"/>
      <c r="BB134" s="68"/>
      <c r="BC134" s="68"/>
      <c r="BD134" s="68"/>
      <c r="BE134" s="15"/>
      <c r="BF134" s="5">
        <f t="shared" si="64"/>
        <v>13550</v>
      </c>
      <c r="BG134" s="42">
        <v>4200</v>
      </c>
      <c r="BH134" s="42">
        <v>4500</v>
      </c>
      <c r="BI134" s="42"/>
      <c r="BJ134" s="42"/>
      <c r="BK134" s="42"/>
      <c r="BL134" s="42"/>
      <c r="BM134" s="42">
        <v>4850</v>
      </c>
    </row>
    <row r="135" spans="1:65" outlineLevel="5">
      <c r="A135" s="22">
        <f t="shared" si="49"/>
        <v>4</v>
      </c>
      <c r="B135" s="9">
        <f t="shared" si="48"/>
        <v>43571</v>
      </c>
      <c r="C135" s="51">
        <v>364969</v>
      </c>
      <c r="D135" s="64">
        <f t="shared" si="54"/>
        <v>37.299999999999997</v>
      </c>
      <c r="E135" s="12">
        <v>38</v>
      </c>
      <c r="F135" s="12">
        <v>37</v>
      </c>
      <c r="G135" s="12">
        <v>38</v>
      </c>
      <c r="H135" s="12">
        <v>38</v>
      </c>
      <c r="I135" s="12">
        <v>37</v>
      </c>
      <c r="J135" s="12">
        <v>36</v>
      </c>
      <c r="K135" s="12">
        <v>37</v>
      </c>
      <c r="L135" s="12">
        <v>37</v>
      </c>
      <c r="M135" s="74" t="str">
        <f t="shared" si="55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6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7"/>
        <v/>
      </c>
      <c r="AF135" s="41"/>
      <c r="AG135" s="41"/>
      <c r="AH135" s="41"/>
      <c r="AI135" s="41"/>
      <c r="AJ135" s="41"/>
      <c r="AK135" s="41"/>
      <c r="AL135" s="41"/>
      <c r="AM135" s="41"/>
      <c r="AN135" s="45">
        <f t="shared" si="58"/>
        <v>54.480874316939889</v>
      </c>
      <c r="AO135" s="41">
        <v>732</v>
      </c>
      <c r="AP135" s="110"/>
      <c r="AQ135" s="111"/>
      <c r="AR135" s="126" t="str">
        <f t="shared" si="59"/>
        <v/>
      </c>
      <c r="AS135" s="126" t="str">
        <f t="shared" si="60"/>
        <v/>
      </c>
      <c r="AT135" s="127">
        <v>976</v>
      </c>
      <c r="AU135" s="128"/>
      <c r="AV135" s="129"/>
      <c r="AW135" s="126" t="str">
        <f t="shared" si="61"/>
        <v/>
      </c>
      <c r="AX135" s="126" t="str">
        <f t="shared" si="62"/>
        <v/>
      </c>
      <c r="AY135" s="64" t="str">
        <f t="shared" si="63"/>
        <v/>
      </c>
      <c r="AZ135" s="97">
        <v>82.7</v>
      </c>
      <c r="BA135" s="68"/>
      <c r="BB135" s="68"/>
      <c r="BC135" s="68"/>
      <c r="BD135" s="68"/>
      <c r="BE135" s="15"/>
      <c r="BF135" s="5">
        <f t="shared" si="64"/>
        <v>14450</v>
      </c>
      <c r="BG135" s="42">
        <v>4800</v>
      </c>
      <c r="BH135" s="42">
        <v>4800</v>
      </c>
      <c r="BI135" s="42"/>
      <c r="BJ135" s="42"/>
      <c r="BK135" s="42"/>
      <c r="BL135" s="42"/>
      <c r="BM135" s="42">
        <v>4850</v>
      </c>
    </row>
    <row r="136" spans="1:65" outlineLevel="5">
      <c r="A136" s="22">
        <f t="shared" si="49"/>
        <v>4</v>
      </c>
      <c r="B136" s="9">
        <f t="shared" si="48"/>
        <v>43572</v>
      </c>
      <c r="C136" s="51">
        <v>368206</v>
      </c>
      <c r="D136" s="64">
        <f t="shared" si="54"/>
        <v>37.299999999999997</v>
      </c>
      <c r="E136" s="12">
        <v>38</v>
      </c>
      <c r="F136" s="12">
        <v>37</v>
      </c>
      <c r="G136" s="12">
        <v>38</v>
      </c>
      <c r="H136" s="12">
        <v>38</v>
      </c>
      <c r="I136" s="12">
        <v>37</v>
      </c>
      <c r="J136" s="12">
        <v>36</v>
      </c>
      <c r="K136" s="12">
        <v>37</v>
      </c>
      <c r="L136" s="12">
        <v>37</v>
      </c>
      <c r="M136" s="74" t="str">
        <f t="shared" si="55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6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7"/>
        <v/>
      </c>
      <c r="AF136" s="41"/>
      <c r="AG136" s="41"/>
      <c r="AH136" s="41"/>
      <c r="AI136" s="41"/>
      <c r="AJ136" s="41"/>
      <c r="AK136" s="41"/>
      <c r="AL136" s="41"/>
      <c r="AM136" s="41"/>
      <c r="AN136" s="45">
        <f t="shared" si="58"/>
        <v>51.391752577319586</v>
      </c>
      <c r="AO136" s="41">
        <v>776</v>
      </c>
      <c r="AP136" s="110"/>
      <c r="AQ136" s="111"/>
      <c r="AR136" s="126" t="str">
        <f t="shared" si="59"/>
        <v/>
      </c>
      <c r="AS136" s="126" t="str">
        <f t="shared" si="60"/>
        <v/>
      </c>
      <c r="AT136" s="127">
        <v>939</v>
      </c>
      <c r="AU136" s="128"/>
      <c r="AV136" s="129"/>
      <c r="AW136" s="126" t="str">
        <f t="shared" si="61"/>
        <v/>
      </c>
      <c r="AX136" s="126" t="str">
        <f t="shared" si="62"/>
        <v/>
      </c>
      <c r="AY136" s="64" t="str">
        <f t="shared" si="63"/>
        <v/>
      </c>
      <c r="AZ136" s="97">
        <v>81.5</v>
      </c>
      <c r="BA136" s="68"/>
      <c r="BB136" s="68"/>
      <c r="BC136" s="68"/>
      <c r="BD136" s="68"/>
      <c r="BE136" s="15"/>
      <c r="BF136" s="5">
        <f t="shared" si="64"/>
        <v>14590</v>
      </c>
      <c r="BG136" s="42">
        <v>4800</v>
      </c>
      <c r="BH136" s="42">
        <v>4800</v>
      </c>
      <c r="BI136" s="42"/>
      <c r="BJ136" s="42"/>
      <c r="BK136" s="42"/>
      <c r="BL136" s="42"/>
      <c r="BM136" s="42">
        <v>4990</v>
      </c>
    </row>
    <row r="137" spans="1:65" outlineLevel="5">
      <c r="A137" s="22">
        <f t="shared" si="49"/>
        <v>4</v>
      </c>
      <c r="B137" s="9">
        <f t="shared" si="48"/>
        <v>43573</v>
      </c>
      <c r="C137" s="51">
        <v>371647</v>
      </c>
      <c r="D137" s="64">
        <f t="shared" si="54"/>
        <v>37.299999999999997</v>
      </c>
      <c r="E137" s="12">
        <v>38</v>
      </c>
      <c r="F137" s="12">
        <v>37</v>
      </c>
      <c r="G137" s="12">
        <v>38</v>
      </c>
      <c r="H137" s="12">
        <v>38</v>
      </c>
      <c r="I137" s="12">
        <v>37</v>
      </c>
      <c r="J137" s="12">
        <v>36</v>
      </c>
      <c r="K137" s="12">
        <v>37</v>
      </c>
      <c r="L137" s="12">
        <v>37</v>
      </c>
      <c r="M137" s="74" t="str">
        <f t="shared" si="55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6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7"/>
        <v/>
      </c>
      <c r="AF137" s="41"/>
      <c r="AG137" s="41"/>
      <c r="AH137" s="41"/>
      <c r="AI137" s="41"/>
      <c r="AJ137" s="41"/>
      <c r="AK137" s="41"/>
      <c r="AL137" s="41"/>
      <c r="AM137" s="41"/>
      <c r="AN137" s="45">
        <f t="shared" si="58"/>
        <v>51.994784876140805</v>
      </c>
      <c r="AO137" s="41">
        <v>767</v>
      </c>
      <c r="AP137" s="110"/>
      <c r="AQ137" s="111"/>
      <c r="AR137" s="126" t="str">
        <f t="shared" si="59"/>
        <v/>
      </c>
      <c r="AS137" s="126" t="str">
        <f t="shared" si="60"/>
        <v/>
      </c>
      <c r="AT137" s="127">
        <v>1027</v>
      </c>
      <c r="AU137" s="128"/>
      <c r="AV137" s="129"/>
      <c r="AW137" s="126" t="str">
        <f t="shared" si="61"/>
        <v/>
      </c>
      <c r="AX137" s="126" t="str">
        <f t="shared" si="62"/>
        <v/>
      </c>
      <c r="AY137" s="64" t="str">
        <f t="shared" si="63"/>
        <v/>
      </c>
      <c r="AZ137" s="97">
        <v>81.7</v>
      </c>
      <c r="BA137" s="68"/>
      <c r="BB137" s="68"/>
      <c r="BC137" s="68"/>
      <c r="BD137" s="68"/>
      <c r="BE137" s="15"/>
      <c r="BF137" s="5">
        <f t="shared" si="64"/>
        <v>14590</v>
      </c>
      <c r="BG137" s="42">
        <v>4800</v>
      </c>
      <c r="BH137" s="42">
        <v>4800</v>
      </c>
      <c r="BI137" s="42"/>
      <c r="BJ137" s="42"/>
      <c r="BK137" s="42"/>
      <c r="BL137" s="42"/>
      <c r="BM137" s="42">
        <v>4990</v>
      </c>
    </row>
    <row r="138" spans="1:65" outlineLevel="5">
      <c r="A138" s="22">
        <f t="shared" si="49"/>
        <v>4</v>
      </c>
      <c r="B138" s="9">
        <f t="shared" si="48"/>
        <v>43574</v>
      </c>
      <c r="C138" s="51">
        <v>362924</v>
      </c>
      <c r="D138" s="64">
        <f t="shared" si="54"/>
        <v>37.299999999999997</v>
      </c>
      <c r="E138" s="12">
        <v>38</v>
      </c>
      <c r="F138" s="12">
        <v>37</v>
      </c>
      <c r="G138" s="12">
        <v>38</v>
      </c>
      <c r="H138" s="12">
        <v>38</v>
      </c>
      <c r="I138" s="12">
        <v>37</v>
      </c>
      <c r="J138" s="12">
        <v>36</v>
      </c>
      <c r="K138" s="12">
        <v>37</v>
      </c>
      <c r="L138" s="12">
        <v>37</v>
      </c>
      <c r="M138" s="74">
        <f t="shared" si="55"/>
        <v>7.5</v>
      </c>
      <c r="N138" s="83">
        <v>7.6</v>
      </c>
      <c r="O138" s="83">
        <v>7.58</v>
      </c>
      <c r="P138" s="83">
        <v>7.55</v>
      </c>
      <c r="Q138" s="83">
        <v>7.46</v>
      </c>
      <c r="R138" s="83"/>
      <c r="S138" s="83"/>
      <c r="T138" s="83"/>
      <c r="U138" s="83"/>
      <c r="V138" s="5" t="str">
        <f t="shared" si="56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7"/>
        <v/>
      </c>
      <c r="AF138" s="41"/>
      <c r="AG138" s="41"/>
      <c r="AH138" s="41"/>
      <c r="AI138" s="41"/>
      <c r="AJ138" s="41"/>
      <c r="AK138" s="41"/>
      <c r="AL138" s="41"/>
      <c r="AM138" s="41"/>
      <c r="AN138" s="45">
        <f t="shared" si="58"/>
        <v>49.11330049261084</v>
      </c>
      <c r="AO138" s="41">
        <v>812</v>
      </c>
      <c r="AP138" s="110">
        <v>5.98</v>
      </c>
      <c r="AQ138" s="111">
        <v>4.63</v>
      </c>
      <c r="AR138" s="126">
        <f t="shared" si="59"/>
        <v>77.424749163879596</v>
      </c>
      <c r="AS138" s="126">
        <f t="shared" si="60"/>
        <v>22.575250836120404</v>
      </c>
      <c r="AT138" s="127">
        <v>599</v>
      </c>
      <c r="AU138" s="128">
        <v>2.65</v>
      </c>
      <c r="AV138" s="129">
        <v>1.65</v>
      </c>
      <c r="AW138" s="126">
        <f t="shared" si="61"/>
        <v>62.264150943396224</v>
      </c>
      <c r="AX138" s="126">
        <f t="shared" si="62"/>
        <v>37.735849056603776</v>
      </c>
      <c r="AY138" s="64">
        <f t="shared" si="63"/>
        <v>51.889848812095032</v>
      </c>
      <c r="AZ138" s="97">
        <v>82.8</v>
      </c>
      <c r="BA138" s="68"/>
      <c r="BB138" s="68"/>
      <c r="BC138" s="68"/>
      <c r="BD138" s="68"/>
      <c r="BE138" s="15"/>
      <c r="BF138" s="5">
        <f t="shared" si="64"/>
        <v>14150</v>
      </c>
      <c r="BG138" s="42">
        <v>4800</v>
      </c>
      <c r="BH138" s="42">
        <v>4200</v>
      </c>
      <c r="BI138" s="42"/>
      <c r="BJ138" s="42"/>
      <c r="BK138" s="42"/>
      <c r="BL138" s="42"/>
      <c r="BM138" s="42">
        <v>5150</v>
      </c>
    </row>
    <row r="139" spans="1:65" outlineLevel="5">
      <c r="A139" s="22">
        <f t="shared" si="49"/>
        <v>4</v>
      </c>
      <c r="B139" s="9">
        <f t="shared" si="48"/>
        <v>43575</v>
      </c>
      <c r="C139" s="51">
        <v>359422</v>
      </c>
      <c r="D139" s="64">
        <f t="shared" si="54"/>
        <v>37.299999999999997</v>
      </c>
      <c r="E139" s="12">
        <v>38</v>
      </c>
      <c r="F139" s="12">
        <v>37</v>
      </c>
      <c r="G139" s="12">
        <v>38</v>
      </c>
      <c r="H139" s="12">
        <v>38</v>
      </c>
      <c r="I139" s="12">
        <v>37</v>
      </c>
      <c r="J139" s="12">
        <v>36</v>
      </c>
      <c r="K139" s="12">
        <v>37</v>
      </c>
      <c r="L139" s="12">
        <v>37</v>
      </c>
      <c r="M139" s="74" t="str">
        <f t="shared" si="55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6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7"/>
        <v/>
      </c>
      <c r="AF139" s="41"/>
      <c r="AG139" s="41"/>
      <c r="AH139" s="41"/>
      <c r="AI139" s="41"/>
      <c r="AJ139" s="41"/>
      <c r="AK139" s="41"/>
      <c r="AL139" s="41"/>
      <c r="AM139" s="41"/>
      <c r="AN139" s="45">
        <f t="shared" si="58"/>
        <v>54.258503401360542</v>
      </c>
      <c r="AO139" s="41">
        <v>735</v>
      </c>
      <c r="AP139" s="110"/>
      <c r="AQ139" s="111"/>
      <c r="AR139" s="126" t="str">
        <f t="shared" si="59"/>
        <v/>
      </c>
      <c r="AS139" s="126" t="str">
        <f t="shared" si="60"/>
        <v/>
      </c>
      <c r="AT139" s="127">
        <v>876</v>
      </c>
      <c r="AU139" s="128"/>
      <c r="AV139" s="129"/>
      <c r="AW139" s="126" t="str">
        <f t="shared" si="61"/>
        <v/>
      </c>
      <c r="AX139" s="126" t="str">
        <f t="shared" si="62"/>
        <v/>
      </c>
      <c r="AY139" s="64" t="str">
        <f t="shared" si="63"/>
        <v/>
      </c>
      <c r="AZ139" s="97"/>
      <c r="BA139" s="68"/>
      <c r="BB139" s="68"/>
      <c r="BC139" s="68"/>
      <c r="BD139" s="68"/>
      <c r="BE139" s="15"/>
      <c r="BF139" s="5">
        <f t="shared" si="64"/>
        <v>12720</v>
      </c>
      <c r="BG139" s="42">
        <v>4800</v>
      </c>
      <c r="BH139" s="42">
        <v>3000</v>
      </c>
      <c r="BI139" s="42"/>
      <c r="BJ139" s="42"/>
      <c r="BK139" s="42"/>
      <c r="BL139" s="42"/>
      <c r="BM139" s="42">
        <v>4920</v>
      </c>
    </row>
    <row r="140" spans="1:65" outlineLevel="5">
      <c r="A140" s="22">
        <f t="shared" si="49"/>
        <v>4</v>
      </c>
      <c r="B140" s="9">
        <f t="shared" si="48"/>
        <v>43576</v>
      </c>
      <c r="C140" s="51">
        <v>345291</v>
      </c>
      <c r="D140" s="64">
        <f t="shared" si="54"/>
        <v>37.299999999999997</v>
      </c>
      <c r="E140" s="12">
        <v>38</v>
      </c>
      <c r="F140" s="12">
        <v>37</v>
      </c>
      <c r="G140" s="12">
        <v>38</v>
      </c>
      <c r="H140" s="12">
        <v>38</v>
      </c>
      <c r="I140" s="12">
        <v>37</v>
      </c>
      <c r="J140" s="12">
        <v>36</v>
      </c>
      <c r="K140" s="12">
        <v>37</v>
      </c>
      <c r="L140" s="12">
        <v>37</v>
      </c>
      <c r="M140" s="74" t="str">
        <f t="shared" si="55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6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7"/>
        <v/>
      </c>
      <c r="AF140" s="41"/>
      <c r="AG140" s="41"/>
      <c r="AH140" s="41"/>
      <c r="AI140" s="41"/>
      <c r="AJ140" s="41"/>
      <c r="AK140" s="41"/>
      <c r="AL140" s="41"/>
      <c r="AM140" s="41"/>
      <c r="AN140" s="45">
        <f t="shared" si="58"/>
        <v>34.829694323144103</v>
      </c>
      <c r="AO140" s="41">
        <v>1145</v>
      </c>
      <c r="AP140" s="110"/>
      <c r="AQ140" s="111"/>
      <c r="AR140" s="126" t="str">
        <f t="shared" si="59"/>
        <v/>
      </c>
      <c r="AS140" s="126" t="str">
        <f t="shared" si="60"/>
        <v/>
      </c>
      <c r="AT140" s="127">
        <v>1433</v>
      </c>
      <c r="AU140" s="128"/>
      <c r="AV140" s="129"/>
      <c r="AW140" s="126" t="str">
        <f t="shared" si="61"/>
        <v/>
      </c>
      <c r="AX140" s="126" t="str">
        <f t="shared" si="62"/>
        <v/>
      </c>
      <c r="AY140" s="64" t="str">
        <f t="shared" si="63"/>
        <v/>
      </c>
      <c r="AZ140" s="97"/>
      <c r="BA140" s="68"/>
      <c r="BB140" s="68"/>
      <c r="BC140" s="68"/>
      <c r="BD140" s="68"/>
      <c r="BE140" s="15"/>
      <c r="BF140" s="5">
        <f t="shared" si="64"/>
        <v>15220</v>
      </c>
      <c r="BG140" s="42">
        <v>4800</v>
      </c>
      <c r="BH140" s="42">
        <v>5400</v>
      </c>
      <c r="BI140" s="42"/>
      <c r="BJ140" s="42"/>
      <c r="BK140" s="42"/>
      <c r="BL140" s="42"/>
      <c r="BM140" s="42">
        <v>5020</v>
      </c>
    </row>
    <row r="141" spans="1:65" outlineLevel="5">
      <c r="A141" s="22">
        <f t="shared" si="49"/>
        <v>4</v>
      </c>
      <c r="B141" s="9">
        <f t="shared" si="48"/>
        <v>43577</v>
      </c>
      <c r="C141" s="51">
        <v>356325</v>
      </c>
      <c r="D141" s="64">
        <f t="shared" si="54"/>
        <v>36.5</v>
      </c>
      <c r="E141" s="12">
        <v>36</v>
      </c>
      <c r="F141" s="12">
        <v>36</v>
      </c>
      <c r="G141" s="12">
        <v>38</v>
      </c>
      <c r="H141" s="12">
        <v>38</v>
      </c>
      <c r="I141" s="12">
        <v>35</v>
      </c>
      <c r="J141" s="12">
        <v>35</v>
      </c>
      <c r="K141" s="12">
        <v>37</v>
      </c>
      <c r="L141" s="12">
        <v>37</v>
      </c>
      <c r="M141" s="74" t="str">
        <f t="shared" si="55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6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7"/>
        <v/>
      </c>
      <c r="AF141" s="41"/>
      <c r="AG141" s="41"/>
      <c r="AH141" s="41"/>
      <c r="AI141" s="41"/>
      <c r="AJ141" s="41"/>
      <c r="AK141" s="41"/>
      <c r="AL141" s="41"/>
      <c r="AM141" s="41"/>
      <c r="AN141" s="45">
        <f t="shared" si="58"/>
        <v>35.198587819947043</v>
      </c>
      <c r="AO141" s="41">
        <v>1133</v>
      </c>
      <c r="AP141" s="110"/>
      <c r="AQ141" s="111"/>
      <c r="AR141" s="126" t="str">
        <f t="shared" si="59"/>
        <v/>
      </c>
      <c r="AS141" s="126" t="str">
        <f t="shared" si="60"/>
        <v/>
      </c>
      <c r="AT141" s="127">
        <v>1183</v>
      </c>
      <c r="AU141" s="128"/>
      <c r="AV141" s="129"/>
      <c r="AW141" s="126" t="str">
        <f t="shared" si="61"/>
        <v/>
      </c>
      <c r="AX141" s="126" t="str">
        <f t="shared" si="62"/>
        <v/>
      </c>
      <c r="AY141" s="64" t="str">
        <f t="shared" si="63"/>
        <v/>
      </c>
      <c r="AZ141" s="97">
        <v>82.8</v>
      </c>
      <c r="BA141" s="68"/>
      <c r="BB141" s="68"/>
      <c r="BC141" s="68"/>
      <c r="BD141" s="68"/>
      <c r="BE141" s="15"/>
      <c r="BF141" s="5">
        <f t="shared" si="64"/>
        <v>17270</v>
      </c>
      <c r="BG141" s="42">
        <v>4800</v>
      </c>
      <c r="BH141" s="42">
        <v>7500</v>
      </c>
      <c r="BI141" s="42"/>
      <c r="BJ141" s="42"/>
      <c r="BK141" s="42"/>
      <c r="BL141" s="42"/>
      <c r="BM141" s="42">
        <v>4970</v>
      </c>
    </row>
    <row r="142" spans="1:65" outlineLevel="5">
      <c r="A142" s="22">
        <f t="shared" si="49"/>
        <v>4</v>
      </c>
      <c r="B142" s="9">
        <f t="shared" si="48"/>
        <v>43578</v>
      </c>
      <c r="C142" s="51">
        <v>362636</v>
      </c>
      <c r="D142" s="64">
        <f t="shared" si="54"/>
        <v>36.799999999999997</v>
      </c>
      <c r="E142" s="12">
        <v>38</v>
      </c>
      <c r="F142" s="12">
        <v>36</v>
      </c>
      <c r="G142" s="12">
        <v>38</v>
      </c>
      <c r="H142" s="12">
        <v>37</v>
      </c>
      <c r="I142" s="12">
        <v>37</v>
      </c>
      <c r="J142" s="12">
        <v>35</v>
      </c>
      <c r="K142" s="12">
        <v>37</v>
      </c>
      <c r="L142" s="12">
        <v>36</v>
      </c>
      <c r="M142" s="74" t="str">
        <f t="shared" si="55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6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7"/>
        <v/>
      </c>
      <c r="AF142" s="41"/>
      <c r="AG142" s="41"/>
      <c r="AH142" s="41"/>
      <c r="AI142" s="41"/>
      <c r="AJ142" s="41"/>
      <c r="AK142" s="41"/>
      <c r="AL142" s="41"/>
      <c r="AM142" s="41"/>
      <c r="AN142" s="45">
        <f t="shared" si="58"/>
        <v>42.245762711864408</v>
      </c>
      <c r="AO142" s="41">
        <v>944</v>
      </c>
      <c r="AP142" s="110"/>
      <c r="AQ142" s="111"/>
      <c r="AR142" s="126" t="str">
        <f t="shared" si="59"/>
        <v/>
      </c>
      <c r="AS142" s="126" t="str">
        <f t="shared" si="60"/>
        <v/>
      </c>
      <c r="AT142" s="127">
        <v>1123</v>
      </c>
      <c r="AU142" s="128"/>
      <c r="AV142" s="129"/>
      <c r="AW142" s="126" t="str">
        <f t="shared" si="61"/>
        <v/>
      </c>
      <c r="AX142" s="126" t="str">
        <f t="shared" si="62"/>
        <v/>
      </c>
      <c r="AY142" s="64" t="str">
        <f t="shared" si="63"/>
        <v/>
      </c>
      <c r="AZ142" s="97">
        <v>82.2</v>
      </c>
      <c r="BA142" s="68"/>
      <c r="BB142" s="68"/>
      <c r="BC142" s="68"/>
      <c r="BD142" s="68"/>
      <c r="BE142" s="15"/>
      <c r="BF142" s="5">
        <f t="shared" si="64"/>
        <v>14010</v>
      </c>
      <c r="BG142" s="42">
        <v>4800</v>
      </c>
      <c r="BH142" s="42">
        <v>4200</v>
      </c>
      <c r="BI142" s="42"/>
      <c r="BJ142" s="42"/>
      <c r="BK142" s="42"/>
      <c r="BL142" s="42"/>
      <c r="BM142" s="42">
        <v>5010</v>
      </c>
    </row>
    <row r="143" spans="1:65" outlineLevel="5">
      <c r="A143" s="22">
        <f t="shared" si="49"/>
        <v>4</v>
      </c>
      <c r="B143" s="9">
        <f t="shared" si="48"/>
        <v>43579</v>
      </c>
      <c r="C143" s="51">
        <v>474557</v>
      </c>
      <c r="D143" s="64">
        <f t="shared" si="54"/>
        <v>36.799999999999997</v>
      </c>
      <c r="E143" s="12">
        <v>38</v>
      </c>
      <c r="F143" s="12">
        <v>36</v>
      </c>
      <c r="G143" s="12">
        <v>38</v>
      </c>
      <c r="H143" s="12">
        <v>37</v>
      </c>
      <c r="I143" s="12">
        <v>37</v>
      </c>
      <c r="J143" s="12">
        <v>35</v>
      </c>
      <c r="K143" s="12">
        <v>37</v>
      </c>
      <c r="L143" s="12">
        <v>36</v>
      </c>
      <c r="M143" s="74" t="str">
        <f t="shared" si="55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6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7"/>
        <v/>
      </c>
      <c r="AF143" s="41"/>
      <c r="AG143" s="41"/>
      <c r="AH143" s="41"/>
      <c r="AI143" s="41"/>
      <c r="AJ143" s="41"/>
      <c r="AK143" s="41"/>
      <c r="AL143" s="41"/>
      <c r="AM143" s="41"/>
      <c r="AN143" s="45">
        <f t="shared" si="58"/>
        <v>40.986639260020553</v>
      </c>
      <c r="AO143" s="41">
        <v>973</v>
      </c>
      <c r="AP143" s="110"/>
      <c r="AQ143" s="111"/>
      <c r="AR143" s="126" t="str">
        <f t="shared" si="59"/>
        <v/>
      </c>
      <c r="AS143" s="126" t="str">
        <f t="shared" si="60"/>
        <v/>
      </c>
      <c r="AT143" s="127">
        <v>1077</v>
      </c>
      <c r="AU143" s="128"/>
      <c r="AV143" s="129"/>
      <c r="AW143" s="126" t="str">
        <f t="shared" si="61"/>
        <v/>
      </c>
      <c r="AX143" s="126" t="str">
        <f t="shared" si="62"/>
        <v/>
      </c>
      <c r="AY143" s="64" t="str">
        <f t="shared" si="63"/>
        <v/>
      </c>
      <c r="AZ143" s="97">
        <v>82.7</v>
      </c>
      <c r="BA143" s="68"/>
      <c r="BB143" s="68"/>
      <c r="BC143" s="68"/>
      <c r="BD143" s="68"/>
      <c r="BE143" s="15"/>
      <c r="BF143" s="5">
        <f t="shared" si="64"/>
        <v>15850</v>
      </c>
      <c r="BG143" s="42">
        <v>4800</v>
      </c>
      <c r="BH143" s="42">
        <v>6000</v>
      </c>
      <c r="BI143" s="42"/>
      <c r="BJ143" s="42"/>
      <c r="BK143" s="42"/>
      <c r="BL143" s="42"/>
      <c r="BM143" s="42">
        <v>5050</v>
      </c>
    </row>
    <row r="144" spans="1:65" outlineLevel="5">
      <c r="A144" s="22">
        <f t="shared" si="49"/>
        <v>4</v>
      </c>
      <c r="B144" s="9">
        <f t="shared" si="48"/>
        <v>43580</v>
      </c>
      <c r="C144" s="51">
        <v>392917</v>
      </c>
      <c r="D144" s="64">
        <f t="shared" si="54"/>
        <v>36.799999999999997</v>
      </c>
      <c r="E144" s="12">
        <v>38</v>
      </c>
      <c r="F144" s="12">
        <v>36</v>
      </c>
      <c r="G144" s="12">
        <v>38</v>
      </c>
      <c r="H144" s="12">
        <v>37</v>
      </c>
      <c r="I144" s="12">
        <v>37</v>
      </c>
      <c r="J144" s="12">
        <v>35</v>
      </c>
      <c r="K144" s="12">
        <v>37</v>
      </c>
      <c r="L144" s="12">
        <v>36</v>
      </c>
      <c r="M144" s="74" t="str">
        <f t="shared" si="55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6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7"/>
        <v/>
      </c>
      <c r="AF144" s="41"/>
      <c r="AG144" s="41"/>
      <c r="AH144" s="41"/>
      <c r="AI144" s="41"/>
      <c r="AJ144" s="41"/>
      <c r="AK144" s="41"/>
      <c r="AL144" s="41"/>
      <c r="AM144" s="41"/>
      <c r="AN144" s="45">
        <f t="shared" si="58"/>
        <v>39.098039215686278</v>
      </c>
      <c r="AO144" s="41">
        <v>1020</v>
      </c>
      <c r="AP144" s="110"/>
      <c r="AQ144" s="111"/>
      <c r="AR144" s="126" t="str">
        <f t="shared" si="59"/>
        <v/>
      </c>
      <c r="AS144" s="126" t="str">
        <f t="shared" si="60"/>
        <v/>
      </c>
      <c r="AT144" s="127">
        <v>766</v>
      </c>
      <c r="AU144" s="128"/>
      <c r="AV144" s="129"/>
      <c r="AW144" s="126" t="str">
        <f t="shared" si="61"/>
        <v/>
      </c>
      <c r="AX144" s="126" t="str">
        <f t="shared" si="62"/>
        <v/>
      </c>
      <c r="AY144" s="64" t="str">
        <f t="shared" si="63"/>
        <v/>
      </c>
      <c r="AZ144" s="97">
        <v>82.9</v>
      </c>
      <c r="BA144" s="68">
        <v>61.94</v>
      </c>
      <c r="BB144" s="68"/>
      <c r="BC144" s="68"/>
      <c r="BD144" s="68"/>
      <c r="BE144" s="15"/>
      <c r="BF144" s="5">
        <f t="shared" si="64"/>
        <v>13400</v>
      </c>
      <c r="BG144" s="42">
        <v>4800</v>
      </c>
      <c r="BH144" s="42">
        <v>3600</v>
      </c>
      <c r="BI144" s="42"/>
      <c r="BJ144" s="42"/>
      <c r="BK144" s="42"/>
      <c r="BL144" s="42"/>
      <c r="BM144" s="42">
        <v>5000</v>
      </c>
    </row>
    <row r="145" spans="1:65" outlineLevel="5">
      <c r="A145" s="22">
        <f t="shared" si="49"/>
        <v>4</v>
      </c>
      <c r="B145" s="9">
        <f t="shared" si="48"/>
        <v>43581</v>
      </c>
      <c r="C145" s="51">
        <v>404866</v>
      </c>
      <c r="D145" s="64">
        <f t="shared" si="54"/>
        <v>37</v>
      </c>
      <c r="E145" s="12">
        <v>38</v>
      </c>
      <c r="F145" s="12">
        <v>36</v>
      </c>
      <c r="G145" s="12">
        <v>38</v>
      </c>
      <c r="H145" s="12">
        <v>38</v>
      </c>
      <c r="I145" s="12">
        <v>37</v>
      </c>
      <c r="J145" s="12">
        <v>35</v>
      </c>
      <c r="K145" s="12">
        <v>37</v>
      </c>
      <c r="L145" s="12">
        <v>37</v>
      </c>
      <c r="M145" s="74">
        <f t="shared" si="55"/>
        <v>7.6</v>
      </c>
      <c r="N145" s="83">
        <v>7.54</v>
      </c>
      <c r="O145" s="83">
        <v>7.6</v>
      </c>
      <c r="P145" s="83">
        <v>7.59</v>
      </c>
      <c r="Q145" s="83">
        <v>7.5</v>
      </c>
      <c r="R145" s="83"/>
      <c r="S145" s="83"/>
      <c r="T145" s="83"/>
      <c r="U145" s="83"/>
      <c r="V145" s="5" t="str">
        <f t="shared" si="56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7"/>
        <v/>
      </c>
      <c r="AF145" s="41"/>
      <c r="AG145" s="41"/>
      <c r="AH145" s="41"/>
      <c r="AI145" s="41"/>
      <c r="AJ145" s="41"/>
      <c r="AK145" s="41"/>
      <c r="AL145" s="41"/>
      <c r="AM145" s="41"/>
      <c r="AN145" s="45">
        <f t="shared" si="58"/>
        <v>34.921190893169879</v>
      </c>
      <c r="AO145" s="41">
        <v>1142</v>
      </c>
      <c r="AP145" s="110">
        <v>6.12</v>
      </c>
      <c r="AQ145" s="111">
        <v>4.74</v>
      </c>
      <c r="AR145" s="126">
        <f t="shared" si="59"/>
        <v>77.450980392156865</v>
      </c>
      <c r="AS145" s="126">
        <f t="shared" si="60"/>
        <v>22.549019607843135</v>
      </c>
      <c r="AT145" s="127">
        <v>1159</v>
      </c>
      <c r="AU145" s="128">
        <v>2.65</v>
      </c>
      <c r="AV145" s="129">
        <v>1.68</v>
      </c>
      <c r="AW145" s="126">
        <f t="shared" si="61"/>
        <v>63.39622641509434</v>
      </c>
      <c r="AX145" s="126">
        <f t="shared" si="62"/>
        <v>36.60377358490566</v>
      </c>
      <c r="AY145" s="64">
        <f t="shared" si="63"/>
        <v>49.575884118491452</v>
      </c>
      <c r="AZ145" s="97">
        <v>81.5</v>
      </c>
      <c r="BA145" s="68"/>
      <c r="BB145" s="68"/>
      <c r="BC145" s="68"/>
      <c r="BD145" s="68"/>
      <c r="BE145" s="15"/>
      <c r="BF145" s="5">
        <f t="shared" si="64"/>
        <v>11510</v>
      </c>
      <c r="BG145" s="42">
        <v>4800</v>
      </c>
      <c r="BH145" s="42">
        <v>1800</v>
      </c>
      <c r="BI145" s="42"/>
      <c r="BJ145" s="42"/>
      <c r="BK145" s="42"/>
      <c r="BL145" s="42"/>
      <c r="BM145" s="42">
        <v>4910</v>
      </c>
    </row>
    <row r="146" spans="1:65" outlineLevel="5">
      <c r="A146" s="22">
        <f t="shared" si="49"/>
        <v>4</v>
      </c>
      <c r="B146" s="9">
        <f t="shared" si="48"/>
        <v>43582</v>
      </c>
      <c r="C146" s="51">
        <v>394928</v>
      </c>
      <c r="D146" s="64">
        <f t="shared" si="54"/>
        <v>37</v>
      </c>
      <c r="E146" s="12">
        <v>38</v>
      </c>
      <c r="F146" s="12">
        <v>36</v>
      </c>
      <c r="G146" s="12">
        <v>38</v>
      </c>
      <c r="H146" s="12">
        <v>38</v>
      </c>
      <c r="I146" s="12">
        <v>37</v>
      </c>
      <c r="J146" s="12">
        <v>35</v>
      </c>
      <c r="K146" s="12">
        <v>37</v>
      </c>
      <c r="L146" s="12">
        <v>37</v>
      </c>
      <c r="M146" s="74" t="str">
        <f t="shared" si="55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6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7"/>
        <v/>
      </c>
      <c r="AF146" s="41"/>
      <c r="AG146" s="41"/>
      <c r="AH146" s="41"/>
      <c r="AI146" s="41"/>
      <c r="AJ146" s="41"/>
      <c r="AK146" s="41"/>
      <c r="AL146" s="41"/>
      <c r="AM146" s="41"/>
      <c r="AN146" s="45">
        <f t="shared" si="58"/>
        <v>33.682432432432435</v>
      </c>
      <c r="AO146" s="41">
        <v>1184</v>
      </c>
      <c r="AP146" s="110"/>
      <c r="AQ146" s="111"/>
      <c r="AR146" s="126" t="str">
        <f t="shared" si="59"/>
        <v/>
      </c>
      <c r="AS146" s="126" t="str">
        <f t="shared" si="60"/>
        <v/>
      </c>
      <c r="AT146" s="127">
        <v>1324</v>
      </c>
      <c r="AU146" s="128"/>
      <c r="AV146" s="129"/>
      <c r="AW146" s="126" t="str">
        <f t="shared" si="61"/>
        <v/>
      </c>
      <c r="AX146" s="126" t="str">
        <f t="shared" si="62"/>
        <v/>
      </c>
      <c r="AY146" s="64" t="str">
        <f t="shared" si="63"/>
        <v/>
      </c>
      <c r="AZ146" s="97"/>
      <c r="BA146" s="68"/>
      <c r="BB146" s="68"/>
      <c r="BC146" s="68"/>
      <c r="BD146" s="68"/>
      <c r="BE146" s="15"/>
      <c r="BF146" s="5">
        <f t="shared" si="64"/>
        <v>12440</v>
      </c>
      <c r="BG146" s="42">
        <v>4800</v>
      </c>
      <c r="BH146" s="42">
        <v>2700</v>
      </c>
      <c r="BI146" s="42"/>
      <c r="BJ146" s="42"/>
      <c r="BK146" s="42"/>
      <c r="BL146" s="42"/>
      <c r="BM146" s="42">
        <v>4940</v>
      </c>
    </row>
    <row r="147" spans="1:65" outlineLevel="5">
      <c r="A147" s="22">
        <f t="shared" si="49"/>
        <v>4</v>
      </c>
      <c r="B147" s="9">
        <f t="shared" si="48"/>
        <v>43583</v>
      </c>
      <c r="C147" s="51">
        <v>344232</v>
      </c>
      <c r="D147" s="64">
        <f t="shared" si="54"/>
        <v>37</v>
      </c>
      <c r="E147" s="12">
        <v>38</v>
      </c>
      <c r="F147" s="12">
        <v>36</v>
      </c>
      <c r="G147" s="12">
        <v>39</v>
      </c>
      <c r="H147" s="12">
        <v>37</v>
      </c>
      <c r="I147" s="12">
        <v>37</v>
      </c>
      <c r="J147" s="12">
        <v>35</v>
      </c>
      <c r="K147" s="12">
        <v>38</v>
      </c>
      <c r="L147" s="12">
        <v>36</v>
      </c>
      <c r="M147" s="74" t="str">
        <f t="shared" si="55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6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7"/>
        <v/>
      </c>
      <c r="AF147" s="41"/>
      <c r="AG147" s="41"/>
      <c r="AH147" s="41"/>
      <c r="AI147" s="41"/>
      <c r="AJ147" s="41"/>
      <c r="AK147" s="41"/>
      <c r="AL147" s="41"/>
      <c r="AM147" s="41"/>
      <c r="AN147" s="45">
        <f t="shared" si="58"/>
        <v>36.587155963302749</v>
      </c>
      <c r="AO147" s="41">
        <v>1090</v>
      </c>
      <c r="AP147" s="110"/>
      <c r="AQ147" s="111"/>
      <c r="AR147" s="126" t="str">
        <f t="shared" si="59"/>
        <v/>
      </c>
      <c r="AS147" s="126" t="str">
        <f t="shared" si="60"/>
        <v/>
      </c>
      <c r="AT147" s="127">
        <v>1318</v>
      </c>
      <c r="AU147" s="128"/>
      <c r="AV147" s="129"/>
      <c r="AW147" s="126" t="str">
        <f t="shared" si="61"/>
        <v/>
      </c>
      <c r="AX147" s="126" t="str">
        <f t="shared" si="62"/>
        <v/>
      </c>
      <c r="AY147" s="64" t="str">
        <f t="shared" si="63"/>
        <v/>
      </c>
      <c r="AZ147" s="97"/>
      <c r="BA147" s="68"/>
      <c r="BB147" s="68"/>
      <c r="BC147" s="68"/>
      <c r="BD147" s="68"/>
      <c r="BE147" s="15"/>
      <c r="BF147" s="5">
        <f t="shared" si="64"/>
        <v>10520</v>
      </c>
      <c r="BG147" s="42">
        <v>4800</v>
      </c>
      <c r="BH147" s="42">
        <v>600</v>
      </c>
      <c r="BI147" s="42"/>
      <c r="BJ147" s="42"/>
      <c r="BK147" s="42"/>
      <c r="BL147" s="42"/>
      <c r="BM147" s="42">
        <v>5120</v>
      </c>
    </row>
    <row r="148" spans="1:65" outlineLevel="5">
      <c r="A148" s="22">
        <f t="shared" si="49"/>
        <v>4</v>
      </c>
      <c r="B148" s="9">
        <f t="shared" si="48"/>
        <v>43584</v>
      </c>
      <c r="C148" s="51">
        <v>404238</v>
      </c>
      <c r="D148" s="64">
        <f t="shared" si="54"/>
        <v>36.5</v>
      </c>
      <c r="E148" s="12">
        <v>36</v>
      </c>
      <c r="F148" s="12">
        <v>36</v>
      </c>
      <c r="G148" s="12">
        <v>38</v>
      </c>
      <c r="H148" s="12">
        <v>38</v>
      </c>
      <c r="I148" s="12">
        <v>35</v>
      </c>
      <c r="J148" s="12">
        <v>35</v>
      </c>
      <c r="K148" s="12">
        <v>37</v>
      </c>
      <c r="L148" s="12">
        <v>37</v>
      </c>
      <c r="M148" s="74" t="str">
        <f t="shared" si="55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6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7"/>
        <v/>
      </c>
      <c r="AF148" s="41"/>
      <c r="AG148" s="41"/>
      <c r="AH148" s="41"/>
      <c r="AI148" s="41"/>
      <c r="AJ148" s="41"/>
      <c r="AK148" s="41"/>
      <c r="AL148" s="41"/>
      <c r="AM148" s="41"/>
      <c r="AN148" s="45">
        <f t="shared" si="58"/>
        <v>34.890638670166233</v>
      </c>
      <c r="AO148" s="41">
        <v>1143</v>
      </c>
      <c r="AP148" s="110"/>
      <c r="AQ148" s="111"/>
      <c r="AR148" s="126" t="str">
        <f t="shared" si="59"/>
        <v/>
      </c>
      <c r="AS148" s="126" t="str">
        <f t="shared" si="60"/>
        <v/>
      </c>
      <c r="AT148" s="127">
        <v>1332</v>
      </c>
      <c r="AU148" s="128"/>
      <c r="AV148" s="129"/>
      <c r="AW148" s="126" t="str">
        <f t="shared" si="61"/>
        <v/>
      </c>
      <c r="AX148" s="126" t="str">
        <f t="shared" si="62"/>
        <v/>
      </c>
      <c r="AY148" s="64" t="str">
        <f t="shared" si="63"/>
        <v/>
      </c>
      <c r="AZ148" s="97">
        <v>81.099999999999994</v>
      </c>
      <c r="BA148" s="68"/>
      <c r="BB148" s="68"/>
      <c r="BC148" s="68"/>
      <c r="BD148" s="68"/>
      <c r="BE148" s="15"/>
      <c r="BF148" s="5">
        <f t="shared" si="64"/>
        <v>15290</v>
      </c>
      <c r="BG148" s="42">
        <v>4700</v>
      </c>
      <c r="BH148" s="42">
        <v>5700</v>
      </c>
      <c r="BI148" s="42"/>
      <c r="BJ148" s="42"/>
      <c r="BK148" s="42"/>
      <c r="BL148" s="42"/>
      <c r="BM148" s="42">
        <v>4890</v>
      </c>
    </row>
    <row r="149" spans="1:65" ht="17.25" outlineLevel="5" thickBot="1">
      <c r="A149" s="31">
        <f t="shared" si="49"/>
        <v>4</v>
      </c>
      <c r="B149" s="32">
        <f t="shared" si="48"/>
        <v>43585</v>
      </c>
      <c r="C149" s="51">
        <v>476212</v>
      </c>
      <c r="D149" s="64">
        <f t="shared" si="54"/>
        <v>36.299999999999997</v>
      </c>
      <c r="E149" s="12">
        <v>36</v>
      </c>
      <c r="F149" s="12">
        <v>35</v>
      </c>
      <c r="G149" s="12">
        <v>38</v>
      </c>
      <c r="H149" s="12">
        <v>38</v>
      </c>
      <c r="I149" s="12">
        <v>35</v>
      </c>
      <c r="J149" s="12">
        <v>34</v>
      </c>
      <c r="K149" s="12">
        <v>37</v>
      </c>
      <c r="L149" s="12">
        <v>37</v>
      </c>
      <c r="M149" s="74" t="str">
        <f t="shared" si="55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6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7"/>
        <v/>
      </c>
      <c r="AF149" s="41"/>
      <c r="AG149" s="41"/>
      <c r="AH149" s="41"/>
      <c r="AI149" s="41"/>
      <c r="AJ149" s="41"/>
      <c r="AK149" s="41"/>
      <c r="AL149" s="41"/>
      <c r="AM149" s="41"/>
      <c r="AN149" s="45">
        <f t="shared" si="58"/>
        <v>35.354609929078016</v>
      </c>
      <c r="AO149" s="41">
        <v>1128</v>
      </c>
      <c r="AP149" s="110"/>
      <c r="AQ149" s="111"/>
      <c r="AR149" s="126" t="str">
        <f t="shared" si="59"/>
        <v/>
      </c>
      <c r="AS149" s="126" t="str">
        <f t="shared" si="60"/>
        <v/>
      </c>
      <c r="AT149" s="127">
        <v>1353</v>
      </c>
      <c r="AU149" s="128"/>
      <c r="AV149" s="129"/>
      <c r="AW149" s="126" t="str">
        <f t="shared" si="61"/>
        <v/>
      </c>
      <c r="AX149" s="126" t="str">
        <f t="shared" si="62"/>
        <v/>
      </c>
      <c r="AY149" s="64" t="str">
        <f t="shared" si="63"/>
        <v/>
      </c>
      <c r="AZ149" s="97">
        <v>81.7</v>
      </c>
      <c r="BA149" s="68"/>
      <c r="BB149" s="68"/>
      <c r="BC149" s="68"/>
      <c r="BD149" s="68"/>
      <c r="BE149" s="15"/>
      <c r="BF149" s="5">
        <f t="shared" si="64"/>
        <v>16520</v>
      </c>
      <c r="BG149" s="42">
        <v>4800</v>
      </c>
      <c r="BH149" s="42">
        <v>6600</v>
      </c>
      <c r="BI149" s="42"/>
      <c r="BJ149" s="42"/>
      <c r="BK149" s="42"/>
      <c r="BL149" s="42"/>
      <c r="BM149" s="42">
        <v>5120</v>
      </c>
    </row>
    <row r="150" spans="1:65" outlineLevel="4">
      <c r="A150" s="157" t="s">
        <v>38</v>
      </c>
      <c r="B150" s="158"/>
      <c r="C150" s="50">
        <f t="shared" ref="C150:BM150" si="65">SUBTOTAL(4,C120:C149)</f>
        <v>476212</v>
      </c>
      <c r="D150" s="60">
        <f t="shared" si="65"/>
        <v>38.299999999999997</v>
      </c>
      <c r="E150" s="28">
        <f t="shared" si="65"/>
        <v>39</v>
      </c>
      <c r="F150" s="28">
        <f t="shared" si="65"/>
        <v>38</v>
      </c>
      <c r="G150" s="28">
        <f t="shared" si="65"/>
        <v>40</v>
      </c>
      <c r="H150" s="28">
        <f t="shared" si="65"/>
        <v>40</v>
      </c>
      <c r="I150" s="28">
        <f t="shared" si="65"/>
        <v>38</v>
      </c>
      <c r="J150" s="28">
        <f t="shared" si="65"/>
        <v>37</v>
      </c>
      <c r="K150" s="28">
        <f t="shared" si="65"/>
        <v>39</v>
      </c>
      <c r="L150" s="28">
        <f t="shared" si="65"/>
        <v>39</v>
      </c>
      <c r="M150" s="71">
        <f t="shared" si="65"/>
        <v>7.6</v>
      </c>
      <c r="N150" s="82">
        <f t="shared" si="65"/>
        <v>7.6</v>
      </c>
      <c r="O150" s="82">
        <f t="shared" si="65"/>
        <v>7.62</v>
      </c>
      <c r="P150" s="82">
        <f t="shared" si="65"/>
        <v>7.59</v>
      </c>
      <c r="Q150" s="82">
        <f t="shared" si="65"/>
        <v>7.6</v>
      </c>
      <c r="R150" s="82">
        <f t="shared" si="65"/>
        <v>0</v>
      </c>
      <c r="S150" s="82">
        <f t="shared" si="65"/>
        <v>0</v>
      </c>
      <c r="T150" s="82">
        <f t="shared" si="65"/>
        <v>0</v>
      </c>
      <c r="U150" s="82">
        <f t="shared" si="65"/>
        <v>0</v>
      </c>
      <c r="V150" s="29">
        <f t="shared" si="65"/>
        <v>0</v>
      </c>
      <c r="W150" s="39">
        <f t="shared" si="65"/>
        <v>0</v>
      </c>
      <c r="X150" s="39">
        <f t="shared" si="65"/>
        <v>0</v>
      </c>
      <c r="Y150" s="39">
        <f t="shared" si="65"/>
        <v>0</v>
      </c>
      <c r="Z150" s="39">
        <f t="shared" si="65"/>
        <v>0</v>
      </c>
      <c r="AA150" s="39">
        <f t="shared" si="65"/>
        <v>0</v>
      </c>
      <c r="AB150" s="39">
        <f t="shared" si="65"/>
        <v>0</v>
      </c>
      <c r="AC150" s="39">
        <f t="shared" si="65"/>
        <v>0</v>
      </c>
      <c r="AD150" s="39">
        <f t="shared" si="65"/>
        <v>0</v>
      </c>
      <c r="AE150" s="29">
        <f t="shared" si="65"/>
        <v>0</v>
      </c>
      <c r="AF150" s="39">
        <f t="shared" si="65"/>
        <v>0</v>
      </c>
      <c r="AG150" s="39">
        <f t="shared" si="65"/>
        <v>0</v>
      </c>
      <c r="AH150" s="39">
        <f t="shared" si="65"/>
        <v>0</v>
      </c>
      <c r="AI150" s="39">
        <f t="shared" si="65"/>
        <v>0</v>
      </c>
      <c r="AJ150" s="39">
        <f t="shared" si="65"/>
        <v>0</v>
      </c>
      <c r="AK150" s="39">
        <f t="shared" si="65"/>
        <v>0</v>
      </c>
      <c r="AL150" s="39">
        <f t="shared" si="65"/>
        <v>0</v>
      </c>
      <c r="AM150" s="39">
        <f t="shared" si="65"/>
        <v>0</v>
      </c>
      <c r="AN150" s="39">
        <f t="shared" si="65"/>
        <v>54.480874316939889</v>
      </c>
      <c r="AO150" s="39">
        <f t="shared" si="65"/>
        <v>1392</v>
      </c>
      <c r="AP150" s="104">
        <f t="shared" si="65"/>
        <v>6.12</v>
      </c>
      <c r="AQ150" s="105">
        <f t="shared" si="65"/>
        <v>4.74</v>
      </c>
      <c r="AR150" s="106">
        <f t="shared" si="65"/>
        <v>77.516059957173454</v>
      </c>
      <c r="AS150" s="106">
        <f t="shared" si="65"/>
        <v>22.60692464358452</v>
      </c>
      <c r="AT150" s="107">
        <f t="shared" si="65"/>
        <v>1526</v>
      </c>
      <c r="AU150" s="108">
        <f t="shared" si="65"/>
        <v>2.65</v>
      </c>
      <c r="AV150" s="109">
        <f t="shared" si="65"/>
        <v>1.68</v>
      </c>
      <c r="AW150" s="106">
        <f t="shared" si="65"/>
        <v>64.197530864197532</v>
      </c>
      <c r="AX150" s="106">
        <f t="shared" si="65"/>
        <v>37.735849056603776</v>
      </c>
      <c r="AY150" s="60">
        <f t="shared" si="65"/>
        <v>51.889848812095032</v>
      </c>
      <c r="AZ150" s="96">
        <f t="shared" si="65"/>
        <v>82.9</v>
      </c>
      <c r="BA150" s="67">
        <f t="shared" si="65"/>
        <v>61.94</v>
      </c>
      <c r="BB150" s="67">
        <f t="shared" si="65"/>
        <v>0</v>
      </c>
      <c r="BC150" s="67">
        <f t="shared" si="65"/>
        <v>0</v>
      </c>
      <c r="BD150" s="67">
        <f t="shared" si="65"/>
        <v>0</v>
      </c>
      <c r="BE150" s="27">
        <f t="shared" si="65"/>
        <v>0</v>
      </c>
      <c r="BF150" s="29">
        <f t="shared" si="65"/>
        <v>20170</v>
      </c>
      <c r="BG150" s="39">
        <f t="shared" si="65"/>
        <v>4800</v>
      </c>
      <c r="BH150" s="40">
        <f t="shared" si="65"/>
        <v>11220</v>
      </c>
      <c r="BI150" s="40">
        <f t="shared" si="65"/>
        <v>0</v>
      </c>
      <c r="BJ150" s="40">
        <f t="shared" si="65"/>
        <v>0</v>
      </c>
      <c r="BK150" s="40">
        <f t="shared" si="65"/>
        <v>0</v>
      </c>
      <c r="BL150" s="40">
        <f t="shared" si="65"/>
        <v>0</v>
      </c>
      <c r="BM150" s="27">
        <f t="shared" si="65"/>
        <v>5150</v>
      </c>
    </row>
    <row r="151" spans="1:65" outlineLevel="3">
      <c r="A151" s="187" t="s">
        <v>27</v>
      </c>
      <c r="B151" s="188"/>
      <c r="C151" s="51">
        <f t="shared" ref="C151:BM151" si="66">SUBTOTAL(5,C120:C149)</f>
        <v>329148</v>
      </c>
      <c r="D151" s="61">
        <f t="shared" si="66"/>
        <v>36.299999999999997</v>
      </c>
      <c r="E151" s="12">
        <f t="shared" si="66"/>
        <v>36</v>
      </c>
      <c r="F151" s="12">
        <f t="shared" si="66"/>
        <v>35</v>
      </c>
      <c r="G151" s="12">
        <f t="shared" si="66"/>
        <v>38</v>
      </c>
      <c r="H151" s="12">
        <f t="shared" si="66"/>
        <v>37</v>
      </c>
      <c r="I151" s="12">
        <f t="shared" si="66"/>
        <v>35</v>
      </c>
      <c r="J151" s="12">
        <f t="shared" si="66"/>
        <v>34</v>
      </c>
      <c r="K151" s="12">
        <f t="shared" si="66"/>
        <v>37</v>
      </c>
      <c r="L151" s="12">
        <f t="shared" si="66"/>
        <v>36</v>
      </c>
      <c r="M151" s="72">
        <f t="shared" si="66"/>
        <v>7.5</v>
      </c>
      <c r="N151" s="83">
        <f t="shared" si="66"/>
        <v>7.54</v>
      </c>
      <c r="O151" s="83">
        <f t="shared" si="66"/>
        <v>7.58</v>
      </c>
      <c r="P151" s="83">
        <f t="shared" si="66"/>
        <v>7.51</v>
      </c>
      <c r="Q151" s="83">
        <f t="shared" si="66"/>
        <v>7.46</v>
      </c>
      <c r="R151" s="83">
        <f t="shared" si="66"/>
        <v>0</v>
      </c>
      <c r="S151" s="83">
        <f t="shared" si="66"/>
        <v>0</v>
      </c>
      <c r="T151" s="83">
        <f t="shared" si="66"/>
        <v>0</v>
      </c>
      <c r="U151" s="83">
        <f t="shared" si="66"/>
        <v>0</v>
      </c>
      <c r="V151" s="6">
        <f t="shared" si="66"/>
        <v>0</v>
      </c>
      <c r="W151" s="41">
        <f t="shared" si="66"/>
        <v>0</v>
      </c>
      <c r="X151" s="41">
        <f t="shared" si="66"/>
        <v>0</v>
      </c>
      <c r="Y151" s="41">
        <f t="shared" si="66"/>
        <v>0</v>
      </c>
      <c r="Z151" s="41">
        <f t="shared" si="66"/>
        <v>0</v>
      </c>
      <c r="AA151" s="41">
        <f t="shared" si="66"/>
        <v>0</v>
      </c>
      <c r="AB151" s="41">
        <f t="shared" si="66"/>
        <v>0</v>
      </c>
      <c r="AC151" s="41">
        <f t="shared" si="66"/>
        <v>0</v>
      </c>
      <c r="AD151" s="41">
        <f t="shared" si="66"/>
        <v>0</v>
      </c>
      <c r="AE151" s="6">
        <f t="shared" si="66"/>
        <v>0</v>
      </c>
      <c r="AF151" s="41">
        <f t="shared" si="66"/>
        <v>0</v>
      </c>
      <c r="AG151" s="41">
        <f t="shared" si="66"/>
        <v>0</v>
      </c>
      <c r="AH151" s="41">
        <f t="shared" si="66"/>
        <v>0</v>
      </c>
      <c r="AI151" s="41">
        <f t="shared" si="66"/>
        <v>0</v>
      </c>
      <c r="AJ151" s="41">
        <f t="shared" si="66"/>
        <v>0</v>
      </c>
      <c r="AK151" s="41">
        <f t="shared" si="66"/>
        <v>0</v>
      </c>
      <c r="AL151" s="41">
        <f t="shared" si="66"/>
        <v>0</v>
      </c>
      <c r="AM151" s="41">
        <f t="shared" si="66"/>
        <v>0</v>
      </c>
      <c r="AN151" s="41">
        <f t="shared" si="66"/>
        <v>28.649425287356323</v>
      </c>
      <c r="AO151" s="41">
        <f t="shared" si="66"/>
        <v>732</v>
      </c>
      <c r="AP151" s="110">
        <f t="shared" si="66"/>
        <v>4.67</v>
      </c>
      <c r="AQ151" s="111">
        <f t="shared" si="66"/>
        <v>3.62</v>
      </c>
      <c r="AR151" s="112">
        <f t="shared" si="66"/>
        <v>77.39307535641548</v>
      </c>
      <c r="AS151" s="112">
        <f t="shared" si="66"/>
        <v>22.483940042826546</v>
      </c>
      <c r="AT151" s="113">
        <f t="shared" si="66"/>
        <v>599</v>
      </c>
      <c r="AU151" s="114">
        <f t="shared" si="66"/>
        <v>2.4300000000000002</v>
      </c>
      <c r="AV151" s="115">
        <f t="shared" si="66"/>
        <v>1.56</v>
      </c>
      <c r="AW151" s="112">
        <f t="shared" si="66"/>
        <v>62.264150943396224</v>
      </c>
      <c r="AX151" s="112">
        <f t="shared" si="66"/>
        <v>35.802469135802468</v>
      </c>
      <c r="AY151" s="61">
        <f t="shared" si="66"/>
        <v>47.622504537205081</v>
      </c>
      <c r="AZ151" s="97">
        <f t="shared" si="66"/>
        <v>81.099999999999994</v>
      </c>
      <c r="BA151" s="68">
        <f t="shared" si="66"/>
        <v>61.94</v>
      </c>
      <c r="BB151" s="68">
        <f t="shared" si="66"/>
        <v>0</v>
      </c>
      <c r="BC151" s="68">
        <f t="shared" si="66"/>
        <v>0</v>
      </c>
      <c r="BD151" s="68">
        <f t="shared" si="66"/>
        <v>0</v>
      </c>
      <c r="BE151" s="15">
        <f t="shared" si="66"/>
        <v>0</v>
      </c>
      <c r="BF151" s="6">
        <f t="shared" si="66"/>
        <v>10520</v>
      </c>
      <c r="BG151" s="41">
        <f t="shared" si="66"/>
        <v>4200</v>
      </c>
      <c r="BH151" s="42">
        <f t="shared" si="66"/>
        <v>600</v>
      </c>
      <c r="BI151" s="42">
        <f t="shared" si="66"/>
        <v>0</v>
      </c>
      <c r="BJ151" s="42">
        <f t="shared" si="66"/>
        <v>0</v>
      </c>
      <c r="BK151" s="42">
        <f t="shared" si="66"/>
        <v>0</v>
      </c>
      <c r="BL151" s="42">
        <f t="shared" si="66"/>
        <v>0</v>
      </c>
      <c r="BM151" s="15">
        <f t="shared" si="66"/>
        <v>270</v>
      </c>
    </row>
    <row r="152" spans="1:65" outlineLevel="2">
      <c r="A152" s="187" t="s">
        <v>16</v>
      </c>
      <c r="B152" s="188"/>
      <c r="C152" s="51">
        <f>IFERROR(SUBTOTAL(1,C120:C149),"")</f>
        <v>379402.73333333334</v>
      </c>
      <c r="D152" s="61">
        <f t="shared" ref="D152:BM152" si="67">IFERROR(SUBTOTAL(1,D120:D149),"")</f>
        <v>37.353333333333325</v>
      </c>
      <c r="E152" s="12">
        <f t="shared" si="67"/>
        <v>37.833333333333336</v>
      </c>
      <c r="F152" s="12">
        <f t="shared" si="67"/>
        <v>36.733333333333334</v>
      </c>
      <c r="G152" s="12">
        <f t="shared" si="67"/>
        <v>38.333333333333336</v>
      </c>
      <c r="H152" s="12">
        <f t="shared" si="67"/>
        <v>38.366666666666667</v>
      </c>
      <c r="I152" s="12">
        <f t="shared" si="67"/>
        <v>36.833333333333336</v>
      </c>
      <c r="J152" s="12">
        <f t="shared" si="67"/>
        <v>35.733333333333334</v>
      </c>
      <c r="K152" s="12">
        <f t="shared" si="67"/>
        <v>37.333333333333336</v>
      </c>
      <c r="L152" s="12">
        <f t="shared" si="67"/>
        <v>37.366666666666667</v>
      </c>
      <c r="M152" s="72">
        <f t="shared" si="67"/>
        <v>7.5500000000000007</v>
      </c>
      <c r="N152" s="83">
        <f t="shared" si="67"/>
        <v>7.5724999999999998</v>
      </c>
      <c r="O152" s="83">
        <f t="shared" si="67"/>
        <v>7.5950000000000006</v>
      </c>
      <c r="P152" s="83">
        <f t="shared" si="67"/>
        <v>7.5575000000000001</v>
      </c>
      <c r="Q152" s="83">
        <f t="shared" si="67"/>
        <v>7.5149999999999997</v>
      </c>
      <c r="R152" s="83" t="str">
        <f t="shared" si="67"/>
        <v/>
      </c>
      <c r="S152" s="83" t="str">
        <f t="shared" si="67"/>
        <v/>
      </c>
      <c r="T152" s="83" t="str">
        <f t="shared" si="67"/>
        <v/>
      </c>
      <c r="U152" s="83" t="str">
        <f t="shared" si="67"/>
        <v/>
      </c>
      <c r="V152" s="6" t="str">
        <f t="shared" si="67"/>
        <v/>
      </c>
      <c r="W152" s="41" t="str">
        <f t="shared" si="67"/>
        <v/>
      </c>
      <c r="X152" s="41" t="str">
        <f t="shared" si="67"/>
        <v/>
      </c>
      <c r="Y152" s="41" t="str">
        <f t="shared" si="67"/>
        <v/>
      </c>
      <c r="Z152" s="41" t="str">
        <f t="shared" si="67"/>
        <v/>
      </c>
      <c r="AA152" s="41" t="str">
        <f t="shared" si="67"/>
        <v/>
      </c>
      <c r="AB152" s="41" t="str">
        <f t="shared" si="67"/>
        <v/>
      </c>
      <c r="AC152" s="41" t="str">
        <f t="shared" si="67"/>
        <v/>
      </c>
      <c r="AD152" s="41" t="str">
        <f t="shared" si="67"/>
        <v/>
      </c>
      <c r="AE152" s="6" t="str">
        <f t="shared" si="67"/>
        <v/>
      </c>
      <c r="AF152" s="41" t="str">
        <f t="shared" si="67"/>
        <v/>
      </c>
      <c r="AG152" s="41" t="str">
        <f t="shared" si="67"/>
        <v/>
      </c>
      <c r="AH152" s="41" t="str">
        <f t="shared" si="67"/>
        <v/>
      </c>
      <c r="AI152" s="41" t="str">
        <f t="shared" si="67"/>
        <v/>
      </c>
      <c r="AJ152" s="41" t="str">
        <f t="shared" si="67"/>
        <v/>
      </c>
      <c r="AK152" s="41" t="str">
        <f t="shared" si="67"/>
        <v/>
      </c>
      <c r="AL152" s="41" t="str">
        <f t="shared" si="67"/>
        <v/>
      </c>
      <c r="AM152" s="41" t="str">
        <f t="shared" si="67"/>
        <v/>
      </c>
      <c r="AN152" s="41">
        <f t="shared" si="67"/>
        <v>40.398861456463642</v>
      </c>
      <c r="AO152" s="41">
        <f t="shared" si="67"/>
        <v>1018.6</v>
      </c>
      <c r="AP152" s="110">
        <f t="shared" si="67"/>
        <v>5.42</v>
      </c>
      <c r="AQ152" s="111">
        <f t="shared" si="67"/>
        <v>4.1974999999999998</v>
      </c>
      <c r="AR152" s="112">
        <f t="shared" si="67"/>
        <v>77.446216217406345</v>
      </c>
      <c r="AS152" s="112">
        <f t="shared" si="67"/>
        <v>22.553783782593651</v>
      </c>
      <c r="AT152" s="113">
        <f t="shared" si="67"/>
        <v>1147.3333333333333</v>
      </c>
      <c r="AU152" s="114">
        <f t="shared" si="67"/>
        <v>2.5825</v>
      </c>
      <c r="AV152" s="115">
        <f t="shared" si="67"/>
        <v>1.6324999999999998</v>
      </c>
      <c r="AW152" s="112">
        <f t="shared" si="67"/>
        <v>63.233707824902794</v>
      </c>
      <c r="AX152" s="112">
        <f t="shared" si="67"/>
        <v>36.766292175097206</v>
      </c>
      <c r="AY152" s="61">
        <f t="shared" si="67"/>
        <v>49.884283123853976</v>
      </c>
      <c r="AZ152" s="97">
        <f t="shared" si="67"/>
        <v>82.286363636363646</v>
      </c>
      <c r="BA152" s="68">
        <f t="shared" si="67"/>
        <v>61.94</v>
      </c>
      <c r="BB152" s="68" t="str">
        <f t="shared" si="67"/>
        <v/>
      </c>
      <c r="BC152" s="68" t="str">
        <f t="shared" si="67"/>
        <v/>
      </c>
      <c r="BD152" s="68" t="str">
        <f t="shared" si="67"/>
        <v/>
      </c>
      <c r="BE152" s="15" t="str">
        <f>IFERROR(SUBTOTAL(1,BE120:BE149),"")</f>
        <v/>
      </c>
      <c r="BF152" s="6">
        <f t="shared" si="67"/>
        <v>14802.333333333334</v>
      </c>
      <c r="BG152" s="41">
        <f t="shared" si="67"/>
        <v>4763.333333333333</v>
      </c>
      <c r="BH152" s="42">
        <f t="shared" si="67"/>
        <v>5612.666666666667</v>
      </c>
      <c r="BI152" s="42" t="str">
        <f t="shared" si="67"/>
        <v/>
      </c>
      <c r="BJ152" s="42" t="str">
        <f t="shared" si="67"/>
        <v/>
      </c>
      <c r="BK152" s="42" t="str">
        <f t="shared" si="67"/>
        <v/>
      </c>
      <c r="BL152" s="42" t="str">
        <f t="shared" si="67"/>
        <v/>
      </c>
      <c r="BM152" s="15">
        <f t="shared" si="67"/>
        <v>4426.333333333333</v>
      </c>
    </row>
    <row r="153" spans="1:65" ht="17.25" outlineLevel="1" thickBot="1">
      <c r="A153" s="189" t="s">
        <v>57</v>
      </c>
      <c r="B153" s="190"/>
      <c r="C153" s="52">
        <f>SUBTOTAL(9,C120:C149)</f>
        <v>11382082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30558</v>
      </c>
      <c r="AP153" s="116"/>
      <c r="AQ153" s="117"/>
      <c r="AR153" s="118"/>
      <c r="AS153" s="118"/>
      <c r="AT153" s="119">
        <f>SUBTOTAL(9,AT120:AT149)</f>
        <v>34420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8">SUBTOTAL(9,BF120:BF149)</f>
        <v>444070</v>
      </c>
      <c r="BG153" s="43">
        <f t="shared" si="68"/>
        <v>142900</v>
      </c>
      <c r="BH153" s="44">
        <f t="shared" si="68"/>
        <v>168380</v>
      </c>
      <c r="BI153" s="44">
        <f t="shared" si="68"/>
        <v>0</v>
      </c>
      <c r="BJ153" s="44">
        <f t="shared" si="68"/>
        <v>0</v>
      </c>
      <c r="BK153" s="44">
        <f t="shared" si="68"/>
        <v>0</v>
      </c>
      <c r="BL153" s="44">
        <f t="shared" si="68"/>
        <v>0</v>
      </c>
      <c r="BM153" s="16">
        <f t="shared" si="68"/>
        <v>132790</v>
      </c>
    </row>
    <row r="154" spans="1:65" outlineLevel="5">
      <c r="A154" s="21">
        <f t="shared" si="49"/>
        <v>5</v>
      </c>
      <c r="B154" s="33">
        <f>B149+1</f>
        <v>43586</v>
      </c>
      <c r="C154" s="51">
        <v>446176</v>
      </c>
      <c r="D154" s="64">
        <f t="shared" ref="D154:D184" si="69">IFERROR(ROUND(AVERAGE(E154:L154),1),"")</f>
        <v>36.299999999999997</v>
      </c>
      <c r="E154" s="12">
        <v>37</v>
      </c>
      <c r="F154" s="12">
        <v>35</v>
      </c>
      <c r="G154" s="12">
        <v>38</v>
      </c>
      <c r="H154" s="12">
        <v>37</v>
      </c>
      <c r="I154" s="12">
        <v>36</v>
      </c>
      <c r="J154" s="12">
        <v>34</v>
      </c>
      <c r="K154" s="12">
        <v>37</v>
      </c>
      <c r="L154" s="12">
        <v>36</v>
      </c>
      <c r="M154" s="74" t="str">
        <f t="shared" ref="M154:M184" si="70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1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2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5">
        <f t="shared" ref="AN154:AN184" si="73">39880/AO154</f>
        <v>32.161290322580648</v>
      </c>
      <c r="AO154" s="41">
        <v>1240</v>
      </c>
      <c r="AP154" s="110"/>
      <c r="AQ154" s="111"/>
      <c r="AR154" s="126" t="str">
        <f t="shared" ref="AR154:AR184" si="74">IFERROR(AQ154/AP154*100,"")</f>
        <v/>
      </c>
      <c r="AS154" s="126" t="str">
        <f t="shared" ref="AS154:AS184" si="75">IFERROR(100-AR154,"")</f>
        <v/>
      </c>
      <c r="AT154" s="127">
        <v>1377</v>
      </c>
      <c r="AU154" s="128"/>
      <c r="AV154" s="129"/>
      <c r="AW154" s="126" t="str">
        <f t="shared" ref="AW154:AW184" si="76">IFERROR(AV154/AU154*100,"")</f>
        <v/>
      </c>
      <c r="AX154" s="126" t="str">
        <f t="shared" ref="AX154:AX184" si="77">IFERROR(100-AW154,"")</f>
        <v/>
      </c>
      <c r="AY154" s="64" t="str">
        <f t="shared" ref="AY154:AY184" si="78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9">IF(SUM(BG154:BM154)=0,"",SUM(BG154:BM154))</f>
        <v>14060</v>
      </c>
      <c r="BG154" s="42">
        <v>4800</v>
      </c>
      <c r="BH154" s="42">
        <v>4200</v>
      </c>
      <c r="BI154" s="42"/>
      <c r="BJ154" s="42"/>
      <c r="BK154" s="42"/>
      <c r="BL154" s="42"/>
      <c r="BM154" s="15">
        <v>5060</v>
      </c>
    </row>
    <row r="155" spans="1:65" outlineLevel="5">
      <c r="A155" s="22">
        <f t="shared" si="49"/>
        <v>5</v>
      </c>
      <c r="B155" s="9">
        <f t="shared" ref="B155:B218" si="80">B154+1</f>
        <v>43587</v>
      </c>
      <c r="C155" s="51">
        <v>419820</v>
      </c>
      <c r="D155" s="64">
        <f t="shared" si="69"/>
        <v>35.799999999999997</v>
      </c>
      <c r="E155" s="12">
        <v>36</v>
      </c>
      <c r="F155" s="12">
        <v>35</v>
      </c>
      <c r="G155" s="12">
        <v>37</v>
      </c>
      <c r="H155" s="12">
        <v>37</v>
      </c>
      <c r="I155" s="12">
        <v>35</v>
      </c>
      <c r="J155" s="12">
        <v>34</v>
      </c>
      <c r="K155" s="12">
        <v>36</v>
      </c>
      <c r="L155" s="12">
        <v>36</v>
      </c>
      <c r="M155" s="74" t="str">
        <f t="shared" si="70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1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2"/>
        <v/>
      </c>
      <c r="AF155" s="41"/>
      <c r="AG155" s="41"/>
      <c r="AH155" s="41"/>
      <c r="AI155" s="41"/>
      <c r="AJ155" s="41"/>
      <c r="AK155" s="41"/>
      <c r="AL155" s="41"/>
      <c r="AM155" s="41"/>
      <c r="AN155" s="45">
        <f t="shared" si="73"/>
        <v>33.205661948376353</v>
      </c>
      <c r="AO155" s="41">
        <v>1201</v>
      </c>
      <c r="AP155" s="110"/>
      <c r="AQ155" s="111"/>
      <c r="AR155" s="126" t="str">
        <f t="shared" si="74"/>
        <v/>
      </c>
      <c r="AS155" s="126" t="str">
        <f t="shared" si="75"/>
        <v/>
      </c>
      <c r="AT155" s="127">
        <v>1362</v>
      </c>
      <c r="AU155" s="128"/>
      <c r="AV155" s="129"/>
      <c r="AW155" s="126" t="str">
        <f t="shared" si="76"/>
        <v/>
      </c>
      <c r="AX155" s="126" t="str">
        <f t="shared" si="77"/>
        <v/>
      </c>
      <c r="AY155" s="64" t="str">
        <f t="shared" si="78"/>
        <v/>
      </c>
      <c r="AZ155" s="97">
        <v>81.599999999999994</v>
      </c>
      <c r="BA155" s="68"/>
      <c r="BB155" s="68"/>
      <c r="BC155" s="68"/>
      <c r="BD155" s="68"/>
      <c r="BE155" s="15"/>
      <c r="BF155" s="5">
        <f t="shared" si="79"/>
        <v>15190</v>
      </c>
      <c r="BG155" s="42">
        <v>4800</v>
      </c>
      <c r="BH155" s="42">
        <v>5400</v>
      </c>
      <c r="BI155" s="42"/>
      <c r="BJ155" s="42"/>
      <c r="BK155" s="42"/>
      <c r="BL155" s="42"/>
      <c r="BM155" s="15">
        <v>4990</v>
      </c>
    </row>
    <row r="156" spans="1:65" outlineLevel="5">
      <c r="A156" s="22">
        <f t="shared" si="49"/>
        <v>5</v>
      </c>
      <c r="B156" s="9">
        <f t="shared" si="80"/>
        <v>43588</v>
      </c>
      <c r="C156" s="51">
        <v>400166</v>
      </c>
      <c r="D156" s="64">
        <f t="shared" si="69"/>
        <v>35.799999999999997</v>
      </c>
      <c r="E156" s="12">
        <v>36</v>
      </c>
      <c r="F156" s="12">
        <v>35</v>
      </c>
      <c r="G156" s="12">
        <v>37</v>
      </c>
      <c r="H156" s="12">
        <v>37</v>
      </c>
      <c r="I156" s="12">
        <v>35</v>
      </c>
      <c r="J156" s="12">
        <v>34</v>
      </c>
      <c r="K156" s="12">
        <v>36</v>
      </c>
      <c r="L156" s="12">
        <v>36</v>
      </c>
      <c r="M156" s="74">
        <f t="shared" si="70"/>
        <v>7.6</v>
      </c>
      <c r="N156" s="83">
        <v>7.59</v>
      </c>
      <c r="O156" s="83">
        <v>7.51</v>
      </c>
      <c r="P156" s="83">
        <v>7.62</v>
      </c>
      <c r="Q156" s="83">
        <v>7.48</v>
      </c>
      <c r="R156" s="83"/>
      <c r="S156" s="83"/>
      <c r="T156" s="83"/>
      <c r="U156" s="83"/>
      <c r="V156" s="5" t="str">
        <f t="shared" si="71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2"/>
        <v/>
      </c>
      <c r="AF156" s="41"/>
      <c r="AG156" s="41"/>
      <c r="AH156" s="41"/>
      <c r="AI156" s="41"/>
      <c r="AJ156" s="41"/>
      <c r="AK156" s="41"/>
      <c r="AL156" s="41"/>
      <c r="AM156" s="41"/>
      <c r="AN156" s="45">
        <f t="shared" si="73"/>
        <v>31.035019455252918</v>
      </c>
      <c r="AO156" s="41">
        <v>1285</v>
      </c>
      <c r="AP156" s="110">
        <v>6.21</v>
      </c>
      <c r="AQ156" s="111">
        <v>4.8</v>
      </c>
      <c r="AR156" s="126">
        <f t="shared" si="74"/>
        <v>77.294685990338166</v>
      </c>
      <c r="AS156" s="126">
        <f t="shared" si="75"/>
        <v>22.705314009661834</v>
      </c>
      <c r="AT156" s="127">
        <v>1353</v>
      </c>
      <c r="AU156" s="128">
        <v>2.63</v>
      </c>
      <c r="AV156" s="129">
        <v>1.62</v>
      </c>
      <c r="AW156" s="126">
        <f t="shared" si="76"/>
        <v>61.596958174904948</v>
      </c>
      <c r="AX156" s="126">
        <f t="shared" si="77"/>
        <v>38.403041825095052</v>
      </c>
      <c r="AY156" s="64">
        <f t="shared" si="78"/>
        <v>52.883663366336634</v>
      </c>
      <c r="AZ156" s="97">
        <v>81.2</v>
      </c>
      <c r="BA156" s="68"/>
      <c r="BB156" s="68"/>
      <c r="BC156" s="68"/>
      <c r="BD156" s="68"/>
      <c r="BE156" s="15"/>
      <c r="BF156" s="5">
        <f t="shared" si="79"/>
        <v>13780</v>
      </c>
      <c r="BG156" s="42">
        <v>4800</v>
      </c>
      <c r="BH156" s="42">
        <v>3900</v>
      </c>
      <c r="BI156" s="42"/>
      <c r="BJ156" s="42"/>
      <c r="BK156" s="42"/>
      <c r="BL156" s="42"/>
      <c r="BM156" s="15">
        <v>5080</v>
      </c>
    </row>
    <row r="157" spans="1:65" outlineLevel="5">
      <c r="A157" s="22">
        <f t="shared" si="49"/>
        <v>5</v>
      </c>
      <c r="B157" s="9">
        <f t="shared" si="80"/>
        <v>43589</v>
      </c>
      <c r="C157" s="51">
        <v>382998</v>
      </c>
      <c r="D157" s="64">
        <f t="shared" si="69"/>
        <v>35.5</v>
      </c>
      <c r="E157" s="12">
        <v>36</v>
      </c>
      <c r="F157" s="12">
        <v>35</v>
      </c>
      <c r="G157" s="12">
        <v>37</v>
      </c>
      <c r="H157" s="12">
        <v>36</v>
      </c>
      <c r="I157" s="12">
        <v>35</v>
      </c>
      <c r="J157" s="12">
        <v>34</v>
      </c>
      <c r="K157" s="12">
        <v>36</v>
      </c>
      <c r="L157" s="12">
        <v>35</v>
      </c>
      <c r="M157" s="74" t="str">
        <f t="shared" si="70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1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2"/>
        <v/>
      </c>
      <c r="AF157" s="41"/>
      <c r="AG157" s="41"/>
      <c r="AH157" s="41"/>
      <c r="AI157" s="41"/>
      <c r="AJ157" s="41"/>
      <c r="AK157" s="41"/>
      <c r="AL157" s="41"/>
      <c r="AM157" s="41"/>
      <c r="AN157" s="45">
        <f t="shared" si="73"/>
        <v>29.628528974739972</v>
      </c>
      <c r="AO157" s="41">
        <v>1346</v>
      </c>
      <c r="AP157" s="110"/>
      <c r="AQ157" s="111"/>
      <c r="AR157" s="126" t="str">
        <f t="shared" si="74"/>
        <v/>
      </c>
      <c r="AS157" s="126" t="str">
        <f t="shared" si="75"/>
        <v/>
      </c>
      <c r="AT157" s="127">
        <v>1415</v>
      </c>
      <c r="AU157" s="128"/>
      <c r="AV157" s="129"/>
      <c r="AW157" s="126" t="str">
        <f t="shared" si="76"/>
        <v/>
      </c>
      <c r="AX157" s="126" t="str">
        <f t="shared" si="77"/>
        <v/>
      </c>
      <c r="AY157" s="64" t="str">
        <f t="shared" si="78"/>
        <v/>
      </c>
      <c r="AZ157" s="97"/>
      <c r="BA157" s="68"/>
      <c r="BB157" s="68"/>
      <c r="BC157" s="68"/>
      <c r="BD157" s="68"/>
      <c r="BE157" s="15"/>
      <c r="BF157" s="5">
        <f t="shared" si="79"/>
        <v>13430</v>
      </c>
      <c r="BG157" s="42">
        <v>4800</v>
      </c>
      <c r="BH157" s="42">
        <v>3600</v>
      </c>
      <c r="BI157" s="42"/>
      <c r="BJ157" s="42"/>
      <c r="BK157" s="42"/>
      <c r="BL157" s="42"/>
      <c r="BM157" s="15">
        <v>5030</v>
      </c>
    </row>
    <row r="158" spans="1:65" outlineLevel="5">
      <c r="A158" s="22">
        <f t="shared" si="49"/>
        <v>5</v>
      </c>
      <c r="B158" s="9">
        <f t="shared" si="80"/>
        <v>43590</v>
      </c>
      <c r="C158" s="51">
        <v>346643</v>
      </c>
      <c r="D158" s="64">
        <f t="shared" si="69"/>
        <v>35</v>
      </c>
      <c r="E158" s="12">
        <v>35</v>
      </c>
      <c r="F158" s="12">
        <v>34</v>
      </c>
      <c r="G158" s="12">
        <v>37</v>
      </c>
      <c r="H158" s="12">
        <v>36</v>
      </c>
      <c r="I158" s="12">
        <v>34</v>
      </c>
      <c r="J158" s="12">
        <v>33</v>
      </c>
      <c r="K158" s="12">
        <v>36</v>
      </c>
      <c r="L158" s="12">
        <v>35</v>
      </c>
      <c r="M158" s="74" t="str">
        <f t="shared" si="70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71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2"/>
        <v/>
      </c>
      <c r="AF158" s="41"/>
      <c r="AG158" s="41"/>
      <c r="AH158" s="41"/>
      <c r="AI158" s="41"/>
      <c r="AJ158" s="41"/>
      <c r="AK158" s="41"/>
      <c r="AL158" s="41"/>
      <c r="AM158" s="41"/>
      <c r="AN158" s="45">
        <f t="shared" si="73"/>
        <v>28.794223826714802</v>
      </c>
      <c r="AO158" s="41">
        <v>1385</v>
      </c>
      <c r="AP158" s="110"/>
      <c r="AQ158" s="111"/>
      <c r="AR158" s="126" t="str">
        <f t="shared" si="74"/>
        <v/>
      </c>
      <c r="AS158" s="126" t="str">
        <f t="shared" si="75"/>
        <v/>
      </c>
      <c r="AT158" s="127">
        <v>1375</v>
      </c>
      <c r="AU158" s="128"/>
      <c r="AV158" s="129"/>
      <c r="AW158" s="126" t="str">
        <f t="shared" si="76"/>
        <v/>
      </c>
      <c r="AX158" s="126" t="str">
        <f t="shared" si="77"/>
        <v/>
      </c>
      <c r="AY158" s="64" t="str">
        <f t="shared" si="78"/>
        <v/>
      </c>
      <c r="AZ158" s="97"/>
      <c r="BA158" s="68"/>
      <c r="BB158" s="68"/>
      <c r="BC158" s="68"/>
      <c r="BD158" s="68"/>
      <c r="BE158" s="15"/>
      <c r="BF158" s="5">
        <f t="shared" si="79"/>
        <v>13940</v>
      </c>
      <c r="BG158" s="42">
        <v>4800</v>
      </c>
      <c r="BH158" s="42">
        <v>4000</v>
      </c>
      <c r="BI158" s="42"/>
      <c r="BJ158" s="42"/>
      <c r="BK158" s="42"/>
      <c r="BL158" s="42"/>
      <c r="BM158" s="15">
        <v>5140</v>
      </c>
    </row>
    <row r="159" spans="1:65" outlineLevel="5">
      <c r="A159" s="22">
        <f t="shared" si="49"/>
        <v>5</v>
      </c>
      <c r="B159" s="9">
        <f t="shared" si="80"/>
        <v>43591</v>
      </c>
      <c r="C159" s="51">
        <v>372393</v>
      </c>
      <c r="D159" s="64">
        <f t="shared" si="69"/>
        <v>34.799999999999997</v>
      </c>
      <c r="E159" s="12">
        <v>35</v>
      </c>
      <c r="F159" s="12">
        <v>34</v>
      </c>
      <c r="G159" s="12">
        <v>36</v>
      </c>
      <c r="H159" s="12">
        <v>36</v>
      </c>
      <c r="I159" s="12">
        <v>34</v>
      </c>
      <c r="J159" s="12">
        <v>33</v>
      </c>
      <c r="K159" s="12">
        <v>35</v>
      </c>
      <c r="L159" s="12">
        <v>35</v>
      </c>
      <c r="M159" s="74" t="str">
        <f t="shared" si="70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1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2"/>
        <v/>
      </c>
      <c r="AF159" s="41"/>
      <c r="AG159" s="41"/>
      <c r="AH159" s="41"/>
      <c r="AI159" s="41"/>
      <c r="AJ159" s="41"/>
      <c r="AK159" s="41"/>
      <c r="AL159" s="41"/>
      <c r="AM159" s="41"/>
      <c r="AN159" s="45">
        <f t="shared" si="73"/>
        <v>29.10948905109489</v>
      </c>
      <c r="AO159" s="41">
        <v>1370</v>
      </c>
      <c r="AP159" s="110"/>
      <c r="AQ159" s="111"/>
      <c r="AR159" s="126" t="str">
        <f t="shared" si="74"/>
        <v/>
      </c>
      <c r="AS159" s="126" t="str">
        <f t="shared" si="75"/>
        <v/>
      </c>
      <c r="AT159" s="127">
        <v>1372</v>
      </c>
      <c r="AU159" s="128"/>
      <c r="AV159" s="129"/>
      <c r="AW159" s="126" t="str">
        <f t="shared" si="76"/>
        <v/>
      </c>
      <c r="AX159" s="126" t="str">
        <f t="shared" si="77"/>
        <v/>
      </c>
      <c r="AY159" s="64" t="str">
        <f t="shared" si="78"/>
        <v/>
      </c>
      <c r="AZ159" s="97"/>
      <c r="BA159" s="68"/>
      <c r="BB159" s="68"/>
      <c r="BC159" s="68"/>
      <c r="BD159" s="68"/>
      <c r="BE159" s="15"/>
      <c r="BF159" s="5">
        <f t="shared" si="79"/>
        <v>14600</v>
      </c>
      <c r="BG159" s="42">
        <v>4800</v>
      </c>
      <c r="BH159" s="42">
        <v>4640</v>
      </c>
      <c r="BI159" s="42"/>
      <c r="BJ159" s="42"/>
      <c r="BK159" s="42"/>
      <c r="BL159" s="42"/>
      <c r="BM159" s="15">
        <v>5160</v>
      </c>
    </row>
    <row r="160" spans="1:65" outlineLevel="5">
      <c r="A160" s="22">
        <f t="shared" si="49"/>
        <v>5</v>
      </c>
      <c r="B160" s="9">
        <f t="shared" si="80"/>
        <v>43592</v>
      </c>
      <c r="C160" s="51">
        <v>373021</v>
      </c>
      <c r="D160" s="64">
        <f t="shared" si="69"/>
        <v>34.5</v>
      </c>
      <c r="E160" s="12">
        <v>35</v>
      </c>
      <c r="F160" s="12">
        <v>34</v>
      </c>
      <c r="G160" s="12">
        <v>36</v>
      </c>
      <c r="H160" s="12">
        <v>35</v>
      </c>
      <c r="I160" s="12">
        <v>34</v>
      </c>
      <c r="J160" s="12">
        <v>33</v>
      </c>
      <c r="K160" s="12">
        <v>35</v>
      </c>
      <c r="L160" s="12">
        <v>34</v>
      </c>
      <c r="M160" s="74" t="str">
        <f t="shared" si="70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1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2"/>
        <v/>
      </c>
      <c r="AF160" s="41"/>
      <c r="AG160" s="41"/>
      <c r="AH160" s="41"/>
      <c r="AI160" s="41"/>
      <c r="AJ160" s="41"/>
      <c r="AK160" s="41"/>
      <c r="AL160" s="41"/>
      <c r="AM160" s="41"/>
      <c r="AN160" s="45">
        <f t="shared" si="73"/>
        <v>28.919506889050037</v>
      </c>
      <c r="AO160" s="41">
        <v>1379</v>
      </c>
      <c r="AP160" s="110"/>
      <c r="AQ160" s="111"/>
      <c r="AR160" s="126" t="str">
        <f t="shared" si="74"/>
        <v/>
      </c>
      <c r="AS160" s="126" t="str">
        <f t="shared" si="75"/>
        <v/>
      </c>
      <c r="AT160" s="127">
        <v>1374</v>
      </c>
      <c r="AU160" s="128"/>
      <c r="AV160" s="129"/>
      <c r="AW160" s="126" t="str">
        <f t="shared" si="76"/>
        <v/>
      </c>
      <c r="AX160" s="126" t="str">
        <f t="shared" si="77"/>
        <v/>
      </c>
      <c r="AY160" s="64" t="str">
        <f t="shared" si="78"/>
        <v/>
      </c>
      <c r="AZ160" s="97">
        <v>81.400000000000006</v>
      </c>
      <c r="BA160" s="68"/>
      <c r="BB160" s="68"/>
      <c r="BC160" s="68"/>
      <c r="BD160" s="68"/>
      <c r="BE160" s="15"/>
      <c r="BF160" s="5">
        <f t="shared" si="79"/>
        <v>15830</v>
      </c>
      <c r="BG160" s="42">
        <v>4800</v>
      </c>
      <c r="BH160" s="42">
        <v>6010</v>
      </c>
      <c r="BI160" s="42"/>
      <c r="BJ160" s="42"/>
      <c r="BK160" s="42"/>
      <c r="BL160" s="42"/>
      <c r="BM160" s="15">
        <v>5020</v>
      </c>
    </row>
    <row r="161" spans="1:65" outlineLevel="5">
      <c r="A161" s="22">
        <f t="shared" si="49"/>
        <v>5</v>
      </c>
      <c r="B161" s="9">
        <f t="shared" si="80"/>
        <v>43593</v>
      </c>
      <c r="C161" s="51">
        <v>376111</v>
      </c>
      <c r="D161" s="64">
        <f t="shared" si="69"/>
        <v>34.299999999999997</v>
      </c>
      <c r="E161" s="12">
        <v>34</v>
      </c>
      <c r="F161" s="12">
        <v>34</v>
      </c>
      <c r="G161" s="12">
        <v>36</v>
      </c>
      <c r="H161" s="12">
        <v>35</v>
      </c>
      <c r="I161" s="12">
        <v>33</v>
      </c>
      <c r="J161" s="12">
        <v>33</v>
      </c>
      <c r="K161" s="12">
        <v>35</v>
      </c>
      <c r="L161" s="12">
        <v>34</v>
      </c>
      <c r="M161" s="74" t="str">
        <f t="shared" si="70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71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2"/>
        <v/>
      </c>
      <c r="AF161" s="41"/>
      <c r="AG161" s="41"/>
      <c r="AH161" s="41"/>
      <c r="AI161" s="41"/>
      <c r="AJ161" s="41"/>
      <c r="AK161" s="41"/>
      <c r="AL161" s="41"/>
      <c r="AM161" s="41"/>
      <c r="AN161" s="45">
        <f t="shared" si="73"/>
        <v>28.104298801973222</v>
      </c>
      <c r="AO161" s="41">
        <v>1419</v>
      </c>
      <c r="AP161" s="110"/>
      <c r="AQ161" s="111"/>
      <c r="AR161" s="126" t="str">
        <f t="shared" si="74"/>
        <v/>
      </c>
      <c r="AS161" s="126" t="str">
        <f t="shared" si="75"/>
        <v/>
      </c>
      <c r="AT161" s="127">
        <v>1592</v>
      </c>
      <c r="AU161" s="128"/>
      <c r="AV161" s="129"/>
      <c r="AW161" s="126" t="str">
        <f t="shared" si="76"/>
        <v/>
      </c>
      <c r="AX161" s="126" t="str">
        <f t="shared" si="77"/>
        <v/>
      </c>
      <c r="AY161" s="64" t="str">
        <f t="shared" si="78"/>
        <v/>
      </c>
      <c r="AZ161" s="97">
        <v>81.599999999999994</v>
      </c>
      <c r="BA161" s="68"/>
      <c r="BB161" s="68"/>
      <c r="BC161" s="68"/>
      <c r="BD161" s="68"/>
      <c r="BE161" s="15"/>
      <c r="BF161" s="5">
        <f t="shared" si="79"/>
        <v>17270</v>
      </c>
      <c r="BG161" s="42">
        <v>4800</v>
      </c>
      <c r="BH161" s="42">
        <v>7430</v>
      </c>
      <c r="BI161" s="42"/>
      <c r="BJ161" s="42"/>
      <c r="BK161" s="42"/>
      <c r="BL161" s="42"/>
      <c r="BM161" s="15">
        <v>5040</v>
      </c>
    </row>
    <row r="162" spans="1:65" outlineLevel="5">
      <c r="A162" s="22">
        <f t="shared" si="49"/>
        <v>5</v>
      </c>
      <c r="B162" s="9">
        <f t="shared" si="80"/>
        <v>43594</v>
      </c>
      <c r="C162" s="51">
        <v>377828</v>
      </c>
      <c r="D162" s="64">
        <f t="shared" si="69"/>
        <v>34.299999999999997</v>
      </c>
      <c r="E162" s="12">
        <v>34</v>
      </c>
      <c r="F162" s="12">
        <v>34</v>
      </c>
      <c r="G162" s="12">
        <v>36</v>
      </c>
      <c r="H162" s="12">
        <v>35</v>
      </c>
      <c r="I162" s="12">
        <v>33</v>
      </c>
      <c r="J162" s="12">
        <v>33</v>
      </c>
      <c r="K162" s="12">
        <v>35</v>
      </c>
      <c r="L162" s="12">
        <v>34</v>
      </c>
      <c r="M162" s="74" t="str">
        <f t="shared" si="70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1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2"/>
        <v/>
      </c>
      <c r="AF162" s="41"/>
      <c r="AG162" s="41"/>
      <c r="AH162" s="41"/>
      <c r="AI162" s="41"/>
      <c r="AJ162" s="41"/>
      <c r="AK162" s="41"/>
      <c r="AL162" s="41"/>
      <c r="AM162" s="41"/>
      <c r="AN162" s="45">
        <f t="shared" si="73"/>
        <v>26.150819672131149</v>
      </c>
      <c r="AO162" s="41">
        <v>1525</v>
      </c>
      <c r="AP162" s="110"/>
      <c r="AQ162" s="111"/>
      <c r="AR162" s="126" t="str">
        <f t="shared" si="74"/>
        <v/>
      </c>
      <c r="AS162" s="126" t="str">
        <f t="shared" si="75"/>
        <v/>
      </c>
      <c r="AT162" s="127">
        <v>1835</v>
      </c>
      <c r="AU162" s="128"/>
      <c r="AV162" s="129"/>
      <c r="AW162" s="126" t="str">
        <f t="shared" si="76"/>
        <v/>
      </c>
      <c r="AX162" s="126" t="str">
        <f t="shared" si="77"/>
        <v/>
      </c>
      <c r="AY162" s="64" t="str">
        <f t="shared" si="78"/>
        <v/>
      </c>
      <c r="AZ162" s="97">
        <v>81.400000000000006</v>
      </c>
      <c r="BA162" s="68"/>
      <c r="BB162" s="68"/>
      <c r="BC162" s="68"/>
      <c r="BD162" s="68"/>
      <c r="BE162" s="15"/>
      <c r="BF162" s="5">
        <f t="shared" si="79"/>
        <v>15560</v>
      </c>
      <c r="BG162" s="42">
        <v>4800</v>
      </c>
      <c r="BH162" s="42">
        <v>5700</v>
      </c>
      <c r="BI162" s="42"/>
      <c r="BJ162" s="42"/>
      <c r="BK162" s="42"/>
      <c r="BL162" s="42"/>
      <c r="BM162" s="15">
        <v>5060</v>
      </c>
    </row>
    <row r="163" spans="1:65" outlineLevel="5">
      <c r="A163" s="22">
        <f t="shared" ref="A163:A234" si="81">MONTH(B163)</f>
        <v>5</v>
      </c>
      <c r="B163" s="9">
        <f t="shared" si="80"/>
        <v>43595</v>
      </c>
      <c r="C163" s="51">
        <v>372903</v>
      </c>
      <c r="D163" s="64">
        <f t="shared" si="69"/>
        <v>34</v>
      </c>
      <c r="E163" s="12">
        <v>33</v>
      </c>
      <c r="F163" s="12">
        <v>34</v>
      </c>
      <c r="G163" s="12">
        <v>36</v>
      </c>
      <c r="H163" s="12">
        <v>35</v>
      </c>
      <c r="I163" s="12">
        <v>32</v>
      </c>
      <c r="J163" s="12">
        <v>33</v>
      </c>
      <c r="K163" s="12">
        <v>35</v>
      </c>
      <c r="L163" s="12">
        <v>34</v>
      </c>
      <c r="M163" s="74">
        <f t="shared" si="70"/>
        <v>7.4</v>
      </c>
      <c r="N163" s="83">
        <v>7.51</v>
      </c>
      <c r="O163" s="83">
        <v>7.46</v>
      </c>
      <c r="P163" s="83">
        <v>7.35</v>
      </c>
      <c r="Q163" s="83">
        <v>7.32</v>
      </c>
      <c r="R163" s="83"/>
      <c r="S163" s="83"/>
      <c r="T163" s="83"/>
      <c r="U163" s="83"/>
      <c r="V163" s="5" t="str">
        <f t="shared" si="71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2"/>
        <v/>
      </c>
      <c r="AF163" s="41"/>
      <c r="AG163" s="41"/>
      <c r="AH163" s="41"/>
      <c r="AI163" s="41"/>
      <c r="AJ163" s="41"/>
      <c r="AK163" s="41"/>
      <c r="AL163" s="41"/>
      <c r="AM163" s="41"/>
      <c r="AN163" s="45">
        <f t="shared" si="73"/>
        <v>31.205007824726135</v>
      </c>
      <c r="AO163" s="41">
        <v>1278</v>
      </c>
      <c r="AP163" s="110">
        <v>4.54</v>
      </c>
      <c r="AQ163" s="111">
        <v>3.43</v>
      </c>
      <c r="AR163" s="126">
        <f t="shared" si="74"/>
        <v>75.550660792951547</v>
      </c>
      <c r="AS163" s="126">
        <f t="shared" si="75"/>
        <v>24.449339207048453</v>
      </c>
      <c r="AT163" s="127">
        <v>1559</v>
      </c>
      <c r="AU163" s="128">
        <v>2.66</v>
      </c>
      <c r="AV163" s="129">
        <v>1.6</v>
      </c>
      <c r="AW163" s="126">
        <f t="shared" si="76"/>
        <v>60.150375939849624</v>
      </c>
      <c r="AX163" s="126">
        <f t="shared" si="77"/>
        <v>39.849624060150376</v>
      </c>
      <c r="AY163" s="64">
        <f t="shared" si="78"/>
        <v>51.152428626437107</v>
      </c>
      <c r="AZ163" s="97">
        <v>80.599999999999994</v>
      </c>
      <c r="BA163" s="68"/>
      <c r="BB163" s="68"/>
      <c r="BC163" s="68"/>
      <c r="BD163" s="68"/>
      <c r="BE163" s="15"/>
      <c r="BF163" s="5">
        <f t="shared" si="79"/>
        <v>14970</v>
      </c>
      <c r="BG163" s="42">
        <v>4800</v>
      </c>
      <c r="BH163" s="42">
        <v>5090</v>
      </c>
      <c r="BI163" s="42"/>
      <c r="BJ163" s="42"/>
      <c r="BK163" s="42"/>
      <c r="BL163" s="42"/>
      <c r="BM163" s="15">
        <v>5080</v>
      </c>
    </row>
    <row r="164" spans="1:65" outlineLevel="5">
      <c r="A164" s="22">
        <f t="shared" si="81"/>
        <v>5</v>
      </c>
      <c r="B164" s="9">
        <f t="shared" si="80"/>
        <v>43596</v>
      </c>
      <c r="C164" s="51">
        <v>374477</v>
      </c>
      <c r="D164" s="64">
        <f t="shared" si="69"/>
        <v>34</v>
      </c>
      <c r="E164" s="12">
        <v>34</v>
      </c>
      <c r="F164" s="12">
        <v>33</v>
      </c>
      <c r="G164" s="12">
        <v>36</v>
      </c>
      <c r="H164" s="12">
        <v>35</v>
      </c>
      <c r="I164" s="12">
        <v>33</v>
      </c>
      <c r="J164" s="12">
        <v>32</v>
      </c>
      <c r="K164" s="12">
        <v>35</v>
      </c>
      <c r="L164" s="12">
        <v>34</v>
      </c>
      <c r="M164" s="74" t="str">
        <f t="shared" si="70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1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2"/>
        <v/>
      </c>
      <c r="AF164" s="41"/>
      <c r="AG164" s="41"/>
      <c r="AH164" s="41"/>
      <c r="AI164" s="41"/>
      <c r="AJ164" s="41"/>
      <c r="AK164" s="41"/>
      <c r="AL164" s="41"/>
      <c r="AM164" s="41"/>
      <c r="AN164" s="45">
        <f t="shared" si="73"/>
        <v>33.095435684647306</v>
      </c>
      <c r="AO164" s="41">
        <v>1205</v>
      </c>
      <c r="AP164" s="110"/>
      <c r="AQ164" s="111"/>
      <c r="AR164" s="126" t="str">
        <f t="shared" si="74"/>
        <v/>
      </c>
      <c r="AS164" s="126" t="str">
        <f t="shared" si="75"/>
        <v/>
      </c>
      <c r="AT164" s="127">
        <v>1341</v>
      </c>
      <c r="AU164" s="128"/>
      <c r="AV164" s="129"/>
      <c r="AW164" s="126" t="str">
        <f t="shared" si="76"/>
        <v/>
      </c>
      <c r="AX164" s="126" t="str">
        <f t="shared" si="77"/>
        <v/>
      </c>
      <c r="AY164" s="64" t="str">
        <f t="shared" si="78"/>
        <v/>
      </c>
      <c r="AZ164" s="97"/>
      <c r="BA164" s="68"/>
      <c r="BB164" s="68"/>
      <c r="BC164" s="68"/>
      <c r="BD164" s="68"/>
      <c r="BE164" s="15"/>
      <c r="BF164" s="5">
        <f t="shared" si="79"/>
        <v>14010</v>
      </c>
      <c r="BG164" s="42">
        <v>4800</v>
      </c>
      <c r="BH164" s="42">
        <v>4230</v>
      </c>
      <c r="BI164" s="42"/>
      <c r="BJ164" s="42"/>
      <c r="BK164" s="42"/>
      <c r="BL164" s="42"/>
      <c r="BM164" s="15">
        <v>4980</v>
      </c>
    </row>
    <row r="165" spans="1:65" outlineLevel="5">
      <c r="A165" s="22">
        <f t="shared" si="81"/>
        <v>5</v>
      </c>
      <c r="B165" s="9">
        <f t="shared" si="80"/>
        <v>43597</v>
      </c>
      <c r="C165" s="51">
        <v>347409</v>
      </c>
      <c r="D165" s="64">
        <f t="shared" si="69"/>
        <v>34.299999999999997</v>
      </c>
      <c r="E165" s="12">
        <v>34</v>
      </c>
      <c r="F165" s="12">
        <v>34</v>
      </c>
      <c r="G165" s="12">
        <v>36</v>
      </c>
      <c r="H165" s="12">
        <v>35</v>
      </c>
      <c r="I165" s="12">
        <v>33</v>
      </c>
      <c r="J165" s="12">
        <v>33</v>
      </c>
      <c r="K165" s="12">
        <v>35</v>
      </c>
      <c r="L165" s="12">
        <v>34</v>
      </c>
      <c r="M165" s="74" t="str">
        <f t="shared" si="70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71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2"/>
        <v/>
      </c>
      <c r="AF165" s="41"/>
      <c r="AG165" s="41"/>
      <c r="AH165" s="41"/>
      <c r="AI165" s="41"/>
      <c r="AJ165" s="41"/>
      <c r="AK165" s="41"/>
      <c r="AL165" s="41"/>
      <c r="AM165" s="41"/>
      <c r="AN165" s="45">
        <f t="shared" si="73"/>
        <v>34.46845289541919</v>
      </c>
      <c r="AO165" s="41">
        <v>1157</v>
      </c>
      <c r="AP165" s="110"/>
      <c r="AQ165" s="111"/>
      <c r="AR165" s="126" t="str">
        <f t="shared" si="74"/>
        <v/>
      </c>
      <c r="AS165" s="126" t="str">
        <f t="shared" si="75"/>
        <v/>
      </c>
      <c r="AT165" s="127">
        <v>1338</v>
      </c>
      <c r="AU165" s="128"/>
      <c r="AV165" s="129"/>
      <c r="AW165" s="126" t="str">
        <f t="shared" si="76"/>
        <v/>
      </c>
      <c r="AX165" s="126" t="str">
        <f t="shared" si="77"/>
        <v/>
      </c>
      <c r="AY165" s="64" t="str">
        <f t="shared" si="78"/>
        <v/>
      </c>
      <c r="AZ165" s="97"/>
      <c r="BA165" s="68"/>
      <c r="BB165" s="68"/>
      <c r="BC165" s="68"/>
      <c r="BD165" s="68"/>
      <c r="BE165" s="15"/>
      <c r="BF165" s="5">
        <f t="shared" si="79"/>
        <v>15170</v>
      </c>
      <c r="BG165" s="42">
        <v>5900</v>
      </c>
      <c r="BH165" s="42">
        <v>3990</v>
      </c>
      <c r="BI165" s="42"/>
      <c r="BJ165" s="42"/>
      <c r="BK165" s="42"/>
      <c r="BL165" s="42"/>
      <c r="BM165" s="15">
        <v>5280</v>
      </c>
    </row>
    <row r="166" spans="1:65" outlineLevel="5">
      <c r="A166" s="22">
        <f t="shared" si="81"/>
        <v>5</v>
      </c>
      <c r="B166" s="9">
        <f t="shared" si="80"/>
        <v>43598</v>
      </c>
      <c r="C166" s="51">
        <v>361091</v>
      </c>
      <c r="D166" s="64">
        <f t="shared" si="69"/>
        <v>34.5</v>
      </c>
      <c r="E166" s="12">
        <v>35</v>
      </c>
      <c r="F166" s="12">
        <v>34</v>
      </c>
      <c r="G166" s="12">
        <v>36</v>
      </c>
      <c r="H166" s="12">
        <v>35</v>
      </c>
      <c r="I166" s="12">
        <v>34</v>
      </c>
      <c r="J166" s="12">
        <v>33</v>
      </c>
      <c r="K166" s="12">
        <v>35</v>
      </c>
      <c r="L166" s="12">
        <v>34</v>
      </c>
      <c r="M166" s="74" t="str">
        <f t="shared" si="70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1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2"/>
        <v/>
      </c>
      <c r="AF166" s="41"/>
      <c r="AG166" s="41"/>
      <c r="AH166" s="41"/>
      <c r="AI166" s="41"/>
      <c r="AJ166" s="41"/>
      <c r="AK166" s="41"/>
      <c r="AL166" s="41"/>
      <c r="AM166" s="41"/>
      <c r="AN166" s="45">
        <f t="shared" si="73"/>
        <v>33.825275657336725</v>
      </c>
      <c r="AO166" s="41">
        <v>1179</v>
      </c>
      <c r="AP166" s="110"/>
      <c r="AQ166" s="111"/>
      <c r="AR166" s="126" t="str">
        <f t="shared" si="74"/>
        <v/>
      </c>
      <c r="AS166" s="126" t="str">
        <f t="shared" si="75"/>
        <v/>
      </c>
      <c r="AT166" s="127">
        <v>1382</v>
      </c>
      <c r="AU166" s="128"/>
      <c r="AV166" s="129"/>
      <c r="AW166" s="126" t="str">
        <f t="shared" si="76"/>
        <v/>
      </c>
      <c r="AX166" s="126" t="str">
        <f t="shared" si="77"/>
        <v/>
      </c>
      <c r="AY166" s="64" t="str">
        <f t="shared" si="78"/>
        <v/>
      </c>
      <c r="AZ166" s="97">
        <v>80.3</v>
      </c>
      <c r="BA166" s="68"/>
      <c r="BB166" s="68"/>
      <c r="BC166" s="68"/>
      <c r="BD166" s="68"/>
      <c r="BE166" s="15"/>
      <c r="BF166" s="5">
        <f t="shared" si="79"/>
        <v>16420</v>
      </c>
      <c r="BG166" s="42">
        <v>9600</v>
      </c>
      <c r="BH166" s="42">
        <v>1770</v>
      </c>
      <c r="BI166" s="42"/>
      <c r="BJ166" s="42"/>
      <c r="BK166" s="42"/>
      <c r="BL166" s="42"/>
      <c r="BM166" s="15">
        <v>5050</v>
      </c>
    </row>
    <row r="167" spans="1:65" outlineLevel="5">
      <c r="A167" s="22">
        <f t="shared" si="81"/>
        <v>5</v>
      </c>
      <c r="B167" s="9">
        <f t="shared" si="80"/>
        <v>43599</v>
      </c>
      <c r="C167" s="51">
        <v>359086</v>
      </c>
      <c r="D167" s="64">
        <f t="shared" si="69"/>
        <v>34.799999999999997</v>
      </c>
      <c r="E167" s="12">
        <v>35</v>
      </c>
      <c r="F167" s="12">
        <v>34</v>
      </c>
      <c r="G167" s="12">
        <v>37</v>
      </c>
      <c r="H167" s="12">
        <v>35</v>
      </c>
      <c r="I167" s="12">
        <v>34</v>
      </c>
      <c r="J167" s="12">
        <v>33</v>
      </c>
      <c r="K167" s="12">
        <v>36</v>
      </c>
      <c r="L167" s="12">
        <v>34</v>
      </c>
      <c r="M167" s="74" t="str">
        <f t="shared" si="70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1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2"/>
        <v/>
      </c>
      <c r="AF167" s="41"/>
      <c r="AG167" s="41"/>
      <c r="AH167" s="41"/>
      <c r="AI167" s="41"/>
      <c r="AJ167" s="41"/>
      <c r="AK167" s="41"/>
      <c r="AL167" s="41"/>
      <c r="AM167" s="41"/>
      <c r="AN167" s="45">
        <f t="shared" si="73"/>
        <v>23.417498532002348</v>
      </c>
      <c r="AO167" s="41">
        <v>1703</v>
      </c>
      <c r="AP167" s="110"/>
      <c r="AQ167" s="111"/>
      <c r="AR167" s="126" t="str">
        <f t="shared" si="74"/>
        <v/>
      </c>
      <c r="AS167" s="126" t="str">
        <f t="shared" si="75"/>
        <v/>
      </c>
      <c r="AT167" s="127">
        <v>1773</v>
      </c>
      <c r="AU167" s="128"/>
      <c r="AV167" s="129"/>
      <c r="AW167" s="126" t="str">
        <f t="shared" si="76"/>
        <v/>
      </c>
      <c r="AX167" s="126" t="str">
        <f t="shared" si="77"/>
        <v/>
      </c>
      <c r="AY167" s="64" t="str">
        <f t="shared" si="78"/>
        <v/>
      </c>
      <c r="AZ167" s="97">
        <v>80.3</v>
      </c>
      <c r="BA167" s="68"/>
      <c r="BB167" s="68"/>
      <c r="BC167" s="68"/>
      <c r="BD167" s="68"/>
      <c r="BE167" s="15"/>
      <c r="BF167" s="5">
        <f t="shared" si="79"/>
        <v>15220</v>
      </c>
      <c r="BG167" s="42">
        <v>9600</v>
      </c>
      <c r="BH167" s="42">
        <v>430</v>
      </c>
      <c r="BI167" s="42"/>
      <c r="BJ167" s="42"/>
      <c r="BK167" s="42"/>
      <c r="BL167" s="42"/>
      <c r="BM167" s="15">
        <v>5190</v>
      </c>
    </row>
    <row r="168" spans="1:65" outlineLevel="5">
      <c r="A168" s="22">
        <f t="shared" si="81"/>
        <v>5</v>
      </c>
      <c r="B168" s="9">
        <f t="shared" si="80"/>
        <v>43600</v>
      </c>
      <c r="C168" s="51">
        <v>348782</v>
      </c>
      <c r="D168" s="64">
        <f t="shared" si="69"/>
        <v>34.799999999999997</v>
      </c>
      <c r="E168" s="12">
        <v>35</v>
      </c>
      <c r="F168" s="12">
        <v>34</v>
      </c>
      <c r="G168" s="12">
        <v>37</v>
      </c>
      <c r="H168" s="12">
        <v>35</v>
      </c>
      <c r="I168" s="12">
        <v>34</v>
      </c>
      <c r="J168" s="12">
        <v>33</v>
      </c>
      <c r="K168" s="12">
        <v>36</v>
      </c>
      <c r="L168" s="12">
        <v>34</v>
      </c>
      <c r="M168" s="74" t="str">
        <f t="shared" si="70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71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2"/>
        <v/>
      </c>
      <c r="AF168" s="41"/>
      <c r="AG168" s="41"/>
      <c r="AH168" s="41"/>
      <c r="AI168" s="41"/>
      <c r="AJ168" s="41"/>
      <c r="AK168" s="41"/>
      <c r="AL168" s="41"/>
      <c r="AM168" s="41"/>
      <c r="AN168" s="45">
        <f t="shared" si="73"/>
        <v>22.65909090909091</v>
      </c>
      <c r="AO168" s="41">
        <v>1760</v>
      </c>
      <c r="AP168" s="110"/>
      <c r="AQ168" s="111"/>
      <c r="AR168" s="126" t="str">
        <f t="shared" si="74"/>
        <v/>
      </c>
      <c r="AS168" s="126" t="str">
        <f t="shared" si="75"/>
        <v/>
      </c>
      <c r="AT168" s="127">
        <v>1987</v>
      </c>
      <c r="AU168" s="128"/>
      <c r="AV168" s="129"/>
      <c r="AW168" s="126" t="str">
        <f t="shared" si="76"/>
        <v/>
      </c>
      <c r="AX168" s="126" t="str">
        <f t="shared" si="77"/>
        <v/>
      </c>
      <c r="AY168" s="64" t="str">
        <f t="shared" si="78"/>
        <v/>
      </c>
      <c r="AZ168" s="97">
        <v>80.400000000000006</v>
      </c>
      <c r="BA168" s="68"/>
      <c r="BB168" s="68"/>
      <c r="BC168" s="68"/>
      <c r="BD168" s="68"/>
      <c r="BE168" s="15"/>
      <c r="BF168" s="5">
        <f t="shared" si="79"/>
        <v>20720</v>
      </c>
      <c r="BG168" s="42">
        <v>9600</v>
      </c>
      <c r="BH168" s="42">
        <v>5960</v>
      </c>
      <c r="BI168" s="42"/>
      <c r="BJ168" s="42"/>
      <c r="BK168" s="42"/>
      <c r="BL168" s="42"/>
      <c r="BM168" s="15">
        <v>5160</v>
      </c>
    </row>
    <row r="169" spans="1:65" outlineLevel="5">
      <c r="A169" s="22">
        <f t="shared" si="81"/>
        <v>5</v>
      </c>
      <c r="B169" s="9">
        <f t="shared" si="80"/>
        <v>43601</v>
      </c>
      <c r="C169" s="51">
        <v>358990</v>
      </c>
      <c r="D169" s="64">
        <f t="shared" si="69"/>
        <v>34.799999999999997</v>
      </c>
      <c r="E169" s="12">
        <v>35</v>
      </c>
      <c r="F169" s="12">
        <v>34</v>
      </c>
      <c r="G169" s="12">
        <v>37</v>
      </c>
      <c r="H169" s="12">
        <v>35</v>
      </c>
      <c r="I169" s="12">
        <v>34</v>
      </c>
      <c r="J169" s="12">
        <v>33</v>
      </c>
      <c r="K169" s="12">
        <v>36</v>
      </c>
      <c r="L169" s="12">
        <v>34</v>
      </c>
      <c r="M169" s="74" t="str">
        <f t="shared" si="70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1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2"/>
        <v/>
      </c>
      <c r="AF169" s="41"/>
      <c r="AG169" s="41"/>
      <c r="AH169" s="41"/>
      <c r="AI169" s="41"/>
      <c r="AJ169" s="41"/>
      <c r="AK169" s="41"/>
      <c r="AL169" s="41"/>
      <c r="AM169" s="41"/>
      <c r="AN169" s="45">
        <f t="shared" si="73"/>
        <v>19.713297083539299</v>
      </c>
      <c r="AO169" s="41">
        <v>2023</v>
      </c>
      <c r="AP169" s="110"/>
      <c r="AQ169" s="111"/>
      <c r="AR169" s="126" t="str">
        <f t="shared" si="74"/>
        <v/>
      </c>
      <c r="AS169" s="126" t="str">
        <f t="shared" si="75"/>
        <v/>
      </c>
      <c r="AT169" s="127">
        <v>2020</v>
      </c>
      <c r="AU169" s="128"/>
      <c r="AV169" s="129"/>
      <c r="AW169" s="126" t="str">
        <f t="shared" si="76"/>
        <v/>
      </c>
      <c r="AX169" s="126" t="str">
        <f t="shared" si="77"/>
        <v/>
      </c>
      <c r="AY169" s="64" t="str">
        <f t="shared" si="78"/>
        <v/>
      </c>
      <c r="AZ169" s="97">
        <v>80.099999999999994</v>
      </c>
      <c r="BA169" s="68"/>
      <c r="BB169" s="68"/>
      <c r="BC169" s="68"/>
      <c r="BD169" s="68"/>
      <c r="BE169" s="15"/>
      <c r="BF169" s="5">
        <f t="shared" si="79"/>
        <v>17700</v>
      </c>
      <c r="BG169" s="42">
        <v>6400</v>
      </c>
      <c r="BH169" s="42">
        <v>9910</v>
      </c>
      <c r="BI169" s="42"/>
      <c r="BJ169" s="42"/>
      <c r="BK169" s="42"/>
      <c r="BL169" s="42"/>
      <c r="BM169" s="15">
        <v>1390</v>
      </c>
    </row>
    <row r="170" spans="1:65" outlineLevel="5">
      <c r="A170" s="22">
        <f t="shared" si="81"/>
        <v>5</v>
      </c>
      <c r="B170" s="9">
        <f t="shared" si="80"/>
        <v>43602</v>
      </c>
      <c r="C170" s="51">
        <v>359033</v>
      </c>
      <c r="D170" s="64">
        <f t="shared" si="69"/>
        <v>34.5</v>
      </c>
      <c r="E170" s="12">
        <v>35</v>
      </c>
      <c r="F170" s="12">
        <v>34</v>
      </c>
      <c r="G170" s="12">
        <v>36</v>
      </c>
      <c r="H170" s="12">
        <v>35</v>
      </c>
      <c r="I170" s="12">
        <v>34</v>
      </c>
      <c r="J170" s="12">
        <v>33</v>
      </c>
      <c r="K170" s="12">
        <v>35</v>
      </c>
      <c r="L170" s="12">
        <v>34</v>
      </c>
      <c r="M170" s="74">
        <f t="shared" si="70"/>
        <v>7.5</v>
      </c>
      <c r="N170" s="83">
        <v>7.48</v>
      </c>
      <c r="O170" s="83">
        <v>7.52</v>
      </c>
      <c r="P170" s="83">
        <v>7.44</v>
      </c>
      <c r="Q170" s="83">
        <v>7.36</v>
      </c>
      <c r="R170" s="83"/>
      <c r="S170" s="83"/>
      <c r="T170" s="83"/>
      <c r="U170" s="83"/>
      <c r="V170" s="5" t="str">
        <f t="shared" si="71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2"/>
        <v/>
      </c>
      <c r="AF170" s="41"/>
      <c r="AG170" s="41"/>
      <c r="AH170" s="41"/>
      <c r="AI170" s="41"/>
      <c r="AJ170" s="41"/>
      <c r="AK170" s="41"/>
      <c r="AL170" s="41"/>
      <c r="AM170" s="41"/>
      <c r="AN170" s="45">
        <f t="shared" si="73"/>
        <v>21.673913043478262</v>
      </c>
      <c r="AO170" s="41">
        <v>1840</v>
      </c>
      <c r="AP170" s="110">
        <v>4.49</v>
      </c>
      <c r="AQ170" s="111">
        <v>3.35</v>
      </c>
      <c r="AR170" s="126">
        <f t="shared" si="74"/>
        <v>74.610244988864139</v>
      </c>
      <c r="AS170" s="126">
        <f t="shared" si="75"/>
        <v>25.389755011135861</v>
      </c>
      <c r="AT170" s="127">
        <v>1867</v>
      </c>
      <c r="AU170" s="128">
        <v>2.5499999999999998</v>
      </c>
      <c r="AV170" s="129">
        <v>1.61</v>
      </c>
      <c r="AW170" s="126">
        <f t="shared" si="76"/>
        <v>63.137254901960794</v>
      </c>
      <c r="AX170" s="126">
        <f t="shared" si="77"/>
        <v>36.862745098039206</v>
      </c>
      <c r="AY170" s="64">
        <f t="shared" si="78"/>
        <v>41.714830104795141</v>
      </c>
      <c r="AZ170" s="97">
        <v>80.599999999999994</v>
      </c>
      <c r="BA170" s="68"/>
      <c r="BB170" s="68"/>
      <c r="BC170" s="68"/>
      <c r="BD170" s="68"/>
      <c r="BE170" s="15"/>
      <c r="BF170" s="5">
        <f t="shared" si="79"/>
        <v>19120</v>
      </c>
      <c r="BG170" s="42">
        <v>9600</v>
      </c>
      <c r="BH170" s="42">
        <v>5410</v>
      </c>
      <c r="BI170" s="42"/>
      <c r="BJ170" s="42"/>
      <c r="BK170" s="42"/>
      <c r="BL170" s="42"/>
      <c r="BM170" s="15">
        <v>4110</v>
      </c>
    </row>
    <row r="171" spans="1:65" outlineLevel="5">
      <c r="A171" s="22">
        <f t="shared" si="81"/>
        <v>5</v>
      </c>
      <c r="B171" s="9">
        <f t="shared" si="80"/>
        <v>43603</v>
      </c>
      <c r="C171" s="51">
        <v>436202</v>
      </c>
      <c r="D171" s="64">
        <f t="shared" si="69"/>
        <v>34.799999999999997</v>
      </c>
      <c r="E171" s="12">
        <v>35</v>
      </c>
      <c r="F171" s="12">
        <v>35</v>
      </c>
      <c r="G171" s="12">
        <v>36</v>
      </c>
      <c r="H171" s="12">
        <v>35</v>
      </c>
      <c r="I171" s="12">
        <v>34</v>
      </c>
      <c r="J171" s="12">
        <v>34</v>
      </c>
      <c r="K171" s="12">
        <v>35</v>
      </c>
      <c r="L171" s="12">
        <v>34</v>
      </c>
      <c r="M171" s="74" t="str">
        <f t="shared" si="70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71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2"/>
        <v/>
      </c>
      <c r="AF171" s="41"/>
      <c r="AG171" s="41"/>
      <c r="AH171" s="41"/>
      <c r="AI171" s="41"/>
      <c r="AJ171" s="41"/>
      <c r="AK171" s="41"/>
      <c r="AL171" s="41"/>
      <c r="AM171" s="41"/>
      <c r="AN171" s="45">
        <f t="shared" si="73"/>
        <v>27.927170868347339</v>
      </c>
      <c r="AO171" s="41">
        <v>1428</v>
      </c>
      <c r="AP171" s="110"/>
      <c r="AQ171" s="111"/>
      <c r="AR171" s="126" t="str">
        <f t="shared" si="74"/>
        <v/>
      </c>
      <c r="AS171" s="126" t="str">
        <f t="shared" si="75"/>
        <v/>
      </c>
      <c r="AT171" s="127">
        <v>1514</v>
      </c>
      <c r="AU171" s="128"/>
      <c r="AV171" s="129"/>
      <c r="AW171" s="126" t="str">
        <f t="shared" si="76"/>
        <v/>
      </c>
      <c r="AX171" s="126" t="str">
        <f t="shared" si="77"/>
        <v/>
      </c>
      <c r="AY171" s="64" t="str">
        <f t="shared" si="78"/>
        <v/>
      </c>
      <c r="AZ171" s="97"/>
      <c r="BA171" s="68"/>
      <c r="BB171" s="68"/>
      <c r="BC171" s="68"/>
      <c r="BD171" s="68"/>
      <c r="BE171" s="15"/>
      <c r="BF171" s="5">
        <f t="shared" si="79"/>
        <v>18350</v>
      </c>
      <c r="BG171" s="42">
        <v>9600</v>
      </c>
      <c r="BH171" s="42">
        <v>3950</v>
      </c>
      <c r="BI171" s="42"/>
      <c r="BJ171" s="42"/>
      <c r="BK171" s="42"/>
      <c r="BL171" s="42"/>
      <c r="BM171" s="15">
        <v>4800</v>
      </c>
    </row>
    <row r="172" spans="1:65" outlineLevel="5">
      <c r="A172" s="22">
        <f t="shared" si="81"/>
        <v>5</v>
      </c>
      <c r="B172" s="9">
        <f t="shared" si="80"/>
        <v>43604</v>
      </c>
      <c r="C172" s="51">
        <v>439704</v>
      </c>
      <c r="D172" s="64">
        <f t="shared" si="69"/>
        <v>34.5</v>
      </c>
      <c r="E172" s="12">
        <v>35</v>
      </c>
      <c r="F172" s="12">
        <v>35</v>
      </c>
      <c r="G172" s="12">
        <v>35</v>
      </c>
      <c r="H172" s="12">
        <v>35</v>
      </c>
      <c r="I172" s="12">
        <v>34</v>
      </c>
      <c r="J172" s="12">
        <v>34</v>
      </c>
      <c r="K172" s="12">
        <v>34</v>
      </c>
      <c r="L172" s="12">
        <v>34</v>
      </c>
      <c r="M172" s="74" t="str">
        <f t="shared" si="70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71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2"/>
        <v/>
      </c>
      <c r="AF172" s="41"/>
      <c r="AG172" s="41"/>
      <c r="AH172" s="41"/>
      <c r="AI172" s="41"/>
      <c r="AJ172" s="41"/>
      <c r="AK172" s="41"/>
      <c r="AL172" s="41"/>
      <c r="AM172" s="41"/>
      <c r="AN172" s="45">
        <f t="shared" si="73"/>
        <v>27.408934707903779</v>
      </c>
      <c r="AO172" s="41">
        <v>1455</v>
      </c>
      <c r="AP172" s="110"/>
      <c r="AQ172" s="111"/>
      <c r="AR172" s="126" t="str">
        <f t="shared" si="74"/>
        <v/>
      </c>
      <c r="AS172" s="126" t="str">
        <f t="shared" si="75"/>
        <v/>
      </c>
      <c r="AT172" s="127">
        <v>1456</v>
      </c>
      <c r="AU172" s="128"/>
      <c r="AV172" s="129"/>
      <c r="AW172" s="126" t="str">
        <f t="shared" si="76"/>
        <v/>
      </c>
      <c r="AX172" s="126" t="str">
        <f t="shared" si="77"/>
        <v/>
      </c>
      <c r="AY172" s="64" t="str">
        <f t="shared" si="78"/>
        <v/>
      </c>
      <c r="AZ172" s="97"/>
      <c r="BA172" s="68"/>
      <c r="BB172" s="68"/>
      <c r="BC172" s="68"/>
      <c r="BD172" s="68"/>
      <c r="BE172" s="15"/>
      <c r="BF172" s="5">
        <f t="shared" si="79"/>
        <v>17940</v>
      </c>
      <c r="BG172" s="42">
        <v>9600</v>
      </c>
      <c r="BH172" s="42">
        <v>3170</v>
      </c>
      <c r="BI172" s="42"/>
      <c r="BJ172" s="42"/>
      <c r="BK172" s="42"/>
      <c r="BL172" s="42"/>
      <c r="BM172" s="15">
        <v>5170</v>
      </c>
    </row>
    <row r="173" spans="1:65" outlineLevel="5">
      <c r="A173" s="22">
        <f t="shared" si="81"/>
        <v>5</v>
      </c>
      <c r="B173" s="9">
        <f t="shared" si="80"/>
        <v>43605</v>
      </c>
      <c r="C173" s="51">
        <v>427151</v>
      </c>
      <c r="D173" s="64">
        <f t="shared" si="69"/>
        <v>34.799999999999997</v>
      </c>
      <c r="E173" s="12">
        <v>35</v>
      </c>
      <c r="F173" s="12">
        <v>35</v>
      </c>
      <c r="G173" s="12">
        <v>36</v>
      </c>
      <c r="H173" s="12">
        <v>35</v>
      </c>
      <c r="I173" s="12">
        <v>34</v>
      </c>
      <c r="J173" s="12">
        <v>34</v>
      </c>
      <c r="K173" s="12">
        <v>35</v>
      </c>
      <c r="L173" s="12">
        <v>34</v>
      </c>
      <c r="M173" s="74" t="str">
        <f t="shared" si="70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1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2"/>
        <v/>
      </c>
      <c r="AF173" s="41"/>
      <c r="AG173" s="41"/>
      <c r="AH173" s="41"/>
      <c r="AI173" s="41"/>
      <c r="AJ173" s="41"/>
      <c r="AK173" s="41"/>
      <c r="AL173" s="41"/>
      <c r="AM173" s="41"/>
      <c r="AN173" s="45">
        <f t="shared" si="73"/>
        <v>35.013169446883232</v>
      </c>
      <c r="AO173" s="41">
        <v>1139</v>
      </c>
      <c r="AP173" s="110"/>
      <c r="AQ173" s="111"/>
      <c r="AR173" s="126" t="str">
        <f t="shared" si="74"/>
        <v/>
      </c>
      <c r="AS173" s="126" t="str">
        <f t="shared" si="75"/>
        <v/>
      </c>
      <c r="AT173" s="127">
        <v>1341</v>
      </c>
      <c r="AU173" s="128"/>
      <c r="AV173" s="129"/>
      <c r="AW173" s="126" t="str">
        <f t="shared" si="76"/>
        <v/>
      </c>
      <c r="AX173" s="126" t="str">
        <f t="shared" si="77"/>
        <v/>
      </c>
      <c r="AY173" s="64" t="str">
        <f t="shared" si="78"/>
        <v/>
      </c>
      <c r="AZ173" s="97">
        <v>81</v>
      </c>
      <c r="BA173" s="68"/>
      <c r="BB173" s="68"/>
      <c r="BC173" s="68"/>
      <c r="BD173" s="68"/>
      <c r="BE173" s="15"/>
      <c r="BF173" s="5">
        <f t="shared" si="79"/>
        <v>18270</v>
      </c>
      <c r="BG173" s="42">
        <v>9600</v>
      </c>
      <c r="BH173" s="42">
        <v>3550</v>
      </c>
      <c r="BI173" s="42"/>
      <c r="BJ173" s="42"/>
      <c r="BK173" s="42"/>
      <c r="BL173" s="42"/>
      <c r="BM173" s="15">
        <v>5120</v>
      </c>
    </row>
    <row r="174" spans="1:65" outlineLevel="5">
      <c r="A174" s="22">
        <f t="shared" si="81"/>
        <v>5</v>
      </c>
      <c r="B174" s="9">
        <f t="shared" si="80"/>
        <v>43606</v>
      </c>
      <c r="C174" s="51">
        <v>397562</v>
      </c>
      <c r="D174" s="64">
        <f t="shared" si="69"/>
        <v>34.799999999999997</v>
      </c>
      <c r="E174" s="12">
        <v>35</v>
      </c>
      <c r="F174" s="12">
        <v>35</v>
      </c>
      <c r="G174" s="12">
        <v>36</v>
      </c>
      <c r="H174" s="12">
        <v>35</v>
      </c>
      <c r="I174" s="12">
        <v>34</v>
      </c>
      <c r="J174" s="12">
        <v>34</v>
      </c>
      <c r="K174" s="12">
        <v>35</v>
      </c>
      <c r="L174" s="12">
        <v>34</v>
      </c>
      <c r="M174" s="74" t="str">
        <f t="shared" si="70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1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2"/>
        <v/>
      </c>
      <c r="AF174" s="41"/>
      <c r="AG174" s="41"/>
      <c r="AH174" s="41"/>
      <c r="AI174" s="41"/>
      <c r="AJ174" s="41"/>
      <c r="AK174" s="41"/>
      <c r="AL174" s="41"/>
      <c r="AM174" s="41"/>
      <c r="AN174" s="45">
        <f t="shared" si="73"/>
        <v>31.205007824726135</v>
      </c>
      <c r="AO174" s="41">
        <v>1278</v>
      </c>
      <c r="AP174" s="110"/>
      <c r="AQ174" s="111"/>
      <c r="AR174" s="126" t="str">
        <f t="shared" si="74"/>
        <v/>
      </c>
      <c r="AS174" s="126" t="str">
        <f t="shared" si="75"/>
        <v/>
      </c>
      <c r="AT174" s="127">
        <v>1309</v>
      </c>
      <c r="AU174" s="128"/>
      <c r="AV174" s="129"/>
      <c r="AW174" s="126" t="str">
        <f t="shared" si="76"/>
        <v/>
      </c>
      <c r="AX174" s="126" t="str">
        <f t="shared" si="77"/>
        <v/>
      </c>
      <c r="AY174" s="64" t="str">
        <f t="shared" si="78"/>
        <v/>
      </c>
      <c r="AZ174" s="97">
        <v>80.599999999999994</v>
      </c>
      <c r="BA174" s="68"/>
      <c r="BB174" s="68"/>
      <c r="BC174" s="68"/>
      <c r="BD174" s="68"/>
      <c r="BE174" s="15"/>
      <c r="BF174" s="5">
        <f t="shared" si="79"/>
        <v>14790</v>
      </c>
      <c r="BG174" s="42">
        <v>5200</v>
      </c>
      <c r="BH174" s="42">
        <v>4510</v>
      </c>
      <c r="BI174" s="42"/>
      <c r="BJ174" s="42"/>
      <c r="BK174" s="42"/>
      <c r="BL174" s="42"/>
      <c r="BM174" s="15">
        <v>5080</v>
      </c>
    </row>
    <row r="175" spans="1:65" outlineLevel="5">
      <c r="A175" s="22">
        <f t="shared" si="81"/>
        <v>5</v>
      </c>
      <c r="B175" s="9">
        <f t="shared" si="80"/>
        <v>43607</v>
      </c>
      <c r="C175" s="51">
        <v>384787</v>
      </c>
      <c r="D175" s="64">
        <f t="shared" si="69"/>
        <v>35.299999999999997</v>
      </c>
      <c r="E175" s="12">
        <v>36</v>
      </c>
      <c r="F175" s="12">
        <v>35</v>
      </c>
      <c r="G175" s="12">
        <v>37</v>
      </c>
      <c r="H175" s="12">
        <v>35</v>
      </c>
      <c r="I175" s="12">
        <v>35</v>
      </c>
      <c r="J175" s="12">
        <v>34</v>
      </c>
      <c r="K175" s="12">
        <v>36</v>
      </c>
      <c r="L175" s="12">
        <v>34</v>
      </c>
      <c r="M175" s="74" t="str">
        <f t="shared" si="70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71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2"/>
        <v/>
      </c>
      <c r="AF175" s="41"/>
      <c r="AG175" s="41"/>
      <c r="AH175" s="41"/>
      <c r="AI175" s="41"/>
      <c r="AJ175" s="41"/>
      <c r="AK175" s="41"/>
      <c r="AL175" s="41"/>
      <c r="AM175" s="41"/>
      <c r="AN175" s="45">
        <f t="shared" si="73"/>
        <v>29.237536656891496</v>
      </c>
      <c r="AO175" s="41">
        <v>1364</v>
      </c>
      <c r="AP175" s="110"/>
      <c r="AQ175" s="111"/>
      <c r="AR175" s="126" t="str">
        <f t="shared" si="74"/>
        <v/>
      </c>
      <c r="AS175" s="126" t="str">
        <f t="shared" si="75"/>
        <v/>
      </c>
      <c r="AT175" s="127">
        <v>1490</v>
      </c>
      <c r="AU175" s="128"/>
      <c r="AV175" s="129"/>
      <c r="AW175" s="126" t="str">
        <f t="shared" si="76"/>
        <v/>
      </c>
      <c r="AX175" s="126" t="str">
        <f t="shared" si="77"/>
        <v/>
      </c>
      <c r="AY175" s="64" t="str">
        <f t="shared" si="78"/>
        <v/>
      </c>
      <c r="AZ175" s="97">
        <v>81.900000000000006</v>
      </c>
      <c r="BA175" s="68">
        <v>60.87</v>
      </c>
      <c r="BB175" s="68"/>
      <c r="BC175" s="68"/>
      <c r="BD175" s="68"/>
      <c r="BE175" s="15"/>
      <c r="BF175" s="5">
        <f t="shared" si="79"/>
        <v>14820</v>
      </c>
      <c r="BG175" s="42">
        <v>9600</v>
      </c>
      <c r="BH175" s="42">
        <v>0</v>
      </c>
      <c r="BI175" s="42"/>
      <c r="BJ175" s="42"/>
      <c r="BK175" s="42"/>
      <c r="BL175" s="42"/>
      <c r="BM175" s="15">
        <v>5220</v>
      </c>
    </row>
    <row r="176" spans="1:65" outlineLevel="5">
      <c r="A176" s="22">
        <f t="shared" si="81"/>
        <v>5</v>
      </c>
      <c r="B176" s="9">
        <f t="shared" si="80"/>
        <v>43608</v>
      </c>
      <c r="C176" s="51">
        <v>392428</v>
      </c>
      <c r="D176" s="64">
        <f t="shared" si="69"/>
        <v>35.5</v>
      </c>
      <c r="E176" s="12">
        <v>36</v>
      </c>
      <c r="F176" s="12">
        <v>35</v>
      </c>
      <c r="G176" s="12">
        <v>37</v>
      </c>
      <c r="H176" s="12">
        <v>36</v>
      </c>
      <c r="I176" s="12">
        <v>35</v>
      </c>
      <c r="J176" s="12">
        <v>34</v>
      </c>
      <c r="K176" s="12">
        <v>36</v>
      </c>
      <c r="L176" s="12">
        <v>35</v>
      </c>
      <c r="M176" s="74" t="str">
        <f t="shared" si="70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1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2"/>
        <v/>
      </c>
      <c r="AF176" s="41"/>
      <c r="AG176" s="41"/>
      <c r="AH176" s="41"/>
      <c r="AI176" s="41"/>
      <c r="AJ176" s="41"/>
      <c r="AK176" s="41"/>
      <c r="AL176" s="41"/>
      <c r="AM176" s="41"/>
      <c r="AN176" s="45">
        <f t="shared" si="73"/>
        <v>21.97245179063361</v>
      </c>
      <c r="AO176" s="41">
        <v>1815</v>
      </c>
      <c r="AP176" s="110"/>
      <c r="AQ176" s="111"/>
      <c r="AR176" s="126" t="str">
        <f t="shared" si="74"/>
        <v/>
      </c>
      <c r="AS176" s="126" t="str">
        <f t="shared" si="75"/>
        <v/>
      </c>
      <c r="AT176" s="127">
        <v>1913</v>
      </c>
      <c r="AU176" s="128"/>
      <c r="AV176" s="129"/>
      <c r="AW176" s="126" t="str">
        <f t="shared" si="76"/>
        <v/>
      </c>
      <c r="AX176" s="126" t="str">
        <f t="shared" si="77"/>
        <v/>
      </c>
      <c r="AY176" s="64" t="str">
        <f t="shared" si="78"/>
        <v/>
      </c>
      <c r="AZ176" s="97">
        <v>82.2</v>
      </c>
      <c r="BA176" s="68"/>
      <c r="BB176" s="68"/>
      <c r="BC176" s="68"/>
      <c r="BD176" s="68"/>
      <c r="BE176" s="15"/>
      <c r="BF176" s="5">
        <f t="shared" si="79"/>
        <v>19020</v>
      </c>
      <c r="BG176" s="42">
        <v>9600</v>
      </c>
      <c r="BH176" s="42">
        <v>4320</v>
      </c>
      <c r="BI176" s="42"/>
      <c r="BJ176" s="42"/>
      <c r="BK176" s="42"/>
      <c r="BL176" s="42"/>
      <c r="BM176" s="15">
        <v>5100</v>
      </c>
    </row>
    <row r="177" spans="1:65" outlineLevel="5">
      <c r="A177" s="22">
        <f t="shared" si="81"/>
        <v>5</v>
      </c>
      <c r="B177" s="9">
        <f t="shared" si="80"/>
        <v>43609</v>
      </c>
      <c r="C177" s="51">
        <v>369983</v>
      </c>
      <c r="D177" s="64">
        <f t="shared" si="69"/>
        <v>35.5</v>
      </c>
      <c r="E177" s="12">
        <v>36</v>
      </c>
      <c r="F177" s="12">
        <v>35</v>
      </c>
      <c r="G177" s="12">
        <v>37</v>
      </c>
      <c r="H177" s="12">
        <v>36</v>
      </c>
      <c r="I177" s="12">
        <v>35</v>
      </c>
      <c r="J177" s="12">
        <v>34</v>
      </c>
      <c r="K177" s="12">
        <v>36</v>
      </c>
      <c r="L177" s="12">
        <v>35</v>
      </c>
      <c r="M177" s="74">
        <f t="shared" si="70"/>
        <v>7.5</v>
      </c>
      <c r="N177" s="83">
        <v>7.64</v>
      </c>
      <c r="O177" s="83">
        <v>7.42</v>
      </c>
      <c r="P177" s="83">
        <v>7.49</v>
      </c>
      <c r="Q177" s="83">
        <v>7.44</v>
      </c>
      <c r="R177" s="83"/>
      <c r="S177" s="83"/>
      <c r="T177" s="83"/>
      <c r="U177" s="83"/>
      <c r="V177" s="5" t="str">
        <f t="shared" si="71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2"/>
        <v/>
      </c>
      <c r="AF177" s="41"/>
      <c r="AG177" s="41"/>
      <c r="AH177" s="41"/>
      <c r="AI177" s="41"/>
      <c r="AJ177" s="41"/>
      <c r="AK177" s="41"/>
      <c r="AL177" s="41"/>
      <c r="AM177" s="41"/>
      <c r="AN177" s="45">
        <f t="shared" si="73"/>
        <v>22.069728832318759</v>
      </c>
      <c r="AO177" s="41">
        <v>1807</v>
      </c>
      <c r="AP177" s="110">
        <v>5</v>
      </c>
      <c r="AQ177" s="111">
        <v>3.66</v>
      </c>
      <c r="AR177" s="126">
        <f t="shared" si="74"/>
        <v>73.2</v>
      </c>
      <c r="AS177" s="126">
        <f t="shared" si="75"/>
        <v>26.799999999999997</v>
      </c>
      <c r="AT177" s="127">
        <v>1859</v>
      </c>
      <c r="AU177" s="128">
        <v>2.83</v>
      </c>
      <c r="AV177" s="129">
        <v>1.8</v>
      </c>
      <c r="AW177" s="126">
        <f t="shared" si="76"/>
        <v>63.60424028268551</v>
      </c>
      <c r="AX177" s="126">
        <f t="shared" si="77"/>
        <v>36.39575971731449</v>
      </c>
      <c r="AY177" s="64">
        <f t="shared" si="78"/>
        <v>36.017825879357012</v>
      </c>
      <c r="AZ177" s="97">
        <v>82.1</v>
      </c>
      <c r="BA177" s="68"/>
      <c r="BB177" s="68"/>
      <c r="BC177" s="68"/>
      <c r="BD177" s="68"/>
      <c r="BE177" s="15"/>
      <c r="BF177" s="5">
        <f t="shared" si="79"/>
        <v>16790</v>
      </c>
      <c r="BG177" s="42">
        <v>4800</v>
      </c>
      <c r="BH177" s="42">
        <v>6930</v>
      </c>
      <c r="BI177" s="42"/>
      <c r="BJ177" s="42"/>
      <c r="BK177" s="42"/>
      <c r="BL177" s="42"/>
      <c r="BM177" s="15">
        <v>5060</v>
      </c>
    </row>
    <row r="178" spans="1:65" outlineLevel="5">
      <c r="A178" s="22">
        <f t="shared" si="81"/>
        <v>5</v>
      </c>
      <c r="B178" s="9">
        <f t="shared" si="80"/>
        <v>43610</v>
      </c>
      <c r="C178" s="51">
        <v>359336</v>
      </c>
      <c r="D178" s="64">
        <f t="shared" si="69"/>
        <v>36</v>
      </c>
      <c r="E178" s="12">
        <v>37</v>
      </c>
      <c r="F178" s="12">
        <v>35</v>
      </c>
      <c r="G178" s="12">
        <v>38</v>
      </c>
      <c r="H178" s="12">
        <v>36</v>
      </c>
      <c r="I178" s="12">
        <v>36</v>
      </c>
      <c r="J178" s="12">
        <v>34</v>
      </c>
      <c r="K178" s="12">
        <v>37</v>
      </c>
      <c r="L178" s="12">
        <v>35</v>
      </c>
      <c r="M178" s="74" t="str">
        <f t="shared" si="70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1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2"/>
        <v/>
      </c>
      <c r="AF178" s="41"/>
      <c r="AG178" s="41"/>
      <c r="AH178" s="41"/>
      <c r="AI178" s="41"/>
      <c r="AJ178" s="41"/>
      <c r="AK178" s="41"/>
      <c r="AL178" s="41"/>
      <c r="AM178" s="41"/>
      <c r="AN178" s="45">
        <f t="shared" si="73"/>
        <v>28.773448773448774</v>
      </c>
      <c r="AO178" s="41">
        <v>1386</v>
      </c>
      <c r="AP178" s="110"/>
      <c r="AQ178" s="111"/>
      <c r="AR178" s="126" t="str">
        <f t="shared" si="74"/>
        <v/>
      </c>
      <c r="AS178" s="126" t="str">
        <f t="shared" si="75"/>
        <v/>
      </c>
      <c r="AT178" s="127">
        <v>1290</v>
      </c>
      <c r="AU178" s="128"/>
      <c r="AV178" s="129"/>
      <c r="AW178" s="126" t="str">
        <f t="shared" si="76"/>
        <v/>
      </c>
      <c r="AX178" s="126" t="str">
        <f t="shared" si="77"/>
        <v/>
      </c>
      <c r="AY178" s="64" t="str">
        <f t="shared" si="78"/>
        <v/>
      </c>
      <c r="AZ178" s="97"/>
      <c r="BA178" s="68"/>
      <c r="BB178" s="68"/>
      <c r="BC178" s="68"/>
      <c r="BD178" s="68"/>
      <c r="BE178" s="15"/>
      <c r="BF178" s="5">
        <f t="shared" si="79"/>
        <v>16340</v>
      </c>
      <c r="BG178" s="42">
        <v>9600</v>
      </c>
      <c r="BH178" s="42">
        <v>1660</v>
      </c>
      <c r="BI178" s="42"/>
      <c r="BJ178" s="42"/>
      <c r="BK178" s="42"/>
      <c r="BL178" s="42"/>
      <c r="BM178" s="15">
        <v>5080</v>
      </c>
    </row>
    <row r="179" spans="1:65" outlineLevel="5">
      <c r="A179" s="22">
        <f t="shared" si="81"/>
        <v>5</v>
      </c>
      <c r="B179" s="9">
        <f t="shared" si="80"/>
        <v>43611</v>
      </c>
      <c r="C179" s="51">
        <v>340250</v>
      </c>
      <c r="D179" s="64">
        <f t="shared" si="69"/>
        <v>36.299999999999997</v>
      </c>
      <c r="E179" s="12">
        <v>37</v>
      </c>
      <c r="F179" s="12">
        <v>36</v>
      </c>
      <c r="G179" s="12">
        <v>38</v>
      </c>
      <c r="H179" s="12">
        <v>36</v>
      </c>
      <c r="I179" s="12">
        <v>36</v>
      </c>
      <c r="J179" s="12">
        <v>35</v>
      </c>
      <c r="K179" s="12">
        <v>37</v>
      </c>
      <c r="L179" s="12">
        <v>35</v>
      </c>
      <c r="M179" s="74" t="str">
        <f t="shared" si="70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71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2"/>
        <v/>
      </c>
      <c r="AF179" s="41"/>
      <c r="AG179" s="41"/>
      <c r="AH179" s="41"/>
      <c r="AI179" s="41"/>
      <c r="AJ179" s="41"/>
      <c r="AK179" s="41"/>
      <c r="AL179" s="41"/>
      <c r="AM179" s="41"/>
      <c r="AN179" s="45">
        <f t="shared" si="73"/>
        <v>51.259640102827767</v>
      </c>
      <c r="AO179" s="41">
        <v>778</v>
      </c>
      <c r="AP179" s="110"/>
      <c r="AQ179" s="111"/>
      <c r="AR179" s="126" t="str">
        <f t="shared" si="74"/>
        <v/>
      </c>
      <c r="AS179" s="126" t="str">
        <f t="shared" si="75"/>
        <v/>
      </c>
      <c r="AT179" s="127">
        <v>899</v>
      </c>
      <c r="AU179" s="128"/>
      <c r="AV179" s="129"/>
      <c r="AW179" s="126" t="str">
        <f t="shared" si="76"/>
        <v/>
      </c>
      <c r="AX179" s="126" t="str">
        <f t="shared" si="77"/>
        <v/>
      </c>
      <c r="AY179" s="64" t="str">
        <f t="shared" si="78"/>
        <v/>
      </c>
      <c r="AZ179" s="97"/>
      <c r="BA179" s="68"/>
      <c r="BB179" s="68"/>
      <c r="BC179" s="68"/>
      <c r="BD179" s="68"/>
      <c r="BE179" s="15"/>
      <c r="BF179" s="5">
        <f t="shared" si="79"/>
        <v>14880</v>
      </c>
      <c r="BG179" s="42">
        <v>9600</v>
      </c>
      <c r="BH179" s="42">
        <v>0</v>
      </c>
      <c r="BI179" s="42"/>
      <c r="BJ179" s="42"/>
      <c r="BK179" s="42"/>
      <c r="BL179" s="42"/>
      <c r="BM179" s="15">
        <v>5280</v>
      </c>
    </row>
    <row r="180" spans="1:65" outlineLevel="5">
      <c r="A180" s="22">
        <f t="shared" si="81"/>
        <v>5</v>
      </c>
      <c r="B180" s="9">
        <f t="shared" si="80"/>
        <v>43612</v>
      </c>
      <c r="C180" s="51">
        <v>419966</v>
      </c>
      <c r="D180" s="64">
        <f t="shared" si="69"/>
        <v>37</v>
      </c>
      <c r="E180" s="12">
        <v>38</v>
      </c>
      <c r="F180" s="12">
        <v>36</v>
      </c>
      <c r="G180" s="12">
        <v>39</v>
      </c>
      <c r="H180" s="12">
        <v>37</v>
      </c>
      <c r="I180" s="12">
        <v>37</v>
      </c>
      <c r="J180" s="12">
        <v>35</v>
      </c>
      <c r="K180" s="12">
        <v>38</v>
      </c>
      <c r="L180" s="12">
        <v>36</v>
      </c>
      <c r="M180" s="74" t="str">
        <f t="shared" si="70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1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2"/>
        <v/>
      </c>
      <c r="AF180" s="41"/>
      <c r="AG180" s="41"/>
      <c r="AH180" s="41"/>
      <c r="AI180" s="41"/>
      <c r="AJ180" s="41"/>
      <c r="AK180" s="41"/>
      <c r="AL180" s="41"/>
      <c r="AM180" s="41"/>
      <c r="AN180" s="45">
        <f t="shared" si="73"/>
        <v>40.487309644670049</v>
      </c>
      <c r="AO180" s="41">
        <v>985</v>
      </c>
      <c r="AP180" s="110"/>
      <c r="AQ180" s="111"/>
      <c r="AR180" s="126" t="str">
        <f t="shared" si="74"/>
        <v/>
      </c>
      <c r="AS180" s="126" t="str">
        <f t="shared" si="75"/>
        <v/>
      </c>
      <c r="AT180" s="127">
        <v>1136</v>
      </c>
      <c r="AU180" s="128"/>
      <c r="AV180" s="129"/>
      <c r="AW180" s="126" t="str">
        <f t="shared" si="76"/>
        <v/>
      </c>
      <c r="AX180" s="126" t="str">
        <f t="shared" si="77"/>
        <v/>
      </c>
      <c r="AY180" s="64" t="str">
        <f t="shared" si="78"/>
        <v/>
      </c>
      <c r="AZ180" s="97">
        <v>81.8</v>
      </c>
      <c r="BA180" s="68"/>
      <c r="BB180" s="68"/>
      <c r="BC180" s="68"/>
      <c r="BD180" s="68"/>
      <c r="BE180" s="15"/>
      <c r="BF180" s="5">
        <f t="shared" si="79"/>
        <v>12510</v>
      </c>
      <c r="BG180" s="42">
        <v>7500</v>
      </c>
      <c r="BH180" s="42">
        <v>0</v>
      </c>
      <c r="BI180" s="42"/>
      <c r="BJ180" s="42"/>
      <c r="BK180" s="42"/>
      <c r="BL180" s="42"/>
      <c r="BM180" s="15">
        <v>5010</v>
      </c>
    </row>
    <row r="181" spans="1:65" outlineLevel="5">
      <c r="A181" s="22">
        <f t="shared" si="81"/>
        <v>5</v>
      </c>
      <c r="B181" s="9">
        <f t="shared" si="80"/>
        <v>43613</v>
      </c>
      <c r="C181" s="51">
        <v>436171</v>
      </c>
      <c r="D181" s="64">
        <f t="shared" si="69"/>
        <v>37</v>
      </c>
      <c r="E181" s="12">
        <v>38</v>
      </c>
      <c r="F181" s="12">
        <v>36</v>
      </c>
      <c r="G181" s="12">
        <v>39</v>
      </c>
      <c r="H181" s="12">
        <v>37</v>
      </c>
      <c r="I181" s="12">
        <v>37</v>
      </c>
      <c r="J181" s="12">
        <v>35</v>
      </c>
      <c r="K181" s="12">
        <v>38</v>
      </c>
      <c r="L181" s="12">
        <v>36</v>
      </c>
      <c r="M181" s="74" t="str">
        <f t="shared" si="70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1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2"/>
        <v/>
      </c>
      <c r="AF181" s="41"/>
      <c r="AG181" s="41"/>
      <c r="AH181" s="41"/>
      <c r="AI181" s="41"/>
      <c r="AJ181" s="41"/>
      <c r="AK181" s="41"/>
      <c r="AL181" s="41"/>
      <c r="AM181" s="41"/>
      <c r="AN181" s="45">
        <f t="shared" si="73"/>
        <v>35.260831122900086</v>
      </c>
      <c r="AO181" s="41">
        <v>1131</v>
      </c>
      <c r="AP181" s="110"/>
      <c r="AQ181" s="111"/>
      <c r="AR181" s="126" t="str">
        <f t="shared" si="74"/>
        <v/>
      </c>
      <c r="AS181" s="126" t="str">
        <f t="shared" si="75"/>
        <v/>
      </c>
      <c r="AT181" s="127">
        <v>1343</v>
      </c>
      <c r="AU181" s="128"/>
      <c r="AV181" s="129"/>
      <c r="AW181" s="126" t="str">
        <f t="shared" si="76"/>
        <v/>
      </c>
      <c r="AX181" s="126" t="str">
        <f t="shared" si="77"/>
        <v/>
      </c>
      <c r="AY181" s="64" t="str">
        <f t="shared" si="78"/>
        <v/>
      </c>
      <c r="AZ181" s="97">
        <v>82</v>
      </c>
      <c r="BA181" s="68"/>
      <c r="BB181" s="68"/>
      <c r="BC181" s="68"/>
      <c r="BD181" s="68"/>
      <c r="BE181" s="15"/>
      <c r="BF181" s="5">
        <f t="shared" si="79"/>
        <v>11460</v>
      </c>
      <c r="BG181" s="42">
        <v>4800</v>
      </c>
      <c r="BH181" s="42">
        <v>1730</v>
      </c>
      <c r="BI181" s="42"/>
      <c r="BJ181" s="42"/>
      <c r="BK181" s="42"/>
      <c r="BL181" s="42"/>
      <c r="BM181" s="15">
        <v>4930</v>
      </c>
    </row>
    <row r="182" spans="1:65" outlineLevel="5">
      <c r="A182" s="22">
        <f t="shared" si="81"/>
        <v>5</v>
      </c>
      <c r="B182" s="9">
        <f t="shared" si="80"/>
        <v>43614</v>
      </c>
      <c r="C182" s="51">
        <v>388875</v>
      </c>
      <c r="D182" s="64">
        <f t="shared" si="69"/>
        <v>37.299999999999997</v>
      </c>
      <c r="E182" s="12">
        <v>38</v>
      </c>
      <c r="F182" s="12">
        <v>37</v>
      </c>
      <c r="G182" s="12">
        <v>38</v>
      </c>
      <c r="H182" s="12">
        <v>38</v>
      </c>
      <c r="I182" s="12">
        <v>37</v>
      </c>
      <c r="J182" s="12">
        <v>36</v>
      </c>
      <c r="K182" s="12">
        <v>37</v>
      </c>
      <c r="L182" s="12">
        <v>37</v>
      </c>
      <c r="M182" s="74" t="str">
        <f t="shared" si="70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71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2"/>
        <v/>
      </c>
      <c r="AF182" s="41"/>
      <c r="AG182" s="41"/>
      <c r="AH182" s="41"/>
      <c r="AI182" s="41"/>
      <c r="AJ182" s="41"/>
      <c r="AK182" s="41"/>
      <c r="AL182" s="41"/>
      <c r="AM182" s="41"/>
      <c r="AN182" s="45">
        <f t="shared" si="73"/>
        <v>44.658454647256441</v>
      </c>
      <c r="AO182" s="41">
        <v>893</v>
      </c>
      <c r="AP182" s="110"/>
      <c r="AQ182" s="111"/>
      <c r="AR182" s="126" t="str">
        <f t="shared" si="74"/>
        <v/>
      </c>
      <c r="AS182" s="126" t="str">
        <f t="shared" si="75"/>
        <v/>
      </c>
      <c r="AT182" s="127">
        <v>1060</v>
      </c>
      <c r="AU182" s="128"/>
      <c r="AV182" s="129"/>
      <c r="AW182" s="126" t="str">
        <f t="shared" si="76"/>
        <v/>
      </c>
      <c r="AX182" s="126" t="str">
        <f t="shared" si="77"/>
        <v/>
      </c>
      <c r="AY182" s="64" t="str">
        <f t="shared" si="78"/>
        <v/>
      </c>
      <c r="AZ182" s="97">
        <v>82</v>
      </c>
      <c r="BA182" s="68"/>
      <c r="BB182" s="68"/>
      <c r="BC182" s="68"/>
      <c r="BD182" s="68"/>
      <c r="BE182" s="15"/>
      <c r="BF182" s="5">
        <f t="shared" si="79"/>
        <v>10730</v>
      </c>
      <c r="BG182" s="42">
        <v>4800</v>
      </c>
      <c r="BH182" s="42">
        <v>1980</v>
      </c>
      <c r="BI182" s="42"/>
      <c r="BJ182" s="42"/>
      <c r="BK182" s="42"/>
      <c r="BL182" s="42"/>
      <c r="BM182" s="15">
        <v>3950</v>
      </c>
    </row>
    <row r="183" spans="1:65" outlineLevel="5">
      <c r="A183" s="22">
        <f t="shared" si="81"/>
        <v>5</v>
      </c>
      <c r="B183" s="9">
        <f t="shared" si="80"/>
        <v>43615</v>
      </c>
      <c r="C183" s="51">
        <v>349450</v>
      </c>
      <c r="D183" s="64">
        <f t="shared" si="69"/>
        <v>37.5</v>
      </c>
      <c r="E183" s="12">
        <v>38</v>
      </c>
      <c r="F183" s="12">
        <v>37</v>
      </c>
      <c r="G183" s="12">
        <v>39</v>
      </c>
      <c r="H183" s="12">
        <v>38</v>
      </c>
      <c r="I183" s="12">
        <v>37</v>
      </c>
      <c r="J183" s="12">
        <v>36</v>
      </c>
      <c r="K183" s="12">
        <v>38</v>
      </c>
      <c r="L183" s="12">
        <v>37</v>
      </c>
      <c r="M183" s="74" t="str">
        <f t="shared" si="70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1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2"/>
        <v/>
      </c>
      <c r="AF183" s="41"/>
      <c r="AG183" s="41"/>
      <c r="AH183" s="41"/>
      <c r="AI183" s="41"/>
      <c r="AJ183" s="41"/>
      <c r="AK183" s="41"/>
      <c r="AL183" s="41"/>
      <c r="AM183" s="41"/>
      <c r="AN183" s="45">
        <f t="shared" si="73"/>
        <v>33.569023569023571</v>
      </c>
      <c r="AO183" s="41">
        <v>1188</v>
      </c>
      <c r="AP183" s="110"/>
      <c r="AQ183" s="111"/>
      <c r="AR183" s="126" t="str">
        <f t="shared" si="74"/>
        <v/>
      </c>
      <c r="AS183" s="126" t="str">
        <f t="shared" si="75"/>
        <v/>
      </c>
      <c r="AT183" s="127">
        <v>1391</v>
      </c>
      <c r="AU183" s="128"/>
      <c r="AV183" s="129"/>
      <c r="AW183" s="126" t="str">
        <f t="shared" si="76"/>
        <v/>
      </c>
      <c r="AX183" s="126" t="str">
        <f t="shared" si="77"/>
        <v/>
      </c>
      <c r="AY183" s="64" t="str">
        <f t="shared" si="78"/>
        <v/>
      </c>
      <c r="AZ183" s="97">
        <v>82.2</v>
      </c>
      <c r="BA183" s="68"/>
      <c r="BB183" s="68"/>
      <c r="BC183" s="68"/>
      <c r="BD183" s="68"/>
      <c r="BE183" s="15"/>
      <c r="BF183" s="5">
        <f t="shared" si="79"/>
        <v>11780</v>
      </c>
      <c r="BG183" s="42">
        <v>4800</v>
      </c>
      <c r="BH183" s="42">
        <v>3790</v>
      </c>
      <c r="BI183" s="42"/>
      <c r="BJ183" s="42"/>
      <c r="BK183" s="42"/>
      <c r="BL183" s="42"/>
      <c r="BM183" s="15">
        <v>3190</v>
      </c>
    </row>
    <row r="184" spans="1:65" ht="17.25" outlineLevel="5" thickBot="1">
      <c r="A184" s="31">
        <f t="shared" si="81"/>
        <v>5</v>
      </c>
      <c r="B184" s="32">
        <f t="shared" si="80"/>
        <v>43616</v>
      </c>
      <c r="C184" s="51">
        <v>369923</v>
      </c>
      <c r="D184" s="64">
        <f t="shared" si="69"/>
        <v>37.299999999999997</v>
      </c>
      <c r="E184" s="12">
        <v>37</v>
      </c>
      <c r="F184" s="12">
        <v>37</v>
      </c>
      <c r="G184" s="12">
        <v>39</v>
      </c>
      <c r="H184" s="12">
        <v>38</v>
      </c>
      <c r="I184" s="12">
        <v>36</v>
      </c>
      <c r="J184" s="12">
        <v>36</v>
      </c>
      <c r="K184" s="12">
        <v>38</v>
      </c>
      <c r="L184" s="12">
        <v>37</v>
      </c>
      <c r="M184" s="74">
        <f t="shared" si="70"/>
        <v>7.5</v>
      </c>
      <c r="N184" s="83">
        <v>7.57</v>
      </c>
      <c r="O184" s="83">
        <v>7.49</v>
      </c>
      <c r="P184" s="83">
        <v>7.44</v>
      </c>
      <c r="Q184" s="83">
        <v>7.51</v>
      </c>
      <c r="R184" s="83"/>
      <c r="S184" s="83"/>
      <c r="T184" s="83"/>
      <c r="U184" s="83"/>
      <c r="V184" s="5" t="str">
        <f t="shared" si="71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2"/>
        <v/>
      </c>
      <c r="AF184" s="41"/>
      <c r="AG184" s="41"/>
      <c r="AH184" s="41"/>
      <c r="AI184" s="41"/>
      <c r="AJ184" s="41"/>
      <c r="AK184" s="41"/>
      <c r="AL184" s="41"/>
      <c r="AM184" s="41"/>
      <c r="AN184" s="45">
        <f t="shared" si="73"/>
        <v>33.428331936295052</v>
      </c>
      <c r="AO184" s="41">
        <v>1193</v>
      </c>
      <c r="AP184" s="110">
        <v>4.28</v>
      </c>
      <c r="AQ184" s="111">
        <v>3.1</v>
      </c>
      <c r="AR184" s="126">
        <f t="shared" si="74"/>
        <v>72.429906542056074</v>
      </c>
      <c r="AS184" s="126">
        <f t="shared" si="75"/>
        <v>27.570093457943926</v>
      </c>
      <c r="AT184" s="127">
        <v>1409</v>
      </c>
      <c r="AU184" s="128">
        <v>2.66</v>
      </c>
      <c r="AV184" s="129">
        <v>1.49</v>
      </c>
      <c r="AW184" s="126">
        <f t="shared" si="76"/>
        <v>56.015037593984964</v>
      </c>
      <c r="AX184" s="126">
        <f t="shared" si="77"/>
        <v>43.984962406015036</v>
      </c>
      <c r="AY184" s="64">
        <f t="shared" si="78"/>
        <v>51.524676040805076</v>
      </c>
      <c r="AZ184" s="97">
        <v>82.6</v>
      </c>
      <c r="BA184" s="68"/>
      <c r="BB184" s="68"/>
      <c r="BC184" s="68"/>
      <c r="BD184" s="68"/>
      <c r="BE184" s="15"/>
      <c r="BF184" s="5">
        <f t="shared" si="79"/>
        <v>10910</v>
      </c>
      <c r="BG184" s="42">
        <v>4800</v>
      </c>
      <c r="BH184" s="42">
        <v>2920</v>
      </c>
      <c r="BI184" s="42"/>
      <c r="BJ184" s="42"/>
      <c r="BK184" s="42"/>
      <c r="BL184" s="42"/>
      <c r="BM184" s="15">
        <v>3190</v>
      </c>
    </row>
    <row r="185" spans="1:65" outlineLevel="4">
      <c r="A185" s="157" t="s">
        <v>39</v>
      </c>
      <c r="B185" s="158"/>
      <c r="C185" s="50">
        <f t="shared" ref="C185:BM185" si="82">SUBTOTAL(4,C154:C184)</f>
        <v>446176</v>
      </c>
      <c r="D185" s="60">
        <f t="shared" si="82"/>
        <v>37.5</v>
      </c>
      <c r="E185" s="28">
        <f t="shared" si="82"/>
        <v>38</v>
      </c>
      <c r="F185" s="28">
        <f t="shared" si="82"/>
        <v>37</v>
      </c>
      <c r="G185" s="28">
        <f t="shared" si="82"/>
        <v>39</v>
      </c>
      <c r="H185" s="28">
        <f t="shared" si="82"/>
        <v>38</v>
      </c>
      <c r="I185" s="28">
        <f t="shared" si="82"/>
        <v>37</v>
      </c>
      <c r="J185" s="28">
        <f t="shared" si="82"/>
        <v>36</v>
      </c>
      <c r="K185" s="28">
        <f t="shared" si="82"/>
        <v>38</v>
      </c>
      <c r="L185" s="28">
        <f t="shared" si="82"/>
        <v>37</v>
      </c>
      <c r="M185" s="71">
        <f t="shared" si="82"/>
        <v>7.6</v>
      </c>
      <c r="N185" s="82">
        <f t="shared" si="82"/>
        <v>7.64</v>
      </c>
      <c r="O185" s="82">
        <f t="shared" si="82"/>
        <v>7.52</v>
      </c>
      <c r="P185" s="82">
        <f t="shared" si="82"/>
        <v>7.62</v>
      </c>
      <c r="Q185" s="82">
        <f t="shared" si="82"/>
        <v>7.51</v>
      </c>
      <c r="R185" s="82">
        <f t="shared" si="82"/>
        <v>0</v>
      </c>
      <c r="S185" s="82">
        <f t="shared" si="82"/>
        <v>0</v>
      </c>
      <c r="T185" s="82">
        <f t="shared" si="82"/>
        <v>0</v>
      </c>
      <c r="U185" s="82">
        <f t="shared" si="82"/>
        <v>0</v>
      </c>
      <c r="V185" s="29">
        <f t="shared" si="82"/>
        <v>0</v>
      </c>
      <c r="W185" s="39">
        <f t="shared" si="82"/>
        <v>0</v>
      </c>
      <c r="X185" s="39">
        <f t="shared" si="82"/>
        <v>0</v>
      </c>
      <c r="Y185" s="39">
        <f t="shared" si="82"/>
        <v>0</v>
      </c>
      <c r="Z185" s="39">
        <f t="shared" si="82"/>
        <v>0</v>
      </c>
      <c r="AA185" s="39">
        <f t="shared" si="82"/>
        <v>0</v>
      </c>
      <c r="AB185" s="39">
        <f t="shared" si="82"/>
        <v>0</v>
      </c>
      <c r="AC185" s="39">
        <f t="shared" si="82"/>
        <v>0</v>
      </c>
      <c r="AD185" s="39">
        <f t="shared" si="82"/>
        <v>0</v>
      </c>
      <c r="AE185" s="29">
        <f t="shared" si="82"/>
        <v>0</v>
      </c>
      <c r="AF185" s="39">
        <f t="shared" si="82"/>
        <v>0</v>
      </c>
      <c r="AG185" s="39">
        <f t="shared" si="82"/>
        <v>0</v>
      </c>
      <c r="AH185" s="39">
        <f t="shared" si="82"/>
        <v>0</v>
      </c>
      <c r="AI185" s="39">
        <f t="shared" si="82"/>
        <v>0</v>
      </c>
      <c r="AJ185" s="39">
        <f t="shared" si="82"/>
        <v>0</v>
      </c>
      <c r="AK185" s="39">
        <f t="shared" si="82"/>
        <v>0</v>
      </c>
      <c r="AL185" s="39">
        <f t="shared" si="82"/>
        <v>0</v>
      </c>
      <c r="AM185" s="39">
        <f t="shared" si="82"/>
        <v>0</v>
      </c>
      <c r="AN185" s="39">
        <f t="shared" si="82"/>
        <v>51.259640102827767</v>
      </c>
      <c r="AO185" s="39">
        <f t="shared" si="82"/>
        <v>2023</v>
      </c>
      <c r="AP185" s="104">
        <f t="shared" si="82"/>
        <v>6.21</v>
      </c>
      <c r="AQ185" s="105">
        <f t="shared" si="82"/>
        <v>4.8</v>
      </c>
      <c r="AR185" s="106">
        <f t="shared" si="82"/>
        <v>77.294685990338166</v>
      </c>
      <c r="AS185" s="106">
        <f t="shared" si="82"/>
        <v>27.570093457943926</v>
      </c>
      <c r="AT185" s="107">
        <f t="shared" si="82"/>
        <v>2020</v>
      </c>
      <c r="AU185" s="108">
        <f t="shared" si="82"/>
        <v>2.83</v>
      </c>
      <c r="AV185" s="109">
        <f t="shared" si="82"/>
        <v>1.8</v>
      </c>
      <c r="AW185" s="106">
        <f t="shared" si="82"/>
        <v>63.60424028268551</v>
      </c>
      <c r="AX185" s="106">
        <f t="shared" si="82"/>
        <v>43.984962406015036</v>
      </c>
      <c r="AY185" s="60">
        <f t="shared" si="82"/>
        <v>52.883663366336634</v>
      </c>
      <c r="AZ185" s="96">
        <f t="shared" si="82"/>
        <v>82.6</v>
      </c>
      <c r="BA185" s="67">
        <f t="shared" si="82"/>
        <v>60.87</v>
      </c>
      <c r="BB185" s="67">
        <f t="shared" si="82"/>
        <v>0</v>
      </c>
      <c r="BC185" s="67">
        <f t="shared" si="82"/>
        <v>0</v>
      </c>
      <c r="BD185" s="67">
        <f t="shared" si="82"/>
        <v>0</v>
      </c>
      <c r="BE185" s="27">
        <f t="shared" si="82"/>
        <v>0</v>
      </c>
      <c r="BF185" s="29">
        <f t="shared" si="82"/>
        <v>20720</v>
      </c>
      <c r="BG185" s="39">
        <f t="shared" si="82"/>
        <v>9600</v>
      </c>
      <c r="BH185" s="40">
        <f t="shared" si="82"/>
        <v>9910</v>
      </c>
      <c r="BI185" s="40">
        <f t="shared" si="82"/>
        <v>0</v>
      </c>
      <c r="BJ185" s="40">
        <f t="shared" si="82"/>
        <v>0</v>
      </c>
      <c r="BK185" s="40">
        <f t="shared" si="82"/>
        <v>0</v>
      </c>
      <c r="BL185" s="40">
        <f t="shared" si="82"/>
        <v>0</v>
      </c>
      <c r="BM185" s="27">
        <f t="shared" si="82"/>
        <v>5280</v>
      </c>
    </row>
    <row r="186" spans="1:65" outlineLevel="3">
      <c r="A186" s="187" t="s">
        <v>28</v>
      </c>
      <c r="B186" s="188"/>
      <c r="C186" s="51">
        <f t="shared" ref="C186:BM186" si="83">SUBTOTAL(5,C154:C184)</f>
        <v>340250</v>
      </c>
      <c r="D186" s="61">
        <f t="shared" si="83"/>
        <v>34</v>
      </c>
      <c r="E186" s="12">
        <f t="shared" si="83"/>
        <v>33</v>
      </c>
      <c r="F186" s="12">
        <f t="shared" si="83"/>
        <v>33</v>
      </c>
      <c r="G186" s="12">
        <f t="shared" si="83"/>
        <v>35</v>
      </c>
      <c r="H186" s="12">
        <f t="shared" si="83"/>
        <v>35</v>
      </c>
      <c r="I186" s="12">
        <f t="shared" si="83"/>
        <v>32</v>
      </c>
      <c r="J186" s="12">
        <f t="shared" si="83"/>
        <v>32</v>
      </c>
      <c r="K186" s="12">
        <f t="shared" si="83"/>
        <v>34</v>
      </c>
      <c r="L186" s="12">
        <f t="shared" si="83"/>
        <v>34</v>
      </c>
      <c r="M186" s="72">
        <f t="shared" si="83"/>
        <v>7.4</v>
      </c>
      <c r="N186" s="83">
        <f t="shared" si="83"/>
        <v>7.48</v>
      </c>
      <c r="O186" s="83">
        <f t="shared" si="83"/>
        <v>7.42</v>
      </c>
      <c r="P186" s="83">
        <f t="shared" si="83"/>
        <v>7.35</v>
      </c>
      <c r="Q186" s="83">
        <f t="shared" si="83"/>
        <v>7.32</v>
      </c>
      <c r="R186" s="83">
        <f t="shared" si="83"/>
        <v>0</v>
      </c>
      <c r="S186" s="83">
        <f t="shared" si="83"/>
        <v>0</v>
      </c>
      <c r="T186" s="83">
        <f t="shared" si="83"/>
        <v>0</v>
      </c>
      <c r="U186" s="83">
        <f t="shared" si="83"/>
        <v>0</v>
      </c>
      <c r="V186" s="6">
        <f t="shared" si="83"/>
        <v>0</v>
      </c>
      <c r="W186" s="41">
        <f t="shared" si="83"/>
        <v>0</v>
      </c>
      <c r="X186" s="41">
        <f t="shared" si="83"/>
        <v>0</v>
      </c>
      <c r="Y186" s="41">
        <f t="shared" si="83"/>
        <v>0</v>
      </c>
      <c r="Z186" s="41">
        <f t="shared" si="83"/>
        <v>0</v>
      </c>
      <c r="AA186" s="41">
        <f t="shared" si="83"/>
        <v>0</v>
      </c>
      <c r="AB186" s="41">
        <f t="shared" si="83"/>
        <v>0</v>
      </c>
      <c r="AC186" s="41">
        <f t="shared" si="83"/>
        <v>0</v>
      </c>
      <c r="AD186" s="41">
        <f t="shared" si="83"/>
        <v>0</v>
      </c>
      <c r="AE186" s="6">
        <f t="shared" si="83"/>
        <v>0</v>
      </c>
      <c r="AF186" s="41">
        <f t="shared" si="83"/>
        <v>0</v>
      </c>
      <c r="AG186" s="41">
        <f t="shared" si="83"/>
        <v>0</v>
      </c>
      <c r="AH186" s="41">
        <f t="shared" si="83"/>
        <v>0</v>
      </c>
      <c r="AI186" s="41">
        <f t="shared" si="83"/>
        <v>0</v>
      </c>
      <c r="AJ186" s="41">
        <f t="shared" si="83"/>
        <v>0</v>
      </c>
      <c r="AK186" s="41">
        <f t="shared" si="83"/>
        <v>0</v>
      </c>
      <c r="AL186" s="41">
        <f t="shared" si="83"/>
        <v>0</v>
      </c>
      <c r="AM186" s="41">
        <f t="shared" si="83"/>
        <v>0</v>
      </c>
      <c r="AN186" s="41">
        <f t="shared" si="83"/>
        <v>19.713297083539299</v>
      </c>
      <c r="AO186" s="41">
        <f t="shared" si="83"/>
        <v>778</v>
      </c>
      <c r="AP186" s="110">
        <f t="shared" si="83"/>
        <v>4.28</v>
      </c>
      <c r="AQ186" s="111">
        <f t="shared" si="83"/>
        <v>3.1</v>
      </c>
      <c r="AR186" s="112">
        <f t="shared" si="83"/>
        <v>72.429906542056074</v>
      </c>
      <c r="AS186" s="112">
        <f t="shared" si="83"/>
        <v>22.705314009661834</v>
      </c>
      <c r="AT186" s="113">
        <f t="shared" si="83"/>
        <v>899</v>
      </c>
      <c r="AU186" s="114">
        <f t="shared" si="83"/>
        <v>2.5499999999999998</v>
      </c>
      <c r="AV186" s="115">
        <f t="shared" si="83"/>
        <v>1.49</v>
      </c>
      <c r="AW186" s="112">
        <f t="shared" si="83"/>
        <v>56.015037593984964</v>
      </c>
      <c r="AX186" s="112">
        <f t="shared" si="83"/>
        <v>36.39575971731449</v>
      </c>
      <c r="AY186" s="61">
        <f t="shared" si="83"/>
        <v>36.017825879357012</v>
      </c>
      <c r="AZ186" s="97">
        <f t="shared" si="83"/>
        <v>80.099999999999994</v>
      </c>
      <c r="BA186" s="68">
        <f t="shared" si="83"/>
        <v>60.87</v>
      </c>
      <c r="BB186" s="68">
        <f t="shared" si="83"/>
        <v>0</v>
      </c>
      <c r="BC186" s="68">
        <f t="shared" si="83"/>
        <v>0</v>
      </c>
      <c r="BD186" s="68">
        <f t="shared" si="83"/>
        <v>0</v>
      </c>
      <c r="BE186" s="15">
        <f t="shared" si="83"/>
        <v>0</v>
      </c>
      <c r="BF186" s="6">
        <f t="shared" si="83"/>
        <v>10730</v>
      </c>
      <c r="BG186" s="41">
        <f t="shared" si="83"/>
        <v>4800</v>
      </c>
      <c r="BH186" s="42">
        <f t="shared" si="83"/>
        <v>0</v>
      </c>
      <c r="BI186" s="42">
        <f t="shared" si="83"/>
        <v>0</v>
      </c>
      <c r="BJ186" s="42">
        <f t="shared" si="83"/>
        <v>0</v>
      </c>
      <c r="BK186" s="42">
        <f t="shared" si="83"/>
        <v>0</v>
      </c>
      <c r="BL186" s="42">
        <f t="shared" si="83"/>
        <v>0</v>
      </c>
      <c r="BM186" s="15">
        <f t="shared" si="83"/>
        <v>1390</v>
      </c>
    </row>
    <row r="187" spans="1:65" outlineLevel="2">
      <c r="A187" s="187" t="s">
        <v>17</v>
      </c>
      <c r="B187" s="188"/>
      <c r="C187" s="51">
        <f>IFERROR(SUBTOTAL(1,C154:C184),"")</f>
        <v>383506.93548387097</v>
      </c>
      <c r="D187" s="61">
        <f t="shared" ref="D187:BM187" si="84">IFERROR(SUBTOTAL(1,D154:D184),"")</f>
        <v>35.341935483870955</v>
      </c>
      <c r="E187" s="12">
        <f t="shared" si="84"/>
        <v>35.645161290322584</v>
      </c>
      <c r="F187" s="12">
        <f t="shared" si="84"/>
        <v>34.838709677419352</v>
      </c>
      <c r="G187" s="12">
        <f t="shared" si="84"/>
        <v>36.935483870967744</v>
      </c>
      <c r="H187" s="12">
        <f t="shared" si="84"/>
        <v>35.838709677419352</v>
      </c>
      <c r="I187" s="12">
        <f t="shared" si="84"/>
        <v>34.645161290322584</v>
      </c>
      <c r="J187" s="12">
        <f t="shared" si="84"/>
        <v>33.838709677419352</v>
      </c>
      <c r="K187" s="12">
        <f t="shared" si="84"/>
        <v>35.935483870967744</v>
      </c>
      <c r="L187" s="12">
        <f t="shared" si="84"/>
        <v>34.838709677419352</v>
      </c>
      <c r="M187" s="72">
        <f t="shared" si="84"/>
        <v>7.5</v>
      </c>
      <c r="N187" s="83">
        <f t="shared" si="84"/>
        <v>7.5579999999999998</v>
      </c>
      <c r="O187" s="83">
        <f t="shared" si="84"/>
        <v>7.4799999999999995</v>
      </c>
      <c r="P187" s="83">
        <f t="shared" si="84"/>
        <v>7.4679999999999991</v>
      </c>
      <c r="Q187" s="83">
        <f t="shared" si="84"/>
        <v>7.4219999999999997</v>
      </c>
      <c r="R187" s="83" t="str">
        <f t="shared" si="84"/>
        <v/>
      </c>
      <c r="S187" s="83" t="str">
        <f t="shared" si="84"/>
        <v/>
      </c>
      <c r="T187" s="83" t="str">
        <f t="shared" si="84"/>
        <v/>
      </c>
      <c r="U187" s="83" t="str">
        <f t="shared" si="84"/>
        <v/>
      </c>
      <c r="V187" s="6" t="str">
        <f t="shared" si="84"/>
        <v/>
      </c>
      <c r="W187" s="41" t="str">
        <f t="shared" si="84"/>
        <v/>
      </c>
      <c r="X187" s="41" t="str">
        <f t="shared" si="84"/>
        <v/>
      </c>
      <c r="Y187" s="41" t="str">
        <f t="shared" si="84"/>
        <v/>
      </c>
      <c r="Z187" s="41" t="str">
        <f t="shared" si="84"/>
        <v/>
      </c>
      <c r="AA187" s="41" t="str">
        <f t="shared" si="84"/>
        <v/>
      </c>
      <c r="AB187" s="41" t="str">
        <f t="shared" si="84"/>
        <v/>
      </c>
      <c r="AC187" s="41" t="str">
        <f t="shared" si="84"/>
        <v/>
      </c>
      <c r="AD187" s="41" t="str">
        <f t="shared" si="84"/>
        <v/>
      </c>
      <c r="AE187" s="6" t="str">
        <f t="shared" si="84"/>
        <v/>
      </c>
      <c r="AF187" s="41" t="str">
        <f t="shared" si="84"/>
        <v/>
      </c>
      <c r="AG187" s="41" t="str">
        <f t="shared" si="84"/>
        <v/>
      </c>
      <c r="AH187" s="41" t="str">
        <f t="shared" si="84"/>
        <v/>
      </c>
      <c r="AI187" s="41" t="str">
        <f t="shared" si="84"/>
        <v/>
      </c>
      <c r="AJ187" s="41" t="str">
        <f t="shared" si="84"/>
        <v/>
      </c>
      <c r="AK187" s="41" t="str">
        <f t="shared" si="84"/>
        <v/>
      </c>
      <c r="AL187" s="41" t="str">
        <f t="shared" si="84"/>
        <v/>
      </c>
      <c r="AM187" s="41" t="str">
        <f t="shared" si="84"/>
        <v/>
      </c>
      <c r="AN187" s="41">
        <f t="shared" si="84"/>
        <v>30.627027435363885</v>
      </c>
      <c r="AO187" s="41">
        <f t="shared" si="84"/>
        <v>1359.1935483870968</v>
      </c>
      <c r="AP187" s="110">
        <f t="shared" si="84"/>
        <v>4.9040000000000008</v>
      </c>
      <c r="AQ187" s="111">
        <f t="shared" si="84"/>
        <v>3.6680000000000001</v>
      </c>
      <c r="AR187" s="112">
        <f t="shared" si="84"/>
        <v>74.61709966284198</v>
      </c>
      <c r="AS187" s="112">
        <f t="shared" si="84"/>
        <v>25.382900337158013</v>
      </c>
      <c r="AT187" s="113">
        <f t="shared" si="84"/>
        <v>1475.2258064516129</v>
      </c>
      <c r="AU187" s="114">
        <f t="shared" si="84"/>
        <v>2.6659999999999999</v>
      </c>
      <c r="AV187" s="115">
        <f t="shared" si="84"/>
        <v>1.6239999999999999</v>
      </c>
      <c r="AW187" s="112">
        <f t="shared" si="84"/>
        <v>60.900773378677172</v>
      </c>
      <c r="AX187" s="112">
        <f t="shared" si="84"/>
        <v>39.099226621322828</v>
      </c>
      <c r="AY187" s="61">
        <f t="shared" si="84"/>
        <v>46.658684803546194</v>
      </c>
      <c r="AZ187" s="97">
        <f t="shared" si="84"/>
        <v>81.328571428571422</v>
      </c>
      <c r="BA187" s="68">
        <f t="shared" si="84"/>
        <v>60.87</v>
      </c>
      <c r="BB187" s="68" t="str">
        <f t="shared" si="84"/>
        <v/>
      </c>
      <c r="BC187" s="68" t="str">
        <f t="shared" si="84"/>
        <v/>
      </c>
      <c r="BD187" s="68" t="str">
        <f t="shared" si="84"/>
        <v/>
      </c>
      <c r="BE187" s="15" t="str">
        <f>IFERROR(SUBTOTAL(1,BE154:BE184),"")</f>
        <v/>
      </c>
      <c r="BF187" s="6">
        <f t="shared" si="84"/>
        <v>15341.290322580646</v>
      </c>
      <c r="BG187" s="41">
        <f t="shared" si="84"/>
        <v>6690.322580645161</v>
      </c>
      <c r="BH187" s="42">
        <f t="shared" si="84"/>
        <v>3876.7741935483873</v>
      </c>
      <c r="BI187" s="42" t="str">
        <f t="shared" si="84"/>
        <v/>
      </c>
      <c r="BJ187" s="42" t="str">
        <f t="shared" si="84"/>
        <v/>
      </c>
      <c r="BK187" s="42" t="str">
        <f t="shared" si="84"/>
        <v/>
      </c>
      <c r="BL187" s="42" t="str">
        <f t="shared" si="84"/>
        <v/>
      </c>
      <c r="BM187" s="15">
        <f t="shared" si="84"/>
        <v>4774.1935483870966</v>
      </c>
    </row>
    <row r="188" spans="1:65" ht="17.25" outlineLevel="1" thickBot="1">
      <c r="A188" s="189" t="s">
        <v>56</v>
      </c>
      <c r="B188" s="190"/>
      <c r="C188" s="52">
        <f>SUBTOTAL(9,C154:C184)</f>
        <v>11888715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42135</v>
      </c>
      <c r="AP188" s="116"/>
      <c r="AQ188" s="117"/>
      <c r="AR188" s="118"/>
      <c r="AS188" s="118"/>
      <c r="AT188" s="119">
        <f>SUBTOTAL(9,AT154:AT184)</f>
        <v>45732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5">SUBTOTAL(9,BF154:BF184)</f>
        <v>475580</v>
      </c>
      <c r="BG188" s="43">
        <f t="shared" si="85"/>
        <v>207400</v>
      </c>
      <c r="BH188" s="44">
        <f t="shared" si="85"/>
        <v>120180</v>
      </c>
      <c r="BI188" s="44">
        <f t="shared" si="85"/>
        <v>0</v>
      </c>
      <c r="BJ188" s="44">
        <f t="shared" si="85"/>
        <v>0</v>
      </c>
      <c r="BK188" s="44">
        <f t="shared" si="85"/>
        <v>0</v>
      </c>
      <c r="BL188" s="44">
        <f t="shared" si="85"/>
        <v>0</v>
      </c>
      <c r="BM188" s="16">
        <f t="shared" si="85"/>
        <v>148000</v>
      </c>
    </row>
    <row r="189" spans="1:65" outlineLevel="5">
      <c r="A189" s="21">
        <f t="shared" si="81"/>
        <v>6</v>
      </c>
      <c r="B189" s="33">
        <f>B184+1</f>
        <v>43617</v>
      </c>
      <c r="C189" s="51">
        <v>347337</v>
      </c>
      <c r="D189" s="64">
        <f t="shared" ref="D189:D218" si="86">IFERROR(ROUND(AVERAGE(E189:L189),1),"")</f>
        <v>37.5</v>
      </c>
      <c r="E189" s="12">
        <v>38</v>
      </c>
      <c r="F189" s="12">
        <v>37</v>
      </c>
      <c r="G189" s="12">
        <v>39</v>
      </c>
      <c r="H189" s="12">
        <v>38</v>
      </c>
      <c r="I189" s="12">
        <v>37</v>
      </c>
      <c r="J189" s="12">
        <v>36</v>
      </c>
      <c r="K189" s="12">
        <v>38</v>
      </c>
      <c r="L189" s="12">
        <v>37</v>
      </c>
      <c r="M189" s="74" t="str">
        <f t="shared" ref="M189:M218" si="87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8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9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5">
        <f t="shared" ref="AN189:AN218" si="90">39880/AO189</f>
        <v>30.075414781297134</v>
      </c>
      <c r="AO189" s="41">
        <v>1326</v>
      </c>
      <c r="AP189" s="110"/>
      <c r="AQ189" s="111"/>
      <c r="AR189" s="126" t="str">
        <f t="shared" ref="AR189:AR218" si="91">IFERROR(AQ189/AP189*100,"")</f>
        <v/>
      </c>
      <c r="AS189" s="126" t="str">
        <f t="shared" ref="AS189:AS218" si="92">IFERROR(100-AR189,"")</f>
        <v/>
      </c>
      <c r="AT189" s="127">
        <v>1493</v>
      </c>
      <c r="AU189" s="128"/>
      <c r="AV189" s="129"/>
      <c r="AW189" s="126" t="str">
        <f t="shared" ref="AW189:AW218" si="93">IFERROR(AV189/AU189*100,"")</f>
        <v/>
      </c>
      <c r="AX189" s="126" t="str">
        <f t="shared" ref="AX189:AX218" si="94">IFERROR(100-AW189,"")</f>
        <v/>
      </c>
      <c r="AY189" s="64" t="str">
        <f t="shared" ref="AY189:AY218" si="95">IFERROR((1-((AW189*AS189)/(AX189*AR189)))*100,"")</f>
        <v/>
      </c>
      <c r="AZ189" s="97"/>
      <c r="BA189" s="68"/>
      <c r="BB189" s="68"/>
      <c r="BC189" s="68"/>
      <c r="BD189" s="68"/>
      <c r="BE189" s="15"/>
      <c r="BF189" s="5">
        <f t="shared" ref="BF189:BF218" si="96">IF(SUM(BG189:BM189)=0,"",SUM(BG189:BM189))</f>
        <v>11480</v>
      </c>
      <c r="BG189" s="42">
        <v>4800</v>
      </c>
      <c r="BH189" s="42">
        <v>1600</v>
      </c>
      <c r="BI189" s="42"/>
      <c r="BJ189" s="42"/>
      <c r="BK189" s="42"/>
      <c r="BL189" s="42"/>
      <c r="BM189" s="42">
        <v>5080</v>
      </c>
    </row>
    <row r="190" spans="1:65" outlineLevel="5">
      <c r="A190" s="22">
        <f t="shared" si="81"/>
        <v>6</v>
      </c>
      <c r="B190" s="9">
        <f t="shared" si="80"/>
        <v>43618</v>
      </c>
      <c r="C190" s="51">
        <v>328509</v>
      </c>
      <c r="D190" s="64">
        <f t="shared" si="86"/>
        <v>37</v>
      </c>
      <c r="E190" s="12">
        <v>38</v>
      </c>
      <c r="F190" s="12">
        <v>37</v>
      </c>
      <c r="G190" s="12">
        <v>38</v>
      </c>
      <c r="H190" s="12">
        <v>37</v>
      </c>
      <c r="I190" s="12">
        <v>37</v>
      </c>
      <c r="J190" s="12">
        <v>36</v>
      </c>
      <c r="K190" s="12">
        <v>37</v>
      </c>
      <c r="L190" s="12">
        <v>36</v>
      </c>
      <c r="M190" s="74" t="str">
        <f t="shared" si="87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8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9"/>
        <v/>
      </c>
      <c r="AF190" s="41"/>
      <c r="AG190" s="41"/>
      <c r="AH190" s="41"/>
      <c r="AI190" s="41"/>
      <c r="AJ190" s="41"/>
      <c r="AK190" s="41"/>
      <c r="AL190" s="41"/>
      <c r="AM190" s="41"/>
      <c r="AN190" s="45">
        <f t="shared" si="90"/>
        <v>31.600633914421554</v>
      </c>
      <c r="AO190" s="41">
        <v>1262</v>
      </c>
      <c r="AP190" s="110"/>
      <c r="AQ190" s="111"/>
      <c r="AR190" s="126" t="str">
        <f t="shared" si="91"/>
        <v/>
      </c>
      <c r="AS190" s="126" t="str">
        <f t="shared" si="92"/>
        <v/>
      </c>
      <c r="AT190" s="127">
        <v>1462</v>
      </c>
      <c r="AU190" s="128"/>
      <c r="AV190" s="129"/>
      <c r="AW190" s="126" t="str">
        <f t="shared" si="93"/>
        <v/>
      </c>
      <c r="AX190" s="126" t="str">
        <f t="shared" si="94"/>
        <v/>
      </c>
      <c r="AY190" s="64" t="str">
        <f t="shared" si="95"/>
        <v/>
      </c>
      <c r="AZ190" s="97"/>
      <c r="BA190" s="68"/>
      <c r="BB190" s="68"/>
      <c r="BC190" s="68"/>
      <c r="BD190" s="68"/>
      <c r="BE190" s="15"/>
      <c r="BF190" s="5">
        <f t="shared" si="96"/>
        <v>11890</v>
      </c>
      <c r="BG190" s="42">
        <v>4800</v>
      </c>
      <c r="BH190" s="42">
        <v>2020</v>
      </c>
      <c r="BI190" s="42"/>
      <c r="BJ190" s="42"/>
      <c r="BK190" s="42"/>
      <c r="BL190" s="42"/>
      <c r="BM190" s="42">
        <v>5070</v>
      </c>
    </row>
    <row r="191" spans="1:65" outlineLevel="5">
      <c r="A191" s="22">
        <f t="shared" si="81"/>
        <v>6</v>
      </c>
      <c r="B191" s="9">
        <f t="shared" si="80"/>
        <v>43619</v>
      </c>
      <c r="C191" s="51">
        <v>349093</v>
      </c>
      <c r="D191" s="64">
        <f t="shared" si="86"/>
        <v>37.299999999999997</v>
      </c>
      <c r="E191" s="12">
        <v>38</v>
      </c>
      <c r="F191" s="12">
        <v>37</v>
      </c>
      <c r="G191" s="12">
        <v>39</v>
      </c>
      <c r="H191" s="12">
        <v>37</v>
      </c>
      <c r="I191" s="12">
        <v>37</v>
      </c>
      <c r="J191" s="12">
        <v>36</v>
      </c>
      <c r="K191" s="12">
        <v>38</v>
      </c>
      <c r="L191" s="12">
        <v>36</v>
      </c>
      <c r="M191" s="74" t="str">
        <f t="shared" si="87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8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9"/>
        <v/>
      </c>
      <c r="AF191" s="41"/>
      <c r="AG191" s="41"/>
      <c r="AH191" s="41"/>
      <c r="AI191" s="41"/>
      <c r="AJ191" s="41"/>
      <c r="AK191" s="41"/>
      <c r="AL191" s="41"/>
      <c r="AM191" s="41"/>
      <c r="AN191" s="45">
        <f t="shared" si="90"/>
        <v>32.608340147179071</v>
      </c>
      <c r="AO191" s="41">
        <v>1223</v>
      </c>
      <c r="AP191" s="110"/>
      <c r="AQ191" s="111"/>
      <c r="AR191" s="126" t="str">
        <f t="shared" si="91"/>
        <v/>
      </c>
      <c r="AS191" s="126" t="str">
        <f t="shared" si="92"/>
        <v/>
      </c>
      <c r="AT191" s="127">
        <v>1409</v>
      </c>
      <c r="AU191" s="128"/>
      <c r="AV191" s="129"/>
      <c r="AW191" s="126" t="str">
        <f t="shared" si="93"/>
        <v/>
      </c>
      <c r="AX191" s="126" t="str">
        <f t="shared" si="94"/>
        <v/>
      </c>
      <c r="AY191" s="64" t="str">
        <f t="shared" si="95"/>
        <v/>
      </c>
      <c r="AZ191" s="97">
        <v>82.3</v>
      </c>
      <c r="BA191" s="68"/>
      <c r="BB191" s="68"/>
      <c r="BC191" s="68"/>
      <c r="BD191" s="68"/>
      <c r="BE191" s="15"/>
      <c r="BF191" s="5">
        <f t="shared" si="96"/>
        <v>12560</v>
      </c>
      <c r="BG191" s="42">
        <v>4800</v>
      </c>
      <c r="BH191" s="42">
        <v>2830</v>
      </c>
      <c r="BI191" s="42"/>
      <c r="BJ191" s="42"/>
      <c r="BK191" s="42"/>
      <c r="BL191" s="42"/>
      <c r="BM191" s="42">
        <v>4930</v>
      </c>
    </row>
    <row r="192" spans="1:65" outlineLevel="5">
      <c r="A192" s="22">
        <f t="shared" si="81"/>
        <v>6</v>
      </c>
      <c r="B192" s="9">
        <f t="shared" si="80"/>
        <v>43620</v>
      </c>
      <c r="C192" s="51">
        <v>365439</v>
      </c>
      <c r="D192" s="64">
        <f t="shared" si="86"/>
        <v>37</v>
      </c>
      <c r="E192" s="12">
        <v>38</v>
      </c>
      <c r="F192" s="12">
        <v>37</v>
      </c>
      <c r="G192" s="12">
        <v>38</v>
      </c>
      <c r="H192" s="12">
        <v>37</v>
      </c>
      <c r="I192" s="12">
        <v>37</v>
      </c>
      <c r="J192" s="12">
        <v>36</v>
      </c>
      <c r="K192" s="12">
        <v>37</v>
      </c>
      <c r="L192" s="12">
        <v>36</v>
      </c>
      <c r="M192" s="74" t="str">
        <f t="shared" si="87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8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9"/>
        <v/>
      </c>
      <c r="AF192" s="41"/>
      <c r="AG192" s="41"/>
      <c r="AH192" s="41"/>
      <c r="AI192" s="41"/>
      <c r="AJ192" s="41"/>
      <c r="AK192" s="41"/>
      <c r="AL192" s="41"/>
      <c r="AM192" s="41"/>
      <c r="AN192" s="45">
        <f t="shared" si="90"/>
        <v>29.475240206947525</v>
      </c>
      <c r="AO192" s="41">
        <v>1353</v>
      </c>
      <c r="AP192" s="110"/>
      <c r="AQ192" s="111"/>
      <c r="AR192" s="126" t="str">
        <f t="shared" si="91"/>
        <v/>
      </c>
      <c r="AS192" s="126" t="str">
        <f t="shared" si="92"/>
        <v/>
      </c>
      <c r="AT192" s="127">
        <v>1414</v>
      </c>
      <c r="AU192" s="128"/>
      <c r="AV192" s="129"/>
      <c r="AW192" s="126" t="str">
        <f t="shared" si="93"/>
        <v/>
      </c>
      <c r="AX192" s="126" t="str">
        <f t="shared" si="94"/>
        <v/>
      </c>
      <c r="AY192" s="64" t="str">
        <f t="shared" si="95"/>
        <v/>
      </c>
      <c r="AZ192" s="97">
        <v>81.7</v>
      </c>
      <c r="BA192" s="68"/>
      <c r="BB192" s="68"/>
      <c r="BC192" s="68"/>
      <c r="BD192" s="68"/>
      <c r="BE192" s="15"/>
      <c r="BF192" s="5">
        <f t="shared" si="96"/>
        <v>9930</v>
      </c>
      <c r="BG192" s="42">
        <v>4800</v>
      </c>
      <c r="BH192" s="42">
        <v>0</v>
      </c>
      <c r="BI192" s="42"/>
      <c r="BJ192" s="42"/>
      <c r="BK192" s="42"/>
      <c r="BL192" s="42"/>
      <c r="BM192" s="42">
        <v>5130</v>
      </c>
    </row>
    <row r="193" spans="1:65" outlineLevel="5">
      <c r="A193" s="22">
        <f t="shared" si="81"/>
        <v>6</v>
      </c>
      <c r="B193" s="9">
        <f t="shared" si="80"/>
        <v>43621</v>
      </c>
      <c r="C193" s="51">
        <v>374664</v>
      </c>
      <c r="D193" s="64">
        <f t="shared" si="86"/>
        <v>37</v>
      </c>
      <c r="E193" s="12">
        <v>38</v>
      </c>
      <c r="F193" s="12">
        <v>37</v>
      </c>
      <c r="G193" s="12">
        <v>38</v>
      </c>
      <c r="H193" s="12">
        <v>37</v>
      </c>
      <c r="I193" s="12">
        <v>37</v>
      </c>
      <c r="J193" s="12">
        <v>36</v>
      </c>
      <c r="K193" s="12">
        <v>37</v>
      </c>
      <c r="L193" s="12">
        <v>36</v>
      </c>
      <c r="M193" s="74" t="str">
        <f t="shared" si="87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8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9"/>
        <v/>
      </c>
      <c r="AF193" s="41"/>
      <c r="AG193" s="41"/>
      <c r="AH193" s="41"/>
      <c r="AI193" s="41"/>
      <c r="AJ193" s="41"/>
      <c r="AK193" s="41"/>
      <c r="AL193" s="41"/>
      <c r="AM193" s="41"/>
      <c r="AN193" s="45">
        <f t="shared" si="90"/>
        <v>31.327572663000787</v>
      </c>
      <c r="AO193" s="41">
        <v>1273</v>
      </c>
      <c r="AP193" s="110"/>
      <c r="AQ193" s="111"/>
      <c r="AR193" s="126" t="str">
        <f t="shared" si="91"/>
        <v/>
      </c>
      <c r="AS193" s="126" t="str">
        <f t="shared" si="92"/>
        <v/>
      </c>
      <c r="AT193" s="127">
        <v>1377</v>
      </c>
      <c r="AU193" s="128"/>
      <c r="AV193" s="129"/>
      <c r="AW193" s="126" t="str">
        <f t="shared" si="93"/>
        <v/>
      </c>
      <c r="AX193" s="126" t="str">
        <f t="shared" si="94"/>
        <v/>
      </c>
      <c r="AY193" s="64" t="str">
        <f t="shared" si="95"/>
        <v/>
      </c>
      <c r="AZ193" s="97">
        <v>81.900000000000006</v>
      </c>
      <c r="BA193" s="68"/>
      <c r="BB193" s="68"/>
      <c r="BC193" s="68"/>
      <c r="BD193" s="68"/>
      <c r="BE193" s="15"/>
      <c r="BF193" s="5">
        <f t="shared" si="96"/>
        <v>12570</v>
      </c>
      <c r="BG193" s="42">
        <v>4800</v>
      </c>
      <c r="BH193" s="42">
        <v>2580</v>
      </c>
      <c r="BI193" s="42"/>
      <c r="BJ193" s="42"/>
      <c r="BK193" s="42"/>
      <c r="BL193" s="42"/>
      <c r="BM193" s="42">
        <v>5190</v>
      </c>
    </row>
    <row r="194" spans="1:65" outlineLevel="5">
      <c r="A194" s="22">
        <f t="shared" si="81"/>
        <v>6</v>
      </c>
      <c r="B194" s="9">
        <f t="shared" si="80"/>
        <v>43622</v>
      </c>
      <c r="C194" s="51">
        <v>375183</v>
      </c>
      <c r="D194" s="64">
        <f t="shared" si="86"/>
        <v>37.5</v>
      </c>
      <c r="E194" s="12">
        <v>39</v>
      </c>
      <c r="F194" s="12">
        <v>37</v>
      </c>
      <c r="G194" s="12">
        <v>38</v>
      </c>
      <c r="H194" s="12">
        <v>38</v>
      </c>
      <c r="I194" s="12">
        <v>38</v>
      </c>
      <c r="J194" s="12">
        <v>36</v>
      </c>
      <c r="K194" s="12">
        <v>37</v>
      </c>
      <c r="L194" s="12">
        <v>37</v>
      </c>
      <c r="M194" s="74" t="str">
        <f t="shared" si="87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8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9"/>
        <v/>
      </c>
      <c r="AF194" s="41"/>
      <c r="AG194" s="41"/>
      <c r="AH194" s="41"/>
      <c r="AI194" s="41"/>
      <c r="AJ194" s="41"/>
      <c r="AK194" s="41"/>
      <c r="AL194" s="41"/>
      <c r="AM194" s="41"/>
      <c r="AN194" s="45">
        <f t="shared" si="90"/>
        <v>28.4248039914469</v>
      </c>
      <c r="AO194" s="41">
        <v>1403</v>
      </c>
      <c r="AP194" s="110"/>
      <c r="AQ194" s="111"/>
      <c r="AR194" s="126" t="str">
        <f t="shared" si="91"/>
        <v/>
      </c>
      <c r="AS194" s="126" t="str">
        <f t="shared" si="92"/>
        <v/>
      </c>
      <c r="AT194" s="127">
        <v>1456</v>
      </c>
      <c r="AU194" s="128"/>
      <c r="AV194" s="129"/>
      <c r="AW194" s="126" t="str">
        <f t="shared" si="93"/>
        <v/>
      </c>
      <c r="AX194" s="126" t="str">
        <f t="shared" si="94"/>
        <v/>
      </c>
      <c r="AY194" s="64" t="str">
        <f t="shared" si="95"/>
        <v/>
      </c>
      <c r="AZ194" s="97"/>
      <c r="BA194" s="68"/>
      <c r="BB194" s="68"/>
      <c r="BC194" s="68"/>
      <c r="BD194" s="68"/>
      <c r="BE194" s="15"/>
      <c r="BF194" s="5">
        <f t="shared" si="96"/>
        <v>12310</v>
      </c>
      <c r="BG194" s="42">
        <v>4800</v>
      </c>
      <c r="BH194" s="42">
        <v>2680</v>
      </c>
      <c r="BI194" s="42"/>
      <c r="BJ194" s="42"/>
      <c r="BK194" s="42"/>
      <c r="BL194" s="42"/>
      <c r="BM194" s="42">
        <v>4830</v>
      </c>
    </row>
    <row r="195" spans="1:65" outlineLevel="5">
      <c r="A195" s="22">
        <f t="shared" si="81"/>
        <v>6</v>
      </c>
      <c r="B195" s="9">
        <f t="shared" si="80"/>
        <v>43623</v>
      </c>
      <c r="C195" s="51">
        <v>507919</v>
      </c>
      <c r="D195" s="64">
        <f t="shared" si="86"/>
        <v>37.299999999999997</v>
      </c>
      <c r="E195" s="12">
        <v>38</v>
      </c>
      <c r="F195" s="12">
        <v>37</v>
      </c>
      <c r="G195" s="12">
        <v>38</v>
      </c>
      <c r="H195" s="12">
        <v>38</v>
      </c>
      <c r="I195" s="12">
        <v>37</v>
      </c>
      <c r="J195" s="12">
        <v>36</v>
      </c>
      <c r="K195" s="12">
        <v>37</v>
      </c>
      <c r="L195" s="12">
        <v>37</v>
      </c>
      <c r="M195" s="74">
        <f t="shared" si="87"/>
        <v>7.5</v>
      </c>
      <c r="N195" s="83">
        <v>7.62</v>
      </c>
      <c r="O195" s="83">
        <v>7.48</v>
      </c>
      <c r="P195" s="83">
        <v>7.47</v>
      </c>
      <c r="Q195" s="83">
        <v>7.48</v>
      </c>
      <c r="R195" s="83"/>
      <c r="S195" s="83"/>
      <c r="T195" s="83"/>
      <c r="U195" s="83"/>
      <c r="V195" s="5" t="str">
        <f t="shared" si="88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9"/>
        <v/>
      </c>
      <c r="AF195" s="41"/>
      <c r="AG195" s="41"/>
      <c r="AH195" s="41"/>
      <c r="AI195" s="41"/>
      <c r="AJ195" s="41"/>
      <c r="AK195" s="41"/>
      <c r="AL195" s="41"/>
      <c r="AM195" s="41"/>
      <c r="AN195" s="45">
        <f t="shared" si="90"/>
        <v>30.212121212121211</v>
      </c>
      <c r="AO195" s="41">
        <v>1320</v>
      </c>
      <c r="AP195" s="110">
        <v>3.86</v>
      </c>
      <c r="AQ195" s="111">
        <v>2.81</v>
      </c>
      <c r="AR195" s="126">
        <f t="shared" si="91"/>
        <v>72.797927461139906</v>
      </c>
      <c r="AS195" s="126">
        <f t="shared" si="92"/>
        <v>27.202072538860094</v>
      </c>
      <c r="AT195" s="127">
        <v>1592</v>
      </c>
      <c r="AU195" s="128">
        <v>2.61</v>
      </c>
      <c r="AV195" s="129">
        <v>1.48</v>
      </c>
      <c r="AW195" s="126">
        <f t="shared" si="93"/>
        <v>56.70498084291188</v>
      </c>
      <c r="AX195" s="126">
        <f t="shared" si="94"/>
        <v>43.29501915708812</v>
      </c>
      <c r="AY195" s="64">
        <f t="shared" si="95"/>
        <v>51.059742386546169</v>
      </c>
      <c r="AZ195" s="97">
        <v>82.1</v>
      </c>
      <c r="BA195" s="68"/>
      <c r="BB195" s="68"/>
      <c r="BC195" s="68"/>
      <c r="BD195" s="68"/>
      <c r="BE195" s="15"/>
      <c r="BF195" s="5">
        <f t="shared" si="96"/>
        <v>14690</v>
      </c>
      <c r="BG195" s="42">
        <v>4800</v>
      </c>
      <c r="BH195" s="42">
        <v>9890</v>
      </c>
      <c r="BI195" s="42"/>
      <c r="BJ195" s="42"/>
      <c r="BK195" s="42"/>
      <c r="BL195" s="42"/>
      <c r="BM195" s="42">
        <v>0</v>
      </c>
    </row>
    <row r="196" spans="1:65" outlineLevel="5">
      <c r="A196" s="22">
        <f t="shared" si="81"/>
        <v>6</v>
      </c>
      <c r="B196" s="9">
        <f t="shared" si="80"/>
        <v>43624</v>
      </c>
      <c r="C196" s="51">
        <v>467239</v>
      </c>
      <c r="D196" s="64">
        <f t="shared" si="86"/>
        <v>37.299999999999997</v>
      </c>
      <c r="E196" s="12">
        <v>38</v>
      </c>
      <c r="F196" s="12">
        <v>37</v>
      </c>
      <c r="G196" s="12">
        <v>38</v>
      </c>
      <c r="H196" s="12">
        <v>38</v>
      </c>
      <c r="I196" s="12">
        <v>37</v>
      </c>
      <c r="J196" s="12">
        <v>36</v>
      </c>
      <c r="K196" s="12">
        <v>37</v>
      </c>
      <c r="L196" s="12">
        <v>37</v>
      </c>
      <c r="M196" s="74" t="str">
        <f t="shared" si="87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8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9"/>
        <v/>
      </c>
      <c r="AF196" s="41"/>
      <c r="AG196" s="41"/>
      <c r="AH196" s="41"/>
      <c r="AI196" s="41"/>
      <c r="AJ196" s="41"/>
      <c r="AK196" s="41"/>
      <c r="AL196" s="41"/>
      <c r="AM196" s="41"/>
      <c r="AN196" s="45">
        <f t="shared" si="90"/>
        <v>27.018970189701896</v>
      </c>
      <c r="AO196" s="41">
        <v>1476</v>
      </c>
      <c r="AP196" s="110"/>
      <c r="AQ196" s="111"/>
      <c r="AR196" s="126" t="str">
        <f t="shared" si="91"/>
        <v/>
      </c>
      <c r="AS196" s="126" t="str">
        <f t="shared" si="92"/>
        <v/>
      </c>
      <c r="AT196" s="127">
        <v>1707</v>
      </c>
      <c r="AU196" s="128"/>
      <c r="AV196" s="129"/>
      <c r="AW196" s="126" t="str">
        <f t="shared" si="93"/>
        <v/>
      </c>
      <c r="AX196" s="126" t="str">
        <f t="shared" si="94"/>
        <v/>
      </c>
      <c r="AY196" s="64" t="str">
        <f t="shared" si="95"/>
        <v/>
      </c>
      <c r="AZ196" s="97"/>
      <c r="BA196" s="68"/>
      <c r="BB196" s="68"/>
      <c r="BC196" s="68"/>
      <c r="BD196" s="68"/>
      <c r="BE196" s="15"/>
      <c r="BF196" s="5">
        <f t="shared" si="96"/>
        <v>15560</v>
      </c>
      <c r="BG196" s="42">
        <v>4800</v>
      </c>
      <c r="BH196" s="42">
        <v>10760</v>
      </c>
      <c r="BI196" s="42"/>
      <c r="BJ196" s="42"/>
      <c r="BK196" s="42"/>
      <c r="BL196" s="42"/>
      <c r="BM196" s="42">
        <v>0</v>
      </c>
    </row>
    <row r="197" spans="1:65" outlineLevel="5">
      <c r="A197" s="22">
        <f t="shared" si="81"/>
        <v>6</v>
      </c>
      <c r="B197" s="9">
        <f t="shared" si="80"/>
        <v>43625</v>
      </c>
      <c r="C197" s="51">
        <v>389459</v>
      </c>
      <c r="D197" s="64">
        <f t="shared" si="86"/>
        <v>37.299999999999997</v>
      </c>
      <c r="E197" s="12">
        <v>38</v>
      </c>
      <c r="F197" s="12">
        <v>37</v>
      </c>
      <c r="G197" s="12">
        <v>38</v>
      </c>
      <c r="H197" s="12">
        <v>38</v>
      </c>
      <c r="I197" s="12">
        <v>37</v>
      </c>
      <c r="J197" s="12">
        <v>36</v>
      </c>
      <c r="K197" s="12">
        <v>37</v>
      </c>
      <c r="L197" s="12">
        <v>37</v>
      </c>
      <c r="M197" s="74" t="str">
        <f t="shared" si="87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8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9"/>
        <v/>
      </c>
      <c r="AF197" s="41"/>
      <c r="AG197" s="41"/>
      <c r="AH197" s="41"/>
      <c r="AI197" s="41"/>
      <c r="AJ197" s="41"/>
      <c r="AK197" s="41"/>
      <c r="AL197" s="41"/>
      <c r="AM197" s="41"/>
      <c r="AN197" s="45">
        <f t="shared" si="90"/>
        <v>27.675225537820957</v>
      </c>
      <c r="AO197" s="41">
        <v>1441</v>
      </c>
      <c r="AP197" s="110"/>
      <c r="AQ197" s="111"/>
      <c r="AR197" s="126" t="str">
        <f t="shared" si="91"/>
        <v/>
      </c>
      <c r="AS197" s="126" t="str">
        <f t="shared" si="92"/>
        <v/>
      </c>
      <c r="AT197" s="127">
        <v>1456</v>
      </c>
      <c r="AU197" s="128"/>
      <c r="AV197" s="129"/>
      <c r="AW197" s="126" t="str">
        <f t="shared" si="93"/>
        <v/>
      </c>
      <c r="AX197" s="126" t="str">
        <f t="shared" si="94"/>
        <v/>
      </c>
      <c r="AY197" s="64" t="str">
        <f t="shared" si="95"/>
        <v/>
      </c>
      <c r="AZ197" s="97"/>
      <c r="BA197" s="68"/>
      <c r="BB197" s="68"/>
      <c r="BC197" s="68"/>
      <c r="BD197" s="68"/>
      <c r="BE197" s="15"/>
      <c r="BF197" s="5">
        <f t="shared" si="96"/>
        <v>17335</v>
      </c>
      <c r="BG197" s="42">
        <v>4800</v>
      </c>
      <c r="BH197" s="42">
        <v>11870</v>
      </c>
      <c r="BI197" s="42"/>
      <c r="BJ197" s="42"/>
      <c r="BK197" s="42"/>
      <c r="BL197" s="42"/>
      <c r="BM197" s="42">
        <v>665</v>
      </c>
    </row>
    <row r="198" spans="1:65" outlineLevel="5">
      <c r="A198" s="22">
        <f t="shared" si="81"/>
        <v>6</v>
      </c>
      <c r="B198" s="9">
        <f t="shared" si="80"/>
        <v>43626</v>
      </c>
      <c r="C198" s="51">
        <v>398297</v>
      </c>
      <c r="D198" s="64">
        <f t="shared" si="86"/>
        <v>37</v>
      </c>
      <c r="E198" s="12">
        <v>38</v>
      </c>
      <c r="F198" s="12">
        <v>37</v>
      </c>
      <c r="G198" s="12">
        <v>38</v>
      </c>
      <c r="H198" s="12">
        <v>37</v>
      </c>
      <c r="I198" s="12">
        <v>37</v>
      </c>
      <c r="J198" s="12">
        <v>36</v>
      </c>
      <c r="K198" s="12">
        <v>37</v>
      </c>
      <c r="L198" s="12">
        <v>36</v>
      </c>
      <c r="M198" s="74" t="str">
        <f t="shared" si="87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8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9"/>
        <v/>
      </c>
      <c r="AF198" s="41"/>
      <c r="AG198" s="41"/>
      <c r="AH198" s="41"/>
      <c r="AI198" s="41"/>
      <c r="AJ198" s="41"/>
      <c r="AK198" s="41"/>
      <c r="AL198" s="41"/>
      <c r="AM198" s="41"/>
      <c r="AN198" s="45">
        <f t="shared" si="90"/>
        <v>29.10948905109489</v>
      </c>
      <c r="AO198" s="41">
        <v>1370</v>
      </c>
      <c r="AP198" s="110"/>
      <c r="AQ198" s="111"/>
      <c r="AR198" s="126" t="str">
        <f t="shared" si="91"/>
        <v/>
      </c>
      <c r="AS198" s="126" t="str">
        <f t="shared" si="92"/>
        <v/>
      </c>
      <c r="AT198" s="127">
        <v>1577</v>
      </c>
      <c r="AU198" s="128"/>
      <c r="AV198" s="129"/>
      <c r="AW198" s="126" t="str">
        <f t="shared" si="93"/>
        <v/>
      </c>
      <c r="AX198" s="126" t="str">
        <f t="shared" si="94"/>
        <v/>
      </c>
      <c r="AY198" s="64" t="str">
        <f t="shared" si="95"/>
        <v/>
      </c>
      <c r="AZ198" s="97">
        <v>80.5</v>
      </c>
      <c r="BA198" s="68"/>
      <c r="BB198" s="68"/>
      <c r="BC198" s="68"/>
      <c r="BD198" s="68"/>
      <c r="BE198" s="15"/>
      <c r="BF198" s="5">
        <f t="shared" si="96"/>
        <v>12650</v>
      </c>
      <c r="BG198" s="42">
        <v>4800</v>
      </c>
      <c r="BH198" s="42">
        <v>3140</v>
      </c>
      <c r="BI198" s="42"/>
      <c r="BJ198" s="42"/>
      <c r="BK198" s="42"/>
      <c r="BL198" s="42"/>
      <c r="BM198" s="42">
        <v>4710</v>
      </c>
    </row>
    <row r="199" spans="1:65" outlineLevel="5">
      <c r="A199" s="22">
        <f t="shared" si="81"/>
        <v>6</v>
      </c>
      <c r="B199" s="9">
        <f t="shared" si="80"/>
        <v>43627</v>
      </c>
      <c r="C199" s="51">
        <v>406253</v>
      </c>
      <c r="D199" s="64">
        <f t="shared" si="86"/>
        <v>37</v>
      </c>
      <c r="E199" s="12">
        <v>38</v>
      </c>
      <c r="F199" s="12">
        <v>37</v>
      </c>
      <c r="G199" s="12">
        <v>38</v>
      </c>
      <c r="H199" s="12">
        <v>37</v>
      </c>
      <c r="I199" s="12">
        <v>37</v>
      </c>
      <c r="J199" s="12">
        <v>36</v>
      </c>
      <c r="K199" s="12">
        <v>37</v>
      </c>
      <c r="L199" s="12">
        <v>36</v>
      </c>
      <c r="M199" s="74" t="str">
        <f t="shared" si="87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8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9"/>
        <v/>
      </c>
      <c r="AF199" s="41"/>
      <c r="AG199" s="41"/>
      <c r="AH199" s="41"/>
      <c r="AI199" s="41"/>
      <c r="AJ199" s="41"/>
      <c r="AK199" s="41"/>
      <c r="AL199" s="41"/>
      <c r="AM199" s="41"/>
      <c r="AN199" s="45">
        <f t="shared" si="90"/>
        <v>30.00752445447705</v>
      </c>
      <c r="AO199" s="41">
        <v>1329</v>
      </c>
      <c r="AP199" s="110"/>
      <c r="AQ199" s="111"/>
      <c r="AR199" s="126" t="str">
        <f t="shared" si="91"/>
        <v/>
      </c>
      <c r="AS199" s="126" t="str">
        <f t="shared" si="92"/>
        <v/>
      </c>
      <c r="AT199" s="127">
        <v>1584</v>
      </c>
      <c r="AU199" s="128"/>
      <c r="AV199" s="129"/>
      <c r="AW199" s="126" t="str">
        <f t="shared" si="93"/>
        <v/>
      </c>
      <c r="AX199" s="126" t="str">
        <f t="shared" si="94"/>
        <v/>
      </c>
      <c r="AY199" s="64" t="str">
        <f t="shared" si="95"/>
        <v/>
      </c>
      <c r="AZ199" s="97">
        <v>81.3</v>
      </c>
      <c r="BA199" s="68"/>
      <c r="BB199" s="68"/>
      <c r="BC199" s="68"/>
      <c r="BD199" s="68"/>
      <c r="BE199" s="15"/>
      <c r="BF199" s="5">
        <f t="shared" si="96"/>
        <v>13060</v>
      </c>
      <c r="BG199" s="42">
        <v>4800</v>
      </c>
      <c r="BH199" s="42">
        <v>3230</v>
      </c>
      <c r="BI199" s="42"/>
      <c r="BJ199" s="42"/>
      <c r="BK199" s="42"/>
      <c r="BL199" s="42"/>
      <c r="BM199" s="42">
        <v>5030</v>
      </c>
    </row>
    <row r="200" spans="1:65" outlineLevel="5">
      <c r="A200" s="22">
        <f t="shared" si="81"/>
        <v>6</v>
      </c>
      <c r="B200" s="9">
        <f t="shared" si="80"/>
        <v>43628</v>
      </c>
      <c r="C200" s="51">
        <v>403883</v>
      </c>
      <c r="D200" s="64">
        <f t="shared" si="86"/>
        <v>37.299999999999997</v>
      </c>
      <c r="E200" s="12">
        <v>38</v>
      </c>
      <c r="F200" s="12">
        <v>37</v>
      </c>
      <c r="G200" s="12">
        <v>38</v>
      </c>
      <c r="H200" s="12">
        <v>38</v>
      </c>
      <c r="I200" s="12">
        <v>37</v>
      </c>
      <c r="J200" s="12">
        <v>36</v>
      </c>
      <c r="K200" s="12">
        <v>37</v>
      </c>
      <c r="L200" s="12">
        <v>37</v>
      </c>
      <c r="M200" s="74" t="str">
        <f t="shared" si="87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8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9"/>
        <v/>
      </c>
      <c r="AF200" s="41"/>
      <c r="AG200" s="41"/>
      <c r="AH200" s="41"/>
      <c r="AI200" s="41"/>
      <c r="AJ200" s="41"/>
      <c r="AK200" s="41"/>
      <c r="AL200" s="41"/>
      <c r="AM200" s="41"/>
      <c r="AN200" s="45">
        <f t="shared" si="90"/>
        <v>28.283687943262411</v>
      </c>
      <c r="AO200" s="41">
        <v>1410</v>
      </c>
      <c r="AP200" s="110"/>
      <c r="AQ200" s="111"/>
      <c r="AR200" s="126" t="str">
        <f t="shared" si="91"/>
        <v/>
      </c>
      <c r="AS200" s="126" t="str">
        <f t="shared" si="92"/>
        <v/>
      </c>
      <c r="AT200" s="127">
        <v>1587</v>
      </c>
      <c r="AU200" s="128"/>
      <c r="AV200" s="129"/>
      <c r="AW200" s="126" t="str">
        <f t="shared" si="93"/>
        <v/>
      </c>
      <c r="AX200" s="126" t="str">
        <f t="shared" si="94"/>
        <v/>
      </c>
      <c r="AY200" s="64" t="str">
        <f t="shared" si="95"/>
        <v/>
      </c>
      <c r="AZ200" s="97">
        <v>79.7</v>
      </c>
      <c r="BA200" s="68"/>
      <c r="BB200" s="68"/>
      <c r="BC200" s="68"/>
      <c r="BD200" s="68"/>
      <c r="BE200" s="15"/>
      <c r="BF200" s="5">
        <f t="shared" si="96"/>
        <v>13860</v>
      </c>
      <c r="BG200" s="42">
        <v>4800</v>
      </c>
      <c r="BH200" s="42">
        <v>3960</v>
      </c>
      <c r="BI200" s="42"/>
      <c r="BJ200" s="42"/>
      <c r="BK200" s="42"/>
      <c r="BL200" s="42"/>
      <c r="BM200" s="42">
        <v>5100</v>
      </c>
    </row>
    <row r="201" spans="1:65" outlineLevel="5">
      <c r="A201" s="22">
        <f t="shared" si="81"/>
        <v>6</v>
      </c>
      <c r="B201" s="9">
        <f t="shared" si="80"/>
        <v>43629</v>
      </c>
      <c r="C201" s="51">
        <v>398971</v>
      </c>
      <c r="D201" s="64">
        <f t="shared" si="86"/>
        <v>37</v>
      </c>
      <c r="E201" s="12">
        <v>38</v>
      </c>
      <c r="F201" s="12">
        <v>37</v>
      </c>
      <c r="G201" s="12">
        <v>38</v>
      </c>
      <c r="H201" s="12">
        <v>37</v>
      </c>
      <c r="I201" s="12">
        <v>37</v>
      </c>
      <c r="J201" s="12">
        <v>36</v>
      </c>
      <c r="K201" s="12">
        <v>37</v>
      </c>
      <c r="L201" s="12">
        <v>36</v>
      </c>
      <c r="M201" s="74" t="str">
        <f t="shared" si="87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8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9"/>
        <v/>
      </c>
      <c r="AF201" s="41"/>
      <c r="AG201" s="41"/>
      <c r="AH201" s="41"/>
      <c r="AI201" s="41"/>
      <c r="AJ201" s="41"/>
      <c r="AK201" s="41"/>
      <c r="AL201" s="41"/>
      <c r="AM201" s="41"/>
      <c r="AN201" s="45">
        <f t="shared" si="90"/>
        <v>28.752703677000721</v>
      </c>
      <c r="AO201" s="41">
        <v>1387</v>
      </c>
      <c r="AP201" s="110"/>
      <c r="AQ201" s="111"/>
      <c r="AR201" s="126" t="str">
        <f t="shared" si="91"/>
        <v/>
      </c>
      <c r="AS201" s="126" t="str">
        <f t="shared" si="92"/>
        <v/>
      </c>
      <c r="AT201" s="127">
        <v>1587</v>
      </c>
      <c r="AU201" s="128"/>
      <c r="AV201" s="129"/>
      <c r="AW201" s="126" t="str">
        <f t="shared" si="93"/>
        <v/>
      </c>
      <c r="AX201" s="126" t="str">
        <f t="shared" si="94"/>
        <v/>
      </c>
      <c r="AY201" s="64" t="str">
        <f t="shared" si="95"/>
        <v/>
      </c>
      <c r="AZ201" s="97">
        <v>79.7</v>
      </c>
      <c r="BA201" s="68"/>
      <c r="BB201" s="68"/>
      <c r="BC201" s="68"/>
      <c r="BD201" s="68"/>
      <c r="BE201" s="15"/>
      <c r="BF201" s="5">
        <f t="shared" si="96"/>
        <v>12470</v>
      </c>
      <c r="BG201" s="42">
        <v>4800</v>
      </c>
      <c r="BH201" s="42">
        <v>2530</v>
      </c>
      <c r="BI201" s="42"/>
      <c r="BJ201" s="42"/>
      <c r="BK201" s="42"/>
      <c r="BL201" s="42"/>
      <c r="BM201" s="42">
        <v>5140</v>
      </c>
    </row>
    <row r="202" spans="1:65" outlineLevel="5">
      <c r="A202" s="22">
        <f t="shared" si="81"/>
        <v>6</v>
      </c>
      <c r="B202" s="9">
        <f t="shared" si="80"/>
        <v>43630</v>
      </c>
      <c r="C202" s="51">
        <v>407597</v>
      </c>
      <c r="D202" s="64">
        <f t="shared" si="86"/>
        <v>36.799999999999997</v>
      </c>
      <c r="E202" s="12">
        <v>38</v>
      </c>
      <c r="F202" s="12">
        <v>36</v>
      </c>
      <c r="G202" s="12">
        <v>38</v>
      </c>
      <c r="H202" s="12">
        <v>37</v>
      </c>
      <c r="I202" s="12">
        <v>37</v>
      </c>
      <c r="J202" s="12">
        <v>35</v>
      </c>
      <c r="K202" s="12">
        <v>37</v>
      </c>
      <c r="L202" s="12">
        <v>36</v>
      </c>
      <c r="M202" s="74">
        <f t="shared" si="87"/>
        <v>7.5</v>
      </c>
      <c r="N202" s="83">
        <v>7.56</v>
      </c>
      <c r="O202" s="83">
        <v>7.46</v>
      </c>
      <c r="P202" s="83">
        <v>7.51</v>
      </c>
      <c r="Q202" s="83">
        <v>7.58</v>
      </c>
      <c r="R202" s="83"/>
      <c r="S202" s="83"/>
      <c r="T202" s="83"/>
      <c r="U202" s="83"/>
      <c r="V202" s="5" t="str">
        <f t="shared" si="88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9"/>
        <v/>
      </c>
      <c r="AF202" s="41"/>
      <c r="AG202" s="41"/>
      <c r="AH202" s="41"/>
      <c r="AI202" s="41"/>
      <c r="AJ202" s="41"/>
      <c r="AK202" s="41"/>
      <c r="AL202" s="41"/>
      <c r="AM202" s="41"/>
      <c r="AN202" s="45">
        <f t="shared" si="90"/>
        <v>34.799301919720769</v>
      </c>
      <c r="AO202" s="41">
        <v>1146</v>
      </c>
      <c r="AP202" s="110">
        <v>3.47</v>
      </c>
      <c r="AQ202" s="111">
        <v>2.5</v>
      </c>
      <c r="AR202" s="126">
        <f t="shared" si="91"/>
        <v>72.046109510086453</v>
      </c>
      <c r="AS202" s="126">
        <f t="shared" si="92"/>
        <v>27.953890489913547</v>
      </c>
      <c r="AT202" s="127">
        <v>1321</v>
      </c>
      <c r="AU202" s="128">
        <v>2.59</v>
      </c>
      <c r="AV202" s="129">
        <v>1.45</v>
      </c>
      <c r="AW202" s="126">
        <f t="shared" si="93"/>
        <v>55.984555984555982</v>
      </c>
      <c r="AX202" s="126">
        <f t="shared" si="94"/>
        <v>44.015444015444018</v>
      </c>
      <c r="AY202" s="64">
        <f t="shared" si="95"/>
        <v>50.649122807017541</v>
      </c>
      <c r="AZ202" s="97">
        <v>79.7</v>
      </c>
      <c r="BA202" s="68"/>
      <c r="BB202" s="68"/>
      <c r="BC202" s="68"/>
      <c r="BD202" s="68"/>
      <c r="BE202" s="15"/>
      <c r="BF202" s="5">
        <f t="shared" si="96"/>
        <v>12120</v>
      </c>
      <c r="BG202" s="42">
        <v>4800</v>
      </c>
      <c r="BH202" s="42">
        <v>2230</v>
      </c>
      <c r="BI202" s="42"/>
      <c r="BJ202" s="42"/>
      <c r="BK202" s="42"/>
      <c r="BL202" s="42"/>
      <c r="BM202" s="42">
        <v>5090</v>
      </c>
    </row>
    <row r="203" spans="1:65" outlineLevel="5">
      <c r="A203" s="22">
        <f t="shared" si="81"/>
        <v>6</v>
      </c>
      <c r="B203" s="9">
        <f t="shared" si="80"/>
        <v>43631</v>
      </c>
      <c r="C203" s="51">
        <v>417593</v>
      </c>
      <c r="D203" s="64">
        <f t="shared" si="86"/>
        <v>37</v>
      </c>
      <c r="E203" s="12">
        <v>38</v>
      </c>
      <c r="F203" s="12">
        <v>36</v>
      </c>
      <c r="G203" s="12">
        <v>39</v>
      </c>
      <c r="H203" s="12">
        <v>37</v>
      </c>
      <c r="I203" s="12">
        <v>37</v>
      </c>
      <c r="J203" s="12">
        <v>35</v>
      </c>
      <c r="K203" s="12">
        <v>38</v>
      </c>
      <c r="L203" s="12">
        <v>36</v>
      </c>
      <c r="M203" s="74" t="str">
        <f t="shared" si="87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8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9"/>
        <v/>
      </c>
      <c r="AF203" s="41"/>
      <c r="AG203" s="41"/>
      <c r="AH203" s="41"/>
      <c r="AI203" s="41"/>
      <c r="AJ203" s="41"/>
      <c r="AK203" s="41"/>
      <c r="AL203" s="41"/>
      <c r="AM203" s="41"/>
      <c r="AN203" s="45">
        <f t="shared" si="90"/>
        <v>29.410029498525073</v>
      </c>
      <c r="AO203" s="41">
        <v>1356</v>
      </c>
      <c r="AP203" s="110"/>
      <c r="AQ203" s="111"/>
      <c r="AR203" s="126" t="str">
        <f t="shared" si="91"/>
        <v/>
      </c>
      <c r="AS203" s="126" t="str">
        <f t="shared" si="92"/>
        <v/>
      </c>
      <c r="AT203" s="127">
        <v>1538</v>
      </c>
      <c r="AU203" s="128"/>
      <c r="AV203" s="129"/>
      <c r="AW203" s="126" t="str">
        <f t="shared" si="93"/>
        <v/>
      </c>
      <c r="AX203" s="126" t="str">
        <f t="shared" si="94"/>
        <v/>
      </c>
      <c r="AY203" s="64" t="str">
        <f t="shared" si="95"/>
        <v/>
      </c>
      <c r="AZ203" s="97"/>
      <c r="BA203" s="68"/>
      <c r="BB203" s="68"/>
      <c r="BC203" s="68"/>
      <c r="BD203" s="68"/>
      <c r="BE203" s="15"/>
      <c r="BF203" s="5">
        <f t="shared" si="96"/>
        <v>12910</v>
      </c>
      <c r="BG203" s="42">
        <v>4800</v>
      </c>
      <c r="BH203" s="42">
        <v>2810</v>
      </c>
      <c r="BI203" s="42"/>
      <c r="BJ203" s="42"/>
      <c r="BK203" s="42"/>
      <c r="BL203" s="42"/>
      <c r="BM203" s="42">
        <v>5300</v>
      </c>
    </row>
    <row r="204" spans="1:65" outlineLevel="5">
      <c r="A204" s="22">
        <f t="shared" si="81"/>
        <v>6</v>
      </c>
      <c r="B204" s="9">
        <f t="shared" si="80"/>
        <v>43632</v>
      </c>
      <c r="C204" s="51">
        <v>359602</v>
      </c>
      <c r="D204" s="64">
        <f t="shared" si="86"/>
        <v>37</v>
      </c>
      <c r="E204" s="12">
        <v>38</v>
      </c>
      <c r="F204" s="12">
        <v>36</v>
      </c>
      <c r="G204" s="12">
        <v>39</v>
      </c>
      <c r="H204" s="12">
        <v>37</v>
      </c>
      <c r="I204" s="12">
        <v>37</v>
      </c>
      <c r="J204" s="12">
        <v>35</v>
      </c>
      <c r="K204" s="12">
        <v>38</v>
      </c>
      <c r="L204" s="12">
        <v>36</v>
      </c>
      <c r="M204" s="74" t="str">
        <f t="shared" si="87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8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9"/>
        <v/>
      </c>
      <c r="AF204" s="41"/>
      <c r="AG204" s="41"/>
      <c r="AH204" s="41"/>
      <c r="AI204" s="41"/>
      <c r="AJ204" s="41"/>
      <c r="AK204" s="41"/>
      <c r="AL204" s="41"/>
      <c r="AM204" s="41"/>
      <c r="AN204" s="45">
        <f t="shared" si="90"/>
        <v>28.08450704225352</v>
      </c>
      <c r="AO204" s="41">
        <v>1420</v>
      </c>
      <c r="AP204" s="110"/>
      <c r="AQ204" s="111"/>
      <c r="AR204" s="126" t="str">
        <f t="shared" si="91"/>
        <v/>
      </c>
      <c r="AS204" s="126" t="str">
        <f t="shared" si="92"/>
        <v/>
      </c>
      <c r="AT204" s="127">
        <v>1527</v>
      </c>
      <c r="AU204" s="128"/>
      <c r="AV204" s="129"/>
      <c r="AW204" s="126" t="str">
        <f t="shared" si="93"/>
        <v/>
      </c>
      <c r="AX204" s="126" t="str">
        <f t="shared" si="94"/>
        <v/>
      </c>
      <c r="AY204" s="64" t="str">
        <f t="shared" si="95"/>
        <v/>
      </c>
      <c r="AZ204" s="97"/>
      <c r="BA204" s="68"/>
      <c r="BB204" s="68"/>
      <c r="BC204" s="68"/>
      <c r="BD204" s="68"/>
      <c r="BE204" s="15"/>
      <c r="BF204" s="5">
        <f t="shared" si="96"/>
        <v>14030</v>
      </c>
      <c r="BG204" s="42">
        <v>4800</v>
      </c>
      <c r="BH204" s="42">
        <v>4100</v>
      </c>
      <c r="BI204" s="42"/>
      <c r="BJ204" s="42"/>
      <c r="BK204" s="42"/>
      <c r="BL204" s="42"/>
      <c r="BM204" s="42">
        <v>5130</v>
      </c>
    </row>
    <row r="205" spans="1:65" outlineLevel="5">
      <c r="A205" s="22">
        <f t="shared" si="81"/>
        <v>6</v>
      </c>
      <c r="B205" s="9">
        <f t="shared" si="80"/>
        <v>43633</v>
      </c>
      <c r="C205" s="51">
        <v>381186</v>
      </c>
      <c r="D205" s="64">
        <f t="shared" si="86"/>
        <v>37.299999999999997</v>
      </c>
      <c r="E205" s="12">
        <v>38</v>
      </c>
      <c r="F205" s="12">
        <v>37</v>
      </c>
      <c r="G205" s="12">
        <v>39</v>
      </c>
      <c r="H205" s="12">
        <v>37</v>
      </c>
      <c r="I205" s="12">
        <v>37</v>
      </c>
      <c r="J205" s="12">
        <v>36</v>
      </c>
      <c r="K205" s="12">
        <v>38</v>
      </c>
      <c r="L205" s="12">
        <v>36</v>
      </c>
      <c r="M205" s="74" t="str">
        <f t="shared" si="87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8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9"/>
        <v/>
      </c>
      <c r="AF205" s="41"/>
      <c r="AG205" s="41"/>
      <c r="AH205" s="41"/>
      <c r="AI205" s="41"/>
      <c r="AJ205" s="41"/>
      <c r="AK205" s="41"/>
      <c r="AL205" s="41"/>
      <c r="AM205" s="41"/>
      <c r="AN205" s="45">
        <f t="shared" si="90"/>
        <v>30.03012048192771</v>
      </c>
      <c r="AO205" s="41">
        <v>1328</v>
      </c>
      <c r="AP205" s="110"/>
      <c r="AQ205" s="111"/>
      <c r="AR205" s="126" t="str">
        <f t="shared" si="91"/>
        <v/>
      </c>
      <c r="AS205" s="126" t="str">
        <f t="shared" si="92"/>
        <v/>
      </c>
      <c r="AT205" s="127">
        <v>1304</v>
      </c>
      <c r="AU205" s="128"/>
      <c r="AV205" s="129"/>
      <c r="AW205" s="126" t="str">
        <f t="shared" si="93"/>
        <v/>
      </c>
      <c r="AX205" s="126" t="str">
        <f t="shared" si="94"/>
        <v/>
      </c>
      <c r="AY205" s="64" t="str">
        <f t="shared" si="95"/>
        <v/>
      </c>
      <c r="AZ205" s="97">
        <v>78.8</v>
      </c>
      <c r="BA205" s="68"/>
      <c r="BB205" s="68"/>
      <c r="BC205" s="68"/>
      <c r="BD205" s="68"/>
      <c r="BE205" s="15"/>
      <c r="BF205" s="5">
        <f t="shared" si="96"/>
        <v>12420</v>
      </c>
      <c r="BG205" s="42">
        <v>4800</v>
      </c>
      <c r="BH205" s="42">
        <v>2500</v>
      </c>
      <c r="BI205" s="42"/>
      <c r="BJ205" s="42"/>
      <c r="BK205" s="42"/>
      <c r="BL205" s="42"/>
      <c r="BM205" s="42">
        <v>5120</v>
      </c>
    </row>
    <row r="206" spans="1:65" outlineLevel="5">
      <c r="A206" s="22">
        <f t="shared" si="81"/>
        <v>6</v>
      </c>
      <c r="B206" s="9">
        <f t="shared" si="80"/>
        <v>43634</v>
      </c>
      <c r="C206" s="51">
        <v>381520</v>
      </c>
      <c r="D206" s="64">
        <f t="shared" si="86"/>
        <v>37</v>
      </c>
      <c r="E206" s="12">
        <v>38</v>
      </c>
      <c r="F206" s="12">
        <v>36</v>
      </c>
      <c r="G206" s="12">
        <v>39</v>
      </c>
      <c r="H206" s="12">
        <v>37</v>
      </c>
      <c r="I206" s="12">
        <v>37</v>
      </c>
      <c r="J206" s="12">
        <v>35</v>
      </c>
      <c r="K206" s="12">
        <v>38</v>
      </c>
      <c r="L206" s="12">
        <v>36</v>
      </c>
      <c r="M206" s="74" t="str">
        <f t="shared" si="87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8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9"/>
        <v/>
      </c>
      <c r="AF206" s="41"/>
      <c r="AG206" s="41"/>
      <c r="AH206" s="41"/>
      <c r="AI206" s="41"/>
      <c r="AJ206" s="41"/>
      <c r="AK206" s="41"/>
      <c r="AL206" s="41"/>
      <c r="AM206" s="41"/>
      <c r="AN206" s="45">
        <f t="shared" si="90"/>
        <v>40.201612903225808</v>
      </c>
      <c r="AO206" s="41">
        <v>992</v>
      </c>
      <c r="AP206" s="110"/>
      <c r="AQ206" s="111"/>
      <c r="AR206" s="126" t="str">
        <f t="shared" si="91"/>
        <v/>
      </c>
      <c r="AS206" s="126" t="str">
        <f t="shared" si="92"/>
        <v/>
      </c>
      <c r="AT206" s="127">
        <v>1070</v>
      </c>
      <c r="AU206" s="128"/>
      <c r="AV206" s="129"/>
      <c r="AW206" s="126" t="str">
        <f t="shared" si="93"/>
        <v/>
      </c>
      <c r="AX206" s="126" t="str">
        <f t="shared" si="94"/>
        <v/>
      </c>
      <c r="AY206" s="64" t="str">
        <f t="shared" si="95"/>
        <v/>
      </c>
      <c r="AZ206" s="97">
        <v>78.8</v>
      </c>
      <c r="BA206" s="68"/>
      <c r="BB206" s="68"/>
      <c r="BC206" s="68"/>
      <c r="BD206" s="68"/>
      <c r="BE206" s="15"/>
      <c r="BF206" s="5">
        <f t="shared" si="96"/>
        <v>10510</v>
      </c>
      <c r="BG206" s="42">
        <v>3800</v>
      </c>
      <c r="BH206" s="42">
        <v>1500</v>
      </c>
      <c r="BI206" s="42"/>
      <c r="BJ206" s="42"/>
      <c r="BK206" s="42"/>
      <c r="BL206" s="42"/>
      <c r="BM206" s="42">
        <v>5210</v>
      </c>
    </row>
    <row r="207" spans="1:65" outlineLevel="5">
      <c r="A207" s="22">
        <f t="shared" si="81"/>
        <v>6</v>
      </c>
      <c r="B207" s="9">
        <f t="shared" si="80"/>
        <v>43635</v>
      </c>
      <c r="C207" s="51">
        <v>384958</v>
      </c>
      <c r="D207" s="64">
        <f t="shared" si="86"/>
        <v>36.799999999999997</v>
      </c>
      <c r="E207" s="12">
        <v>38</v>
      </c>
      <c r="F207" s="12">
        <v>36</v>
      </c>
      <c r="G207" s="12">
        <v>38</v>
      </c>
      <c r="H207" s="12">
        <v>37</v>
      </c>
      <c r="I207" s="12">
        <v>37</v>
      </c>
      <c r="J207" s="12">
        <v>35</v>
      </c>
      <c r="K207" s="12">
        <v>37</v>
      </c>
      <c r="L207" s="12">
        <v>36</v>
      </c>
      <c r="M207" s="74" t="str">
        <f t="shared" si="87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8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9"/>
        <v/>
      </c>
      <c r="AF207" s="41"/>
      <c r="AG207" s="41"/>
      <c r="AH207" s="41"/>
      <c r="AI207" s="41"/>
      <c r="AJ207" s="41"/>
      <c r="AK207" s="41"/>
      <c r="AL207" s="41"/>
      <c r="AM207" s="41"/>
      <c r="AN207" s="45">
        <f t="shared" si="90"/>
        <v>30.559386973180075</v>
      </c>
      <c r="AO207" s="41">
        <v>1305</v>
      </c>
      <c r="AP207" s="110"/>
      <c r="AQ207" s="111"/>
      <c r="AR207" s="126" t="str">
        <f t="shared" si="91"/>
        <v/>
      </c>
      <c r="AS207" s="126" t="str">
        <f t="shared" si="92"/>
        <v/>
      </c>
      <c r="AT207" s="127">
        <v>1501</v>
      </c>
      <c r="AU207" s="128"/>
      <c r="AV207" s="129"/>
      <c r="AW207" s="126" t="str">
        <f t="shared" si="93"/>
        <v/>
      </c>
      <c r="AX207" s="126" t="str">
        <f t="shared" si="94"/>
        <v/>
      </c>
      <c r="AY207" s="64" t="str">
        <f t="shared" si="95"/>
        <v/>
      </c>
      <c r="AZ207" s="97">
        <v>79.099999999999994</v>
      </c>
      <c r="BA207" s="68"/>
      <c r="BB207" s="68"/>
      <c r="BC207" s="68"/>
      <c r="BD207" s="68"/>
      <c r="BE207" s="15"/>
      <c r="BF207" s="5">
        <f t="shared" si="96"/>
        <v>9920</v>
      </c>
      <c r="BG207" s="42">
        <v>4800</v>
      </c>
      <c r="BH207" s="42">
        <v>0</v>
      </c>
      <c r="BI207" s="42"/>
      <c r="BJ207" s="42"/>
      <c r="BK207" s="42"/>
      <c r="BL207" s="42"/>
      <c r="BM207" s="42">
        <v>5120</v>
      </c>
    </row>
    <row r="208" spans="1:65" outlineLevel="5">
      <c r="A208" s="22">
        <f t="shared" si="81"/>
        <v>6</v>
      </c>
      <c r="B208" s="9">
        <f t="shared" si="80"/>
        <v>43636</v>
      </c>
      <c r="C208" s="51">
        <v>395165</v>
      </c>
      <c r="D208" s="64">
        <f t="shared" si="86"/>
        <v>36.5</v>
      </c>
      <c r="E208" s="12">
        <v>37</v>
      </c>
      <c r="F208" s="12">
        <v>36</v>
      </c>
      <c r="G208" s="12">
        <v>38</v>
      </c>
      <c r="H208" s="12">
        <v>37</v>
      </c>
      <c r="I208" s="12">
        <v>36</v>
      </c>
      <c r="J208" s="12">
        <v>35</v>
      </c>
      <c r="K208" s="12">
        <v>37</v>
      </c>
      <c r="L208" s="12">
        <v>36</v>
      </c>
      <c r="M208" s="74" t="str">
        <f t="shared" si="87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8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9"/>
        <v/>
      </c>
      <c r="AF208" s="41"/>
      <c r="AG208" s="41"/>
      <c r="AH208" s="41"/>
      <c r="AI208" s="41"/>
      <c r="AJ208" s="41"/>
      <c r="AK208" s="41"/>
      <c r="AL208" s="41"/>
      <c r="AM208" s="41"/>
      <c r="AN208" s="45">
        <f t="shared" si="90"/>
        <v>33.739424703891707</v>
      </c>
      <c r="AO208" s="41">
        <v>1182</v>
      </c>
      <c r="AP208" s="110"/>
      <c r="AQ208" s="111"/>
      <c r="AR208" s="126" t="str">
        <f t="shared" si="91"/>
        <v/>
      </c>
      <c r="AS208" s="126" t="str">
        <f t="shared" si="92"/>
        <v/>
      </c>
      <c r="AT208" s="127">
        <v>1498</v>
      </c>
      <c r="AU208" s="128"/>
      <c r="AV208" s="129"/>
      <c r="AW208" s="126" t="str">
        <f t="shared" si="93"/>
        <v/>
      </c>
      <c r="AX208" s="126" t="str">
        <f t="shared" si="94"/>
        <v/>
      </c>
      <c r="AY208" s="64" t="str">
        <f t="shared" si="95"/>
        <v/>
      </c>
      <c r="AZ208" s="97">
        <v>78.900000000000006</v>
      </c>
      <c r="BA208" s="68"/>
      <c r="BB208" s="68"/>
      <c r="BC208" s="68"/>
      <c r="BD208" s="68"/>
      <c r="BE208" s="15"/>
      <c r="BF208" s="5">
        <f t="shared" si="96"/>
        <v>9890</v>
      </c>
      <c r="BG208" s="42">
        <v>4800</v>
      </c>
      <c r="BH208" s="42">
        <v>0</v>
      </c>
      <c r="BI208" s="42"/>
      <c r="BJ208" s="42"/>
      <c r="BK208" s="42"/>
      <c r="BL208" s="42"/>
      <c r="BM208" s="42">
        <v>5090</v>
      </c>
    </row>
    <row r="209" spans="1:65" outlineLevel="5">
      <c r="A209" s="22">
        <f t="shared" si="81"/>
        <v>6</v>
      </c>
      <c r="B209" s="9">
        <f t="shared" si="80"/>
        <v>43637</v>
      </c>
      <c r="C209" s="51">
        <v>385271</v>
      </c>
      <c r="D209" s="64">
        <f t="shared" si="86"/>
        <v>36.5</v>
      </c>
      <c r="E209" s="12">
        <v>37</v>
      </c>
      <c r="F209" s="12">
        <v>36</v>
      </c>
      <c r="G209" s="12">
        <v>38</v>
      </c>
      <c r="H209" s="12">
        <v>37</v>
      </c>
      <c r="I209" s="12">
        <v>36</v>
      </c>
      <c r="J209" s="12">
        <v>35</v>
      </c>
      <c r="K209" s="12">
        <v>37</v>
      </c>
      <c r="L209" s="12">
        <v>36</v>
      </c>
      <c r="M209" s="74">
        <f t="shared" si="87"/>
        <v>7.5</v>
      </c>
      <c r="N209" s="83">
        <v>7.52</v>
      </c>
      <c r="O209" s="83">
        <v>7.58</v>
      </c>
      <c r="P209" s="83">
        <v>7.44</v>
      </c>
      <c r="Q209" s="83">
        <v>7.54</v>
      </c>
      <c r="R209" s="83"/>
      <c r="S209" s="83"/>
      <c r="T209" s="83"/>
      <c r="U209" s="83"/>
      <c r="V209" s="5" t="str">
        <f t="shared" si="88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9"/>
        <v/>
      </c>
      <c r="AF209" s="41"/>
      <c r="AG209" s="41"/>
      <c r="AH209" s="41"/>
      <c r="AI209" s="41"/>
      <c r="AJ209" s="41"/>
      <c r="AK209" s="41"/>
      <c r="AL209" s="41"/>
      <c r="AM209" s="41"/>
      <c r="AN209" s="45">
        <f t="shared" si="90"/>
        <v>31.352201257861637</v>
      </c>
      <c r="AO209" s="41">
        <v>1272</v>
      </c>
      <c r="AP209" s="110">
        <v>3.08</v>
      </c>
      <c r="AQ209" s="111">
        <v>2.29</v>
      </c>
      <c r="AR209" s="126">
        <f t="shared" si="91"/>
        <v>74.350649350649348</v>
      </c>
      <c r="AS209" s="126">
        <f t="shared" si="92"/>
        <v>25.649350649350652</v>
      </c>
      <c r="AT209" s="127">
        <v>1491</v>
      </c>
      <c r="AU209" s="128">
        <v>2.5</v>
      </c>
      <c r="AV209" s="129">
        <v>1.46</v>
      </c>
      <c r="AW209" s="126">
        <f t="shared" si="93"/>
        <v>58.4</v>
      </c>
      <c r="AX209" s="126">
        <f t="shared" si="94"/>
        <v>41.6</v>
      </c>
      <c r="AY209" s="64">
        <f t="shared" si="95"/>
        <v>51.570372858582459</v>
      </c>
      <c r="AZ209" s="97">
        <v>79.099999999999994</v>
      </c>
      <c r="BA209" s="68">
        <v>63.02</v>
      </c>
      <c r="BB209" s="68"/>
      <c r="BC209" s="68"/>
      <c r="BD209" s="68"/>
      <c r="BE209" s="15"/>
      <c r="BF209" s="5">
        <f t="shared" si="96"/>
        <v>9920</v>
      </c>
      <c r="BG209" s="42">
        <v>4800</v>
      </c>
      <c r="BH209" s="42">
        <v>0</v>
      </c>
      <c r="BI209" s="42"/>
      <c r="BJ209" s="42"/>
      <c r="BK209" s="42"/>
      <c r="BL209" s="42"/>
      <c r="BM209" s="42">
        <v>5120</v>
      </c>
    </row>
    <row r="210" spans="1:65" outlineLevel="5">
      <c r="A210" s="22">
        <f t="shared" si="81"/>
        <v>6</v>
      </c>
      <c r="B210" s="9">
        <f t="shared" si="80"/>
        <v>43638</v>
      </c>
      <c r="C210" s="51">
        <v>347999</v>
      </c>
      <c r="D210" s="64">
        <f t="shared" si="86"/>
        <v>36.799999999999997</v>
      </c>
      <c r="E210" s="12">
        <v>38</v>
      </c>
      <c r="F210" s="12">
        <v>36</v>
      </c>
      <c r="G210" s="12">
        <v>38</v>
      </c>
      <c r="H210" s="12">
        <v>37</v>
      </c>
      <c r="I210" s="12">
        <v>37</v>
      </c>
      <c r="J210" s="12">
        <v>35</v>
      </c>
      <c r="K210" s="12">
        <v>37</v>
      </c>
      <c r="L210" s="12">
        <v>36</v>
      </c>
      <c r="M210" s="74" t="str">
        <f t="shared" si="87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8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9"/>
        <v/>
      </c>
      <c r="AF210" s="41"/>
      <c r="AG210" s="41"/>
      <c r="AH210" s="41"/>
      <c r="AI210" s="41"/>
      <c r="AJ210" s="41"/>
      <c r="AK210" s="41"/>
      <c r="AL210" s="41"/>
      <c r="AM210" s="41"/>
      <c r="AN210" s="45">
        <f t="shared" si="90"/>
        <v>33.569023569023571</v>
      </c>
      <c r="AO210" s="41">
        <v>1188</v>
      </c>
      <c r="AP210" s="110"/>
      <c r="AQ210" s="111"/>
      <c r="AR210" s="126" t="str">
        <f t="shared" si="91"/>
        <v/>
      </c>
      <c r="AS210" s="126" t="str">
        <f t="shared" si="92"/>
        <v/>
      </c>
      <c r="AT210" s="127">
        <v>1139</v>
      </c>
      <c r="AU210" s="128"/>
      <c r="AV210" s="129"/>
      <c r="AW210" s="126" t="str">
        <f t="shared" si="93"/>
        <v/>
      </c>
      <c r="AX210" s="126" t="str">
        <f t="shared" si="94"/>
        <v/>
      </c>
      <c r="AY210" s="64" t="str">
        <f t="shared" si="95"/>
        <v/>
      </c>
      <c r="AZ210" s="97"/>
      <c r="BA210" s="68"/>
      <c r="BB210" s="68"/>
      <c r="BC210" s="68"/>
      <c r="BD210" s="68"/>
      <c r="BE210" s="15"/>
      <c r="BF210" s="5">
        <f t="shared" si="96"/>
        <v>12230</v>
      </c>
      <c r="BG210" s="42">
        <v>4800</v>
      </c>
      <c r="BH210" s="42">
        <v>2300</v>
      </c>
      <c r="BI210" s="42"/>
      <c r="BJ210" s="42"/>
      <c r="BK210" s="42"/>
      <c r="BL210" s="42"/>
      <c r="BM210" s="42">
        <v>5130</v>
      </c>
    </row>
    <row r="211" spans="1:65" outlineLevel="5">
      <c r="A211" s="22">
        <f t="shared" si="81"/>
        <v>6</v>
      </c>
      <c r="B211" s="9">
        <f t="shared" si="80"/>
        <v>43639</v>
      </c>
      <c r="C211" s="51">
        <v>333039</v>
      </c>
      <c r="D211" s="64">
        <f t="shared" si="86"/>
        <v>36.799999999999997</v>
      </c>
      <c r="E211" s="12">
        <v>38</v>
      </c>
      <c r="F211" s="12">
        <v>36</v>
      </c>
      <c r="G211" s="12">
        <v>38</v>
      </c>
      <c r="H211" s="12">
        <v>37</v>
      </c>
      <c r="I211" s="12">
        <v>37</v>
      </c>
      <c r="J211" s="12">
        <v>35</v>
      </c>
      <c r="K211" s="12">
        <v>37</v>
      </c>
      <c r="L211" s="12">
        <v>36</v>
      </c>
      <c r="M211" s="74" t="str">
        <f t="shared" si="87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8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9"/>
        <v/>
      </c>
      <c r="AF211" s="41"/>
      <c r="AG211" s="41"/>
      <c r="AH211" s="41"/>
      <c r="AI211" s="41"/>
      <c r="AJ211" s="41"/>
      <c r="AK211" s="41"/>
      <c r="AL211" s="41"/>
      <c r="AM211" s="41"/>
      <c r="AN211" s="45">
        <f t="shared" si="90"/>
        <v>41.628392484342378</v>
      </c>
      <c r="AO211" s="41">
        <v>958</v>
      </c>
      <c r="AP211" s="110"/>
      <c r="AQ211" s="111"/>
      <c r="AR211" s="126" t="str">
        <f t="shared" si="91"/>
        <v/>
      </c>
      <c r="AS211" s="126" t="str">
        <f t="shared" si="92"/>
        <v/>
      </c>
      <c r="AT211" s="127">
        <v>1140</v>
      </c>
      <c r="AU211" s="128"/>
      <c r="AV211" s="129"/>
      <c r="AW211" s="126" t="str">
        <f t="shared" si="93"/>
        <v/>
      </c>
      <c r="AX211" s="126" t="str">
        <f t="shared" si="94"/>
        <v/>
      </c>
      <c r="AY211" s="64" t="str">
        <f t="shared" si="95"/>
        <v/>
      </c>
      <c r="AZ211" s="97"/>
      <c r="BA211" s="68"/>
      <c r="BB211" s="68"/>
      <c r="BC211" s="68"/>
      <c r="BD211" s="68"/>
      <c r="BE211" s="15"/>
      <c r="BF211" s="5">
        <f t="shared" si="96"/>
        <v>10310</v>
      </c>
      <c r="BG211" s="42">
        <v>3900</v>
      </c>
      <c r="BH211" s="42">
        <v>4720</v>
      </c>
      <c r="BI211" s="42"/>
      <c r="BJ211" s="42"/>
      <c r="BK211" s="42"/>
      <c r="BL211" s="42"/>
      <c r="BM211" s="42">
        <v>1690</v>
      </c>
    </row>
    <row r="212" spans="1:65" outlineLevel="5">
      <c r="A212" s="22">
        <f t="shared" si="81"/>
        <v>6</v>
      </c>
      <c r="B212" s="9">
        <f t="shared" si="80"/>
        <v>43640</v>
      </c>
      <c r="C212" s="51">
        <v>364338</v>
      </c>
      <c r="D212" s="64">
        <f t="shared" si="86"/>
        <v>36.799999999999997</v>
      </c>
      <c r="E212" s="12">
        <v>38</v>
      </c>
      <c r="F212" s="12">
        <v>36</v>
      </c>
      <c r="G212" s="12">
        <v>38</v>
      </c>
      <c r="H212" s="12">
        <v>37</v>
      </c>
      <c r="I212" s="12">
        <v>37</v>
      </c>
      <c r="J212" s="12">
        <v>35</v>
      </c>
      <c r="K212" s="12">
        <v>37</v>
      </c>
      <c r="L212" s="12">
        <v>36</v>
      </c>
      <c r="M212" s="74" t="str">
        <f t="shared" si="87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8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9"/>
        <v/>
      </c>
      <c r="AF212" s="41"/>
      <c r="AG212" s="41"/>
      <c r="AH212" s="41"/>
      <c r="AI212" s="41"/>
      <c r="AJ212" s="41"/>
      <c r="AK212" s="41"/>
      <c r="AL212" s="41"/>
      <c r="AM212" s="41"/>
      <c r="AN212" s="45">
        <f t="shared" si="90"/>
        <v>25.288522511097021</v>
      </c>
      <c r="AO212" s="41">
        <v>1577</v>
      </c>
      <c r="AP212" s="110"/>
      <c r="AQ212" s="111"/>
      <c r="AR212" s="126" t="str">
        <f t="shared" si="91"/>
        <v/>
      </c>
      <c r="AS212" s="126" t="str">
        <f t="shared" si="92"/>
        <v/>
      </c>
      <c r="AT212" s="127">
        <v>1591</v>
      </c>
      <c r="AU212" s="128"/>
      <c r="AV212" s="129"/>
      <c r="AW212" s="126" t="str">
        <f t="shared" si="93"/>
        <v/>
      </c>
      <c r="AX212" s="126" t="str">
        <f t="shared" si="94"/>
        <v/>
      </c>
      <c r="AY212" s="64" t="str">
        <f t="shared" si="95"/>
        <v/>
      </c>
      <c r="AZ212" s="97">
        <v>79.2</v>
      </c>
      <c r="BA212" s="68"/>
      <c r="BB212" s="68"/>
      <c r="BC212" s="68"/>
      <c r="BD212" s="68"/>
      <c r="BE212" s="15"/>
      <c r="BF212" s="5">
        <f t="shared" si="96"/>
        <v>8220</v>
      </c>
      <c r="BG212" s="42">
        <v>4800</v>
      </c>
      <c r="BH212" s="42">
        <v>0</v>
      </c>
      <c r="BI212" s="42"/>
      <c r="BJ212" s="42"/>
      <c r="BK212" s="42"/>
      <c r="BL212" s="42"/>
      <c r="BM212" s="42">
        <v>3420</v>
      </c>
    </row>
    <row r="213" spans="1:65" outlineLevel="5">
      <c r="A213" s="22">
        <f t="shared" si="81"/>
        <v>6</v>
      </c>
      <c r="B213" s="9">
        <f t="shared" si="80"/>
        <v>43641</v>
      </c>
      <c r="C213" s="51">
        <v>369456</v>
      </c>
      <c r="D213" s="64">
        <f t="shared" si="86"/>
        <v>36.799999999999997</v>
      </c>
      <c r="E213" s="12">
        <v>38</v>
      </c>
      <c r="F213" s="12">
        <v>36</v>
      </c>
      <c r="G213" s="12">
        <v>38</v>
      </c>
      <c r="H213" s="12">
        <v>37</v>
      </c>
      <c r="I213" s="12">
        <v>37</v>
      </c>
      <c r="J213" s="12">
        <v>35</v>
      </c>
      <c r="K213" s="12">
        <v>37</v>
      </c>
      <c r="L213" s="12">
        <v>36</v>
      </c>
      <c r="M213" s="74" t="str">
        <f t="shared" si="87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8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9"/>
        <v/>
      </c>
      <c r="AF213" s="41"/>
      <c r="AG213" s="41"/>
      <c r="AH213" s="41"/>
      <c r="AI213" s="41"/>
      <c r="AJ213" s="41"/>
      <c r="AK213" s="41"/>
      <c r="AL213" s="41"/>
      <c r="AM213" s="41"/>
      <c r="AN213" s="45">
        <f t="shared" si="90"/>
        <v>29.345106696100075</v>
      </c>
      <c r="AO213" s="41">
        <v>1359</v>
      </c>
      <c r="AP213" s="110"/>
      <c r="AQ213" s="111"/>
      <c r="AR213" s="126" t="str">
        <f t="shared" si="91"/>
        <v/>
      </c>
      <c r="AS213" s="126" t="str">
        <f t="shared" si="92"/>
        <v/>
      </c>
      <c r="AT213" s="127">
        <v>1464</v>
      </c>
      <c r="AU213" s="128"/>
      <c r="AV213" s="129"/>
      <c r="AW213" s="126" t="str">
        <f t="shared" si="93"/>
        <v/>
      </c>
      <c r="AX213" s="126" t="str">
        <f t="shared" si="94"/>
        <v/>
      </c>
      <c r="AY213" s="64" t="str">
        <f t="shared" si="95"/>
        <v/>
      </c>
      <c r="AZ213" s="97">
        <v>79.099999999999994</v>
      </c>
      <c r="BA213" s="68"/>
      <c r="BB213" s="68"/>
      <c r="BC213" s="68"/>
      <c r="BD213" s="68"/>
      <c r="BE213" s="15"/>
      <c r="BF213" s="5">
        <f t="shared" si="96"/>
        <v>12160</v>
      </c>
      <c r="BG213" s="42">
        <v>4800</v>
      </c>
      <c r="BH213" s="42">
        <v>2350</v>
      </c>
      <c r="BI213" s="42"/>
      <c r="BJ213" s="42"/>
      <c r="BK213" s="42"/>
      <c r="BL213" s="42"/>
      <c r="BM213" s="42">
        <v>5010</v>
      </c>
    </row>
    <row r="214" spans="1:65" outlineLevel="5">
      <c r="A214" s="22">
        <f t="shared" si="81"/>
        <v>6</v>
      </c>
      <c r="B214" s="9">
        <f t="shared" si="80"/>
        <v>43642</v>
      </c>
      <c r="C214" s="51">
        <v>437220</v>
      </c>
      <c r="D214" s="64">
        <f t="shared" si="86"/>
        <v>36.799999999999997</v>
      </c>
      <c r="E214" s="12">
        <v>38</v>
      </c>
      <c r="F214" s="12">
        <v>36</v>
      </c>
      <c r="G214" s="12">
        <v>38</v>
      </c>
      <c r="H214" s="12">
        <v>37</v>
      </c>
      <c r="I214" s="12">
        <v>37</v>
      </c>
      <c r="J214" s="12">
        <v>35</v>
      </c>
      <c r="K214" s="12">
        <v>37</v>
      </c>
      <c r="L214" s="12">
        <v>36</v>
      </c>
      <c r="M214" s="74" t="str">
        <f t="shared" si="87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8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9"/>
        <v/>
      </c>
      <c r="AF214" s="41"/>
      <c r="AG214" s="41"/>
      <c r="AH214" s="41"/>
      <c r="AI214" s="41"/>
      <c r="AJ214" s="41"/>
      <c r="AK214" s="41"/>
      <c r="AL214" s="41"/>
      <c r="AM214" s="41"/>
      <c r="AN214" s="45">
        <f t="shared" si="90"/>
        <v>31.904</v>
      </c>
      <c r="AO214" s="41">
        <v>1250</v>
      </c>
      <c r="AP214" s="110"/>
      <c r="AQ214" s="111"/>
      <c r="AR214" s="126" t="str">
        <f t="shared" si="91"/>
        <v/>
      </c>
      <c r="AS214" s="126" t="str">
        <f t="shared" si="92"/>
        <v/>
      </c>
      <c r="AT214" s="127">
        <v>1319</v>
      </c>
      <c r="AU214" s="128"/>
      <c r="AV214" s="129"/>
      <c r="AW214" s="126" t="str">
        <f t="shared" si="93"/>
        <v/>
      </c>
      <c r="AX214" s="126" t="str">
        <f t="shared" si="94"/>
        <v/>
      </c>
      <c r="AY214" s="64" t="str">
        <f t="shared" si="95"/>
        <v/>
      </c>
      <c r="AZ214" s="97">
        <v>78.900000000000006</v>
      </c>
      <c r="BA214" s="68"/>
      <c r="BB214" s="68"/>
      <c r="BC214" s="68"/>
      <c r="BD214" s="68"/>
      <c r="BE214" s="15"/>
      <c r="BF214" s="5">
        <f t="shared" si="96"/>
        <v>16840</v>
      </c>
      <c r="BG214" s="42">
        <v>4800</v>
      </c>
      <c r="BH214" s="42">
        <v>7050</v>
      </c>
      <c r="BI214" s="42"/>
      <c r="BJ214" s="42"/>
      <c r="BK214" s="42"/>
      <c r="BL214" s="42"/>
      <c r="BM214" s="42">
        <v>4990</v>
      </c>
    </row>
    <row r="215" spans="1:65" outlineLevel="5">
      <c r="A215" s="22">
        <f t="shared" si="81"/>
        <v>6</v>
      </c>
      <c r="B215" s="9">
        <f t="shared" si="80"/>
        <v>43643</v>
      </c>
      <c r="C215" s="51">
        <v>511264</v>
      </c>
      <c r="D215" s="64">
        <f t="shared" si="86"/>
        <v>36.5</v>
      </c>
      <c r="E215" s="12">
        <v>37</v>
      </c>
      <c r="F215" s="12">
        <v>36</v>
      </c>
      <c r="G215" s="12">
        <v>38</v>
      </c>
      <c r="H215" s="12">
        <v>37</v>
      </c>
      <c r="I215" s="12">
        <v>36</v>
      </c>
      <c r="J215" s="12">
        <v>35</v>
      </c>
      <c r="K215" s="12">
        <v>37</v>
      </c>
      <c r="L215" s="12">
        <v>36</v>
      </c>
      <c r="M215" s="74" t="str">
        <f t="shared" si="87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8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9"/>
        <v/>
      </c>
      <c r="AF215" s="41"/>
      <c r="AG215" s="41"/>
      <c r="AH215" s="41"/>
      <c r="AI215" s="41"/>
      <c r="AJ215" s="41"/>
      <c r="AK215" s="41"/>
      <c r="AL215" s="41"/>
      <c r="AM215" s="41"/>
      <c r="AN215" s="45">
        <f t="shared" si="90"/>
        <v>36.925925925925924</v>
      </c>
      <c r="AO215" s="41">
        <v>1080</v>
      </c>
      <c r="AP215" s="110"/>
      <c r="AQ215" s="111"/>
      <c r="AR215" s="126" t="str">
        <f t="shared" si="91"/>
        <v/>
      </c>
      <c r="AS215" s="126" t="str">
        <f t="shared" si="92"/>
        <v/>
      </c>
      <c r="AT215" s="127">
        <v>1256</v>
      </c>
      <c r="AU215" s="128"/>
      <c r="AV215" s="129"/>
      <c r="AW215" s="126" t="str">
        <f t="shared" si="93"/>
        <v/>
      </c>
      <c r="AX215" s="126" t="str">
        <f t="shared" si="94"/>
        <v/>
      </c>
      <c r="AY215" s="64" t="str">
        <f t="shared" si="95"/>
        <v/>
      </c>
      <c r="AZ215" s="97">
        <v>79.3</v>
      </c>
      <c r="BA215" s="68"/>
      <c r="BB215" s="68"/>
      <c r="BC215" s="68"/>
      <c r="BD215" s="68"/>
      <c r="BE215" s="15"/>
      <c r="BF215" s="5">
        <f t="shared" si="96"/>
        <v>10070</v>
      </c>
      <c r="BG215" s="42">
        <v>4800</v>
      </c>
      <c r="BH215" s="42">
        <v>0</v>
      </c>
      <c r="BI215" s="42"/>
      <c r="BJ215" s="42"/>
      <c r="BK215" s="42"/>
      <c r="BL215" s="42"/>
      <c r="BM215" s="42">
        <v>5270</v>
      </c>
    </row>
    <row r="216" spans="1:65" outlineLevel="5">
      <c r="A216" s="22">
        <f t="shared" si="81"/>
        <v>6</v>
      </c>
      <c r="B216" s="9">
        <f t="shared" si="80"/>
        <v>43644</v>
      </c>
      <c r="C216" s="51">
        <v>526618</v>
      </c>
      <c r="D216" s="64">
        <f t="shared" si="86"/>
        <v>36.299999999999997</v>
      </c>
      <c r="E216" s="12">
        <v>37</v>
      </c>
      <c r="F216" s="12">
        <v>36</v>
      </c>
      <c r="G216" s="12">
        <v>38</v>
      </c>
      <c r="H216" s="12">
        <v>36</v>
      </c>
      <c r="I216" s="12">
        <v>36</v>
      </c>
      <c r="J216" s="12">
        <v>35</v>
      </c>
      <c r="K216" s="12">
        <v>37</v>
      </c>
      <c r="L216" s="12">
        <v>35</v>
      </c>
      <c r="M216" s="74">
        <f t="shared" si="87"/>
        <v>7.5</v>
      </c>
      <c r="N216" s="83">
        <v>7.55</v>
      </c>
      <c r="O216" s="83">
        <v>7.49</v>
      </c>
      <c r="P216" s="83">
        <v>7.51</v>
      </c>
      <c r="Q216" s="83">
        <v>7.55</v>
      </c>
      <c r="R216" s="83"/>
      <c r="S216" s="83"/>
      <c r="T216" s="83"/>
      <c r="U216" s="83"/>
      <c r="V216" s="5" t="str">
        <f t="shared" si="88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9"/>
        <v/>
      </c>
      <c r="AF216" s="41"/>
      <c r="AG216" s="41"/>
      <c r="AH216" s="41"/>
      <c r="AI216" s="41"/>
      <c r="AJ216" s="41"/>
      <c r="AK216" s="41"/>
      <c r="AL216" s="41"/>
      <c r="AM216" s="41"/>
      <c r="AN216" s="45">
        <f t="shared" si="90"/>
        <v>39.368213228035536</v>
      </c>
      <c r="AO216" s="41">
        <v>1013</v>
      </c>
      <c r="AP216" s="110">
        <v>3.26</v>
      </c>
      <c r="AQ216" s="111">
        <v>2.42</v>
      </c>
      <c r="AR216" s="126">
        <f t="shared" si="91"/>
        <v>74.233128834355838</v>
      </c>
      <c r="AS216" s="126">
        <f t="shared" si="92"/>
        <v>25.766871165644162</v>
      </c>
      <c r="AT216" s="127">
        <v>1218</v>
      </c>
      <c r="AU216" s="128">
        <v>2.48</v>
      </c>
      <c r="AV216" s="129">
        <v>1.45</v>
      </c>
      <c r="AW216" s="126">
        <f t="shared" si="93"/>
        <v>58.467741935483872</v>
      </c>
      <c r="AX216" s="126">
        <f t="shared" si="94"/>
        <v>41.532258064516128</v>
      </c>
      <c r="AY216" s="64">
        <f t="shared" si="95"/>
        <v>51.135360667576045</v>
      </c>
      <c r="AZ216" s="97">
        <v>80</v>
      </c>
      <c r="BA216" s="68"/>
      <c r="BB216" s="68"/>
      <c r="BC216" s="68"/>
      <c r="BD216" s="68"/>
      <c r="BE216" s="15"/>
      <c r="BF216" s="5">
        <f t="shared" si="96"/>
        <v>9960</v>
      </c>
      <c r="BG216" s="42">
        <v>4800</v>
      </c>
      <c r="BH216" s="42">
        <v>0</v>
      </c>
      <c r="BI216" s="42"/>
      <c r="BJ216" s="42"/>
      <c r="BK216" s="42"/>
      <c r="BL216" s="42"/>
      <c r="BM216" s="42">
        <v>5160</v>
      </c>
    </row>
    <row r="217" spans="1:65" outlineLevel="5">
      <c r="A217" s="22">
        <f t="shared" si="81"/>
        <v>6</v>
      </c>
      <c r="B217" s="9">
        <f t="shared" si="80"/>
        <v>43645</v>
      </c>
      <c r="C217" s="51">
        <v>510416</v>
      </c>
      <c r="D217" s="64">
        <f t="shared" si="86"/>
        <v>36.299999999999997</v>
      </c>
      <c r="E217" s="12">
        <v>37</v>
      </c>
      <c r="F217" s="12">
        <v>36</v>
      </c>
      <c r="G217" s="12">
        <v>38</v>
      </c>
      <c r="H217" s="12">
        <v>36</v>
      </c>
      <c r="I217" s="12">
        <v>36</v>
      </c>
      <c r="J217" s="12">
        <v>35</v>
      </c>
      <c r="K217" s="12">
        <v>37</v>
      </c>
      <c r="L217" s="12">
        <v>35</v>
      </c>
      <c r="M217" s="74" t="str">
        <f t="shared" si="87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8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9"/>
        <v/>
      </c>
      <c r="AF217" s="41"/>
      <c r="AG217" s="41"/>
      <c r="AH217" s="41"/>
      <c r="AI217" s="41"/>
      <c r="AJ217" s="41"/>
      <c r="AK217" s="41"/>
      <c r="AL217" s="41"/>
      <c r="AM217" s="41"/>
      <c r="AN217" s="45">
        <f t="shared" si="90"/>
        <v>33.233333333333334</v>
      </c>
      <c r="AO217" s="41">
        <v>1200</v>
      </c>
      <c r="AP217" s="110"/>
      <c r="AQ217" s="111"/>
      <c r="AR217" s="126" t="str">
        <f t="shared" si="91"/>
        <v/>
      </c>
      <c r="AS217" s="126" t="str">
        <f t="shared" si="92"/>
        <v/>
      </c>
      <c r="AT217" s="127">
        <v>1570</v>
      </c>
      <c r="AU217" s="128"/>
      <c r="AV217" s="129"/>
      <c r="AW217" s="126" t="str">
        <f t="shared" si="93"/>
        <v/>
      </c>
      <c r="AX217" s="126" t="str">
        <f t="shared" si="94"/>
        <v/>
      </c>
      <c r="AY217" s="64" t="str">
        <f t="shared" si="95"/>
        <v/>
      </c>
      <c r="AZ217" s="97"/>
      <c r="BA217" s="68"/>
      <c r="BB217" s="68"/>
      <c r="BC217" s="68"/>
      <c r="BD217" s="68"/>
      <c r="BE217" s="15"/>
      <c r="BF217" s="5">
        <f t="shared" si="96"/>
        <v>12630</v>
      </c>
      <c r="BG217" s="42">
        <v>4800</v>
      </c>
      <c r="BH217" s="42">
        <v>2800</v>
      </c>
      <c r="BI217" s="42"/>
      <c r="BJ217" s="42"/>
      <c r="BK217" s="42"/>
      <c r="BL217" s="42"/>
      <c r="BM217" s="42">
        <v>5030</v>
      </c>
    </row>
    <row r="218" spans="1:65" ht="17.25" outlineLevel="5" thickBot="1">
      <c r="A218" s="31">
        <f t="shared" si="81"/>
        <v>6</v>
      </c>
      <c r="B218" s="32">
        <f t="shared" si="80"/>
        <v>43646</v>
      </c>
      <c r="C218" s="51">
        <v>523494</v>
      </c>
      <c r="D218" s="64">
        <f t="shared" si="86"/>
        <v>35.799999999999997</v>
      </c>
      <c r="E218" s="12">
        <v>37</v>
      </c>
      <c r="F218" s="12">
        <v>35</v>
      </c>
      <c r="G218" s="12">
        <v>37</v>
      </c>
      <c r="H218" s="12">
        <v>36</v>
      </c>
      <c r="I218" s="12">
        <v>36</v>
      </c>
      <c r="J218" s="12">
        <v>34</v>
      </c>
      <c r="K218" s="12">
        <v>36</v>
      </c>
      <c r="L218" s="12">
        <v>35</v>
      </c>
      <c r="M218" s="74" t="str">
        <f t="shared" si="87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8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9"/>
        <v/>
      </c>
      <c r="AF218" s="41"/>
      <c r="AG218" s="41"/>
      <c r="AH218" s="41"/>
      <c r="AI218" s="41"/>
      <c r="AJ218" s="41"/>
      <c r="AK218" s="41"/>
      <c r="AL218" s="41"/>
      <c r="AM218" s="41"/>
      <c r="AN218" s="45">
        <f t="shared" si="90"/>
        <v>29.606533036377133</v>
      </c>
      <c r="AO218" s="41">
        <v>1347</v>
      </c>
      <c r="AP218" s="110"/>
      <c r="AQ218" s="111"/>
      <c r="AR218" s="126" t="str">
        <f t="shared" si="91"/>
        <v/>
      </c>
      <c r="AS218" s="126" t="str">
        <f t="shared" si="92"/>
        <v/>
      </c>
      <c r="AT218" s="127">
        <v>1561</v>
      </c>
      <c r="AU218" s="128"/>
      <c r="AV218" s="129"/>
      <c r="AW218" s="126" t="str">
        <f t="shared" si="93"/>
        <v/>
      </c>
      <c r="AX218" s="126" t="str">
        <f t="shared" si="94"/>
        <v/>
      </c>
      <c r="AY218" s="64" t="str">
        <f t="shared" si="95"/>
        <v/>
      </c>
      <c r="AZ218" s="97"/>
      <c r="BA218" s="68"/>
      <c r="BB218" s="68"/>
      <c r="BC218" s="68"/>
      <c r="BD218" s="68"/>
      <c r="BE218" s="15"/>
      <c r="BF218" s="5">
        <f t="shared" si="96"/>
        <v>13380</v>
      </c>
      <c r="BG218" s="42">
        <v>4800</v>
      </c>
      <c r="BH218" s="42">
        <v>3290</v>
      </c>
      <c r="BI218" s="42"/>
      <c r="BJ218" s="42"/>
      <c r="BK218" s="42"/>
      <c r="BL218" s="42"/>
      <c r="BM218" s="42">
        <v>5290</v>
      </c>
    </row>
    <row r="219" spans="1:65" outlineLevel="4">
      <c r="A219" s="157" t="s">
        <v>40</v>
      </c>
      <c r="B219" s="158"/>
      <c r="C219" s="50">
        <f t="shared" ref="C219:BM219" si="97">SUBTOTAL(4,C189:C218)</f>
        <v>526618</v>
      </c>
      <c r="D219" s="60">
        <f t="shared" si="97"/>
        <v>37.5</v>
      </c>
      <c r="E219" s="28">
        <f t="shared" si="97"/>
        <v>39</v>
      </c>
      <c r="F219" s="28">
        <f t="shared" si="97"/>
        <v>37</v>
      </c>
      <c r="G219" s="28">
        <f t="shared" si="97"/>
        <v>39</v>
      </c>
      <c r="H219" s="28">
        <f t="shared" si="97"/>
        <v>38</v>
      </c>
      <c r="I219" s="28">
        <f t="shared" si="97"/>
        <v>38</v>
      </c>
      <c r="J219" s="28">
        <f t="shared" si="97"/>
        <v>36</v>
      </c>
      <c r="K219" s="28">
        <f t="shared" si="97"/>
        <v>38</v>
      </c>
      <c r="L219" s="28">
        <f t="shared" si="97"/>
        <v>37</v>
      </c>
      <c r="M219" s="71">
        <f t="shared" si="97"/>
        <v>7.5</v>
      </c>
      <c r="N219" s="82">
        <f t="shared" si="97"/>
        <v>7.62</v>
      </c>
      <c r="O219" s="82">
        <f t="shared" si="97"/>
        <v>7.58</v>
      </c>
      <c r="P219" s="82">
        <f t="shared" si="97"/>
        <v>7.51</v>
      </c>
      <c r="Q219" s="82">
        <f t="shared" si="97"/>
        <v>7.58</v>
      </c>
      <c r="R219" s="82">
        <f t="shared" si="97"/>
        <v>0</v>
      </c>
      <c r="S219" s="82">
        <f t="shared" si="97"/>
        <v>0</v>
      </c>
      <c r="T219" s="82">
        <f t="shared" si="97"/>
        <v>0</v>
      </c>
      <c r="U219" s="82">
        <f t="shared" si="97"/>
        <v>0</v>
      </c>
      <c r="V219" s="29">
        <f t="shared" si="97"/>
        <v>0</v>
      </c>
      <c r="W219" s="39">
        <f t="shared" si="97"/>
        <v>0</v>
      </c>
      <c r="X219" s="39">
        <f t="shared" si="97"/>
        <v>0</v>
      </c>
      <c r="Y219" s="39">
        <f t="shared" si="97"/>
        <v>0</v>
      </c>
      <c r="Z219" s="39">
        <f t="shared" si="97"/>
        <v>0</v>
      </c>
      <c r="AA219" s="39">
        <f t="shared" si="97"/>
        <v>0</v>
      </c>
      <c r="AB219" s="39">
        <f t="shared" si="97"/>
        <v>0</v>
      </c>
      <c r="AC219" s="39">
        <f t="shared" si="97"/>
        <v>0</v>
      </c>
      <c r="AD219" s="39">
        <f t="shared" si="97"/>
        <v>0</v>
      </c>
      <c r="AE219" s="29">
        <f t="shared" si="97"/>
        <v>0</v>
      </c>
      <c r="AF219" s="39">
        <f t="shared" si="97"/>
        <v>0</v>
      </c>
      <c r="AG219" s="39">
        <f t="shared" si="97"/>
        <v>0</v>
      </c>
      <c r="AH219" s="39">
        <f t="shared" si="97"/>
        <v>0</v>
      </c>
      <c r="AI219" s="39">
        <f t="shared" si="97"/>
        <v>0</v>
      </c>
      <c r="AJ219" s="39">
        <f t="shared" si="97"/>
        <v>0</v>
      </c>
      <c r="AK219" s="39">
        <f t="shared" si="97"/>
        <v>0</v>
      </c>
      <c r="AL219" s="39">
        <f t="shared" si="97"/>
        <v>0</v>
      </c>
      <c r="AM219" s="39">
        <f t="shared" si="97"/>
        <v>0</v>
      </c>
      <c r="AN219" s="39">
        <f t="shared" si="97"/>
        <v>41.628392484342378</v>
      </c>
      <c r="AO219" s="39">
        <f t="shared" si="97"/>
        <v>1577</v>
      </c>
      <c r="AP219" s="104">
        <f t="shared" si="97"/>
        <v>3.86</v>
      </c>
      <c r="AQ219" s="105">
        <f t="shared" si="97"/>
        <v>2.81</v>
      </c>
      <c r="AR219" s="106">
        <f t="shared" si="97"/>
        <v>74.350649350649348</v>
      </c>
      <c r="AS219" s="106">
        <f t="shared" si="97"/>
        <v>27.953890489913547</v>
      </c>
      <c r="AT219" s="107">
        <f t="shared" si="97"/>
        <v>1707</v>
      </c>
      <c r="AU219" s="108">
        <f t="shared" si="97"/>
        <v>2.61</v>
      </c>
      <c r="AV219" s="109">
        <f t="shared" si="97"/>
        <v>1.48</v>
      </c>
      <c r="AW219" s="106">
        <f t="shared" si="97"/>
        <v>58.467741935483872</v>
      </c>
      <c r="AX219" s="106">
        <f t="shared" si="97"/>
        <v>44.015444015444018</v>
      </c>
      <c r="AY219" s="60">
        <f t="shared" si="97"/>
        <v>51.570372858582459</v>
      </c>
      <c r="AZ219" s="96">
        <f t="shared" si="97"/>
        <v>82.3</v>
      </c>
      <c r="BA219" s="67">
        <f t="shared" si="97"/>
        <v>63.02</v>
      </c>
      <c r="BB219" s="67">
        <f t="shared" si="97"/>
        <v>0</v>
      </c>
      <c r="BC219" s="67">
        <f t="shared" si="97"/>
        <v>0</v>
      </c>
      <c r="BD219" s="67">
        <f t="shared" si="97"/>
        <v>0</v>
      </c>
      <c r="BE219" s="27">
        <f t="shared" si="97"/>
        <v>0</v>
      </c>
      <c r="BF219" s="29">
        <f t="shared" si="97"/>
        <v>17335</v>
      </c>
      <c r="BG219" s="39">
        <f t="shared" si="97"/>
        <v>4800</v>
      </c>
      <c r="BH219" s="40">
        <f t="shared" si="97"/>
        <v>11870</v>
      </c>
      <c r="BI219" s="40">
        <f t="shared" si="97"/>
        <v>0</v>
      </c>
      <c r="BJ219" s="40">
        <f t="shared" si="97"/>
        <v>0</v>
      </c>
      <c r="BK219" s="40">
        <f t="shared" si="97"/>
        <v>0</v>
      </c>
      <c r="BL219" s="40">
        <f t="shared" si="97"/>
        <v>0</v>
      </c>
      <c r="BM219" s="27">
        <f t="shared" si="97"/>
        <v>5300</v>
      </c>
    </row>
    <row r="220" spans="1:65" outlineLevel="3">
      <c r="A220" s="187" t="s">
        <v>29</v>
      </c>
      <c r="B220" s="188"/>
      <c r="C220" s="51">
        <f t="shared" ref="C220:BM220" si="98">SUBTOTAL(5,C189:C218)</f>
        <v>328509</v>
      </c>
      <c r="D220" s="61">
        <f t="shared" si="98"/>
        <v>35.799999999999997</v>
      </c>
      <c r="E220" s="12">
        <f t="shared" si="98"/>
        <v>37</v>
      </c>
      <c r="F220" s="12">
        <f t="shared" si="98"/>
        <v>35</v>
      </c>
      <c r="G220" s="12">
        <f t="shared" si="98"/>
        <v>37</v>
      </c>
      <c r="H220" s="12">
        <f t="shared" si="98"/>
        <v>36</v>
      </c>
      <c r="I220" s="12">
        <f t="shared" si="98"/>
        <v>36</v>
      </c>
      <c r="J220" s="12">
        <f t="shared" si="98"/>
        <v>34</v>
      </c>
      <c r="K220" s="12">
        <f t="shared" si="98"/>
        <v>36</v>
      </c>
      <c r="L220" s="12">
        <f t="shared" si="98"/>
        <v>35</v>
      </c>
      <c r="M220" s="72">
        <f t="shared" si="98"/>
        <v>7.5</v>
      </c>
      <c r="N220" s="83">
        <f t="shared" si="98"/>
        <v>7.52</v>
      </c>
      <c r="O220" s="83">
        <f t="shared" si="98"/>
        <v>7.46</v>
      </c>
      <c r="P220" s="83">
        <f t="shared" si="98"/>
        <v>7.44</v>
      </c>
      <c r="Q220" s="83">
        <f t="shared" si="98"/>
        <v>7.48</v>
      </c>
      <c r="R220" s="83">
        <f t="shared" si="98"/>
        <v>0</v>
      </c>
      <c r="S220" s="83">
        <f t="shared" si="98"/>
        <v>0</v>
      </c>
      <c r="T220" s="83">
        <f t="shared" si="98"/>
        <v>0</v>
      </c>
      <c r="U220" s="83">
        <f t="shared" si="98"/>
        <v>0</v>
      </c>
      <c r="V220" s="6">
        <f t="shared" si="98"/>
        <v>0</v>
      </c>
      <c r="W220" s="41">
        <f t="shared" si="98"/>
        <v>0</v>
      </c>
      <c r="X220" s="41">
        <f t="shared" si="98"/>
        <v>0</v>
      </c>
      <c r="Y220" s="41">
        <f t="shared" si="98"/>
        <v>0</v>
      </c>
      <c r="Z220" s="41">
        <f t="shared" si="98"/>
        <v>0</v>
      </c>
      <c r="AA220" s="41">
        <f t="shared" si="98"/>
        <v>0</v>
      </c>
      <c r="AB220" s="41">
        <f t="shared" si="98"/>
        <v>0</v>
      </c>
      <c r="AC220" s="41">
        <f t="shared" si="98"/>
        <v>0</v>
      </c>
      <c r="AD220" s="41">
        <f t="shared" si="98"/>
        <v>0</v>
      </c>
      <c r="AE220" s="6">
        <f t="shared" si="98"/>
        <v>0</v>
      </c>
      <c r="AF220" s="41">
        <f t="shared" si="98"/>
        <v>0</v>
      </c>
      <c r="AG220" s="41">
        <f t="shared" si="98"/>
        <v>0</v>
      </c>
      <c r="AH220" s="41">
        <f t="shared" si="98"/>
        <v>0</v>
      </c>
      <c r="AI220" s="41">
        <f t="shared" si="98"/>
        <v>0</v>
      </c>
      <c r="AJ220" s="41">
        <f t="shared" si="98"/>
        <v>0</v>
      </c>
      <c r="AK220" s="41">
        <f t="shared" si="98"/>
        <v>0</v>
      </c>
      <c r="AL220" s="41">
        <f t="shared" si="98"/>
        <v>0</v>
      </c>
      <c r="AM220" s="41">
        <f t="shared" si="98"/>
        <v>0</v>
      </c>
      <c r="AN220" s="41">
        <f t="shared" si="98"/>
        <v>25.288522511097021</v>
      </c>
      <c r="AO220" s="41">
        <f t="shared" si="98"/>
        <v>958</v>
      </c>
      <c r="AP220" s="110">
        <f t="shared" si="98"/>
        <v>3.08</v>
      </c>
      <c r="AQ220" s="111">
        <f t="shared" si="98"/>
        <v>2.29</v>
      </c>
      <c r="AR220" s="112">
        <f t="shared" si="98"/>
        <v>72.046109510086453</v>
      </c>
      <c r="AS220" s="112">
        <f t="shared" si="98"/>
        <v>25.649350649350652</v>
      </c>
      <c r="AT220" s="113">
        <f t="shared" si="98"/>
        <v>1070</v>
      </c>
      <c r="AU220" s="114">
        <f t="shared" si="98"/>
        <v>2.48</v>
      </c>
      <c r="AV220" s="115">
        <f t="shared" si="98"/>
        <v>1.45</v>
      </c>
      <c r="AW220" s="112">
        <f t="shared" si="98"/>
        <v>55.984555984555982</v>
      </c>
      <c r="AX220" s="112">
        <f t="shared" si="98"/>
        <v>41.532258064516128</v>
      </c>
      <c r="AY220" s="61">
        <f t="shared" si="98"/>
        <v>50.649122807017541</v>
      </c>
      <c r="AZ220" s="97">
        <f t="shared" si="98"/>
        <v>78.8</v>
      </c>
      <c r="BA220" s="68">
        <f t="shared" si="98"/>
        <v>63.02</v>
      </c>
      <c r="BB220" s="68">
        <f t="shared" si="98"/>
        <v>0</v>
      </c>
      <c r="BC220" s="68">
        <f t="shared" si="98"/>
        <v>0</v>
      </c>
      <c r="BD220" s="68">
        <f t="shared" si="98"/>
        <v>0</v>
      </c>
      <c r="BE220" s="15">
        <f t="shared" si="98"/>
        <v>0</v>
      </c>
      <c r="BF220" s="6">
        <f t="shared" si="98"/>
        <v>8220</v>
      </c>
      <c r="BG220" s="41">
        <f t="shared" si="98"/>
        <v>3800</v>
      </c>
      <c r="BH220" s="42">
        <f t="shared" si="98"/>
        <v>0</v>
      </c>
      <c r="BI220" s="42">
        <f t="shared" si="98"/>
        <v>0</v>
      </c>
      <c r="BJ220" s="42">
        <f t="shared" si="98"/>
        <v>0</v>
      </c>
      <c r="BK220" s="42">
        <f t="shared" si="98"/>
        <v>0</v>
      </c>
      <c r="BL220" s="42">
        <f t="shared" si="98"/>
        <v>0</v>
      </c>
      <c r="BM220" s="15">
        <f t="shared" si="98"/>
        <v>0</v>
      </c>
    </row>
    <row r="221" spans="1:65" outlineLevel="2">
      <c r="A221" s="187" t="s">
        <v>18</v>
      </c>
      <c r="B221" s="188"/>
      <c r="C221" s="51">
        <f>IFERROR(SUBTOTAL(1,C189:C218),"")</f>
        <v>404966.06666666665</v>
      </c>
      <c r="D221" s="61">
        <f t="shared" ref="D221:BM221" si="99">IFERROR(SUBTOTAL(1,D189:D218),"")</f>
        <v>36.909999999999989</v>
      </c>
      <c r="E221" s="12">
        <f t="shared" si="99"/>
        <v>37.833333333333336</v>
      </c>
      <c r="F221" s="12">
        <f t="shared" si="99"/>
        <v>36.43333333333333</v>
      </c>
      <c r="G221" s="12">
        <f t="shared" si="99"/>
        <v>38.166666666666664</v>
      </c>
      <c r="H221" s="12">
        <f t="shared" si="99"/>
        <v>37.1</v>
      </c>
      <c r="I221" s="12">
        <f t="shared" si="99"/>
        <v>36.833333333333336</v>
      </c>
      <c r="J221" s="12">
        <f t="shared" si="99"/>
        <v>35.43333333333333</v>
      </c>
      <c r="K221" s="12">
        <f t="shared" si="99"/>
        <v>37.166666666666664</v>
      </c>
      <c r="L221" s="12">
        <f t="shared" si="99"/>
        <v>36.1</v>
      </c>
      <c r="M221" s="72">
        <f t="shared" si="99"/>
        <v>7.5</v>
      </c>
      <c r="N221" s="83">
        <f t="shared" si="99"/>
        <v>7.5625</v>
      </c>
      <c r="O221" s="83">
        <f t="shared" si="99"/>
        <v>7.5025000000000013</v>
      </c>
      <c r="P221" s="83">
        <f t="shared" si="99"/>
        <v>7.4824999999999999</v>
      </c>
      <c r="Q221" s="83">
        <f t="shared" si="99"/>
        <v>7.5375000000000005</v>
      </c>
      <c r="R221" s="83" t="str">
        <f t="shared" si="99"/>
        <v/>
      </c>
      <c r="S221" s="83" t="str">
        <f t="shared" si="99"/>
        <v/>
      </c>
      <c r="T221" s="83" t="str">
        <f t="shared" si="99"/>
        <v/>
      </c>
      <c r="U221" s="83" t="str">
        <f t="shared" si="99"/>
        <v/>
      </c>
      <c r="V221" s="6" t="str">
        <f t="shared" si="99"/>
        <v/>
      </c>
      <c r="W221" s="41" t="str">
        <f t="shared" si="99"/>
        <v/>
      </c>
      <c r="X221" s="41" t="str">
        <f t="shared" si="99"/>
        <v/>
      </c>
      <c r="Y221" s="41" t="str">
        <f t="shared" si="99"/>
        <v/>
      </c>
      <c r="Z221" s="41" t="str">
        <f t="shared" si="99"/>
        <v/>
      </c>
      <c r="AA221" s="41" t="str">
        <f t="shared" si="99"/>
        <v/>
      </c>
      <c r="AB221" s="41" t="str">
        <f t="shared" si="99"/>
        <v/>
      </c>
      <c r="AC221" s="41" t="str">
        <f t="shared" si="99"/>
        <v/>
      </c>
      <c r="AD221" s="41" t="str">
        <f t="shared" si="99"/>
        <v/>
      </c>
      <c r="AE221" s="6" t="str">
        <f t="shared" si="99"/>
        <v/>
      </c>
      <c r="AF221" s="41" t="str">
        <f t="shared" si="99"/>
        <v/>
      </c>
      <c r="AG221" s="41" t="str">
        <f t="shared" si="99"/>
        <v/>
      </c>
      <c r="AH221" s="41" t="str">
        <f t="shared" si="99"/>
        <v/>
      </c>
      <c r="AI221" s="41" t="str">
        <f t="shared" si="99"/>
        <v/>
      </c>
      <c r="AJ221" s="41" t="str">
        <f t="shared" si="99"/>
        <v/>
      </c>
      <c r="AK221" s="41" t="str">
        <f t="shared" si="99"/>
        <v/>
      </c>
      <c r="AL221" s="41" t="str">
        <f t="shared" si="99"/>
        <v/>
      </c>
      <c r="AM221" s="41" t="str">
        <f t="shared" si="99"/>
        <v/>
      </c>
      <c r="AN221" s="41">
        <f t="shared" si="99"/>
        <v>31.453912111153112</v>
      </c>
      <c r="AO221" s="41">
        <f t="shared" si="99"/>
        <v>1284.8666666666666</v>
      </c>
      <c r="AP221" s="110">
        <f t="shared" si="99"/>
        <v>3.4175</v>
      </c>
      <c r="AQ221" s="111">
        <f t="shared" si="99"/>
        <v>2.5049999999999999</v>
      </c>
      <c r="AR221" s="112">
        <f t="shared" si="99"/>
        <v>73.356953789057883</v>
      </c>
      <c r="AS221" s="112">
        <f t="shared" si="99"/>
        <v>26.643046210942114</v>
      </c>
      <c r="AT221" s="113">
        <f t="shared" si="99"/>
        <v>1440.3</v>
      </c>
      <c r="AU221" s="114">
        <f t="shared" si="99"/>
        <v>2.5449999999999999</v>
      </c>
      <c r="AV221" s="115">
        <f t="shared" si="99"/>
        <v>1.46</v>
      </c>
      <c r="AW221" s="112">
        <f t="shared" si="99"/>
        <v>57.389319690737935</v>
      </c>
      <c r="AX221" s="112">
        <f t="shared" si="99"/>
        <v>42.610680309262065</v>
      </c>
      <c r="AY221" s="61">
        <f t="shared" si="99"/>
        <v>51.103649679930555</v>
      </c>
      <c r="AZ221" s="97">
        <f t="shared" si="99"/>
        <v>80.005263157894731</v>
      </c>
      <c r="BA221" s="68">
        <f t="shared" si="99"/>
        <v>63.02</v>
      </c>
      <c r="BB221" s="68" t="str">
        <f t="shared" si="99"/>
        <v/>
      </c>
      <c r="BC221" s="68" t="str">
        <f t="shared" si="99"/>
        <v/>
      </c>
      <c r="BD221" s="68" t="str">
        <f t="shared" si="99"/>
        <v/>
      </c>
      <c r="BE221" s="15" t="str">
        <f>IFERROR(SUBTOTAL(1,BE189:BE218),"")</f>
        <v/>
      </c>
      <c r="BF221" s="6">
        <f t="shared" si="99"/>
        <v>12262.833333333334</v>
      </c>
      <c r="BG221" s="41">
        <f t="shared" si="99"/>
        <v>4736.666666666667</v>
      </c>
      <c r="BH221" s="42">
        <f t="shared" si="99"/>
        <v>3091.3333333333335</v>
      </c>
      <c r="BI221" s="42" t="str">
        <f t="shared" si="99"/>
        <v/>
      </c>
      <c r="BJ221" s="42" t="str">
        <f t="shared" si="99"/>
        <v/>
      </c>
      <c r="BK221" s="42" t="str">
        <f t="shared" si="99"/>
        <v/>
      </c>
      <c r="BL221" s="42" t="str">
        <f t="shared" si="99"/>
        <v/>
      </c>
      <c r="BM221" s="15">
        <f t="shared" si="99"/>
        <v>4434.833333333333</v>
      </c>
    </row>
    <row r="222" spans="1:65" ht="17.25" outlineLevel="1" thickBot="1">
      <c r="A222" s="189" t="s">
        <v>55</v>
      </c>
      <c r="B222" s="190"/>
      <c r="C222" s="52">
        <f>SUBTOTAL(9,C189:C218)</f>
        <v>12148982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38546</v>
      </c>
      <c r="AP222" s="116"/>
      <c r="AQ222" s="117"/>
      <c r="AR222" s="118"/>
      <c r="AS222" s="118"/>
      <c r="AT222" s="119">
        <f>SUBTOTAL(9,AT189:AT218)</f>
        <v>43209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100">SUBTOTAL(9,BF189:BF218)</f>
        <v>367885</v>
      </c>
      <c r="BG222" s="43">
        <f t="shared" si="100"/>
        <v>142100</v>
      </c>
      <c r="BH222" s="44">
        <f t="shared" si="100"/>
        <v>92740</v>
      </c>
      <c r="BI222" s="44">
        <f t="shared" si="100"/>
        <v>0</v>
      </c>
      <c r="BJ222" s="44">
        <f t="shared" si="100"/>
        <v>0</v>
      </c>
      <c r="BK222" s="44">
        <f t="shared" si="100"/>
        <v>0</v>
      </c>
      <c r="BL222" s="44">
        <f t="shared" si="100"/>
        <v>0</v>
      </c>
      <c r="BM222" s="16">
        <f t="shared" si="100"/>
        <v>133045</v>
      </c>
    </row>
    <row r="223" spans="1:65" outlineLevel="5">
      <c r="A223" s="21">
        <f t="shared" si="81"/>
        <v>7</v>
      </c>
      <c r="B223" s="33">
        <f>B218+1</f>
        <v>43647</v>
      </c>
      <c r="C223" s="51">
        <v>519809</v>
      </c>
      <c r="D223" s="64">
        <f t="shared" ref="D223:D253" si="101">IFERROR(ROUND(AVERAGE(E223:L223),1),"")</f>
        <v>35.5</v>
      </c>
      <c r="E223" s="12">
        <v>36</v>
      </c>
      <c r="F223" s="12">
        <v>35</v>
      </c>
      <c r="G223" s="12">
        <v>37</v>
      </c>
      <c r="H223" s="12">
        <v>36</v>
      </c>
      <c r="I223" s="12">
        <v>35</v>
      </c>
      <c r="J223" s="12">
        <v>34</v>
      </c>
      <c r="K223" s="12">
        <v>36</v>
      </c>
      <c r="L223" s="12">
        <v>35</v>
      </c>
      <c r="M223" s="74" t="str">
        <f t="shared" ref="M223:M253" si="102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103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4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5">
        <f t="shared" ref="AN223:AN253" si="105">39880/AO223</f>
        <v>34.738675958188153</v>
      </c>
      <c r="AO223" s="41">
        <v>1148</v>
      </c>
      <c r="AP223" s="110"/>
      <c r="AQ223" s="111"/>
      <c r="AR223" s="126" t="str">
        <f t="shared" ref="AR223:AR253" si="106">IFERROR(AQ223/AP223*100,"")</f>
        <v/>
      </c>
      <c r="AS223" s="126" t="str">
        <f t="shared" ref="AS223:AS253" si="107">IFERROR(100-AR223,"")</f>
        <v/>
      </c>
      <c r="AT223" s="127">
        <v>1548</v>
      </c>
      <c r="AU223" s="128"/>
      <c r="AV223" s="129"/>
      <c r="AW223" s="126" t="str">
        <f t="shared" ref="AW223:AW253" si="108">IFERROR(AV223/AU223*100,"")</f>
        <v/>
      </c>
      <c r="AX223" s="126" t="str">
        <f t="shared" ref="AX223:AX253" si="109">IFERROR(100-AW223,"")</f>
        <v/>
      </c>
      <c r="AY223" s="143" t="str">
        <f t="shared" ref="AY223:AY253" si="110">IFERROR((1-((AW223*AS223)/(AX223*AR223)))*100,"")</f>
        <v/>
      </c>
      <c r="AZ223" s="97">
        <v>80.099999999999994</v>
      </c>
      <c r="BA223" s="68"/>
      <c r="BB223" s="68"/>
      <c r="BC223" s="68"/>
      <c r="BD223" s="68"/>
      <c r="BE223" s="15"/>
      <c r="BF223" s="5">
        <f t="shared" ref="BF223:BF253" si="111">IF(SUM(BG223:BM223)=0,"",SUM(BG223:BM223))</f>
        <v>13770</v>
      </c>
      <c r="BG223" s="42">
        <v>4800</v>
      </c>
      <c r="BH223" s="42">
        <v>3800</v>
      </c>
      <c r="BI223" s="42"/>
      <c r="BJ223" s="42"/>
      <c r="BK223" s="42"/>
      <c r="BL223" s="42"/>
      <c r="BM223" s="15">
        <v>5170</v>
      </c>
    </row>
    <row r="224" spans="1:65" outlineLevel="5">
      <c r="A224" s="22">
        <f t="shared" si="81"/>
        <v>7</v>
      </c>
      <c r="B224" s="9">
        <f t="shared" ref="B224:B287" si="112">B223+1</f>
        <v>43648</v>
      </c>
      <c r="C224" s="51">
        <v>522261</v>
      </c>
      <c r="D224" s="64">
        <f t="shared" si="101"/>
        <v>35.5</v>
      </c>
      <c r="E224" s="12">
        <v>36</v>
      </c>
      <c r="F224" s="12">
        <v>35</v>
      </c>
      <c r="G224" s="12">
        <v>37</v>
      </c>
      <c r="H224" s="12">
        <v>36</v>
      </c>
      <c r="I224" s="12">
        <v>35</v>
      </c>
      <c r="J224" s="12">
        <v>34</v>
      </c>
      <c r="K224" s="12">
        <v>36</v>
      </c>
      <c r="L224" s="12">
        <v>35</v>
      </c>
      <c r="M224" s="74" t="str">
        <f t="shared" si="102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3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4"/>
        <v/>
      </c>
      <c r="AF224" s="41"/>
      <c r="AG224" s="41"/>
      <c r="AH224" s="41"/>
      <c r="AI224" s="41"/>
      <c r="AJ224" s="41"/>
      <c r="AK224" s="41"/>
      <c r="AL224" s="41"/>
      <c r="AM224" s="41"/>
      <c r="AN224" s="45">
        <f t="shared" si="105"/>
        <v>28.303761533002127</v>
      </c>
      <c r="AO224" s="41">
        <v>1409</v>
      </c>
      <c r="AP224" s="110"/>
      <c r="AQ224" s="111"/>
      <c r="AR224" s="126" t="str">
        <f t="shared" si="106"/>
        <v/>
      </c>
      <c r="AS224" s="126" t="str">
        <f t="shared" si="107"/>
        <v/>
      </c>
      <c r="AT224" s="127">
        <v>1670</v>
      </c>
      <c r="AU224" s="128"/>
      <c r="AV224" s="129"/>
      <c r="AW224" s="126" t="str">
        <f t="shared" si="108"/>
        <v/>
      </c>
      <c r="AX224" s="126" t="str">
        <f t="shared" si="109"/>
        <v/>
      </c>
      <c r="AY224" s="143" t="str">
        <f t="shared" si="110"/>
        <v/>
      </c>
      <c r="AZ224" s="97">
        <v>79.7</v>
      </c>
      <c r="BA224" s="68"/>
      <c r="BB224" s="68"/>
      <c r="BC224" s="68"/>
      <c r="BD224" s="68"/>
      <c r="BE224" s="15"/>
      <c r="BF224" s="5">
        <f t="shared" si="111"/>
        <v>14370</v>
      </c>
      <c r="BG224" s="42">
        <v>4800</v>
      </c>
      <c r="BH224" s="42">
        <v>4410</v>
      </c>
      <c r="BI224" s="42"/>
      <c r="BJ224" s="42"/>
      <c r="BK224" s="42"/>
      <c r="BL224" s="42"/>
      <c r="BM224" s="15">
        <v>5160</v>
      </c>
    </row>
    <row r="225" spans="1:65" outlineLevel="5">
      <c r="A225" s="22">
        <f t="shared" si="81"/>
        <v>7</v>
      </c>
      <c r="B225" s="9">
        <f t="shared" si="112"/>
        <v>43649</v>
      </c>
      <c r="C225" s="51">
        <v>502304</v>
      </c>
      <c r="D225" s="64">
        <f t="shared" si="101"/>
        <v>35.299999999999997</v>
      </c>
      <c r="E225" s="12">
        <v>36</v>
      </c>
      <c r="F225" s="12">
        <v>35</v>
      </c>
      <c r="G225" s="12">
        <v>37</v>
      </c>
      <c r="H225" s="12">
        <v>35</v>
      </c>
      <c r="I225" s="12">
        <v>35</v>
      </c>
      <c r="J225" s="12">
        <v>34</v>
      </c>
      <c r="K225" s="12">
        <v>36</v>
      </c>
      <c r="L225" s="12">
        <v>34</v>
      </c>
      <c r="M225" s="74" t="str">
        <f t="shared" si="102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103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4"/>
        <v/>
      </c>
      <c r="AF225" s="41"/>
      <c r="AG225" s="41"/>
      <c r="AH225" s="41"/>
      <c r="AI225" s="41"/>
      <c r="AJ225" s="41"/>
      <c r="AK225" s="41"/>
      <c r="AL225" s="41"/>
      <c r="AM225" s="41"/>
      <c r="AN225" s="45">
        <f t="shared" si="105"/>
        <v>25.208596713021493</v>
      </c>
      <c r="AO225" s="41">
        <v>1582</v>
      </c>
      <c r="AP225" s="110"/>
      <c r="AQ225" s="111"/>
      <c r="AR225" s="126" t="str">
        <f t="shared" si="106"/>
        <v/>
      </c>
      <c r="AS225" s="126" t="str">
        <f t="shared" si="107"/>
        <v/>
      </c>
      <c r="AT225" s="127">
        <v>1771</v>
      </c>
      <c r="AU225" s="128"/>
      <c r="AV225" s="129"/>
      <c r="AW225" s="126" t="str">
        <f t="shared" si="108"/>
        <v/>
      </c>
      <c r="AX225" s="126" t="str">
        <f t="shared" si="109"/>
        <v/>
      </c>
      <c r="AY225" s="143" t="str">
        <f t="shared" si="110"/>
        <v/>
      </c>
      <c r="AZ225" s="97">
        <v>79.5</v>
      </c>
      <c r="BA225" s="68"/>
      <c r="BB225" s="68"/>
      <c r="BC225" s="68"/>
      <c r="BD225" s="68"/>
      <c r="BE225" s="15"/>
      <c r="BF225" s="5">
        <f t="shared" si="111"/>
        <v>13690</v>
      </c>
      <c r="BG225" s="42">
        <v>4800</v>
      </c>
      <c r="BH225" s="42">
        <v>3900</v>
      </c>
      <c r="BI225" s="42"/>
      <c r="BJ225" s="42"/>
      <c r="BK225" s="42"/>
      <c r="BL225" s="42"/>
      <c r="BM225" s="15">
        <v>4990</v>
      </c>
    </row>
    <row r="226" spans="1:65" outlineLevel="5">
      <c r="A226" s="22">
        <f t="shared" si="81"/>
        <v>7</v>
      </c>
      <c r="B226" s="9">
        <f t="shared" si="112"/>
        <v>43650</v>
      </c>
      <c r="C226" s="51">
        <v>483374</v>
      </c>
      <c r="D226" s="64">
        <f t="shared" si="101"/>
        <v>35.299999999999997</v>
      </c>
      <c r="E226" s="12">
        <v>36</v>
      </c>
      <c r="F226" s="12">
        <v>35</v>
      </c>
      <c r="G226" s="12">
        <v>37</v>
      </c>
      <c r="H226" s="12">
        <v>35</v>
      </c>
      <c r="I226" s="12">
        <v>35</v>
      </c>
      <c r="J226" s="12">
        <v>34</v>
      </c>
      <c r="K226" s="12">
        <v>36</v>
      </c>
      <c r="L226" s="12">
        <v>34</v>
      </c>
      <c r="M226" s="74" t="str">
        <f t="shared" si="102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3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4"/>
        <v/>
      </c>
      <c r="AF226" s="41"/>
      <c r="AG226" s="41"/>
      <c r="AH226" s="41"/>
      <c r="AI226" s="41"/>
      <c r="AJ226" s="41"/>
      <c r="AK226" s="41"/>
      <c r="AL226" s="41"/>
      <c r="AM226" s="41"/>
      <c r="AN226" s="45">
        <f t="shared" si="105"/>
        <v>23.851674641148325</v>
      </c>
      <c r="AO226" s="41">
        <v>1672</v>
      </c>
      <c r="AP226" s="110"/>
      <c r="AQ226" s="111"/>
      <c r="AR226" s="126" t="str">
        <f t="shared" si="106"/>
        <v/>
      </c>
      <c r="AS226" s="126" t="str">
        <f t="shared" si="107"/>
        <v/>
      </c>
      <c r="AT226" s="127">
        <v>1962</v>
      </c>
      <c r="AU226" s="128"/>
      <c r="AV226" s="129"/>
      <c r="AW226" s="126" t="str">
        <f t="shared" si="108"/>
        <v/>
      </c>
      <c r="AX226" s="126" t="str">
        <f t="shared" si="109"/>
        <v/>
      </c>
      <c r="AY226" s="143" t="str">
        <f t="shared" si="110"/>
        <v/>
      </c>
      <c r="AZ226" s="97">
        <v>79.5</v>
      </c>
      <c r="BA226" s="68"/>
      <c r="BB226" s="68"/>
      <c r="BC226" s="68"/>
      <c r="BD226" s="68"/>
      <c r="BE226" s="15"/>
      <c r="BF226" s="5">
        <f t="shared" si="111"/>
        <v>13820</v>
      </c>
      <c r="BG226" s="42">
        <v>4800</v>
      </c>
      <c r="BH226" s="42">
        <v>3980</v>
      </c>
      <c r="BI226" s="42"/>
      <c r="BJ226" s="42"/>
      <c r="BK226" s="42"/>
      <c r="BL226" s="42"/>
      <c r="BM226" s="15">
        <v>5040</v>
      </c>
    </row>
    <row r="227" spans="1:65" outlineLevel="5">
      <c r="A227" s="22">
        <f t="shared" si="81"/>
        <v>7</v>
      </c>
      <c r="B227" s="9">
        <f t="shared" si="112"/>
        <v>43651</v>
      </c>
      <c r="C227" s="51">
        <v>444650</v>
      </c>
      <c r="D227" s="64">
        <f t="shared" si="101"/>
        <v>35</v>
      </c>
      <c r="E227" s="12">
        <v>35</v>
      </c>
      <c r="F227" s="12">
        <v>35</v>
      </c>
      <c r="G227" s="12">
        <v>37</v>
      </c>
      <c r="H227" s="12">
        <v>35</v>
      </c>
      <c r="I227" s="12">
        <v>34</v>
      </c>
      <c r="J227" s="12">
        <v>34</v>
      </c>
      <c r="K227" s="12">
        <v>36</v>
      </c>
      <c r="L227" s="12">
        <v>34</v>
      </c>
      <c r="M227" s="74">
        <f t="shared" si="102"/>
        <v>7.4</v>
      </c>
      <c r="N227" s="83">
        <v>7.38</v>
      </c>
      <c r="O227" s="83">
        <v>7.36</v>
      </c>
      <c r="P227" s="83">
        <v>7.42</v>
      </c>
      <c r="Q227" s="83">
        <v>7.46</v>
      </c>
      <c r="R227" s="83"/>
      <c r="S227" s="83"/>
      <c r="T227" s="83"/>
      <c r="U227" s="83"/>
      <c r="V227" s="5" t="str">
        <f t="shared" si="103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4"/>
        <v/>
      </c>
      <c r="AF227" s="41"/>
      <c r="AG227" s="41"/>
      <c r="AH227" s="41"/>
      <c r="AI227" s="41"/>
      <c r="AJ227" s="41"/>
      <c r="AK227" s="41"/>
      <c r="AL227" s="41"/>
      <c r="AM227" s="41"/>
      <c r="AN227" s="45">
        <f t="shared" si="105"/>
        <v>25.145018915510718</v>
      </c>
      <c r="AO227" s="41">
        <v>1586</v>
      </c>
      <c r="AP227" s="110">
        <v>2.96</v>
      </c>
      <c r="AQ227" s="111">
        <v>2.21</v>
      </c>
      <c r="AR227" s="126">
        <f t="shared" si="106"/>
        <v>74.662162162162161</v>
      </c>
      <c r="AS227" s="126">
        <f t="shared" si="107"/>
        <v>25.337837837837839</v>
      </c>
      <c r="AT227" s="127">
        <v>1894</v>
      </c>
      <c r="AU227" s="128">
        <v>2.46</v>
      </c>
      <c r="AV227" s="129">
        <v>1.5</v>
      </c>
      <c r="AW227" s="126">
        <f t="shared" si="108"/>
        <v>60.975609756097562</v>
      </c>
      <c r="AX227" s="126">
        <f t="shared" si="109"/>
        <v>39.024390243902438</v>
      </c>
      <c r="AY227" s="143">
        <f t="shared" si="110"/>
        <v>46.973981900452486</v>
      </c>
      <c r="AZ227" s="97">
        <v>79.599999999999994</v>
      </c>
      <c r="BA227" s="68"/>
      <c r="BB227" s="68"/>
      <c r="BC227" s="68"/>
      <c r="BD227" s="68"/>
      <c r="BE227" s="15"/>
      <c r="BF227" s="5">
        <f t="shared" si="111"/>
        <v>14980</v>
      </c>
      <c r="BG227" s="42">
        <v>4800</v>
      </c>
      <c r="BH227" s="42">
        <v>4970</v>
      </c>
      <c r="BI227" s="42"/>
      <c r="BJ227" s="42"/>
      <c r="BK227" s="42"/>
      <c r="BL227" s="42"/>
      <c r="BM227" s="15">
        <v>5210</v>
      </c>
    </row>
    <row r="228" spans="1:65" outlineLevel="5">
      <c r="A228" s="22">
        <f t="shared" si="81"/>
        <v>7</v>
      </c>
      <c r="B228" s="9">
        <f t="shared" si="112"/>
        <v>43652</v>
      </c>
      <c r="C228" s="51">
        <v>419079</v>
      </c>
      <c r="D228" s="64">
        <f t="shared" si="101"/>
        <v>35</v>
      </c>
      <c r="E228" s="12">
        <v>36</v>
      </c>
      <c r="F228" s="12">
        <v>34</v>
      </c>
      <c r="G228" s="12">
        <v>37</v>
      </c>
      <c r="H228" s="12">
        <v>35</v>
      </c>
      <c r="I228" s="12">
        <v>35</v>
      </c>
      <c r="J228" s="12">
        <v>33</v>
      </c>
      <c r="K228" s="12">
        <v>36</v>
      </c>
      <c r="L228" s="12">
        <v>34</v>
      </c>
      <c r="M228" s="74" t="str">
        <f t="shared" si="102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103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4"/>
        <v/>
      </c>
      <c r="AF228" s="41"/>
      <c r="AG228" s="41"/>
      <c r="AH228" s="41"/>
      <c r="AI228" s="41"/>
      <c r="AJ228" s="41"/>
      <c r="AK228" s="41"/>
      <c r="AL228" s="41"/>
      <c r="AM228" s="41"/>
      <c r="AN228" s="45">
        <f t="shared" si="105"/>
        <v>21.533477321814257</v>
      </c>
      <c r="AO228" s="41">
        <v>1852</v>
      </c>
      <c r="AP228" s="110"/>
      <c r="AQ228" s="111"/>
      <c r="AR228" s="126" t="str">
        <f t="shared" si="106"/>
        <v/>
      </c>
      <c r="AS228" s="126" t="str">
        <f t="shared" si="107"/>
        <v/>
      </c>
      <c r="AT228" s="127">
        <v>1978</v>
      </c>
      <c r="AU228" s="128"/>
      <c r="AV228" s="129"/>
      <c r="AW228" s="126" t="str">
        <f t="shared" si="108"/>
        <v/>
      </c>
      <c r="AX228" s="126" t="str">
        <f t="shared" si="109"/>
        <v/>
      </c>
      <c r="AY228" s="143" t="str">
        <f t="shared" si="110"/>
        <v/>
      </c>
      <c r="AZ228" s="97"/>
      <c r="BA228" s="68"/>
      <c r="BB228" s="68"/>
      <c r="BC228" s="68"/>
      <c r="BD228" s="68"/>
      <c r="BE228" s="15"/>
      <c r="BF228" s="5">
        <f t="shared" si="111"/>
        <v>16070</v>
      </c>
      <c r="BG228" s="42">
        <v>4800</v>
      </c>
      <c r="BH228" s="42">
        <v>6190</v>
      </c>
      <c r="BI228" s="42"/>
      <c r="BJ228" s="42"/>
      <c r="BK228" s="42"/>
      <c r="BL228" s="42"/>
      <c r="BM228" s="15">
        <v>5080</v>
      </c>
    </row>
    <row r="229" spans="1:65" outlineLevel="5">
      <c r="A229" s="22">
        <f t="shared" si="81"/>
        <v>7</v>
      </c>
      <c r="B229" s="9">
        <f t="shared" si="112"/>
        <v>43653</v>
      </c>
      <c r="C229" s="51">
        <v>389475</v>
      </c>
      <c r="D229" s="64">
        <f t="shared" si="101"/>
        <v>35</v>
      </c>
      <c r="E229" s="12">
        <v>36</v>
      </c>
      <c r="F229" s="12">
        <v>34</v>
      </c>
      <c r="G229" s="12">
        <v>37</v>
      </c>
      <c r="H229" s="12">
        <v>35</v>
      </c>
      <c r="I229" s="12">
        <v>35</v>
      </c>
      <c r="J229" s="12">
        <v>33</v>
      </c>
      <c r="K229" s="12">
        <v>36</v>
      </c>
      <c r="L229" s="12">
        <v>34</v>
      </c>
      <c r="M229" s="74" t="str">
        <f t="shared" si="102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3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4"/>
        <v/>
      </c>
      <c r="AF229" s="41"/>
      <c r="AG229" s="41"/>
      <c r="AH229" s="41"/>
      <c r="AI229" s="41"/>
      <c r="AJ229" s="41"/>
      <c r="AK229" s="41"/>
      <c r="AL229" s="41"/>
      <c r="AM229" s="41"/>
      <c r="AN229" s="45">
        <f t="shared" si="105"/>
        <v>20.609819121447028</v>
      </c>
      <c r="AO229" s="41">
        <v>1935</v>
      </c>
      <c r="AP229" s="110"/>
      <c r="AQ229" s="111"/>
      <c r="AR229" s="126" t="str">
        <f t="shared" si="106"/>
        <v/>
      </c>
      <c r="AS229" s="126" t="str">
        <f t="shared" si="107"/>
        <v/>
      </c>
      <c r="AT229" s="127">
        <v>1981</v>
      </c>
      <c r="AU229" s="128"/>
      <c r="AV229" s="129"/>
      <c r="AW229" s="126" t="str">
        <f t="shared" si="108"/>
        <v/>
      </c>
      <c r="AX229" s="126" t="str">
        <f t="shared" si="109"/>
        <v/>
      </c>
      <c r="AY229" s="143" t="str">
        <f t="shared" si="110"/>
        <v/>
      </c>
      <c r="AZ229" s="97"/>
      <c r="BA229" s="68"/>
      <c r="BB229" s="68"/>
      <c r="BC229" s="68"/>
      <c r="BD229" s="68"/>
      <c r="BE229" s="15"/>
      <c r="BF229" s="5">
        <f t="shared" si="111"/>
        <v>14040</v>
      </c>
      <c r="BG229" s="42">
        <v>4800</v>
      </c>
      <c r="BH229" s="42">
        <v>4080</v>
      </c>
      <c r="BI229" s="42"/>
      <c r="BJ229" s="42"/>
      <c r="BK229" s="42"/>
      <c r="BL229" s="42"/>
      <c r="BM229" s="15">
        <v>5160</v>
      </c>
    </row>
    <row r="230" spans="1:65" outlineLevel="5">
      <c r="A230" s="22">
        <f t="shared" si="81"/>
        <v>7</v>
      </c>
      <c r="B230" s="9">
        <f t="shared" si="112"/>
        <v>43654</v>
      </c>
      <c r="C230" s="51">
        <v>395488</v>
      </c>
      <c r="D230" s="64">
        <f t="shared" si="101"/>
        <v>35</v>
      </c>
      <c r="E230" s="12">
        <v>36</v>
      </c>
      <c r="F230" s="12">
        <v>34</v>
      </c>
      <c r="G230" s="12">
        <v>37</v>
      </c>
      <c r="H230" s="12">
        <v>35</v>
      </c>
      <c r="I230" s="12">
        <v>35</v>
      </c>
      <c r="J230" s="12">
        <v>33</v>
      </c>
      <c r="K230" s="12">
        <v>36</v>
      </c>
      <c r="L230" s="12">
        <v>34</v>
      </c>
      <c r="M230" s="74" t="str">
        <f t="shared" si="102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103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4"/>
        <v/>
      </c>
      <c r="AF230" s="41"/>
      <c r="AG230" s="41"/>
      <c r="AH230" s="41"/>
      <c r="AI230" s="41"/>
      <c r="AJ230" s="41"/>
      <c r="AK230" s="41"/>
      <c r="AL230" s="41"/>
      <c r="AM230" s="41"/>
      <c r="AN230" s="45">
        <f t="shared" si="105"/>
        <v>24.09667673716012</v>
      </c>
      <c r="AO230" s="41">
        <v>1655</v>
      </c>
      <c r="AP230" s="110"/>
      <c r="AQ230" s="111"/>
      <c r="AR230" s="126" t="str">
        <f t="shared" si="106"/>
        <v/>
      </c>
      <c r="AS230" s="126" t="str">
        <f t="shared" si="107"/>
        <v/>
      </c>
      <c r="AT230" s="127">
        <v>1810</v>
      </c>
      <c r="AU230" s="128"/>
      <c r="AV230" s="129"/>
      <c r="AW230" s="126" t="str">
        <f t="shared" si="108"/>
        <v/>
      </c>
      <c r="AX230" s="126" t="str">
        <f t="shared" si="109"/>
        <v/>
      </c>
      <c r="AY230" s="143" t="str">
        <f t="shared" si="110"/>
        <v/>
      </c>
      <c r="AZ230" s="97">
        <v>79.3</v>
      </c>
      <c r="BA230" s="68"/>
      <c r="BB230" s="68"/>
      <c r="BC230" s="68"/>
      <c r="BD230" s="68"/>
      <c r="BE230" s="15"/>
      <c r="BF230" s="5">
        <f t="shared" si="111"/>
        <v>13180</v>
      </c>
      <c r="BG230" s="42">
        <v>4800</v>
      </c>
      <c r="BH230" s="42">
        <v>3310</v>
      </c>
      <c r="BI230" s="42"/>
      <c r="BJ230" s="42"/>
      <c r="BK230" s="42"/>
      <c r="BL230" s="42"/>
      <c r="BM230" s="15">
        <v>5070</v>
      </c>
    </row>
    <row r="231" spans="1:65" outlineLevel="5">
      <c r="A231" s="22">
        <f t="shared" si="81"/>
        <v>7</v>
      </c>
      <c r="B231" s="9">
        <f t="shared" si="112"/>
        <v>43655</v>
      </c>
      <c r="C231" s="51">
        <v>409430</v>
      </c>
      <c r="D231" s="64">
        <f t="shared" si="101"/>
        <v>35</v>
      </c>
      <c r="E231" s="12">
        <v>36</v>
      </c>
      <c r="F231" s="12">
        <v>34</v>
      </c>
      <c r="G231" s="12">
        <v>37</v>
      </c>
      <c r="H231" s="12">
        <v>35</v>
      </c>
      <c r="I231" s="12">
        <v>35</v>
      </c>
      <c r="J231" s="12">
        <v>33</v>
      </c>
      <c r="K231" s="12">
        <v>36</v>
      </c>
      <c r="L231" s="12">
        <v>34</v>
      </c>
      <c r="M231" s="74" t="str">
        <f t="shared" si="102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3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4"/>
        <v/>
      </c>
      <c r="AF231" s="41"/>
      <c r="AG231" s="41"/>
      <c r="AH231" s="41"/>
      <c r="AI231" s="41"/>
      <c r="AJ231" s="41"/>
      <c r="AK231" s="41"/>
      <c r="AL231" s="41"/>
      <c r="AM231" s="41"/>
      <c r="AN231" s="45">
        <f t="shared" si="105"/>
        <v>22.919540229885058</v>
      </c>
      <c r="AO231" s="41">
        <v>1740</v>
      </c>
      <c r="AP231" s="110"/>
      <c r="AQ231" s="111"/>
      <c r="AR231" s="126" t="str">
        <f t="shared" si="106"/>
        <v/>
      </c>
      <c r="AS231" s="126" t="str">
        <f t="shared" si="107"/>
        <v/>
      </c>
      <c r="AT231" s="127">
        <v>1951</v>
      </c>
      <c r="AU231" s="128"/>
      <c r="AV231" s="129"/>
      <c r="AW231" s="126" t="str">
        <f t="shared" si="108"/>
        <v/>
      </c>
      <c r="AX231" s="126" t="str">
        <f t="shared" si="109"/>
        <v/>
      </c>
      <c r="AY231" s="143" t="str">
        <f t="shared" si="110"/>
        <v/>
      </c>
      <c r="AZ231" s="97">
        <v>79.7</v>
      </c>
      <c r="BA231" s="68"/>
      <c r="BB231" s="68"/>
      <c r="BC231" s="68"/>
      <c r="BD231" s="68"/>
      <c r="BE231" s="15"/>
      <c r="BF231" s="5">
        <f t="shared" si="111"/>
        <v>14670</v>
      </c>
      <c r="BG231" s="42">
        <v>4800</v>
      </c>
      <c r="BH231" s="42">
        <v>4650</v>
      </c>
      <c r="BI231" s="42"/>
      <c r="BJ231" s="42"/>
      <c r="BK231" s="42"/>
      <c r="BL231" s="42"/>
      <c r="BM231" s="15">
        <v>5220</v>
      </c>
    </row>
    <row r="232" spans="1:65" outlineLevel="5">
      <c r="A232" s="22">
        <f t="shared" si="81"/>
        <v>7</v>
      </c>
      <c r="B232" s="9">
        <f t="shared" si="112"/>
        <v>43656</v>
      </c>
      <c r="C232" s="51">
        <v>427122</v>
      </c>
      <c r="D232" s="64">
        <f t="shared" si="101"/>
        <v>35.799999999999997</v>
      </c>
      <c r="E232" s="12">
        <v>36</v>
      </c>
      <c r="F232" s="12">
        <v>35</v>
      </c>
      <c r="G232" s="12">
        <v>38</v>
      </c>
      <c r="H232" s="12">
        <v>36</v>
      </c>
      <c r="I232" s="12">
        <v>35</v>
      </c>
      <c r="J232" s="12">
        <v>34</v>
      </c>
      <c r="K232" s="12">
        <v>37</v>
      </c>
      <c r="L232" s="12">
        <v>35</v>
      </c>
      <c r="M232" s="74" t="str">
        <f t="shared" si="102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103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4"/>
        <v/>
      </c>
      <c r="AF232" s="41"/>
      <c r="AG232" s="41"/>
      <c r="AH232" s="41"/>
      <c r="AI232" s="41"/>
      <c r="AJ232" s="41"/>
      <c r="AK232" s="41"/>
      <c r="AL232" s="41"/>
      <c r="AM232" s="41"/>
      <c r="AN232" s="45">
        <f t="shared" si="105"/>
        <v>22.069728832318759</v>
      </c>
      <c r="AO232" s="41">
        <v>1807</v>
      </c>
      <c r="AP232" s="110"/>
      <c r="AQ232" s="111"/>
      <c r="AR232" s="126" t="str">
        <f t="shared" si="106"/>
        <v/>
      </c>
      <c r="AS232" s="126" t="str">
        <f t="shared" si="107"/>
        <v/>
      </c>
      <c r="AT232" s="127">
        <v>1936</v>
      </c>
      <c r="AU232" s="128"/>
      <c r="AV232" s="129"/>
      <c r="AW232" s="126" t="str">
        <f t="shared" si="108"/>
        <v/>
      </c>
      <c r="AX232" s="126" t="str">
        <f t="shared" si="109"/>
        <v/>
      </c>
      <c r="AY232" s="143" t="str">
        <f t="shared" si="110"/>
        <v/>
      </c>
      <c r="AZ232" s="97">
        <v>79.7</v>
      </c>
      <c r="BA232" s="68"/>
      <c r="BB232" s="68"/>
      <c r="BC232" s="68"/>
      <c r="BD232" s="68"/>
      <c r="BE232" s="15"/>
      <c r="BF232" s="5">
        <f t="shared" si="111"/>
        <v>14360</v>
      </c>
      <c r="BG232" s="42">
        <v>4800</v>
      </c>
      <c r="BH232" s="42">
        <v>4500</v>
      </c>
      <c r="BI232" s="42"/>
      <c r="BJ232" s="42"/>
      <c r="BK232" s="42"/>
      <c r="BL232" s="42"/>
      <c r="BM232" s="15">
        <v>5060</v>
      </c>
    </row>
    <row r="233" spans="1:65" outlineLevel="5">
      <c r="A233" s="22">
        <f t="shared" si="81"/>
        <v>7</v>
      </c>
      <c r="B233" s="9">
        <f t="shared" si="112"/>
        <v>43657</v>
      </c>
      <c r="C233" s="51">
        <v>512062</v>
      </c>
      <c r="D233" s="64">
        <f t="shared" si="101"/>
        <v>35.799999999999997</v>
      </c>
      <c r="E233" s="12">
        <v>37</v>
      </c>
      <c r="F233" s="12">
        <v>35</v>
      </c>
      <c r="G233" s="12">
        <v>37</v>
      </c>
      <c r="H233" s="12">
        <v>36</v>
      </c>
      <c r="I233" s="12">
        <v>36</v>
      </c>
      <c r="J233" s="12">
        <v>34</v>
      </c>
      <c r="K233" s="12">
        <v>36</v>
      </c>
      <c r="L233" s="12">
        <v>35</v>
      </c>
      <c r="M233" s="74">
        <f t="shared" si="102"/>
        <v>7.3</v>
      </c>
      <c r="N233" s="83">
        <v>7.22</v>
      </c>
      <c r="O233" s="83">
        <v>7.24</v>
      </c>
      <c r="P233" s="83">
        <v>7.25</v>
      </c>
      <c r="Q233" s="83">
        <v>7.3</v>
      </c>
      <c r="R233" s="83"/>
      <c r="S233" s="83"/>
      <c r="T233" s="83"/>
      <c r="U233" s="83"/>
      <c r="V233" s="5" t="str">
        <f t="shared" si="103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4"/>
        <v/>
      </c>
      <c r="AF233" s="41"/>
      <c r="AG233" s="41"/>
      <c r="AH233" s="41"/>
      <c r="AI233" s="41"/>
      <c r="AJ233" s="41"/>
      <c r="AK233" s="41"/>
      <c r="AL233" s="41"/>
      <c r="AM233" s="41"/>
      <c r="AN233" s="45">
        <f t="shared" si="105"/>
        <v>24.082125603864736</v>
      </c>
      <c r="AO233" s="41">
        <v>1656</v>
      </c>
      <c r="AP233" s="110">
        <v>3.83</v>
      </c>
      <c r="AQ233" s="111">
        <v>2.88</v>
      </c>
      <c r="AR233" s="126">
        <f t="shared" si="106"/>
        <v>75.195822454308086</v>
      </c>
      <c r="AS233" s="126">
        <f t="shared" si="107"/>
        <v>24.804177545691914</v>
      </c>
      <c r="AT233" s="127">
        <v>1931</v>
      </c>
      <c r="AU233" s="128">
        <v>2.2999999999999998</v>
      </c>
      <c r="AV233" s="129">
        <v>1.39</v>
      </c>
      <c r="AW233" s="126">
        <f t="shared" si="108"/>
        <v>60.434782608695649</v>
      </c>
      <c r="AX233" s="126">
        <f t="shared" si="109"/>
        <v>39.565217391304351</v>
      </c>
      <c r="AY233" s="143">
        <f t="shared" si="110"/>
        <v>49.61462148962147</v>
      </c>
      <c r="AZ233" s="97">
        <v>79.900000000000006</v>
      </c>
      <c r="BA233" s="68"/>
      <c r="BB233" s="68"/>
      <c r="BC233" s="68"/>
      <c r="BD233" s="68"/>
      <c r="BE233" s="15"/>
      <c r="BF233" s="5">
        <f t="shared" si="111"/>
        <v>13570</v>
      </c>
      <c r="BG233" s="42">
        <v>4800</v>
      </c>
      <c r="BH233" s="42">
        <v>3730</v>
      </c>
      <c r="BI233" s="42"/>
      <c r="BJ233" s="42"/>
      <c r="BK233" s="42"/>
      <c r="BL233" s="42"/>
      <c r="BM233" s="15">
        <v>5040</v>
      </c>
    </row>
    <row r="234" spans="1:65" outlineLevel="5">
      <c r="A234" s="22">
        <f t="shared" si="81"/>
        <v>7</v>
      </c>
      <c r="B234" s="9">
        <f t="shared" si="112"/>
        <v>43658</v>
      </c>
      <c r="C234" s="51">
        <v>447630</v>
      </c>
      <c r="D234" s="64">
        <f t="shared" si="101"/>
        <v>36</v>
      </c>
      <c r="E234" s="12">
        <v>37</v>
      </c>
      <c r="F234" s="12">
        <v>35</v>
      </c>
      <c r="G234" s="12">
        <v>38</v>
      </c>
      <c r="H234" s="12">
        <v>36</v>
      </c>
      <c r="I234" s="12">
        <v>36</v>
      </c>
      <c r="J234" s="12">
        <v>34</v>
      </c>
      <c r="K234" s="12">
        <v>37</v>
      </c>
      <c r="L234" s="12">
        <v>35</v>
      </c>
      <c r="M234" s="74" t="str">
        <f t="shared" si="102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103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4"/>
        <v/>
      </c>
      <c r="AF234" s="41"/>
      <c r="AG234" s="41"/>
      <c r="AH234" s="41"/>
      <c r="AI234" s="41"/>
      <c r="AJ234" s="41"/>
      <c r="AK234" s="41"/>
      <c r="AL234" s="41"/>
      <c r="AM234" s="41"/>
      <c r="AN234" s="45">
        <f t="shared" si="105"/>
        <v>32.608340147179071</v>
      </c>
      <c r="AO234" s="41">
        <v>1223</v>
      </c>
      <c r="AP234" s="110"/>
      <c r="AQ234" s="111"/>
      <c r="AR234" s="126" t="str">
        <f t="shared" si="106"/>
        <v/>
      </c>
      <c r="AS234" s="126" t="str">
        <f t="shared" si="107"/>
        <v/>
      </c>
      <c r="AT234" s="127">
        <v>1591</v>
      </c>
      <c r="AU234" s="128"/>
      <c r="AV234" s="129"/>
      <c r="AW234" s="126" t="str">
        <f t="shared" si="108"/>
        <v/>
      </c>
      <c r="AX234" s="126" t="str">
        <f t="shared" si="109"/>
        <v/>
      </c>
      <c r="AY234" s="143" t="str">
        <f t="shared" si="110"/>
        <v/>
      </c>
      <c r="AZ234" s="97">
        <v>79.900000000000006</v>
      </c>
      <c r="BA234" s="68"/>
      <c r="BB234" s="68"/>
      <c r="BC234" s="68"/>
      <c r="BD234" s="68"/>
      <c r="BE234" s="15"/>
      <c r="BF234" s="5">
        <f t="shared" si="111"/>
        <v>12200</v>
      </c>
      <c r="BG234" s="42">
        <v>4800</v>
      </c>
      <c r="BH234" s="42">
        <v>2340</v>
      </c>
      <c r="BI234" s="42"/>
      <c r="BJ234" s="42"/>
      <c r="BK234" s="42"/>
      <c r="BL234" s="42"/>
      <c r="BM234" s="15">
        <v>5060</v>
      </c>
    </row>
    <row r="235" spans="1:65" outlineLevel="5">
      <c r="A235" s="22">
        <f t="shared" ref="A235:A306" si="113">MONTH(B235)</f>
        <v>7</v>
      </c>
      <c r="B235" s="9">
        <f t="shared" si="112"/>
        <v>43659</v>
      </c>
      <c r="C235" s="51">
        <v>418478</v>
      </c>
      <c r="D235" s="64">
        <f t="shared" si="101"/>
        <v>36.799999999999997</v>
      </c>
      <c r="E235" s="12">
        <v>38</v>
      </c>
      <c r="F235" s="12">
        <v>35</v>
      </c>
      <c r="G235" s="12">
        <v>39</v>
      </c>
      <c r="H235" s="12">
        <v>37</v>
      </c>
      <c r="I235" s="12">
        <v>37</v>
      </c>
      <c r="J235" s="12">
        <v>34</v>
      </c>
      <c r="K235" s="12">
        <v>38</v>
      </c>
      <c r="L235" s="12">
        <v>36</v>
      </c>
      <c r="M235" s="74" t="str">
        <f t="shared" si="102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3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4"/>
        <v/>
      </c>
      <c r="AF235" s="41"/>
      <c r="AG235" s="41"/>
      <c r="AH235" s="41"/>
      <c r="AI235" s="41"/>
      <c r="AJ235" s="41"/>
      <c r="AK235" s="41"/>
      <c r="AL235" s="41"/>
      <c r="AM235" s="41"/>
      <c r="AN235" s="45">
        <f t="shared" si="105"/>
        <v>43.394994559303591</v>
      </c>
      <c r="AO235" s="41">
        <v>919</v>
      </c>
      <c r="AP235" s="110"/>
      <c r="AQ235" s="111"/>
      <c r="AR235" s="126" t="str">
        <f t="shared" si="106"/>
        <v/>
      </c>
      <c r="AS235" s="126" t="str">
        <f t="shared" si="107"/>
        <v/>
      </c>
      <c r="AT235" s="127">
        <v>1369</v>
      </c>
      <c r="AU235" s="128"/>
      <c r="AV235" s="129"/>
      <c r="AW235" s="126" t="str">
        <f t="shared" si="108"/>
        <v/>
      </c>
      <c r="AX235" s="126" t="str">
        <f t="shared" si="109"/>
        <v/>
      </c>
      <c r="AY235" s="143" t="str">
        <f t="shared" si="110"/>
        <v/>
      </c>
      <c r="AZ235" s="97"/>
      <c r="BA235" s="68"/>
      <c r="BB235" s="68"/>
      <c r="BC235" s="68"/>
      <c r="BD235" s="68"/>
      <c r="BE235" s="15"/>
      <c r="BF235" s="5">
        <f t="shared" si="111"/>
        <v>11610</v>
      </c>
      <c r="BG235" s="42">
        <v>4800</v>
      </c>
      <c r="BH235" s="42">
        <v>2860</v>
      </c>
      <c r="BI235" s="42"/>
      <c r="BJ235" s="42"/>
      <c r="BK235" s="42"/>
      <c r="BL235" s="42"/>
      <c r="BM235" s="15">
        <v>3950</v>
      </c>
    </row>
    <row r="236" spans="1:65" outlineLevel="5">
      <c r="A236" s="22">
        <f t="shared" si="113"/>
        <v>7</v>
      </c>
      <c r="B236" s="9">
        <f t="shared" si="112"/>
        <v>43660</v>
      </c>
      <c r="C236" s="51">
        <v>371184</v>
      </c>
      <c r="D236" s="64">
        <f t="shared" si="101"/>
        <v>36.799999999999997</v>
      </c>
      <c r="E236" s="12">
        <v>38</v>
      </c>
      <c r="F236" s="12">
        <v>36</v>
      </c>
      <c r="G236" s="12">
        <v>38</v>
      </c>
      <c r="H236" s="12">
        <v>37</v>
      </c>
      <c r="I236" s="12">
        <v>37</v>
      </c>
      <c r="J236" s="12">
        <v>35</v>
      </c>
      <c r="K236" s="12">
        <v>37</v>
      </c>
      <c r="L236" s="12">
        <v>36</v>
      </c>
      <c r="M236" s="74" t="str">
        <f t="shared" si="102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3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4"/>
        <v/>
      </c>
      <c r="AF236" s="41"/>
      <c r="AG236" s="41"/>
      <c r="AH236" s="41"/>
      <c r="AI236" s="41"/>
      <c r="AJ236" s="41"/>
      <c r="AK236" s="41"/>
      <c r="AL236" s="41"/>
      <c r="AM236" s="41"/>
      <c r="AN236" s="45">
        <f t="shared" si="105"/>
        <v>31.878497202238208</v>
      </c>
      <c r="AO236" s="41">
        <v>1251</v>
      </c>
      <c r="AP236" s="110"/>
      <c r="AQ236" s="111"/>
      <c r="AR236" s="126" t="str">
        <f t="shared" si="106"/>
        <v/>
      </c>
      <c r="AS236" s="126" t="str">
        <f t="shared" si="107"/>
        <v/>
      </c>
      <c r="AT236" s="127">
        <v>1488</v>
      </c>
      <c r="AU236" s="128"/>
      <c r="AV236" s="129"/>
      <c r="AW236" s="126" t="str">
        <f t="shared" si="108"/>
        <v/>
      </c>
      <c r="AX236" s="126" t="str">
        <f t="shared" si="109"/>
        <v/>
      </c>
      <c r="AY236" s="143" t="str">
        <f t="shared" si="110"/>
        <v/>
      </c>
      <c r="AZ236" s="97"/>
      <c r="BA236" s="68"/>
      <c r="BB236" s="68"/>
      <c r="BC236" s="68"/>
      <c r="BD236" s="68"/>
      <c r="BE236" s="15"/>
      <c r="BF236" s="5">
        <f t="shared" si="111"/>
        <v>13680</v>
      </c>
      <c r="BG236" s="42">
        <v>4800</v>
      </c>
      <c r="BH236" s="42">
        <v>4980</v>
      </c>
      <c r="BI236" s="42"/>
      <c r="BJ236" s="42"/>
      <c r="BK236" s="42"/>
      <c r="BL236" s="42"/>
      <c r="BM236" s="15">
        <v>3900</v>
      </c>
    </row>
    <row r="237" spans="1:65" outlineLevel="5">
      <c r="A237" s="22">
        <f t="shared" si="113"/>
        <v>7</v>
      </c>
      <c r="B237" s="9">
        <f t="shared" si="112"/>
        <v>43661</v>
      </c>
      <c r="C237" s="51">
        <v>403480</v>
      </c>
      <c r="D237" s="64">
        <f t="shared" si="101"/>
        <v>37</v>
      </c>
      <c r="E237" s="12">
        <v>38</v>
      </c>
      <c r="F237" s="12">
        <v>36</v>
      </c>
      <c r="G237" s="12">
        <v>38</v>
      </c>
      <c r="H237" s="12">
        <v>38</v>
      </c>
      <c r="I237" s="12">
        <v>37</v>
      </c>
      <c r="J237" s="12">
        <v>35</v>
      </c>
      <c r="K237" s="12">
        <v>37</v>
      </c>
      <c r="L237" s="12">
        <v>37</v>
      </c>
      <c r="M237" s="74" t="str">
        <f t="shared" si="102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103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4"/>
        <v/>
      </c>
      <c r="AF237" s="41"/>
      <c r="AG237" s="41"/>
      <c r="AH237" s="41"/>
      <c r="AI237" s="41"/>
      <c r="AJ237" s="41"/>
      <c r="AK237" s="41"/>
      <c r="AL237" s="41"/>
      <c r="AM237" s="41"/>
      <c r="AN237" s="45">
        <f t="shared" si="105"/>
        <v>34.799301919720769</v>
      </c>
      <c r="AO237" s="41">
        <v>1146</v>
      </c>
      <c r="AP237" s="110"/>
      <c r="AQ237" s="111"/>
      <c r="AR237" s="126" t="str">
        <f t="shared" si="106"/>
        <v/>
      </c>
      <c r="AS237" s="126" t="str">
        <f t="shared" si="107"/>
        <v/>
      </c>
      <c r="AT237" s="127">
        <v>1481</v>
      </c>
      <c r="AU237" s="128"/>
      <c r="AV237" s="129"/>
      <c r="AW237" s="126" t="str">
        <f t="shared" si="108"/>
        <v/>
      </c>
      <c r="AX237" s="126" t="str">
        <f t="shared" si="109"/>
        <v/>
      </c>
      <c r="AY237" s="143" t="str">
        <f t="shared" si="110"/>
        <v/>
      </c>
      <c r="AZ237" s="97">
        <v>79.599999999999994</v>
      </c>
      <c r="BA237" s="68"/>
      <c r="BB237" s="68"/>
      <c r="BC237" s="68"/>
      <c r="BD237" s="68"/>
      <c r="BE237" s="15"/>
      <c r="BF237" s="5">
        <f t="shared" si="111"/>
        <v>11440</v>
      </c>
      <c r="BG237" s="42">
        <v>4800</v>
      </c>
      <c r="BH237" s="42">
        <v>1590</v>
      </c>
      <c r="BI237" s="42"/>
      <c r="BJ237" s="42"/>
      <c r="BK237" s="42"/>
      <c r="BL237" s="42"/>
      <c r="BM237" s="15">
        <v>5050</v>
      </c>
    </row>
    <row r="238" spans="1:65" outlineLevel="5">
      <c r="A238" s="22">
        <f t="shared" si="113"/>
        <v>7</v>
      </c>
      <c r="B238" s="9">
        <f t="shared" si="112"/>
        <v>43662</v>
      </c>
      <c r="C238" s="51">
        <v>403819</v>
      </c>
      <c r="D238" s="64">
        <f t="shared" si="101"/>
        <v>37.5</v>
      </c>
      <c r="E238" s="12">
        <v>38</v>
      </c>
      <c r="F238" s="12">
        <v>37</v>
      </c>
      <c r="G238" s="12">
        <v>39</v>
      </c>
      <c r="H238" s="12">
        <v>38</v>
      </c>
      <c r="I238" s="12">
        <v>37</v>
      </c>
      <c r="J238" s="12">
        <v>36</v>
      </c>
      <c r="K238" s="12">
        <v>38</v>
      </c>
      <c r="L238" s="12">
        <v>37</v>
      </c>
      <c r="M238" s="74" t="str">
        <f t="shared" si="102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3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4"/>
        <v/>
      </c>
      <c r="AF238" s="41"/>
      <c r="AG238" s="41"/>
      <c r="AH238" s="41"/>
      <c r="AI238" s="41"/>
      <c r="AJ238" s="41"/>
      <c r="AK238" s="41"/>
      <c r="AL238" s="41"/>
      <c r="AM238" s="41"/>
      <c r="AN238" s="45">
        <f t="shared" si="105"/>
        <v>35.292035398230091</v>
      </c>
      <c r="AO238" s="41">
        <v>1130</v>
      </c>
      <c r="AP238" s="110"/>
      <c r="AQ238" s="111"/>
      <c r="AR238" s="126" t="str">
        <f t="shared" si="106"/>
        <v/>
      </c>
      <c r="AS238" s="126" t="str">
        <f t="shared" si="107"/>
        <v/>
      </c>
      <c r="AT238" s="127">
        <v>1602</v>
      </c>
      <c r="AU238" s="128"/>
      <c r="AV238" s="129"/>
      <c r="AW238" s="126" t="str">
        <f t="shared" si="108"/>
        <v/>
      </c>
      <c r="AX238" s="126" t="str">
        <f t="shared" si="109"/>
        <v/>
      </c>
      <c r="AY238" s="143" t="str">
        <f t="shared" si="110"/>
        <v/>
      </c>
      <c r="AZ238" s="97">
        <v>79.5</v>
      </c>
      <c r="BA238" s="68"/>
      <c r="BB238" s="68"/>
      <c r="BC238" s="68"/>
      <c r="BD238" s="68"/>
      <c r="BE238" s="15"/>
      <c r="BF238" s="5">
        <f t="shared" si="111"/>
        <v>9850</v>
      </c>
      <c r="BG238" s="42">
        <v>4800</v>
      </c>
      <c r="BH238" s="42">
        <v>0</v>
      </c>
      <c r="BI238" s="42"/>
      <c r="BJ238" s="42"/>
      <c r="BK238" s="42"/>
      <c r="BL238" s="42"/>
      <c r="BM238" s="15">
        <v>5050</v>
      </c>
    </row>
    <row r="239" spans="1:65" outlineLevel="5">
      <c r="A239" s="22">
        <f t="shared" si="113"/>
        <v>7</v>
      </c>
      <c r="B239" s="9">
        <f t="shared" si="112"/>
        <v>43663</v>
      </c>
      <c r="C239" s="51">
        <v>404982</v>
      </c>
      <c r="D239" s="64">
        <f t="shared" si="101"/>
        <v>37.5</v>
      </c>
      <c r="E239" s="12">
        <v>37</v>
      </c>
      <c r="F239" s="12">
        <v>37</v>
      </c>
      <c r="G239" s="12">
        <v>40</v>
      </c>
      <c r="H239" s="12">
        <v>38</v>
      </c>
      <c r="I239" s="12">
        <v>36</v>
      </c>
      <c r="J239" s="12">
        <v>36</v>
      </c>
      <c r="K239" s="12">
        <v>39</v>
      </c>
      <c r="L239" s="12">
        <v>37</v>
      </c>
      <c r="M239" s="74" t="str">
        <f t="shared" si="102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103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4"/>
        <v/>
      </c>
      <c r="AF239" s="41"/>
      <c r="AG239" s="41"/>
      <c r="AH239" s="41"/>
      <c r="AI239" s="41"/>
      <c r="AJ239" s="41"/>
      <c r="AK239" s="41"/>
      <c r="AL239" s="41"/>
      <c r="AM239" s="41"/>
      <c r="AN239" s="45">
        <f t="shared" si="105"/>
        <v>26.099476439790575</v>
      </c>
      <c r="AO239" s="41">
        <v>1528</v>
      </c>
      <c r="AP239" s="110"/>
      <c r="AQ239" s="111"/>
      <c r="AR239" s="126" t="str">
        <f t="shared" si="106"/>
        <v/>
      </c>
      <c r="AS239" s="126" t="str">
        <f t="shared" si="107"/>
        <v/>
      </c>
      <c r="AT239" s="127">
        <v>1891</v>
      </c>
      <c r="AU239" s="128"/>
      <c r="AV239" s="129"/>
      <c r="AW239" s="126" t="str">
        <f t="shared" si="108"/>
        <v/>
      </c>
      <c r="AX239" s="126" t="str">
        <f t="shared" si="109"/>
        <v/>
      </c>
      <c r="AY239" s="143" t="str">
        <f t="shared" si="110"/>
        <v/>
      </c>
      <c r="AZ239" s="97">
        <v>79.3</v>
      </c>
      <c r="BA239" s="68"/>
      <c r="BB239" s="68"/>
      <c r="BC239" s="68"/>
      <c r="BD239" s="68"/>
      <c r="BE239" s="15"/>
      <c r="BF239" s="5">
        <f t="shared" si="111"/>
        <v>13900</v>
      </c>
      <c r="BG239" s="42">
        <v>4800</v>
      </c>
      <c r="BH239" s="42">
        <v>3850</v>
      </c>
      <c r="BI239" s="42"/>
      <c r="BJ239" s="42"/>
      <c r="BK239" s="42"/>
      <c r="BL239" s="42"/>
      <c r="BM239" s="15">
        <v>5250</v>
      </c>
    </row>
    <row r="240" spans="1:65" outlineLevel="5">
      <c r="A240" s="22">
        <f t="shared" si="113"/>
        <v>7</v>
      </c>
      <c r="B240" s="9">
        <f t="shared" si="112"/>
        <v>43664</v>
      </c>
      <c r="C240" s="51">
        <v>510621</v>
      </c>
      <c r="D240" s="64">
        <f t="shared" si="101"/>
        <v>37.5</v>
      </c>
      <c r="E240" s="12">
        <v>38</v>
      </c>
      <c r="F240" s="12">
        <v>37</v>
      </c>
      <c r="G240" s="12">
        <v>39</v>
      </c>
      <c r="H240" s="12">
        <v>38</v>
      </c>
      <c r="I240" s="12">
        <v>37</v>
      </c>
      <c r="J240" s="12">
        <v>36</v>
      </c>
      <c r="K240" s="12">
        <v>38</v>
      </c>
      <c r="L240" s="12">
        <v>37</v>
      </c>
      <c r="M240" s="74" t="str">
        <f t="shared" si="102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3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4"/>
        <v/>
      </c>
      <c r="AF240" s="41"/>
      <c r="AG240" s="41"/>
      <c r="AH240" s="41"/>
      <c r="AI240" s="41"/>
      <c r="AJ240" s="41"/>
      <c r="AK240" s="41"/>
      <c r="AL240" s="41"/>
      <c r="AM240" s="41"/>
      <c r="AN240" s="45">
        <f t="shared" si="105"/>
        <v>29.628528974739972</v>
      </c>
      <c r="AO240" s="41">
        <v>1346</v>
      </c>
      <c r="AP240" s="110"/>
      <c r="AQ240" s="111"/>
      <c r="AR240" s="126" t="str">
        <f t="shared" si="106"/>
        <v/>
      </c>
      <c r="AS240" s="126" t="str">
        <f t="shared" si="107"/>
        <v/>
      </c>
      <c r="AT240" s="127">
        <v>1721</v>
      </c>
      <c r="AU240" s="128"/>
      <c r="AV240" s="129"/>
      <c r="AW240" s="126" t="str">
        <f t="shared" si="108"/>
        <v/>
      </c>
      <c r="AX240" s="126" t="str">
        <f t="shared" si="109"/>
        <v/>
      </c>
      <c r="AY240" s="143" t="str">
        <f t="shared" si="110"/>
        <v/>
      </c>
      <c r="AZ240" s="97">
        <v>81</v>
      </c>
      <c r="BA240" s="68"/>
      <c r="BB240" s="68"/>
      <c r="BC240" s="68"/>
      <c r="BD240" s="68"/>
      <c r="BE240" s="15"/>
      <c r="BF240" s="5">
        <f t="shared" si="111"/>
        <v>13580</v>
      </c>
      <c r="BG240" s="42">
        <v>4800</v>
      </c>
      <c r="BH240" s="42">
        <v>3790</v>
      </c>
      <c r="BI240" s="42"/>
      <c r="BJ240" s="42"/>
      <c r="BK240" s="42"/>
      <c r="BL240" s="42"/>
      <c r="BM240" s="15">
        <v>4990</v>
      </c>
    </row>
    <row r="241" spans="1:65" outlineLevel="5">
      <c r="A241" s="22">
        <f t="shared" si="113"/>
        <v>7</v>
      </c>
      <c r="B241" s="9">
        <f t="shared" si="112"/>
        <v>43665</v>
      </c>
      <c r="C241" s="51">
        <v>514884</v>
      </c>
      <c r="D241" s="64">
        <f t="shared" si="101"/>
        <v>37.799999999999997</v>
      </c>
      <c r="E241" s="12">
        <v>39</v>
      </c>
      <c r="F241" s="12">
        <v>38</v>
      </c>
      <c r="G241" s="12">
        <v>38</v>
      </c>
      <c r="H241" s="12">
        <v>38</v>
      </c>
      <c r="I241" s="12">
        <v>38</v>
      </c>
      <c r="J241" s="12">
        <v>37</v>
      </c>
      <c r="K241" s="12">
        <v>37</v>
      </c>
      <c r="L241" s="12">
        <v>37</v>
      </c>
      <c r="M241" s="74">
        <f t="shared" si="102"/>
        <v>7.3</v>
      </c>
      <c r="N241" s="83">
        <v>7.23</v>
      </c>
      <c r="O241" s="83">
        <v>7.28</v>
      </c>
      <c r="P241" s="83">
        <v>7.24</v>
      </c>
      <c r="Q241" s="83">
        <v>7.26</v>
      </c>
      <c r="R241" s="83"/>
      <c r="S241" s="83"/>
      <c r="T241" s="83"/>
      <c r="U241" s="83"/>
      <c r="V241" s="5" t="str">
        <f t="shared" si="103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4"/>
        <v/>
      </c>
      <c r="AF241" s="41"/>
      <c r="AG241" s="41"/>
      <c r="AH241" s="41"/>
      <c r="AI241" s="41"/>
      <c r="AJ241" s="41"/>
      <c r="AK241" s="41"/>
      <c r="AL241" s="41"/>
      <c r="AM241" s="41"/>
      <c r="AN241" s="45">
        <f t="shared" si="105"/>
        <v>35.960324616771864</v>
      </c>
      <c r="AO241" s="41">
        <v>1109</v>
      </c>
      <c r="AP241" s="110">
        <v>4.4400000000000004</v>
      </c>
      <c r="AQ241" s="111">
        <v>3.35</v>
      </c>
      <c r="AR241" s="126">
        <f t="shared" si="106"/>
        <v>75.450450450450447</v>
      </c>
      <c r="AS241" s="126">
        <f t="shared" si="107"/>
        <v>24.549549549549553</v>
      </c>
      <c r="AT241" s="127">
        <v>1357</v>
      </c>
      <c r="AU241" s="128">
        <v>2.2799999999999998</v>
      </c>
      <c r="AV241" s="129">
        <v>1.43</v>
      </c>
      <c r="AW241" s="126">
        <f t="shared" si="108"/>
        <v>62.719298245614041</v>
      </c>
      <c r="AX241" s="126">
        <f t="shared" si="109"/>
        <v>37.280701754385959</v>
      </c>
      <c r="AY241" s="143">
        <f t="shared" si="110"/>
        <v>45.260755048287947</v>
      </c>
      <c r="AZ241" s="97">
        <v>79.8</v>
      </c>
      <c r="BA241" s="68"/>
      <c r="BB241" s="68"/>
      <c r="BC241" s="68"/>
      <c r="BD241" s="68"/>
      <c r="BE241" s="15"/>
      <c r="BF241" s="5">
        <f t="shared" si="111"/>
        <v>11520</v>
      </c>
      <c r="BG241" s="42">
        <v>4800</v>
      </c>
      <c r="BH241" s="42">
        <v>1750</v>
      </c>
      <c r="BI241" s="42"/>
      <c r="BJ241" s="42"/>
      <c r="BK241" s="42"/>
      <c r="BL241" s="42"/>
      <c r="BM241" s="15">
        <v>4970</v>
      </c>
    </row>
    <row r="242" spans="1:65" outlineLevel="5">
      <c r="A242" s="22">
        <f t="shared" si="113"/>
        <v>7</v>
      </c>
      <c r="B242" s="9">
        <f t="shared" si="112"/>
        <v>43666</v>
      </c>
      <c r="C242" s="51">
        <v>521401</v>
      </c>
      <c r="D242" s="64">
        <f t="shared" si="101"/>
        <v>37.799999999999997</v>
      </c>
      <c r="E242" s="12">
        <v>38</v>
      </c>
      <c r="F242" s="12">
        <v>37</v>
      </c>
      <c r="G242" s="12">
        <v>40</v>
      </c>
      <c r="H242" s="12">
        <v>38</v>
      </c>
      <c r="I242" s="12">
        <v>37</v>
      </c>
      <c r="J242" s="12">
        <v>36</v>
      </c>
      <c r="K242" s="12">
        <v>39</v>
      </c>
      <c r="L242" s="12">
        <v>37</v>
      </c>
      <c r="M242" s="74" t="str">
        <f t="shared" si="102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3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4"/>
        <v/>
      </c>
      <c r="AF242" s="41"/>
      <c r="AG242" s="41"/>
      <c r="AH242" s="41"/>
      <c r="AI242" s="41"/>
      <c r="AJ242" s="41"/>
      <c r="AK242" s="41"/>
      <c r="AL242" s="41"/>
      <c r="AM242" s="41"/>
      <c r="AN242" s="45">
        <f t="shared" si="105"/>
        <v>38.235858101629915</v>
      </c>
      <c r="AO242" s="41">
        <v>1043</v>
      </c>
      <c r="AP242" s="110"/>
      <c r="AQ242" s="111"/>
      <c r="AR242" s="126" t="str">
        <f t="shared" si="106"/>
        <v/>
      </c>
      <c r="AS242" s="126" t="str">
        <f t="shared" si="107"/>
        <v/>
      </c>
      <c r="AT242" s="127">
        <v>1384</v>
      </c>
      <c r="AU242" s="128"/>
      <c r="AV242" s="129"/>
      <c r="AW242" s="126" t="str">
        <f t="shared" si="108"/>
        <v/>
      </c>
      <c r="AX242" s="126" t="str">
        <f t="shared" si="109"/>
        <v/>
      </c>
      <c r="AY242" s="143" t="str">
        <f t="shared" si="110"/>
        <v/>
      </c>
      <c r="AZ242" s="97"/>
      <c r="BA242" s="68"/>
      <c r="BB242" s="68"/>
      <c r="BC242" s="68"/>
      <c r="BD242" s="68"/>
      <c r="BE242" s="15"/>
      <c r="BF242" s="5">
        <f t="shared" si="111"/>
        <v>11230</v>
      </c>
      <c r="BG242" s="42">
        <v>4800</v>
      </c>
      <c r="BH242" s="42">
        <v>1420</v>
      </c>
      <c r="BI242" s="42"/>
      <c r="BJ242" s="42"/>
      <c r="BK242" s="42"/>
      <c r="BL242" s="42"/>
      <c r="BM242" s="15">
        <v>5010</v>
      </c>
    </row>
    <row r="243" spans="1:65" outlineLevel="5">
      <c r="A243" s="22">
        <f t="shared" si="113"/>
        <v>7</v>
      </c>
      <c r="B243" s="9">
        <f t="shared" si="112"/>
        <v>43667</v>
      </c>
      <c r="C243" s="51">
        <v>502660</v>
      </c>
      <c r="D243" s="64">
        <f t="shared" si="101"/>
        <v>38</v>
      </c>
      <c r="E243" s="12">
        <v>38</v>
      </c>
      <c r="F243" s="12">
        <v>38</v>
      </c>
      <c r="G243" s="12">
        <v>39</v>
      </c>
      <c r="H243" s="12">
        <v>39</v>
      </c>
      <c r="I243" s="12">
        <v>37</v>
      </c>
      <c r="J243" s="12">
        <v>37</v>
      </c>
      <c r="K243" s="12">
        <v>38</v>
      </c>
      <c r="L243" s="12">
        <v>38</v>
      </c>
      <c r="M243" s="74" t="str">
        <f t="shared" si="102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3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4"/>
        <v/>
      </c>
      <c r="AF243" s="41"/>
      <c r="AG243" s="41"/>
      <c r="AH243" s="41"/>
      <c r="AI243" s="41"/>
      <c r="AJ243" s="41"/>
      <c r="AK243" s="41"/>
      <c r="AL243" s="41"/>
      <c r="AM243" s="41"/>
      <c r="AN243" s="45">
        <f t="shared" si="105"/>
        <v>37.063197026022301</v>
      </c>
      <c r="AO243" s="41">
        <v>1076</v>
      </c>
      <c r="AP243" s="110"/>
      <c r="AQ243" s="111"/>
      <c r="AR243" s="126" t="str">
        <f t="shared" si="106"/>
        <v/>
      </c>
      <c r="AS243" s="126" t="str">
        <f t="shared" si="107"/>
        <v/>
      </c>
      <c r="AT243" s="127">
        <v>1367</v>
      </c>
      <c r="AU243" s="128"/>
      <c r="AV243" s="129"/>
      <c r="AW243" s="126" t="str">
        <f t="shared" si="108"/>
        <v/>
      </c>
      <c r="AX243" s="126" t="str">
        <f t="shared" si="109"/>
        <v/>
      </c>
      <c r="AY243" s="143" t="str">
        <f t="shared" si="110"/>
        <v/>
      </c>
      <c r="AZ243" s="97"/>
      <c r="BA243" s="68"/>
      <c r="BB243" s="68"/>
      <c r="BC243" s="68"/>
      <c r="BD243" s="68"/>
      <c r="BE243" s="15"/>
      <c r="BF243" s="5">
        <f t="shared" si="111"/>
        <v>9970</v>
      </c>
      <c r="BG243" s="42">
        <v>4800</v>
      </c>
      <c r="BH243" s="42">
        <v>0</v>
      </c>
      <c r="BI243" s="42"/>
      <c r="BJ243" s="42"/>
      <c r="BK243" s="42"/>
      <c r="BL243" s="42"/>
      <c r="BM243" s="15">
        <v>5170</v>
      </c>
    </row>
    <row r="244" spans="1:65" outlineLevel="5">
      <c r="A244" s="22">
        <f t="shared" si="113"/>
        <v>7</v>
      </c>
      <c r="B244" s="9">
        <f t="shared" si="112"/>
        <v>43668</v>
      </c>
      <c r="C244" s="51">
        <v>524221</v>
      </c>
      <c r="D244" s="64">
        <f t="shared" si="101"/>
        <v>38.299999999999997</v>
      </c>
      <c r="E244" s="12">
        <v>39</v>
      </c>
      <c r="F244" s="12">
        <v>38</v>
      </c>
      <c r="G244" s="12">
        <v>39</v>
      </c>
      <c r="H244" s="12">
        <v>39</v>
      </c>
      <c r="I244" s="12">
        <v>38</v>
      </c>
      <c r="J244" s="12">
        <v>37</v>
      </c>
      <c r="K244" s="12">
        <v>38</v>
      </c>
      <c r="L244" s="12">
        <v>38</v>
      </c>
      <c r="M244" s="74" t="str">
        <f t="shared" si="102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103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4"/>
        <v/>
      </c>
      <c r="AF244" s="41"/>
      <c r="AG244" s="41"/>
      <c r="AH244" s="41"/>
      <c r="AI244" s="41"/>
      <c r="AJ244" s="41"/>
      <c r="AK244" s="41"/>
      <c r="AL244" s="41"/>
      <c r="AM244" s="41"/>
      <c r="AN244" s="45">
        <f t="shared" si="105"/>
        <v>39.721115537848604</v>
      </c>
      <c r="AO244" s="41">
        <v>1004</v>
      </c>
      <c r="AP244" s="110"/>
      <c r="AQ244" s="111"/>
      <c r="AR244" s="126" t="str">
        <f t="shared" si="106"/>
        <v/>
      </c>
      <c r="AS244" s="126" t="str">
        <f t="shared" si="107"/>
        <v/>
      </c>
      <c r="AT244" s="127">
        <v>1380</v>
      </c>
      <c r="AU244" s="128"/>
      <c r="AV244" s="129"/>
      <c r="AW244" s="126" t="str">
        <f t="shared" si="108"/>
        <v/>
      </c>
      <c r="AX244" s="126" t="str">
        <f t="shared" si="109"/>
        <v/>
      </c>
      <c r="AY244" s="143" t="str">
        <f t="shared" si="110"/>
        <v/>
      </c>
      <c r="AZ244" s="97">
        <v>79.599999999999994</v>
      </c>
      <c r="BA244" s="68"/>
      <c r="BB244" s="68"/>
      <c r="BC244" s="68"/>
      <c r="BD244" s="68"/>
      <c r="BE244" s="15"/>
      <c r="BF244" s="5">
        <f t="shared" si="111"/>
        <v>9500</v>
      </c>
      <c r="BG244" s="42">
        <v>1000</v>
      </c>
      <c r="BH244" s="42">
        <v>3350</v>
      </c>
      <c r="BI244" s="42"/>
      <c r="BJ244" s="42"/>
      <c r="BK244" s="42"/>
      <c r="BL244" s="42"/>
      <c r="BM244" s="15">
        <v>5150</v>
      </c>
    </row>
    <row r="245" spans="1:65" outlineLevel="5">
      <c r="A245" s="22">
        <f t="shared" si="113"/>
        <v>7</v>
      </c>
      <c r="B245" s="9">
        <f t="shared" si="112"/>
        <v>43669</v>
      </c>
      <c r="C245" s="51">
        <v>527423</v>
      </c>
      <c r="D245" s="64">
        <f t="shared" si="101"/>
        <v>37.299999999999997</v>
      </c>
      <c r="E245" s="12">
        <v>38</v>
      </c>
      <c r="F245" s="12">
        <v>37</v>
      </c>
      <c r="G245" s="12">
        <v>38</v>
      </c>
      <c r="H245" s="12">
        <v>38</v>
      </c>
      <c r="I245" s="12">
        <v>37</v>
      </c>
      <c r="J245" s="12">
        <v>36</v>
      </c>
      <c r="K245" s="12">
        <v>37</v>
      </c>
      <c r="L245" s="12">
        <v>37</v>
      </c>
      <c r="M245" s="74" t="str">
        <f t="shared" si="102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3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4"/>
        <v/>
      </c>
      <c r="AF245" s="41"/>
      <c r="AG245" s="41"/>
      <c r="AH245" s="41"/>
      <c r="AI245" s="41"/>
      <c r="AJ245" s="41"/>
      <c r="AK245" s="41"/>
      <c r="AL245" s="41"/>
      <c r="AM245" s="41"/>
      <c r="AN245" s="45">
        <f t="shared" si="105"/>
        <v>39.021526418786692</v>
      </c>
      <c r="AO245" s="41">
        <v>1022</v>
      </c>
      <c r="AP245" s="110"/>
      <c r="AQ245" s="111"/>
      <c r="AR245" s="126" t="str">
        <f t="shared" si="106"/>
        <v/>
      </c>
      <c r="AS245" s="126" t="str">
        <f t="shared" si="107"/>
        <v/>
      </c>
      <c r="AT245" s="127">
        <v>1388</v>
      </c>
      <c r="AU245" s="128"/>
      <c r="AV245" s="129"/>
      <c r="AW245" s="126" t="str">
        <f t="shared" si="108"/>
        <v/>
      </c>
      <c r="AX245" s="126" t="str">
        <f t="shared" si="109"/>
        <v/>
      </c>
      <c r="AY245" s="143" t="str">
        <f t="shared" si="110"/>
        <v/>
      </c>
      <c r="AZ245" s="97">
        <v>78.900000000000006</v>
      </c>
      <c r="BA245" s="68"/>
      <c r="BB245" s="68"/>
      <c r="BC245" s="68"/>
      <c r="BD245" s="68"/>
      <c r="BE245" s="15"/>
      <c r="BF245" s="5">
        <f t="shared" si="111"/>
        <v>11490</v>
      </c>
      <c r="BG245" s="42">
        <v>3200</v>
      </c>
      <c r="BH245" s="42">
        <v>3150</v>
      </c>
      <c r="BI245" s="42"/>
      <c r="BJ245" s="42"/>
      <c r="BK245" s="42"/>
      <c r="BL245" s="42"/>
      <c r="BM245" s="15">
        <v>5140</v>
      </c>
    </row>
    <row r="246" spans="1:65" outlineLevel="5">
      <c r="A246" s="22">
        <f t="shared" si="113"/>
        <v>7</v>
      </c>
      <c r="B246" s="9">
        <f t="shared" si="112"/>
        <v>43670</v>
      </c>
      <c r="C246" s="51">
        <v>514448</v>
      </c>
      <c r="D246" s="64">
        <f t="shared" si="101"/>
        <v>37.299999999999997</v>
      </c>
      <c r="E246" s="12">
        <v>38</v>
      </c>
      <c r="F246" s="12">
        <v>37</v>
      </c>
      <c r="G246" s="12">
        <v>38</v>
      </c>
      <c r="H246" s="12">
        <v>38</v>
      </c>
      <c r="I246" s="12">
        <v>37</v>
      </c>
      <c r="J246" s="12">
        <v>36</v>
      </c>
      <c r="K246" s="12">
        <v>37</v>
      </c>
      <c r="L246" s="12">
        <v>37</v>
      </c>
      <c r="M246" s="74" t="str">
        <f t="shared" si="102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103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4"/>
        <v/>
      </c>
      <c r="AF246" s="41"/>
      <c r="AG246" s="41"/>
      <c r="AH246" s="41"/>
      <c r="AI246" s="41"/>
      <c r="AJ246" s="41"/>
      <c r="AK246" s="41"/>
      <c r="AL246" s="41"/>
      <c r="AM246" s="41"/>
      <c r="AN246" s="45">
        <f t="shared" si="105"/>
        <v>33.739424703891707</v>
      </c>
      <c r="AO246" s="41">
        <v>1182</v>
      </c>
      <c r="AP246" s="110"/>
      <c r="AQ246" s="111"/>
      <c r="AR246" s="126" t="str">
        <f t="shared" si="106"/>
        <v/>
      </c>
      <c r="AS246" s="126" t="str">
        <f t="shared" si="107"/>
        <v/>
      </c>
      <c r="AT246" s="127">
        <v>1375</v>
      </c>
      <c r="AU246" s="128"/>
      <c r="AV246" s="129"/>
      <c r="AW246" s="126" t="str">
        <f t="shared" si="108"/>
        <v/>
      </c>
      <c r="AX246" s="126" t="str">
        <f t="shared" si="109"/>
        <v/>
      </c>
      <c r="AY246" s="143" t="str">
        <f t="shared" si="110"/>
        <v/>
      </c>
      <c r="AZ246" s="97">
        <v>79.3</v>
      </c>
      <c r="BA246" s="68"/>
      <c r="BB246" s="68"/>
      <c r="BC246" s="68"/>
      <c r="BD246" s="68"/>
      <c r="BE246" s="15"/>
      <c r="BF246" s="5">
        <f t="shared" si="111"/>
        <v>11380</v>
      </c>
      <c r="BG246" s="42">
        <v>4800</v>
      </c>
      <c r="BH246" s="42">
        <v>1550</v>
      </c>
      <c r="BI246" s="42"/>
      <c r="BJ246" s="42"/>
      <c r="BK246" s="42"/>
      <c r="BL246" s="42"/>
      <c r="BM246" s="15">
        <v>5030</v>
      </c>
    </row>
    <row r="247" spans="1:65" outlineLevel="5">
      <c r="A247" s="22">
        <f t="shared" si="113"/>
        <v>7</v>
      </c>
      <c r="B247" s="9">
        <f t="shared" si="112"/>
        <v>43671</v>
      </c>
      <c r="C247" s="51">
        <v>527847</v>
      </c>
      <c r="D247" s="64">
        <f t="shared" si="101"/>
        <v>37.299999999999997</v>
      </c>
      <c r="E247" s="12">
        <v>38</v>
      </c>
      <c r="F247" s="12">
        <v>37</v>
      </c>
      <c r="G247" s="12">
        <v>38</v>
      </c>
      <c r="H247" s="12">
        <v>38</v>
      </c>
      <c r="I247" s="12">
        <v>37</v>
      </c>
      <c r="J247" s="12">
        <v>36</v>
      </c>
      <c r="K247" s="12">
        <v>37</v>
      </c>
      <c r="L247" s="12">
        <v>37</v>
      </c>
      <c r="M247" s="74" t="str">
        <f t="shared" si="102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3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4"/>
        <v/>
      </c>
      <c r="AF247" s="41"/>
      <c r="AG247" s="41"/>
      <c r="AH247" s="41"/>
      <c r="AI247" s="41"/>
      <c r="AJ247" s="41"/>
      <c r="AK247" s="41"/>
      <c r="AL247" s="41"/>
      <c r="AM247" s="41"/>
      <c r="AN247" s="45">
        <f t="shared" si="105"/>
        <v>36.090497737556561</v>
      </c>
      <c r="AO247" s="41">
        <v>1105</v>
      </c>
      <c r="AP247" s="110"/>
      <c r="AQ247" s="111"/>
      <c r="AR247" s="126" t="str">
        <f t="shared" si="106"/>
        <v/>
      </c>
      <c r="AS247" s="126" t="str">
        <f t="shared" si="107"/>
        <v/>
      </c>
      <c r="AT247" s="127">
        <v>1348</v>
      </c>
      <c r="AU247" s="128"/>
      <c r="AV247" s="129"/>
      <c r="AW247" s="126" t="str">
        <f t="shared" si="108"/>
        <v/>
      </c>
      <c r="AX247" s="126" t="str">
        <f t="shared" si="109"/>
        <v/>
      </c>
      <c r="AY247" s="143" t="str">
        <f t="shared" si="110"/>
        <v/>
      </c>
      <c r="AZ247" s="97">
        <v>79.2</v>
      </c>
      <c r="BA247" s="68"/>
      <c r="BB247" s="68"/>
      <c r="BC247" s="68"/>
      <c r="BD247" s="68"/>
      <c r="BE247" s="15"/>
      <c r="BF247" s="5">
        <f t="shared" si="111"/>
        <v>9970</v>
      </c>
      <c r="BG247" s="42">
        <v>4800</v>
      </c>
      <c r="BH247" s="42">
        <v>0</v>
      </c>
      <c r="BI247" s="42"/>
      <c r="BJ247" s="42"/>
      <c r="BK247" s="42"/>
      <c r="BL247" s="42"/>
      <c r="BM247" s="15">
        <v>5170</v>
      </c>
    </row>
    <row r="248" spans="1:65" outlineLevel="5">
      <c r="A248" s="22">
        <f t="shared" si="113"/>
        <v>7</v>
      </c>
      <c r="B248" s="9">
        <f t="shared" si="112"/>
        <v>43672</v>
      </c>
      <c r="C248" s="51">
        <v>502980</v>
      </c>
      <c r="D248" s="64">
        <f t="shared" si="101"/>
        <v>37.299999999999997</v>
      </c>
      <c r="E248" s="12">
        <v>38</v>
      </c>
      <c r="F248" s="12">
        <v>37</v>
      </c>
      <c r="G248" s="12">
        <v>38</v>
      </c>
      <c r="H248" s="12">
        <v>38</v>
      </c>
      <c r="I248" s="12">
        <v>37</v>
      </c>
      <c r="J248" s="12">
        <v>36</v>
      </c>
      <c r="K248" s="12">
        <v>37</v>
      </c>
      <c r="L248" s="12">
        <v>37</v>
      </c>
      <c r="M248" s="74">
        <f t="shared" si="102"/>
        <v>7.4</v>
      </c>
      <c r="N248" s="83">
        <v>7.45</v>
      </c>
      <c r="O248" s="83">
        <v>7.35</v>
      </c>
      <c r="P248" s="83">
        <v>7.34</v>
      </c>
      <c r="Q248" s="83">
        <v>7.29</v>
      </c>
      <c r="R248" s="83"/>
      <c r="S248" s="83"/>
      <c r="T248" s="83"/>
      <c r="U248" s="83"/>
      <c r="V248" s="5" t="str">
        <f t="shared" si="103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4"/>
        <v/>
      </c>
      <c r="AF248" s="41"/>
      <c r="AG248" s="41"/>
      <c r="AH248" s="41"/>
      <c r="AI248" s="41"/>
      <c r="AJ248" s="41"/>
      <c r="AK248" s="41"/>
      <c r="AL248" s="41"/>
      <c r="AM248" s="41"/>
      <c r="AN248" s="45">
        <f t="shared" si="105"/>
        <v>28.124118476727787</v>
      </c>
      <c r="AO248" s="41">
        <v>1418</v>
      </c>
      <c r="AP248" s="110">
        <v>4.3499999999999996</v>
      </c>
      <c r="AQ248" s="111">
        <v>3.23</v>
      </c>
      <c r="AR248" s="126">
        <f t="shared" si="106"/>
        <v>74.252873563218387</v>
      </c>
      <c r="AS248" s="126">
        <f t="shared" si="107"/>
        <v>25.747126436781613</v>
      </c>
      <c r="AT248" s="127">
        <v>1645</v>
      </c>
      <c r="AU248" s="128">
        <v>2.4300000000000002</v>
      </c>
      <c r="AV248" s="129">
        <v>1.51</v>
      </c>
      <c r="AW248" s="126">
        <f t="shared" si="108"/>
        <v>62.139917695473244</v>
      </c>
      <c r="AX248" s="126">
        <f t="shared" si="109"/>
        <v>37.860082304526756</v>
      </c>
      <c r="AY248" s="143">
        <f t="shared" si="110"/>
        <v>43.087898775070677</v>
      </c>
      <c r="AZ248" s="97">
        <v>78.8</v>
      </c>
      <c r="BA248" s="68"/>
      <c r="BB248" s="68"/>
      <c r="BC248" s="68"/>
      <c r="BD248" s="68"/>
      <c r="BE248" s="15"/>
      <c r="BF248" s="5">
        <f t="shared" si="111"/>
        <v>13960</v>
      </c>
      <c r="BG248" s="42">
        <v>4800</v>
      </c>
      <c r="BH248" s="42">
        <v>4000</v>
      </c>
      <c r="BI248" s="42"/>
      <c r="BJ248" s="42"/>
      <c r="BK248" s="42"/>
      <c r="BL248" s="42"/>
      <c r="BM248" s="15">
        <v>5160</v>
      </c>
    </row>
    <row r="249" spans="1:65" outlineLevel="5">
      <c r="A249" s="22">
        <f t="shared" si="113"/>
        <v>7</v>
      </c>
      <c r="B249" s="9">
        <f t="shared" si="112"/>
        <v>43673</v>
      </c>
      <c r="C249" s="51">
        <v>481905</v>
      </c>
      <c r="D249" s="64">
        <f t="shared" si="101"/>
        <v>37</v>
      </c>
      <c r="E249" s="12">
        <v>37</v>
      </c>
      <c r="F249" s="12">
        <v>37</v>
      </c>
      <c r="G249" s="12">
        <v>38</v>
      </c>
      <c r="H249" s="12">
        <v>38</v>
      </c>
      <c r="I249" s="12">
        <v>36</v>
      </c>
      <c r="J249" s="12">
        <v>36</v>
      </c>
      <c r="K249" s="12">
        <v>37</v>
      </c>
      <c r="L249" s="12">
        <v>37</v>
      </c>
      <c r="M249" s="74" t="str">
        <f t="shared" si="102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103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4"/>
        <v/>
      </c>
      <c r="AF249" s="41"/>
      <c r="AG249" s="41"/>
      <c r="AH249" s="41"/>
      <c r="AI249" s="41"/>
      <c r="AJ249" s="41"/>
      <c r="AK249" s="41"/>
      <c r="AL249" s="41"/>
      <c r="AM249" s="41"/>
      <c r="AN249" s="45">
        <f t="shared" si="105"/>
        <v>28.608321377331421</v>
      </c>
      <c r="AO249" s="41">
        <v>1394</v>
      </c>
      <c r="AP249" s="110"/>
      <c r="AQ249" s="111"/>
      <c r="AR249" s="126" t="str">
        <f t="shared" si="106"/>
        <v/>
      </c>
      <c r="AS249" s="126" t="str">
        <f t="shared" si="107"/>
        <v/>
      </c>
      <c r="AT249" s="127">
        <v>1817</v>
      </c>
      <c r="AU249" s="128"/>
      <c r="AV249" s="129"/>
      <c r="AW249" s="126" t="str">
        <f t="shared" si="108"/>
        <v/>
      </c>
      <c r="AX249" s="126" t="str">
        <f t="shared" si="109"/>
        <v/>
      </c>
      <c r="AY249" s="143" t="str">
        <f t="shared" si="110"/>
        <v/>
      </c>
      <c r="AZ249" s="97"/>
      <c r="BA249" s="68"/>
      <c r="BB249" s="68"/>
      <c r="BC249" s="68"/>
      <c r="BD249" s="68"/>
      <c r="BE249" s="15"/>
      <c r="BF249" s="5">
        <f t="shared" si="111"/>
        <v>13560</v>
      </c>
      <c r="BG249" s="42">
        <v>4800</v>
      </c>
      <c r="BH249" s="42">
        <v>3720</v>
      </c>
      <c r="BI249" s="42"/>
      <c r="BJ249" s="42"/>
      <c r="BK249" s="42"/>
      <c r="BL249" s="42"/>
      <c r="BM249" s="15">
        <v>5040</v>
      </c>
    </row>
    <row r="250" spans="1:65" outlineLevel="5">
      <c r="A250" s="22">
        <f t="shared" si="113"/>
        <v>7</v>
      </c>
      <c r="B250" s="9">
        <f t="shared" si="112"/>
        <v>43674</v>
      </c>
      <c r="C250" s="51">
        <v>459240</v>
      </c>
      <c r="D250" s="64">
        <f t="shared" si="101"/>
        <v>36.799999999999997</v>
      </c>
      <c r="E250" s="12">
        <v>37</v>
      </c>
      <c r="F250" s="12">
        <v>37</v>
      </c>
      <c r="G250" s="12">
        <v>38</v>
      </c>
      <c r="H250" s="12">
        <v>37</v>
      </c>
      <c r="I250" s="12">
        <v>36</v>
      </c>
      <c r="J250" s="12">
        <v>36</v>
      </c>
      <c r="K250" s="12">
        <v>37</v>
      </c>
      <c r="L250" s="12">
        <v>36</v>
      </c>
      <c r="M250" s="74" t="str">
        <f t="shared" si="102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103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4"/>
        <v/>
      </c>
      <c r="AF250" s="41"/>
      <c r="AG250" s="41"/>
      <c r="AH250" s="41"/>
      <c r="AI250" s="41"/>
      <c r="AJ250" s="41"/>
      <c r="AK250" s="41"/>
      <c r="AL250" s="41"/>
      <c r="AM250" s="41"/>
      <c r="AN250" s="45">
        <f t="shared" si="105"/>
        <v>30.280941533788916</v>
      </c>
      <c r="AO250" s="41">
        <v>1317</v>
      </c>
      <c r="AP250" s="110"/>
      <c r="AQ250" s="111"/>
      <c r="AR250" s="126" t="str">
        <f t="shared" si="106"/>
        <v/>
      </c>
      <c r="AS250" s="126" t="str">
        <f t="shared" si="107"/>
        <v/>
      </c>
      <c r="AT250" s="127">
        <v>1705</v>
      </c>
      <c r="AU250" s="128"/>
      <c r="AV250" s="129"/>
      <c r="AW250" s="126" t="str">
        <f t="shared" si="108"/>
        <v/>
      </c>
      <c r="AX250" s="126" t="str">
        <f t="shared" si="109"/>
        <v/>
      </c>
      <c r="AY250" s="143" t="str">
        <f t="shared" si="110"/>
        <v/>
      </c>
      <c r="AZ250" s="97"/>
      <c r="BA250" s="68"/>
      <c r="BB250" s="68"/>
      <c r="BC250" s="68"/>
      <c r="BD250" s="68"/>
      <c r="BE250" s="15"/>
      <c r="BF250" s="5">
        <f t="shared" si="111"/>
        <v>12800</v>
      </c>
      <c r="BG250" s="42">
        <v>4800</v>
      </c>
      <c r="BH250" s="42">
        <v>2890</v>
      </c>
      <c r="BI250" s="42"/>
      <c r="BJ250" s="42"/>
      <c r="BK250" s="42"/>
      <c r="BL250" s="42"/>
      <c r="BM250" s="15">
        <v>5110</v>
      </c>
    </row>
    <row r="251" spans="1:65" outlineLevel="5">
      <c r="A251" s="22">
        <f t="shared" si="113"/>
        <v>7</v>
      </c>
      <c r="B251" s="9">
        <f t="shared" si="112"/>
        <v>43675</v>
      </c>
      <c r="C251" s="51">
        <v>456847</v>
      </c>
      <c r="D251" s="64">
        <f t="shared" si="101"/>
        <v>36.299999999999997</v>
      </c>
      <c r="E251" s="12">
        <v>36</v>
      </c>
      <c r="F251" s="12">
        <v>36</v>
      </c>
      <c r="G251" s="12">
        <v>38</v>
      </c>
      <c r="H251" s="12">
        <v>37</v>
      </c>
      <c r="I251" s="12">
        <v>35</v>
      </c>
      <c r="J251" s="12">
        <v>35</v>
      </c>
      <c r="K251" s="12">
        <v>37</v>
      </c>
      <c r="L251" s="12">
        <v>36</v>
      </c>
      <c r="M251" s="74" t="str">
        <f t="shared" si="102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3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4"/>
        <v/>
      </c>
      <c r="AF251" s="41"/>
      <c r="AG251" s="41"/>
      <c r="AH251" s="41"/>
      <c r="AI251" s="41"/>
      <c r="AJ251" s="41"/>
      <c r="AK251" s="41"/>
      <c r="AL251" s="41"/>
      <c r="AM251" s="41"/>
      <c r="AN251" s="45">
        <f t="shared" si="105"/>
        <v>28.794223826714802</v>
      </c>
      <c r="AO251" s="41">
        <v>1385</v>
      </c>
      <c r="AP251" s="110"/>
      <c r="AQ251" s="111"/>
      <c r="AR251" s="126" t="str">
        <f t="shared" si="106"/>
        <v/>
      </c>
      <c r="AS251" s="126" t="str">
        <f t="shared" si="107"/>
        <v/>
      </c>
      <c r="AT251" s="127">
        <v>1876</v>
      </c>
      <c r="AU251" s="128"/>
      <c r="AV251" s="129"/>
      <c r="AW251" s="126" t="str">
        <f t="shared" si="108"/>
        <v/>
      </c>
      <c r="AX251" s="126" t="str">
        <f t="shared" si="109"/>
        <v/>
      </c>
      <c r="AY251" s="143" t="str">
        <f t="shared" si="110"/>
        <v/>
      </c>
      <c r="AZ251" s="97">
        <v>78.8</v>
      </c>
      <c r="BA251" s="68"/>
      <c r="BB251" s="68"/>
      <c r="BC251" s="68"/>
      <c r="BD251" s="68"/>
      <c r="BE251" s="15"/>
      <c r="BF251" s="5">
        <f t="shared" si="111"/>
        <v>14040</v>
      </c>
      <c r="BG251" s="42">
        <v>4800</v>
      </c>
      <c r="BH251" s="42">
        <v>4250</v>
      </c>
      <c r="BI251" s="42"/>
      <c r="BJ251" s="42"/>
      <c r="BK251" s="42"/>
      <c r="BL251" s="42"/>
      <c r="BM251" s="15">
        <v>4990</v>
      </c>
    </row>
    <row r="252" spans="1:65" outlineLevel="5">
      <c r="A252" s="22">
        <f t="shared" si="113"/>
        <v>7</v>
      </c>
      <c r="B252" s="9">
        <f t="shared" si="112"/>
        <v>43676</v>
      </c>
      <c r="C252" s="51">
        <v>471931</v>
      </c>
      <c r="D252" s="64">
        <f t="shared" si="101"/>
        <v>36</v>
      </c>
      <c r="E252" s="12">
        <v>36</v>
      </c>
      <c r="F252" s="12">
        <v>36</v>
      </c>
      <c r="G252" s="12">
        <v>37</v>
      </c>
      <c r="H252" s="12">
        <v>37</v>
      </c>
      <c r="I252" s="12">
        <v>35</v>
      </c>
      <c r="J252" s="12">
        <v>35</v>
      </c>
      <c r="K252" s="12">
        <v>36</v>
      </c>
      <c r="L252" s="12">
        <v>36</v>
      </c>
      <c r="M252" s="74" t="str">
        <f t="shared" si="102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3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4"/>
        <v/>
      </c>
      <c r="AF252" s="41"/>
      <c r="AG252" s="41"/>
      <c r="AH252" s="41"/>
      <c r="AI252" s="41"/>
      <c r="AJ252" s="41"/>
      <c r="AK252" s="41"/>
      <c r="AL252" s="41"/>
      <c r="AM252" s="41"/>
      <c r="AN252" s="45">
        <f t="shared" si="105"/>
        <v>28.608321377331421</v>
      </c>
      <c r="AO252" s="41">
        <v>1394</v>
      </c>
      <c r="AP252" s="110"/>
      <c r="AQ252" s="111"/>
      <c r="AR252" s="126" t="str">
        <f t="shared" si="106"/>
        <v/>
      </c>
      <c r="AS252" s="126" t="str">
        <f t="shared" si="107"/>
        <v/>
      </c>
      <c r="AT252" s="127">
        <v>1903</v>
      </c>
      <c r="AU252" s="128"/>
      <c r="AV252" s="129"/>
      <c r="AW252" s="126" t="str">
        <f t="shared" si="108"/>
        <v/>
      </c>
      <c r="AX252" s="126" t="str">
        <f t="shared" si="109"/>
        <v/>
      </c>
      <c r="AY252" s="143" t="str">
        <f t="shared" si="110"/>
        <v/>
      </c>
      <c r="AZ252" s="97">
        <v>79.099999999999994</v>
      </c>
      <c r="BA252" s="68">
        <v>63.5</v>
      </c>
      <c r="BB252" s="68"/>
      <c r="BC252" s="68"/>
      <c r="BD252" s="68"/>
      <c r="BE252" s="15"/>
      <c r="BF252" s="5">
        <f t="shared" si="111"/>
        <v>14030</v>
      </c>
      <c r="BG252" s="42">
        <v>4800</v>
      </c>
      <c r="BH252" s="42">
        <v>4110</v>
      </c>
      <c r="BI252" s="42"/>
      <c r="BJ252" s="42"/>
      <c r="BK252" s="42"/>
      <c r="BL252" s="42"/>
      <c r="BM252" s="15">
        <v>5120</v>
      </c>
    </row>
    <row r="253" spans="1:65" ht="17.25" outlineLevel="5" thickBot="1">
      <c r="A253" s="31">
        <f t="shared" si="113"/>
        <v>7</v>
      </c>
      <c r="B253" s="32">
        <f t="shared" si="112"/>
        <v>43677</v>
      </c>
      <c r="C253" s="51">
        <v>475115</v>
      </c>
      <c r="D253" s="64">
        <f t="shared" si="101"/>
        <v>36</v>
      </c>
      <c r="E253" s="12">
        <v>36</v>
      </c>
      <c r="F253" s="12">
        <v>36</v>
      </c>
      <c r="G253" s="12">
        <v>37</v>
      </c>
      <c r="H253" s="12">
        <v>37</v>
      </c>
      <c r="I253" s="12">
        <v>35</v>
      </c>
      <c r="J253" s="12">
        <v>35</v>
      </c>
      <c r="K253" s="12">
        <v>36</v>
      </c>
      <c r="L253" s="12">
        <v>36</v>
      </c>
      <c r="M253" s="74" t="str">
        <f t="shared" si="102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103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4"/>
        <v/>
      </c>
      <c r="AF253" s="41"/>
      <c r="AG253" s="41"/>
      <c r="AH253" s="41"/>
      <c r="AI253" s="41"/>
      <c r="AJ253" s="41"/>
      <c r="AK253" s="41"/>
      <c r="AL253" s="41"/>
      <c r="AM253" s="41"/>
      <c r="AN253" s="45">
        <f t="shared" si="105"/>
        <v>29.850299401197606</v>
      </c>
      <c r="AO253" s="41">
        <v>1336</v>
      </c>
      <c r="AP253" s="110"/>
      <c r="AQ253" s="111"/>
      <c r="AR253" s="126" t="str">
        <f t="shared" si="106"/>
        <v/>
      </c>
      <c r="AS253" s="126" t="str">
        <f t="shared" si="107"/>
        <v/>
      </c>
      <c r="AT253" s="127">
        <v>1900</v>
      </c>
      <c r="AU253" s="128"/>
      <c r="AV253" s="129"/>
      <c r="AW253" s="126" t="str">
        <f t="shared" si="108"/>
        <v/>
      </c>
      <c r="AX253" s="126" t="str">
        <f t="shared" si="109"/>
        <v/>
      </c>
      <c r="AY253" s="143" t="str">
        <f t="shared" si="110"/>
        <v/>
      </c>
      <c r="AZ253" s="97">
        <v>80</v>
      </c>
      <c r="BA253" s="68"/>
      <c r="BB253" s="68"/>
      <c r="BC253" s="68"/>
      <c r="BD253" s="68"/>
      <c r="BE253" s="15"/>
      <c r="BF253" s="5">
        <f t="shared" si="111"/>
        <v>15274</v>
      </c>
      <c r="BG253" s="42">
        <v>4800</v>
      </c>
      <c r="BH253" s="42">
        <v>5390</v>
      </c>
      <c r="BI253" s="42"/>
      <c r="BJ253" s="42"/>
      <c r="BK253" s="42"/>
      <c r="BL253" s="42"/>
      <c r="BM253" s="15">
        <v>5084</v>
      </c>
    </row>
    <row r="254" spans="1:65" outlineLevel="4">
      <c r="A254" s="157" t="s">
        <v>41</v>
      </c>
      <c r="B254" s="158"/>
      <c r="C254" s="50">
        <f t="shared" ref="C254:BM254" si="114">SUBTOTAL(4,C223:C253)</f>
        <v>527847</v>
      </c>
      <c r="D254" s="60">
        <f t="shared" si="114"/>
        <v>38.299999999999997</v>
      </c>
      <c r="E254" s="28">
        <f t="shared" si="114"/>
        <v>39</v>
      </c>
      <c r="F254" s="28">
        <f t="shared" si="114"/>
        <v>38</v>
      </c>
      <c r="G254" s="28">
        <f t="shared" si="114"/>
        <v>40</v>
      </c>
      <c r="H254" s="28">
        <f t="shared" si="114"/>
        <v>39</v>
      </c>
      <c r="I254" s="28">
        <f t="shared" si="114"/>
        <v>38</v>
      </c>
      <c r="J254" s="28">
        <f t="shared" si="114"/>
        <v>37</v>
      </c>
      <c r="K254" s="28">
        <f t="shared" si="114"/>
        <v>39</v>
      </c>
      <c r="L254" s="28">
        <f t="shared" si="114"/>
        <v>38</v>
      </c>
      <c r="M254" s="71">
        <f t="shared" si="114"/>
        <v>7.4</v>
      </c>
      <c r="N254" s="82">
        <f t="shared" si="114"/>
        <v>7.45</v>
      </c>
      <c r="O254" s="82">
        <f t="shared" si="114"/>
        <v>7.36</v>
      </c>
      <c r="P254" s="82">
        <f t="shared" si="114"/>
        <v>7.42</v>
      </c>
      <c r="Q254" s="82">
        <f t="shared" si="114"/>
        <v>7.46</v>
      </c>
      <c r="R254" s="82">
        <f t="shared" si="114"/>
        <v>0</v>
      </c>
      <c r="S254" s="82">
        <f t="shared" si="114"/>
        <v>0</v>
      </c>
      <c r="T254" s="82">
        <f t="shared" si="114"/>
        <v>0</v>
      </c>
      <c r="U254" s="82">
        <f t="shared" si="114"/>
        <v>0</v>
      </c>
      <c r="V254" s="29">
        <f t="shared" si="114"/>
        <v>0</v>
      </c>
      <c r="W254" s="39">
        <f t="shared" si="114"/>
        <v>0</v>
      </c>
      <c r="X254" s="39">
        <f t="shared" si="114"/>
        <v>0</v>
      </c>
      <c r="Y254" s="39">
        <f t="shared" si="114"/>
        <v>0</v>
      </c>
      <c r="Z254" s="39">
        <f t="shared" si="114"/>
        <v>0</v>
      </c>
      <c r="AA254" s="39">
        <f t="shared" si="114"/>
        <v>0</v>
      </c>
      <c r="AB254" s="39">
        <f t="shared" si="114"/>
        <v>0</v>
      </c>
      <c r="AC254" s="39">
        <f t="shared" si="114"/>
        <v>0</v>
      </c>
      <c r="AD254" s="39">
        <f t="shared" si="114"/>
        <v>0</v>
      </c>
      <c r="AE254" s="29">
        <f t="shared" si="114"/>
        <v>0</v>
      </c>
      <c r="AF254" s="39">
        <f t="shared" si="114"/>
        <v>0</v>
      </c>
      <c r="AG254" s="39">
        <f t="shared" si="114"/>
        <v>0</v>
      </c>
      <c r="AH254" s="39">
        <f t="shared" si="114"/>
        <v>0</v>
      </c>
      <c r="AI254" s="39">
        <f t="shared" si="114"/>
        <v>0</v>
      </c>
      <c r="AJ254" s="39">
        <f t="shared" si="114"/>
        <v>0</v>
      </c>
      <c r="AK254" s="39">
        <f t="shared" si="114"/>
        <v>0</v>
      </c>
      <c r="AL254" s="39">
        <f t="shared" si="114"/>
        <v>0</v>
      </c>
      <c r="AM254" s="39">
        <f t="shared" si="114"/>
        <v>0</v>
      </c>
      <c r="AN254" s="39">
        <f t="shared" si="114"/>
        <v>43.394994559303591</v>
      </c>
      <c r="AO254" s="39">
        <f t="shared" si="114"/>
        <v>1935</v>
      </c>
      <c r="AP254" s="104">
        <f t="shared" si="114"/>
        <v>4.4400000000000004</v>
      </c>
      <c r="AQ254" s="105">
        <f t="shared" si="114"/>
        <v>3.35</v>
      </c>
      <c r="AR254" s="106">
        <f t="shared" si="114"/>
        <v>75.450450450450447</v>
      </c>
      <c r="AS254" s="106">
        <f t="shared" si="114"/>
        <v>25.747126436781613</v>
      </c>
      <c r="AT254" s="107">
        <f t="shared" si="114"/>
        <v>1981</v>
      </c>
      <c r="AU254" s="108">
        <f t="shared" si="114"/>
        <v>2.46</v>
      </c>
      <c r="AV254" s="109">
        <f t="shared" si="114"/>
        <v>1.51</v>
      </c>
      <c r="AW254" s="106">
        <f t="shared" si="114"/>
        <v>62.719298245614041</v>
      </c>
      <c r="AX254" s="106">
        <f t="shared" si="114"/>
        <v>39.565217391304351</v>
      </c>
      <c r="AY254" s="60">
        <f t="shared" si="114"/>
        <v>49.61462148962147</v>
      </c>
      <c r="AZ254" s="96">
        <f t="shared" si="114"/>
        <v>81</v>
      </c>
      <c r="BA254" s="67">
        <f t="shared" si="114"/>
        <v>63.5</v>
      </c>
      <c r="BB254" s="67">
        <f t="shared" si="114"/>
        <v>0</v>
      </c>
      <c r="BC254" s="67">
        <f t="shared" si="114"/>
        <v>0</v>
      </c>
      <c r="BD254" s="67">
        <f t="shared" si="114"/>
        <v>0</v>
      </c>
      <c r="BE254" s="27">
        <f t="shared" si="114"/>
        <v>0</v>
      </c>
      <c r="BF254" s="29">
        <f t="shared" si="114"/>
        <v>16070</v>
      </c>
      <c r="BG254" s="39">
        <f t="shared" si="114"/>
        <v>4800</v>
      </c>
      <c r="BH254" s="40">
        <f t="shared" si="114"/>
        <v>6190</v>
      </c>
      <c r="BI254" s="40">
        <f t="shared" si="114"/>
        <v>0</v>
      </c>
      <c r="BJ254" s="40">
        <f t="shared" si="114"/>
        <v>0</v>
      </c>
      <c r="BK254" s="40">
        <f t="shared" si="114"/>
        <v>0</v>
      </c>
      <c r="BL254" s="40">
        <f t="shared" si="114"/>
        <v>0</v>
      </c>
      <c r="BM254" s="27">
        <f t="shared" si="114"/>
        <v>5250</v>
      </c>
    </row>
    <row r="255" spans="1:65" outlineLevel="3">
      <c r="A255" s="187" t="s">
        <v>30</v>
      </c>
      <c r="B255" s="188"/>
      <c r="C255" s="51">
        <f t="shared" ref="C255:BM255" si="115">SUBTOTAL(5,C223:C253)</f>
        <v>371184</v>
      </c>
      <c r="D255" s="61">
        <f t="shared" si="115"/>
        <v>35</v>
      </c>
      <c r="E255" s="12">
        <f t="shared" si="115"/>
        <v>35</v>
      </c>
      <c r="F255" s="12">
        <f t="shared" si="115"/>
        <v>34</v>
      </c>
      <c r="G255" s="12">
        <f t="shared" si="115"/>
        <v>37</v>
      </c>
      <c r="H255" s="12">
        <f t="shared" si="115"/>
        <v>35</v>
      </c>
      <c r="I255" s="12">
        <f t="shared" si="115"/>
        <v>34</v>
      </c>
      <c r="J255" s="12">
        <f t="shared" si="115"/>
        <v>33</v>
      </c>
      <c r="K255" s="12">
        <f t="shared" si="115"/>
        <v>36</v>
      </c>
      <c r="L255" s="12">
        <f t="shared" si="115"/>
        <v>34</v>
      </c>
      <c r="M255" s="72">
        <f t="shared" si="115"/>
        <v>7.3</v>
      </c>
      <c r="N255" s="83">
        <f t="shared" si="115"/>
        <v>7.22</v>
      </c>
      <c r="O255" s="83">
        <f t="shared" si="115"/>
        <v>7.24</v>
      </c>
      <c r="P255" s="83">
        <f t="shared" si="115"/>
        <v>7.24</v>
      </c>
      <c r="Q255" s="83">
        <f t="shared" si="115"/>
        <v>7.26</v>
      </c>
      <c r="R255" s="83">
        <f t="shared" si="115"/>
        <v>0</v>
      </c>
      <c r="S255" s="83">
        <f t="shared" si="115"/>
        <v>0</v>
      </c>
      <c r="T255" s="83">
        <f t="shared" si="115"/>
        <v>0</v>
      </c>
      <c r="U255" s="83">
        <f t="shared" si="115"/>
        <v>0</v>
      </c>
      <c r="V255" s="6">
        <f t="shared" si="115"/>
        <v>0</v>
      </c>
      <c r="W255" s="41">
        <f t="shared" si="115"/>
        <v>0</v>
      </c>
      <c r="X255" s="41">
        <f t="shared" si="115"/>
        <v>0</v>
      </c>
      <c r="Y255" s="41">
        <f t="shared" si="115"/>
        <v>0</v>
      </c>
      <c r="Z255" s="41">
        <f t="shared" si="115"/>
        <v>0</v>
      </c>
      <c r="AA255" s="41">
        <f t="shared" si="115"/>
        <v>0</v>
      </c>
      <c r="AB255" s="41">
        <f t="shared" si="115"/>
        <v>0</v>
      </c>
      <c r="AC255" s="41">
        <f t="shared" si="115"/>
        <v>0</v>
      </c>
      <c r="AD255" s="41">
        <f t="shared" si="115"/>
        <v>0</v>
      </c>
      <c r="AE255" s="6">
        <f t="shared" si="115"/>
        <v>0</v>
      </c>
      <c r="AF255" s="41">
        <f t="shared" si="115"/>
        <v>0</v>
      </c>
      <c r="AG255" s="41">
        <f t="shared" si="115"/>
        <v>0</v>
      </c>
      <c r="AH255" s="41">
        <f t="shared" si="115"/>
        <v>0</v>
      </c>
      <c r="AI255" s="41">
        <f t="shared" si="115"/>
        <v>0</v>
      </c>
      <c r="AJ255" s="41">
        <f t="shared" si="115"/>
        <v>0</v>
      </c>
      <c r="AK255" s="41">
        <f t="shared" si="115"/>
        <v>0</v>
      </c>
      <c r="AL255" s="41">
        <f t="shared" si="115"/>
        <v>0</v>
      </c>
      <c r="AM255" s="41">
        <f t="shared" si="115"/>
        <v>0</v>
      </c>
      <c r="AN255" s="41">
        <f t="shared" si="115"/>
        <v>20.609819121447028</v>
      </c>
      <c r="AO255" s="41">
        <f t="shared" si="115"/>
        <v>919</v>
      </c>
      <c r="AP255" s="110">
        <f t="shared" si="115"/>
        <v>2.96</v>
      </c>
      <c r="AQ255" s="111">
        <f t="shared" si="115"/>
        <v>2.21</v>
      </c>
      <c r="AR255" s="112">
        <f t="shared" si="115"/>
        <v>74.252873563218387</v>
      </c>
      <c r="AS255" s="112">
        <f t="shared" si="115"/>
        <v>24.549549549549553</v>
      </c>
      <c r="AT255" s="113">
        <f t="shared" si="115"/>
        <v>1348</v>
      </c>
      <c r="AU255" s="114">
        <f t="shared" si="115"/>
        <v>2.2799999999999998</v>
      </c>
      <c r="AV255" s="115">
        <f t="shared" si="115"/>
        <v>1.39</v>
      </c>
      <c r="AW255" s="112">
        <f t="shared" si="115"/>
        <v>60.434782608695649</v>
      </c>
      <c r="AX255" s="112">
        <f t="shared" si="115"/>
        <v>37.280701754385959</v>
      </c>
      <c r="AY255" s="61">
        <f t="shared" si="115"/>
        <v>43.087898775070677</v>
      </c>
      <c r="AZ255" s="97">
        <f t="shared" si="115"/>
        <v>78.8</v>
      </c>
      <c r="BA255" s="68">
        <f t="shared" si="115"/>
        <v>63.5</v>
      </c>
      <c r="BB255" s="68">
        <f t="shared" si="115"/>
        <v>0</v>
      </c>
      <c r="BC255" s="68">
        <f t="shared" si="115"/>
        <v>0</v>
      </c>
      <c r="BD255" s="68">
        <f t="shared" si="115"/>
        <v>0</v>
      </c>
      <c r="BE255" s="15">
        <f t="shared" si="115"/>
        <v>0</v>
      </c>
      <c r="BF255" s="6">
        <f t="shared" si="115"/>
        <v>9500</v>
      </c>
      <c r="BG255" s="41">
        <f t="shared" si="115"/>
        <v>1000</v>
      </c>
      <c r="BH255" s="42">
        <f t="shared" si="115"/>
        <v>0</v>
      </c>
      <c r="BI255" s="42">
        <f t="shared" si="115"/>
        <v>0</v>
      </c>
      <c r="BJ255" s="42">
        <f t="shared" si="115"/>
        <v>0</v>
      </c>
      <c r="BK255" s="42">
        <f t="shared" si="115"/>
        <v>0</v>
      </c>
      <c r="BL255" s="42">
        <f t="shared" si="115"/>
        <v>0</v>
      </c>
      <c r="BM255" s="15">
        <f t="shared" si="115"/>
        <v>3900</v>
      </c>
    </row>
    <row r="256" spans="1:65" outlineLevel="2">
      <c r="A256" s="187" t="s">
        <v>19</v>
      </c>
      <c r="B256" s="188"/>
      <c r="C256" s="51">
        <f>IFERROR(SUBTOTAL(1,C223:C253),"")</f>
        <v>466650</v>
      </c>
      <c r="D256" s="61">
        <f t="shared" ref="D256:BM256" si="116">IFERROR(SUBTOTAL(1,D223:D253),"")</f>
        <v>36.467741935483865</v>
      </c>
      <c r="E256" s="12">
        <f t="shared" si="116"/>
        <v>37.032258064516128</v>
      </c>
      <c r="F256" s="12">
        <f t="shared" si="116"/>
        <v>35.967741935483872</v>
      </c>
      <c r="G256" s="12">
        <f t="shared" si="116"/>
        <v>37.903225806451616</v>
      </c>
      <c r="H256" s="12">
        <f t="shared" si="116"/>
        <v>36.87096774193548</v>
      </c>
      <c r="I256" s="12">
        <f t="shared" si="116"/>
        <v>36.032258064516128</v>
      </c>
      <c r="J256" s="12">
        <f t="shared" si="116"/>
        <v>34.967741935483872</v>
      </c>
      <c r="K256" s="12">
        <f t="shared" si="116"/>
        <v>36.903225806451616</v>
      </c>
      <c r="L256" s="12">
        <f t="shared" si="116"/>
        <v>35.87096774193548</v>
      </c>
      <c r="M256" s="72">
        <f t="shared" si="116"/>
        <v>7.35</v>
      </c>
      <c r="N256" s="83">
        <f t="shared" si="116"/>
        <v>7.3199999999999994</v>
      </c>
      <c r="O256" s="83">
        <f t="shared" si="116"/>
        <v>7.307500000000001</v>
      </c>
      <c r="P256" s="83">
        <f t="shared" si="116"/>
        <v>7.3125</v>
      </c>
      <c r="Q256" s="83">
        <f t="shared" si="116"/>
        <v>7.3274999999999997</v>
      </c>
      <c r="R256" s="83" t="str">
        <f t="shared" si="116"/>
        <v/>
      </c>
      <c r="S256" s="83" t="str">
        <f t="shared" si="116"/>
        <v/>
      </c>
      <c r="T256" s="83" t="str">
        <f t="shared" si="116"/>
        <v/>
      </c>
      <c r="U256" s="83" t="str">
        <f t="shared" si="116"/>
        <v/>
      </c>
      <c r="V256" s="6" t="str">
        <f t="shared" si="116"/>
        <v/>
      </c>
      <c r="W256" s="41" t="str">
        <f t="shared" si="116"/>
        <v/>
      </c>
      <c r="X256" s="41" t="str">
        <f t="shared" si="116"/>
        <v/>
      </c>
      <c r="Y256" s="41" t="str">
        <f t="shared" si="116"/>
        <v/>
      </c>
      <c r="Z256" s="41" t="str">
        <f t="shared" si="116"/>
        <v/>
      </c>
      <c r="AA256" s="41" t="str">
        <f t="shared" si="116"/>
        <v/>
      </c>
      <c r="AB256" s="41" t="str">
        <f t="shared" si="116"/>
        <v/>
      </c>
      <c r="AC256" s="41" t="str">
        <f t="shared" si="116"/>
        <v/>
      </c>
      <c r="AD256" s="41" t="str">
        <f t="shared" si="116"/>
        <v/>
      </c>
      <c r="AE256" s="6" t="str">
        <f t="shared" si="116"/>
        <v/>
      </c>
      <c r="AF256" s="41" t="str">
        <f t="shared" si="116"/>
        <v/>
      </c>
      <c r="AG256" s="41" t="str">
        <f t="shared" si="116"/>
        <v/>
      </c>
      <c r="AH256" s="41" t="str">
        <f t="shared" si="116"/>
        <v/>
      </c>
      <c r="AI256" s="41" t="str">
        <f t="shared" si="116"/>
        <v/>
      </c>
      <c r="AJ256" s="41" t="str">
        <f t="shared" si="116"/>
        <v/>
      </c>
      <c r="AK256" s="41" t="str">
        <f t="shared" si="116"/>
        <v/>
      </c>
      <c r="AL256" s="41" t="str">
        <f t="shared" si="116"/>
        <v/>
      </c>
      <c r="AM256" s="41" t="str">
        <f t="shared" si="116"/>
        <v/>
      </c>
      <c r="AN256" s="41">
        <f t="shared" si="116"/>
        <v>30.334143238198795</v>
      </c>
      <c r="AO256" s="41">
        <f t="shared" si="116"/>
        <v>1366.7741935483871</v>
      </c>
      <c r="AP256" s="110">
        <f t="shared" si="116"/>
        <v>3.895</v>
      </c>
      <c r="AQ256" s="111">
        <f t="shared" si="116"/>
        <v>2.9175</v>
      </c>
      <c r="AR256" s="112">
        <f t="shared" si="116"/>
        <v>74.89032715753477</v>
      </c>
      <c r="AS256" s="112">
        <f t="shared" si="116"/>
        <v>25.10967284246523</v>
      </c>
      <c r="AT256" s="113">
        <f t="shared" si="116"/>
        <v>1678.0645161290322</v>
      </c>
      <c r="AU256" s="114">
        <f t="shared" si="116"/>
        <v>2.3674999999999997</v>
      </c>
      <c r="AV256" s="115">
        <f t="shared" si="116"/>
        <v>1.4574999999999998</v>
      </c>
      <c r="AW256" s="112">
        <f t="shared" si="116"/>
        <v>61.567402076470117</v>
      </c>
      <c r="AX256" s="112">
        <f t="shared" si="116"/>
        <v>38.432597923529876</v>
      </c>
      <c r="AY256" s="61">
        <f t="shared" si="116"/>
        <v>46.23431430335814</v>
      </c>
      <c r="AZ256" s="97">
        <f t="shared" si="116"/>
        <v>79.556521739130417</v>
      </c>
      <c r="BA256" s="68">
        <f t="shared" si="116"/>
        <v>63.5</v>
      </c>
      <c r="BB256" s="68" t="str">
        <f t="shared" si="116"/>
        <v/>
      </c>
      <c r="BC256" s="68" t="str">
        <f t="shared" si="116"/>
        <v/>
      </c>
      <c r="BD256" s="68" t="str">
        <f t="shared" si="116"/>
        <v/>
      </c>
      <c r="BE256" s="15" t="str">
        <f>IFERROR(SUBTOTAL(1,BE223:BE253),"")</f>
        <v/>
      </c>
      <c r="BF256" s="6">
        <f t="shared" si="116"/>
        <v>12951.741935483871</v>
      </c>
      <c r="BG256" s="41">
        <f t="shared" si="116"/>
        <v>4625.8064516129034</v>
      </c>
      <c r="BH256" s="42">
        <f t="shared" si="116"/>
        <v>3306.7741935483873</v>
      </c>
      <c r="BI256" s="42" t="str">
        <f t="shared" si="116"/>
        <v/>
      </c>
      <c r="BJ256" s="42" t="str">
        <f t="shared" si="116"/>
        <v/>
      </c>
      <c r="BK256" s="42" t="str">
        <f t="shared" si="116"/>
        <v/>
      </c>
      <c r="BL256" s="42" t="str">
        <f t="shared" si="116"/>
        <v/>
      </c>
      <c r="BM256" s="15">
        <f t="shared" si="116"/>
        <v>5019.1612903225805</v>
      </c>
    </row>
    <row r="257" spans="1:65" ht="17.25" outlineLevel="1" thickBot="1">
      <c r="A257" s="189" t="s">
        <v>54</v>
      </c>
      <c r="B257" s="190"/>
      <c r="C257" s="52">
        <f>SUBTOTAL(9,C223:C253)</f>
        <v>14466150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42370</v>
      </c>
      <c r="AP257" s="116"/>
      <c r="AQ257" s="117"/>
      <c r="AR257" s="118"/>
      <c r="AS257" s="118"/>
      <c r="AT257" s="119">
        <f>SUBTOTAL(9,AT223:AT253)</f>
        <v>52020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7">SUBTOTAL(9,BF223:BF253)</f>
        <v>401504</v>
      </c>
      <c r="BG257" s="43">
        <f t="shared" si="117"/>
        <v>143400</v>
      </c>
      <c r="BH257" s="44">
        <f t="shared" si="117"/>
        <v>102510</v>
      </c>
      <c r="BI257" s="44">
        <f t="shared" si="117"/>
        <v>0</v>
      </c>
      <c r="BJ257" s="44">
        <f t="shared" si="117"/>
        <v>0</v>
      </c>
      <c r="BK257" s="44">
        <f t="shared" si="117"/>
        <v>0</v>
      </c>
      <c r="BL257" s="44">
        <f t="shared" si="117"/>
        <v>0</v>
      </c>
      <c r="BM257" s="16">
        <f t="shared" si="117"/>
        <v>155594</v>
      </c>
    </row>
    <row r="258" spans="1:65" outlineLevel="5">
      <c r="A258" s="21">
        <f t="shared" si="113"/>
        <v>8</v>
      </c>
      <c r="B258" s="33">
        <f>B253+1</f>
        <v>43678</v>
      </c>
      <c r="C258" s="51">
        <v>429182</v>
      </c>
      <c r="D258" s="64">
        <f t="shared" ref="D258:D288" si="118">IFERROR(ROUND(AVERAGE(E258:L258),1),"")</f>
        <v>36</v>
      </c>
      <c r="E258" s="12">
        <v>36</v>
      </c>
      <c r="F258" s="12">
        <v>36</v>
      </c>
      <c r="G258" s="12">
        <v>37</v>
      </c>
      <c r="H258" s="12">
        <v>37</v>
      </c>
      <c r="I258" s="12">
        <v>35</v>
      </c>
      <c r="J258" s="12">
        <v>35</v>
      </c>
      <c r="K258" s="12">
        <v>36</v>
      </c>
      <c r="L258" s="12">
        <v>36</v>
      </c>
      <c r="M258" s="74" t="str">
        <f t="shared" ref="M258:M288" si="119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20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1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5">
        <f t="shared" ref="AN258:AN288" si="122">39880/AO258</f>
        <v>30.653343581860106</v>
      </c>
      <c r="AO258" s="41">
        <v>1301</v>
      </c>
      <c r="AP258" s="110"/>
      <c r="AQ258" s="111"/>
      <c r="AR258" s="126" t="str">
        <f t="shared" ref="AR258:AR288" si="123">IFERROR(AQ258/AP258*100,"")</f>
        <v/>
      </c>
      <c r="AS258" s="126" t="str">
        <f t="shared" ref="AS258:AS288" si="124">IFERROR(100-AR258,"")</f>
        <v/>
      </c>
      <c r="AT258" s="127">
        <v>1721</v>
      </c>
      <c r="AU258" s="128"/>
      <c r="AV258" s="129"/>
      <c r="AW258" s="126" t="str">
        <f t="shared" ref="AW258:AW288" si="125">IFERROR(AV258/AU258*100,"")</f>
        <v/>
      </c>
      <c r="AX258" s="126" t="str">
        <f t="shared" ref="AX258:AX288" si="126">IFERROR(100-AW258,"")</f>
        <v/>
      </c>
      <c r="AY258" s="64" t="str">
        <f t="shared" ref="AY258:AY288" si="127">IFERROR((1-((AW258*AS258)/(AX258*AR258)))*100,"")</f>
        <v/>
      </c>
      <c r="AZ258" s="97">
        <v>78.8</v>
      </c>
      <c r="BA258" s="68"/>
      <c r="BB258" s="68"/>
      <c r="BC258" s="68"/>
      <c r="BD258" s="68"/>
      <c r="BE258" s="15"/>
      <c r="BF258" s="5">
        <f t="shared" ref="BF258:BF288" si="128">IF(SUM(BG258:BM258)=0,"",SUM(BG258:BM258))</f>
        <v>14480</v>
      </c>
      <c r="BG258" s="42">
        <v>4800</v>
      </c>
      <c r="BH258" s="42">
        <v>4580</v>
      </c>
      <c r="BI258" s="42"/>
      <c r="BJ258" s="42"/>
      <c r="BK258" s="42"/>
      <c r="BL258" s="42"/>
      <c r="BM258" s="15">
        <v>5100</v>
      </c>
    </row>
    <row r="259" spans="1:65" outlineLevel="5">
      <c r="A259" s="22">
        <f t="shared" si="113"/>
        <v>8</v>
      </c>
      <c r="B259" s="9">
        <f t="shared" si="112"/>
        <v>43679</v>
      </c>
      <c r="C259" s="51">
        <v>418807</v>
      </c>
      <c r="D259" s="64">
        <f t="shared" si="118"/>
        <v>36</v>
      </c>
      <c r="E259" s="12">
        <v>36</v>
      </c>
      <c r="F259" s="12">
        <v>36</v>
      </c>
      <c r="G259" s="12">
        <v>37</v>
      </c>
      <c r="H259" s="12">
        <v>37</v>
      </c>
      <c r="I259" s="12">
        <v>35</v>
      </c>
      <c r="J259" s="12">
        <v>35</v>
      </c>
      <c r="K259" s="12">
        <v>36</v>
      </c>
      <c r="L259" s="12">
        <v>36</v>
      </c>
      <c r="M259" s="74">
        <f t="shared" si="119"/>
        <v>7.4</v>
      </c>
      <c r="N259" s="83">
        <v>7.34</v>
      </c>
      <c r="O259" s="83">
        <v>7.35</v>
      </c>
      <c r="P259" s="83">
        <v>7.41</v>
      </c>
      <c r="Q259" s="83">
        <v>7.32</v>
      </c>
      <c r="R259" s="83"/>
      <c r="S259" s="83"/>
      <c r="T259" s="83"/>
      <c r="U259" s="83"/>
      <c r="V259" s="5" t="str">
        <f t="shared" si="120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1"/>
        <v/>
      </c>
      <c r="AF259" s="41"/>
      <c r="AG259" s="41"/>
      <c r="AH259" s="41"/>
      <c r="AI259" s="41"/>
      <c r="AJ259" s="41"/>
      <c r="AK259" s="41"/>
      <c r="AL259" s="41"/>
      <c r="AM259" s="41"/>
      <c r="AN259" s="45">
        <f t="shared" si="122"/>
        <v>30.512624330527927</v>
      </c>
      <c r="AO259" s="41">
        <v>1307</v>
      </c>
      <c r="AP259" s="110">
        <v>3.58</v>
      </c>
      <c r="AQ259" s="111">
        <v>2.5299999999999998</v>
      </c>
      <c r="AR259" s="126">
        <f t="shared" si="123"/>
        <v>70.670391061452506</v>
      </c>
      <c r="AS259" s="126">
        <f t="shared" si="124"/>
        <v>29.329608938547494</v>
      </c>
      <c r="AT259" s="127">
        <v>1719</v>
      </c>
      <c r="AU259" s="128">
        <v>2.5299999999999998</v>
      </c>
      <c r="AV259" s="129">
        <v>1.38</v>
      </c>
      <c r="AW259" s="126">
        <f t="shared" si="125"/>
        <v>54.54545454545454</v>
      </c>
      <c r="AX259" s="126">
        <f t="shared" si="126"/>
        <v>45.45454545454546</v>
      </c>
      <c r="AY259" s="64">
        <f t="shared" si="127"/>
        <v>50.197628458498009</v>
      </c>
      <c r="AZ259" s="97">
        <v>78.8</v>
      </c>
      <c r="BA259" s="68"/>
      <c r="BB259" s="68"/>
      <c r="BC259" s="68"/>
      <c r="BD259" s="68"/>
      <c r="BE259" s="15"/>
      <c r="BF259" s="5">
        <f t="shared" si="128"/>
        <v>14550</v>
      </c>
      <c r="BG259" s="42">
        <v>3700</v>
      </c>
      <c r="BH259" s="42">
        <v>5630</v>
      </c>
      <c r="BI259" s="42"/>
      <c r="BJ259" s="42"/>
      <c r="BK259" s="42"/>
      <c r="BL259" s="42"/>
      <c r="BM259" s="15">
        <v>5220</v>
      </c>
    </row>
    <row r="260" spans="1:65" outlineLevel="5">
      <c r="A260" s="22">
        <f t="shared" si="113"/>
        <v>8</v>
      </c>
      <c r="B260" s="9">
        <f t="shared" si="112"/>
        <v>43680</v>
      </c>
      <c r="C260" s="51">
        <v>401330</v>
      </c>
      <c r="D260" s="64">
        <f t="shared" si="118"/>
        <v>35.799999999999997</v>
      </c>
      <c r="E260" s="12">
        <v>35</v>
      </c>
      <c r="F260" s="12">
        <v>36</v>
      </c>
      <c r="G260" s="12">
        <v>37</v>
      </c>
      <c r="H260" s="12">
        <v>37</v>
      </c>
      <c r="I260" s="12">
        <v>34</v>
      </c>
      <c r="J260" s="12">
        <v>35</v>
      </c>
      <c r="K260" s="12">
        <v>36</v>
      </c>
      <c r="L260" s="12">
        <v>36</v>
      </c>
      <c r="M260" s="74" t="str">
        <f t="shared" si="119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20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1"/>
        <v/>
      </c>
      <c r="AF260" s="41"/>
      <c r="AG260" s="41"/>
      <c r="AH260" s="41"/>
      <c r="AI260" s="41"/>
      <c r="AJ260" s="41"/>
      <c r="AK260" s="41"/>
      <c r="AL260" s="41"/>
      <c r="AM260" s="41"/>
      <c r="AN260" s="45">
        <f t="shared" si="122"/>
        <v>25.997392438070403</v>
      </c>
      <c r="AO260" s="41">
        <v>1534</v>
      </c>
      <c r="AP260" s="110"/>
      <c r="AQ260" s="111"/>
      <c r="AR260" s="126" t="str">
        <f t="shared" si="123"/>
        <v/>
      </c>
      <c r="AS260" s="126" t="str">
        <f t="shared" si="124"/>
        <v/>
      </c>
      <c r="AT260" s="127">
        <v>1838</v>
      </c>
      <c r="AU260" s="128"/>
      <c r="AV260" s="129"/>
      <c r="AW260" s="126" t="str">
        <f t="shared" si="125"/>
        <v/>
      </c>
      <c r="AX260" s="126" t="str">
        <f t="shared" si="126"/>
        <v/>
      </c>
      <c r="AY260" s="64" t="str">
        <f t="shared" si="127"/>
        <v/>
      </c>
      <c r="AZ260" s="97"/>
      <c r="BA260" s="68"/>
      <c r="BB260" s="68"/>
      <c r="BC260" s="68"/>
      <c r="BD260" s="68"/>
      <c r="BE260" s="15"/>
      <c r="BF260" s="5">
        <f t="shared" si="128"/>
        <v>13550</v>
      </c>
      <c r="BG260" s="42">
        <v>4800</v>
      </c>
      <c r="BH260" s="42">
        <v>3740</v>
      </c>
      <c r="BI260" s="42"/>
      <c r="BJ260" s="42"/>
      <c r="BK260" s="42"/>
      <c r="BL260" s="42"/>
      <c r="BM260" s="15">
        <v>5010</v>
      </c>
    </row>
    <row r="261" spans="1:65" outlineLevel="5">
      <c r="A261" s="22">
        <f t="shared" si="113"/>
        <v>8</v>
      </c>
      <c r="B261" s="9">
        <f t="shared" si="112"/>
        <v>43681</v>
      </c>
      <c r="C261" s="51">
        <v>396254</v>
      </c>
      <c r="D261" s="64">
        <f t="shared" si="118"/>
        <v>36</v>
      </c>
      <c r="E261" s="12">
        <v>36</v>
      </c>
      <c r="F261" s="12">
        <v>36</v>
      </c>
      <c r="G261" s="12">
        <v>37</v>
      </c>
      <c r="H261" s="12">
        <v>37</v>
      </c>
      <c r="I261" s="12">
        <v>35</v>
      </c>
      <c r="J261" s="12">
        <v>35</v>
      </c>
      <c r="K261" s="12">
        <v>36</v>
      </c>
      <c r="L261" s="12">
        <v>36</v>
      </c>
      <c r="M261" s="74" t="str">
        <f t="shared" si="119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20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1"/>
        <v/>
      </c>
      <c r="AF261" s="41"/>
      <c r="AG261" s="41"/>
      <c r="AH261" s="41"/>
      <c r="AI261" s="41"/>
      <c r="AJ261" s="41"/>
      <c r="AK261" s="41"/>
      <c r="AL261" s="41"/>
      <c r="AM261" s="41"/>
      <c r="AN261" s="45">
        <f t="shared" si="122"/>
        <v>30.419527078565981</v>
      </c>
      <c r="AO261" s="41">
        <v>1311</v>
      </c>
      <c r="AP261" s="110"/>
      <c r="AQ261" s="111"/>
      <c r="AR261" s="126" t="str">
        <f t="shared" si="123"/>
        <v/>
      </c>
      <c r="AS261" s="126" t="str">
        <f t="shared" si="124"/>
        <v/>
      </c>
      <c r="AT261" s="127">
        <v>1541</v>
      </c>
      <c r="AU261" s="128"/>
      <c r="AV261" s="129"/>
      <c r="AW261" s="126" t="str">
        <f t="shared" si="125"/>
        <v/>
      </c>
      <c r="AX261" s="126" t="str">
        <f t="shared" si="126"/>
        <v/>
      </c>
      <c r="AY261" s="64" t="str">
        <f t="shared" si="127"/>
        <v/>
      </c>
      <c r="AZ261" s="97"/>
      <c r="BA261" s="68"/>
      <c r="BB261" s="68"/>
      <c r="BC261" s="68"/>
      <c r="BD261" s="68"/>
      <c r="BE261" s="15"/>
      <c r="BF261" s="5">
        <f t="shared" si="128"/>
        <v>15750</v>
      </c>
      <c r="BG261" s="42">
        <v>4800</v>
      </c>
      <c r="BH261" s="42">
        <v>5820</v>
      </c>
      <c r="BI261" s="42"/>
      <c r="BJ261" s="42"/>
      <c r="BK261" s="42"/>
      <c r="BL261" s="42"/>
      <c r="BM261" s="15">
        <v>5130</v>
      </c>
    </row>
    <row r="262" spans="1:65" outlineLevel="5">
      <c r="A262" s="22">
        <f t="shared" si="113"/>
        <v>8</v>
      </c>
      <c r="B262" s="9">
        <f t="shared" si="112"/>
        <v>43682</v>
      </c>
      <c r="C262" s="51">
        <v>410832</v>
      </c>
      <c r="D262" s="64">
        <f t="shared" si="118"/>
        <v>36.5</v>
      </c>
      <c r="E262" s="12">
        <v>36</v>
      </c>
      <c r="F262" s="12">
        <v>37</v>
      </c>
      <c r="G262" s="12">
        <v>38</v>
      </c>
      <c r="H262" s="12">
        <v>37</v>
      </c>
      <c r="I262" s="12">
        <v>35</v>
      </c>
      <c r="J262" s="12">
        <v>36</v>
      </c>
      <c r="K262" s="12">
        <v>37</v>
      </c>
      <c r="L262" s="12">
        <v>36</v>
      </c>
      <c r="M262" s="74" t="str">
        <f t="shared" si="119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20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1"/>
        <v/>
      </c>
      <c r="AF262" s="41"/>
      <c r="AG262" s="41"/>
      <c r="AH262" s="41"/>
      <c r="AI262" s="41"/>
      <c r="AJ262" s="41"/>
      <c r="AK262" s="41"/>
      <c r="AL262" s="41"/>
      <c r="AM262" s="41"/>
      <c r="AN262" s="45">
        <f t="shared" si="122"/>
        <v>27.560469937802349</v>
      </c>
      <c r="AO262" s="41">
        <v>1447</v>
      </c>
      <c r="AP262" s="110"/>
      <c r="AQ262" s="111"/>
      <c r="AR262" s="126" t="str">
        <f t="shared" si="123"/>
        <v/>
      </c>
      <c r="AS262" s="126" t="str">
        <f t="shared" si="124"/>
        <v/>
      </c>
      <c r="AT262" s="127">
        <v>1894</v>
      </c>
      <c r="AU262" s="128"/>
      <c r="AV262" s="129"/>
      <c r="AW262" s="126" t="str">
        <f t="shared" si="125"/>
        <v/>
      </c>
      <c r="AX262" s="126" t="str">
        <f t="shared" si="126"/>
        <v/>
      </c>
      <c r="AY262" s="64" t="str">
        <f t="shared" si="127"/>
        <v/>
      </c>
      <c r="AZ262" s="97">
        <v>79.2</v>
      </c>
      <c r="BA262" s="68"/>
      <c r="BB262" s="68"/>
      <c r="BC262" s="68"/>
      <c r="BD262" s="68"/>
      <c r="BE262" s="15"/>
      <c r="BF262" s="5">
        <f t="shared" si="128"/>
        <v>12900</v>
      </c>
      <c r="BG262" s="42">
        <v>4800</v>
      </c>
      <c r="BH262" s="42">
        <v>2950</v>
      </c>
      <c r="BI262" s="42"/>
      <c r="BJ262" s="42"/>
      <c r="BK262" s="42"/>
      <c r="BL262" s="42"/>
      <c r="BM262" s="15">
        <v>5150</v>
      </c>
    </row>
    <row r="263" spans="1:65" outlineLevel="5">
      <c r="A263" s="22">
        <f t="shared" si="113"/>
        <v>8</v>
      </c>
      <c r="B263" s="9">
        <f t="shared" si="112"/>
        <v>43683</v>
      </c>
      <c r="C263" s="51">
        <v>450982</v>
      </c>
      <c r="D263" s="64">
        <f t="shared" si="118"/>
        <v>36.5</v>
      </c>
      <c r="E263" s="12">
        <v>36</v>
      </c>
      <c r="F263" s="12">
        <v>37</v>
      </c>
      <c r="G263" s="12">
        <v>38</v>
      </c>
      <c r="H263" s="12">
        <v>37</v>
      </c>
      <c r="I263" s="12">
        <v>35</v>
      </c>
      <c r="J263" s="12">
        <v>36</v>
      </c>
      <c r="K263" s="12">
        <v>37</v>
      </c>
      <c r="L263" s="12">
        <v>36</v>
      </c>
      <c r="M263" s="74" t="str">
        <f t="shared" si="119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20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1"/>
        <v/>
      </c>
      <c r="AF263" s="41"/>
      <c r="AG263" s="41"/>
      <c r="AH263" s="41"/>
      <c r="AI263" s="41"/>
      <c r="AJ263" s="41"/>
      <c r="AK263" s="41"/>
      <c r="AL263" s="41"/>
      <c r="AM263" s="41"/>
      <c r="AN263" s="45">
        <f t="shared" si="122"/>
        <v>26.219592373438527</v>
      </c>
      <c r="AO263" s="41">
        <v>1521</v>
      </c>
      <c r="AP263" s="110"/>
      <c r="AQ263" s="111"/>
      <c r="AR263" s="126" t="str">
        <f t="shared" si="123"/>
        <v/>
      </c>
      <c r="AS263" s="126" t="str">
        <f t="shared" si="124"/>
        <v/>
      </c>
      <c r="AT263" s="127">
        <v>1914</v>
      </c>
      <c r="AU263" s="128"/>
      <c r="AV263" s="129"/>
      <c r="AW263" s="126" t="str">
        <f t="shared" si="125"/>
        <v/>
      </c>
      <c r="AX263" s="126" t="str">
        <f t="shared" si="126"/>
        <v/>
      </c>
      <c r="AY263" s="64" t="str">
        <f t="shared" si="127"/>
        <v/>
      </c>
      <c r="AZ263" s="97">
        <v>78.8</v>
      </c>
      <c r="BA263" s="68"/>
      <c r="BB263" s="68"/>
      <c r="BC263" s="68"/>
      <c r="BD263" s="68"/>
      <c r="BE263" s="15"/>
      <c r="BF263" s="5">
        <f t="shared" si="128"/>
        <v>12390</v>
      </c>
      <c r="BG263" s="42">
        <v>4800</v>
      </c>
      <c r="BH263" s="42">
        <v>2890</v>
      </c>
      <c r="BI263" s="42"/>
      <c r="BJ263" s="42"/>
      <c r="BK263" s="42"/>
      <c r="BL263" s="42"/>
      <c r="BM263" s="15">
        <v>4700</v>
      </c>
    </row>
    <row r="264" spans="1:65" outlineLevel="5">
      <c r="A264" s="22">
        <f t="shared" si="113"/>
        <v>8</v>
      </c>
      <c r="B264" s="9">
        <f t="shared" si="112"/>
        <v>43684</v>
      </c>
      <c r="C264" s="51">
        <v>521077</v>
      </c>
      <c r="D264" s="64">
        <f t="shared" si="118"/>
        <v>36.299999999999997</v>
      </c>
      <c r="E264" s="12">
        <v>36</v>
      </c>
      <c r="F264" s="12">
        <v>36</v>
      </c>
      <c r="G264" s="12">
        <v>38</v>
      </c>
      <c r="H264" s="12">
        <v>37</v>
      </c>
      <c r="I264" s="12">
        <v>35</v>
      </c>
      <c r="J264" s="12">
        <v>35</v>
      </c>
      <c r="K264" s="12">
        <v>37</v>
      </c>
      <c r="L264" s="12">
        <v>36</v>
      </c>
      <c r="M264" s="74" t="str">
        <f t="shared" si="119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20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1"/>
        <v/>
      </c>
      <c r="AF264" s="41"/>
      <c r="AG264" s="41"/>
      <c r="AH264" s="41"/>
      <c r="AI264" s="41"/>
      <c r="AJ264" s="41"/>
      <c r="AK264" s="41"/>
      <c r="AL264" s="41"/>
      <c r="AM264" s="41"/>
      <c r="AN264" s="45">
        <f t="shared" si="122"/>
        <v>35.448888888888888</v>
      </c>
      <c r="AO264" s="41">
        <v>1125</v>
      </c>
      <c r="AP264" s="110"/>
      <c r="AQ264" s="111"/>
      <c r="AR264" s="126" t="str">
        <f t="shared" si="123"/>
        <v/>
      </c>
      <c r="AS264" s="126" t="str">
        <f t="shared" si="124"/>
        <v/>
      </c>
      <c r="AT264" s="127">
        <v>1694</v>
      </c>
      <c r="AU264" s="128"/>
      <c r="AV264" s="129"/>
      <c r="AW264" s="126" t="str">
        <f t="shared" si="125"/>
        <v/>
      </c>
      <c r="AX264" s="126" t="str">
        <f t="shared" si="126"/>
        <v/>
      </c>
      <c r="AY264" s="64" t="str">
        <f t="shared" si="127"/>
        <v/>
      </c>
      <c r="AZ264" s="97">
        <v>78.900000000000006</v>
      </c>
      <c r="BA264" s="68"/>
      <c r="BB264" s="68"/>
      <c r="BC264" s="68"/>
      <c r="BD264" s="68"/>
      <c r="BE264" s="15"/>
      <c r="BF264" s="5">
        <f t="shared" si="128"/>
        <v>13930</v>
      </c>
      <c r="BG264" s="42">
        <v>4800</v>
      </c>
      <c r="BH264" s="42">
        <v>4080</v>
      </c>
      <c r="BI264" s="42"/>
      <c r="BJ264" s="42"/>
      <c r="BK264" s="42"/>
      <c r="BL264" s="42"/>
      <c r="BM264" s="15">
        <v>5050</v>
      </c>
    </row>
    <row r="265" spans="1:65" outlineLevel="5">
      <c r="A265" s="22">
        <f t="shared" si="113"/>
        <v>8</v>
      </c>
      <c r="B265" s="9">
        <f t="shared" si="112"/>
        <v>43685</v>
      </c>
      <c r="C265" s="51">
        <v>532848</v>
      </c>
      <c r="D265" s="64">
        <f t="shared" si="118"/>
        <v>36.5</v>
      </c>
      <c r="E265" s="12">
        <v>36</v>
      </c>
      <c r="F265" s="12">
        <v>37</v>
      </c>
      <c r="G265" s="12">
        <v>38</v>
      </c>
      <c r="H265" s="12">
        <v>37</v>
      </c>
      <c r="I265" s="12">
        <v>35</v>
      </c>
      <c r="J265" s="12">
        <v>36</v>
      </c>
      <c r="K265" s="12">
        <v>37</v>
      </c>
      <c r="L265" s="12">
        <v>36</v>
      </c>
      <c r="M265" s="74" t="str">
        <f t="shared" si="119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20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1"/>
        <v/>
      </c>
      <c r="AF265" s="41"/>
      <c r="AG265" s="41"/>
      <c r="AH265" s="41"/>
      <c r="AI265" s="41"/>
      <c r="AJ265" s="41"/>
      <c r="AK265" s="41"/>
      <c r="AL265" s="41"/>
      <c r="AM265" s="41"/>
      <c r="AN265" s="45">
        <f t="shared" si="122"/>
        <v>32.877164056059357</v>
      </c>
      <c r="AO265" s="41">
        <v>1213</v>
      </c>
      <c r="AP265" s="110"/>
      <c r="AQ265" s="111"/>
      <c r="AR265" s="126" t="str">
        <f t="shared" si="123"/>
        <v/>
      </c>
      <c r="AS265" s="126" t="str">
        <f t="shared" si="124"/>
        <v/>
      </c>
      <c r="AT265" s="127">
        <v>1394</v>
      </c>
      <c r="AU265" s="128"/>
      <c r="AV265" s="129"/>
      <c r="AW265" s="126" t="str">
        <f t="shared" si="125"/>
        <v/>
      </c>
      <c r="AX265" s="126" t="str">
        <f t="shared" si="126"/>
        <v/>
      </c>
      <c r="AY265" s="64" t="str">
        <f t="shared" si="127"/>
        <v/>
      </c>
      <c r="AZ265" s="97">
        <v>79.099999999999994</v>
      </c>
      <c r="BA265" s="68"/>
      <c r="BB265" s="68"/>
      <c r="BC265" s="68"/>
      <c r="BD265" s="68"/>
      <c r="BE265" s="15"/>
      <c r="BF265" s="5">
        <f t="shared" si="128"/>
        <v>14800</v>
      </c>
      <c r="BG265" s="42">
        <v>4800</v>
      </c>
      <c r="BH265" s="42">
        <v>4970</v>
      </c>
      <c r="BI265" s="42"/>
      <c r="BJ265" s="42"/>
      <c r="BK265" s="42"/>
      <c r="BL265" s="42"/>
      <c r="BM265" s="15">
        <v>5030</v>
      </c>
    </row>
    <row r="266" spans="1:65" outlineLevel="5">
      <c r="A266" s="22">
        <f t="shared" si="113"/>
        <v>8</v>
      </c>
      <c r="B266" s="9">
        <f t="shared" si="112"/>
        <v>43686</v>
      </c>
      <c r="C266" s="51">
        <v>497569</v>
      </c>
      <c r="D266" s="64">
        <f t="shared" si="118"/>
        <v>36.5</v>
      </c>
      <c r="E266" s="12">
        <v>36</v>
      </c>
      <c r="F266" s="12">
        <v>36</v>
      </c>
      <c r="G266" s="12">
        <v>38</v>
      </c>
      <c r="H266" s="12">
        <v>38</v>
      </c>
      <c r="I266" s="12">
        <v>35</v>
      </c>
      <c r="J266" s="12">
        <v>35</v>
      </c>
      <c r="K266" s="12">
        <v>37</v>
      </c>
      <c r="L266" s="12">
        <v>37</v>
      </c>
      <c r="M266" s="74">
        <f t="shared" si="119"/>
        <v>7.4</v>
      </c>
      <c r="N266" s="83">
        <v>7.33</v>
      </c>
      <c r="O266" s="83">
        <v>7.39</v>
      </c>
      <c r="P266" s="83">
        <v>7.42</v>
      </c>
      <c r="Q266" s="83">
        <v>7.45</v>
      </c>
      <c r="R266" s="83"/>
      <c r="S266" s="83"/>
      <c r="T266" s="83"/>
      <c r="U266" s="83"/>
      <c r="V266" s="5" t="str">
        <f t="shared" si="120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1"/>
        <v/>
      </c>
      <c r="AF266" s="41"/>
      <c r="AG266" s="41"/>
      <c r="AH266" s="41"/>
      <c r="AI266" s="41"/>
      <c r="AJ266" s="41"/>
      <c r="AK266" s="41"/>
      <c r="AL266" s="41"/>
      <c r="AM266" s="41"/>
      <c r="AN266" s="45">
        <f t="shared" si="122"/>
        <v>37.410881801125704</v>
      </c>
      <c r="AO266" s="41">
        <v>1066</v>
      </c>
      <c r="AP266" s="110">
        <v>3.28</v>
      </c>
      <c r="AQ266" s="111">
        <v>2.33</v>
      </c>
      <c r="AR266" s="126">
        <f t="shared" si="123"/>
        <v>71.036585365853668</v>
      </c>
      <c r="AS266" s="126">
        <f t="shared" si="124"/>
        <v>28.963414634146332</v>
      </c>
      <c r="AT266" s="127">
        <v>1428</v>
      </c>
      <c r="AU266" s="128">
        <v>2.35</v>
      </c>
      <c r="AV266" s="129">
        <v>1.31</v>
      </c>
      <c r="AW266" s="126">
        <f t="shared" si="125"/>
        <v>55.744680851063833</v>
      </c>
      <c r="AX266" s="126">
        <f t="shared" si="126"/>
        <v>44.255319148936167</v>
      </c>
      <c r="AY266" s="64">
        <f t="shared" si="127"/>
        <v>48.64229118520965</v>
      </c>
      <c r="AZ266" s="97">
        <v>79.3</v>
      </c>
      <c r="BA266" s="68"/>
      <c r="BB266" s="68"/>
      <c r="BC266" s="68"/>
      <c r="BD266" s="68"/>
      <c r="BE266" s="15"/>
      <c r="BF266" s="5">
        <f t="shared" si="128"/>
        <v>13580</v>
      </c>
      <c r="BG266" s="42">
        <v>4800</v>
      </c>
      <c r="BH266" s="42">
        <v>3810</v>
      </c>
      <c r="BI266" s="42"/>
      <c r="BJ266" s="42"/>
      <c r="BK266" s="42"/>
      <c r="BL266" s="42"/>
      <c r="BM266" s="15">
        <v>4970</v>
      </c>
    </row>
    <row r="267" spans="1:65" outlineLevel="5">
      <c r="A267" s="22">
        <f t="shared" si="113"/>
        <v>8</v>
      </c>
      <c r="B267" s="9">
        <f t="shared" si="112"/>
        <v>43687</v>
      </c>
      <c r="C267" s="51">
        <v>455784</v>
      </c>
      <c r="D267" s="64">
        <f t="shared" si="118"/>
        <v>36.5</v>
      </c>
      <c r="E267" s="12">
        <v>36</v>
      </c>
      <c r="F267" s="12">
        <v>37</v>
      </c>
      <c r="G267" s="12">
        <v>38</v>
      </c>
      <c r="H267" s="12">
        <v>37</v>
      </c>
      <c r="I267" s="12">
        <v>35</v>
      </c>
      <c r="J267" s="12">
        <v>36</v>
      </c>
      <c r="K267" s="12">
        <v>37</v>
      </c>
      <c r="L267" s="12">
        <v>36</v>
      </c>
      <c r="M267" s="74" t="str">
        <f t="shared" si="119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20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1"/>
        <v/>
      </c>
      <c r="AF267" s="41"/>
      <c r="AG267" s="41"/>
      <c r="AH267" s="41"/>
      <c r="AI267" s="41"/>
      <c r="AJ267" s="41"/>
      <c r="AK267" s="41"/>
      <c r="AL267" s="41"/>
      <c r="AM267" s="41"/>
      <c r="AN267" s="45">
        <f t="shared" si="122"/>
        <v>36.553620531622364</v>
      </c>
      <c r="AO267" s="41">
        <v>1091</v>
      </c>
      <c r="AP267" s="110"/>
      <c r="AQ267" s="111"/>
      <c r="AR267" s="126" t="str">
        <f t="shared" si="123"/>
        <v/>
      </c>
      <c r="AS267" s="126" t="str">
        <f t="shared" si="124"/>
        <v/>
      </c>
      <c r="AT267" s="127">
        <v>1371</v>
      </c>
      <c r="AU267" s="128"/>
      <c r="AV267" s="129"/>
      <c r="AW267" s="126" t="str">
        <f t="shared" si="125"/>
        <v/>
      </c>
      <c r="AX267" s="126" t="str">
        <f t="shared" si="126"/>
        <v/>
      </c>
      <c r="AY267" s="64" t="str">
        <f t="shared" si="127"/>
        <v/>
      </c>
      <c r="AZ267" s="97"/>
      <c r="BA267" s="68"/>
      <c r="BB267" s="68"/>
      <c r="BC267" s="68"/>
      <c r="BD267" s="68"/>
      <c r="BE267" s="15"/>
      <c r="BF267" s="5">
        <f t="shared" si="128"/>
        <v>12610</v>
      </c>
      <c r="BG267" s="42">
        <v>4800</v>
      </c>
      <c r="BH267" s="42">
        <v>2690</v>
      </c>
      <c r="BI267" s="42"/>
      <c r="BJ267" s="42"/>
      <c r="BK267" s="42"/>
      <c r="BL267" s="42"/>
      <c r="BM267" s="15">
        <v>5120</v>
      </c>
    </row>
    <row r="268" spans="1:65" outlineLevel="5">
      <c r="A268" s="22">
        <f t="shared" si="113"/>
        <v>8</v>
      </c>
      <c r="B268" s="9">
        <f t="shared" si="112"/>
        <v>43688</v>
      </c>
      <c r="C268" s="51">
        <v>412131</v>
      </c>
      <c r="D268" s="64">
        <f t="shared" si="118"/>
        <v>36.799999999999997</v>
      </c>
      <c r="E268" s="12">
        <v>37</v>
      </c>
      <c r="F268" s="12">
        <v>37</v>
      </c>
      <c r="G268" s="12">
        <v>38</v>
      </c>
      <c r="H268" s="12">
        <v>37</v>
      </c>
      <c r="I268" s="12">
        <v>36</v>
      </c>
      <c r="J268" s="12">
        <v>36</v>
      </c>
      <c r="K268" s="12">
        <v>37</v>
      </c>
      <c r="L268" s="12">
        <v>36</v>
      </c>
      <c r="M268" s="74" t="str">
        <f t="shared" si="119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20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1"/>
        <v/>
      </c>
      <c r="AF268" s="41"/>
      <c r="AG268" s="41"/>
      <c r="AH268" s="41"/>
      <c r="AI268" s="41"/>
      <c r="AJ268" s="41"/>
      <c r="AK268" s="41"/>
      <c r="AL268" s="41"/>
      <c r="AM268" s="41"/>
      <c r="AN268" s="45">
        <f t="shared" si="122"/>
        <v>39.446092977250245</v>
      </c>
      <c r="AO268" s="41">
        <v>1011</v>
      </c>
      <c r="AP268" s="110"/>
      <c r="AQ268" s="111"/>
      <c r="AR268" s="126" t="str">
        <f t="shared" si="123"/>
        <v/>
      </c>
      <c r="AS268" s="126" t="str">
        <f t="shared" si="124"/>
        <v/>
      </c>
      <c r="AT268" s="127">
        <v>1382</v>
      </c>
      <c r="AU268" s="128"/>
      <c r="AV268" s="129"/>
      <c r="AW268" s="126" t="str">
        <f t="shared" si="125"/>
        <v/>
      </c>
      <c r="AX268" s="126" t="str">
        <f t="shared" si="126"/>
        <v/>
      </c>
      <c r="AY268" s="64" t="str">
        <f t="shared" si="127"/>
        <v/>
      </c>
      <c r="AZ268" s="97"/>
      <c r="BA268" s="68"/>
      <c r="BB268" s="68"/>
      <c r="BC268" s="68"/>
      <c r="BD268" s="68"/>
      <c r="BE268" s="15"/>
      <c r="BF268" s="5">
        <f t="shared" si="128"/>
        <v>11550</v>
      </c>
      <c r="BG268" s="42">
        <v>4800</v>
      </c>
      <c r="BH268" s="42">
        <v>1720</v>
      </c>
      <c r="BI268" s="42"/>
      <c r="BJ268" s="42"/>
      <c r="BK268" s="42"/>
      <c r="BL268" s="42"/>
      <c r="BM268" s="15">
        <v>5030</v>
      </c>
    </row>
    <row r="269" spans="1:65" outlineLevel="5">
      <c r="A269" s="22">
        <f t="shared" si="113"/>
        <v>8</v>
      </c>
      <c r="B269" s="9">
        <f t="shared" si="112"/>
        <v>43689</v>
      </c>
      <c r="C269" s="51">
        <v>436249</v>
      </c>
      <c r="D269" s="64">
        <f t="shared" si="118"/>
        <v>36.799999999999997</v>
      </c>
      <c r="E269" s="12">
        <v>37</v>
      </c>
      <c r="F269" s="12">
        <v>37</v>
      </c>
      <c r="G269" s="12">
        <v>38</v>
      </c>
      <c r="H269" s="12">
        <v>37</v>
      </c>
      <c r="I269" s="12">
        <v>36</v>
      </c>
      <c r="J269" s="12">
        <v>36</v>
      </c>
      <c r="K269" s="12">
        <v>37</v>
      </c>
      <c r="L269" s="12">
        <v>36</v>
      </c>
      <c r="M269" s="74" t="str">
        <f t="shared" si="119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20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1"/>
        <v/>
      </c>
      <c r="AF269" s="41"/>
      <c r="AG269" s="41"/>
      <c r="AH269" s="41"/>
      <c r="AI269" s="41"/>
      <c r="AJ269" s="41"/>
      <c r="AK269" s="41"/>
      <c r="AL269" s="41"/>
      <c r="AM269" s="41"/>
      <c r="AN269" s="45">
        <f t="shared" si="122"/>
        <v>38.126195028680691</v>
      </c>
      <c r="AO269" s="41">
        <v>1046</v>
      </c>
      <c r="AP269" s="110"/>
      <c r="AQ269" s="111"/>
      <c r="AR269" s="126" t="str">
        <f t="shared" si="123"/>
        <v/>
      </c>
      <c r="AS269" s="126" t="str">
        <f t="shared" si="124"/>
        <v/>
      </c>
      <c r="AT269" s="127">
        <v>1361</v>
      </c>
      <c r="AU269" s="128"/>
      <c r="AV269" s="129"/>
      <c r="AW269" s="126" t="str">
        <f t="shared" si="125"/>
        <v/>
      </c>
      <c r="AX269" s="126" t="str">
        <f t="shared" si="126"/>
        <v/>
      </c>
      <c r="AY269" s="64" t="str">
        <f t="shared" si="127"/>
        <v/>
      </c>
      <c r="AZ269" s="97">
        <v>78.7</v>
      </c>
      <c r="BA269" s="68"/>
      <c r="BB269" s="68"/>
      <c r="BC269" s="68"/>
      <c r="BD269" s="68"/>
      <c r="BE269" s="15"/>
      <c r="BF269" s="5">
        <f t="shared" si="128"/>
        <v>12670</v>
      </c>
      <c r="BG269" s="42">
        <v>4800</v>
      </c>
      <c r="BH269" s="42">
        <v>2890</v>
      </c>
      <c r="BI269" s="42"/>
      <c r="BJ269" s="42"/>
      <c r="BK269" s="42"/>
      <c r="BL269" s="42"/>
      <c r="BM269" s="15">
        <v>4980</v>
      </c>
    </row>
    <row r="270" spans="1:65" outlineLevel="5">
      <c r="A270" s="22">
        <f t="shared" si="113"/>
        <v>8</v>
      </c>
      <c r="B270" s="9">
        <f t="shared" si="112"/>
        <v>43690</v>
      </c>
      <c r="C270" s="51">
        <v>440353</v>
      </c>
      <c r="D270" s="64">
        <f t="shared" si="118"/>
        <v>37.299999999999997</v>
      </c>
      <c r="E270" s="12">
        <v>37</v>
      </c>
      <c r="F270" s="12">
        <v>37</v>
      </c>
      <c r="G270" s="12">
        <v>39</v>
      </c>
      <c r="H270" s="12">
        <v>38</v>
      </c>
      <c r="I270" s="12">
        <v>36</v>
      </c>
      <c r="J270" s="12">
        <v>36</v>
      </c>
      <c r="K270" s="12">
        <v>38</v>
      </c>
      <c r="L270" s="12">
        <v>37</v>
      </c>
      <c r="M270" s="74" t="str">
        <f t="shared" si="119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20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1"/>
        <v/>
      </c>
      <c r="AF270" s="41"/>
      <c r="AG270" s="41"/>
      <c r="AH270" s="41"/>
      <c r="AI270" s="41"/>
      <c r="AJ270" s="41"/>
      <c r="AK270" s="41"/>
      <c r="AL270" s="41"/>
      <c r="AM270" s="41"/>
      <c r="AN270" s="45">
        <f t="shared" si="122"/>
        <v>37.908745247148289</v>
      </c>
      <c r="AO270" s="41">
        <v>1052</v>
      </c>
      <c r="AP270" s="110"/>
      <c r="AQ270" s="111"/>
      <c r="AR270" s="126" t="str">
        <f t="shared" si="123"/>
        <v/>
      </c>
      <c r="AS270" s="126" t="str">
        <f t="shared" si="124"/>
        <v/>
      </c>
      <c r="AT270" s="127">
        <v>1361</v>
      </c>
      <c r="AU270" s="128"/>
      <c r="AV270" s="129"/>
      <c r="AW270" s="126" t="str">
        <f t="shared" si="125"/>
        <v/>
      </c>
      <c r="AX270" s="126" t="str">
        <f t="shared" si="126"/>
        <v/>
      </c>
      <c r="AY270" s="64" t="str">
        <f t="shared" si="127"/>
        <v/>
      </c>
      <c r="AZ270" s="97">
        <v>78.599999999999994</v>
      </c>
      <c r="BA270" s="68"/>
      <c r="BB270" s="68"/>
      <c r="BC270" s="68"/>
      <c r="BD270" s="68"/>
      <c r="BE270" s="15"/>
      <c r="BF270" s="5">
        <f t="shared" si="128"/>
        <v>11610</v>
      </c>
      <c r="BG270" s="42">
        <v>4800</v>
      </c>
      <c r="BH270" s="42">
        <v>1800</v>
      </c>
      <c r="BI270" s="42"/>
      <c r="BJ270" s="42"/>
      <c r="BK270" s="42"/>
      <c r="BL270" s="42"/>
      <c r="BM270" s="15">
        <v>5010</v>
      </c>
    </row>
    <row r="271" spans="1:65" outlineLevel="5">
      <c r="A271" s="22">
        <f t="shared" si="113"/>
        <v>8</v>
      </c>
      <c r="B271" s="9">
        <f t="shared" si="112"/>
        <v>43691</v>
      </c>
      <c r="C271" s="51">
        <v>445394</v>
      </c>
      <c r="D271" s="64">
        <f t="shared" si="118"/>
        <v>37.5</v>
      </c>
      <c r="E271" s="12">
        <v>37</v>
      </c>
      <c r="F271" s="12">
        <v>38</v>
      </c>
      <c r="G271" s="12">
        <v>39</v>
      </c>
      <c r="H271" s="12">
        <v>38</v>
      </c>
      <c r="I271" s="12">
        <v>36</v>
      </c>
      <c r="J271" s="12">
        <v>37</v>
      </c>
      <c r="K271" s="12">
        <v>38</v>
      </c>
      <c r="L271" s="12">
        <v>37</v>
      </c>
      <c r="M271" s="74" t="str">
        <f t="shared" si="119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20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1"/>
        <v/>
      </c>
      <c r="AF271" s="41"/>
      <c r="AG271" s="41"/>
      <c r="AH271" s="41"/>
      <c r="AI271" s="41"/>
      <c r="AJ271" s="41"/>
      <c r="AK271" s="41"/>
      <c r="AL271" s="41"/>
      <c r="AM271" s="41"/>
      <c r="AN271" s="45">
        <f t="shared" si="122"/>
        <v>33.28881469115192</v>
      </c>
      <c r="AO271" s="41">
        <v>1198</v>
      </c>
      <c r="AP271" s="110"/>
      <c r="AQ271" s="111"/>
      <c r="AR271" s="126" t="str">
        <f t="shared" si="123"/>
        <v/>
      </c>
      <c r="AS271" s="126" t="str">
        <f t="shared" si="124"/>
        <v/>
      </c>
      <c r="AT271" s="127">
        <v>1417</v>
      </c>
      <c r="AU271" s="128"/>
      <c r="AV271" s="129"/>
      <c r="AW271" s="126" t="str">
        <f t="shared" si="125"/>
        <v/>
      </c>
      <c r="AX271" s="126" t="str">
        <f t="shared" si="126"/>
        <v/>
      </c>
      <c r="AY271" s="64" t="str">
        <f t="shared" si="127"/>
        <v/>
      </c>
      <c r="AZ271" s="97">
        <v>79.7</v>
      </c>
      <c r="BA271" s="68"/>
      <c r="BB271" s="68"/>
      <c r="BC271" s="68"/>
      <c r="BD271" s="68"/>
      <c r="BE271" s="15"/>
      <c r="BF271" s="5">
        <f t="shared" si="128"/>
        <v>12190</v>
      </c>
      <c r="BG271" s="42">
        <v>4800</v>
      </c>
      <c r="BH271" s="42">
        <v>2430</v>
      </c>
      <c r="BI271" s="42"/>
      <c r="BJ271" s="42"/>
      <c r="BK271" s="42"/>
      <c r="BL271" s="42"/>
      <c r="BM271" s="15">
        <v>4960</v>
      </c>
    </row>
    <row r="272" spans="1:65" outlineLevel="5">
      <c r="A272" s="22">
        <f t="shared" si="113"/>
        <v>8</v>
      </c>
      <c r="B272" s="9">
        <f t="shared" si="112"/>
        <v>43692</v>
      </c>
      <c r="C272" s="51">
        <v>428023</v>
      </c>
      <c r="D272" s="64">
        <f t="shared" si="118"/>
        <v>37.799999999999997</v>
      </c>
      <c r="E272" s="12">
        <v>38</v>
      </c>
      <c r="F272" s="12">
        <v>38</v>
      </c>
      <c r="G272" s="12">
        <v>38</v>
      </c>
      <c r="H272" s="12">
        <v>39</v>
      </c>
      <c r="I272" s="12">
        <v>37</v>
      </c>
      <c r="J272" s="12">
        <v>37</v>
      </c>
      <c r="K272" s="12">
        <v>37</v>
      </c>
      <c r="L272" s="12">
        <v>38</v>
      </c>
      <c r="M272" s="74" t="str">
        <f t="shared" si="119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20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1"/>
        <v/>
      </c>
      <c r="AF272" s="41"/>
      <c r="AG272" s="41"/>
      <c r="AH272" s="41"/>
      <c r="AI272" s="41"/>
      <c r="AJ272" s="41"/>
      <c r="AK272" s="41"/>
      <c r="AL272" s="41"/>
      <c r="AM272" s="41"/>
      <c r="AN272" s="45">
        <f t="shared" si="122"/>
        <v>32.715340442986054</v>
      </c>
      <c r="AO272" s="41">
        <v>1219</v>
      </c>
      <c r="AP272" s="110"/>
      <c r="AQ272" s="111"/>
      <c r="AR272" s="126" t="str">
        <f t="shared" si="123"/>
        <v/>
      </c>
      <c r="AS272" s="126" t="str">
        <f t="shared" si="124"/>
        <v/>
      </c>
      <c r="AT272" s="127">
        <v>1460</v>
      </c>
      <c r="AU272" s="128"/>
      <c r="AV272" s="129"/>
      <c r="AW272" s="126" t="str">
        <f t="shared" si="125"/>
        <v/>
      </c>
      <c r="AX272" s="126" t="str">
        <f t="shared" si="126"/>
        <v/>
      </c>
      <c r="AY272" s="64" t="str">
        <f t="shared" si="127"/>
        <v/>
      </c>
      <c r="AZ272" s="97"/>
      <c r="BA272" s="68"/>
      <c r="BB272" s="68"/>
      <c r="BC272" s="68"/>
      <c r="BD272" s="68"/>
      <c r="BE272" s="15"/>
      <c r="BF272" s="5">
        <f t="shared" si="128"/>
        <v>12660</v>
      </c>
      <c r="BG272" s="42">
        <v>4800</v>
      </c>
      <c r="BH272" s="42">
        <v>3050</v>
      </c>
      <c r="BI272" s="42"/>
      <c r="BJ272" s="42"/>
      <c r="BK272" s="42"/>
      <c r="BL272" s="42"/>
      <c r="BM272" s="15">
        <v>4810</v>
      </c>
    </row>
    <row r="273" spans="1:65" outlineLevel="5">
      <c r="A273" s="22">
        <f t="shared" si="113"/>
        <v>8</v>
      </c>
      <c r="B273" s="9">
        <f t="shared" si="112"/>
        <v>43693</v>
      </c>
      <c r="C273" s="51">
        <v>465498</v>
      </c>
      <c r="D273" s="64">
        <f t="shared" si="118"/>
        <v>37.5</v>
      </c>
      <c r="E273" s="12">
        <v>38</v>
      </c>
      <c r="F273" s="12">
        <v>38</v>
      </c>
      <c r="G273" s="12">
        <v>38</v>
      </c>
      <c r="H273" s="12">
        <v>38</v>
      </c>
      <c r="I273" s="12">
        <v>37</v>
      </c>
      <c r="J273" s="12">
        <v>37</v>
      </c>
      <c r="K273" s="12">
        <v>37</v>
      </c>
      <c r="L273" s="12">
        <v>37</v>
      </c>
      <c r="M273" s="74">
        <f t="shared" si="119"/>
        <v>7.4</v>
      </c>
      <c r="N273" s="83">
        <v>7.32</v>
      </c>
      <c r="O273" s="83">
        <v>7.37</v>
      </c>
      <c r="P273" s="83">
        <v>7.4</v>
      </c>
      <c r="Q273" s="83">
        <v>7.42</v>
      </c>
      <c r="R273" s="83"/>
      <c r="S273" s="83"/>
      <c r="T273" s="83"/>
      <c r="U273" s="83"/>
      <c r="V273" s="5" t="str">
        <f t="shared" si="120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1"/>
        <v/>
      </c>
      <c r="AF273" s="41"/>
      <c r="AG273" s="41"/>
      <c r="AH273" s="41"/>
      <c r="AI273" s="41"/>
      <c r="AJ273" s="41"/>
      <c r="AK273" s="41"/>
      <c r="AL273" s="41"/>
      <c r="AM273" s="41"/>
      <c r="AN273" s="45">
        <f t="shared" si="122"/>
        <v>33.739424703891707</v>
      </c>
      <c r="AO273" s="41">
        <v>1182</v>
      </c>
      <c r="AP273" s="110">
        <v>3.46</v>
      </c>
      <c r="AQ273" s="111">
        <v>2.48</v>
      </c>
      <c r="AR273" s="126">
        <f t="shared" si="123"/>
        <v>71.676300578034684</v>
      </c>
      <c r="AS273" s="126">
        <f t="shared" si="124"/>
        <v>28.323699421965316</v>
      </c>
      <c r="AT273" s="127">
        <v>1475</v>
      </c>
      <c r="AU273" s="128">
        <v>2.4</v>
      </c>
      <c r="AV273" s="129">
        <v>1.35</v>
      </c>
      <c r="AW273" s="126">
        <f t="shared" si="125"/>
        <v>56.250000000000014</v>
      </c>
      <c r="AX273" s="126">
        <f t="shared" si="126"/>
        <v>43.749999999999986</v>
      </c>
      <c r="AY273" s="64">
        <f t="shared" si="127"/>
        <v>49.193548387096754</v>
      </c>
      <c r="AZ273" s="97">
        <v>79.099999999999994</v>
      </c>
      <c r="BA273" s="68"/>
      <c r="BB273" s="68"/>
      <c r="BC273" s="68"/>
      <c r="BD273" s="68"/>
      <c r="BE273" s="15"/>
      <c r="BF273" s="5">
        <f t="shared" si="128"/>
        <v>11640</v>
      </c>
      <c r="BG273" s="42">
        <v>4800</v>
      </c>
      <c r="BH273" s="42">
        <v>1850</v>
      </c>
      <c r="BI273" s="42"/>
      <c r="BJ273" s="42"/>
      <c r="BK273" s="42"/>
      <c r="BL273" s="42"/>
      <c r="BM273" s="15">
        <v>4990</v>
      </c>
    </row>
    <row r="274" spans="1:65" outlineLevel="5">
      <c r="A274" s="22">
        <f t="shared" si="113"/>
        <v>8</v>
      </c>
      <c r="B274" s="9">
        <f t="shared" si="112"/>
        <v>43694</v>
      </c>
      <c r="C274" s="51">
        <v>442823</v>
      </c>
      <c r="D274" s="64">
        <f t="shared" si="118"/>
        <v>38</v>
      </c>
      <c r="E274" s="12">
        <v>38</v>
      </c>
      <c r="F274" s="12">
        <v>38</v>
      </c>
      <c r="G274" s="12">
        <v>39</v>
      </c>
      <c r="H274" s="12">
        <v>39</v>
      </c>
      <c r="I274" s="12">
        <v>37</v>
      </c>
      <c r="J274" s="12">
        <v>37</v>
      </c>
      <c r="K274" s="12">
        <v>38</v>
      </c>
      <c r="L274" s="12">
        <v>38</v>
      </c>
      <c r="M274" s="74" t="str">
        <f t="shared" si="119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20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1"/>
        <v/>
      </c>
      <c r="AF274" s="41"/>
      <c r="AG274" s="41"/>
      <c r="AH274" s="41"/>
      <c r="AI274" s="41"/>
      <c r="AJ274" s="41"/>
      <c r="AK274" s="41"/>
      <c r="AL274" s="41"/>
      <c r="AM274" s="41"/>
      <c r="AN274" s="45">
        <f t="shared" si="122"/>
        <v>32.528548123980421</v>
      </c>
      <c r="AO274" s="41">
        <v>1226</v>
      </c>
      <c r="AP274" s="110"/>
      <c r="AQ274" s="111"/>
      <c r="AR274" s="126" t="str">
        <f t="shared" si="123"/>
        <v/>
      </c>
      <c r="AS274" s="126" t="str">
        <f t="shared" si="124"/>
        <v/>
      </c>
      <c r="AT274" s="127">
        <v>1177</v>
      </c>
      <c r="AU274" s="128"/>
      <c r="AV274" s="129"/>
      <c r="AW274" s="126" t="str">
        <f t="shared" si="125"/>
        <v/>
      </c>
      <c r="AX274" s="126" t="str">
        <f t="shared" si="126"/>
        <v/>
      </c>
      <c r="AY274" s="64" t="str">
        <f t="shared" si="127"/>
        <v/>
      </c>
      <c r="AZ274" s="97"/>
      <c r="BA274" s="68"/>
      <c r="BB274" s="68"/>
      <c r="BC274" s="68"/>
      <c r="BD274" s="68"/>
      <c r="BE274" s="15"/>
      <c r="BF274" s="5">
        <f t="shared" si="128"/>
        <v>12480</v>
      </c>
      <c r="BG274" s="42">
        <v>4800</v>
      </c>
      <c r="BH274" s="42">
        <v>2730</v>
      </c>
      <c r="BI274" s="42"/>
      <c r="BJ274" s="42"/>
      <c r="BK274" s="42"/>
      <c r="BL274" s="42"/>
      <c r="BM274" s="15">
        <v>4950</v>
      </c>
    </row>
    <row r="275" spans="1:65" outlineLevel="5">
      <c r="A275" s="22">
        <f t="shared" si="113"/>
        <v>8</v>
      </c>
      <c r="B275" s="9">
        <f t="shared" si="112"/>
        <v>43695</v>
      </c>
      <c r="C275" s="51">
        <v>401052</v>
      </c>
      <c r="D275" s="64">
        <f t="shared" si="118"/>
        <v>38.299999999999997</v>
      </c>
      <c r="E275" s="12">
        <v>38</v>
      </c>
      <c r="F275" s="12">
        <v>39</v>
      </c>
      <c r="G275" s="12">
        <v>39</v>
      </c>
      <c r="H275" s="12">
        <v>39</v>
      </c>
      <c r="I275" s="12">
        <v>37</v>
      </c>
      <c r="J275" s="12">
        <v>38</v>
      </c>
      <c r="K275" s="12">
        <v>38</v>
      </c>
      <c r="L275" s="12">
        <v>38</v>
      </c>
      <c r="M275" s="74" t="str">
        <f t="shared" si="119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20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1"/>
        <v/>
      </c>
      <c r="AF275" s="41"/>
      <c r="AG275" s="41"/>
      <c r="AH275" s="41"/>
      <c r="AI275" s="41"/>
      <c r="AJ275" s="41"/>
      <c r="AK275" s="41"/>
      <c r="AL275" s="41"/>
      <c r="AM275" s="41"/>
      <c r="AN275" s="45">
        <f t="shared" si="122"/>
        <v>36.587155963302749</v>
      </c>
      <c r="AO275" s="41">
        <v>1090</v>
      </c>
      <c r="AP275" s="110"/>
      <c r="AQ275" s="111"/>
      <c r="AR275" s="126" t="str">
        <f t="shared" si="123"/>
        <v/>
      </c>
      <c r="AS275" s="126" t="str">
        <f t="shared" si="124"/>
        <v/>
      </c>
      <c r="AT275" s="127">
        <v>1002</v>
      </c>
      <c r="AU275" s="128"/>
      <c r="AV275" s="129"/>
      <c r="AW275" s="126" t="str">
        <f t="shared" si="125"/>
        <v/>
      </c>
      <c r="AX275" s="126" t="str">
        <f t="shared" si="126"/>
        <v/>
      </c>
      <c r="AY275" s="64" t="str">
        <f t="shared" si="127"/>
        <v/>
      </c>
      <c r="AZ275" s="97"/>
      <c r="BA275" s="68"/>
      <c r="BB275" s="68"/>
      <c r="BC275" s="68"/>
      <c r="BD275" s="68"/>
      <c r="BE275" s="15"/>
      <c r="BF275" s="5">
        <f t="shared" si="128"/>
        <v>9770</v>
      </c>
      <c r="BG275" s="42">
        <v>4800</v>
      </c>
      <c r="BH275" s="42">
        <v>0</v>
      </c>
      <c r="BI275" s="42"/>
      <c r="BJ275" s="42"/>
      <c r="BK275" s="42"/>
      <c r="BL275" s="42"/>
      <c r="BM275" s="15">
        <v>4970</v>
      </c>
    </row>
    <row r="276" spans="1:65" outlineLevel="5">
      <c r="A276" s="22">
        <f t="shared" si="113"/>
        <v>8</v>
      </c>
      <c r="B276" s="9">
        <f t="shared" si="112"/>
        <v>43696</v>
      </c>
      <c r="C276" s="51">
        <v>411551</v>
      </c>
      <c r="D276" s="64">
        <f t="shared" si="118"/>
        <v>38.299999999999997</v>
      </c>
      <c r="E276" s="12">
        <v>38</v>
      </c>
      <c r="F276" s="12">
        <v>39</v>
      </c>
      <c r="G276" s="12">
        <v>39</v>
      </c>
      <c r="H276" s="12">
        <v>39</v>
      </c>
      <c r="I276" s="12">
        <v>37</v>
      </c>
      <c r="J276" s="12">
        <v>38</v>
      </c>
      <c r="K276" s="12">
        <v>38</v>
      </c>
      <c r="L276" s="12">
        <v>38</v>
      </c>
      <c r="M276" s="74" t="str">
        <f t="shared" si="119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20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1"/>
        <v/>
      </c>
      <c r="AF276" s="41"/>
      <c r="AG276" s="41"/>
      <c r="AH276" s="41"/>
      <c r="AI276" s="41"/>
      <c r="AJ276" s="41"/>
      <c r="AK276" s="41"/>
      <c r="AL276" s="41"/>
      <c r="AM276" s="41"/>
      <c r="AN276" s="45">
        <f t="shared" si="122"/>
        <v>36.620752984389348</v>
      </c>
      <c r="AO276" s="41">
        <v>1089</v>
      </c>
      <c r="AP276" s="110"/>
      <c r="AQ276" s="111"/>
      <c r="AR276" s="126" t="str">
        <f t="shared" si="123"/>
        <v/>
      </c>
      <c r="AS276" s="126" t="str">
        <f t="shared" si="124"/>
        <v/>
      </c>
      <c r="AT276" s="127">
        <v>1256</v>
      </c>
      <c r="AU276" s="128"/>
      <c r="AV276" s="129"/>
      <c r="AW276" s="126" t="str">
        <f t="shared" si="125"/>
        <v/>
      </c>
      <c r="AX276" s="126" t="str">
        <f t="shared" si="126"/>
        <v/>
      </c>
      <c r="AY276" s="64" t="str">
        <f t="shared" si="127"/>
        <v/>
      </c>
      <c r="AZ276" s="97">
        <v>79.7</v>
      </c>
      <c r="BA276" s="68"/>
      <c r="BB276" s="68"/>
      <c r="BC276" s="68"/>
      <c r="BD276" s="68"/>
      <c r="BE276" s="15"/>
      <c r="BF276" s="5">
        <f t="shared" si="128"/>
        <v>11470</v>
      </c>
      <c r="BG276" s="42">
        <v>4800</v>
      </c>
      <c r="BH276" s="42">
        <v>1680</v>
      </c>
      <c r="BI276" s="42"/>
      <c r="BJ276" s="42"/>
      <c r="BK276" s="42"/>
      <c r="BL276" s="42"/>
      <c r="BM276" s="15">
        <v>4990</v>
      </c>
    </row>
    <row r="277" spans="1:65" outlineLevel="5">
      <c r="A277" s="22">
        <f t="shared" si="113"/>
        <v>8</v>
      </c>
      <c r="B277" s="9">
        <f t="shared" si="112"/>
        <v>43697</v>
      </c>
      <c r="C277" s="51">
        <v>422936</v>
      </c>
      <c r="D277" s="64">
        <f t="shared" si="118"/>
        <v>38.299999999999997</v>
      </c>
      <c r="E277" s="12">
        <v>38</v>
      </c>
      <c r="F277" s="12">
        <v>39</v>
      </c>
      <c r="G277" s="12">
        <v>39</v>
      </c>
      <c r="H277" s="12">
        <v>39</v>
      </c>
      <c r="I277" s="12">
        <v>37</v>
      </c>
      <c r="J277" s="12">
        <v>38</v>
      </c>
      <c r="K277" s="12">
        <v>38</v>
      </c>
      <c r="L277" s="12">
        <v>38</v>
      </c>
      <c r="M277" s="74" t="str">
        <f t="shared" si="119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20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1"/>
        <v/>
      </c>
      <c r="AF277" s="41"/>
      <c r="AG277" s="41"/>
      <c r="AH277" s="41"/>
      <c r="AI277" s="41"/>
      <c r="AJ277" s="41"/>
      <c r="AK277" s="41"/>
      <c r="AL277" s="41"/>
      <c r="AM277" s="41"/>
      <c r="AN277" s="45">
        <f t="shared" si="122"/>
        <v>32.55510204081633</v>
      </c>
      <c r="AO277" s="41">
        <v>1225</v>
      </c>
      <c r="AP277" s="110"/>
      <c r="AQ277" s="111"/>
      <c r="AR277" s="126" t="str">
        <f t="shared" si="123"/>
        <v/>
      </c>
      <c r="AS277" s="126" t="str">
        <f t="shared" si="124"/>
        <v/>
      </c>
      <c r="AT277" s="127">
        <v>1328</v>
      </c>
      <c r="AU277" s="128"/>
      <c r="AV277" s="129"/>
      <c r="AW277" s="126" t="str">
        <f t="shared" si="125"/>
        <v/>
      </c>
      <c r="AX277" s="126" t="str">
        <f t="shared" si="126"/>
        <v/>
      </c>
      <c r="AY277" s="64" t="str">
        <f t="shared" si="127"/>
        <v/>
      </c>
      <c r="AZ277" s="97">
        <v>79.599999999999994</v>
      </c>
      <c r="BA277" s="68"/>
      <c r="BB277" s="68"/>
      <c r="BC277" s="68"/>
      <c r="BD277" s="68"/>
      <c r="BE277" s="15"/>
      <c r="BF277" s="5">
        <f t="shared" si="128"/>
        <v>12490</v>
      </c>
      <c r="BG277" s="42">
        <v>4800</v>
      </c>
      <c r="BH277" s="42">
        <v>2710</v>
      </c>
      <c r="BI277" s="42"/>
      <c r="BJ277" s="42"/>
      <c r="BK277" s="42"/>
      <c r="BL277" s="42"/>
      <c r="BM277" s="15">
        <v>4980</v>
      </c>
    </row>
    <row r="278" spans="1:65" outlineLevel="5">
      <c r="A278" s="22">
        <f t="shared" si="113"/>
        <v>8</v>
      </c>
      <c r="B278" s="9">
        <f t="shared" si="112"/>
        <v>43698</v>
      </c>
      <c r="C278" s="51">
        <v>410016</v>
      </c>
      <c r="D278" s="64">
        <f t="shared" si="118"/>
        <v>38.5</v>
      </c>
      <c r="E278" s="12">
        <v>38</v>
      </c>
      <c r="F278" s="12">
        <v>39</v>
      </c>
      <c r="G278" s="12">
        <v>39</v>
      </c>
      <c r="H278" s="12">
        <v>40</v>
      </c>
      <c r="I278" s="12">
        <v>37</v>
      </c>
      <c r="J278" s="12">
        <v>38</v>
      </c>
      <c r="K278" s="12">
        <v>38</v>
      </c>
      <c r="L278" s="12">
        <v>39</v>
      </c>
      <c r="M278" s="74" t="str">
        <f t="shared" si="119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20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1"/>
        <v/>
      </c>
      <c r="AF278" s="41"/>
      <c r="AG278" s="41"/>
      <c r="AH278" s="41"/>
      <c r="AI278" s="41"/>
      <c r="AJ278" s="41"/>
      <c r="AK278" s="41"/>
      <c r="AL278" s="41"/>
      <c r="AM278" s="41"/>
      <c r="AN278" s="45">
        <f t="shared" si="122"/>
        <v>41.58498435870699</v>
      </c>
      <c r="AO278" s="41">
        <v>959</v>
      </c>
      <c r="AP278" s="110"/>
      <c r="AQ278" s="111"/>
      <c r="AR278" s="126" t="str">
        <f t="shared" si="123"/>
        <v/>
      </c>
      <c r="AS278" s="126" t="str">
        <f t="shared" si="124"/>
        <v/>
      </c>
      <c r="AT278" s="127">
        <v>1037</v>
      </c>
      <c r="AU278" s="128"/>
      <c r="AV278" s="129"/>
      <c r="AW278" s="126" t="str">
        <f t="shared" si="125"/>
        <v/>
      </c>
      <c r="AX278" s="126" t="str">
        <f t="shared" si="126"/>
        <v/>
      </c>
      <c r="AY278" s="64" t="str">
        <f t="shared" si="127"/>
        <v/>
      </c>
      <c r="AZ278" s="97">
        <v>79.5</v>
      </c>
      <c r="BA278" s="68"/>
      <c r="BB278" s="68"/>
      <c r="BC278" s="68"/>
      <c r="BD278" s="68"/>
      <c r="BE278" s="15"/>
      <c r="BF278" s="5">
        <f t="shared" si="128"/>
        <v>11720</v>
      </c>
      <c r="BG278" s="42">
        <v>4800</v>
      </c>
      <c r="BH278" s="42">
        <v>1960</v>
      </c>
      <c r="BI278" s="42"/>
      <c r="BJ278" s="42"/>
      <c r="BK278" s="42"/>
      <c r="BL278" s="42"/>
      <c r="BM278" s="15">
        <v>4960</v>
      </c>
    </row>
    <row r="279" spans="1:65" outlineLevel="5">
      <c r="A279" s="22">
        <f t="shared" si="113"/>
        <v>8</v>
      </c>
      <c r="B279" s="9">
        <f t="shared" si="112"/>
        <v>43699</v>
      </c>
      <c r="C279" s="51">
        <v>541424</v>
      </c>
      <c r="D279" s="64">
        <f t="shared" si="118"/>
        <v>38.5</v>
      </c>
      <c r="E279" s="12">
        <v>38</v>
      </c>
      <c r="F279" s="12">
        <v>39</v>
      </c>
      <c r="G279" s="12">
        <v>39</v>
      </c>
      <c r="H279" s="12">
        <v>40</v>
      </c>
      <c r="I279" s="12">
        <v>37</v>
      </c>
      <c r="J279" s="12">
        <v>38</v>
      </c>
      <c r="K279" s="12">
        <v>38</v>
      </c>
      <c r="L279" s="12">
        <v>39</v>
      </c>
      <c r="M279" s="74" t="str">
        <f t="shared" si="119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20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1"/>
        <v/>
      </c>
      <c r="AF279" s="41"/>
      <c r="AG279" s="41"/>
      <c r="AH279" s="41"/>
      <c r="AI279" s="41"/>
      <c r="AJ279" s="41"/>
      <c r="AK279" s="41"/>
      <c r="AL279" s="41"/>
      <c r="AM279" s="41"/>
      <c r="AN279" s="45">
        <f t="shared" si="122"/>
        <v>25.564102564102566</v>
      </c>
      <c r="AO279" s="41">
        <v>1560</v>
      </c>
      <c r="AP279" s="110"/>
      <c r="AQ279" s="111"/>
      <c r="AR279" s="126" t="str">
        <f t="shared" si="123"/>
        <v/>
      </c>
      <c r="AS279" s="126" t="str">
        <f t="shared" si="124"/>
        <v/>
      </c>
      <c r="AT279" s="127">
        <v>1674</v>
      </c>
      <c r="AU279" s="128"/>
      <c r="AV279" s="129"/>
      <c r="AW279" s="126" t="str">
        <f t="shared" si="125"/>
        <v/>
      </c>
      <c r="AX279" s="126" t="str">
        <f t="shared" si="126"/>
        <v/>
      </c>
      <c r="AY279" s="64" t="str">
        <f t="shared" si="127"/>
        <v/>
      </c>
      <c r="AZ279" s="97">
        <v>79.7</v>
      </c>
      <c r="BA279" s="68"/>
      <c r="BB279" s="68"/>
      <c r="BC279" s="68"/>
      <c r="BD279" s="68"/>
      <c r="BE279" s="15"/>
      <c r="BF279" s="5">
        <f t="shared" si="128"/>
        <v>12480</v>
      </c>
      <c r="BG279" s="42">
        <v>4800</v>
      </c>
      <c r="BH279" s="42">
        <v>3000</v>
      </c>
      <c r="BI279" s="42"/>
      <c r="BJ279" s="42"/>
      <c r="BK279" s="42"/>
      <c r="BL279" s="42"/>
      <c r="BM279" s="15">
        <v>4680</v>
      </c>
    </row>
    <row r="280" spans="1:65" outlineLevel="5">
      <c r="A280" s="22">
        <f t="shared" si="113"/>
        <v>8</v>
      </c>
      <c r="B280" s="9">
        <f t="shared" si="112"/>
        <v>43700</v>
      </c>
      <c r="C280" s="51">
        <v>528206</v>
      </c>
      <c r="D280" s="64">
        <f t="shared" si="118"/>
        <v>38</v>
      </c>
      <c r="E280" s="12">
        <v>38</v>
      </c>
      <c r="F280" s="12">
        <v>38</v>
      </c>
      <c r="G280" s="12">
        <v>39</v>
      </c>
      <c r="H280" s="12">
        <v>39</v>
      </c>
      <c r="I280" s="12">
        <v>37</v>
      </c>
      <c r="J280" s="12">
        <v>37</v>
      </c>
      <c r="K280" s="12">
        <v>38</v>
      </c>
      <c r="L280" s="12">
        <v>38</v>
      </c>
      <c r="M280" s="74">
        <f t="shared" si="119"/>
        <v>7.4</v>
      </c>
      <c r="N280" s="83">
        <v>7.36</v>
      </c>
      <c r="O280" s="83">
        <v>7.42</v>
      </c>
      <c r="P280" s="83">
        <v>7.39</v>
      </c>
      <c r="Q280" s="83">
        <v>7.4</v>
      </c>
      <c r="R280" s="83"/>
      <c r="S280" s="83"/>
      <c r="T280" s="83"/>
      <c r="U280" s="83"/>
      <c r="V280" s="5" t="str">
        <f t="shared" si="120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1"/>
        <v/>
      </c>
      <c r="AF280" s="41"/>
      <c r="AG280" s="41"/>
      <c r="AH280" s="41"/>
      <c r="AI280" s="41"/>
      <c r="AJ280" s="41"/>
      <c r="AK280" s="41"/>
      <c r="AL280" s="41"/>
      <c r="AM280" s="41"/>
      <c r="AN280" s="45">
        <f t="shared" si="122"/>
        <v>29.388356669123066</v>
      </c>
      <c r="AO280" s="41">
        <v>1357</v>
      </c>
      <c r="AP280" s="110">
        <v>3.26</v>
      </c>
      <c r="AQ280" s="111">
        <v>2.31</v>
      </c>
      <c r="AR280" s="126">
        <f t="shared" si="123"/>
        <v>70.858895705521476</v>
      </c>
      <c r="AS280" s="126">
        <f t="shared" si="124"/>
        <v>29.141104294478524</v>
      </c>
      <c r="AT280" s="127">
        <v>1612</v>
      </c>
      <c r="AU280" s="128">
        <v>2.4500000000000002</v>
      </c>
      <c r="AV280" s="129">
        <v>1.38</v>
      </c>
      <c r="AW280" s="126">
        <f t="shared" si="125"/>
        <v>56.326530612244888</v>
      </c>
      <c r="AX280" s="126">
        <f t="shared" si="126"/>
        <v>43.673469387755112</v>
      </c>
      <c r="AY280" s="64">
        <f t="shared" si="127"/>
        <v>46.959582473601202</v>
      </c>
      <c r="AZ280" s="97">
        <v>78.8</v>
      </c>
      <c r="BA280" s="68"/>
      <c r="BB280" s="68"/>
      <c r="BC280" s="68"/>
      <c r="BD280" s="68"/>
      <c r="BE280" s="15"/>
      <c r="BF280" s="5">
        <f t="shared" si="128"/>
        <v>12390</v>
      </c>
      <c r="BG280" s="42">
        <v>4800</v>
      </c>
      <c r="BH280" s="42">
        <v>2640</v>
      </c>
      <c r="BI280" s="42"/>
      <c r="BJ280" s="42"/>
      <c r="BK280" s="42"/>
      <c r="BL280" s="42"/>
      <c r="BM280" s="15">
        <v>4950</v>
      </c>
    </row>
    <row r="281" spans="1:65" outlineLevel="5">
      <c r="A281" s="22">
        <f t="shared" si="113"/>
        <v>8</v>
      </c>
      <c r="B281" s="9">
        <f t="shared" si="112"/>
        <v>43701</v>
      </c>
      <c r="C281" s="51">
        <v>499084</v>
      </c>
      <c r="D281" s="64">
        <f t="shared" si="118"/>
        <v>38.299999999999997</v>
      </c>
      <c r="E281" s="12">
        <v>38</v>
      </c>
      <c r="F281" s="12">
        <v>39</v>
      </c>
      <c r="G281" s="12">
        <v>39</v>
      </c>
      <c r="H281" s="12">
        <v>39</v>
      </c>
      <c r="I281" s="12">
        <v>37</v>
      </c>
      <c r="J281" s="12">
        <v>38</v>
      </c>
      <c r="K281" s="12">
        <v>38</v>
      </c>
      <c r="L281" s="12">
        <v>38</v>
      </c>
      <c r="M281" s="74" t="str">
        <f t="shared" si="119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20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1"/>
        <v/>
      </c>
      <c r="AF281" s="41"/>
      <c r="AG281" s="41"/>
      <c r="AH281" s="41"/>
      <c r="AI281" s="41"/>
      <c r="AJ281" s="41"/>
      <c r="AK281" s="41"/>
      <c r="AL281" s="41"/>
      <c r="AM281" s="41"/>
      <c r="AN281" s="45">
        <f t="shared" si="122"/>
        <v>34.799301919720769</v>
      </c>
      <c r="AO281" s="41">
        <v>1146</v>
      </c>
      <c r="AP281" s="110"/>
      <c r="AQ281" s="111"/>
      <c r="AR281" s="126" t="str">
        <f t="shared" si="123"/>
        <v/>
      </c>
      <c r="AS281" s="126" t="str">
        <f t="shared" si="124"/>
        <v/>
      </c>
      <c r="AT281" s="127">
        <v>1362</v>
      </c>
      <c r="AU281" s="128"/>
      <c r="AV281" s="129"/>
      <c r="AW281" s="126" t="str">
        <f t="shared" si="125"/>
        <v/>
      </c>
      <c r="AX281" s="126" t="str">
        <f t="shared" si="126"/>
        <v/>
      </c>
      <c r="AY281" s="64" t="str">
        <f t="shared" si="127"/>
        <v/>
      </c>
      <c r="AZ281" s="97"/>
      <c r="BA281" s="68"/>
      <c r="BB281" s="68"/>
      <c r="BC281" s="68"/>
      <c r="BD281" s="68"/>
      <c r="BE281" s="15"/>
      <c r="BF281" s="5">
        <f t="shared" si="128"/>
        <v>11830</v>
      </c>
      <c r="BG281" s="42">
        <v>4800</v>
      </c>
      <c r="BH281" s="42">
        <v>2130</v>
      </c>
      <c r="BI281" s="42"/>
      <c r="BJ281" s="42"/>
      <c r="BK281" s="42"/>
      <c r="BL281" s="42"/>
      <c r="BM281" s="15">
        <v>4900</v>
      </c>
    </row>
    <row r="282" spans="1:65" outlineLevel="5">
      <c r="A282" s="22">
        <f t="shared" si="113"/>
        <v>8</v>
      </c>
      <c r="B282" s="9">
        <f t="shared" si="112"/>
        <v>43702</v>
      </c>
      <c r="C282" s="51">
        <v>432673</v>
      </c>
      <c r="D282" s="64">
        <f t="shared" si="118"/>
        <v>37.799999999999997</v>
      </c>
      <c r="E282" s="12">
        <v>37</v>
      </c>
      <c r="F282" s="12">
        <v>38</v>
      </c>
      <c r="G282" s="12">
        <v>39</v>
      </c>
      <c r="H282" s="12">
        <v>39</v>
      </c>
      <c r="I282" s="12">
        <v>36</v>
      </c>
      <c r="J282" s="12">
        <v>37</v>
      </c>
      <c r="K282" s="12">
        <v>38</v>
      </c>
      <c r="L282" s="12">
        <v>38</v>
      </c>
      <c r="M282" s="74" t="str">
        <f t="shared" si="119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20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1"/>
        <v/>
      </c>
      <c r="AF282" s="41"/>
      <c r="AG282" s="41"/>
      <c r="AH282" s="41"/>
      <c r="AI282" s="41"/>
      <c r="AJ282" s="41"/>
      <c r="AK282" s="41"/>
      <c r="AL282" s="41"/>
      <c r="AM282" s="41"/>
      <c r="AN282" s="45">
        <f t="shared" si="122"/>
        <v>29.540740740740741</v>
      </c>
      <c r="AO282" s="41">
        <v>1350</v>
      </c>
      <c r="AP282" s="110"/>
      <c r="AQ282" s="111"/>
      <c r="AR282" s="126" t="str">
        <f t="shared" si="123"/>
        <v/>
      </c>
      <c r="AS282" s="126" t="str">
        <f t="shared" si="124"/>
        <v/>
      </c>
      <c r="AT282" s="127">
        <v>1400</v>
      </c>
      <c r="AU282" s="128"/>
      <c r="AV282" s="129"/>
      <c r="AW282" s="126" t="str">
        <f t="shared" si="125"/>
        <v/>
      </c>
      <c r="AX282" s="126" t="str">
        <f t="shared" si="126"/>
        <v/>
      </c>
      <c r="AY282" s="64" t="str">
        <f t="shared" si="127"/>
        <v/>
      </c>
      <c r="AZ282" s="97"/>
      <c r="BA282" s="68"/>
      <c r="BB282" s="68"/>
      <c r="BC282" s="68"/>
      <c r="BD282" s="68"/>
      <c r="BE282" s="15"/>
      <c r="BF282" s="5">
        <f t="shared" si="128"/>
        <v>11220</v>
      </c>
      <c r="BG282" s="42">
        <v>4800</v>
      </c>
      <c r="BH282" s="42">
        <v>1570</v>
      </c>
      <c r="BI282" s="42"/>
      <c r="BJ282" s="42"/>
      <c r="BK282" s="42"/>
      <c r="BL282" s="42"/>
      <c r="BM282" s="15">
        <v>4850</v>
      </c>
    </row>
    <row r="283" spans="1:65" outlineLevel="5">
      <c r="A283" s="22">
        <f t="shared" si="113"/>
        <v>8</v>
      </c>
      <c r="B283" s="9">
        <f t="shared" si="112"/>
        <v>43703</v>
      </c>
      <c r="C283" s="51">
        <v>447205</v>
      </c>
      <c r="D283" s="64">
        <f t="shared" si="118"/>
        <v>37.299999999999997</v>
      </c>
      <c r="E283" s="12">
        <v>36</v>
      </c>
      <c r="F283" s="12">
        <v>38</v>
      </c>
      <c r="G283" s="12">
        <v>38</v>
      </c>
      <c r="H283" s="12">
        <v>39</v>
      </c>
      <c r="I283" s="12">
        <v>35</v>
      </c>
      <c r="J283" s="12">
        <v>37</v>
      </c>
      <c r="K283" s="12">
        <v>37</v>
      </c>
      <c r="L283" s="12">
        <v>38</v>
      </c>
      <c r="M283" s="74" t="str">
        <f t="shared" si="119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20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1"/>
        <v/>
      </c>
      <c r="AF283" s="41"/>
      <c r="AG283" s="41"/>
      <c r="AH283" s="41"/>
      <c r="AI283" s="41"/>
      <c r="AJ283" s="41"/>
      <c r="AK283" s="41"/>
      <c r="AL283" s="41"/>
      <c r="AM283" s="41"/>
      <c r="AN283" s="45">
        <f t="shared" si="122"/>
        <v>31.650793650793652</v>
      </c>
      <c r="AO283" s="41">
        <v>1260</v>
      </c>
      <c r="AP283" s="110"/>
      <c r="AQ283" s="111"/>
      <c r="AR283" s="126" t="str">
        <f t="shared" si="123"/>
        <v/>
      </c>
      <c r="AS283" s="126" t="str">
        <f t="shared" si="124"/>
        <v/>
      </c>
      <c r="AT283" s="127">
        <v>1492</v>
      </c>
      <c r="AU283" s="128"/>
      <c r="AV283" s="129"/>
      <c r="AW283" s="126" t="str">
        <f t="shared" si="125"/>
        <v/>
      </c>
      <c r="AX283" s="126" t="str">
        <f t="shared" si="126"/>
        <v/>
      </c>
      <c r="AY283" s="64" t="str">
        <f t="shared" si="127"/>
        <v/>
      </c>
      <c r="AZ283" s="97">
        <v>79.3</v>
      </c>
      <c r="BA283" s="68"/>
      <c r="BB283" s="68"/>
      <c r="BC283" s="68"/>
      <c r="BD283" s="68"/>
      <c r="BE283" s="15"/>
      <c r="BF283" s="5">
        <f t="shared" si="128"/>
        <v>10510</v>
      </c>
      <c r="BG283" s="42">
        <v>4800</v>
      </c>
      <c r="BH283" s="42">
        <v>720</v>
      </c>
      <c r="BI283" s="42"/>
      <c r="BJ283" s="42"/>
      <c r="BK283" s="42"/>
      <c r="BL283" s="42"/>
      <c r="BM283" s="15">
        <v>4990</v>
      </c>
    </row>
    <row r="284" spans="1:65" outlineLevel="5">
      <c r="A284" s="22">
        <f t="shared" si="113"/>
        <v>8</v>
      </c>
      <c r="B284" s="9">
        <f t="shared" si="112"/>
        <v>43704</v>
      </c>
      <c r="C284" s="51">
        <v>452866</v>
      </c>
      <c r="D284" s="64">
        <f t="shared" si="118"/>
        <v>37.5</v>
      </c>
      <c r="E284" s="12">
        <v>37</v>
      </c>
      <c r="F284" s="12">
        <v>38</v>
      </c>
      <c r="G284" s="12">
        <v>38</v>
      </c>
      <c r="H284" s="12">
        <v>39</v>
      </c>
      <c r="I284" s="12">
        <v>36</v>
      </c>
      <c r="J284" s="12">
        <v>37</v>
      </c>
      <c r="K284" s="12">
        <v>37</v>
      </c>
      <c r="L284" s="12">
        <v>38</v>
      </c>
      <c r="M284" s="74" t="str">
        <f t="shared" si="119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20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1"/>
        <v/>
      </c>
      <c r="AF284" s="41"/>
      <c r="AG284" s="41"/>
      <c r="AH284" s="41"/>
      <c r="AI284" s="41"/>
      <c r="AJ284" s="41"/>
      <c r="AK284" s="41"/>
      <c r="AL284" s="41"/>
      <c r="AM284" s="41"/>
      <c r="AN284" s="45">
        <f t="shared" si="122"/>
        <v>27.484493452791178</v>
      </c>
      <c r="AO284" s="41">
        <v>1451</v>
      </c>
      <c r="AP284" s="110"/>
      <c r="AQ284" s="111"/>
      <c r="AR284" s="126" t="str">
        <f t="shared" si="123"/>
        <v/>
      </c>
      <c r="AS284" s="126" t="str">
        <f t="shared" si="124"/>
        <v/>
      </c>
      <c r="AT284" s="127">
        <v>1772</v>
      </c>
      <c r="AU284" s="128"/>
      <c r="AV284" s="129"/>
      <c r="AW284" s="126" t="str">
        <f t="shared" si="125"/>
        <v/>
      </c>
      <c r="AX284" s="126" t="str">
        <f t="shared" si="126"/>
        <v/>
      </c>
      <c r="AY284" s="64" t="str">
        <f t="shared" si="127"/>
        <v/>
      </c>
      <c r="AZ284" s="97">
        <v>79.8</v>
      </c>
      <c r="BA284" s="68"/>
      <c r="BB284" s="68"/>
      <c r="BC284" s="68"/>
      <c r="BD284" s="68"/>
      <c r="BE284" s="15"/>
      <c r="BF284" s="5">
        <f t="shared" si="128"/>
        <v>14780</v>
      </c>
      <c r="BG284" s="42">
        <v>4800</v>
      </c>
      <c r="BH284" s="42">
        <v>5130</v>
      </c>
      <c r="BI284" s="42"/>
      <c r="BJ284" s="42"/>
      <c r="BK284" s="42"/>
      <c r="BL284" s="42"/>
      <c r="BM284" s="15">
        <v>4850</v>
      </c>
    </row>
    <row r="285" spans="1:65" outlineLevel="5">
      <c r="A285" s="22">
        <f t="shared" si="113"/>
        <v>8</v>
      </c>
      <c r="B285" s="9">
        <f t="shared" si="112"/>
        <v>43705</v>
      </c>
      <c r="C285" s="51">
        <v>436381</v>
      </c>
      <c r="D285" s="64">
        <f t="shared" si="118"/>
        <v>37.299999999999997</v>
      </c>
      <c r="E285" s="12">
        <v>37</v>
      </c>
      <c r="F285" s="12">
        <v>38</v>
      </c>
      <c r="G285" s="12">
        <v>38</v>
      </c>
      <c r="H285" s="12">
        <v>38</v>
      </c>
      <c r="I285" s="12">
        <v>36</v>
      </c>
      <c r="J285" s="12">
        <v>37</v>
      </c>
      <c r="K285" s="12">
        <v>37</v>
      </c>
      <c r="L285" s="12">
        <v>37</v>
      </c>
      <c r="M285" s="74" t="str">
        <f t="shared" si="119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20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1"/>
        <v/>
      </c>
      <c r="AF285" s="41"/>
      <c r="AG285" s="41"/>
      <c r="AH285" s="41"/>
      <c r="AI285" s="41"/>
      <c r="AJ285" s="41"/>
      <c r="AK285" s="41"/>
      <c r="AL285" s="41"/>
      <c r="AM285" s="41"/>
      <c r="AN285" s="45">
        <f t="shared" si="122"/>
        <v>24.55665024630542</v>
      </c>
      <c r="AO285" s="41">
        <v>1624</v>
      </c>
      <c r="AP285" s="110"/>
      <c r="AQ285" s="111"/>
      <c r="AR285" s="126" t="str">
        <f t="shared" si="123"/>
        <v/>
      </c>
      <c r="AS285" s="126" t="str">
        <f t="shared" si="124"/>
        <v/>
      </c>
      <c r="AT285" s="127">
        <v>1983</v>
      </c>
      <c r="AU285" s="128"/>
      <c r="AV285" s="129"/>
      <c r="AW285" s="126" t="str">
        <f t="shared" si="125"/>
        <v/>
      </c>
      <c r="AX285" s="126" t="str">
        <f t="shared" si="126"/>
        <v/>
      </c>
      <c r="AY285" s="64" t="str">
        <f t="shared" si="127"/>
        <v/>
      </c>
      <c r="AZ285" s="97">
        <v>79.8</v>
      </c>
      <c r="BA285" s="68"/>
      <c r="BB285" s="68"/>
      <c r="BC285" s="68"/>
      <c r="BD285" s="68"/>
      <c r="BE285" s="15"/>
      <c r="BF285" s="5">
        <f t="shared" si="128"/>
        <v>13120</v>
      </c>
      <c r="BG285" s="42">
        <v>4800</v>
      </c>
      <c r="BH285" s="42">
        <v>3390</v>
      </c>
      <c r="BI285" s="42"/>
      <c r="BJ285" s="42"/>
      <c r="BK285" s="42"/>
      <c r="BL285" s="42"/>
      <c r="BM285" s="15">
        <v>4930</v>
      </c>
    </row>
    <row r="286" spans="1:65" outlineLevel="5">
      <c r="A286" s="22">
        <f t="shared" si="113"/>
        <v>8</v>
      </c>
      <c r="B286" s="9">
        <f t="shared" si="112"/>
        <v>43706</v>
      </c>
      <c r="C286" s="51">
        <v>448294</v>
      </c>
      <c r="D286" s="64">
        <f t="shared" si="118"/>
        <v>37</v>
      </c>
      <c r="E286" s="12">
        <v>37</v>
      </c>
      <c r="F286" s="12">
        <v>38</v>
      </c>
      <c r="G286" s="12">
        <v>37</v>
      </c>
      <c r="H286" s="12">
        <v>38</v>
      </c>
      <c r="I286" s="12">
        <v>36</v>
      </c>
      <c r="J286" s="12">
        <v>37</v>
      </c>
      <c r="K286" s="12">
        <v>36</v>
      </c>
      <c r="L286" s="12">
        <v>37</v>
      </c>
      <c r="M286" s="74" t="str">
        <f t="shared" si="119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20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1"/>
        <v/>
      </c>
      <c r="AF286" s="41"/>
      <c r="AG286" s="41"/>
      <c r="AH286" s="41"/>
      <c r="AI286" s="41"/>
      <c r="AJ286" s="41"/>
      <c r="AK286" s="41"/>
      <c r="AL286" s="41"/>
      <c r="AM286" s="41"/>
      <c r="AN286" s="45">
        <f t="shared" si="122"/>
        <v>23.02540415704388</v>
      </c>
      <c r="AO286" s="41">
        <v>1732</v>
      </c>
      <c r="AP286" s="110"/>
      <c r="AQ286" s="111"/>
      <c r="AR286" s="126" t="str">
        <f t="shared" si="123"/>
        <v/>
      </c>
      <c r="AS286" s="126" t="str">
        <f t="shared" si="124"/>
        <v/>
      </c>
      <c r="AT286" s="127">
        <v>2000</v>
      </c>
      <c r="AU286" s="128"/>
      <c r="AV286" s="129"/>
      <c r="AW286" s="126" t="str">
        <f t="shared" si="125"/>
        <v/>
      </c>
      <c r="AX286" s="126" t="str">
        <f t="shared" si="126"/>
        <v/>
      </c>
      <c r="AY286" s="64" t="str">
        <f t="shared" si="127"/>
        <v/>
      </c>
      <c r="AZ286" s="97">
        <v>79.5</v>
      </c>
      <c r="BA286" s="68"/>
      <c r="BB286" s="68"/>
      <c r="BC286" s="68"/>
      <c r="BD286" s="68"/>
      <c r="BE286" s="15"/>
      <c r="BF286" s="5">
        <f t="shared" si="128"/>
        <v>13030</v>
      </c>
      <c r="BG286" s="42">
        <v>4800</v>
      </c>
      <c r="BH286" s="42">
        <v>3280</v>
      </c>
      <c r="BI286" s="42"/>
      <c r="BJ286" s="42"/>
      <c r="BK286" s="42"/>
      <c r="BL286" s="42"/>
      <c r="BM286" s="15">
        <v>4950</v>
      </c>
    </row>
    <row r="287" spans="1:65" outlineLevel="5">
      <c r="A287" s="22">
        <f t="shared" si="113"/>
        <v>8</v>
      </c>
      <c r="B287" s="9">
        <f t="shared" si="112"/>
        <v>43707</v>
      </c>
      <c r="C287" s="51">
        <v>429060</v>
      </c>
      <c r="D287" s="64">
        <f t="shared" si="118"/>
        <v>36.5</v>
      </c>
      <c r="E287" s="12">
        <v>36</v>
      </c>
      <c r="F287" s="12">
        <v>37</v>
      </c>
      <c r="G287" s="12">
        <v>37</v>
      </c>
      <c r="H287" s="12">
        <v>38</v>
      </c>
      <c r="I287" s="12">
        <v>35</v>
      </c>
      <c r="J287" s="12">
        <v>36</v>
      </c>
      <c r="K287" s="12">
        <v>36</v>
      </c>
      <c r="L287" s="12">
        <v>37</v>
      </c>
      <c r="M287" s="74">
        <f t="shared" si="119"/>
        <v>7.4</v>
      </c>
      <c r="N287" s="83">
        <v>7.46</v>
      </c>
      <c r="O287" s="83">
        <v>7.35</v>
      </c>
      <c r="P287" s="83">
        <v>7.47</v>
      </c>
      <c r="Q287" s="83">
        <v>7.51</v>
      </c>
      <c r="R287" s="83"/>
      <c r="S287" s="83"/>
      <c r="T287" s="83"/>
      <c r="U287" s="83"/>
      <c r="V287" s="5" t="str">
        <f t="shared" si="120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1"/>
        <v/>
      </c>
      <c r="AF287" s="41"/>
      <c r="AG287" s="41"/>
      <c r="AH287" s="41"/>
      <c r="AI287" s="41"/>
      <c r="AJ287" s="41"/>
      <c r="AK287" s="41"/>
      <c r="AL287" s="41"/>
      <c r="AM287" s="41"/>
      <c r="AN287" s="45">
        <f t="shared" si="122"/>
        <v>21.828133552271485</v>
      </c>
      <c r="AO287" s="41">
        <v>1827</v>
      </c>
      <c r="AP287" s="110">
        <v>3.29</v>
      </c>
      <c r="AQ287" s="111">
        <v>2.33</v>
      </c>
      <c r="AR287" s="126">
        <f t="shared" si="123"/>
        <v>70.820668693009111</v>
      </c>
      <c r="AS287" s="126">
        <f t="shared" si="124"/>
        <v>29.179331306990889</v>
      </c>
      <c r="AT287" s="127">
        <v>1974</v>
      </c>
      <c r="AU287" s="128">
        <v>2.2599999999999998</v>
      </c>
      <c r="AV287" s="129">
        <v>1.24</v>
      </c>
      <c r="AW287" s="126">
        <f t="shared" si="125"/>
        <v>54.867256637168147</v>
      </c>
      <c r="AX287" s="126">
        <f t="shared" si="126"/>
        <v>45.132743362831853</v>
      </c>
      <c r="AY287" s="64">
        <f t="shared" si="127"/>
        <v>49.911638475132513</v>
      </c>
      <c r="AZ287" s="97">
        <v>79.5</v>
      </c>
      <c r="BA287" s="68"/>
      <c r="BB287" s="68"/>
      <c r="BC287" s="68"/>
      <c r="BD287" s="68"/>
      <c r="BE287" s="15"/>
      <c r="BF287" s="5">
        <f t="shared" si="128"/>
        <v>10310</v>
      </c>
      <c r="BG287" s="42">
        <v>4800</v>
      </c>
      <c r="BH287" s="42">
        <v>3210</v>
      </c>
      <c r="BI287" s="42"/>
      <c r="BJ287" s="42"/>
      <c r="BK287" s="42"/>
      <c r="BL287" s="42"/>
      <c r="BM287" s="15">
        <v>2300</v>
      </c>
    </row>
    <row r="288" spans="1:65" ht="17.25" outlineLevel="5" thickBot="1">
      <c r="A288" s="31">
        <f t="shared" si="113"/>
        <v>8</v>
      </c>
      <c r="B288" s="32">
        <f t="shared" ref="B288:B351" si="129">B287+1</f>
        <v>43708</v>
      </c>
      <c r="C288" s="51">
        <v>427021</v>
      </c>
      <c r="D288" s="64">
        <f t="shared" si="118"/>
        <v>36.5</v>
      </c>
      <c r="E288" s="12">
        <v>36</v>
      </c>
      <c r="F288" s="12">
        <v>37</v>
      </c>
      <c r="G288" s="12">
        <v>37</v>
      </c>
      <c r="H288" s="12">
        <v>38</v>
      </c>
      <c r="I288" s="12">
        <v>35</v>
      </c>
      <c r="J288" s="12">
        <v>36</v>
      </c>
      <c r="K288" s="12">
        <v>36</v>
      </c>
      <c r="L288" s="12">
        <v>37</v>
      </c>
      <c r="M288" s="74" t="str">
        <f t="shared" si="119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20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1"/>
        <v/>
      </c>
      <c r="AF288" s="41"/>
      <c r="AG288" s="41"/>
      <c r="AH288" s="41"/>
      <c r="AI288" s="41"/>
      <c r="AJ288" s="41"/>
      <c r="AK288" s="41"/>
      <c r="AL288" s="41"/>
      <c r="AM288" s="41"/>
      <c r="AN288" s="45">
        <f t="shared" si="122"/>
        <v>22.801600914808461</v>
      </c>
      <c r="AO288" s="41">
        <v>1749</v>
      </c>
      <c r="AP288" s="110"/>
      <c r="AQ288" s="111"/>
      <c r="AR288" s="126" t="str">
        <f t="shared" si="123"/>
        <v/>
      </c>
      <c r="AS288" s="126" t="str">
        <f t="shared" si="124"/>
        <v/>
      </c>
      <c r="AT288" s="127">
        <v>1975</v>
      </c>
      <c r="AU288" s="128"/>
      <c r="AV288" s="129"/>
      <c r="AW288" s="126" t="str">
        <f t="shared" si="125"/>
        <v/>
      </c>
      <c r="AX288" s="126" t="str">
        <f t="shared" si="126"/>
        <v/>
      </c>
      <c r="AY288" s="64" t="str">
        <f t="shared" si="127"/>
        <v/>
      </c>
      <c r="AZ288" s="97"/>
      <c r="BA288" s="68"/>
      <c r="BB288" s="68"/>
      <c r="BC288" s="68"/>
      <c r="BD288" s="68"/>
      <c r="BE288" s="15"/>
      <c r="BF288" s="5">
        <f t="shared" si="128"/>
        <v>13247</v>
      </c>
      <c r="BG288" s="42">
        <v>4800</v>
      </c>
      <c r="BH288" s="42">
        <v>3350</v>
      </c>
      <c r="BI288" s="42"/>
      <c r="BJ288" s="42"/>
      <c r="BK288" s="42"/>
      <c r="BL288" s="42"/>
      <c r="BM288" s="15">
        <v>5097</v>
      </c>
    </row>
    <row r="289" spans="1:65" outlineLevel="4">
      <c r="A289" s="157" t="s">
        <v>42</v>
      </c>
      <c r="B289" s="158"/>
      <c r="C289" s="50">
        <f t="shared" ref="C289:BM289" si="130">SUBTOTAL(4,C258:C288)</f>
        <v>541424</v>
      </c>
      <c r="D289" s="60">
        <f t="shared" si="130"/>
        <v>38.5</v>
      </c>
      <c r="E289" s="28">
        <f t="shared" si="130"/>
        <v>38</v>
      </c>
      <c r="F289" s="28">
        <f t="shared" si="130"/>
        <v>39</v>
      </c>
      <c r="G289" s="28">
        <f t="shared" si="130"/>
        <v>39</v>
      </c>
      <c r="H289" s="28">
        <f t="shared" si="130"/>
        <v>40</v>
      </c>
      <c r="I289" s="28">
        <f t="shared" si="130"/>
        <v>37</v>
      </c>
      <c r="J289" s="28">
        <f t="shared" si="130"/>
        <v>38</v>
      </c>
      <c r="K289" s="28">
        <f t="shared" si="130"/>
        <v>38</v>
      </c>
      <c r="L289" s="28">
        <f t="shared" si="130"/>
        <v>39</v>
      </c>
      <c r="M289" s="71">
        <f t="shared" si="130"/>
        <v>7.4</v>
      </c>
      <c r="N289" s="82">
        <f t="shared" si="130"/>
        <v>7.46</v>
      </c>
      <c r="O289" s="82">
        <f t="shared" si="130"/>
        <v>7.42</v>
      </c>
      <c r="P289" s="82">
        <f t="shared" si="130"/>
        <v>7.47</v>
      </c>
      <c r="Q289" s="82">
        <f t="shared" si="130"/>
        <v>7.51</v>
      </c>
      <c r="R289" s="82">
        <f t="shared" si="130"/>
        <v>0</v>
      </c>
      <c r="S289" s="82">
        <f t="shared" si="130"/>
        <v>0</v>
      </c>
      <c r="T289" s="82">
        <f t="shared" si="130"/>
        <v>0</v>
      </c>
      <c r="U289" s="82">
        <f t="shared" si="130"/>
        <v>0</v>
      </c>
      <c r="V289" s="29">
        <f t="shared" si="130"/>
        <v>0</v>
      </c>
      <c r="W289" s="39">
        <f t="shared" si="130"/>
        <v>0</v>
      </c>
      <c r="X289" s="39">
        <f t="shared" si="130"/>
        <v>0</v>
      </c>
      <c r="Y289" s="39">
        <f t="shared" si="130"/>
        <v>0</v>
      </c>
      <c r="Z289" s="39">
        <f t="shared" si="130"/>
        <v>0</v>
      </c>
      <c r="AA289" s="39">
        <f t="shared" si="130"/>
        <v>0</v>
      </c>
      <c r="AB289" s="39">
        <f t="shared" si="130"/>
        <v>0</v>
      </c>
      <c r="AC289" s="39">
        <f t="shared" si="130"/>
        <v>0</v>
      </c>
      <c r="AD289" s="39">
        <f t="shared" si="130"/>
        <v>0</v>
      </c>
      <c r="AE289" s="29">
        <f t="shared" si="130"/>
        <v>0</v>
      </c>
      <c r="AF289" s="39">
        <f t="shared" si="130"/>
        <v>0</v>
      </c>
      <c r="AG289" s="39">
        <f t="shared" si="130"/>
        <v>0</v>
      </c>
      <c r="AH289" s="39">
        <f t="shared" si="130"/>
        <v>0</v>
      </c>
      <c r="AI289" s="39">
        <f t="shared" si="130"/>
        <v>0</v>
      </c>
      <c r="AJ289" s="39">
        <f t="shared" si="130"/>
        <v>0</v>
      </c>
      <c r="AK289" s="39">
        <f t="shared" si="130"/>
        <v>0</v>
      </c>
      <c r="AL289" s="39">
        <f t="shared" si="130"/>
        <v>0</v>
      </c>
      <c r="AM289" s="39">
        <f t="shared" si="130"/>
        <v>0</v>
      </c>
      <c r="AN289" s="39">
        <f t="shared" si="130"/>
        <v>41.58498435870699</v>
      </c>
      <c r="AO289" s="39">
        <f t="shared" si="130"/>
        <v>1827</v>
      </c>
      <c r="AP289" s="104">
        <f t="shared" si="130"/>
        <v>3.58</v>
      </c>
      <c r="AQ289" s="105">
        <f t="shared" si="130"/>
        <v>2.5299999999999998</v>
      </c>
      <c r="AR289" s="106">
        <f t="shared" si="130"/>
        <v>71.676300578034684</v>
      </c>
      <c r="AS289" s="106">
        <f t="shared" si="130"/>
        <v>29.329608938547494</v>
      </c>
      <c r="AT289" s="107">
        <f t="shared" si="130"/>
        <v>2000</v>
      </c>
      <c r="AU289" s="108">
        <f t="shared" si="130"/>
        <v>2.5299999999999998</v>
      </c>
      <c r="AV289" s="109">
        <f t="shared" si="130"/>
        <v>1.38</v>
      </c>
      <c r="AW289" s="106">
        <f t="shared" si="130"/>
        <v>56.326530612244888</v>
      </c>
      <c r="AX289" s="106">
        <f t="shared" si="130"/>
        <v>45.45454545454546</v>
      </c>
      <c r="AY289" s="60">
        <f t="shared" si="130"/>
        <v>50.197628458498009</v>
      </c>
      <c r="AZ289" s="96">
        <f t="shared" si="130"/>
        <v>79.8</v>
      </c>
      <c r="BA289" s="67">
        <f t="shared" si="130"/>
        <v>0</v>
      </c>
      <c r="BB289" s="67">
        <f t="shared" si="130"/>
        <v>0</v>
      </c>
      <c r="BC289" s="67">
        <f t="shared" si="130"/>
        <v>0</v>
      </c>
      <c r="BD289" s="67">
        <f t="shared" si="130"/>
        <v>0</v>
      </c>
      <c r="BE289" s="27">
        <f t="shared" si="130"/>
        <v>0</v>
      </c>
      <c r="BF289" s="29">
        <f t="shared" si="130"/>
        <v>15750</v>
      </c>
      <c r="BG289" s="39">
        <f t="shared" si="130"/>
        <v>4800</v>
      </c>
      <c r="BH289" s="40">
        <f t="shared" si="130"/>
        <v>5820</v>
      </c>
      <c r="BI289" s="40">
        <f t="shared" si="130"/>
        <v>0</v>
      </c>
      <c r="BJ289" s="40">
        <f t="shared" si="130"/>
        <v>0</v>
      </c>
      <c r="BK289" s="40">
        <f t="shared" si="130"/>
        <v>0</v>
      </c>
      <c r="BL289" s="40">
        <f t="shared" si="130"/>
        <v>0</v>
      </c>
      <c r="BM289" s="27">
        <f t="shared" si="130"/>
        <v>5220</v>
      </c>
    </row>
    <row r="290" spans="1:65" outlineLevel="3">
      <c r="A290" s="187" t="s">
        <v>31</v>
      </c>
      <c r="B290" s="188"/>
      <c r="C290" s="51">
        <f t="shared" ref="C290:BM290" si="131">SUBTOTAL(5,C258:C288)</f>
        <v>396254</v>
      </c>
      <c r="D290" s="61">
        <f t="shared" si="131"/>
        <v>35.799999999999997</v>
      </c>
      <c r="E290" s="12">
        <f t="shared" si="131"/>
        <v>35</v>
      </c>
      <c r="F290" s="12">
        <f t="shared" si="131"/>
        <v>36</v>
      </c>
      <c r="G290" s="12">
        <f t="shared" si="131"/>
        <v>37</v>
      </c>
      <c r="H290" s="12">
        <f t="shared" si="131"/>
        <v>37</v>
      </c>
      <c r="I290" s="12">
        <f t="shared" si="131"/>
        <v>34</v>
      </c>
      <c r="J290" s="12">
        <f t="shared" si="131"/>
        <v>35</v>
      </c>
      <c r="K290" s="12">
        <f t="shared" si="131"/>
        <v>36</v>
      </c>
      <c r="L290" s="12">
        <f t="shared" si="131"/>
        <v>36</v>
      </c>
      <c r="M290" s="72">
        <f t="shared" si="131"/>
        <v>7.4</v>
      </c>
      <c r="N290" s="83">
        <f t="shared" si="131"/>
        <v>7.32</v>
      </c>
      <c r="O290" s="83">
        <f t="shared" si="131"/>
        <v>7.35</v>
      </c>
      <c r="P290" s="83">
        <f t="shared" si="131"/>
        <v>7.39</v>
      </c>
      <c r="Q290" s="83">
        <f t="shared" si="131"/>
        <v>7.32</v>
      </c>
      <c r="R290" s="83">
        <f t="shared" si="131"/>
        <v>0</v>
      </c>
      <c r="S290" s="83">
        <f t="shared" si="131"/>
        <v>0</v>
      </c>
      <c r="T290" s="83">
        <f t="shared" si="131"/>
        <v>0</v>
      </c>
      <c r="U290" s="83">
        <f t="shared" si="131"/>
        <v>0</v>
      </c>
      <c r="V290" s="6">
        <f t="shared" si="131"/>
        <v>0</v>
      </c>
      <c r="W290" s="41">
        <f t="shared" si="131"/>
        <v>0</v>
      </c>
      <c r="X290" s="41">
        <f t="shared" si="131"/>
        <v>0</v>
      </c>
      <c r="Y290" s="41">
        <f t="shared" si="131"/>
        <v>0</v>
      </c>
      <c r="Z290" s="41">
        <f t="shared" si="131"/>
        <v>0</v>
      </c>
      <c r="AA290" s="41">
        <f t="shared" si="131"/>
        <v>0</v>
      </c>
      <c r="AB290" s="41">
        <f t="shared" si="131"/>
        <v>0</v>
      </c>
      <c r="AC290" s="41">
        <f t="shared" si="131"/>
        <v>0</v>
      </c>
      <c r="AD290" s="41">
        <f t="shared" si="131"/>
        <v>0</v>
      </c>
      <c r="AE290" s="6">
        <f t="shared" si="131"/>
        <v>0</v>
      </c>
      <c r="AF290" s="41">
        <f t="shared" si="131"/>
        <v>0</v>
      </c>
      <c r="AG290" s="41">
        <f t="shared" si="131"/>
        <v>0</v>
      </c>
      <c r="AH290" s="41">
        <f t="shared" si="131"/>
        <v>0</v>
      </c>
      <c r="AI290" s="41">
        <f t="shared" si="131"/>
        <v>0</v>
      </c>
      <c r="AJ290" s="41">
        <f t="shared" si="131"/>
        <v>0</v>
      </c>
      <c r="AK290" s="41">
        <f t="shared" si="131"/>
        <v>0</v>
      </c>
      <c r="AL290" s="41">
        <f t="shared" si="131"/>
        <v>0</v>
      </c>
      <c r="AM290" s="41">
        <f t="shared" si="131"/>
        <v>0</v>
      </c>
      <c r="AN290" s="41">
        <f t="shared" si="131"/>
        <v>21.828133552271485</v>
      </c>
      <c r="AO290" s="41">
        <f t="shared" si="131"/>
        <v>959</v>
      </c>
      <c r="AP290" s="110">
        <f t="shared" si="131"/>
        <v>3.26</v>
      </c>
      <c r="AQ290" s="111">
        <f t="shared" si="131"/>
        <v>2.31</v>
      </c>
      <c r="AR290" s="112">
        <f t="shared" si="131"/>
        <v>70.670391061452506</v>
      </c>
      <c r="AS290" s="112">
        <f t="shared" si="131"/>
        <v>28.323699421965316</v>
      </c>
      <c r="AT290" s="113">
        <f t="shared" si="131"/>
        <v>1002</v>
      </c>
      <c r="AU290" s="114">
        <f t="shared" si="131"/>
        <v>2.2599999999999998</v>
      </c>
      <c r="AV290" s="115">
        <f t="shared" si="131"/>
        <v>1.24</v>
      </c>
      <c r="AW290" s="112">
        <f t="shared" si="131"/>
        <v>54.54545454545454</v>
      </c>
      <c r="AX290" s="112">
        <f t="shared" si="131"/>
        <v>43.673469387755112</v>
      </c>
      <c r="AY290" s="61">
        <f t="shared" si="131"/>
        <v>46.959582473601202</v>
      </c>
      <c r="AZ290" s="97">
        <f t="shared" si="131"/>
        <v>78.599999999999994</v>
      </c>
      <c r="BA290" s="68">
        <f t="shared" si="131"/>
        <v>0</v>
      </c>
      <c r="BB290" s="68">
        <f t="shared" si="131"/>
        <v>0</v>
      </c>
      <c r="BC290" s="68">
        <f t="shared" si="131"/>
        <v>0</v>
      </c>
      <c r="BD290" s="68">
        <f t="shared" si="131"/>
        <v>0</v>
      </c>
      <c r="BE290" s="15">
        <f t="shared" si="131"/>
        <v>0</v>
      </c>
      <c r="BF290" s="6">
        <f t="shared" si="131"/>
        <v>9770</v>
      </c>
      <c r="BG290" s="41">
        <f t="shared" si="131"/>
        <v>3700</v>
      </c>
      <c r="BH290" s="42">
        <f t="shared" si="131"/>
        <v>0</v>
      </c>
      <c r="BI290" s="42">
        <f t="shared" si="131"/>
        <v>0</v>
      </c>
      <c r="BJ290" s="42">
        <f t="shared" si="131"/>
        <v>0</v>
      </c>
      <c r="BK290" s="42">
        <f t="shared" si="131"/>
        <v>0</v>
      </c>
      <c r="BL290" s="42">
        <f t="shared" si="131"/>
        <v>0</v>
      </c>
      <c r="BM290" s="15">
        <f t="shared" si="131"/>
        <v>2300</v>
      </c>
    </row>
    <row r="291" spans="1:65" outlineLevel="2">
      <c r="A291" s="187" t="s">
        <v>20</v>
      </c>
      <c r="B291" s="188"/>
      <c r="C291" s="51">
        <f>IFERROR(SUBTOTAL(1,C258:C288),"")</f>
        <v>447513.06451612903</v>
      </c>
      <c r="D291" s="61">
        <f t="shared" ref="D291:BM291" si="132">IFERROR(SUBTOTAL(1,D258:D288),"")</f>
        <v>37.174193548387095</v>
      </c>
      <c r="E291" s="12">
        <f t="shared" si="132"/>
        <v>36.87096774193548</v>
      </c>
      <c r="F291" s="12">
        <f t="shared" si="132"/>
        <v>37.516129032258064</v>
      </c>
      <c r="G291" s="12">
        <f t="shared" si="132"/>
        <v>38.12903225806452</v>
      </c>
      <c r="H291" s="12">
        <f t="shared" si="132"/>
        <v>38.096774193548384</v>
      </c>
      <c r="I291" s="12">
        <f t="shared" si="132"/>
        <v>35.87096774193548</v>
      </c>
      <c r="J291" s="12">
        <f t="shared" si="132"/>
        <v>36.516129032258064</v>
      </c>
      <c r="K291" s="12">
        <f t="shared" si="132"/>
        <v>37.12903225806452</v>
      </c>
      <c r="L291" s="12">
        <f t="shared" si="132"/>
        <v>37.096774193548384</v>
      </c>
      <c r="M291" s="72">
        <f t="shared" si="132"/>
        <v>7.4</v>
      </c>
      <c r="N291" s="83">
        <f t="shared" si="132"/>
        <v>7.3620000000000001</v>
      </c>
      <c r="O291" s="83">
        <f t="shared" si="132"/>
        <v>7.3760000000000003</v>
      </c>
      <c r="P291" s="83">
        <f t="shared" si="132"/>
        <v>7.418000000000001</v>
      </c>
      <c r="Q291" s="83">
        <f t="shared" si="132"/>
        <v>7.419999999999999</v>
      </c>
      <c r="R291" s="83" t="str">
        <f t="shared" si="132"/>
        <v/>
      </c>
      <c r="S291" s="83" t="str">
        <f t="shared" si="132"/>
        <v/>
      </c>
      <c r="T291" s="83" t="str">
        <f t="shared" si="132"/>
        <v/>
      </c>
      <c r="U291" s="83" t="str">
        <f t="shared" si="132"/>
        <v/>
      </c>
      <c r="V291" s="6" t="str">
        <f t="shared" si="132"/>
        <v/>
      </c>
      <c r="W291" s="41" t="str">
        <f t="shared" si="132"/>
        <v/>
      </c>
      <c r="X291" s="41" t="str">
        <f t="shared" si="132"/>
        <v/>
      </c>
      <c r="Y291" s="41" t="str">
        <f t="shared" si="132"/>
        <v/>
      </c>
      <c r="Z291" s="41" t="str">
        <f t="shared" si="132"/>
        <v/>
      </c>
      <c r="AA291" s="41" t="str">
        <f t="shared" si="132"/>
        <v/>
      </c>
      <c r="AB291" s="41" t="str">
        <f t="shared" si="132"/>
        <v/>
      </c>
      <c r="AC291" s="41" t="str">
        <f t="shared" si="132"/>
        <v/>
      </c>
      <c r="AD291" s="41" t="str">
        <f t="shared" si="132"/>
        <v/>
      </c>
      <c r="AE291" s="6" t="str">
        <f t="shared" si="132"/>
        <v/>
      </c>
      <c r="AF291" s="41" t="str">
        <f t="shared" si="132"/>
        <v/>
      </c>
      <c r="AG291" s="41" t="str">
        <f t="shared" si="132"/>
        <v/>
      </c>
      <c r="AH291" s="41" t="str">
        <f t="shared" si="132"/>
        <v/>
      </c>
      <c r="AI291" s="41" t="str">
        <f t="shared" si="132"/>
        <v/>
      </c>
      <c r="AJ291" s="41" t="str">
        <f t="shared" si="132"/>
        <v/>
      </c>
      <c r="AK291" s="41" t="str">
        <f t="shared" si="132"/>
        <v/>
      </c>
      <c r="AL291" s="41" t="str">
        <f t="shared" si="132"/>
        <v/>
      </c>
      <c r="AM291" s="41" t="str">
        <f t="shared" si="132"/>
        <v/>
      </c>
      <c r="AN291" s="41">
        <f t="shared" si="132"/>
        <v>31.593362562837658</v>
      </c>
      <c r="AO291" s="41">
        <f t="shared" si="132"/>
        <v>1299</v>
      </c>
      <c r="AP291" s="110">
        <f t="shared" si="132"/>
        <v>3.3740000000000001</v>
      </c>
      <c r="AQ291" s="111">
        <f t="shared" si="132"/>
        <v>2.3959999999999999</v>
      </c>
      <c r="AR291" s="112">
        <f t="shared" si="132"/>
        <v>71.012568280774289</v>
      </c>
      <c r="AS291" s="112">
        <f t="shared" si="132"/>
        <v>28.987431719225707</v>
      </c>
      <c r="AT291" s="113">
        <f t="shared" si="132"/>
        <v>1548.8387096774193</v>
      </c>
      <c r="AU291" s="114">
        <f t="shared" si="132"/>
        <v>2.3980000000000001</v>
      </c>
      <c r="AV291" s="115">
        <f t="shared" si="132"/>
        <v>1.3320000000000001</v>
      </c>
      <c r="AW291" s="112">
        <f t="shared" si="132"/>
        <v>55.54678452918629</v>
      </c>
      <c r="AX291" s="112">
        <f t="shared" si="132"/>
        <v>44.453215470813717</v>
      </c>
      <c r="AY291" s="61">
        <f t="shared" si="132"/>
        <v>48.980937795907629</v>
      </c>
      <c r="AZ291" s="97">
        <f t="shared" si="132"/>
        <v>79.247619047619054</v>
      </c>
      <c r="BA291" s="68" t="str">
        <f t="shared" si="132"/>
        <v/>
      </c>
      <c r="BB291" s="68" t="str">
        <f t="shared" si="132"/>
        <v/>
      </c>
      <c r="BC291" s="68" t="str">
        <f t="shared" si="132"/>
        <v/>
      </c>
      <c r="BD291" s="68" t="str">
        <f t="shared" si="132"/>
        <v/>
      </c>
      <c r="BE291" s="15" t="str">
        <f>IFERROR(SUBTOTAL(1,BE258:BE288),"")</f>
        <v/>
      </c>
      <c r="BF291" s="6">
        <f t="shared" si="132"/>
        <v>12635.709677419354</v>
      </c>
      <c r="BG291" s="41">
        <f t="shared" si="132"/>
        <v>4764.5161290322585</v>
      </c>
      <c r="BH291" s="42">
        <f t="shared" si="132"/>
        <v>2980.6451612903224</v>
      </c>
      <c r="BI291" s="42" t="str">
        <f t="shared" si="132"/>
        <v/>
      </c>
      <c r="BJ291" s="42" t="str">
        <f t="shared" si="132"/>
        <v/>
      </c>
      <c r="BK291" s="42" t="str">
        <f t="shared" si="132"/>
        <v/>
      </c>
      <c r="BL291" s="42" t="str">
        <f t="shared" si="132"/>
        <v/>
      </c>
      <c r="BM291" s="15">
        <f t="shared" si="132"/>
        <v>4890.5483870967746</v>
      </c>
    </row>
    <row r="292" spans="1:65" ht="17.25" outlineLevel="1" thickBot="1">
      <c r="A292" s="189" t="s">
        <v>53</v>
      </c>
      <c r="B292" s="190"/>
      <c r="C292" s="52">
        <f>SUBTOTAL(9,C258:C288)</f>
        <v>13872905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40269</v>
      </c>
      <c r="AP292" s="116"/>
      <c r="AQ292" s="117"/>
      <c r="AR292" s="118"/>
      <c r="AS292" s="118"/>
      <c r="AT292" s="119">
        <f>SUBTOTAL(9,AT258:AT288)</f>
        <v>48014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3">SUBTOTAL(9,BF258:BF288)</f>
        <v>391707</v>
      </c>
      <c r="BG292" s="43">
        <f t="shared" si="133"/>
        <v>147700</v>
      </c>
      <c r="BH292" s="44">
        <f t="shared" si="133"/>
        <v>92400</v>
      </c>
      <c r="BI292" s="44">
        <f t="shared" si="133"/>
        <v>0</v>
      </c>
      <c r="BJ292" s="44">
        <f t="shared" si="133"/>
        <v>0</v>
      </c>
      <c r="BK292" s="44">
        <f t="shared" si="133"/>
        <v>0</v>
      </c>
      <c r="BL292" s="44">
        <f t="shared" si="133"/>
        <v>0</v>
      </c>
      <c r="BM292" s="16">
        <f t="shared" si="133"/>
        <v>151607</v>
      </c>
    </row>
    <row r="293" spans="1:65" outlineLevel="5">
      <c r="A293" s="21">
        <f t="shared" si="113"/>
        <v>9</v>
      </c>
      <c r="B293" s="33">
        <f>B288+1</f>
        <v>43709</v>
      </c>
      <c r="C293" s="51">
        <v>408179</v>
      </c>
      <c r="D293" s="64">
        <f t="shared" ref="D293:D322" si="134">IFERROR(ROUND(AVERAGE(E293:L293),1),"")</f>
        <v>36</v>
      </c>
      <c r="E293" s="12">
        <v>35</v>
      </c>
      <c r="F293" s="12">
        <v>37</v>
      </c>
      <c r="G293" s="12">
        <v>37</v>
      </c>
      <c r="H293" s="12">
        <v>37</v>
      </c>
      <c r="I293" s="12">
        <v>34</v>
      </c>
      <c r="J293" s="12">
        <v>36</v>
      </c>
      <c r="K293" s="12">
        <v>36</v>
      </c>
      <c r="L293" s="12">
        <v>36</v>
      </c>
      <c r="M293" s="74" t="str">
        <f t="shared" ref="M293:M322" si="135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6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7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5">
        <f t="shared" ref="AN293:AN322" si="138">39880/AO293</f>
        <v>22.633371169125994</v>
      </c>
      <c r="AO293" s="41">
        <v>1762</v>
      </c>
      <c r="AP293" s="110"/>
      <c r="AQ293" s="111"/>
      <c r="AR293" s="126" t="str">
        <f t="shared" ref="AR293:AR322" si="139">IFERROR(AQ293/AP293*100,"")</f>
        <v/>
      </c>
      <c r="AS293" s="126" t="str">
        <f t="shared" ref="AS293:AS322" si="140">IFERROR(100-AR293,"")</f>
        <v/>
      </c>
      <c r="AT293" s="127">
        <v>1907</v>
      </c>
      <c r="AU293" s="128"/>
      <c r="AV293" s="129"/>
      <c r="AW293" s="126" t="str">
        <f t="shared" ref="AW293:AW322" si="141">IFERROR(AV293/AU293*100,"")</f>
        <v/>
      </c>
      <c r="AX293" s="126" t="str">
        <f t="shared" ref="AX293:AX322" si="142">IFERROR(100-AW293,"")</f>
        <v/>
      </c>
      <c r="AY293" s="64" t="str">
        <f t="shared" ref="AY293:AY322" si="143">IFERROR((1-((AW293*AS293)/(AX293*AR293)))*100,"")</f>
        <v/>
      </c>
      <c r="AZ293" s="97"/>
      <c r="BA293" s="68"/>
      <c r="BB293" s="68"/>
      <c r="BC293" s="68"/>
      <c r="BD293" s="68"/>
      <c r="BE293" s="15"/>
      <c r="BF293" s="5">
        <f t="shared" ref="BF293:BF322" si="144">IF(SUM(BG293:BM293)=0,"",SUM(BG293:BM293))</f>
        <v>12670</v>
      </c>
      <c r="BG293" s="42">
        <v>4800</v>
      </c>
      <c r="BH293" s="42">
        <v>3350</v>
      </c>
      <c r="BI293" s="42"/>
      <c r="BJ293" s="42"/>
      <c r="BK293" s="42"/>
      <c r="BL293" s="42"/>
      <c r="BM293" s="15">
        <v>4520</v>
      </c>
    </row>
    <row r="294" spans="1:65" outlineLevel="5">
      <c r="A294" s="22">
        <f t="shared" si="113"/>
        <v>9</v>
      </c>
      <c r="B294" s="9">
        <f t="shared" si="129"/>
        <v>43710</v>
      </c>
      <c r="C294" s="51">
        <v>466438</v>
      </c>
      <c r="D294" s="64">
        <f t="shared" si="134"/>
        <v>36</v>
      </c>
      <c r="E294" s="12">
        <v>35</v>
      </c>
      <c r="F294" s="12">
        <v>37</v>
      </c>
      <c r="G294" s="12">
        <v>37</v>
      </c>
      <c r="H294" s="12">
        <v>37</v>
      </c>
      <c r="I294" s="12">
        <v>34</v>
      </c>
      <c r="J294" s="12">
        <v>36</v>
      </c>
      <c r="K294" s="12">
        <v>36</v>
      </c>
      <c r="L294" s="12">
        <v>36</v>
      </c>
      <c r="M294" s="74" t="str">
        <f t="shared" si="135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36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7"/>
        <v/>
      </c>
      <c r="AF294" s="41"/>
      <c r="AG294" s="41"/>
      <c r="AH294" s="41"/>
      <c r="AI294" s="41"/>
      <c r="AJ294" s="41"/>
      <c r="AK294" s="41"/>
      <c r="AL294" s="41"/>
      <c r="AM294" s="41"/>
      <c r="AN294" s="45">
        <f t="shared" si="138"/>
        <v>23.308007013442431</v>
      </c>
      <c r="AO294" s="41">
        <v>1711</v>
      </c>
      <c r="AP294" s="110"/>
      <c r="AQ294" s="111"/>
      <c r="AR294" s="126" t="str">
        <f t="shared" si="139"/>
        <v/>
      </c>
      <c r="AS294" s="126" t="str">
        <f t="shared" si="140"/>
        <v/>
      </c>
      <c r="AT294" s="127">
        <v>1878</v>
      </c>
      <c r="AU294" s="128"/>
      <c r="AV294" s="129"/>
      <c r="AW294" s="126" t="str">
        <f t="shared" si="141"/>
        <v/>
      </c>
      <c r="AX294" s="126" t="str">
        <f t="shared" si="142"/>
        <v/>
      </c>
      <c r="AY294" s="64" t="str">
        <f t="shared" si="143"/>
        <v/>
      </c>
      <c r="AZ294" s="97">
        <v>78.900000000000006</v>
      </c>
      <c r="BA294" s="68"/>
      <c r="BB294" s="68"/>
      <c r="BC294" s="68"/>
      <c r="BD294" s="68"/>
      <c r="BE294" s="15"/>
      <c r="BF294" s="5">
        <f t="shared" si="144"/>
        <v>13470</v>
      </c>
      <c r="BG294" s="42">
        <v>4800</v>
      </c>
      <c r="BH294" s="42">
        <v>3870</v>
      </c>
      <c r="BI294" s="42"/>
      <c r="BJ294" s="42"/>
      <c r="BK294" s="42"/>
      <c r="BL294" s="42"/>
      <c r="BM294" s="15">
        <v>4800</v>
      </c>
    </row>
    <row r="295" spans="1:65" outlineLevel="5">
      <c r="A295" s="22">
        <f t="shared" si="113"/>
        <v>9</v>
      </c>
      <c r="B295" s="9">
        <f t="shared" si="129"/>
        <v>43711</v>
      </c>
      <c r="C295" s="51">
        <v>485970</v>
      </c>
      <c r="D295" s="64">
        <f t="shared" si="134"/>
        <v>35.799999999999997</v>
      </c>
      <c r="E295" s="12">
        <v>35</v>
      </c>
      <c r="F295" s="12">
        <v>36</v>
      </c>
      <c r="G295" s="12">
        <v>37</v>
      </c>
      <c r="H295" s="12">
        <v>37</v>
      </c>
      <c r="I295" s="12">
        <v>34</v>
      </c>
      <c r="J295" s="12">
        <v>35</v>
      </c>
      <c r="K295" s="12">
        <v>36</v>
      </c>
      <c r="L295" s="12">
        <v>36</v>
      </c>
      <c r="M295" s="74" t="str">
        <f t="shared" si="135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6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7"/>
        <v/>
      </c>
      <c r="AF295" s="41"/>
      <c r="AG295" s="41"/>
      <c r="AH295" s="41"/>
      <c r="AI295" s="41"/>
      <c r="AJ295" s="41"/>
      <c r="AK295" s="41"/>
      <c r="AL295" s="41"/>
      <c r="AM295" s="41"/>
      <c r="AN295" s="45">
        <f t="shared" si="138"/>
        <v>24.287454323995128</v>
      </c>
      <c r="AO295" s="41">
        <v>1642</v>
      </c>
      <c r="AP295" s="110"/>
      <c r="AQ295" s="111"/>
      <c r="AR295" s="126" t="str">
        <f t="shared" si="139"/>
        <v/>
      </c>
      <c r="AS295" s="126" t="str">
        <f t="shared" si="140"/>
        <v/>
      </c>
      <c r="AT295" s="127">
        <v>1884</v>
      </c>
      <c r="AU295" s="128"/>
      <c r="AV295" s="129"/>
      <c r="AW295" s="126" t="str">
        <f t="shared" si="141"/>
        <v/>
      </c>
      <c r="AX295" s="126" t="str">
        <f t="shared" si="142"/>
        <v/>
      </c>
      <c r="AY295" s="64" t="str">
        <f t="shared" si="143"/>
        <v/>
      </c>
      <c r="AZ295" s="97">
        <v>79.3</v>
      </c>
      <c r="BA295" s="68"/>
      <c r="BB295" s="68"/>
      <c r="BC295" s="68"/>
      <c r="BD295" s="68"/>
      <c r="BE295" s="15"/>
      <c r="BF295" s="5">
        <f t="shared" si="144"/>
        <v>14000</v>
      </c>
      <c r="BG295" s="42">
        <v>4800</v>
      </c>
      <c r="BH295" s="42">
        <v>4220</v>
      </c>
      <c r="BI295" s="42"/>
      <c r="BJ295" s="42"/>
      <c r="BK295" s="42"/>
      <c r="BL295" s="42"/>
      <c r="BM295" s="15">
        <v>4980</v>
      </c>
    </row>
    <row r="296" spans="1:65" outlineLevel="5">
      <c r="A296" s="22">
        <f t="shared" si="113"/>
        <v>9</v>
      </c>
      <c r="B296" s="9">
        <f t="shared" si="129"/>
        <v>43712</v>
      </c>
      <c r="C296" s="51">
        <v>486932</v>
      </c>
      <c r="D296" s="64">
        <f t="shared" si="134"/>
        <v>35.5</v>
      </c>
      <c r="E296" s="12">
        <v>34</v>
      </c>
      <c r="F296" s="12">
        <v>36</v>
      </c>
      <c r="G296" s="12">
        <v>37</v>
      </c>
      <c r="H296" s="12">
        <v>37</v>
      </c>
      <c r="I296" s="12">
        <v>33</v>
      </c>
      <c r="J296" s="12">
        <v>35</v>
      </c>
      <c r="K296" s="12">
        <v>36</v>
      </c>
      <c r="L296" s="12">
        <v>36</v>
      </c>
      <c r="M296" s="74" t="str">
        <f t="shared" si="135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36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7"/>
        <v/>
      </c>
      <c r="AF296" s="41"/>
      <c r="AG296" s="41"/>
      <c r="AH296" s="41"/>
      <c r="AI296" s="41"/>
      <c r="AJ296" s="41"/>
      <c r="AK296" s="41"/>
      <c r="AL296" s="41"/>
      <c r="AM296" s="41"/>
      <c r="AN296" s="45">
        <f t="shared" si="138"/>
        <v>25.368956743002546</v>
      </c>
      <c r="AO296" s="41">
        <v>1572</v>
      </c>
      <c r="AP296" s="110"/>
      <c r="AQ296" s="111"/>
      <c r="AR296" s="126" t="str">
        <f t="shared" si="139"/>
        <v/>
      </c>
      <c r="AS296" s="126" t="str">
        <f t="shared" si="140"/>
        <v/>
      </c>
      <c r="AT296" s="127">
        <v>1870</v>
      </c>
      <c r="AU296" s="128"/>
      <c r="AV296" s="129"/>
      <c r="AW296" s="126" t="str">
        <f t="shared" si="141"/>
        <v/>
      </c>
      <c r="AX296" s="126" t="str">
        <f t="shared" si="142"/>
        <v/>
      </c>
      <c r="AY296" s="64" t="str">
        <f t="shared" si="143"/>
        <v/>
      </c>
      <c r="AZ296" s="97">
        <v>78.900000000000006</v>
      </c>
      <c r="BA296" s="68"/>
      <c r="BB296" s="68"/>
      <c r="BC296" s="68"/>
      <c r="BD296" s="68"/>
      <c r="BE296" s="15"/>
      <c r="BF296" s="5">
        <f t="shared" si="144"/>
        <v>14290</v>
      </c>
      <c r="BG296" s="42">
        <v>4800</v>
      </c>
      <c r="BH296" s="42">
        <v>4530</v>
      </c>
      <c r="BI296" s="42"/>
      <c r="BJ296" s="42"/>
      <c r="BK296" s="42"/>
      <c r="BL296" s="42"/>
      <c r="BM296" s="15">
        <v>4960</v>
      </c>
    </row>
    <row r="297" spans="1:65" outlineLevel="5">
      <c r="A297" s="22">
        <f t="shared" si="113"/>
        <v>9</v>
      </c>
      <c r="B297" s="9">
        <f t="shared" si="129"/>
        <v>43713</v>
      </c>
      <c r="C297" s="51">
        <v>504215</v>
      </c>
      <c r="D297" s="64">
        <f t="shared" si="134"/>
        <v>35.299999999999997</v>
      </c>
      <c r="E297" s="12">
        <v>34</v>
      </c>
      <c r="F297" s="12">
        <v>36</v>
      </c>
      <c r="G297" s="12">
        <v>37</v>
      </c>
      <c r="H297" s="12">
        <v>36</v>
      </c>
      <c r="I297" s="12">
        <v>33</v>
      </c>
      <c r="J297" s="12">
        <v>35</v>
      </c>
      <c r="K297" s="12">
        <v>36</v>
      </c>
      <c r="L297" s="12">
        <v>35</v>
      </c>
      <c r="M297" s="74" t="str">
        <f t="shared" si="135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6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7"/>
        <v/>
      </c>
      <c r="AF297" s="41"/>
      <c r="AG297" s="41"/>
      <c r="AH297" s="41"/>
      <c r="AI297" s="41"/>
      <c r="AJ297" s="41"/>
      <c r="AK297" s="41"/>
      <c r="AL297" s="41"/>
      <c r="AM297" s="41"/>
      <c r="AN297" s="45">
        <f t="shared" si="138"/>
        <v>24.199029126213592</v>
      </c>
      <c r="AO297" s="41">
        <v>1648</v>
      </c>
      <c r="AP297" s="110"/>
      <c r="AQ297" s="111"/>
      <c r="AR297" s="126" t="str">
        <f t="shared" si="139"/>
        <v/>
      </c>
      <c r="AS297" s="126" t="str">
        <f t="shared" si="140"/>
        <v/>
      </c>
      <c r="AT297" s="127">
        <v>1917</v>
      </c>
      <c r="AU297" s="128"/>
      <c r="AV297" s="129"/>
      <c r="AW297" s="126" t="str">
        <f t="shared" si="141"/>
        <v/>
      </c>
      <c r="AX297" s="126" t="str">
        <f t="shared" si="142"/>
        <v/>
      </c>
      <c r="AY297" s="64" t="str">
        <f t="shared" si="143"/>
        <v/>
      </c>
      <c r="AZ297" s="97">
        <v>78.7</v>
      </c>
      <c r="BA297" s="68"/>
      <c r="BB297" s="68"/>
      <c r="BC297" s="68"/>
      <c r="BD297" s="68"/>
      <c r="BE297" s="15"/>
      <c r="BF297" s="5">
        <f t="shared" si="144"/>
        <v>14270</v>
      </c>
      <c r="BG297" s="42">
        <v>4800</v>
      </c>
      <c r="BH297" s="42">
        <v>4550</v>
      </c>
      <c r="BI297" s="42"/>
      <c r="BJ297" s="42"/>
      <c r="BK297" s="42"/>
      <c r="BL297" s="42"/>
      <c r="BM297" s="15">
        <v>4920</v>
      </c>
    </row>
    <row r="298" spans="1:65" outlineLevel="5">
      <c r="A298" s="22">
        <f t="shared" si="113"/>
        <v>9</v>
      </c>
      <c r="B298" s="9">
        <f t="shared" si="129"/>
        <v>43714</v>
      </c>
      <c r="C298" s="51">
        <v>468095</v>
      </c>
      <c r="D298" s="64">
        <f t="shared" si="134"/>
        <v>35.299999999999997</v>
      </c>
      <c r="E298" s="12">
        <v>34</v>
      </c>
      <c r="F298" s="12">
        <v>36</v>
      </c>
      <c r="G298" s="12">
        <v>37</v>
      </c>
      <c r="H298" s="12">
        <v>36</v>
      </c>
      <c r="I298" s="12">
        <v>33</v>
      </c>
      <c r="J298" s="12">
        <v>35</v>
      </c>
      <c r="K298" s="12">
        <v>36</v>
      </c>
      <c r="L298" s="12">
        <v>35</v>
      </c>
      <c r="M298" s="74">
        <f t="shared" si="135"/>
        <v>7.5</v>
      </c>
      <c r="N298" s="83">
        <v>7.43</v>
      </c>
      <c r="O298" s="83">
        <v>7.48</v>
      </c>
      <c r="P298" s="83">
        <v>7.5</v>
      </c>
      <c r="Q298" s="83">
        <v>7.52</v>
      </c>
      <c r="R298" s="83"/>
      <c r="S298" s="83"/>
      <c r="T298" s="83"/>
      <c r="U298" s="83"/>
      <c r="V298" s="5" t="str">
        <f t="shared" si="136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7"/>
        <v/>
      </c>
      <c r="AF298" s="41"/>
      <c r="AG298" s="41"/>
      <c r="AH298" s="41"/>
      <c r="AI298" s="41"/>
      <c r="AJ298" s="41"/>
      <c r="AK298" s="41"/>
      <c r="AL298" s="41"/>
      <c r="AM298" s="41"/>
      <c r="AN298" s="45">
        <f t="shared" si="138"/>
        <v>23.105446118192351</v>
      </c>
      <c r="AO298" s="41">
        <v>1726</v>
      </c>
      <c r="AP298" s="110">
        <v>3.45</v>
      </c>
      <c r="AQ298" s="111">
        <v>2.44</v>
      </c>
      <c r="AR298" s="126">
        <f t="shared" si="139"/>
        <v>70.724637681159422</v>
      </c>
      <c r="AS298" s="126">
        <f t="shared" si="140"/>
        <v>29.275362318840578</v>
      </c>
      <c r="AT298" s="127">
        <v>1882</v>
      </c>
      <c r="AU298" s="128">
        <v>2.2799999999999998</v>
      </c>
      <c r="AV298" s="129">
        <v>1.24</v>
      </c>
      <c r="AW298" s="126">
        <f t="shared" si="141"/>
        <v>54.385964912280706</v>
      </c>
      <c r="AX298" s="126">
        <f t="shared" si="142"/>
        <v>45.614035087719294</v>
      </c>
      <c r="AY298" s="64">
        <f t="shared" si="143"/>
        <v>50.64627994955864</v>
      </c>
      <c r="AZ298" s="97">
        <v>78.8</v>
      </c>
      <c r="BA298" s="68"/>
      <c r="BB298" s="68"/>
      <c r="BC298" s="68"/>
      <c r="BD298" s="68"/>
      <c r="BE298" s="15"/>
      <c r="BF298" s="5">
        <f t="shared" si="144"/>
        <v>13630</v>
      </c>
      <c r="BG298" s="42">
        <v>4800</v>
      </c>
      <c r="BH298" s="42">
        <v>3880</v>
      </c>
      <c r="BI298" s="42"/>
      <c r="BJ298" s="42"/>
      <c r="BK298" s="42"/>
      <c r="BL298" s="42"/>
      <c r="BM298" s="15">
        <v>4950</v>
      </c>
    </row>
    <row r="299" spans="1:65" outlineLevel="5">
      <c r="A299" s="22">
        <f t="shared" si="113"/>
        <v>9</v>
      </c>
      <c r="B299" s="9">
        <f t="shared" si="129"/>
        <v>43715</v>
      </c>
      <c r="C299" s="51">
        <v>481649</v>
      </c>
      <c r="D299" s="64">
        <f t="shared" si="134"/>
        <v>35</v>
      </c>
      <c r="E299" s="12">
        <v>34</v>
      </c>
      <c r="F299" s="12">
        <v>35</v>
      </c>
      <c r="G299" s="12">
        <v>37</v>
      </c>
      <c r="H299" s="12">
        <v>36</v>
      </c>
      <c r="I299" s="12">
        <v>33</v>
      </c>
      <c r="J299" s="12">
        <v>34</v>
      </c>
      <c r="K299" s="12">
        <v>36</v>
      </c>
      <c r="L299" s="12">
        <v>35</v>
      </c>
      <c r="M299" s="74" t="str">
        <f t="shared" si="135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36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7"/>
        <v/>
      </c>
      <c r="AF299" s="41"/>
      <c r="AG299" s="41"/>
      <c r="AH299" s="41"/>
      <c r="AI299" s="41"/>
      <c r="AJ299" s="41"/>
      <c r="AK299" s="41"/>
      <c r="AL299" s="41"/>
      <c r="AM299" s="41"/>
      <c r="AN299" s="45">
        <f t="shared" si="138"/>
        <v>34.528138528138527</v>
      </c>
      <c r="AO299" s="41">
        <v>1155</v>
      </c>
      <c r="AP299" s="110"/>
      <c r="AQ299" s="111"/>
      <c r="AR299" s="126" t="str">
        <f t="shared" si="139"/>
        <v/>
      </c>
      <c r="AS299" s="126" t="str">
        <f t="shared" si="140"/>
        <v/>
      </c>
      <c r="AT299" s="127">
        <v>1361</v>
      </c>
      <c r="AU299" s="128"/>
      <c r="AV299" s="129"/>
      <c r="AW299" s="126" t="str">
        <f t="shared" si="141"/>
        <v/>
      </c>
      <c r="AX299" s="126" t="str">
        <f t="shared" si="142"/>
        <v/>
      </c>
      <c r="AY299" s="64" t="str">
        <f t="shared" si="143"/>
        <v/>
      </c>
      <c r="AZ299" s="97"/>
      <c r="BA299" s="68"/>
      <c r="BB299" s="68"/>
      <c r="BC299" s="68"/>
      <c r="BD299" s="68"/>
      <c r="BE299" s="15"/>
      <c r="BF299" s="5">
        <f t="shared" si="144"/>
        <v>13120</v>
      </c>
      <c r="BG299" s="42">
        <v>4800</v>
      </c>
      <c r="BH299" s="42">
        <v>3700</v>
      </c>
      <c r="BI299" s="42"/>
      <c r="BJ299" s="42"/>
      <c r="BK299" s="42"/>
      <c r="BL299" s="42"/>
      <c r="BM299" s="15">
        <v>4620</v>
      </c>
    </row>
    <row r="300" spans="1:65" outlineLevel="5">
      <c r="A300" s="22">
        <f t="shared" si="113"/>
        <v>9</v>
      </c>
      <c r="B300" s="9">
        <f t="shared" si="129"/>
        <v>43716</v>
      </c>
      <c r="C300" s="51">
        <v>427270</v>
      </c>
      <c r="D300" s="64">
        <f t="shared" si="134"/>
        <v>35.299999999999997</v>
      </c>
      <c r="E300" s="12">
        <v>34</v>
      </c>
      <c r="F300" s="12">
        <v>36</v>
      </c>
      <c r="G300" s="12">
        <v>37</v>
      </c>
      <c r="H300" s="12">
        <v>36</v>
      </c>
      <c r="I300" s="12">
        <v>33</v>
      </c>
      <c r="J300" s="12">
        <v>35</v>
      </c>
      <c r="K300" s="12">
        <v>36</v>
      </c>
      <c r="L300" s="12">
        <v>35</v>
      </c>
      <c r="M300" s="74" t="str">
        <f t="shared" si="135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6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7"/>
        <v/>
      </c>
      <c r="AF300" s="41"/>
      <c r="AG300" s="41"/>
      <c r="AH300" s="41"/>
      <c r="AI300" s="41"/>
      <c r="AJ300" s="41"/>
      <c r="AK300" s="41"/>
      <c r="AL300" s="41"/>
      <c r="AM300" s="41"/>
      <c r="AN300" s="45">
        <f t="shared" si="138"/>
        <v>45.525114155251138</v>
      </c>
      <c r="AO300" s="41">
        <v>876</v>
      </c>
      <c r="AP300" s="110"/>
      <c r="AQ300" s="111"/>
      <c r="AR300" s="126" t="str">
        <f t="shared" si="139"/>
        <v/>
      </c>
      <c r="AS300" s="126" t="str">
        <f t="shared" si="140"/>
        <v/>
      </c>
      <c r="AT300" s="127">
        <v>936</v>
      </c>
      <c r="AU300" s="128"/>
      <c r="AV300" s="129"/>
      <c r="AW300" s="126" t="str">
        <f t="shared" si="141"/>
        <v/>
      </c>
      <c r="AX300" s="126" t="str">
        <f t="shared" si="142"/>
        <v/>
      </c>
      <c r="AY300" s="64" t="str">
        <f t="shared" si="143"/>
        <v/>
      </c>
      <c r="AZ300" s="97"/>
      <c r="BA300" s="68"/>
      <c r="BB300" s="68"/>
      <c r="BC300" s="68"/>
      <c r="BD300" s="68"/>
      <c r="BE300" s="15"/>
      <c r="BF300" s="5">
        <f t="shared" si="144"/>
        <v>12390</v>
      </c>
      <c r="BG300" s="42">
        <v>4800</v>
      </c>
      <c r="BH300" s="42">
        <v>2720</v>
      </c>
      <c r="BI300" s="42"/>
      <c r="BJ300" s="42"/>
      <c r="BK300" s="42"/>
      <c r="BL300" s="42"/>
      <c r="BM300" s="15">
        <v>4870</v>
      </c>
    </row>
    <row r="301" spans="1:65" outlineLevel="5">
      <c r="A301" s="22">
        <f t="shared" si="113"/>
        <v>9</v>
      </c>
      <c r="B301" s="9">
        <f t="shared" si="129"/>
        <v>43717</v>
      </c>
      <c r="C301" s="51">
        <v>439877</v>
      </c>
      <c r="D301" s="64">
        <f t="shared" si="134"/>
        <v>35.299999999999997</v>
      </c>
      <c r="E301" s="12">
        <v>34</v>
      </c>
      <c r="F301" s="12">
        <v>36</v>
      </c>
      <c r="G301" s="12">
        <v>37</v>
      </c>
      <c r="H301" s="12">
        <v>36</v>
      </c>
      <c r="I301" s="12">
        <v>33</v>
      </c>
      <c r="J301" s="12">
        <v>35</v>
      </c>
      <c r="K301" s="12">
        <v>36</v>
      </c>
      <c r="L301" s="12">
        <v>35</v>
      </c>
      <c r="M301" s="74" t="str">
        <f t="shared" si="135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36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7"/>
        <v/>
      </c>
      <c r="AF301" s="41"/>
      <c r="AG301" s="41"/>
      <c r="AH301" s="41"/>
      <c r="AI301" s="41"/>
      <c r="AJ301" s="41"/>
      <c r="AK301" s="41"/>
      <c r="AL301" s="41"/>
      <c r="AM301" s="41"/>
      <c r="AN301" s="45">
        <f t="shared" si="138"/>
        <v>46.697892271662766</v>
      </c>
      <c r="AO301" s="41">
        <v>854</v>
      </c>
      <c r="AP301" s="110"/>
      <c r="AQ301" s="111"/>
      <c r="AR301" s="126" t="str">
        <f t="shared" si="139"/>
        <v/>
      </c>
      <c r="AS301" s="126" t="str">
        <f t="shared" si="140"/>
        <v/>
      </c>
      <c r="AT301" s="127">
        <v>1202</v>
      </c>
      <c r="AU301" s="128"/>
      <c r="AV301" s="129"/>
      <c r="AW301" s="126" t="str">
        <f t="shared" si="141"/>
        <v/>
      </c>
      <c r="AX301" s="126" t="str">
        <f t="shared" si="142"/>
        <v/>
      </c>
      <c r="AY301" s="64" t="str">
        <f t="shared" si="143"/>
        <v/>
      </c>
      <c r="AZ301" s="97">
        <v>78.900000000000006</v>
      </c>
      <c r="BA301" s="68"/>
      <c r="BB301" s="68"/>
      <c r="BC301" s="68"/>
      <c r="BD301" s="68"/>
      <c r="BE301" s="15"/>
      <c r="BF301" s="5">
        <f t="shared" si="144"/>
        <v>11530</v>
      </c>
      <c r="BG301" s="42">
        <v>4800</v>
      </c>
      <c r="BH301" s="42">
        <v>1850</v>
      </c>
      <c r="BI301" s="42"/>
      <c r="BJ301" s="42"/>
      <c r="BK301" s="42"/>
      <c r="BL301" s="42"/>
      <c r="BM301" s="15">
        <v>4880</v>
      </c>
    </row>
    <row r="302" spans="1:65" outlineLevel="5">
      <c r="A302" s="22">
        <f t="shared" si="113"/>
        <v>9</v>
      </c>
      <c r="B302" s="9">
        <f t="shared" si="129"/>
        <v>43718</v>
      </c>
      <c r="C302" s="51">
        <v>452478</v>
      </c>
      <c r="D302" s="64">
        <f t="shared" si="134"/>
        <v>35.299999999999997</v>
      </c>
      <c r="E302" s="12">
        <v>34</v>
      </c>
      <c r="F302" s="12">
        <v>36</v>
      </c>
      <c r="G302" s="12">
        <v>37</v>
      </c>
      <c r="H302" s="12">
        <v>36</v>
      </c>
      <c r="I302" s="12">
        <v>33</v>
      </c>
      <c r="J302" s="12">
        <v>35</v>
      </c>
      <c r="K302" s="12">
        <v>36</v>
      </c>
      <c r="L302" s="12">
        <v>35</v>
      </c>
      <c r="M302" s="74" t="str">
        <f t="shared" si="135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6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7"/>
        <v/>
      </c>
      <c r="AF302" s="41"/>
      <c r="AG302" s="41"/>
      <c r="AH302" s="41"/>
      <c r="AI302" s="41"/>
      <c r="AJ302" s="41"/>
      <c r="AK302" s="41"/>
      <c r="AL302" s="41"/>
      <c r="AM302" s="41"/>
      <c r="AN302" s="45">
        <f t="shared" si="138"/>
        <v>30.629800307219661</v>
      </c>
      <c r="AO302" s="41">
        <v>1302</v>
      </c>
      <c r="AP302" s="110"/>
      <c r="AQ302" s="111"/>
      <c r="AR302" s="126" t="str">
        <f t="shared" si="139"/>
        <v/>
      </c>
      <c r="AS302" s="126" t="str">
        <f t="shared" si="140"/>
        <v/>
      </c>
      <c r="AT302" s="127">
        <v>1666</v>
      </c>
      <c r="AU302" s="128"/>
      <c r="AV302" s="129"/>
      <c r="AW302" s="126" t="str">
        <f t="shared" si="141"/>
        <v/>
      </c>
      <c r="AX302" s="126" t="str">
        <f t="shared" si="142"/>
        <v/>
      </c>
      <c r="AY302" s="64" t="str">
        <f t="shared" si="143"/>
        <v/>
      </c>
      <c r="AZ302" s="97">
        <v>78.7</v>
      </c>
      <c r="BA302" s="68"/>
      <c r="BB302" s="68"/>
      <c r="BC302" s="68"/>
      <c r="BD302" s="68"/>
      <c r="BE302" s="15"/>
      <c r="BF302" s="5">
        <f t="shared" si="144"/>
        <v>11740</v>
      </c>
      <c r="BG302" s="42">
        <v>4800</v>
      </c>
      <c r="BH302" s="42">
        <v>2200</v>
      </c>
      <c r="BI302" s="42"/>
      <c r="BJ302" s="42"/>
      <c r="BK302" s="42"/>
      <c r="BL302" s="42"/>
      <c r="BM302" s="15">
        <v>4740</v>
      </c>
    </row>
    <row r="303" spans="1:65" outlineLevel="5">
      <c r="A303" s="22">
        <f t="shared" si="113"/>
        <v>9</v>
      </c>
      <c r="B303" s="9">
        <f t="shared" si="129"/>
        <v>43719</v>
      </c>
      <c r="C303" s="51">
        <v>492983</v>
      </c>
      <c r="D303" s="64">
        <f t="shared" si="134"/>
        <v>34.799999999999997</v>
      </c>
      <c r="E303" s="12">
        <v>34</v>
      </c>
      <c r="F303" s="12">
        <v>35</v>
      </c>
      <c r="G303" s="12">
        <v>36</v>
      </c>
      <c r="H303" s="12">
        <v>36</v>
      </c>
      <c r="I303" s="12">
        <v>33</v>
      </c>
      <c r="J303" s="12">
        <v>34</v>
      </c>
      <c r="K303" s="12">
        <v>35</v>
      </c>
      <c r="L303" s="12">
        <v>35</v>
      </c>
      <c r="M303" s="74">
        <f t="shared" si="135"/>
        <v>7.5</v>
      </c>
      <c r="N303" s="83">
        <v>7.46</v>
      </c>
      <c r="O303" s="83">
        <v>7.45</v>
      </c>
      <c r="P303" s="83">
        <v>7.49</v>
      </c>
      <c r="Q303" s="83">
        <v>7.5</v>
      </c>
      <c r="R303" s="83"/>
      <c r="S303" s="83"/>
      <c r="T303" s="83"/>
      <c r="U303" s="83"/>
      <c r="V303" s="5" t="str">
        <f t="shared" si="136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7"/>
        <v/>
      </c>
      <c r="AF303" s="41"/>
      <c r="AG303" s="41"/>
      <c r="AH303" s="41"/>
      <c r="AI303" s="41"/>
      <c r="AJ303" s="41"/>
      <c r="AK303" s="41"/>
      <c r="AL303" s="41"/>
      <c r="AM303" s="41"/>
      <c r="AN303" s="45">
        <f t="shared" si="138"/>
        <v>19.182299182299182</v>
      </c>
      <c r="AO303" s="41">
        <v>2079</v>
      </c>
      <c r="AP303" s="110">
        <v>3.49</v>
      </c>
      <c r="AQ303" s="111">
        <v>2.46</v>
      </c>
      <c r="AR303" s="126">
        <f t="shared" si="139"/>
        <v>70.487106017191962</v>
      </c>
      <c r="AS303" s="126">
        <f t="shared" si="140"/>
        <v>29.512893982808038</v>
      </c>
      <c r="AT303" s="127">
        <v>1999</v>
      </c>
      <c r="AU303" s="128">
        <v>2.3199999999999998</v>
      </c>
      <c r="AV303" s="129">
        <v>1.27</v>
      </c>
      <c r="AW303" s="126">
        <f t="shared" si="141"/>
        <v>54.741379310344826</v>
      </c>
      <c r="AX303" s="126">
        <f t="shared" si="142"/>
        <v>45.258620689655174</v>
      </c>
      <c r="AY303" s="64">
        <f t="shared" si="143"/>
        <v>49.357336430507125</v>
      </c>
      <c r="AZ303" s="97">
        <v>78.8</v>
      </c>
      <c r="BA303" s="68"/>
      <c r="BB303" s="68"/>
      <c r="BC303" s="68"/>
      <c r="BD303" s="68"/>
      <c r="BE303" s="15"/>
      <c r="BF303" s="5">
        <f t="shared" si="144"/>
        <v>14180</v>
      </c>
      <c r="BG303" s="42">
        <v>4800</v>
      </c>
      <c r="BH303" s="42">
        <v>4370</v>
      </c>
      <c r="BI303" s="42"/>
      <c r="BJ303" s="42"/>
      <c r="BK303" s="42"/>
      <c r="BL303" s="42"/>
      <c r="BM303" s="15">
        <v>5010</v>
      </c>
    </row>
    <row r="304" spans="1:65" outlineLevel="5">
      <c r="A304" s="22">
        <f t="shared" si="113"/>
        <v>9</v>
      </c>
      <c r="B304" s="9">
        <f t="shared" si="129"/>
        <v>43720</v>
      </c>
      <c r="C304" s="51">
        <v>417630</v>
      </c>
      <c r="D304" s="64">
        <f t="shared" si="134"/>
        <v>34.5</v>
      </c>
      <c r="E304" s="12">
        <v>33</v>
      </c>
      <c r="F304" s="12">
        <v>35</v>
      </c>
      <c r="G304" s="12">
        <v>36</v>
      </c>
      <c r="H304" s="12">
        <v>36</v>
      </c>
      <c r="I304" s="12">
        <v>32</v>
      </c>
      <c r="J304" s="12">
        <v>34</v>
      </c>
      <c r="K304" s="12">
        <v>35</v>
      </c>
      <c r="L304" s="12">
        <v>35</v>
      </c>
      <c r="M304" s="74" t="str">
        <f t="shared" si="135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6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7"/>
        <v/>
      </c>
      <c r="AF304" s="41"/>
      <c r="AG304" s="41"/>
      <c r="AH304" s="41"/>
      <c r="AI304" s="41"/>
      <c r="AJ304" s="41"/>
      <c r="AK304" s="41"/>
      <c r="AL304" s="41"/>
      <c r="AM304" s="41"/>
      <c r="AN304" s="45">
        <f t="shared" si="138"/>
        <v>24.024096385542169</v>
      </c>
      <c r="AO304" s="41">
        <v>1660</v>
      </c>
      <c r="AP304" s="110"/>
      <c r="AQ304" s="111"/>
      <c r="AR304" s="126" t="str">
        <f t="shared" si="139"/>
        <v/>
      </c>
      <c r="AS304" s="126" t="str">
        <f t="shared" si="140"/>
        <v/>
      </c>
      <c r="AT304" s="127">
        <v>1687</v>
      </c>
      <c r="AU304" s="128"/>
      <c r="AV304" s="129"/>
      <c r="AW304" s="126" t="str">
        <f t="shared" si="141"/>
        <v/>
      </c>
      <c r="AX304" s="126" t="str">
        <f t="shared" si="142"/>
        <v/>
      </c>
      <c r="AY304" s="64" t="str">
        <f t="shared" si="143"/>
        <v/>
      </c>
      <c r="AZ304" s="97"/>
      <c r="BA304" s="68"/>
      <c r="BB304" s="68"/>
      <c r="BC304" s="68"/>
      <c r="BD304" s="68"/>
      <c r="BE304" s="15"/>
      <c r="BF304" s="5">
        <f t="shared" si="144"/>
        <v>13170</v>
      </c>
      <c r="BG304" s="42">
        <v>4800</v>
      </c>
      <c r="BH304" s="42">
        <v>3660</v>
      </c>
      <c r="BI304" s="42"/>
      <c r="BJ304" s="42"/>
      <c r="BK304" s="42"/>
      <c r="BL304" s="42"/>
      <c r="BM304" s="15">
        <v>4710</v>
      </c>
    </row>
    <row r="305" spans="1:65" outlineLevel="5">
      <c r="A305" s="22">
        <f t="shared" si="113"/>
        <v>9</v>
      </c>
      <c r="B305" s="9">
        <f t="shared" si="129"/>
        <v>43721</v>
      </c>
      <c r="C305" s="51">
        <v>368201</v>
      </c>
      <c r="D305" s="64">
        <f t="shared" si="134"/>
        <v>34.299999999999997</v>
      </c>
      <c r="E305" s="12">
        <v>33</v>
      </c>
      <c r="F305" s="12">
        <v>35</v>
      </c>
      <c r="G305" s="12">
        <v>36</v>
      </c>
      <c r="H305" s="12">
        <v>35</v>
      </c>
      <c r="I305" s="12">
        <v>32</v>
      </c>
      <c r="J305" s="12">
        <v>34</v>
      </c>
      <c r="K305" s="12">
        <v>35</v>
      </c>
      <c r="L305" s="12">
        <v>34</v>
      </c>
      <c r="M305" s="74" t="str">
        <f t="shared" si="135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6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7"/>
        <v/>
      </c>
      <c r="AF305" s="41"/>
      <c r="AG305" s="41"/>
      <c r="AH305" s="41"/>
      <c r="AI305" s="41"/>
      <c r="AJ305" s="41"/>
      <c r="AK305" s="41"/>
      <c r="AL305" s="41"/>
      <c r="AM305" s="41"/>
      <c r="AN305" s="45">
        <f t="shared" si="138"/>
        <v>29.650557620817843</v>
      </c>
      <c r="AO305" s="41">
        <v>1345</v>
      </c>
      <c r="AP305" s="110"/>
      <c r="AQ305" s="111"/>
      <c r="AR305" s="126" t="str">
        <f t="shared" si="139"/>
        <v/>
      </c>
      <c r="AS305" s="126" t="str">
        <f t="shared" si="140"/>
        <v/>
      </c>
      <c r="AT305" s="127">
        <v>1495</v>
      </c>
      <c r="AU305" s="128"/>
      <c r="AV305" s="129"/>
      <c r="AW305" s="126" t="str">
        <f t="shared" si="141"/>
        <v/>
      </c>
      <c r="AX305" s="126" t="str">
        <f t="shared" si="142"/>
        <v/>
      </c>
      <c r="AY305" s="64" t="str">
        <f t="shared" si="143"/>
        <v/>
      </c>
      <c r="AZ305" s="97"/>
      <c r="BA305" s="68"/>
      <c r="BB305" s="68"/>
      <c r="BC305" s="68"/>
      <c r="BD305" s="68"/>
      <c r="BE305" s="15"/>
      <c r="BF305" s="5">
        <f t="shared" si="144"/>
        <v>13690</v>
      </c>
      <c r="BG305" s="42">
        <v>4800</v>
      </c>
      <c r="BH305" s="42">
        <v>4110</v>
      </c>
      <c r="BI305" s="42"/>
      <c r="BJ305" s="42"/>
      <c r="BK305" s="42"/>
      <c r="BL305" s="42"/>
      <c r="BM305" s="15">
        <v>4780</v>
      </c>
    </row>
    <row r="306" spans="1:65" outlineLevel="5">
      <c r="A306" s="22">
        <f t="shared" si="113"/>
        <v>9</v>
      </c>
      <c r="B306" s="9">
        <f t="shared" si="129"/>
        <v>43722</v>
      </c>
      <c r="C306" s="51">
        <v>360846</v>
      </c>
      <c r="D306" s="64">
        <f t="shared" si="134"/>
        <v>33.799999999999997</v>
      </c>
      <c r="E306" s="12">
        <v>32</v>
      </c>
      <c r="F306" s="12">
        <v>35</v>
      </c>
      <c r="G306" s="12">
        <v>35</v>
      </c>
      <c r="H306" s="12">
        <v>35</v>
      </c>
      <c r="I306" s="12">
        <v>31</v>
      </c>
      <c r="J306" s="12">
        <v>34</v>
      </c>
      <c r="K306" s="12">
        <v>34</v>
      </c>
      <c r="L306" s="12">
        <v>34</v>
      </c>
      <c r="M306" s="74" t="str">
        <f t="shared" si="135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6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7"/>
        <v/>
      </c>
      <c r="AF306" s="41"/>
      <c r="AG306" s="41"/>
      <c r="AH306" s="41"/>
      <c r="AI306" s="41"/>
      <c r="AJ306" s="41"/>
      <c r="AK306" s="41"/>
      <c r="AL306" s="41"/>
      <c r="AM306" s="41"/>
      <c r="AN306" s="45">
        <f t="shared" si="138"/>
        <v>33.372384937238493</v>
      </c>
      <c r="AO306" s="41">
        <v>1195</v>
      </c>
      <c r="AP306" s="110"/>
      <c r="AQ306" s="111"/>
      <c r="AR306" s="126" t="str">
        <f t="shared" si="139"/>
        <v/>
      </c>
      <c r="AS306" s="126" t="str">
        <f t="shared" si="140"/>
        <v/>
      </c>
      <c r="AT306" s="127">
        <v>1468</v>
      </c>
      <c r="AU306" s="128"/>
      <c r="AV306" s="129"/>
      <c r="AW306" s="126" t="str">
        <f t="shared" si="141"/>
        <v/>
      </c>
      <c r="AX306" s="126" t="str">
        <f t="shared" si="142"/>
        <v/>
      </c>
      <c r="AY306" s="64" t="str">
        <f t="shared" si="143"/>
        <v/>
      </c>
      <c r="AZ306" s="97"/>
      <c r="BA306" s="68"/>
      <c r="BB306" s="68"/>
      <c r="BC306" s="68"/>
      <c r="BD306" s="68"/>
      <c r="BE306" s="15"/>
      <c r="BF306" s="5">
        <f t="shared" si="144"/>
        <v>11360</v>
      </c>
      <c r="BG306" s="42">
        <v>4800</v>
      </c>
      <c r="BH306" s="42">
        <v>1740</v>
      </c>
      <c r="BI306" s="42"/>
      <c r="BJ306" s="42"/>
      <c r="BK306" s="42"/>
      <c r="BL306" s="42"/>
      <c r="BM306" s="15">
        <v>4820</v>
      </c>
    </row>
    <row r="307" spans="1:65" outlineLevel="5">
      <c r="A307" s="22">
        <f t="shared" ref="A307:A378" si="145">MONTH(B307)</f>
        <v>9</v>
      </c>
      <c r="B307" s="9">
        <f t="shared" si="129"/>
        <v>43723</v>
      </c>
      <c r="C307" s="51">
        <v>371869</v>
      </c>
      <c r="D307" s="64">
        <f t="shared" si="134"/>
        <v>33.5</v>
      </c>
      <c r="E307" s="12">
        <v>31</v>
      </c>
      <c r="F307" s="12">
        <v>35</v>
      </c>
      <c r="G307" s="12">
        <v>35</v>
      </c>
      <c r="H307" s="12">
        <v>35</v>
      </c>
      <c r="I307" s="12">
        <v>30</v>
      </c>
      <c r="J307" s="12">
        <v>34</v>
      </c>
      <c r="K307" s="12">
        <v>34</v>
      </c>
      <c r="L307" s="12">
        <v>34</v>
      </c>
      <c r="M307" s="74" t="str">
        <f t="shared" si="135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36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7"/>
        <v/>
      </c>
      <c r="AF307" s="41"/>
      <c r="AG307" s="41"/>
      <c r="AH307" s="41"/>
      <c r="AI307" s="41"/>
      <c r="AJ307" s="41"/>
      <c r="AK307" s="41"/>
      <c r="AL307" s="41"/>
      <c r="AM307" s="41"/>
      <c r="AN307" s="45">
        <f t="shared" si="138"/>
        <v>29.962434259954922</v>
      </c>
      <c r="AO307" s="41">
        <v>1331</v>
      </c>
      <c r="AP307" s="110"/>
      <c r="AQ307" s="111"/>
      <c r="AR307" s="126" t="str">
        <f t="shared" si="139"/>
        <v/>
      </c>
      <c r="AS307" s="126" t="str">
        <f t="shared" si="140"/>
        <v/>
      </c>
      <c r="AT307" s="127">
        <v>1469</v>
      </c>
      <c r="AU307" s="128"/>
      <c r="AV307" s="129"/>
      <c r="AW307" s="126" t="str">
        <f t="shared" si="141"/>
        <v/>
      </c>
      <c r="AX307" s="126" t="str">
        <f t="shared" si="142"/>
        <v/>
      </c>
      <c r="AY307" s="64" t="str">
        <f t="shared" si="143"/>
        <v/>
      </c>
      <c r="AZ307" s="97"/>
      <c r="BA307" s="68"/>
      <c r="BB307" s="68"/>
      <c r="BC307" s="68"/>
      <c r="BD307" s="68"/>
      <c r="BE307" s="15"/>
      <c r="BF307" s="5">
        <f t="shared" si="144"/>
        <v>9440</v>
      </c>
      <c r="BG307" s="42">
        <v>4800</v>
      </c>
      <c r="BH307" s="42">
        <v>0</v>
      </c>
      <c r="BI307" s="42"/>
      <c r="BJ307" s="42"/>
      <c r="BK307" s="42"/>
      <c r="BL307" s="42"/>
      <c r="BM307" s="15">
        <v>4640</v>
      </c>
    </row>
    <row r="308" spans="1:65" outlineLevel="5">
      <c r="A308" s="22">
        <f t="shared" si="145"/>
        <v>9</v>
      </c>
      <c r="B308" s="9">
        <f t="shared" si="129"/>
        <v>43724</v>
      </c>
      <c r="C308" s="51">
        <v>390192</v>
      </c>
      <c r="D308" s="64">
        <f t="shared" si="134"/>
        <v>33.5</v>
      </c>
      <c r="E308" s="12">
        <v>31</v>
      </c>
      <c r="F308" s="12">
        <v>35</v>
      </c>
      <c r="G308" s="12">
        <v>35</v>
      </c>
      <c r="H308" s="12">
        <v>35</v>
      </c>
      <c r="I308" s="12">
        <v>30</v>
      </c>
      <c r="J308" s="12">
        <v>34</v>
      </c>
      <c r="K308" s="12">
        <v>34</v>
      </c>
      <c r="L308" s="12">
        <v>34</v>
      </c>
      <c r="M308" s="74" t="str">
        <f t="shared" si="135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6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7"/>
        <v/>
      </c>
      <c r="AF308" s="41"/>
      <c r="AG308" s="41"/>
      <c r="AH308" s="41"/>
      <c r="AI308" s="41"/>
      <c r="AJ308" s="41"/>
      <c r="AK308" s="41"/>
      <c r="AL308" s="41"/>
      <c r="AM308" s="41"/>
      <c r="AN308" s="45">
        <f t="shared" si="138"/>
        <v>37.622641509433961</v>
      </c>
      <c r="AO308" s="41">
        <v>1060</v>
      </c>
      <c r="AP308" s="110"/>
      <c r="AQ308" s="111"/>
      <c r="AR308" s="126" t="str">
        <f t="shared" si="139"/>
        <v/>
      </c>
      <c r="AS308" s="126" t="str">
        <f t="shared" si="140"/>
        <v/>
      </c>
      <c r="AT308" s="127">
        <v>1388</v>
      </c>
      <c r="AU308" s="128"/>
      <c r="AV308" s="129"/>
      <c r="AW308" s="126" t="str">
        <f t="shared" si="141"/>
        <v/>
      </c>
      <c r="AX308" s="126" t="str">
        <f t="shared" si="142"/>
        <v/>
      </c>
      <c r="AY308" s="64" t="str">
        <f t="shared" si="143"/>
        <v/>
      </c>
      <c r="AZ308" s="97">
        <v>78</v>
      </c>
      <c r="BA308" s="68"/>
      <c r="BB308" s="68"/>
      <c r="BC308" s="68"/>
      <c r="BD308" s="68"/>
      <c r="BE308" s="15"/>
      <c r="BF308" s="5">
        <f t="shared" si="144"/>
        <v>11660</v>
      </c>
      <c r="BG308" s="42">
        <v>4800</v>
      </c>
      <c r="BH308" s="42">
        <v>2160</v>
      </c>
      <c r="BI308" s="42"/>
      <c r="BJ308" s="42"/>
      <c r="BK308" s="42"/>
      <c r="BL308" s="42"/>
      <c r="BM308" s="15">
        <v>4700</v>
      </c>
    </row>
    <row r="309" spans="1:65" outlineLevel="5">
      <c r="A309" s="22">
        <f t="shared" si="145"/>
        <v>9</v>
      </c>
      <c r="B309" s="9">
        <f t="shared" si="129"/>
        <v>43725</v>
      </c>
      <c r="C309" s="51">
        <v>378780</v>
      </c>
      <c r="D309" s="64">
        <f t="shared" si="134"/>
        <v>33.299999999999997</v>
      </c>
      <c r="E309" s="12">
        <v>31</v>
      </c>
      <c r="F309" s="12">
        <v>35</v>
      </c>
      <c r="G309" s="12">
        <v>34</v>
      </c>
      <c r="H309" s="12">
        <v>35</v>
      </c>
      <c r="I309" s="12">
        <v>30</v>
      </c>
      <c r="J309" s="12">
        <v>34</v>
      </c>
      <c r="K309" s="12">
        <v>33</v>
      </c>
      <c r="L309" s="12">
        <v>34</v>
      </c>
      <c r="M309" s="74" t="str">
        <f t="shared" si="135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6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7"/>
        <v/>
      </c>
      <c r="AF309" s="41"/>
      <c r="AG309" s="41"/>
      <c r="AH309" s="41"/>
      <c r="AI309" s="41"/>
      <c r="AJ309" s="41"/>
      <c r="AK309" s="41"/>
      <c r="AL309" s="41"/>
      <c r="AM309" s="41"/>
      <c r="AN309" s="45">
        <f t="shared" si="138"/>
        <v>41.071060762100927</v>
      </c>
      <c r="AO309" s="41">
        <v>971</v>
      </c>
      <c r="AP309" s="110"/>
      <c r="AQ309" s="111"/>
      <c r="AR309" s="126" t="str">
        <f t="shared" si="139"/>
        <v/>
      </c>
      <c r="AS309" s="126" t="str">
        <f t="shared" si="140"/>
        <v/>
      </c>
      <c r="AT309" s="127">
        <v>1018</v>
      </c>
      <c r="AU309" s="128"/>
      <c r="AV309" s="129"/>
      <c r="AW309" s="126" t="str">
        <f t="shared" si="141"/>
        <v/>
      </c>
      <c r="AX309" s="126" t="str">
        <f t="shared" si="142"/>
        <v/>
      </c>
      <c r="AY309" s="64" t="str">
        <f t="shared" si="143"/>
        <v/>
      </c>
      <c r="AZ309" s="97">
        <v>78.8</v>
      </c>
      <c r="BA309" s="68"/>
      <c r="BB309" s="68"/>
      <c r="BC309" s="68"/>
      <c r="BD309" s="68"/>
      <c r="BE309" s="15"/>
      <c r="BF309" s="5">
        <f t="shared" si="144"/>
        <v>12080</v>
      </c>
      <c r="BG309" s="42">
        <v>4800</v>
      </c>
      <c r="BH309" s="42">
        <v>2520</v>
      </c>
      <c r="BI309" s="42"/>
      <c r="BJ309" s="42"/>
      <c r="BK309" s="42"/>
      <c r="BL309" s="42"/>
      <c r="BM309" s="15">
        <v>4760</v>
      </c>
    </row>
    <row r="310" spans="1:65" outlineLevel="5">
      <c r="A310" s="22">
        <f t="shared" si="145"/>
        <v>9</v>
      </c>
      <c r="B310" s="9">
        <f t="shared" si="129"/>
        <v>43726</v>
      </c>
      <c r="C310" s="51">
        <v>399573</v>
      </c>
      <c r="D310" s="64">
        <f t="shared" si="134"/>
        <v>33.299999999999997</v>
      </c>
      <c r="E310" s="12">
        <v>31</v>
      </c>
      <c r="F310" s="12">
        <v>35</v>
      </c>
      <c r="G310" s="12">
        <v>34</v>
      </c>
      <c r="H310" s="12">
        <v>35</v>
      </c>
      <c r="I310" s="12">
        <v>30</v>
      </c>
      <c r="J310" s="12">
        <v>34</v>
      </c>
      <c r="K310" s="12">
        <v>33</v>
      </c>
      <c r="L310" s="12">
        <v>34</v>
      </c>
      <c r="M310" s="74" t="str">
        <f t="shared" si="135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36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7"/>
        <v/>
      </c>
      <c r="AF310" s="41"/>
      <c r="AG310" s="41"/>
      <c r="AH310" s="41"/>
      <c r="AI310" s="41"/>
      <c r="AJ310" s="41"/>
      <c r="AK310" s="41"/>
      <c r="AL310" s="41"/>
      <c r="AM310" s="41"/>
      <c r="AN310" s="45">
        <f t="shared" si="138"/>
        <v>43.632385120350108</v>
      </c>
      <c r="AO310" s="41">
        <v>914</v>
      </c>
      <c r="AP310" s="110"/>
      <c r="AQ310" s="111"/>
      <c r="AR310" s="126" t="str">
        <f t="shared" si="139"/>
        <v/>
      </c>
      <c r="AS310" s="126" t="str">
        <f t="shared" si="140"/>
        <v/>
      </c>
      <c r="AT310" s="127">
        <v>997</v>
      </c>
      <c r="AU310" s="128"/>
      <c r="AV310" s="129"/>
      <c r="AW310" s="126" t="str">
        <f t="shared" si="141"/>
        <v/>
      </c>
      <c r="AX310" s="126" t="str">
        <f t="shared" si="142"/>
        <v/>
      </c>
      <c r="AY310" s="64" t="str">
        <f t="shared" si="143"/>
        <v/>
      </c>
      <c r="AZ310" s="97">
        <v>78.400000000000006</v>
      </c>
      <c r="BA310" s="68"/>
      <c r="BB310" s="68"/>
      <c r="BC310" s="68"/>
      <c r="BD310" s="68"/>
      <c r="BE310" s="15"/>
      <c r="BF310" s="5">
        <f t="shared" si="144"/>
        <v>9510</v>
      </c>
      <c r="BG310" s="42">
        <v>4800</v>
      </c>
      <c r="BH310" s="42">
        <v>0</v>
      </c>
      <c r="BI310" s="42"/>
      <c r="BJ310" s="42"/>
      <c r="BK310" s="42"/>
      <c r="BL310" s="42"/>
      <c r="BM310" s="15">
        <v>4710</v>
      </c>
    </row>
    <row r="311" spans="1:65" outlineLevel="5">
      <c r="A311" s="22">
        <f t="shared" si="145"/>
        <v>9</v>
      </c>
      <c r="B311" s="9">
        <f t="shared" si="129"/>
        <v>43727</v>
      </c>
      <c r="C311" s="51">
        <v>397096</v>
      </c>
      <c r="D311" s="64">
        <f t="shared" si="134"/>
        <v>33.299999999999997</v>
      </c>
      <c r="E311" s="12">
        <v>31</v>
      </c>
      <c r="F311" s="12">
        <v>35</v>
      </c>
      <c r="G311" s="12">
        <v>34</v>
      </c>
      <c r="H311" s="12">
        <v>35</v>
      </c>
      <c r="I311" s="12">
        <v>30</v>
      </c>
      <c r="J311" s="12">
        <v>34</v>
      </c>
      <c r="K311" s="12">
        <v>33</v>
      </c>
      <c r="L311" s="12">
        <v>34</v>
      </c>
      <c r="M311" s="74" t="str">
        <f t="shared" si="135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6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7"/>
        <v/>
      </c>
      <c r="AF311" s="41"/>
      <c r="AG311" s="41"/>
      <c r="AH311" s="41"/>
      <c r="AI311" s="41"/>
      <c r="AJ311" s="41"/>
      <c r="AK311" s="41"/>
      <c r="AL311" s="41"/>
      <c r="AM311" s="41"/>
      <c r="AN311" s="45">
        <f t="shared" si="138"/>
        <v>40.040160642570278</v>
      </c>
      <c r="AO311" s="41">
        <v>996</v>
      </c>
      <c r="AP311" s="110"/>
      <c r="AQ311" s="111"/>
      <c r="AR311" s="126" t="str">
        <f t="shared" si="139"/>
        <v/>
      </c>
      <c r="AS311" s="126" t="str">
        <f t="shared" si="140"/>
        <v/>
      </c>
      <c r="AT311" s="127">
        <v>1034</v>
      </c>
      <c r="AU311" s="128"/>
      <c r="AV311" s="129"/>
      <c r="AW311" s="126" t="str">
        <f t="shared" si="141"/>
        <v/>
      </c>
      <c r="AX311" s="126" t="str">
        <f t="shared" si="142"/>
        <v/>
      </c>
      <c r="AY311" s="64" t="str">
        <f t="shared" si="143"/>
        <v/>
      </c>
      <c r="AZ311" s="97">
        <v>79.599999999999994</v>
      </c>
      <c r="BA311" s="68"/>
      <c r="BB311" s="68"/>
      <c r="BC311" s="68"/>
      <c r="BD311" s="68"/>
      <c r="BE311" s="15"/>
      <c r="BF311" s="5">
        <f t="shared" si="144"/>
        <v>9550</v>
      </c>
      <c r="BG311" s="42">
        <v>4800</v>
      </c>
      <c r="BH311" s="42">
        <v>0</v>
      </c>
      <c r="BI311" s="42"/>
      <c r="BJ311" s="42"/>
      <c r="BK311" s="42"/>
      <c r="BL311" s="42"/>
      <c r="BM311" s="15">
        <v>4750</v>
      </c>
    </row>
    <row r="312" spans="1:65" outlineLevel="5">
      <c r="A312" s="22">
        <f t="shared" si="145"/>
        <v>9</v>
      </c>
      <c r="B312" s="9">
        <f t="shared" si="129"/>
        <v>43728</v>
      </c>
      <c r="C312" s="51">
        <v>379769</v>
      </c>
      <c r="D312" s="64">
        <f t="shared" si="134"/>
        <v>33</v>
      </c>
      <c r="E312" s="12">
        <v>30</v>
      </c>
      <c r="F312" s="12">
        <v>35</v>
      </c>
      <c r="G312" s="12">
        <v>34</v>
      </c>
      <c r="H312" s="12">
        <v>35</v>
      </c>
      <c r="I312" s="12">
        <v>29</v>
      </c>
      <c r="J312" s="12">
        <v>34</v>
      </c>
      <c r="K312" s="12">
        <v>33</v>
      </c>
      <c r="L312" s="12">
        <v>34</v>
      </c>
      <c r="M312" s="74">
        <f t="shared" si="135"/>
        <v>7.5</v>
      </c>
      <c r="N312" s="83">
        <v>7.51</v>
      </c>
      <c r="O312" s="83">
        <v>7.5</v>
      </c>
      <c r="P312" s="83">
        <v>7.57</v>
      </c>
      <c r="Q312" s="83">
        <v>7.55</v>
      </c>
      <c r="R312" s="83"/>
      <c r="S312" s="83"/>
      <c r="T312" s="83"/>
      <c r="U312" s="83"/>
      <c r="V312" s="5" t="str">
        <f t="shared" si="136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7"/>
        <v/>
      </c>
      <c r="AF312" s="41"/>
      <c r="AG312" s="41"/>
      <c r="AH312" s="41"/>
      <c r="AI312" s="41"/>
      <c r="AJ312" s="41"/>
      <c r="AK312" s="41"/>
      <c r="AL312" s="41"/>
      <c r="AM312" s="41"/>
      <c r="AN312" s="45">
        <f t="shared" si="138"/>
        <v>41.028806584362137</v>
      </c>
      <c r="AO312" s="41">
        <v>972</v>
      </c>
      <c r="AP312" s="110">
        <v>3.08</v>
      </c>
      <c r="AQ312" s="111">
        <v>2.4700000000000002</v>
      </c>
      <c r="AR312" s="126">
        <f t="shared" si="139"/>
        <v>80.194805194805198</v>
      </c>
      <c r="AS312" s="126">
        <f t="shared" si="140"/>
        <v>19.805194805194802</v>
      </c>
      <c r="AT312" s="127">
        <v>1066</v>
      </c>
      <c r="AU312" s="128">
        <v>2.36</v>
      </c>
      <c r="AV312" s="129">
        <v>1.3</v>
      </c>
      <c r="AW312" s="126">
        <f t="shared" si="141"/>
        <v>55.084745762711876</v>
      </c>
      <c r="AX312" s="126">
        <f t="shared" si="142"/>
        <v>44.915254237288124</v>
      </c>
      <c r="AY312" s="64">
        <f t="shared" si="143"/>
        <v>69.712015888778538</v>
      </c>
      <c r="AZ312" s="97">
        <v>79.2</v>
      </c>
      <c r="BA312" s="68"/>
      <c r="BB312" s="68"/>
      <c r="BC312" s="68"/>
      <c r="BD312" s="68"/>
      <c r="BE312" s="15"/>
      <c r="BF312" s="5">
        <f t="shared" si="144"/>
        <v>10530</v>
      </c>
      <c r="BG312" s="42">
        <v>3600</v>
      </c>
      <c r="BH312" s="42">
        <v>6090</v>
      </c>
      <c r="BI312" s="42"/>
      <c r="BJ312" s="42"/>
      <c r="BK312" s="42"/>
      <c r="BL312" s="42"/>
      <c r="BM312" s="15">
        <v>840</v>
      </c>
    </row>
    <row r="313" spans="1:65" outlineLevel="5">
      <c r="A313" s="22">
        <f t="shared" si="145"/>
        <v>9</v>
      </c>
      <c r="B313" s="9">
        <f t="shared" si="129"/>
        <v>43729</v>
      </c>
      <c r="C313" s="51">
        <v>449945</v>
      </c>
      <c r="D313" s="64">
        <f t="shared" si="134"/>
        <v>33</v>
      </c>
      <c r="E313" s="12">
        <v>30</v>
      </c>
      <c r="F313" s="12">
        <v>35</v>
      </c>
      <c r="G313" s="12">
        <v>34</v>
      </c>
      <c r="H313" s="12">
        <v>35</v>
      </c>
      <c r="I313" s="12">
        <v>29</v>
      </c>
      <c r="J313" s="12">
        <v>34</v>
      </c>
      <c r="K313" s="12">
        <v>33</v>
      </c>
      <c r="L313" s="12">
        <v>34</v>
      </c>
      <c r="M313" s="74" t="str">
        <f t="shared" si="135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36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7"/>
        <v/>
      </c>
      <c r="AF313" s="41"/>
      <c r="AG313" s="41"/>
      <c r="AH313" s="41"/>
      <c r="AI313" s="41"/>
      <c r="AJ313" s="41"/>
      <c r="AK313" s="41"/>
      <c r="AL313" s="41"/>
      <c r="AM313" s="41"/>
      <c r="AN313" s="45">
        <f t="shared" si="138"/>
        <v>30.890782339271883</v>
      </c>
      <c r="AO313" s="41">
        <v>1291</v>
      </c>
      <c r="AP313" s="110"/>
      <c r="AQ313" s="111"/>
      <c r="AR313" s="126" t="str">
        <f t="shared" si="139"/>
        <v/>
      </c>
      <c r="AS313" s="126" t="str">
        <f t="shared" si="140"/>
        <v/>
      </c>
      <c r="AT313" s="127">
        <v>1453</v>
      </c>
      <c r="AU313" s="128"/>
      <c r="AV313" s="129"/>
      <c r="AW313" s="126" t="str">
        <f t="shared" si="141"/>
        <v/>
      </c>
      <c r="AX313" s="126" t="str">
        <f t="shared" si="142"/>
        <v/>
      </c>
      <c r="AY313" s="64" t="str">
        <f t="shared" si="143"/>
        <v/>
      </c>
      <c r="AZ313" s="97"/>
      <c r="BA313" s="68"/>
      <c r="BB313" s="68"/>
      <c r="BC313" s="68"/>
      <c r="BD313" s="68"/>
      <c r="BE313" s="15"/>
      <c r="BF313" s="5">
        <f t="shared" si="144"/>
        <v>11730</v>
      </c>
      <c r="BG313" s="42">
        <v>4200</v>
      </c>
      <c r="BH313" s="42">
        <v>4180</v>
      </c>
      <c r="BI313" s="42"/>
      <c r="BJ313" s="42"/>
      <c r="BK313" s="42"/>
      <c r="BL313" s="42"/>
      <c r="BM313" s="15">
        <v>3350</v>
      </c>
    </row>
    <row r="314" spans="1:65" outlineLevel="5">
      <c r="A314" s="22">
        <f t="shared" si="145"/>
        <v>9</v>
      </c>
      <c r="B314" s="9">
        <f t="shared" si="129"/>
        <v>43730</v>
      </c>
      <c r="C314" s="51">
        <v>497553</v>
      </c>
      <c r="D314" s="64">
        <f t="shared" si="134"/>
        <v>32.799999999999997</v>
      </c>
      <c r="E314" s="12">
        <v>30</v>
      </c>
      <c r="F314" s="12">
        <v>35</v>
      </c>
      <c r="G314" s="12">
        <v>34</v>
      </c>
      <c r="H314" s="12">
        <v>34</v>
      </c>
      <c r="I314" s="12">
        <v>29</v>
      </c>
      <c r="J314" s="12">
        <v>34</v>
      </c>
      <c r="K314" s="12">
        <v>33</v>
      </c>
      <c r="L314" s="12">
        <v>33</v>
      </c>
      <c r="M314" s="74" t="str">
        <f t="shared" si="135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6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7"/>
        <v/>
      </c>
      <c r="AF314" s="41"/>
      <c r="AG314" s="41"/>
      <c r="AH314" s="41"/>
      <c r="AI314" s="41"/>
      <c r="AJ314" s="41"/>
      <c r="AK314" s="41"/>
      <c r="AL314" s="41"/>
      <c r="AM314" s="41"/>
      <c r="AN314" s="45">
        <f t="shared" si="138"/>
        <v>29.761194029850746</v>
      </c>
      <c r="AO314" s="41">
        <v>1340</v>
      </c>
      <c r="AP314" s="110"/>
      <c r="AQ314" s="111"/>
      <c r="AR314" s="126" t="str">
        <f t="shared" si="139"/>
        <v/>
      </c>
      <c r="AS314" s="126" t="str">
        <f t="shared" si="140"/>
        <v/>
      </c>
      <c r="AT314" s="127">
        <v>1473</v>
      </c>
      <c r="AU314" s="128"/>
      <c r="AV314" s="129"/>
      <c r="AW314" s="126" t="str">
        <f t="shared" si="141"/>
        <v/>
      </c>
      <c r="AX314" s="126" t="str">
        <f t="shared" si="142"/>
        <v/>
      </c>
      <c r="AY314" s="64" t="str">
        <f t="shared" si="143"/>
        <v/>
      </c>
      <c r="AZ314" s="97"/>
      <c r="BA314" s="68"/>
      <c r="BB314" s="68"/>
      <c r="BC314" s="68"/>
      <c r="BD314" s="68"/>
      <c r="BE314" s="15"/>
      <c r="BF314" s="5">
        <f t="shared" si="144"/>
        <v>10840</v>
      </c>
      <c r="BG314" s="42">
        <v>4800</v>
      </c>
      <c r="BH314" s="42">
        <v>6040</v>
      </c>
      <c r="BI314" s="42"/>
      <c r="BJ314" s="42"/>
      <c r="BK314" s="42"/>
      <c r="BL314" s="42"/>
      <c r="BM314" s="15">
        <v>0</v>
      </c>
    </row>
    <row r="315" spans="1:65" outlineLevel="5">
      <c r="A315" s="22">
        <f t="shared" si="145"/>
        <v>9</v>
      </c>
      <c r="B315" s="9">
        <f t="shared" si="129"/>
        <v>43731</v>
      </c>
      <c r="C315" s="51">
        <v>493112</v>
      </c>
      <c r="D315" s="64">
        <f t="shared" si="134"/>
        <v>32.299999999999997</v>
      </c>
      <c r="E315" s="12">
        <v>29</v>
      </c>
      <c r="F315" s="12">
        <v>34</v>
      </c>
      <c r="G315" s="12">
        <v>34</v>
      </c>
      <c r="H315" s="12">
        <v>34</v>
      </c>
      <c r="I315" s="12">
        <v>28</v>
      </c>
      <c r="J315" s="12">
        <v>33</v>
      </c>
      <c r="K315" s="12">
        <v>33</v>
      </c>
      <c r="L315" s="12">
        <v>33</v>
      </c>
      <c r="M315" s="74" t="str">
        <f t="shared" si="135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36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7"/>
        <v/>
      </c>
      <c r="AF315" s="41"/>
      <c r="AG315" s="41"/>
      <c r="AH315" s="41"/>
      <c r="AI315" s="41"/>
      <c r="AJ315" s="41"/>
      <c r="AK315" s="41"/>
      <c r="AL315" s="41"/>
      <c r="AM315" s="41"/>
      <c r="AN315" s="45">
        <f t="shared" si="138"/>
        <v>32.18724778046812</v>
      </c>
      <c r="AO315" s="41">
        <v>1239</v>
      </c>
      <c r="AP315" s="110"/>
      <c r="AQ315" s="111"/>
      <c r="AR315" s="126" t="str">
        <f t="shared" si="139"/>
        <v/>
      </c>
      <c r="AS315" s="126" t="str">
        <f t="shared" si="140"/>
        <v/>
      </c>
      <c r="AT315" s="127">
        <v>1467</v>
      </c>
      <c r="AU315" s="128"/>
      <c r="AV315" s="129"/>
      <c r="AW315" s="126" t="str">
        <f t="shared" si="141"/>
        <v/>
      </c>
      <c r="AX315" s="126" t="str">
        <f t="shared" si="142"/>
        <v/>
      </c>
      <c r="AY315" s="64" t="str">
        <f t="shared" si="143"/>
        <v/>
      </c>
      <c r="AZ315" s="97">
        <v>77.900000000000006</v>
      </c>
      <c r="BA315" s="68"/>
      <c r="BB315" s="68"/>
      <c r="BC315" s="68"/>
      <c r="BD315" s="68"/>
      <c r="BE315" s="15"/>
      <c r="BF315" s="5">
        <f t="shared" si="144"/>
        <v>10990</v>
      </c>
      <c r="BG315" s="42">
        <v>4800</v>
      </c>
      <c r="BH315" s="42">
        <v>3810</v>
      </c>
      <c r="BI315" s="42"/>
      <c r="BJ315" s="42"/>
      <c r="BK315" s="42"/>
      <c r="BL315" s="42"/>
      <c r="BM315" s="15">
        <v>2380</v>
      </c>
    </row>
    <row r="316" spans="1:65" outlineLevel="5">
      <c r="A316" s="22">
        <f t="shared" si="145"/>
        <v>9</v>
      </c>
      <c r="B316" s="9">
        <f t="shared" si="129"/>
        <v>43732</v>
      </c>
      <c r="C316" s="51">
        <v>522381</v>
      </c>
      <c r="D316" s="64">
        <f t="shared" si="134"/>
        <v>32</v>
      </c>
      <c r="E316" s="12">
        <v>29</v>
      </c>
      <c r="F316" s="12">
        <v>33</v>
      </c>
      <c r="G316" s="12">
        <v>34</v>
      </c>
      <c r="H316" s="12">
        <v>34</v>
      </c>
      <c r="I316" s="12">
        <v>28</v>
      </c>
      <c r="J316" s="12">
        <v>32</v>
      </c>
      <c r="K316" s="12">
        <v>33</v>
      </c>
      <c r="L316" s="12">
        <v>33</v>
      </c>
      <c r="M316" s="74" t="str">
        <f t="shared" si="135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6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7"/>
        <v/>
      </c>
      <c r="AF316" s="41"/>
      <c r="AG316" s="41"/>
      <c r="AH316" s="41"/>
      <c r="AI316" s="41"/>
      <c r="AJ316" s="41"/>
      <c r="AK316" s="41"/>
      <c r="AL316" s="41"/>
      <c r="AM316" s="41"/>
      <c r="AN316" s="45">
        <f t="shared" si="138"/>
        <v>36.353691886964448</v>
      </c>
      <c r="AO316" s="41">
        <v>1097</v>
      </c>
      <c r="AP316" s="110"/>
      <c r="AQ316" s="111"/>
      <c r="AR316" s="126" t="str">
        <f t="shared" si="139"/>
        <v/>
      </c>
      <c r="AS316" s="126" t="str">
        <f t="shared" si="140"/>
        <v/>
      </c>
      <c r="AT316" s="127">
        <v>1470</v>
      </c>
      <c r="AU316" s="128"/>
      <c r="AV316" s="129"/>
      <c r="AW316" s="126" t="str">
        <f t="shared" si="141"/>
        <v/>
      </c>
      <c r="AX316" s="126" t="str">
        <f t="shared" si="142"/>
        <v/>
      </c>
      <c r="AY316" s="64" t="str">
        <f t="shared" si="143"/>
        <v/>
      </c>
      <c r="AZ316" s="97">
        <v>78.900000000000006</v>
      </c>
      <c r="BA316" s="68"/>
      <c r="BB316" s="68"/>
      <c r="BC316" s="68"/>
      <c r="BD316" s="68"/>
      <c r="BE316" s="15"/>
      <c r="BF316" s="5">
        <f t="shared" si="144"/>
        <v>12310</v>
      </c>
      <c r="BG316" s="42">
        <v>4800</v>
      </c>
      <c r="BH316" s="42">
        <v>2760</v>
      </c>
      <c r="BI316" s="42"/>
      <c r="BJ316" s="42"/>
      <c r="BK316" s="42"/>
      <c r="BL316" s="42"/>
      <c r="BM316" s="15">
        <v>4750</v>
      </c>
    </row>
    <row r="317" spans="1:65" outlineLevel="5">
      <c r="A317" s="22">
        <f t="shared" si="145"/>
        <v>9</v>
      </c>
      <c r="B317" s="9">
        <f t="shared" si="129"/>
        <v>43733</v>
      </c>
      <c r="C317" s="51">
        <v>528518</v>
      </c>
      <c r="D317" s="64">
        <f t="shared" si="134"/>
        <v>31.8</v>
      </c>
      <c r="E317" s="12">
        <v>29</v>
      </c>
      <c r="F317" s="12">
        <v>33</v>
      </c>
      <c r="G317" s="12">
        <v>33</v>
      </c>
      <c r="H317" s="12">
        <v>34</v>
      </c>
      <c r="I317" s="12">
        <v>28</v>
      </c>
      <c r="J317" s="12">
        <v>32</v>
      </c>
      <c r="K317" s="12">
        <v>32</v>
      </c>
      <c r="L317" s="12">
        <v>33</v>
      </c>
      <c r="M317" s="74" t="str">
        <f t="shared" si="135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36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7"/>
        <v/>
      </c>
      <c r="AF317" s="41"/>
      <c r="AG317" s="41"/>
      <c r="AH317" s="41"/>
      <c r="AI317" s="41"/>
      <c r="AJ317" s="41"/>
      <c r="AK317" s="41"/>
      <c r="AL317" s="41"/>
      <c r="AM317" s="41"/>
      <c r="AN317" s="45">
        <f t="shared" si="138"/>
        <v>27.579529737206087</v>
      </c>
      <c r="AO317" s="41">
        <v>1446</v>
      </c>
      <c r="AP317" s="110"/>
      <c r="AQ317" s="111"/>
      <c r="AR317" s="126" t="str">
        <f t="shared" si="139"/>
        <v/>
      </c>
      <c r="AS317" s="126" t="str">
        <f t="shared" si="140"/>
        <v/>
      </c>
      <c r="AT317" s="127">
        <v>1477</v>
      </c>
      <c r="AU317" s="128"/>
      <c r="AV317" s="129"/>
      <c r="AW317" s="126" t="str">
        <f t="shared" si="141"/>
        <v/>
      </c>
      <c r="AX317" s="126" t="str">
        <f t="shared" si="142"/>
        <v/>
      </c>
      <c r="AY317" s="64" t="str">
        <f t="shared" si="143"/>
        <v/>
      </c>
      <c r="AZ317" s="97">
        <v>78.8</v>
      </c>
      <c r="BA317" s="68"/>
      <c r="BB317" s="68"/>
      <c r="BC317" s="68"/>
      <c r="BD317" s="68"/>
      <c r="BE317" s="15"/>
      <c r="BF317" s="5">
        <f t="shared" si="144"/>
        <v>11990</v>
      </c>
      <c r="BG317" s="42">
        <v>4800</v>
      </c>
      <c r="BH317" s="42">
        <v>2400</v>
      </c>
      <c r="BI317" s="42"/>
      <c r="BJ317" s="42"/>
      <c r="BK317" s="42"/>
      <c r="BL317" s="42"/>
      <c r="BM317" s="15">
        <v>4790</v>
      </c>
    </row>
    <row r="318" spans="1:65" outlineLevel="5">
      <c r="A318" s="22">
        <f t="shared" si="145"/>
        <v>9</v>
      </c>
      <c r="B318" s="9">
        <f t="shared" si="129"/>
        <v>43734</v>
      </c>
      <c r="C318" s="51">
        <v>488750</v>
      </c>
      <c r="D318" s="64">
        <f t="shared" si="134"/>
        <v>31.8</v>
      </c>
      <c r="E318" s="12">
        <v>29</v>
      </c>
      <c r="F318" s="12">
        <v>33</v>
      </c>
      <c r="G318" s="12">
        <v>33</v>
      </c>
      <c r="H318" s="12">
        <v>34</v>
      </c>
      <c r="I318" s="12">
        <v>28</v>
      </c>
      <c r="J318" s="12">
        <v>32</v>
      </c>
      <c r="K318" s="12">
        <v>32</v>
      </c>
      <c r="L318" s="12">
        <v>33</v>
      </c>
      <c r="M318" s="74" t="str">
        <f t="shared" si="135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6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7"/>
        <v/>
      </c>
      <c r="AF318" s="41"/>
      <c r="AG318" s="41"/>
      <c r="AH318" s="41"/>
      <c r="AI318" s="41"/>
      <c r="AJ318" s="41"/>
      <c r="AK318" s="41"/>
      <c r="AL318" s="41"/>
      <c r="AM318" s="41"/>
      <c r="AN318" s="45">
        <f t="shared" si="138"/>
        <v>31.083398285268903</v>
      </c>
      <c r="AO318" s="41">
        <v>1283</v>
      </c>
      <c r="AP318" s="110"/>
      <c r="AQ318" s="111"/>
      <c r="AR318" s="126" t="str">
        <f t="shared" si="139"/>
        <v/>
      </c>
      <c r="AS318" s="126" t="str">
        <f t="shared" si="140"/>
        <v/>
      </c>
      <c r="AT318" s="127">
        <v>1464</v>
      </c>
      <c r="AU318" s="128"/>
      <c r="AV318" s="129"/>
      <c r="AW318" s="126" t="str">
        <f t="shared" si="141"/>
        <v/>
      </c>
      <c r="AX318" s="126" t="str">
        <f t="shared" si="142"/>
        <v/>
      </c>
      <c r="AY318" s="64" t="str">
        <f t="shared" si="143"/>
        <v/>
      </c>
      <c r="AZ318" s="97">
        <v>78.5</v>
      </c>
      <c r="BA318" s="68"/>
      <c r="BB318" s="68"/>
      <c r="BC318" s="68"/>
      <c r="BD318" s="68"/>
      <c r="BE318" s="15"/>
      <c r="BF318" s="5">
        <f t="shared" si="144"/>
        <v>12180</v>
      </c>
      <c r="BG318" s="42">
        <v>4800</v>
      </c>
      <c r="BH318" s="42">
        <v>2600</v>
      </c>
      <c r="BI318" s="42"/>
      <c r="BJ318" s="42"/>
      <c r="BK318" s="42"/>
      <c r="BL318" s="42"/>
      <c r="BM318" s="15">
        <v>4780</v>
      </c>
    </row>
    <row r="319" spans="1:65" outlineLevel="5">
      <c r="A319" s="22">
        <f t="shared" si="145"/>
        <v>9</v>
      </c>
      <c r="B319" s="9">
        <f t="shared" si="129"/>
        <v>43735</v>
      </c>
      <c r="C319" s="51">
        <v>463672</v>
      </c>
      <c r="D319" s="64">
        <f t="shared" si="134"/>
        <v>31.8</v>
      </c>
      <c r="E319" s="12">
        <v>30</v>
      </c>
      <c r="F319" s="12">
        <v>33</v>
      </c>
      <c r="G319" s="12">
        <v>33</v>
      </c>
      <c r="H319" s="12">
        <v>33</v>
      </c>
      <c r="I319" s="12">
        <v>29</v>
      </c>
      <c r="J319" s="12">
        <v>32</v>
      </c>
      <c r="K319" s="12">
        <v>32</v>
      </c>
      <c r="L319" s="12">
        <v>32</v>
      </c>
      <c r="M319" s="74">
        <f t="shared" si="135"/>
        <v>7.5</v>
      </c>
      <c r="N319" s="83">
        <v>7.53</v>
      </c>
      <c r="O319" s="83">
        <v>7.51</v>
      </c>
      <c r="P319" s="83">
        <v>7.55</v>
      </c>
      <c r="Q319" s="83">
        <v>7.53</v>
      </c>
      <c r="R319" s="83"/>
      <c r="S319" s="83"/>
      <c r="T319" s="83"/>
      <c r="U319" s="83"/>
      <c r="V319" s="5" t="str">
        <f t="shared" si="136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7"/>
        <v/>
      </c>
      <c r="AF319" s="41"/>
      <c r="AG319" s="41"/>
      <c r="AH319" s="41"/>
      <c r="AI319" s="41"/>
      <c r="AJ319" s="41"/>
      <c r="AK319" s="41"/>
      <c r="AL319" s="41"/>
      <c r="AM319" s="41"/>
      <c r="AN319" s="45">
        <f t="shared" si="138"/>
        <v>30.676923076923078</v>
      </c>
      <c r="AO319" s="41">
        <v>1300</v>
      </c>
      <c r="AP319" s="110">
        <v>3.27</v>
      </c>
      <c r="AQ319" s="111">
        <v>2.35</v>
      </c>
      <c r="AR319" s="126">
        <f t="shared" si="139"/>
        <v>71.865443425076464</v>
      </c>
      <c r="AS319" s="126">
        <f t="shared" si="140"/>
        <v>28.134556574923536</v>
      </c>
      <c r="AT319" s="127">
        <v>1464</v>
      </c>
      <c r="AU319" s="128">
        <v>2.29</v>
      </c>
      <c r="AV319" s="129">
        <v>1.27</v>
      </c>
      <c r="AW319" s="126">
        <f t="shared" si="141"/>
        <v>55.458515283842793</v>
      </c>
      <c r="AX319" s="126">
        <f t="shared" si="142"/>
        <v>44.541484716157207</v>
      </c>
      <c r="AY319" s="64">
        <f t="shared" si="143"/>
        <v>51.255736337088067</v>
      </c>
      <c r="AZ319" s="97">
        <v>78.7</v>
      </c>
      <c r="BA319" s="68"/>
      <c r="BB319" s="68"/>
      <c r="BC319" s="68"/>
      <c r="BD319" s="68"/>
      <c r="BE319" s="15"/>
      <c r="BF319" s="5">
        <f t="shared" si="144"/>
        <v>11150</v>
      </c>
      <c r="BG319" s="42">
        <v>3100</v>
      </c>
      <c r="BH319" s="42">
        <v>3200</v>
      </c>
      <c r="BI319" s="42"/>
      <c r="BJ319" s="42"/>
      <c r="BK319" s="42"/>
      <c r="BL319" s="42"/>
      <c r="BM319" s="15">
        <v>4850</v>
      </c>
    </row>
    <row r="320" spans="1:65" outlineLevel="5">
      <c r="A320" s="22">
        <f t="shared" si="145"/>
        <v>9</v>
      </c>
      <c r="B320" s="9">
        <f t="shared" si="129"/>
        <v>43736</v>
      </c>
      <c r="C320" s="51">
        <v>491401</v>
      </c>
      <c r="D320" s="64">
        <f t="shared" si="134"/>
        <v>32</v>
      </c>
      <c r="E320" s="12">
        <v>30</v>
      </c>
      <c r="F320" s="12">
        <v>33</v>
      </c>
      <c r="G320" s="12">
        <v>34</v>
      </c>
      <c r="H320" s="12">
        <v>33</v>
      </c>
      <c r="I320" s="12">
        <v>29</v>
      </c>
      <c r="J320" s="12">
        <v>32</v>
      </c>
      <c r="K320" s="12">
        <v>33</v>
      </c>
      <c r="L320" s="12">
        <v>32</v>
      </c>
      <c r="M320" s="74" t="str">
        <f t="shared" si="135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6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7"/>
        <v/>
      </c>
      <c r="AF320" s="41"/>
      <c r="AG320" s="41"/>
      <c r="AH320" s="41"/>
      <c r="AI320" s="41"/>
      <c r="AJ320" s="41"/>
      <c r="AK320" s="41"/>
      <c r="AL320" s="41"/>
      <c r="AM320" s="41"/>
      <c r="AN320" s="45">
        <f t="shared" si="138"/>
        <v>31.107644305772229</v>
      </c>
      <c r="AO320" s="41">
        <v>1282</v>
      </c>
      <c r="AP320" s="110"/>
      <c r="AQ320" s="111"/>
      <c r="AR320" s="126" t="str">
        <f t="shared" si="139"/>
        <v/>
      </c>
      <c r="AS320" s="126" t="str">
        <f t="shared" si="140"/>
        <v/>
      </c>
      <c r="AT320" s="127">
        <v>1460</v>
      </c>
      <c r="AU320" s="128"/>
      <c r="AV320" s="129"/>
      <c r="AW320" s="126" t="str">
        <f t="shared" si="141"/>
        <v/>
      </c>
      <c r="AX320" s="126" t="str">
        <f t="shared" si="142"/>
        <v/>
      </c>
      <c r="AY320" s="64" t="str">
        <f t="shared" si="143"/>
        <v/>
      </c>
      <c r="AZ320" s="97"/>
      <c r="BA320" s="68"/>
      <c r="BB320" s="68"/>
      <c r="BC320" s="68"/>
      <c r="BD320" s="68"/>
      <c r="BE320" s="15"/>
      <c r="BF320" s="5">
        <f t="shared" si="144"/>
        <v>11630</v>
      </c>
      <c r="BG320" s="42">
        <v>4800</v>
      </c>
      <c r="BH320" s="42">
        <v>2100</v>
      </c>
      <c r="BI320" s="42"/>
      <c r="BJ320" s="42"/>
      <c r="BK320" s="42"/>
      <c r="BL320" s="42"/>
      <c r="BM320" s="15">
        <v>4730</v>
      </c>
    </row>
    <row r="321" spans="1:65" outlineLevel="5">
      <c r="A321" s="22">
        <f t="shared" si="145"/>
        <v>9</v>
      </c>
      <c r="B321" s="9">
        <f t="shared" si="129"/>
        <v>43737</v>
      </c>
      <c r="C321" s="51">
        <v>509598</v>
      </c>
      <c r="D321" s="64">
        <f t="shared" si="134"/>
        <v>32</v>
      </c>
      <c r="E321" s="12">
        <v>30</v>
      </c>
      <c r="F321" s="12">
        <v>33</v>
      </c>
      <c r="G321" s="12">
        <v>34</v>
      </c>
      <c r="H321" s="12">
        <v>33</v>
      </c>
      <c r="I321" s="12">
        <v>29</v>
      </c>
      <c r="J321" s="12">
        <v>32</v>
      </c>
      <c r="K321" s="12">
        <v>33</v>
      </c>
      <c r="L321" s="12">
        <v>32</v>
      </c>
      <c r="M321" s="74" t="str">
        <f t="shared" si="135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36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7"/>
        <v/>
      </c>
      <c r="AF321" s="41"/>
      <c r="AG321" s="41"/>
      <c r="AH321" s="41"/>
      <c r="AI321" s="41"/>
      <c r="AJ321" s="41"/>
      <c r="AK321" s="41"/>
      <c r="AL321" s="41"/>
      <c r="AM321" s="41"/>
      <c r="AN321" s="45">
        <f t="shared" si="138"/>
        <v>29.962434259954922</v>
      </c>
      <c r="AO321" s="41">
        <v>1331</v>
      </c>
      <c r="AP321" s="110"/>
      <c r="AQ321" s="111"/>
      <c r="AR321" s="126" t="str">
        <f t="shared" si="139"/>
        <v/>
      </c>
      <c r="AS321" s="126" t="str">
        <f t="shared" si="140"/>
        <v/>
      </c>
      <c r="AT321" s="127">
        <v>1461</v>
      </c>
      <c r="AU321" s="128"/>
      <c r="AV321" s="129"/>
      <c r="AW321" s="126" t="str">
        <f t="shared" si="141"/>
        <v/>
      </c>
      <c r="AX321" s="126" t="str">
        <f t="shared" si="142"/>
        <v/>
      </c>
      <c r="AY321" s="64" t="str">
        <f t="shared" si="143"/>
        <v/>
      </c>
      <c r="AZ321" s="97"/>
      <c r="BA321" s="68"/>
      <c r="BB321" s="68"/>
      <c r="BC321" s="68"/>
      <c r="BD321" s="68"/>
      <c r="BE321" s="15"/>
      <c r="BF321" s="5">
        <f t="shared" si="144"/>
        <v>12500</v>
      </c>
      <c r="BG321" s="42">
        <v>4800</v>
      </c>
      <c r="BH321" s="42">
        <v>2960</v>
      </c>
      <c r="BI321" s="42"/>
      <c r="BJ321" s="42"/>
      <c r="BK321" s="42"/>
      <c r="BL321" s="42"/>
      <c r="BM321" s="15">
        <v>4740</v>
      </c>
    </row>
    <row r="322" spans="1:65" ht="17.25" outlineLevel="5" thickBot="1">
      <c r="A322" s="31">
        <f t="shared" si="145"/>
        <v>9</v>
      </c>
      <c r="B322" s="32">
        <f t="shared" si="129"/>
        <v>43738</v>
      </c>
      <c r="C322" s="51">
        <v>505969</v>
      </c>
      <c r="D322" s="64">
        <f t="shared" si="134"/>
        <v>32</v>
      </c>
      <c r="E322" s="12">
        <v>30</v>
      </c>
      <c r="F322" s="12">
        <v>33</v>
      </c>
      <c r="G322" s="12">
        <v>34</v>
      </c>
      <c r="H322" s="12">
        <v>33</v>
      </c>
      <c r="I322" s="12">
        <v>29</v>
      </c>
      <c r="J322" s="12">
        <v>32</v>
      </c>
      <c r="K322" s="12">
        <v>33</v>
      </c>
      <c r="L322" s="12">
        <v>32</v>
      </c>
      <c r="M322" s="74" t="str">
        <f t="shared" si="135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36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7"/>
        <v/>
      </c>
      <c r="AF322" s="41"/>
      <c r="AG322" s="41"/>
      <c r="AH322" s="41"/>
      <c r="AI322" s="41"/>
      <c r="AJ322" s="41"/>
      <c r="AK322" s="41"/>
      <c r="AL322" s="41"/>
      <c r="AM322" s="41"/>
      <c r="AN322" s="45">
        <f t="shared" si="138"/>
        <v>30.512624330527927</v>
      </c>
      <c r="AO322" s="41">
        <v>1307</v>
      </c>
      <c r="AP322" s="110"/>
      <c r="AQ322" s="111"/>
      <c r="AR322" s="126" t="str">
        <f t="shared" si="139"/>
        <v/>
      </c>
      <c r="AS322" s="126" t="str">
        <f t="shared" si="140"/>
        <v/>
      </c>
      <c r="AT322" s="127">
        <v>1452</v>
      </c>
      <c r="AU322" s="128"/>
      <c r="AV322" s="129"/>
      <c r="AW322" s="126" t="str">
        <f t="shared" si="141"/>
        <v/>
      </c>
      <c r="AX322" s="126" t="str">
        <f t="shared" si="142"/>
        <v/>
      </c>
      <c r="AY322" s="64" t="str">
        <f t="shared" si="143"/>
        <v/>
      </c>
      <c r="AZ322" s="97">
        <v>78.3</v>
      </c>
      <c r="BA322" s="68">
        <v>61.94</v>
      </c>
      <c r="BB322" s="68"/>
      <c r="BC322" s="68"/>
      <c r="BD322" s="68"/>
      <c r="BE322" s="15"/>
      <c r="BF322" s="5">
        <f t="shared" si="144"/>
        <v>11020</v>
      </c>
      <c r="BG322" s="42">
        <v>4800</v>
      </c>
      <c r="BH322" s="42">
        <v>1310</v>
      </c>
      <c r="BI322" s="42"/>
      <c r="BJ322" s="42"/>
      <c r="BK322" s="42"/>
      <c r="BL322" s="42"/>
      <c r="BM322" s="15">
        <v>4910</v>
      </c>
    </row>
    <row r="323" spans="1:65" outlineLevel="4">
      <c r="A323" s="157" t="s">
        <v>43</v>
      </c>
      <c r="B323" s="158"/>
      <c r="C323" s="50">
        <f t="shared" ref="C323:BM323" si="146">SUBTOTAL(4,C293:C322)</f>
        <v>528518</v>
      </c>
      <c r="D323" s="60">
        <f t="shared" si="146"/>
        <v>36</v>
      </c>
      <c r="E323" s="28">
        <f t="shared" si="146"/>
        <v>35</v>
      </c>
      <c r="F323" s="28">
        <f t="shared" si="146"/>
        <v>37</v>
      </c>
      <c r="G323" s="28">
        <f t="shared" si="146"/>
        <v>37</v>
      </c>
      <c r="H323" s="28">
        <f t="shared" si="146"/>
        <v>37</v>
      </c>
      <c r="I323" s="28">
        <f t="shared" si="146"/>
        <v>34</v>
      </c>
      <c r="J323" s="28">
        <f t="shared" si="146"/>
        <v>36</v>
      </c>
      <c r="K323" s="28">
        <f t="shared" si="146"/>
        <v>36</v>
      </c>
      <c r="L323" s="28">
        <f t="shared" si="146"/>
        <v>36</v>
      </c>
      <c r="M323" s="71">
        <f t="shared" si="146"/>
        <v>7.5</v>
      </c>
      <c r="N323" s="82">
        <f t="shared" si="146"/>
        <v>7.53</v>
      </c>
      <c r="O323" s="82">
        <f t="shared" si="146"/>
        <v>7.51</v>
      </c>
      <c r="P323" s="82">
        <f t="shared" si="146"/>
        <v>7.57</v>
      </c>
      <c r="Q323" s="82">
        <f t="shared" si="146"/>
        <v>7.55</v>
      </c>
      <c r="R323" s="82">
        <f t="shared" si="146"/>
        <v>0</v>
      </c>
      <c r="S323" s="82">
        <f t="shared" si="146"/>
        <v>0</v>
      </c>
      <c r="T323" s="82">
        <f t="shared" si="146"/>
        <v>0</v>
      </c>
      <c r="U323" s="82">
        <f t="shared" si="146"/>
        <v>0</v>
      </c>
      <c r="V323" s="29">
        <f t="shared" si="146"/>
        <v>0</v>
      </c>
      <c r="W323" s="39">
        <f t="shared" si="146"/>
        <v>0</v>
      </c>
      <c r="X323" s="39">
        <f t="shared" si="146"/>
        <v>0</v>
      </c>
      <c r="Y323" s="39">
        <f t="shared" si="146"/>
        <v>0</v>
      </c>
      <c r="Z323" s="39">
        <f t="shared" si="146"/>
        <v>0</v>
      </c>
      <c r="AA323" s="39">
        <f t="shared" si="146"/>
        <v>0</v>
      </c>
      <c r="AB323" s="39">
        <f t="shared" si="146"/>
        <v>0</v>
      </c>
      <c r="AC323" s="39">
        <f t="shared" si="146"/>
        <v>0</v>
      </c>
      <c r="AD323" s="39">
        <f t="shared" si="146"/>
        <v>0</v>
      </c>
      <c r="AE323" s="29">
        <f t="shared" si="146"/>
        <v>0</v>
      </c>
      <c r="AF323" s="39">
        <f t="shared" si="146"/>
        <v>0</v>
      </c>
      <c r="AG323" s="39">
        <f t="shared" si="146"/>
        <v>0</v>
      </c>
      <c r="AH323" s="39">
        <f t="shared" si="146"/>
        <v>0</v>
      </c>
      <c r="AI323" s="39">
        <f t="shared" si="146"/>
        <v>0</v>
      </c>
      <c r="AJ323" s="39">
        <f t="shared" si="146"/>
        <v>0</v>
      </c>
      <c r="AK323" s="39">
        <f t="shared" si="146"/>
        <v>0</v>
      </c>
      <c r="AL323" s="39">
        <f t="shared" si="146"/>
        <v>0</v>
      </c>
      <c r="AM323" s="39">
        <f t="shared" si="146"/>
        <v>0</v>
      </c>
      <c r="AN323" s="39">
        <f>SUBTOTAL(4,AN293:AN322)</f>
        <v>46.697892271662766</v>
      </c>
      <c r="AO323" s="39">
        <f t="shared" ref="AO323:AX323" si="147">SUBTOTAL(4,AO293:AO322)</f>
        <v>2079</v>
      </c>
      <c r="AP323" s="104">
        <f t="shared" si="147"/>
        <v>3.49</v>
      </c>
      <c r="AQ323" s="105">
        <f t="shared" si="147"/>
        <v>2.4700000000000002</v>
      </c>
      <c r="AR323" s="106">
        <f t="shared" si="147"/>
        <v>80.194805194805198</v>
      </c>
      <c r="AS323" s="106">
        <f t="shared" si="147"/>
        <v>29.512893982808038</v>
      </c>
      <c r="AT323" s="107">
        <f t="shared" si="147"/>
        <v>1999</v>
      </c>
      <c r="AU323" s="108">
        <f t="shared" si="147"/>
        <v>2.36</v>
      </c>
      <c r="AV323" s="109">
        <f t="shared" si="147"/>
        <v>1.3</v>
      </c>
      <c r="AW323" s="106">
        <f t="shared" si="147"/>
        <v>55.458515283842793</v>
      </c>
      <c r="AX323" s="106">
        <f t="shared" si="147"/>
        <v>45.614035087719294</v>
      </c>
      <c r="AY323" s="60">
        <f t="shared" si="146"/>
        <v>69.712015888778538</v>
      </c>
      <c r="AZ323" s="96">
        <f t="shared" si="146"/>
        <v>79.599999999999994</v>
      </c>
      <c r="BA323" s="67">
        <f t="shared" si="146"/>
        <v>61.94</v>
      </c>
      <c r="BB323" s="67">
        <f t="shared" si="146"/>
        <v>0</v>
      </c>
      <c r="BC323" s="67">
        <f t="shared" si="146"/>
        <v>0</v>
      </c>
      <c r="BD323" s="67">
        <f t="shared" si="146"/>
        <v>0</v>
      </c>
      <c r="BE323" s="27">
        <f t="shared" si="146"/>
        <v>0</v>
      </c>
      <c r="BF323" s="29">
        <f t="shared" si="146"/>
        <v>14290</v>
      </c>
      <c r="BG323" s="39">
        <f t="shared" si="146"/>
        <v>4800</v>
      </c>
      <c r="BH323" s="40">
        <f t="shared" si="146"/>
        <v>6090</v>
      </c>
      <c r="BI323" s="40">
        <f t="shared" si="146"/>
        <v>0</v>
      </c>
      <c r="BJ323" s="40">
        <f t="shared" si="146"/>
        <v>0</v>
      </c>
      <c r="BK323" s="40">
        <f t="shared" si="146"/>
        <v>0</v>
      </c>
      <c r="BL323" s="40">
        <f t="shared" si="146"/>
        <v>0</v>
      </c>
      <c r="BM323" s="27">
        <f t="shared" si="146"/>
        <v>5010</v>
      </c>
    </row>
    <row r="324" spans="1:65" outlineLevel="3">
      <c r="A324" s="187" t="s">
        <v>32</v>
      </c>
      <c r="B324" s="188"/>
      <c r="C324" s="51">
        <f t="shared" ref="C324:BM324" si="148">SUBTOTAL(5,C293:C322)</f>
        <v>360846</v>
      </c>
      <c r="D324" s="61">
        <f t="shared" si="148"/>
        <v>31.8</v>
      </c>
      <c r="E324" s="12">
        <f t="shared" si="148"/>
        <v>29</v>
      </c>
      <c r="F324" s="12">
        <f t="shared" si="148"/>
        <v>33</v>
      </c>
      <c r="G324" s="12">
        <f t="shared" si="148"/>
        <v>33</v>
      </c>
      <c r="H324" s="12">
        <f t="shared" si="148"/>
        <v>33</v>
      </c>
      <c r="I324" s="12">
        <f t="shared" si="148"/>
        <v>28</v>
      </c>
      <c r="J324" s="12">
        <f t="shared" si="148"/>
        <v>32</v>
      </c>
      <c r="K324" s="12">
        <f t="shared" si="148"/>
        <v>32</v>
      </c>
      <c r="L324" s="12">
        <f t="shared" si="148"/>
        <v>32</v>
      </c>
      <c r="M324" s="72">
        <f t="shared" si="148"/>
        <v>7.5</v>
      </c>
      <c r="N324" s="83">
        <f t="shared" si="148"/>
        <v>7.43</v>
      </c>
      <c r="O324" s="83">
        <f t="shared" si="148"/>
        <v>7.45</v>
      </c>
      <c r="P324" s="83">
        <f t="shared" si="148"/>
        <v>7.49</v>
      </c>
      <c r="Q324" s="83">
        <f t="shared" si="148"/>
        <v>7.5</v>
      </c>
      <c r="R324" s="83">
        <f t="shared" si="148"/>
        <v>0</v>
      </c>
      <c r="S324" s="83">
        <f t="shared" si="148"/>
        <v>0</v>
      </c>
      <c r="T324" s="83">
        <f t="shared" si="148"/>
        <v>0</v>
      </c>
      <c r="U324" s="83">
        <f t="shared" si="148"/>
        <v>0</v>
      </c>
      <c r="V324" s="6">
        <f t="shared" si="148"/>
        <v>0</v>
      </c>
      <c r="W324" s="41">
        <f t="shared" si="148"/>
        <v>0</v>
      </c>
      <c r="X324" s="41">
        <f t="shared" si="148"/>
        <v>0</v>
      </c>
      <c r="Y324" s="41">
        <f t="shared" si="148"/>
        <v>0</v>
      </c>
      <c r="Z324" s="41">
        <f t="shared" si="148"/>
        <v>0</v>
      </c>
      <c r="AA324" s="41">
        <f t="shared" si="148"/>
        <v>0</v>
      </c>
      <c r="AB324" s="41">
        <f t="shared" si="148"/>
        <v>0</v>
      </c>
      <c r="AC324" s="41">
        <f t="shared" si="148"/>
        <v>0</v>
      </c>
      <c r="AD324" s="41">
        <f t="shared" si="148"/>
        <v>0</v>
      </c>
      <c r="AE324" s="6">
        <f t="shared" si="148"/>
        <v>0</v>
      </c>
      <c r="AF324" s="41">
        <f t="shared" si="148"/>
        <v>0</v>
      </c>
      <c r="AG324" s="41">
        <f t="shared" si="148"/>
        <v>0</v>
      </c>
      <c r="AH324" s="41">
        <f t="shared" si="148"/>
        <v>0</v>
      </c>
      <c r="AI324" s="41">
        <f t="shared" si="148"/>
        <v>0</v>
      </c>
      <c r="AJ324" s="41">
        <f t="shared" si="148"/>
        <v>0</v>
      </c>
      <c r="AK324" s="41">
        <f t="shared" si="148"/>
        <v>0</v>
      </c>
      <c r="AL324" s="41">
        <f t="shared" si="148"/>
        <v>0</v>
      </c>
      <c r="AM324" s="41">
        <f t="shared" si="148"/>
        <v>0</v>
      </c>
      <c r="AN324" s="41">
        <f>SUBTOTAL(5,AN293:AN322)</f>
        <v>19.182299182299182</v>
      </c>
      <c r="AO324" s="41">
        <f t="shared" ref="AO324:AX324" si="149">SUBTOTAL(5,AO293:AO322)</f>
        <v>854</v>
      </c>
      <c r="AP324" s="110">
        <f t="shared" si="149"/>
        <v>3.08</v>
      </c>
      <c r="AQ324" s="111">
        <f t="shared" si="149"/>
        <v>2.35</v>
      </c>
      <c r="AR324" s="112">
        <f t="shared" si="149"/>
        <v>70.487106017191962</v>
      </c>
      <c r="AS324" s="112">
        <f t="shared" si="149"/>
        <v>19.805194805194802</v>
      </c>
      <c r="AT324" s="113">
        <f t="shared" si="149"/>
        <v>936</v>
      </c>
      <c r="AU324" s="114">
        <f t="shared" si="149"/>
        <v>2.2799999999999998</v>
      </c>
      <c r="AV324" s="115">
        <f t="shared" si="149"/>
        <v>1.24</v>
      </c>
      <c r="AW324" s="112">
        <f t="shared" si="149"/>
        <v>54.385964912280706</v>
      </c>
      <c r="AX324" s="112">
        <f t="shared" si="149"/>
        <v>44.541484716157207</v>
      </c>
      <c r="AY324" s="61">
        <f t="shared" si="148"/>
        <v>49.357336430507125</v>
      </c>
      <c r="AZ324" s="97">
        <f t="shared" si="148"/>
        <v>77.900000000000006</v>
      </c>
      <c r="BA324" s="68">
        <f t="shared" si="148"/>
        <v>61.94</v>
      </c>
      <c r="BB324" s="68">
        <f t="shared" si="148"/>
        <v>0</v>
      </c>
      <c r="BC324" s="68">
        <f t="shared" si="148"/>
        <v>0</v>
      </c>
      <c r="BD324" s="68">
        <f t="shared" si="148"/>
        <v>0</v>
      </c>
      <c r="BE324" s="15">
        <f t="shared" si="148"/>
        <v>0</v>
      </c>
      <c r="BF324" s="6">
        <f t="shared" si="148"/>
        <v>9440</v>
      </c>
      <c r="BG324" s="41">
        <f t="shared" si="148"/>
        <v>3100</v>
      </c>
      <c r="BH324" s="42">
        <f t="shared" si="148"/>
        <v>0</v>
      </c>
      <c r="BI324" s="42">
        <f t="shared" si="148"/>
        <v>0</v>
      </c>
      <c r="BJ324" s="42">
        <f t="shared" si="148"/>
        <v>0</v>
      </c>
      <c r="BK324" s="42">
        <f t="shared" si="148"/>
        <v>0</v>
      </c>
      <c r="BL324" s="42">
        <f t="shared" si="148"/>
        <v>0</v>
      </c>
      <c r="BM324" s="15">
        <f t="shared" si="148"/>
        <v>0</v>
      </c>
    </row>
    <row r="325" spans="1:65" outlineLevel="2">
      <c r="A325" s="187" t="s">
        <v>21</v>
      </c>
      <c r="B325" s="188"/>
      <c r="C325" s="51">
        <f>IFERROR(SUBTOTAL(1,C293:C322),"")</f>
        <v>450964.7</v>
      </c>
      <c r="D325" s="61">
        <f t="shared" ref="D325:BM325" si="150">IFERROR(SUBTOTAL(1,D293:D322),"")</f>
        <v>33.786666666666655</v>
      </c>
      <c r="E325" s="12">
        <f t="shared" si="150"/>
        <v>31.866666666666667</v>
      </c>
      <c r="F325" s="12">
        <f t="shared" si="150"/>
        <v>34.866666666666667</v>
      </c>
      <c r="G325" s="12">
        <f t="shared" si="150"/>
        <v>35.200000000000003</v>
      </c>
      <c r="H325" s="12">
        <f t="shared" si="150"/>
        <v>35.1</v>
      </c>
      <c r="I325" s="12">
        <f t="shared" si="150"/>
        <v>30.866666666666667</v>
      </c>
      <c r="J325" s="12">
        <f t="shared" si="150"/>
        <v>33.866666666666667</v>
      </c>
      <c r="K325" s="12">
        <f t="shared" si="150"/>
        <v>34.200000000000003</v>
      </c>
      <c r="L325" s="12">
        <f t="shared" si="150"/>
        <v>34.1</v>
      </c>
      <c r="M325" s="72">
        <f t="shared" si="150"/>
        <v>7.5</v>
      </c>
      <c r="N325" s="83">
        <f t="shared" si="150"/>
        <v>7.4824999999999999</v>
      </c>
      <c r="O325" s="83">
        <f t="shared" si="150"/>
        <v>7.4849999999999994</v>
      </c>
      <c r="P325" s="83">
        <f t="shared" si="150"/>
        <v>7.5275000000000007</v>
      </c>
      <c r="Q325" s="83">
        <f t="shared" si="150"/>
        <v>7.5250000000000004</v>
      </c>
      <c r="R325" s="83" t="str">
        <f t="shared" si="150"/>
        <v/>
      </c>
      <c r="S325" s="83" t="str">
        <f t="shared" si="150"/>
        <v/>
      </c>
      <c r="T325" s="83" t="str">
        <f t="shared" si="150"/>
        <v/>
      </c>
      <c r="U325" s="83" t="str">
        <f t="shared" si="150"/>
        <v/>
      </c>
      <c r="V325" s="6" t="str">
        <f t="shared" si="150"/>
        <v/>
      </c>
      <c r="W325" s="41" t="str">
        <f t="shared" si="150"/>
        <v/>
      </c>
      <c r="X325" s="41" t="str">
        <f t="shared" si="150"/>
        <v/>
      </c>
      <c r="Y325" s="41" t="str">
        <f t="shared" si="150"/>
        <v/>
      </c>
      <c r="Z325" s="41" t="str">
        <f t="shared" si="150"/>
        <v/>
      </c>
      <c r="AA325" s="41" t="str">
        <f t="shared" si="150"/>
        <v/>
      </c>
      <c r="AB325" s="41" t="str">
        <f t="shared" si="150"/>
        <v/>
      </c>
      <c r="AC325" s="41" t="str">
        <f t="shared" si="150"/>
        <v/>
      </c>
      <c r="AD325" s="41" t="str">
        <f t="shared" si="150"/>
        <v/>
      </c>
      <c r="AE325" s="6" t="str">
        <f t="shared" si="150"/>
        <v/>
      </c>
      <c r="AF325" s="41" t="str">
        <f t="shared" si="150"/>
        <v/>
      </c>
      <c r="AG325" s="41" t="str">
        <f t="shared" si="150"/>
        <v/>
      </c>
      <c r="AH325" s="41" t="str">
        <f t="shared" si="150"/>
        <v/>
      </c>
      <c r="AI325" s="41" t="str">
        <f t="shared" si="150"/>
        <v/>
      </c>
      <c r="AJ325" s="41" t="str">
        <f t="shared" si="150"/>
        <v/>
      </c>
      <c r="AK325" s="41" t="str">
        <f t="shared" si="150"/>
        <v/>
      </c>
      <c r="AL325" s="41" t="str">
        <f t="shared" si="150"/>
        <v/>
      </c>
      <c r="AM325" s="41" t="str">
        <f t="shared" si="150"/>
        <v/>
      </c>
      <c r="AN325" s="41">
        <f>IFERROR(SUBTOTAL(1,AN293:AN322),"")</f>
        <v>31.666183559770765</v>
      </c>
      <c r="AO325" s="41">
        <f t="shared" si="150"/>
        <v>1322.9</v>
      </c>
      <c r="AP325" s="110">
        <f t="shared" si="150"/>
        <v>3.3224999999999998</v>
      </c>
      <c r="AQ325" s="111">
        <f t="shared" si="150"/>
        <v>2.4300000000000002</v>
      </c>
      <c r="AR325" s="112">
        <f t="shared" si="150"/>
        <v>73.317998079558265</v>
      </c>
      <c r="AS325" s="112">
        <f t="shared" si="150"/>
        <v>26.682001920441738</v>
      </c>
      <c r="AT325" s="113">
        <f t="shared" si="150"/>
        <v>1492.1666666666667</v>
      </c>
      <c r="AU325" s="114">
        <f t="shared" si="150"/>
        <v>2.3125</v>
      </c>
      <c r="AV325" s="115">
        <f t="shared" si="150"/>
        <v>1.27</v>
      </c>
      <c r="AW325" s="112">
        <f t="shared" si="150"/>
        <v>54.917651317295046</v>
      </c>
      <c r="AX325" s="112">
        <f t="shared" si="150"/>
        <v>45.082348682704954</v>
      </c>
      <c r="AY325" s="61">
        <f t="shared" si="150"/>
        <v>55.242842151483089</v>
      </c>
      <c r="AZ325" s="97">
        <f t="shared" si="150"/>
        <v>78.742105263157896</v>
      </c>
      <c r="BA325" s="68">
        <f t="shared" si="150"/>
        <v>61.94</v>
      </c>
      <c r="BB325" s="68" t="str">
        <f t="shared" si="150"/>
        <v/>
      </c>
      <c r="BC325" s="68" t="str">
        <f t="shared" si="150"/>
        <v/>
      </c>
      <c r="BD325" s="68" t="str">
        <f t="shared" si="150"/>
        <v/>
      </c>
      <c r="BE325" s="15" t="str">
        <f>IFERROR(SUBTOTAL(1,BE293:BE322),"")</f>
        <v/>
      </c>
      <c r="BF325" s="6">
        <f t="shared" si="150"/>
        <v>12087.333333333334</v>
      </c>
      <c r="BG325" s="41">
        <f t="shared" si="150"/>
        <v>4683.333333333333</v>
      </c>
      <c r="BH325" s="42">
        <f t="shared" si="150"/>
        <v>3029.3333333333335</v>
      </c>
      <c r="BI325" s="42" t="str">
        <f t="shared" si="150"/>
        <v/>
      </c>
      <c r="BJ325" s="42" t="str">
        <f t="shared" si="150"/>
        <v/>
      </c>
      <c r="BK325" s="42" t="str">
        <f t="shared" si="150"/>
        <v/>
      </c>
      <c r="BL325" s="42" t="str">
        <f t="shared" si="150"/>
        <v/>
      </c>
      <c r="BM325" s="15">
        <f t="shared" si="150"/>
        <v>4374.666666666667</v>
      </c>
    </row>
    <row r="326" spans="1:65" ht="17.25" outlineLevel="1" thickBot="1">
      <c r="A326" s="189" t="s">
        <v>52</v>
      </c>
      <c r="B326" s="190"/>
      <c r="C326" s="52">
        <f>SUBTOTAL(9,C293:C322)</f>
        <v>13528941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39687</v>
      </c>
      <c r="AP326" s="116"/>
      <c r="AQ326" s="117"/>
      <c r="AR326" s="118"/>
      <c r="AS326" s="118"/>
      <c r="AT326" s="119">
        <f>SUBTOTAL(9,AT293:AT322)</f>
        <v>44765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1">SUBTOTAL(9,BF293:BF322)</f>
        <v>362620</v>
      </c>
      <c r="BG326" s="43">
        <f t="shared" si="151"/>
        <v>140500</v>
      </c>
      <c r="BH326" s="44">
        <f t="shared" si="151"/>
        <v>90880</v>
      </c>
      <c r="BI326" s="44">
        <f t="shared" si="151"/>
        <v>0</v>
      </c>
      <c r="BJ326" s="44">
        <f t="shared" si="151"/>
        <v>0</v>
      </c>
      <c r="BK326" s="44">
        <f t="shared" si="151"/>
        <v>0</v>
      </c>
      <c r="BL326" s="44">
        <f t="shared" si="151"/>
        <v>0</v>
      </c>
      <c r="BM326" s="16">
        <f t="shared" si="151"/>
        <v>131240</v>
      </c>
    </row>
    <row r="327" spans="1:65" outlineLevel="5">
      <c r="A327" s="21">
        <f t="shared" si="145"/>
        <v>10</v>
      </c>
      <c r="B327" s="33">
        <f>B322+1</f>
        <v>43739</v>
      </c>
      <c r="C327" s="51">
        <v>504952</v>
      </c>
      <c r="D327" s="64">
        <f t="shared" ref="D327:D357" si="152">IFERROR(ROUND(AVERAGE(E327:L327),1),"")</f>
        <v>32</v>
      </c>
      <c r="E327" s="12">
        <v>30</v>
      </c>
      <c r="F327" s="12">
        <v>34</v>
      </c>
      <c r="G327" s="12">
        <v>33</v>
      </c>
      <c r="H327" s="12">
        <v>33</v>
      </c>
      <c r="I327" s="12">
        <v>29</v>
      </c>
      <c r="J327" s="12">
        <v>33</v>
      </c>
      <c r="K327" s="12">
        <v>32</v>
      </c>
      <c r="L327" s="12">
        <v>32</v>
      </c>
      <c r="M327" s="74" t="str">
        <f t="shared" ref="M327:M357" si="153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4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5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5">
        <f t="shared" ref="AN327:AN357" si="156">39880/AO327</f>
        <v>31.107644305772229</v>
      </c>
      <c r="AO327" s="41">
        <v>1282</v>
      </c>
      <c r="AP327" s="110"/>
      <c r="AQ327" s="111"/>
      <c r="AR327" s="126" t="str">
        <f t="shared" ref="AR327:AR357" si="157">IFERROR(AQ327/AP327*100,"")</f>
        <v/>
      </c>
      <c r="AS327" s="126" t="str">
        <f t="shared" ref="AS327:AS357" si="158">IFERROR(100-AR327,"")</f>
        <v/>
      </c>
      <c r="AT327" s="127">
        <v>1388</v>
      </c>
      <c r="AU327" s="128"/>
      <c r="AV327" s="129"/>
      <c r="AW327" s="126" t="str">
        <f t="shared" ref="AW327:AW357" si="159">IFERROR(AV327/AU327*100,"")</f>
        <v/>
      </c>
      <c r="AX327" s="126" t="str">
        <f t="shared" ref="AX327:AX357" si="160">IFERROR(100-AW327,"")</f>
        <v/>
      </c>
      <c r="AY327" s="64" t="str">
        <f t="shared" ref="AY327:AY357" si="161">IFERROR((1-((AW327*AS327)/(AX327*AR327)))*100,"")</f>
        <v/>
      </c>
      <c r="AZ327" s="97">
        <v>78.5</v>
      </c>
      <c r="BA327" s="68"/>
      <c r="BB327" s="68"/>
      <c r="BC327" s="68"/>
      <c r="BD327" s="68"/>
      <c r="BE327" s="15"/>
      <c r="BF327" s="5">
        <f t="shared" ref="BF327:BF357" si="162">IF(SUM(BG327:BM327)=0,"",SUM(BG327:BM327))</f>
        <v>11460</v>
      </c>
      <c r="BG327" s="41">
        <v>4800</v>
      </c>
      <c r="BH327" s="42">
        <v>2100</v>
      </c>
      <c r="BI327" s="42"/>
      <c r="BJ327" s="42"/>
      <c r="BK327" s="42"/>
      <c r="BL327" s="42"/>
      <c r="BM327" s="15">
        <v>4560</v>
      </c>
    </row>
    <row r="328" spans="1:65" outlineLevel="5">
      <c r="A328" s="22">
        <f t="shared" si="145"/>
        <v>10</v>
      </c>
      <c r="B328" s="9">
        <f t="shared" si="129"/>
        <v>43740</v>
      </c>
      <c r="C328" s="51">
        <v>521092</v>
      </c>
      <c r="D328" s="64">
        <f t="shared" si="152"/>
        <v>31.8</v>
      </c>
      <c r="E328" s="12">
        <v>30</v>
      </c>
      <c r="F328" s="12">
        <v>33</v>
      </c>
      <c r="G328" s="12">
        <v>33</v>
      </c>
      <c r="H328" s="12">
        <v>33</v>
      </c>
      <c r="I328" s="12">
        <v>29</v>
      </c>
      <c r="J328" s="12">
        <v>32</v>
      </c>
      <c r="K328" s="12">
        <v>32</v>
      </c>
      <c r="L328" s="12">
        <v>32</v>
      </c>
      <c r="M328" s="74" t="str">
        <f t="shared" si="153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4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5"/>
        <v/>
      </c>
      <c r="AF328" s="41"/>
      <c r="AG328" s="41"/>
      <c r="AH328" s="41"/>
      <c r="AI328" s="41"/>
      <c r="AJ328" s="41"/>
      <c r="AK328" s="41"/>
      <c r="AL328" s="41"/>
      <c r="AM328" s="41"/>
      <c r="AN328" s="45">
        <f t="shared" si="156"/>
        <v>35.607142857142854</v>
      </c>
      <c r="AO328" s="41">
        <v>1120</v>
      </c>
      <c r="AP328" s="110"/>
      <c r="AQ328" s="111"/>
      <c r="AR328" s="126" t="str">
        <f t="shared" si="157"/>
        <v/>
      </c>
      <c r="AS328" s="126" t="str">
        <f t="shared" si="158"/>
        <v/>
      </c>
      <c r="AT328" s="127">
        <v>1181</v>
      </c>
      <c r="AU328" s="128"/>
      <c r="AV328" s="129"/>
      <c r="AW328" s="126" t="str">
        <f t="shared" si="159"/>
        <v/>
      </c>
      <c r="AX328" s="126" t="str">
        <f t="shared" si="160"/>
        <v/>
      </c>
      <c r="AY328" s="64" t="str">
        <f t="shared" si="161"/>
        <v/>
      </c>
      <c r="AZ328" s="97">
        <v>77.900000000000006</v>
      </c>
      <c r="BA328" s="68"/>
      <c r="BB328" s="68"/>
      <c r="BC328" s="68"/>
      <c r="BD328" s="68"/>
      <c r="BE328" s="15"/>
      <c r="BF328" s="5">
        <f t="shared" si="162"/>
        <v>11860</v>
      </c>
      <c r="BG328" s="41">
        <v>4800</v>
      </c>
      <c r="BH328" s="42">
        <v>2400</v>
      </c>
      <c r="BI328" s="42"/>
      <c r="BJ328" s="42"/>
      <c r="BK328" s="42"/>
      <c r="BL328" s="42"/>
      <c r="BM328" s="15">
        <v>4660</v>
      </c>
    </row>
    <row r="329" spans="1:65" outlineLevel="5">
      <c r="A329" s="22">
        <f t="shared" si="145"/>
        <v>10</v>
      </c>
      <c r="B329" s="9">
        <f t="shared" si="129"/>
        <v>43741</v>
      </c>
      <c r="C329" s="51">
        <v>539015</v>
      </c>
      <c r="D329" s="64">
        <f t="shared" si="152"/>
        <v>31.8</v>
      </c>
      <c r="E329" s="12">
        <v>29</v>
      </c>
      <c r="F329" s="12">
        <v>34</v>
      </c>
      <c r="G329" s="12">
        <v>33</v>
      </c>
      <c r="H329" s="12">
        <v>33</v>
      </c>
      <c r="I329" s="12">
        <v>28</v>
      </c>
      <c r="J329" s="12">
        <v>33</v>
      </c>
      <c r="K329" s="12">
        <v>32</v>
      </c>
      <c r="L329" s="12">
        <v>32</v>
      </c>
      <c r="M329" s="74" t="str">
        <f t="shared" si="153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4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5"/>
        <v/>
      </c>
      <c r="AF329" s="41"/>
      <c r="AG329" s="41"/>
      <c r="AH329" s="41"/>
      <c r="AI329" s="41"/>
      <c r="AJ329" s="41"/>
      <c r="AK329" s="41"/>
      <c r="AL329" s="41"/>
      <c r="AM329" s="41"/>
      <c r="AN329" s="45">
        <f t="shared" si="156"/>
        <v>32.032128514056225</v>
      </c>
      <c r="AO329" s="41">
        <v>1245</v>
      </c>
      <c r="AP329" s="110"/>
      <c r="AQ329" s="111"/>
      <c r="AR329" s="126" t="str">
        <f t="shared" si="157"/>
        <v/>
      </c>
      <c r="AS329" s="126" t="str">
        <f t="shared" si="158"/>
        <v/>
      </c>
      <c r="AT329" s="127">
        <v>1507</v>
      </c>
      <c r="AU329" s="128"/>
      <c r="AV329" s="129"/>
      <c r="AW329" s="126" t="str">
        <f t="shared" si="159"/>
        <v/>
      </c>
      <c r="AX329" s="126" t="str">
        <f t="shared" si="160"/>
        <v/>
      </c>
      <c r="AY329" s="64" t="str">
        <f t="shared" si="161"/>
        <v/>
      </c>
      <c r="AZ329" s="97"/>
      <c r="BA329" s="68"/>
      <c r="BB329" s="68"/>
      <c r="BC329" s="68"/>
      <c r="BD329" s="68"/>
      <c r="BE329" s="15"/>
      <c r="BF329" s="5">
        <f t="shared" si="162"/>
        <v>13220</v>
      </c>
      <c r="BG329" s="41">
        <v>4800</v>
      </c>
      <c r="BH329" s="42">
        <v>3610</v>
      </c>
      <c r="BI329" s="42"/>
      <c r="BJ329" s="42"/>
      <c r="BK329" s="42"/>
      <c r="BL329" s="42"/>
      <c r="BM329" s="15">
        <v>4810</v>
      </c>
    </row>
    <row r="330" spans="1:65" outlineLevel="5">
      <c r="A330" s="22">
        <f t="shared" si="145"/>
        <v>10</v>
      </c>
      <c r="B330" s="9">
        <f t="shared" si="129"/>
        <v>43742</v>
      </c>
      <c r="C330" s="51">
        <v>528931</v>
      </c>
      <c r="D330" s="64">
        <f t="shared" si="152"/>
        <v>31.5</v>
      </c>
      <c r="E330" s="12">
        <v>29</v>
      </c>
      <c r="F330" s="12">
        <v>33</v>
      </c>
      <c r="G330" s="12">
        <v>33</v>
      </c>
      <c r="H330" s="12">
        <v>33</v>
      </c>
      <c r="I330" s="12">
        <v>28</v>
      </c>
      <c r="J330" s="12">
        <v>32</v>
      </c>
      <c r="K330" s="12">
        <v>32</v>
      </c>
      <c r="L330" s="12">
        <v>32</v>
      </c>
      <c r="M330" s="74">
        <f t="shared" si="153"/>
        <v>7.5</v>
      </c>
      <c r="N330" s="83">
        <v>7.48</v>
      </c>
      <c r="O330" s="83">
        <v>7.51</v>
      </c>
      <c r="P330" s="83">
        <v>7.44</v>
      </c>
      <c r="Q330" s="83">
        <v>7.53</v>
      </c>
      <c r="R330" s="83"/>
      <c r="S330" s="83"/>
      <c r="T330" s="83"/>
      <c r="U330" s="83"/>
      <c r="V330" s="5" t="str">
        <f t="shared" si="154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5"/>
        <v/>
      </c>
      <c r="AF330" s="41"/>
      <c r="AG330" s="41"/>
      <c r="AH330" s="41"/>
      <c r="AI330" s="41"/>
      <c r="AJ330" s="41"/>
      <c r="AK330" s="41"/>
      <c r="AL330" s="41"/>
      <c r="AM330" s="41"/>
      <c r="AN330" s="45">
        <f t="shared" si="156"/>
        <v>35.831087151841871</v>
      </c>
      <c r="AO330" s="41">
        <v>1113</v>
      </c>
      <c r="AP330" s="110">
        <v>3.43</v>
      </c>
      <c r="AQ330" s="111">
        <v>2.44</v>
      </c>
      <c r="AR330" s="126">
        <f t="shared" si="157"/>
        <v>71.13702623906704</v>
      </c>
      <c r="AS330" s="126">
        <f t="shared" si="158"/>
        <v>28.86297376093296</v>
      </c>
      <c r="AT330" s="127">
        <v>1505</v>
      </c>
      <c r="AU330" s="128">
        <v>2.21</v>
      </c>
      <c r="AV330" s="129">
        <v>1.2</v>
      </c>
      <c r="AW330" s="126">
        <f t="shared" si="159"/>
        <v>54.298642533936651</v>
      </c>
      <c r="AX330" s="126">
        <f t="shared" si="160"/>
        <v>45.701357466063349</v>
      </c>
      <c r="AY330" s="64">
        <f t="shared" si="161"/>
        <v>51.793540009738649</v>
      </c>
      <c r="AZ330" s="97">
        <v>78.5</v>
      </c>
      <c r="BA330" s="68"/>
      <c r="BB330" s="68"/>
      <c r="BC330" s="68"/>
      <c r="BD330" s="68"/>
      <c r="BE330" s="15"/>
      <c r="BF330" s="5">
        <f t="shared" si="162"/>
        <v>11070</v>
      </c>
      <c r="BG330" s="41">
        <v>4800</v>
      </c>
      <c r="BH330" s="42">
        <v>1520</v>
      </c>
      <c r="BI330" s="42"/>
      <c r="BJ330" s="42"/>
      <c r="BK330" s="42"/>
      <c r="BL330" s="42"/>
      <c r="BM330" s="15">
        <v>4750</v>
      </c>
    </row>
    <row r="331" spans="1:65" outlineLevel="5">
      <c r="A331" s="22">
        <f t="shared" si="145"/>
        <v>10</v>
      </c>
      <c r="B331" s="9">
        <f t="shared" si="129"/>
        <v>43743</v>
      </c>
      <c r="C331" s="51">
        <v>520157</v>
      </c>
      <c r="D331" s="64">
        <f t="shared" si="152"/>
        <v>31.3</v>
      </c>
      <c r="E331" s="12">
        <v>29</v>
      </c>
      <c r="F331" s="12">
        <v>33</v>
      </c>
      <c r="G331" s="12">
        <v>32</v>
      </c>
      <c r="H331" s="12">
        <v>33</v>
      </c>
      <c r="I331" s="12">
        <v>28</v>
      </c>
      <c r="J331" s="12">
        <v>32</v>
      </c>
      <c r="K331" s="12">
        <v>31</v>
      </c>
      <c r="L331" s="12">
        <v>32</v>
      </c>
      <c r="M331" s="74" t="str">
        <f t="shared" si="153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4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5"/>
        <v/>
      </c>
      <c r="AF331" s="41"/>
      <c r="AG331" s="41"/>
      <c r="AH331" s="41"/>
      <c r="AI331" s="41"/>
      <c r="AJ331" s="41"/>
      <c r="AK331" s="41"/>
      <c r="AL331" s="41"/>
      <c r="AM331" s="41"/>
      <c r="AN331" s="45">
        <f t="shared" si="156"/>
        <v>32.449145646867372</v>
      </c>
      <c r="AO331" s="41">
        <v>1229</v>
      </c>
      <c r="AP331" s="110"/>
      <c r="AQ331" s="111"/>
      <c r="AR331" s="126" t="str">
        <f t="shared" si="157"/>
        <v/>
      </c>
      <c r="AS331" s="126" t="str">
        <f t="shared" si="158"/>
        <v/>
      </c>
      <c r="AT331" s="127">
        <v>1502</v>
      </c>
      <c r="AU331" s="128"/>
      <c r="AV331" s="129"/>
      <c r="AW331" s="126" t="str">
        <f t="shared" si="159"/>
        <v/>
      </c>
      <c r="AX331" s="126" t="str">
        <f t="shared" si="160"/>
        <v/>
      </c>
      <c r="AY331" s="64" t="str">
        <f t="shared" si="161"/>
        <v/>
      </c>
      <c r="AZ331" s="97"/>
      <c r="BA331" s="68"/>
      <c r="BB331" s="68"/>
      <c r="BC331" s="68"/>
      <c r="BD331" s="68"/>
      <c r="BE331" s="15"/>
      <c r="BF331" s="5">
        <f t="shared" si="162"/>
        <v>10770</v>
      </c>
      <c r="BG331" s="41">
        <v>4800</v>
      </c>
      <c r="BH331" s="42">
        <v>1100</v>
      </c>
      <c r="BI331" s="42"/>
      <c r="BJ331" s="42"/>
      <c r="BK331" s="42"/>
      <c r="BL331" s="42"/>
      <c r="BM331" s="15">
        <v>4870</v>
      </c>
    </row>
    <row r="332" spans="1:65" outlineLevel="5">
      <c r="A332" s="22">
        <f t="shared" si="145"/>
        <v>10</v>
      </c>
      <c r="B332" s="9">
        <f t="shared" si="129"/>
        <v>43744</v>
      </c>
      <c r="C332" s="51">
        <v>487618</v>
      </c>
      <c r="D332" s="64">
        <f t="shared" si="152"/>
        <v>31.3</v>
      </c>
      <c r="E332" s="12">
        <v>29</v>
      </c>
      <c r="F332" s="12">
        <v>33</v>
      </c>
      <c r="G332" s="12">
        <v>32</v>
      </c>
      <c r="H332" s="12">
        <v>33</v>
      </c>
      <c r="I332" s="12">
        <v>28</v>
      </c>
      <c r="J332" s="12">
        <v>32</v>
      </c>
      <c r="K332" s="12">
        <v>31</v>
      </c>
      <c r="L332" s="12">
        <v>32</v>
      </c>
      <c r="M332" s="74" t="str">
        <f t="shared" si="153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54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5"/>
        <v/>
      </c>
      <c r="AF332" s="41"/>
      <c r="AG332" s="41"/>
      <c r="AH332" s="41"/>
      <c r="AI332" s="41"/>
      <c r="AJ332" s="41"/>
      <c r="AK332" s="41"/>
      <c r="AL332" s="41"/>
      <c r="AM332" s="41"/>
      <c r="AN332" s="45">
        <f t="shared" si="156"/>
        <v>29.694713328369321</v>
      </c>
      <c r="AO332" s="41">
        <v>1343</v>
      </c>
      <c r="AP332" s="110"/>
      <c r="AQ332" s="111"/>
      <c r="AR332" s="126" t="str">
        <f t="shared" si="157"/>
        <v/>
      </c>
      <c r="AS332" s="126" t="str">
        <f t="shared" si="158"/>
        <v/>
      </c>
      <c r="AT332" s="127">
        <v>1493</v>
      </c>
      <c r="AU332" s="128"/>
      <c r="AV332" s="129"/>
      <c r="AW332" s="126" t="str">
        <f t="shared" si="159"/>
        <v/>
      </c>
      <c r="AX332" s="126" t="str">
        <f t="shared" si="160"/>
        <v/>
      </c>
      <c r="AY332" s="64" t="str">
        <f t="shared" si="161"/>
        <v/>
      </c>
      <c r="AZ332" s="97"/>
      <c r="BA332" s="68"/>
      <c r="BB332" s="68"/>
      <c r="BC332" s="68"/>
      <c r="BD332" s="68"/>
      <c r="BE332" s="15"/>
      <c r="BF332" s="5">
        <f t="shared" si="162"/>
        <v>10730</v>
      </c>
      <c r="BG332" s="41">
        <v>4800</v>
      </c>
      <c r="BH332" s="42">
        <v>1300</v>
      </c>
      <c r="BI332" s="42"/>
      <c r="BJ332" s="42"/>
      <c r="BK332" s="42"/>
      <c r="BL332" s="42"/>
      <c r="BM332" s="15">
        <v>4630</v>
      </c>
    </row>
    <row r="333" spans="1:65" outlineLevel="5">
      <c r="A333" s="22">
        <f t="shared" si="145"/>
        <v>10</v>
      </c>
      <c r="B333" s="9">
        <f t="shared" si="129"/>
        <v>43745</v>
      </c>
      <c r="C333" s="51">
        <v>461472</v>
      </c>
      <c r="D333" s="64">
        <f t="shared" si="152"/>
        <v>31.3</v>
      </c>
      <c r="E333" s="12">
        <v>29</v>
      </c>
      <c r="F333" s="12">
        <v>33</v>
      </c>
      <c r="G333" s="12">
        <v>32</v>
      </c>
      <c r="H333" s="12">
        <v>33</v>
      </c>
      <c r="I333" s="12">
        <v>28</v>
      </c>
      <c r="J333" s="12">
        <v>32</v>
      </c>
      <c r="K333" s="12">
        <v>31</v>
      </c>
      <c r="L333" s="12">
        <v>32</v>
      </c>
      <c r="M333" s="74" t="str">
        <f t="shared" si="153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4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5"/>
        <v/>
      </c>
      <c r="AF333" s="41"/>
      <c r="AG333" s="41"/>
      <c r="AH333" s="41"/>
      <c r="AI333" s="41"/>
      <c r="AJ333" s="41"/>
      <c r="AK333" s="41"/>
      <c r="AL333" s="41"/>
      <c r="AM333" s="41"/>
      <c r="AN333" s="45">
        <f t="shared" si="156"/>
        <v>27.184730743012953</v>
      </c>
      <c r="AO333" s="41">
        <v>1467</v>
      </c>
      <c r="AP333" s="110"/>
      <c r="AQ333" s="111"/>
      <c r="AR333" s="126" t="str">
        <f t="shared" si="157"/>
        <v/>
      </c>
      <c r="AS333" s="126" t="str">
        <f t="shared" si="158"/>
        <v/>
      </c>
      <c r="AT333" s="127">
        <v>1490</v>
      </c>
      <c r="AU333" s="128"/>
      <c r="AV333" s="129"/>
      <c r="AW333" s="126" t="str">
        <f t="shared" si="159"/>
        <v/>
      </c>
      <c r="AX333" s="126" t="str">
        <f t="shared" si="160"/>
        <v/>
      </c>
      <c r="AY333" s="64" t="str">
        <f t="shared" si="161"/>
        <v/>
      </c>
      <c r="AZ333" s="97">
        <v>78.400000000000006</v>
      </c>
      <c r="BA333" s="68"/>
      <c r="BB333" s="68"/>
      <c r="BC333" s="68"/>
      <c r="BD333" s="68"/>
      <c r="BE333" s="15"/>
      <c r="BF333" s="5">
        <f t="shared" si="162"/>
        <v>14070</v>
      </c>
      <c r="BG333" s="41">
        <v>4400</v>
      </c>
      <c r="BH333" s="42">
        <v>4950</v>
      </c>
      <c r="BI333" s="42"/>
      <c r="BJ333" s="42"/>
      <c r="BK333" s="42"/>
      <c r="BL333" s="42"/>
      <c r="BM333" s="15">
        <v>4720</v>
      </c>
    </row>
    <row r="334" spans="1:65" outlineLevel="5">
      <c r="A334" s="22">
        <f t="shared" si="145"/>
        <v>10</v>
      </c>
      <c r="B334" s="9">
        <f t="shared" si="129"/>
        <v>43746</v>
      </c>
      <c r="C334" s="51">
        <v>469815</v>
      </c>
      <c r="D334" s="64">
        <f t="shared" si="152"/>
        <v>30.5</v>
      </c>
      <c r="E334" s="12">
        <v>28</v>
      </c>
      <c r="F334" s="12">
        <v>33</v>
      </c>
      <c r="G334" s="12">
        <v>31</v>
      </c>
      <c r="H334" s="12">
        <v>32</v>
      </c>
      <c r="I334" s="12">
        <v>27</v>
      </c>
      <c r="J334" s="12">
        <v>32</v>
      </c>
      <c r="K334" s="12">
        <v>30</v>
      </c>
      <c r="L334" s="12">
        <v>31</v>
      </c>
      <c r="M334" s="74" t="str">
        <f t="shared" si="153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54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5"/>
        <v/>
      </c>
      <c r="AF334" s="41"/>
      <c r="AG334" s="41"/>
      <c r="AH334" s="41"/>
      <c r="AI334" s="41"/>
      <c r="AJ334" s="41"/>
      <c r="AK334" s="41"/>
      <c r="AL334" s="41"/>
      <c r="AM334" s="41"/>
      <c r="AN334" s="45">
        <f t="shared" si="156"/>
        <v>29.475240206947525</v>
      </c>
      <c r="AO334" s="41">
        <v>1353</v>
      </c>
      <c r="AP334" s="110"/>
      <c r="AQ334" s="111"/>
      <c r="AR334" s="126" t="str">
        <f t="shared" si="157"/>
        <v/>
      </c>
      <c r="AS334" s="126" t="str">
        <f t="shared" si="158"/>
        <v/>
      </c>
      <c r="AT334" s="127">
        <v>1488</v>
      </c>
      <c r="AU334" s="128"/>
      <c r="AV334" s="129"/>
      <c r="AW334" s="126" t="str">
        <f t="shared" si="159"/>
        <v/>
      </c>
      <c r="AX334" s="126" t="str">
        <f t="shared" si="160"/>
        <v/>
      </c>
      <c r="AY334" s="64" t="str">
        <f t="shared" si="161"/>
        <v/>
      </c>
      <c r="AZ334" s="97">
        <v>78.599999999999994</v>
      </c>
      <c r="BA334" s="68"/>
      <c r="BB334" s="68"/>
      <c r="BC334" s="68"/>
      <c r="BD334" s="68"/>
      <c r="BE334" s="15"/>
      <c r="BF334" s="5">
        <f t="shared" si="162"/>
        <v>12670</v>
      </c>
      <c r="BG334" s="41">
        <v>4800</v>
      </c>
      <c r="BH334" s="42">
        <v>3200</v>
      </c>
      <c r="BI334" s="42"/>
      <c r="BJ334" s="42"/>
      <c r="BK334" s="42"/>
      <c r="BL334" s="42"/>
      <c r="BM334" s="15">
        <v>4670</v>
      </c>
    </row>
    <row r="335" spans="1:65" outlineLevel="5">
      <c r="A335" s="22">
        <f t="shared" si="145"/>
        <v>10</v>
      </c>
      <c r="B335" s="9">
        <f t="shared" si="129"/>
        <v>43747</v>
      </c>
      <c r="C335" s="51">
        <v>439493</v>
      </c>
      <c r="D335" s="64">
        <f t="shared" si="152"/>
        <v>30.3</v>
      </c>
      <c r="E335" s="12">
        <v>28</v>
      </c>
      <c r="F335" s="12">
        <v>32</v>
      </c>
      <c r="G335" s="12">
        <v>31</v>
      </c>
      <c r="H335" s="12">
        <v>32</v>
      </c>
      <c r="I335" s="12">
        <v>27</v>
      </c>
      <c r="J335" s="12">
        <v>31</v>
      </c>
      <c r="K335" s="12">
        <v>30</v>
      </c>
      <c r="L335" s="12">
        <v>31</v>
      </c>
      <c r="M335" s="74" t="str">
        <f t="shared" si="153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4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5"/>
        <v/>
      </c>
      <c r="AF335" s="41"/>
      <c r="AG335" s="41"/>
      <c r="AH335" s="41"/>
      <c r="AI335" s="41"/>
      <c r="AJ335" s="41"/>
      <c r="AK335" s="41"/>
      <c r="AL335" s="41"/>
      <c r="AM335" s="41"/>
      <c r="AN335" s="45">
        <f t="shared" si="156"/>
        <v>31.253918495297807</v>
      </c>
      <c r="AO335" s="41">
        <v>1276</v>
      </c>
      <c r="AP335" s="110"/>
      <c r="AQ335" s="111"/>
      <c r="AR335" s="126" t="str">
        <f t="shared" si="157"/>
        <v/>
      </c>
      <c r="AS335" s="126" t="str">
        <f t="shared" si="158"/>
        <v/>
      </c>
      <c r="AT335" s="127">
        <v>1491</v>
      </c>
      <c r="AU335" s="128"/>
      <c r="AV335" s="129"/>
      <c r="AW335" s="126" t="str">
        <f t="shared" si="159"/>
        <v/>
      </c>
      <c r="AX335" s="126" t="str">
        <f t="shared" si="160"/>
        <v/>
      </c>
      <c r="AY335" s="64" t="str">
        <f t="shared" si="161"/>
        <v/>
      </c>
      <c r="AZ335" s="97"/>
      <c r="BA335" s="68"/>
      <c r="BB335" s="68"/>
      <c r="BC335" s="68"/>
      <c r="BD335" s="68"/>
      <c r="BE335" s="15"/>
      <c r="BF335" s="5">
        <f t="shared" si="162"/>
        <v>12570</v>
      </c>
      <c r="BG335" s="41">
        <v>4800</v>
      </c>
      <c r="BH335" s="42">
        <v>3390</v>
      </c>
      <c r="BI335" s="42"/>
      <c r="BJ335" s="42"/>
      <c r="BK335" s="42"/>
      <c r="BL335" s="42"/>
      <c r="BM335" s="15">
        <v>4380</v>
      </c>
    </row>
    <row r="336" spans="1:65" outlineLevel="5">
      <c r="A336" s="22">
        <f t="shared" si="145"/>
        <v>10</v>
      </c>
      <c r="B336" s="9">
        <f t="shared" si="129"/>
        <v>43748</v>
      </c>
      <c r="C336" s="51">
        <v>429576</v>
      </c>
      <c r="D336" s="64">
        <f t="shared" si="152"/>
        <v>30.3</v>
      </c>
      <c r="E336" s="12">
        <v>28</v>
      </c>
      <c r="F336" s="12">
        <v>32</v>
      </c>
      <c r="G336" s="12">
        <v>31</v>
      </c>
      <c r="H336" s="12">
        <v>32</v>
      </c>
      <c r="I336" s="12">
        <v>27</v>
      </c>
      <c r="J336" s="12">
        <v>31</v>
      </c>
      <c r="K336" s="12">
        <v>30</v>
      </c>
      <c r="L336" s="12">
        <v>31</v>
      </c>
      <c r="M336" s="74" t="str">
        <f t="shared" si="153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4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5"/>
        <v/>
      </c>
      <c r="AF336" s="41"/>
      <c r="AG336" s="41"/>
      <c r="AH336" s="41"/>
      <c r="AI336" s="41"/>
      <c r="AJ336" s="41"/>
      <c r="AK336" s="41"/>
      <c r="AL336" s="41"/>
      <c r="AM336" s="41"/>
      <c r="AN336" s="45">
        <f t="shared" si="156"/>
        <v>29.088256746900072</v>
      </c>
      <c r="AO336" s="41">
        <v>1371</v>
      </c>
      <c r="AP336" s="110"/>
      <c r="AQ336" s="111"/>
      <c r="AR336" s="126" t="str">
        <f t="shared" si="157"/>
        <v/>
      </c>
      <c r="AS336" s="126" t="str">
        <f t="shared" si="158"/>
        <v/>
      </c>
      <c r="AT336" s="127">
        <v>1489</v>
      </c>
      <c r="AU336" s="128"/>
      <c r="AV336" s="129"/>
      <c r="AW336" s="126" t="str">
        <f t="shared" si="159"/>
        <v/>
      </c>
      <c r="AX336" s="126" t="str">
        <f t="shared" si="160"/>
        <v/>
      </c>
      <c r="AY336" s="64" t="str">
        <f t="shared" si="161"/>
        <v/>
      </c>
      <c r="AZ336" s="97">
        <v>78.8</v>
      </c>
      <c r="BA336" s="68"/>
      <c r="BB336" s="68"/>
      <c r="BC336" s="68"/>
      <c r="BD336" s="68"/>
      <c r="BE336" s="15"/>
      <c r="BF336" s="5">
        <f t="shared" si="162"/>
        <v>11230</v>
      </c>
      <c r="BG336" s="41">
        <v>4800</v>
      </c>
      <c r="BH336" s="42">
        <v>1900</v>
      </c>
      <c r="BI336" s="42"/>
      <c r="BJ336" s="42"/>
      <c r="BK336" s="42"/>
      <c r="BL336" s="42"/>
      <c r="BM336" s="15">
        <v>4530</v>
      </c>
    </row>
    <row r="337" spans="1:65" outlineLevel="5">
      <c r="A337" s="22">
        <f t="shared" si="145"/>
        <v>10</v>
      </c>
      <c r="B337" s="9">
        <f t="shared" si="129"/>
        <v>43749</v>
      </c>
      <c r="C337" s="51">
        <v>422261</v>
      </c>
      <c r="D337" s="64">
        <f t="shared" si="152"/>
        <v>30.3</v>
      </c>
      <c r="E337" s="12">
        <v>28</v>
      </c>
      <c r="F337" s="12">
        <v>33</v>
      </c>
      <c r="G337" s="12">
        <v>30</v>
      </c>
      <c r="H337" s="12">
        <v>32</v>
      </c>
      <c r="I337" s="12">
        <v>27</v>
      </c>
      <c r="J337" s="12">
        <v>32</v>
      </c>
      <c r="K337" s="12">
        <v>29</v>
      </c>
      <c r="L337" s="12">
        <v>31</v>
      </c>
      <c r="M337" s="74">
        <f t="shared" si="153"/>
        <v>7.5</v>
      </c>
      <c r="N337" s="83">
        <v>7.51</v>
      </c>
      <c r="O337" s="83">
        <v>7.5</v>
      </c>
      <c r="P337" s="83">
        <v>7.53</v>
      </c>
      <c r="Q337" s="83">
        <v>7.48</v>
      </c>
      <c r="R337" s="83"/>
      <c r="S337" s="83"/>
      <c r="T337" s="83"/>
      <c r="U337" s="83"/>
      <c r="V337" s="5" t="str">
        <f t="shared" si="154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5"/>
        <v/>
      </c>
      <c r="AF337" s="41"/>
      <c r="AG337" s="41"/>
      <c r="AH337" s="41"/>
      <c r="AI337" s="41"/>
      <c r="AJ337" s="41"/>
      <c r="AK337" s="41"/>
      <c r="AL337" s="41"/>
      <c r="AM337" s="41"/>
      <c r="AN337" s="45">
        <f t="shared" si="156"/>
        <v>29.739000745712154</v>
      </c>
      <c r="AO337" s="41">
        <v>1341</v>
      </c>
      <c r="AP337" s="110">
        <v>3.45</v>
      </c>
      <c r="AQ337" s="111">
        <v>2.4700000000000002</v>
      </c>
      <c r="AR337" s="126">
        <f t="shared" si="157"/>
        <v>71.594202898550733</v>
      </c>
      <c r="AS337" s="126">
        <f t="shared" si="158"/>
        <v>28.405797101449267</v>
      </c>
      <c r="AT337" s="127">
        <v>1471</v>
      </c>
      <c r="AU337" s="128">
        <v>2.36</v>
      </c>
      <c r="AV337" s="129">
        <v>1.26</v>
      </c>
      <c r="AW337" s="126">
        <f t="shared" si="159"/>
        <v>53.389830508474581</v>
      </c>
      <c r="AX337" s="126">
        <f t="shared" si="160"/>
        <v>46.610169491525419</v>
      </c>
      <c r="AY337" s="64">
        <f t="shared" si="161"/>
        <v>54.552815605447201</v>
      </c>
      <c r="AZ337" s="97">
        <v>78.400000000000006</v>
      </c>
      <c r="BA337" s="68"/>
      <c r="BB337" s="68"/>
      <c r="BC337" s="68"/>
      <c r="BD337" s="68"/>
      <c r="BE337" s="15"/>
      <c r="BF337" s="5">
        <f t="shared" si="162"/>
        <v>10060</v>
      </c>
      <c r="BG337" s="41">
        <v>4100</v>
      </c>
      <c r="BH337" s="42">
        <v>3300</v>
      </c>
      <c r="BI337" s="42"/>
      <c r="BJ337" s="42"/>
      <c r="BK337" s="42"/>
      <c r="BL337" s="42"/>
      <c r="BM337" s="15">
        <v>2660</v>
      </c>
    </row>
    <row r="338" spans="1:65" outlineLevel="5">
      <c r="A338" s="22">
        <f t="shared" si="145"/>
        <v>10</v>
      </c>
      <c r="B338" s="9">
        <f t="shared" si="129"/>
        <v>43750</v>
      </c>
      <c r="C338" s="51">
        <v>397188</v>
      </c>
      <c r="D338" s="64">
        <f t="shared" si="152"/>
        <v>30.3</v>
      </c>
      <c r="E338" s="12">
        <v>28</v>
      </c>
      <c r="F338" s="12">
        <v>33</v>
      </c>
      <c r="G338" s="12">
        <v>30</v>
      </c>
      <c r="H338" s="12">
        <v>32</v>
      </c>
      <c r="I338" s="12">
        <v>27</v>
      </c>
      <c r="J338" s="12">
        <v>32</v>
      </c>
      <c r="K338" s="12">
        <v>29</v>
      </c>
      <c r="L338" s="12">
        <v>31</v>
      </c>
      <c r="M338" s="74" t="str">
        <f t="shared" si="153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54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5"/>
        <v/>
      </c>
      <c r="AF338" s="41"/>
      <c r="AG338" s="41"/>
      <c r="AH338" s="41"/>
      <c r="AI338" s="41"/>
      <c r="AJ338" s="41"/>
      <c r="AK338" s="41"/>
      <c r="AL338" s="41"/>
      <c r="AM338" s="41"/>
      <c r="AN338" s="45">
        <f t="shared" si="156"/>
        <v>29.10948905109489</v>
      </c>
      <c r="AO338" s="41">
        <v>1370</v>
      </c>
      <c r="AP338" s="110"/>
      <c r="AQ338" s="111"/>
      <c r="AR338" s="126" t="str">
        <f t="shared" si="157"/>
        <v/>
      </c>
      <c r="AS338" s="126" t="str">
        <f t="shared" si="158"/>
        <v/>
      </c>
      <c r="AT338" s="127">
        <v>1484</v>
      </c>
      <c r="AU338" s="128"/>
      <c r="AV338" s="129"/>
      <c r="AW338" s="126" t="str">
        <f t="shared" si="159"/>
        <v/>
      </c>
      <c r="AX338" s="126" t="str">
        <f t="shared" si="160"/>
        <v/>
      </c>
      <c r="AY338" s="64" t="str">
        <f t="shared" si="161"/>
        <v/>
      </c>
      <c r="AZ338" s="97"/>
      <c r="BA338" s="68"/>
      <c r="BB338" s="68"/>
      <c r="BC338" s="68"/>
      <c r="BD338" s="68"/>
      <c r="BE338" s="15"/>
      <c r="BF338" s="5">
        <f t="shared" si="162"/>
        <v>10680</v>
      </c>
      <c r="BG338" s="41">
        <v>4800</v>
      </c>
      <c r="BH338" s="42">
        <v>2100</v>
      </c>
      <c r="BI338" s="42"/>
      <c r="BJ338" s="42"/>
      <c r="BK338" s="42"/>
      <c r="BL338" s="42"/>
      <c r="BM338" s="15">
        <v>3780</v>
      </c>
    </row>
    <row r="339" spans="1:65" outlineLevel="5">
      <c r="A339" s="22">
        <f t="shared" si="145"/>
        <v>10</v>
      </c>
      <c r="B339" s="9">
        <f t="shared" si="129"/>
        <v>43751</v>
      </c>
      <c r="C339" s="51">
        <v>365006</v>
      </c>
      <c r="D339" s="64">
        <f t="shared" si="152"/>
        <v>30</v>
      </c>
      <c r="E339" s="12">
        <v>28</v>
      </c>
      <c r="F339" s="12">
        <v>33</v>
      </c>
      <c r="G339" s="12">
        <v>30</v>
      </c>
      <c r="H339" s="12">
        <v>31</v>
      </c>
      <c r="I339" s="12">
        <v>27</v>
      </c>
      <c r="J339" s="12">
        <v>32</v>
      </c>
      <c r="K339" s="12">
        <v>29</v>
      </c>
      <c r="L339" s="12">
        <v>30</v>
      </c>
      <c r="M339" s="74" t="str">
        <f t="shared" si="153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4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5"/>
        <v/>
      </c>
      <c r="AF339" s="41"/>
      <c r="AG339" s="41"/>
      <c r="AH339" s="41"/>
      <c r="AI339" s="41"/>
      <c r="AJ339" s="41"/>
      <c r="AK339" s="41"/>
      <c r="AL339" s="41"/>
      <c r="AM339" s="41"/>
      <c r="AN339" s="45">
        <f t="shared" si="156"/>
        <v>24.361637141111789</v>
      </c>
      <c r="AO339" s="41">
        <v>1637</v>
      </c>
      <c r="AP339" s="110"/>
      <c r="AQ339" s="111"/>
      <c r="AR339" s="126" t="str">
        <f t="shared" si="157"/>
        <v/>
      </c>
      <c r="AS339" s="126" t="str">
        <f t="shared" si="158"/>
        <v/>
      </c>
      <c r="AT339" s="127">
        <v>1496</v>
      </c>
      <c r="AU339" s="128"/>
      <c r="AV339" s="129"/>
      <c r="AW339" s="126" t="str">
        <f t="shared" si="159"/>
        <v/>
      </c>
      <c r="AX339" s="126" t="str">
        <f t="shared" si="160"/>
        <v/>
      </c>
      <c r="AY339" s="64" t="str">
        <f t="shared" si="161"/>
        <v/>
      </c>
      <c r="AZ339" s="97"/>
      <c r="BA339" s="68"/>
      <c r="BB339" s="68"/>
      <c r="BC339" s="68"/>
      <c r="BD339" s="68"/>
      <c r="BE339" s="15"/>
      <c r="BF339" s="5">
        <f t="shared" si="162"/>
        <v>11460</v>
      </c>
      <c r="BG339" s="41">
        <v>4800</v>
      </c>
      <c r="BH339" s="42">
        <v>1900</v>
      </c>
      <c r="BI339" s="42"/>
      <c r="BJ339" s="42"/>
      <c r="BK339" s="42"/>
      <c r="BL339" s="42"/>
      <c r="BM339" s="15">
        <v>4760</v>
      </c>
    </row>
    <row r="340" spans="1:65" outlineLevel="5">
      <c r="A340" s="22">
        <f t="shared" si="145"/>
        <v>10</v>
      </c>
      <c r="B340" s="9">
        <f t="shared" si="129"/>
        <v>43752</v>
      </c>
      <c r="C340" s="51">
        <v>385732</v>
      </c>
      <c r="D340" s="64">
        <f t="shared" si="152"/>
        <v>30</v>
      </c>
      <c r="E340" s="12">
        <v>28</v>
      </c>
      <c r="F340" s="12">
        <v>33</v>
      </c>
      <c r="G340" s="12">
        <v>30</v>
      </c>
      <c r="H340" s="12">
        <v>31</v>
      </c>
      <c r="I340" s="12">
        <v>27</v>
      </c>
      <c r="J340" s="12">
        <v>32</v>
      </c>
      <c r="K340" s="12">
        <v>29</v>
      </c>
      <c r="L340" s="12">
        <v>30</v>
      </c>
      <c r="M340" s="74" t="str">
        <f t="shared" si="153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54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5"/>
        <v/>
      </c>
      <c r="AF340" s="41"/>
      <c r="AG340" s="41"/>
      <c r="AH340" s="41"/>
      <c r="AI340" s="41"/>
      <c r="AJ340" s="41"/>
      <c r="AK340" s="41"/>
      <c r="AL340" s="41"/>
      <c r="AM340" s="41"/>
      <c r="AN340" s="45">
        <f t="shared" si="156"/>
        <v>28.773448773448774</v>
      </c>
      <c r="AO340" s="41">
        <v>1386</v>
      </c>
      <c r="AP340" s="110"/>
      <c r="AQ340" s="111"/>
      <c r="AR340" s="126" t="str">
        <f t="shared" si="157"/>
        <v/>
      </c>
      <c r="AS340" s="126" t="str">
        <f t="shared" si="158"/>
        <v/>
      </c>
      <c r="AT340" s="127">
        <v>1489</v>
      </c>
      <c r="AU340" s="128"/>
      <c r="AV340" s="129"/>
      <c r="AW340" s="126" t="str">
        <f t="shared" si="159"/>
        <v/>
      </c>
      <c r="AX340" s="126" t="str">
        <f t="shared" si="160"/>
        <v/>
      </c>
      <c r="AY340" s="64" t="str">
        <f t="shared" si="161"/>
        <v/>
      </c>
      <c r="AZ340" s="97">
        <v>78.599999999999994</v>
      </c>
      <c r="BA340" s="68"/>
      <c r="BB340" s="68"/>
      <c r="BC340" s="68"/>
      <c r="BD340" s="68"/>
      <c r="BE340" s="15"/>
      <c r="BF340" s="5">
        <f t="shared" si="162"/>
        <v>10560</v>
      </c>
      <c r="BG340" s="41">
        <v>4800</v>
      </c>
      <c r="BH340" s="42">
        <v>1200</v>
      </c>
      <c r="BI340" s="42"/>
      <c r="BJ340" s="42"/>
      <c r="BK340" s="42"/>
      <c r="BL340" s="42"/>
      <c r="BM340" s="15">
        <v>4560</v>
      </c>
    </row>
    <row r="341" spans="1:65" outlineLevel="5">
      <c r="A341" s="22">
        <f t="shared" si="145"/>
        <v>10</v>
      </c>
      <c r="B341" s="9">
        <f t="shared" si="129"/>
        <v>43753</v>
      </c>
      <c r="C341" s="51">
        <v>396340</v>
      </c>
      <c r="D341" s="64">
        <f t="shared" si="152"/>
        <v>30</v>
      </c>
      <c r="E341" s="12">
        <v>29</v>
      </c>
      <c r="F341" s="12">
        <v>33</v>
      </c>
      <c r="G341" s="12">
        <v>29</v>
      </c>
      <c r="H341" s="12">
        <v>31</v>
      </c>
      <c r="I341" s="12">
        <v>28</v>
      </c>
      <c r="J341" s="12">
        <v>32</v>
      </c>
      <c r="K341" s="12">
        <v>28</v>
      </c>
      <c r="L341" s="12">
        <v>30</v>
      </c>
      <c r="M341" s="74" t="str">
        <f t="shared" si="153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4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5"/>
        <v/>
      </c>
      <c r="AF341" s="41"/>
      <c r="AG341" s="41"/>
      <c r="AH341" s="41"/>
      <c r="AI341" s="41"/>
      <c r="AJ341" s="41"/>
      <c r="AK341" s="41"/>
      <c r="AL341" s="41"/>
      <c r="AM341" s="41"/>
      <c r="AN341" s="45">
        <f t="shared" si="156"/>
        <v>27.888111888111887</v>
      </c>
      <c r="AO341" s="41">
        <v>1430</v>
      </c>
      <c r="AP341" s="110"/>
      <c r="AQ341" s="111"/>
      <c r="AR341" s="126" t="str">
        <f t="shared" si="157"/>
        <v/>
      </c>
      <c r="AS341" s="126" t="str">
        <f t="shared" si="158"/>
        <v/>
      </c>
      <c r="AT341" s="127">
        <v>1488</v>
      </c>
      <c r="AU341" s="128"/>
      <c r="AV341" s="129"/>
      <c r="AW341" s="126" t="str">
        <f t="shared" si="159"/>
        <v/>
      </c>
      <c r="AX341" s="126" t="str">
        <f t="shared" si="160"/>
        <v/>
      </c>
      <c r="AY341" s="64" t="str">
        <f t="shared" si="161"/>
        <v/>
      </c>
      <c r="AZ341" s="97">
        <v>78.7</v>
      </c>
      <c r="BA341" s="68"/>
      <c r="BB341" s="68"/>
      <c r="BC341" s="68"/>
      <c r="BD341" s="68"/>
      <c r="BE341" s="15"/>
      <c r="BF341" s="5">
        <f t="shared" si="162"/>
        <v>10610</v>
      </c>
      <c r="BG341" s="41">
        <v>2800</v>
      </c>
      <c r="BH341" s="42">
        <v>3200</v>
      </c>
      <c r="BI341" s="42"/>
      <c r="BJ341" s="42"/>
      <c r="BK341" s="42"/>
      <c r="BL341" s="42"/>
      <c r="BM341" s="15">
        <v>4610</v>
      </c>
    </row>
    <row r="342" spans="1:65" outlineLevel="5">
      <c r="A342" s="22">
        <f t="shared" si="145"/>
        <v>10</v>
      </c>
      <c r="B342" s="9">
        <f t="shared" si="129"/>
        <v>43754</v>
      </c>
      <c r="C342" s="51">
        <v>398914</v>
      </c>
      <c r="D342" s="64">
        <f t="shared" si="152"/>
        <v>29.5</v>
      </c>
      <c r="E342" s="12">
        <v>28</v>
      </c>
      <c r="F342" s="12">
        <v>33</v>
      </c>
      <c r="G342" s="12">
        <v>29</v>
      </c>
      <c r="H342" s="12">
        <v>30</v>
      </c>
      <c r="I342" s="12">
        <v>27</v>
      </c>
      <c r="J342" s="12">
        <v>32</v>
      </c>
      <c r="K342" s="12">
        <v>28</v>
      </c>
      <c r="L342" s="12">
        <v>29</v>
      </c>
      <c r="M342" s="74" t="str">
        <f t="shared" si="153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54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5"/>
        <v/>
      </c>
      <c r="AF342" s="41"/>
      <c r="AG342" s="41"/>
      <c r="AH342" s="41"/>
      <c r="AI342" s="41"/>
      <c r="AJ342" s="41"/>
      <c r="AK342" s="41"/>
      <c r="AL342" s="41"/>
      <c r="AM342" s="41"/>
      <c r="AN342" s="45">
        <f t="shared" si="156"/>
        <v>29.694713328369321</v>
      </c>
      <c r="AO342" s="41">
        <v>1343</v>
      </c>
      <c r="AP342" s="110"/>
      <c r="AQ342" s="111"/>
      <c r="AR342" s="126" t="str">
        <f t="shared" si="157"/>
        <v/>
      </c>
      <c r="AS342" s="126" t="str">
        <f t="shared" si="158"/>
        <v/>
      </c>
      <c r="AT342" s="127">
        <v>1226</v>
      </c>
      <c r="AU342" s="128"/>
      <c r="AV342" s="129"/>
      <c r="AW342" s="126" t="str">
        <f t="shared" si="159"/>
        <v/>
      </c>
      <c r="AX342" s="126" t="str">
        <f t="shared" si="160"/>
        <v/>
      </c>
      <c r="AY342" s="64" t="str">
        <f t="shared" si="161"/>
        <v/>
      </c>
      <c r="AZ342" s="97">
        <v>79.099999999999994</v>
      </c>
      <c r="BA342" s="68"/>
      <c r="BB342" s="68"/>
      <c r="BC342" s="68"/>
      <c r="BD342" s="68"/>
      <c r="BE342" s="15"/>
      <c r="BF342" s="5">
        <f t="shared" si="162"/>
        <v>12390</v>
      </c>
      <c r="BG342" s="41">
        <v>2800</v>
      </c>
      <c r="BH342" s="42">
        <v>5000</v>
      </c>
      <c r="BI342" s="42"/>
      <c r="BJ342" s="42"/>
      <c r="BK342" s="42"/>
      <c r="BL342" s="42"/>
      <c r="BM342" s="15">
        <v>4590</v>
      </c>
    </row>
    <row r="343" spans="1:65" outlineLevel="5">
      <c r="A343" s="22">
        <f t="shared" si="145"/>
        <v>10</v>
      </c>
      <c r="B343" s="9">
        <f t="shared" si="129"/>
        <v>43755</v>
      </c>
      <c r="C343" s="51">
        <v>390810</v>
      </c>
      <c r="D343" s="64">
        <f t="shared" si="152"/>
        <v>29.8</v>
      </c>
      <c r="E343" s="12">
        <v>28</v>
      </c>
      <c r="F343" s="12">
        <v>33</v>
      </c>
      <c r="G343" s="12">
        <v>30</v>
      </c>
      <c r="H343" s="12">
        <v>30</v>
      </c>
      <c r="I343" s="12">
        <v>27</v>
      </c>
      <c r="J343" s="12">
        <v>32</v>
      </c>
      <c r="K343" s="12">
        <v>29</v>
      </c>
      <c r="L343" s="12">
        <v>29</v>
      </c>
      <c r="M343" s="74" t="str">
        <f t="shared" si="153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4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5"/>
        <v/>
      </c>
      <c r="AF343" s="41"/>
      <c r="AG343" s="41"/>
      <c r="AH343" s="41"/>
      <c r="AI343" s="41"/>
      <c r="AJ343" s="41"/>
      <c r="AK343" s="41"/>
      <c r="AL343" s="41"/>
      <c r="AM343" s="41"/>
      <c r="AN343" s="45">
        <f t="shared" si="156"/>
        <v>38.089780324737347</v>
      </c>
      <c r="AO343" s="41">
        <v>1047</v>
      </c>
      <c r="AP343" s="110"/>
      <c r="AQ343" s="111"/>
      <c r="AR343" s="126" t="str">
        <f t="shared" si="157"/>
        <v/>
      </c>
      <c r="AS343" s="126" t="str">
        <f t="shared" si="158"/>
        <v/>
      </c>
      <c r="AT343" s="127">
        <v>998</v>
      </c>
      <c r="AU343" s="128"/>
      <c r="AV343" s="129"/>
      <c r="AW343" s="126" t="str">
        <f t="shared" si="159"/>
        <v/>
      </c>
      <c r="AX343" s="126" t="str">
        <f t="shared" si="160"/>
        <v/>
      </c>
      <c r="AY343" s="64" t="str">
        <f t="shared" si="161"/>
        <v/>
      </c>
      <c r="AZ343" s="97">
        <v>78.5</v>
      </c>
      <c r="BA343" s="68"/>
      <c r="BB343" s="68"/>
      <c r="BC343" s="68"/>
      <c r="BD343" s="68"/>
      <c r="BE343" s="15"/>
      <c r="BF343" s="5">
        <f t="shared" si="162"/>
        <v>13150</v>
      </c>
      <c r="BG343" s="41">
        <v>4800</v>
      </c>
      <c r="BH343" s="42">
        <v>4100</v>
      </c>
      <c r="BI343" s="42"/>
      <c r="BJ343" s="42"/>
      <c r="BK343" s="42"/>
      <c r="BL343" s="42"/>
      <c r="BM343" s="15">
        <v>4250</v>
      </c>
    </row>
    <row r="344" spans="1:65" outlineLevel="5">
      <c r="A344" s="22">
        <f t="shared" si="145"/>
        <v>10</v>
      </c>
      <c r="B344" s="9">
        <f t="shared" si="129"/>
        <v>43756</v>
      </c>
      <c r="C344" s="51">
        <v>439460</v>
      </c>
      <c r="D344" s="64">
        <f t="shared" si="152"/>
        <v>29.8</v>
      </c>
      <c r="E344" s="12">
        <v>28</v>
      </c>
      <c r="F344" s="12">
        <v>33</v>
      </c>
      <c r="G344" s="12">
        <v>30</v>
      </c>
      <c r="H344" s="12">
        <v>30</v>
      </c>
      <c r="I344" s="12">
        <v>27</v>
      </c>
      <c r="J344" s="12">
        <v>32</v>
      </c>
      <c r="K344" s="12">
        <v>29</v>
      </c>
      <c r="L344" s="12">
        <v>29</v>
      </c>
      <c r="M344" s="74">
        <f t="shared" si="153"/>
        <v>7.5</v>
      </c>
      <c r="N344" s="83">
        <v>7.49</v>
      </c>
      <c r="O344" s="83">
        <v>7.52</v>
      </c>
      <c r="P344" s="83">
        <v>7.55</v>
      </c>
      <c r="Q344" s="83">
        <v>7.53</v>
      </c>
      <c r="R344" s="83"/>
      <c r="S344" s="83"/>
      <c r="T344" s="83"/>
      <c r="U344" s="83"/>
      <c r="V344" s="5" t="str">
        <f t="shared" si="154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5"/>
        <v/>
      </c>
      <c r="AF344" s="41"/>
      <c r="AG344" s="41"/>
      <c r="AH344" s="41"/>
      <c r="AI344" s="41"/>
      <c r="AJ344" s="41"/>
      <c r="AK344" s="41"/>
      <c r="AL344" s="41"/>
      <c r="AM344" s="41"/>
      <c r="AN344" s="45">
        <f t="shared" si="156"/>
        <v>34.64813205907906</v>
      </c>
      <c r="AO344" s="41">
        <v>1151</v>
      </c>
      <c r="AP344" s="110">
        <v>3.7</v>
      </c>
      <c r="AQ344" s="111">
        <v>2.64</v>
      </c>
      <c r="AR344" s="126">
        <f t="shared" si="157"/>
        <v>71.351351351351354</v>
      </c>
      <c r="AS344" s="126">
        <f t="shared" si="158"/>
        <v>28.648648648648646</v>
      </c>
      <c r="AT344" s="127">
        <v>1157</v>
      </c>
      <c r="AU344" s="128">
        <v>2.46</v>
      </c>
      <c r="AV344" s="129">
        <v>1.32</v>
      </c>
      <c r="AW344" s="126">
        <f t="shared" si="159"/>
        <v>53.658536585365859</v>
      </c>
      <c r="AX344" s="126">
        <f t="shared" si="160"/>
        <v>46.341463414634141</v>
      </c>
      <c r="AY344" s="64">
        <f t="shared" si="161"/>
        <v>53.508771929824562</v>
      </c>
      <c r="AZ344" s="97">
        <v>78.8</v>
      </c>
      <c r="BA344" s="68"/>
      <c r="BB344" s="68"/>
      <c r="BC344" s="68"/>
      <c r="BD344" s="68"/>
      <c r="BE344" s="15"/>
      <c r="BF344" s="5">
        <f t="shared" si="162"/>
        <v>13730</v>
      </c>
      <c r="BG344" s="41">
        <v>4800</v>
      </c>
      <c r="BH344" s="42">
        <v>4400</v>
      </c>
      <c r="BI344" s="42"/>
      <c r="BJ344" s="42"/>
      <c r="BK344" s="42"/>
      <c r="BL344" s="42"/>
      <c r="BM344" s="15">
        <v>4530</v>
      </c>
    </row>
    <row r="345" spans="1:65" outlineLevel="5">
      <c r="A345" s="22">
        <f t="shared" si="145"/>
        <v>10</v>
      </c>
      <c r="B345" s="9">
        <f t="shared" si="129"/>
        <v>43757</v>
      </c>
      <c r="C345" s="51">
        <v>437932</v>
      </c>
      <c r="D345" s="64">
        <f t="shared" si="152"/>
        <v>29.8</v>
      </c>
      <c r="E345" s="12">
        <v>28</v>
      </c>
      <c r="F345" s="12">
        <v>33</v>
      </c>
      <c r="G345" s="12">
        <v>30</v>
      </c>
      <c r="H345" s="12">
        <v>30</v>
      </c>
      <c r="I345" s="12">
        <v>27</v>
      </c>
      <c r="J345" s="12">
        <v>32</v>
      </c>
      <c r="K345" s="12">
        <v>29</v>
      </c>
      <c r="L345" s="12">
        <v>29</v>
      </c>
      <c r="M345" s="74" t="str">
        <f t="shared" si="153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4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5"/>
        <v/>
      </c>
      <c r="AF345" s="41"/>
      <c r="AG345" s="41"/>
      <c r="AH345" s="41"/>
      <c r="AI345" s="41"/>
      <c r="AJ345" s="41"/>
      <c r="AK345" s="41"/>
      <c r="AL345" s="41"/>
      <c r="AM345" s="41"/>
      <c r="AN345" s="45">
        <f t="shared" si="156"/>
        <v>29.453471196454949</v>
      </c>
      <c r="AO345" s="41">
        <v>1354</v>
      </c>
      <c r="AP345" s="110"/>
      <c r="AQ345" s="111"/>
      <c r="AR345" s="126" t="str">
        <f t="shared" si="157"/>
        <v/>
      </c>
      <c r="AS345" s="126" t="str">
        <f t="shared" si="158"/>
        <v/>
      </c>
      <c r="AT345" s="127">
        <v>1464</v>
      </c>
      <c r="AU345" s="128"/>
      <c r="AV345" s="129"/>
      <c r="AW345" s="126" t="str">
        <f t="shared" si="159"/>
        <v/>
      </c>
      <c r="AX345" s="126" t="str">
        <f t="shared" si="160"/>
        <v/>
      </c>
      <c r="AY345" s="64" t="str">
        <f t="shared" si="161"/>
        <v/>
      </c>
      <c r="AZ345" s="97"/>
      <c r="BA345" s="68"/>
      <c r="BB345" s="68"/>
      <c r="BC345" s="68"/>
      <c r="BD345" s="68"/>
      <c r="BE345" s="15"/>
      <c r="BF345" s="5">
        <f t="shared" si="162"/>
        <v>14870</v>
      </c>
      <c r="BG345" s="41">
        <v>3000</v>
      </c>
      <c r="BH345" s="42">
        <v>7250</v>
      </c>
      <c r="BI345" s="42"/>
      <c r="BJ345" s="42"/>
      <c r="BK345" s="42"/>
      <c r="BL345" s="42"/>
      <c r="BM345" s="15">
        <v>4620</v>
      </c>
    </row>
    <row r="346" spans="1:65" outlineLevel="5">
      <c r="A346" s="22">
        <f t="shared" si="145"/>
        <v>10</v>
      </c>
      <c r="B346" s="9">
        <f t="shared" si="129"/>
        <v>43758</v>
      </c>
      <c r="C346" s="51">
        <v>372340</v>
      </c>
      <c r="D346" s="64">
        <f t="shared" si="152"/>
        <v>29.8</v>
      </c>
      <c r="E346" s="12">
        <v>28</v>
      </c>
      <c r="F346" s="12">
        <v>33</v>
      </c>
      <c r="G346" s="12">
        <v>30</v>
      </c>
      <c r="H346" s="12">
        <v>30</v>
      </c>
      <c r="I346" s="12">
        <v>27</v>
      </c>
      <c r="J346" s="12">
        <v>32</v>
      </c>
      <c r="K346" s="12">
        <v>29</v>
      </c>
      <c r="L346" s="12">
        <v>29</v>
      </c>
      <c r="M346" s="74" t="str">
        <f t="shared" si="153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54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5"/>
        <v/>
      </c>
      <c r="AF346" s="41"/>
      <c r="AG346" s="41"/>
      <c r="AH346" s="41"/>
      <c r="AI346" s="41"/>
      <c r="AJ346" s="41"/>
      <c r="AK346" s="41"/>
      <c r="AL346" s="41"/>
      <c r="AM346" s="41"/>
      <c r="AN346" s="45">
        <f t="shared" si="156"/>
        <v>27.184730743012953</v>
      </c>
      <c r="AO346" s="41">
        <v>1467</v>
      </c>
      <c r="AP346" s="110"/>
      <c r="AQ346" s="111"/>
      <c r="AR346" s="126" t="str">
        <f t="shared" si="157"/>
        <v/>
      </c>
      <c r="AS346" s="126" t="str">
        <f t="shared" si="158"/>
        <v/>
      </c>
      <c r="AT346" s="127">
        <v>1461</v>
      </c>
      <c r="AU346" s="128"/>
      <c r="AV346" s="129"/>
      <c r="AW346" s="126" t="str">
        <f t="shared" si="159"/>
        <v/>
      </c>
      <c r="AX346" s="126" t="str">
        <f t="shared" si="160"/>
        <v/>
      </c>
      <c r="AY346" s="64" t="str">
        <f t="shared" si="161"/>
        <v/>
      </c>
      <c r="AZ346" s="97"/>
      <c r="BA346" s="68"/>
      <c r="BB346" s="68"/>
      <c r="BC346" s="68"/>
      <c r="BD346" s="68"/>
      <c r="BE346" s="15"/>
      <c r="BF346" s="5">
        <f t="shared" si="162"/>
        <v>14140</v>
      </c>
      <c r="BG346" s="41">
        <v>4800</v>
      </c>
      <c r="BH346" s="42">
        <v>4750</v>
      </c>
      <c r="BI346" s="42"/>
      <c r="BJ346" s="42"/>
      <c r="BK346" s="42"/>
      <c r="BL346" s="42"/>
      <c r="BM346" s="15">
        <v>4590</v>
      </c>
    </row>
    <row r="347" spans="1:65" outlineLevel="5">
      <c r="A347" s="22">
        <f t="shared" si="145"/>
        <v>10</v>
      </c>
      <c r="B347" s="9">
        <f t="shared" si="129"/>
        <v>43759</v>
      </c>
      <c r="C347" s="51">
        <v>376104</v>
      </c>
      <c r="D347" s="64">
        <f t="shared" si="152"/>
        <v>29</v>
      </c>
      <c r="E347" s="12">
        <v>27</v>
      </c>
      <c r="F347" s="12">
        <v>33</v>
      </c>
      <c r="G347" s="12">
        <v>29</v>
      </c>
      <c r="H347" s="12">
        <v>29</v>
      </c>
      <c r="I347" s="12">
        <v>26</v>
      </c>
      <c r="J347" s="12">
        <v>32</v>
      </c>
      <c r="K347" s="12">
        <v>28</v>
      </c>
      <c r="L347" s="12">
        <v>28</v>
      </c>
      <c r="M347" s="74" t="str">
        <f t="shared" si="153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4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5"/>
        <v/>
      </c>
      <c r="AF347" s="41"/>
      <c r="AG347" s="41"/>
      <c r="AH347" s="41"/>
      <c r="AI347" s="41"/>
      <c r="AJ347" s="41"/>
      <c r="AK347" s="41"/>
      <c r="AL347" s="41"/>
      <c r="AM347" s="41"/>
      <c r="AN347" s="45">
        <f t="shared" si="156"/>
        <v>31.352201257861637</v>
      </c>
      <c r="AO347" s="41">
        <v>1272</v>
      </c>
      <c r="AP347" s="110"/>
      <c r="AQ347" s="111"/>
      <c r="AR347" s="126" t="str">
        <f t="shared" si="157"/>
        <v/>
      </c>
      <c r="AS347" s="126" t="str">
        <f t="shared" si="158"/>
        <v/>
      </c>
      <c r="AT347" s="127">
        <v>1444</v>
      </c>
      <c r="AU347" s="128"/>
      <c r="AV347" s="129"/>
      <c r="AW347" s="126" t="str">
        <f t="shared" si="159"/>
        <v/>
      </c>
      <c r="AX347" s="126" t="str">
        <f t="shared" si="160"/>
        <v/>
      </c>
      <c r="AY347" s="64" t="str">
        <f t="shared" si="161"/>
        <v/>
      </c>
      <c r="AZ347" s="97">
        <v>77.599999999999994</v>
      </c>
      <c r="BA347" s="68"/>
      <c r="BB347" s="68"/>
      <c r="BC347" s="68"/>
      <c r="BD347" s="68"/>
      <c r="BE347" s="15"/>
      <c r="BF347" s="5">
        <f t="shared" si="162"/>
        <v>11390</v>
      </c>
      <c r="BG347" s="41">
        <v>3800</v>
      </c>
      <c r="BH347" s="42">
        <v>3000</v>
      </c>
      <c r="BI347" s="42"/>
      <c r="BJ347" s="42"/>
      <c r="BK347" s="42"/>
      <c r="BL347" s="42"/>
      <c r="BM347" s="15">
        <v>4590</v>
      </c>
    </row>
    <row r="348" spans="1:65" outlineLevel="5">
      <c r="A348" s="22">
        <f t="shared" si="145"/>
        <v>10</v>
      </c>
      <c r="B348" s="9">
        <f t="shared" si="129"/>
        <v>43760</v>
      </c>
      <c r="C348" s="51">
        <v>403567</v>
      </c>
      <c r="D348" s="64">
        <f t="shared" si="152"/>
        <v>29</v>
      </c>
      <c r="E348" s="12">
        <v>27</v>
      </c>
      <c r="F348" s="12">
        <v>33</v>
      </c>
      <c r="G348" s="12">
        <v>29</v>
      </c>
      <c r="H348" s="12">
        <v>29</v>
      </c>
      <c r="I348" s="12">
        <v>26</v>
      </c>
      <c r="J348" s="12">
        <v>32</v>
      </c>
      <c r="K348" s="12">
        <v>28</v>
      </c>
      <c r="L348" s="12">
        <v>28</v>
      </c>
      <c r="M348" s="74" t="str">
        <f t="shared" si="153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54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5"/>
        <v/>
      </c>
      <c r="AF348" s="41"/>
      <c r="AG348" s="41"/>
      <c r="AH348" s="41"/>
      <c r="AI348" s="41"/>
      <c r="AJ348" s="41"/>
      <c r="AK348" s="41"/>
      <c r="AL348" s="41"/>
      <c r="AM348" s="41"/>
      <c r="AN348" s="45">
        <f t="shared" si="156"/>
        <v>28.877624909485881</v>
      </c>
      <c r="AO348" s="41">
        <v>1381</v>
      </c>
      <c r="AP348" s="110"/>
      <c r="AQ348" s="111"/>
      <c r="AR348" s="126" t="str">
        <f t="shared" si="157"/>
        <v/>
      </c>
      <c r="AS348" s="126" t="str">
        <f t="shared" si="158"/>
        <v/>
      </c>
      <c r="AT348" s="127">
        <v>1442</v>
      </c>
      <c r="AU348" s="128"/>
      <c r="AV348" s="129"/>
      <c r="AW348" s="126" t="str">
        <f t="shared" si="159"/>
        <v/>
      </c>
      <c r="AX348" s="126" t="str">
        <f t="shared" si="160"/>
        <v/>
      </c>
      <c r="AY348" s="64" t="str">
        <f t="shared" si="161"/>
        <v/>
      </c>
      <c r="AZ348" s="97">
        <v>78.3</v>
      </c>
      <c r="BA348" s="68"/>
      <c r="BB348" s="68"/>
      <c r="BC348" s="68"/>
      <c r="BD348" s="68"/>
      <c r="BE348" s="15"/>
      <c r="BF348" s="5">
        <f t="shared" si="162"/>
        <v>13750</v>
      </c>
      <c r="BG348" s="41">
        <v>4200</v>
      </c>
      <c r="BH348" s="42">
        <v>5250</v>
      </c>
      <c r="BI348" s="42"/>
      <c r="BJ348" s="42"/>
      <c r="BK348" s="42"/>
      <c r="BL348" s="42"/>
      <c r="BM348" s="15">
        <v>4300</v>
      </c>
    </row>
    <row r="349" spans="1:65" outlineLevel="5">
      <c r="A349" s="22">
        <f t="shared" si="145"/>
        <v>10</v>
      </c>
      <c r="B349" s="9">
        <f t="shared" si="129"/>
        <v>43761</v>
      </c>
      <c r="C349" s="51">
        <v>389829</v>
      </c>
      <c r="D349" s="64">
        <f t="shared" si="152"/>
        <v>31.8</v>
      </c>
      <c r="E349" s="12">
        <v>27</v>
      </c>
      <c r="F349" s="12">
        <v>32</v>
      </c>
      <c r="G349" s="12">
        <v>33</v>
      </c>
      <c r="H349" s="12">
        <v>30</v>
      </c>
      <c r="I349" s="12">
        <v>33</v>
      </c>
      <c r="J349" s="12">
        <v>33</v>
      </c>
      <c r="K349" s="12">
        <v>33</v>
      </c>
      <c r="L349" s="12">
        <v>33</v>
      </c>
      <c r="M349" s="74" t="str">
        <f t="shared" si="153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54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5"/>
        <v/>
      </c>
      <c r="AF349" s="41"/>
      <c r="AG349" s="41"/>
      <c r="AH349" s="41"/>
      <c r="AI349" s="41"/>
      <c r="AJ349" s="41"/>
      <c r="AK349" s="41"/>
      <c r="AL349" s="41"/>
      <c r="AM349" s="41"/>
      <c r="AN349" s="45">
        <f t="shared" si="156"/>
        <v>23.709869203329369</v>
      </c>
      <c r="AO349" s="41">
        <v>1682</v>
      </c>
      <c r="AP349" s="110"/>
      <c r="AQ349" s="111"/>
      <c r="AR349" s="126" t="str">
        <f t="shared" si="157"/>
        <v/>
      </c>
      <c r="AS349" s="126" t="str">
        <f t="shared" si="158"/>
        <v/>
      </c>
      <c r="AT349" s="127">
        <v>1739</v>
      </c>
      <c r="AU349" s="128"/>
      <c r="AV349" s="129"/>
      <c r="AW349" s="126" t="str">
        <f t="shared" si="159"/>
        <v/>
      </c>
      <c r="AX349" s="126" t="str">
        <f t="shared" si="160"/>
        <v/>
      </c>
      <c r="AY349" s="64" t="str">
        <f t="shared" si="161"/>
        <v/>
      </c>
      <c r="AZ349" s="97">
        <v>78.7</v>
      </c>
      <c r="BA349" s="68"/>
      <c r="BB349" s="68"/>
      <c r="BC349" s="68"/>
      <c r="BD349" s="68"/>
      <c r="BE349" s="15"/>
      <c r="BF349" s="5">
        <f t="shared" si="162"/>
        <v>14290</v>
      </c>
      <c r="BG349" s="41">
        <v>4800</v>
      </c>
      <c r="BH349" s="42">
        <v>5000</v>
      </c>
      <c r="BI349" s="42"/>
      <c r="BJ349" s="42"/>
      <c r="BK349" s="42"/>
      <c r="BL349" s="42"/>
      <c r="BM349" s="15">
        <v>4490</v>
      </c>
    </row>
    <row r="350" spans="1:65" outlineLevel="5">
      <c r="A350" s="22">
        <f t="shared" si="145"/>
        <v>10</v>
      </c>
      <c r="B350" s="9">
        <f t="shared" si="129"/>
        <v>43762</v>
      </c>
      <c r="C350" s="51">
        <v>398286</v>
      </c>
      <c r="D350" s="64">
        <f t="shared" si="152"/>
        <v>31.8</v>
      </c>
      <c r="E350" s="12">
        <v>27</v>
      </c>
      <c r="F350" s="12">
        <v>32</v>
      </c>
      <c r="G350" s="12">
        <v>33</v>
      </c>
      <c r="H350" s="12">
        <v>30</v>
      </c>
      <c r="I350" s="12">
        <v>33</v>
      </c>
      <c r="J350" s="12">
        <v>33</v>
      </c>
      <c r="K350" s="12">
        <v>33</v>
      </c>
      <c r="L350" s="12">
        <v>33</v>
      </c>
      <c r="M350" s="74" t="str">
        <f t="shared" si="153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4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5"/>
        <v/>
      </c>
      <c r="AF350" s="41"/>
      <c r="AG350" s="41"/>
      <c r="AH350" s="41"/>
      <c r="AI350" s="41"/>
      <c r="AJ350" s="41"/>
      <c r="AK350" s="41"/>
      <c r="AL350" s="41"/>
      <c r="AM350" s="41"/>
      <c r="AN350" s="45">
        <f t="shared" si="156"/>
        <v>22.16787103946637</v>
      </c>
      <c r="AO350" s="41">
        <v>1799</v>
      </c>
      <c r="AP350" s="110"/>
      <c r="AQ350" s="111"/>
      <c r="AR350" s="126" t="str">
        <f t="shared" si="157"/>
        <v/>
      </c>
      <c r="AS350" s="126" t="str">
        <f t="shared" si="158"/>
        <v/>
      </c>
      <c r="AT350" s="127">
        <v>1909</v>
      </c>
      <c r="AU350" s="128"/>
      <c r="AV350" s="129"/>
      <c r="AW350" s="126" t="str">
        <f t="shared" si="159"/>
        <v/>
      </c>
      <c r="AX350" s="126" t="str">
        <f t="shared" si="160"/>
        <v/>
      </c>
      <c r="AY350" s="64" t="str">
        <f t="shared" si="161"/>
        <v/>
      </c>
      <c r="AZ350" s="97">
        <v>78.7</v>
      </c>
      <c r="BA350" s="68"/>
      <c r="BB350" s="68"/>
      <c r="BC350" s="68"/>
      <c r="BD350" s="68"/>
      <c r="BE350" s="15"/>
      <c r="BF350" s="5">
        <f t="shared" si="162"/>
        <v>15960</v>
      </c>
      <c r="BG350" s="41">
        <v>6400</v>
      </c>
      <c r="BH350" s="42">
        <v>5000</v>
      </c>
      <c r="BI350" s="42"/>
      <c r="BJ350" s="42"/>
      <c r="BK350" s="42"/>
      <c r="BL350" s="42"/>
      <c r="BM350" s="15">
        <v>4560</v>
      </c>
    </row>
    <row r="351" spans="1:65" outlineLevel="5">
      <c r="A351" s="22">
        <f t="shared" si="145"/>
        <v>10</v>
      </c>
      <c r="B351" s="9">
        <f t="shared" si="129"/>
        <v>43763</v>
      </c>
      <c r="C351" s="51">
        <v>399110</v>
      </c>
      <c r="D351" s="64">
        <f t="shared" si="152"/>
        <v>31.6</v>
      </c>
      <c r="E351" s="12">
        <v>27</v>
      </c>
      <c r="F351" s="12">
        <v>32</v>
      </c>
      <c r="G351" s="12">
        <v>33</v>
      </c>
      <c r="H351" s="12">
        <v>30</v>
      </c>
      <c r="I351" s="12">
        <v>33</v>
      </c>
      <c r="J351" s="12">
        <v>32</v>
      </c>
      <c r="K351" s="12">
        <v>33</v>
      </c>
      <c r="L351" s="12">
        <v>33</v>
      </c>
      <c r="M351" s="74">
        <f t="shared" si="153"/>
        <v>7.5</v>
      </c>
      <c r="N351" s="83">
        <v>7.5</v>
      </c>
      <c r="O351" s="83">
        <v>7.48</v>
      </c>
      <c r="P351" s="83">
        <v>7.53</v>
      </c>
      <c r="Q351" s="83">
        <v>7.55</v>
      </c>
      <c r="R351" s="83"/>
      <c r="S351" s="83"/>
      <c r="T351" s="83"/>
      <c r="U351" s="83"/>
      <c r="V351" s="5" t="str">
        <f t="shared" si="154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5"/>
        <v/>
      </c>
      <c r="AF351" s="41"/>
      <c r="AG351" s="41"/>
      <c r="AH351" s="41"/>
      <c r="AI351" s="41"/>
      <c r="AJ351" s="41"/>
      <c r="AK351" s="41"/>
      <c r="AL351" s="41"/>
      <c r="AM351" s="41"/>
      <c r="AN351" s="45">
        <f t="shared" si="156"/>
        <v>23.500294637595758</v>
      </c>
      <c r="AO351" s="41">
        <v>1697</v>
      </c>
      <c r="AP351" s="110">
        <v>3.58</v>
      </c>
      <c r="AQ351" s="111">
        <v>2.54</v>
      </c>
      <c r="AR351" s="126">
        <f t="shared" si="157"/>
        <v>70.949720670391059</v>
      </c>
      <c r="AS351" s="126">
        <f t="shared" si="158"/>
        <v>29.050279329608941</v>
      </c>
      <c r="AT351" s="127">
        <v>1902</v>
      </c>
      <c r="AU351" s="128">
        <v>2.57</v>
      </c>
      <c r="AV351" s="129">
        <v>1.38</v>
      </c>
      <c r="AW351" s="126">
        <f t="shared" si="159"/>
        <v>53.696498054474709</v>
      </c>
      <c r="AX351" s="126">
        <f t="shared" si="160"/>
        <v>46.303501945525291</v>
      </c>
      <c r="AY351" s="64">
        <f t="shared" si="161"/>
        <v>52.517699993383182</v>
      </c>
      <c r="AZ351" s="97">
        <v>78.5</v>
      </c>
      <c r="BA351" s="68"/>
      <c r="BB351" s="68"/>
      <c r="BC351" s="68"/>
      <c r="BD351" s="68"/>
      <c r="BE351" s="15"/>
      <c r="BF351" s="5">
        <f t="shared" si="162"/>
        <v>14130</v>
      </c>
      <c r="BG351" s="41">
        <v>6600</v>
      </c>
      <c r="BH351" s="42">
        <v>3000</v>
      </c>
      <c r="BI351" s="42"/>
      <c r="BJ351" s="42"/>
      <c r="BK351" s="42"/>
      <c r="BL351" s="42"/>
      <c r="BM351" s="15">
        <v>4530</v>
      </c>
    </row>
    <row r="352" spans="1:65" outlineLevel="5">
      <c r="A352" s="22">
        <f t="shared" si="145"/>
        <v>10</v>
      </c>
      <c r="B352" s="9">
        <f t="shared" ref="B352:B415" si="163">B351+1</f>
        <v>43764</v>
      </c>
      <c r="C352" s="51">
        <v>379267</v>
      </c>
      <c r="D352" s="64">
        <f t="shared" si="152"/>
        <v>32.299999999999997</v>
      </c>
      <c r="E352" s="12">
        <v>30</v>
      </c>
      <c r="F352" s="12">
        <v>32</v>
      </c>
      <c r="G352" s="12">
        <v>33</v>
      </c>
      <c r="H352" s="12">
        <v>30</v>
      </c>
      <c r="I352" s="12">
        <v>34</v>
      </c>
      <c r="J352" s="12">
        <v>33</v>
      </c>
      <c r="K352" s="12">
        <v>33</v>
      </c>
      <c r="L352" s="12">
        <v>33</v>
      </c>
      <c r="M352" s="74" t="str">
        <f t="shared" si="153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4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5"/>
        <v/>
      </c>
      <c r="AF352" s="41"/>
      <c r="AG352" s="41"/>
      <c r="AH352" s="41"/>
      <c r="AI352" s="41"/>
      <c r="AJ352" s="41"/>
      <c r="AK352" s="41"/>
      <c r="AL352" s="41"/>
      <c r="AM352" s="41"/>
      <c r="AN352" s="45">
        <f t="shared" si="156"/>
        <v>21.452393760086068</v>
      </c>
      <c r="AO352" s="41">
        <v>1859</v>
      </c>
      <c r="AP352" s="110"/>
      <c r="AQ352" s="111"/>
      <c r="AR352" s="126" t="str">
        <f t="shared" si="157"/>
        <v/>
      </c>
      <c r="AS352" s="126" t="str">
        <f t="shared" si="158"/>
        <v/>
      </c>
      <c r="AT352" s="127">
        <v>1891</v>
      </c>
      <c r="AU352" s="128"/>
      <c r="AV352" s="129"/>
      <c r="AW352" s="126" t="str">
        <f t="shared" si="159"/>
        <v/>
      </c>
      <c r="AX352" s="126" t="str">
        <f t="shared" si="160"/>
        <v/>
      </c>
      <c r="AY352" s="64" t="str">
        <f t="shared" si="161"/>
        <v/>
      </c>
      <c r="AZ352" s="97"/>
      <c r="BA352" s="68"/>
      <c r="BB352" s="68"/>
      <c r="BC352" s="68"/>
      <c r="BD352" s="68"/>
      <c r="BE352" s="15"/>
      <c r="BF352" s="5">
        <f t="shared" si="162"/>
        <v>14080</v>
      </c>
      <c r="BG352" s="41">
        <v>7600</v>
      </c>
      <c r="BH352" s="42">
        <v>2000</v>
      </c>
      <c r="BI352" s="42"/>
      <c r="BJ352" s="42"/>
      <c r="BK352" s="42"/>
      <c r="BL352" s="42"/>
      <c r="BM352" s="15">
        <v>4480</v>
      </c>
    </row>
    <row r="353" spans="1:65" outlineLevel="5">
      <c r="A353" s="22">
        <f t="shared" si="145"/>
        <v>10</v>
      </c>
      <c r="B353" s="9">
        <f t="shared" si="163"/>
        <v>43765</v>
      </c>
      <c r="C353" s="51">
        <v>361035</v>
      </c>
      <c r="D353" s="64">
        <f t="shared" si="152"/>
        <v>33</v>
      </c>
      <c r="E353" s="12">
        <v>31</v>
      </c>
      <c r="F353" s="12">
        <v>33</v>
      </c>
      <c r="G353" s="12">
        <v>34</v>
      </c>
      <c r="H353" s="12">
        <v>31</v>
      </c>
      <c r="I353" s="12">
        <v>36</v>
      </c>
      <c r="J353" s="12">
        <v>33</v>
      </c>
      <c r="K353" s="12">
        <v>33</v>
      </c>
      <c r="L353" s="12">
        <v>33</v>
      </c>
      <c r="M353" s="74" t="str">
        <f t="shared" si="153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4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5"/>
        <v/>
      </c>
      <c r="AF353" s="41"/>
      <c r="AG353" s="41"/>
      <c r="AH353" s="41"/>
      <c r="AI353" s="41"/>
      <c r="AJ353" s="41"/>
      <c r="AK353" s="41"/>
      <c r="AL353" s="41"/>
      <c r="AM353" s="41"/>
      <c r="AN353" s="45">
        <f t="shared" si="156"/>
        <v>22.204899777282851</v>
      </c>
      <c r="AO353" s="41">
        <v>1796</v>
      </c>
      <c r="AP353" s="110"/>
      <c r="AQ353" s="111"/>
      <c r="AR353" s="126" t="str">
        <f t="shared" si="157"/>
        <v/>
      </c>
      <c r="AS353" s="126" t="str">
        <f t="shared" si="158"/>
        <v/>
      </c>
      <c r="AT353" s="127">
        <v>1899</v>
      </c>
      <c r="AU353" s="128"/>
      <c r="AV353" s="129"/>
      <c r="AW353" s="126" t="str">
        <f t="shared" si="159"/>
        <v/>
      </c>
      <c r="AX353" s="126" t="str">
        <f t="shared" si="160"/>
        <v/>
      </c>
      <c r="AY353" s="64" t="str">
        <f t="shared" si="161"/>
        <v/>
      </c>
      <c r="AZ353" s="97"/>
      <c r="BA353" s="68"/>
      <c r="BB353" s="68"/>
      <c r="BC353" s="68"/>
      <c r="BD353" s="68"/>
      <c r="BE353" s="15"/>
      <c r="BF353" s="5">
        <f t="shared" si="162"/>
        <v>15350</v>
      </c>
      <c r="BG353" s="41">
        <v>8600</v>
      </c>
      <c r="BH353" s="42">
        <v>2250</v>
      </c>
      <c r="BI353" s="42"/>
      <c r="BJ353" s="42"/>
      <c r="BK353" s="42"/>
      <c r="BL353" s="42"/>
      <c r="BM353" s="15">
        <v>4500</v>
      </c>
    </row>
    <row r="354" spans="1:65" outlineLevel="5">
      <c r="A354" s="22">
        <f t="shared" si="145"/>
        <v>10</v>
      </c>
      <c r="B354" s="9">
        <f t="shared" si="163"/>
        <v>43766</v>
      </c>
      <c r="C354" s="51">
        <v>349281</v>
      </c>
      <c r="D354" s="64">
        <f t="shared" si="152"/>
        <v>33.299999999999997</v>
      </c>
      <c r="E354" s="12">
        <v>31</v>
      </c>
      <c r="F354" s="12">
        <v>33</v>
      </c>
      <c r="G354" s="12">
        <v>35</v>
      </c>
      <c r="H354" s="12">
        <v>31</v>
      </c>
      <c r="I354" s="12">
        <v>36</v>
      </c>
      <c r="J354" s="12">
        <v>33</v>
      </c>
      <c r="K354" s="12">
        <v>34</v>
      </c>
      <c r="L354" s="12">
        <v>33</v>
      </c>
      <c r="M354" s="74" t="str">
        <f t="shared" si="153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54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5"/>
        <v/>
      </c>
      <c r="AF354" s="41"/>
      <c r="AG354" s="41"/>
      <c r="AH354" s="41"/>
      <c r="AI354" s="41"/>
      <c r="AJ354" s="41"/>
      <c r="AK354" s="41"/>
      <c r="AL354" s="41"/>
      <c r="AM354" s="41"/>
      <c r="AN354" s="45">
        <f t="shared" si="156"/>
        <v>19.597051597051596</v>
      </c>
      <c r="AO354" s="41">
        <v>2035</v>
      </c>
      <c r="AP354" s="110"/>
      <c r="AQ354" s="111"/>
      <c r="AR354" s="126" t="str">
        <f t="shared" si="157"/>
        <v/>
      </c>
      <c r="AS354" s="126" t="str">
        <f t="shared" si="158"/>
        <v/>
      </c>
      <c r="AT354" s="127">
        <v>1839</v>
      </c>
      <c r="AU354" s="128"/>
      <c r="AV354" s="129"/>
      <c r="AW354" s="126" t="str">
        <f t="shared" si="159"/>
        <v/>
      </c>
      <c r="AX354" s="126" t="str">
        <f t="shared" si="160"/>
        <v/>
      </c>
      <c r="AY354" s="64" t="str">
        <f t="shared" si="161"/>
        <v/>
      </c>
      <c r="AZ354" s="97">
        <v>78.2</v>
      </c>
      <c r="BA354" s="68"/>
      <c r="BB354" s="68"/>
      <c r="BC354" s="68"/>
      <c r="BD354" s="68"/>
      <c r="BE354" s="15"/>
      <c r="BF354" s="5">
        <f t="shared" si="162"/>
        <v>15430</v>
      </c>
      <c r="BG354" s="41">
        <v>9500</v>
      </c>
      <c r="BH354" s="42">
        <v>1450</v>
      </c>
      <c r="BI354" s="42"/>
      <c r="BJ354" s="42"/>
      <c r="BK354" s="42"/>
      <c r="BL354" s="42"/>
      <c r="BM354" s="15">
        <v>4480</v>
      </c>
    </row>
    <row r="355" spans="1:65" outlineLevel="5">
      <c r="A355" s="22">
        <f t="shared" si="145"/>
        <v>10</v>
      </c>
      <c r="B355" s="9">
        <f t="shared" si="163"/>
        <v>43767</v>
      </c>
      <c r="C355" s="51">
        <v>374569</v>
      </c>
      <c r="D355" s="64">
        <f t="shared" si="152"/>
        <v>33.799999999999997</v>
      </c>
      <c r="E355" s="12">
        <v>31</v>
      </c>
      <c r="F355" s="12">
        <v>34</v>
      </c>
      <c r="G355" s="12">
        <v>35</v>
      </c>
      <c r="H355" s="12">
        <v>31</v>
      </c>
      <c r="I355" s="12">
        <v>37</v>
      </c>
      <c r="J355" s="12">
        <v>34</v>
      </c>
      <c r="K355" s="12">
        <v>34</v>
      </c>
      <c r="L355" s="12">
        <v>34</v>
      </c>
      <c r="M355" s="74" t="str">
        <f t="shared" si="153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4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5"/>
        <v/>
      </c>
      <c r="AF355" s="41"/>
      <c r="AG355" s="41"/>
      <c r="AH355" s="41"/>
      <c r="AI355" s="41"/>
      <c r="AJ355" s="41"/>
      <c r="AK355" s="41"/>
      <c r="AL355" s="41"/>
      <c r="AM355" s="41"/>
      <c r="AN355" s="45">
        <f t="shared" si="156"/>
        <v>23.766388557806913</v>
      </c>
      <c r="AO355" s="41">
        <v>1678</v>
      </c>
      <c r="AP355" s="110"/>
      <c r="AQ355" s="111"/>
      <c r="AR355" s="126" t="str">
        <f t="shared" si="157"/>
        <v/>
      </c>
      <c r="AS355" s="126" t="str">
        <f t="shared" si="158"/>
        <v/>
      </c>
      <c r="AT355" s="127">
        <v>1421</v>
      </c>
      <c r="AU355" s="128"/>
      <c r="AV355" s="129"/>
      <c r="AW355" s="126" t="str">
        <f t="shared" si="159"/>
        <v/>
      </c>
      <c r="AX355" s="126" t="str">
        <f t="shared" si="160"/>
        <v/>
      </c>
      <c r="AY355" s="64" t="str">
        <f t="shared" si="161"/>
        <v/>
      </c>
      <c r="AZ355" s="97">
        <v>78</v>
      </c>
      <c r="BA355" s="68"/>
      <c r="BB355" s="68"/>
      <c r="BC355" s="68"/>
      <c r="BD355" s="68"/>
      <c r="BE355" s="15"/>
      <c r="BF355" s="5">
        <f t="shared" si="162"/>
        <v>13540</v>
      </c>
      <c r="BG355" s="41">
        <v>4800</v>
      </c>
      <c r="BH355" s="42">
        <v>4100</v>
      </c>
      <c r="BI355" s="42"/>
      <c r="BJ355" s="42"/>
      <c r="BK355" s="42"/>
      <c r="BL355" s="42"/>
      <c r="BM355" s="15">
        <v>4640</v>
      </c>
    </row>
    <row r="356" spans="1:65" outlineLevel="5">
      <c r="A356" s="22">
        <f t="shared" si="145"/>
        <v>10</v>
      </c>
      <c r="B356" s="9">
        <f t="shared" si="163"/>
        <v>43768</v>
      </c>
      <c r="C356" s="51">
        <v>380580</v>
      </c>
      <c r="D356" s="64">
        <f t="shared" si="152"/>
        <v>34.5</v>
      </c>
      <c r="E356" s="12">
        <v>33</v>
      </c>
      <c r="F356" s="12">
        <v>34</v>
      </c>
      <c r="G356" s="12">
        <v>36</v>
      </c>
      <c r="H356" s="12">
        <v>32</v>
      </c>
      <c r="I356" s="12">
        <v>38</v>
      </c>
      <c r="J356" s="12">
        <v>34</v>
      </c>
      <c r="K356" s="12">
        <v>35</v>
      </c>
      <c r="L356" s="12">
        <v>34</v>
      </c>
      <c r="M356" s="74" t="str">
        <f t="shared" si="153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54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5"/>
        <v/>
      </c>
      <c r="AF356" s="41"/>
      <c r="AG356" s="41"/>
      <c r="AH356" s="41"/>
      <c r="AI356" s="41"/>
      <c r="AJ356" s="41"/>
      <c r="AK356" s="41"/>
      <c r="AL356" s="41"/>
      <c r="AM356" s="41"/>
      <c r="AN356" s="45">
        <f t="shared" si="156"/>
        <v>28.384341637010674</v>
      </c>
      <c r="AO356" s="41">
        <v>1405</v>
      </c>
      <c r="AP356" s="110"/>
      <c r="AQ356" s="111"/>
      <c r="AR356" s="126" t="str">
        <f t="shared" si="157"/>
        <v/>
      </c>
      <c r="AS356" s="126" t="str">
        <f t="shared" si="158"/>
        <v/>
      </c>
      <c r="AT356" s="127">
        <v>1243</v>
      </c>
      <c r="AU356" s="128"/>
      <c r="AV356" s="129"/>
      <c r="AW356" s="126" t="str">
        <f t="shared" si="159"/>
        <v/>
      </c>
      <c r="AX356" s="126" t="str">
        <f t="shared" si="160"/>
        <v/>
      </c>
      <c r="AY356" s="64" t="str">
        <f t="shared" si="161"/>
        <v/>
      </c>
      <c r="AZ356" s="97">
        <v>80.3</v>
      </c>
      <c r="BA356" s="68"/>
      <c r="BB356" s="68"/>
      <c r="BC356" s="68"/>
      <c r="BD356" s="68"/>
      <c r="BE356" s="15"/>
      <c r="BF356" s="5">
        <f t="shared" si="162"/>
        <v>15940</v>
      </c>
      <c r="BG356" s="41">
        <v>8600</v>
      </c>
      <c r="BH356" s="42">
        <v>2900</v>
      </c>
      <c r="BI356" s="42"/>
      <c r="BJ356" s="42"/>
      <c r="BK356" s="42"/>
      <c r="BL356" s="42"/>
      <c r="BM356" s="15">
        <v>4440</v>
      </c>
    </row>
    <row r="357" spans="1:65" ht="17.25" outlineLevel="5" thickBot="1">
      <c r="A357" s="31">
        <f t="shared" si="145"/>
        <v>10</v>
      </c>
      <c r="B357" s="32">
        <f t="shared" si="163"/>
        <v>43769</v>
      </c>
      <c r="C357" s="51">
        <v>376215</v>
      </c>
      <c r="D357" s="64">
        <f t="shared" si="152"/>
        <v>35.1</v>
      </c>
      <c r="E357" s="12">
        <v>34</v>
      </c>
      <c r="F357" s="12">
        <v>34</v>
      </c>
      <c r="G357" s="12">
        <v>37</v>
      </c>
      <c r="H357" s="12">
        <v>33</v>
      </c>
      <c r="I357" s="12">
        <v>39</v>
      </c>
      <c r="J357" s="12">
        <v>34</v>
      </c>
      <c r="K357" s="12">
        <v>35</v>
      </c>
      <c r="L357" s="12">
        <v>35</v>
      </c>
      <c r="M357" s="74" t="str">
        <f t="shared" si="153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4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5"/>
        <v/>
      </c>
      <c r="AF357" s="41"/>
      <c r="AG357" s="41"/>
      <c r="AH357" s="41"/>
      <c r="AI357" s="41"/>
      <c r="AJ357" s="41"/>
      <c r="AK357" s="41"/>
      <c r="AL357" s="41"/>
      <c r="AM357" s="41"/>
      <c r="AN357" s="45">
        <f t="shared" si="156"/>
        <v>24.511370620774432</v>
      </c>
      <c r="AO357" s="41">
        <v>1627</v>
      </c>
      <c r="AP357" s="110"/>
      <c r="AQ357" s="111"/>
      <c r="AR357" s="126" t="str">
        <f t="shared" si="157"/>
        <v/>
      </c>
      <c r="AS357" s="126" t="str">
        <f t="shared" si="158"/>
        <v/>
      </c>
      <c r="AT357" s="127">
        <v>1304</v>
      </c>
      <c r="AU357" s="128"/>
      <c r="AV357" s="129"/>
      <c r="AW357" s="126" t="str">
        <f t="shared" si="159"/>
        <v/>
      </c>
      <c r="AX357" s="126" t="str">
        <f t="shared" si="160"/>
        <v/>
      </c>
      <c r="AY357" s="64" t="str">
        <f t="shared" si="161"/>
        <v/>
      </c>
      <c r="AZ357" s="97">
        <v>79.5</v>
      </c>
      <c r="BA357" s="68">
        <v>59.96</v>
      </c>
      <c r="BB357" s="68"/>
      <c r="BC357" s="68"/>
      <c r="BD357" s="68"/>
      <c r="BE357" s="15"/>
      <c r="BF357" s="5">
        <f t="shared" si="162"/>
        <v>16260</v>
      </c>
      <c r="BG357" s="41">
        <v>9600</v>
      </c>
      <c r="BH357" s="42">
        <v>2140</v>
      </c>
      <c r="BI357" s="42"/>
      <c r="BJ357" s="42"/>
      <c r="BK357" s="42"/>
      <c r="BL357" s="42"/>
      <c r="BM357" s="15">
        <v>4520</v>
      </c>
    </row>
    <row r="358" spans="1:65" outlineLevel="4">
      <c r="A358" s="157" t="s">
        <v>48</v>
      </c>
      <c r="B358" s="158"/>
      <c r="C358" s="50">
        <f t="shared" ref="C358:BM358" si="164">SUBTOTAL(4,C327:C357)</f>
        <v>539015</v>
      </c>
      <c r="D358" s="60">
        <f t="shared" si="164"/>
        <v>35.1</v>
      </c>
      <c r="E358" s="28">
        <f t="shared" si="164"/>
        <v>34</v>
      </c>
      <c r="F358" s="28">
        <f t="shared" si="164"/>
        <v>34</v>
      </c>
      <c r="G358" s="28">
        <f t="shared" si="164"/>
        <v>37</v>
      </c>
      <c r="H358" s="28">
        <f t="shared" si="164"/>
        <v>33</v>
      </c>
      <c r="I358" s="28">
        <f t="shared" si="164"/>
        <v>39</v>
      </c>
      <c r="J358" s="28">
        <f t="shared" si="164"/>
        <v>34</v>
      </c>
      <c r="K358" s="28">
        <f t="shared" si="164"/>
        <v>35</v>
      </c>
      <c r="L358" s="28">
        <f t="shared" si="164"/>
        <v>35</v>
      </c>
      <c r="M358" s="71">
        <f t="shared" si="164"/>
        <v>7.5</v>
      </c>
      <c r="N358" s="82">
        <f t="shared" si="164"/>
        <v>7.51</v>
      </c>
      <c r="O358" s="82">
        <f t="shared" si="164"/>
        <v>7.52</v>
      </c>
      <c r="P358" s="82">
        <f t="shared" si="164"/>
        <v>7.55</v>
      </c>
      <c r="Q358" s="82">
        <f t="shared" si="164"/>
        <v>7.55</v>
      </c>
      <c r="R358" s="82">
        <f t="shared" si="164"/>
        <v>0</v>
      </c>
      <c r="S358" s="82">
        <f t="shared" si="164"/>
        <v>0</v>
      </c>
      <c r="T358" s="82">
        <f t="shared" si="164"/>
        <v>0</v>
      </c>
      <c r="U358" s="82">
        <f t="shared" si="164"/>
        <v>0</v>
      </c>
      <c r="V358" s="29">
        <f t="shared" si="164"/>
        <v>0</v>
      </c>
      <c r="W358" s="39">
        <f t="shared" si="164"/>
        <v>0</v>
      </c>
      <c r="X358" s="39">
        <f t="shared" si="164"/>
        <v>0</v>
      </c>
      <c r="Y358" s="39">
        <f t="shared" si="164"/>
        <v>0</v>
      </c>
      <c r="Z358" s="39">
        <f t="shared" si="164"/>
        <v>0</v>
      </c>
      <c r="AA358" s="39">
        <f t="shared" si="164"/>
        <v>0</v>
      </c>
      <c r="AB358" s="39">
        <f t="shared" si="164"/>
        <v>0</v>
      </c>
      <c r="AC358" s="39">
        <f t="shared" si="164"/>
        <v>0</v>
      </c>
      <c r="AD358" s="39">
        <f t="shared" si="164"/>
        <v>0</v>
      </c>
      <c r="AE358" s="29">
        <f t="shared" si="164"/>
        <v>0</v>
      </c>
      <c r="AF358" s="39">
        <f t="shared" si="164"/>
        <v>0</v>
      </c>
      <c r="AG358" s="39">
        <f t="shared" si="164"/>
        <v>0</v>
      </c>
      <c r="AH358" s="39">
        <f t="shared" si="164"/>
        <v>0</v>
      </c>
      <c r="AI358" s="39">
        <f t="shared" si="164"/>
        <v>0</v>
      </c>
      <c r="AJ358" s="39">
        <f t="shared" si="164"/>
        <v>0</v>
      </c>
      <c r="AK358" s="39">
        <f t="shared" si="164"/>
        <v>0</v>
      </c>
      <c r="AL358" s="39">
        <f t="shared" si="164"/>
        <v>0</v>
      </c>
      <c r="AM358" s="39">
        <f t="shared" si="164"/>
        <v>0</v>
      </c>
      <c r="AN358" s="39">
        <f t="shared" si="164"/>
        <v>38.089780324737347</v>
      </c>
      <c r="AO358" s="39">
        <f t="shared" si="164"/>
        <v>2035</v>
      </c>
      <c r="AP358" s="104">
        <f t="shared" si="164"/>
        <v>3.7</v>
      </c>
      <c r="AQ358" s="105">
        <f t="shared" si="164"/>
        <v>2.64</v>
      </c>
      <c r="AR358" s="106">
        <f t="shared" si="164"/>
        <v>71.594202898550733</v>
      </c>
      <c r="AS358" s="106">
        <f t="shared" si="164"/>
        <v>29.050279329608941</v>
      </c>
      <c r="AT358" s="107">
        <f t="shared" si="164"/>
        <v>1909</v>
      </c>
      <c r="AU358" s="108">
        <f t="shared" si="164"/>
        <v>2.57</v>
      </c>
      <c r="AV358" s="109">
        <f t="shared" si="164"/>
        <v>1.38</v>
      </c>
      <c r="AW358" s="106">
        <f t="shared" si="164"/>
        <v>54.298642533936651</v>
      </c>
      <c r="AX358" s="106">
        <f t="shared" si="164"/>
        <v>46.610169491525419</v>
      </c>
      <c r="AY358" s="60">
        <f t="shared" si="164"/>
        <v>54.552815605447201</v>
      </c>
      <c r="AZ358" s="96">
        <f t="shared" si="164"/>
        <v>80.3</v>
      </c>
      <c r="BA358" s="67">
        <f t="shared" si="164"/>
        <v>59.96</v>
      </c>
      <c r="BB358" s="67">
        <f t="shared" si="164"/>
        <v>0</v>
      </c>
      <c r="BC358" s="67">
        <f t="shared" si="164"/>
        <v>0</v>
      </c>
      <c r="BD358" s="67">
        <f t="shared" si="164"/>
        <v>0</v>
      </c>
      <c r="BE358" s="27">
        <f t="shared" si="164"/>
        <v>0</v>
      </c>
      <c r="BF358" s="29">
        <f t="shared" si="164"/>
        <v>16260</v>
      </c>
      <c r="BG358" s="39">
        <f t="shared" si="164"/>
        <v>9600</v>
      </c>
      <c r="BH358" s="40">
        <f t="shared" si="164"/>
        <v>7250</v>
      </c>
      <c r="BI358" s="40">
        <f t="shared" si="164"/>
        <v>0</v>
      </c>
      <c r="BJ358" s="40">
        <f t="shared" si="164"/>
        <v>0</v>
      </c>
      <c r="BK358" s="40">
        <f t="shared" si="164"/>
        <v>0</v>
      </c>
      <c r="BL358" s="40">
        <f t="shared" si="164"/>
        <v>0</v>
      </c>
      <c r="BM358" s="27">
        <f t="shared" si="164"/>
        <v>4870</v>
      </c>
    </row>
    <row r="359" spans="1:65" outlineLevel="3">
      <c r="A359" s="187" t="s">
        <v>49</v>
      </c>
      <c r="B359" s="188"/>
      <c r="C359" s="51">
        <f t="shared" ref="C359:BM359" si="165">SUBTOTAL(5,C327:C357)</f>
        <v>349281</v>
      </c>
      <c r="D359" s="61">
        <f t="shared" si="165"/>
        <v>29</v>
      </c>
      <c r="E359" s="12">
        <f t="shared" si="165"/>
        <v>27</v>
      </c>
      <c r="F359" s="12">
        <f t="shared" si="165"/>
        <v>32</v>
      </c>
      <c r="G359" s="12">
        <f t="shared" si="165"/>
        <v>29</v>
      </c>
      <c r="H359" s="12">
        <f t="shared" si="165"/>
        <v>29</v>
      </c>
      <c r="I359" s="12">
        <f t="shared" si="165"/>
        <v>26</v>
      </c>
      <c r="J359" s="12">
        <f t="shared" si="165"/>
        <v>31</v>
      </c>
      <c r="K359" s="12">
        <f t="shared" si="165"/>
        <v>28</v>
      </c>
      <c r="L359" s="12">
        <f t="shared" si="165"/>
        <v>28</v>
      </c>
      <c r="M359" s="72">
        <f t="shared" si="165"/>
        <v>7.5</v>
      </c>
      <c r="N359" s="83">
        <f t="shared" si="165"/>
        <v>7.48</v>
      </c>
      <c r="O359" s="83">
        <f t="shared" si="165"/>
        <v>7.48</v>
      </c>
      <c r="P359" s="83">
        <f t="shared" si="165"/>
        <v>7.44</v>
      </c>
      <c r="Q359" s="83">
        <f t="shared" si="165"/>
        <v>7.48</v>
      </c>
      <c r="R359" s="83">
        <f t="shared" si="165"/>
        <v>0</v>
      </c>
      <c r="S359" s="83">
        <f t="shared" si="165"/>
        <v>0</v>
      </c>
      <c r="T359" s="83">
        <f t="shared" si="165"/>
        <v>0</v>
      </c>
      <c r="U359" s="83">
        <f t="shared" si="165"/>
        <v>0</v>
      </c>
      <c r="V359" s="6">
        <f t="shared" si="165"/>
        <v>0</v>
      </c>
      <c r="W359" s="41">
        <f t="shared" si="165"/>
        <v>0</v>
      </c>
      <c r="X359" s="41">
        <f t="shared" si="165"/>
        <v>0</v>
      </c>
      <c r="Y359" s="41">
        <f t="shared" si="165"/>
        <v>0</v>
      </c>
      <c r="Z359" s="41">
        <f t="shared" si="165"/>
        <v>0</v>
      </c>
      <c r="AA359" s="41">
        <f t="shared" si="165"/>
        <v>0</v>
      </c>
      <c r="AB359" s="41">
        <f t="shared" si="165"/>
        <v>0</v>
      </c>
      <c r="AC359" s="41">
        <f t="shared" si="165"/>
        <v>0</v>
      </c>
      <c r="AD359" s="41">
        <f t="shared" si="165"/>
        <v>0</v>
      </c>
      <c r="AE359" s="6">
        <f t="shared" si="165"/>
        <v>0</v>
      </c>
      <c r="AF359" s="41">
        <f t="shared" si="165"/>
        <v>0</v>
      </c>
      <c r="AG359" s="41">
        <f t="shared" si="165"/>
        <v>0</v>
      </c>
      <c r="AH359" s="41">
        <f t="shared" si="165"/>
        <v>0</v>
      </c>
      <c r="AI359" s="41">
        <f t="shared" si="165"/>
        <v>0</v>
      </c>
      <c r="AJ359" s="41">
        <f t="shared" si="165"/>
        <v>0</v>
      </c>
      <c r="AK359" s="41">
        <f t="shared" si="165"/>
        <v>0</v>
      </c>
      <c r="AL359" s="41">
        <f t="shared" si="165"/>
        <v>0</v>
      </c>
      <c r="AM359" s="41">
        <f t="shared" si="165"/>
        <v>0</v>
      </c>
      <c r="AN359" s="41">
        <f t="shared" si="165"/>
        <v>19.597051597051596</v>
      </c>
      <c r="AO359" s="41">
        <f t="shared" si="165"/>
        <v>1047</v>
      </c>
      <c r="AP359" s="110">
        <f t="shared" si="165"/>
        <v>3.43</v>
      </c>
      <c r="AQ359" s="111">
        <f t="shared" si="165"/>
        <v>2.44</v>
      </c>
      <c r="AR359" s="112">
        <f t="shared" si="165"/>
        <v>70.949720670391059</v>
      </c>
      <c r="AS359" s="112">
        <f t="shared" si="165"/>
        <v>28.405797101449267</v>
      </c>
      <c r="AT359" s="113">
        <f t="shared" si="165"/>
        <v>998</v>
      </c>
      <c r="AU359" s="114">
        <f t="shared" si="165"/>
        <v>2.21</v>
      </c>
      <c r="AV359" s="115">
        <f t="shared" si="165"/>
        <v>1.2</v>
      </c>
      <c r="AW359" s="112">
        <f t="shared" si="165"/>
        <v>53.389830508474581</v>
      </c>
      <c r="AX359" s="112">
        <f t="shared" si="165"/>
        <v>45.701357466063349</v>
      </c>
      <c r="AY359" s="61">
        <f t="shared" si="165"/>
        <v>51.793540009738649</v>
      </c>
      <c r="AZ359" s="97">
        <f t="shared" si="165"/>
        <v>77.599999999999994</v>
      </c>
      <c r="BA359" s="68">
        <f t="shared" si="165"/>
        <v>59.96</v>
      </c>
      <c r="BB359" s="68">
        <f t="shared" si="165"/>
        <v>0</v>
      </c>
      <c r="BC359" s="68">
        <f t="shared" si="165"/>
        <v>0</v>
      </c>
      <c r="BD359" s="68">
        <f t="shared" si="165"/>
        <v>0</v>
      </c>
      <c r="BE359" s="15">
        <f t="shared" si="165"/>
        <v>0</v>
      </c>
      <c r="BF359" s="6">
        <f t="shared" si="165"/>
        <v>10060</v>
      </c>
      <c r="BG359" s="41">
        <f t="shared" si="165"/>
        <v>2800</v>
      </c>
      <c r="BH359" s="42">
        <f t="shared" si="165"/>
        <v>1100</v>
      </c>
      <c r="BI359" s="42">
        <f t="shared" si="165"/>
        <v>0</v>
      </c>
      <c r="BJ359" s="42">
        <f t="shared" si="165"/>
        <v>0</v>
      </c>
      <c r="BK359" s="42">
        <f t="shared" si="165"/>
        <v>0</v>
      </c>
      <c r="BL359" s="42">
        <f t="shared" si="165"/>
        <v>0</v>
      </c>
      <c r="BM359" s="15">
        <f t="shared" si="165"/>
        <v>2660</v>
      </c>
    </row>
    <row r="360" spans="1:65" outlineLevel="2">
      <c r="A360" s="187" t="s">
        <v>50</v>
      </c>
      <c r="B360" s="188"/>
      <c r="C360" s="51">
        <f>IFERROR(SUBTOTAL(1,C327:C357),"")</f>
        <v>422449.90322580643</v>
      </c>
      <c r="D360" s="61">
        <f t="shared" ref="D360:BM360" si="166">IFERROR(SUBTOTAL(1,D327:D357),"")</f>
        <v>31.180645161290311</v>
      </c>
      <c r="E360" s="12">
        <f t="shared" si="166"/>
        <v>28.870967741935484</v>
      </c>
      <c r="F360" s="12">
        <f t="shared" si="166"/>
        <v>32.967741935483872</v>
      </c>
      <c r="G360" s="12">
        <f t="shared" si="166"/>
        <v>31.806451612903224</v>
      </c>
      <c r="H360" s="12">
        <f t="shared" si="166"/>
        <v>31.29032258064516</v>
      </c>
      <c r="I360" s="12">
        <f t="shared" si="166"/>
        <v>29.70967741935484</v>
      </c>
      <c r="J360" s="12">
        <f t="shared" si="166"/>
        <v>32.354838709677416</v>
      </c>
      <c r="K360" s="12">
        <f t="shared" si="166"/>
        <v>30.903225806451612</v>
      </c>
      <c r="L360" s="12">
        <f t="shared" si="166"/>
        <v>31.322580645161292</v>
      </c>
      <c r="M360" s="72">
        <f t="shared" si="166"/>
        <v>7.5</v>
      </c>
      <c r="N360" s="83">
        <f t="shared" si="166"/>
        <v>7.4950000000000001</v>
      </c>
      <c r="O360" s="83">
        <f t="shared" si="166"/>
        <v>7.5025000000000004</v>
      </c>
      <c r="P360" s="83">
        <f t="shared" si="166"/>
        <v>7.5125000000000002</v>
      </c>
      <c r="Q360" s="83">
        <f t="shared" si="166"/>
        <v>7.5225000000000009</v>
      </c>
      <c r="R360" s="83" t="str">
        <f t="shared" si="166"/>
        <v/>
      </c>
      <c r="S360" s="83" t="str">
        <f t="shared" si="166"/>
        <v/>
      </c>
      <c r="T360" s="83" t="str">
        <f t="shared" si="166"/>
        <v/>
      </c>
      <c r="U360" s="83" t="str">
        <f t="shared" si="166"/>
        <v/>
      </c>
      <c r="V360" s="6" t="str">
        <f t="shared" si="166"/>
        <v/>
      </c>
      <c r="W360" s="41" t="str">
        <f t="shared" si="166"/>
        <v/>
      </c>
      <c r="X360" s="41" t="str">
        <f t="shared" si="166"/>
        <v/>
      </c>
      <c r="Y360" s="41" t="str">
        <f t="shared" si="166"/>
        <v/>
      </c>
      <c r="Z360" s="41" t="str">
        <f t="shared" si="166"/>
        <v/>
      </c>
      <c r="AA360" s="41" t="str">
        <f t="shared" si="166"/>
        <v/>
      </c>
      <c r="AB360" s="41" t="str">
        <f t="shared" si="166"/>
        <v/>
      </c>
      <c r="AC360" s="41" t="str">
        <f t="shared" si="166"/>
        <v/>
      </c>
      <c r="AD360" s="41" t="str">
        <f t="shared" si="166"/>
        <v/>
      </c>
      <c r="AE360" s="6" t="str">
        <f t="shared" si="166"/>
        <v/>
      </c>
      <c r="AF360" s="41" t="str">
        <f t="shared" si="166"/>
        <v/>
      </c>
      <c r="AG360" s="41" t="str">
        <f t="shared" si="166"/>
        <v/>
      </c>
      <c r="AH360" s="41" t="str">
        <f t="shared" si="166"/>
        <v/>
      </c>
      <c r="AI360" s="41" t="str">
        <f t="shared" si="166"/>
        <v/>
      </c>
      <c r="AJ360" s="41" t="str">
        <f t="shared" si="166"/>
        <v/>
      </c>
      <c r="AK360" s="41" t="str">
        <f t="shared" si="166"/>
        <v/>
      </c>
      <c r="AL360" s="41" t="str">
        <f t="shared" si="166"/>
        <v/>
      </c>
      <c r="AM360" s="41" t="str">
        <f t="shared" si="166"/>
        <v/>
      </c>
      <c r="AN360" s="41">
        <f t="shared" si="166"/>
        <v>28.457768717583654</v>
      </c>
      <c r="AO360" s="41">
        <f t="shared" si="166"/>
        <v>1437.2903225806451</v>
      </c>
      <c r="AP360" s="110">
        <f t="shared" si="166"/>
        <v>3.5400000000000005</v>
      </c>
      <c r="AQ360" s="111">
        <f t="shared" si="166"/>
        <v>2.5225</v>
      </c>
      <c r="AR360" s="112">
        <f t="shared" si="166"/>
        <v>71.25807528984005</v>
      </c>
      <c r="AS360" s="112">
        <f t="shared" si="166"/>
        <v>28.741924710159953</v>
      </c>
      <c r="AT360" s="113">
        <f t="shared" si="166"/>
        <v>1493.5806451612902</v>
      </c>
      <c r="AU360" s="114">
        <f t="shared" si="166"/>
        <v>2.4</v>
      </c>
      <c r="AV360" s="115">
        <f t="shared" si="166"/>
        <v>1.29</v>
      </c>
      <c r="AW360" s="112">
        <f t="shared" si="166"/>
        <v>53.76087692056295</v>
      </c>
      <c r="AX360" s="112">
        <f t="shared" si="166"/>
        <v>46.23912307943705</v>
      </c>
      <c r="AY360" s="61">
        <f t="shared" si="166"/>
        <v>53.093206884598402</v>
      </c>
      <c r="AZ360" s="97">
        <f t="shared" si="166"/>
        <v>78.600000000000009</v>
      </c>
      <c r="BA360" s="68">
        <f t="shared" si="166"/>
        <v>59.96</v>
      </c>
      <c r="BB360" s="68" t="str">
        <f t="shared" si="166"/>
        <v/>
      </c>
      <c r="BC360" s="68" t="str">
        <f t="shared" si="166"/>
        <v/>
      </c>
      <c r="BD360" s="68" t="str">
        <f t="shared" si="166"/>
        <v/>
      </c>
      <c r="BE360" s="15" t="str">
        <f>IFERROR(SUBTOTAL(1,BE327:BE357),"")</f>
        <v/>
      </c>
      <c r="BF360" s="6">
        <f t="shared" si="166"/>
        <v>12949.032258064517</v>
      </c>
      <c r="BG360" s="41">
        <f t="shared" si="166"/>
        <v>5277.4193548387093</v>
      </c>
      <c r="BH360" s="42">
        <f t="shared" si="166"/>
        <v>3185.8064516129034</v>
      </c>
      <c r="BI360" s="42" t="str">
        <f t="shared" si="166"/>
        <v/>
      </c>
      <c r="BJ360" s="42" t="str">
        <f t="shared" si="166"/>
        <v/>
      </c>
      <c r="BK360" s="42" t="str">
        <f t="shared" si="166"/>
        <v/>
      </c>
      <c r="BL360" s="42" t="str">
        <f t="shared" si="166"/>
        <v/>
      </c>
      <c r="BM360" s="15">
        <f t="shared" si="166"/>
        <v>4485.8064516129034</v>
      </c>
    </row>
    <row r="361" spans="1:65" ht="17.25" outlineLevel="1" thickBot="1">
      <c r="A361" s="189" t="s">
        <v>51</v>
      </c>
      <c r="B361" s="190"/>
      <c r="C361" s="52">
        <f>SUBTOTAL(9,C327:C357)</f>
        <v>13095947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44556</v>
      </c>
      <c r="AP361" s="116"/>
      <c r="AQ361" s="117"/>
      <c r="AR361" s="118"/>
      <c r="AS361" s="118"/>
      <c r="AT361" s="119">
        <f>SUBTOTAL(9,AT327:AT357)</f>
        <v>46301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7">SUBTOTAL(9,BF327:BF357)</f>
        <v>401420</v>
      </c>
      <c r="BG361" s="43">
        <f t="shared" si="167"/>
        <v>163600</v>
      </c>
      <c r="BH361" s="44">
        <f t="shared" si="167"/>
        <v>98760</v>
      </c>
      <c r="BI361" s="44">
        <f t="shared" si="167"/>
        <v>0</v>
      </c>
      <c r="BJ361" s="44">
        <f t="shared" si="167"/>
        <v>0</v>
      </c>
      <c r="BK361" s="44">
        <f t="shared" si="167"/>
        <v>0</v>
      </c>
      <c r="BL361" s="44">
        <f t="shared" si="167"/>
        <v>0</v>
      </c>
      <c r="BM361" s="16">
        <f t="shared" si="167"/>
        <v>139060</v>
      </c>
    </row>
    <row r="362" spans="1:65" outlineLevel="5">
      <c r="A362" s="21">
        <f t="shared" si="145"/>
        <v>11</v>
      </c>
      <c r="B362" s="33">
        <f>B357+1</f>
        <v>43770</v>
      </c>
      <c r="C362" s="51">
        <v>379135</v>
      </c>
      <c r="D362" s="64">
        <f t="shared" ref="D362:D391" si="168">IFERROR(ROUND(AVERAGE(E362:L362),1),"")</f>
        <v>35.4</v>
      </c>
      <c r="E362" s="12">
        <v>33</v>
      </c>
      <c r="F362" s="12">
        <v>35</v>
      </c>
      <c r="G362" s="12">
        <v>37</v>
      </c>
      <c r="H362" s="12">
        <v>33</v>
      </c>
      <c r="I362" s="12">
        <v>39</v>
      </c>
      <c r="J362" s="12">
        <v>35</v>
      </c>
      <c r="K362" s="12">
        <v>36</v>
      </c>
      <c r="L362" s="12">
        <v>35</v>
      </c>
      <c r="M362" s="74">
        <f t="shared" ref="M362:M391" si="169">IFERROR(ROUND(AVERAGE(N362:U362),1),"")</f>
        <v>7.5</v>
      </c>
      <c r="N362" s="83">
        <v>7.46</v>
      </c>
      <c r="O362" s="83">
        <v>7.5</v>
      </c>
      <c r="P362" s="83">
        <v>7.48</v>
      </c>
      <c r="Q362" s="83">
        <v>7.51</v>
      </c>
      <c r="R362" s="83"/>
      <c r="S362" s="83"/>
      <c r="T362" s="83"/>
      <c r="U362" s="83"/>
      <c r="V362" s="5" t="str">
        <f t="shared" ref="V362:V391" si="17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5">
        <f t="shared" ref="AN362:AN391" si="172">39880/AO362</f>
        <v>27.50344827586207</v>
      </c>
      <c r="AO362" s="41">
        <v>1450</v>
      </c>
      <c r="AP362" s="110">
        <v>2.5299999999999998</v>
      </c>
      <c r="AQ362" s="111">
        <v>1.81</v>
      </c>
      <c r="AR362" s="126">
        <f t="shared" ref="AR362:AR391" si="173">IFERROR(AQ362/AP362*100,"")</f>
        <v>71.541501976284593</v>
      </c>
      <c r="AS362" s="126">
        <f t="shared" ref="AS362:AS391" si="174">IFERROR(100-AR362,"")</f>
        <v>28.458498023715407</v>
      </c>
      <c r="AT362" s="127">
        <v>1437</v>
      </c>
      <c r="AU362" s="128">
        <v>2.41</v>
      </c>
      <c r="AV362" s="129">
        <v>1.28</v>
      </c>
      <c r="AW362" s="126">
        <f t="shared" ref="AW362:AW391" si="175">IFERROR(AV362/AU362*100,"")</f>
        <v>53.11203319502075</v>
      </c>
      <c r="AX362" s="126">
        <f t="shared" ref="AX362:AX391" si="176">IFERROR(100-AW362,"")</f>
        <v>46.88796680497925</v>
      </c>
      <c r="AY362" s="64">
        <f t="shared" ref="AY362:AY391" si="177">IFERROR((1-((AW362*AS362)/(AX362*AR362)))*100,"")</f>
        <v>54.940595511660881</v>
      </c>
      <c r="AZ362" s="97">
        <v>79.099999999999994</v>
      </c>
      <c r="BA362" s="68"/>
      <c r="BB362" s="68"/>
      <c r="BC362" s="68"/>
      <c r="BD362" s="68"/>
      <c r="BE362" s="15"/>
      <c r="BF362" s="5">
        <f t="shared" ref="BF362:BF391" si="178">IF(SUM(BG362:BM362)=0,"",SUM(BG362:BM362))</f>
        <v>15230</v>
      </c>
      <c r="BG362" s="41">
        <v>9600</v>
      </c>
      <c r="BH362" s="42">
        <v>1050</v>
      </c>
      <c r="BI362" s="42"/>
      <c r="BJ362" s="42"/>
      <c r="BK362" s="42"/>
      <c r="BL362" s="42"/>
      <c r="BM362" s="15">
        <v>4580</v>
      </c>
    </row>
    <row r="363" spans="1:65" outlineLevel="5">
      <c r="A363" s="22">
        <f t="shared" si="145"/>
        <v>11</v>
      </c>
      <c r="B363" s="9">
        <f t="shared" si="163"/>
        <v>43771</v>
      </c>
      <c r="C363" s="51">
        <v>366595</v>
      </c>
      <c r="D363" s="64">
        <f t="shared" si="168"/>
        <v>36</v>
      </c>
      <c r="E363" s="12">
        <v>34</v>
      </c>
      <c r="F363" s="12">
        <v>35</v>
      </c>
      <c r="G363" s="12">
        <v>38</v>
      </c>
      <c r="H363" s="12">
        <v>34</v>
      </c>
      <c r="I363" s="12">
        <v>39</v>
      </c>
      <c r="J363" s="12">
        <v>35</v>
      </c>
      <c r="K363" s="12">
        <v>37</v>
      </c>
      <c r="L363" s="12">
        <v>36</v>
      </c>
      <c r="M363" s="74" t="str">
        <f t="shared" si="16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7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1"/>
        <v/>
      </c>
      <c r="AF363" s="41"/>
      <c r="AG363" s="41"/>
      <c r="AH363" s="41"/>
      <c r="AI363" s="41"/>
      <c r="AJ363" s="41"/>
      <c r="AK363" s="41"/>
      <c r="AL363" s="41"/>
      <c r="AM363" s="41"/>
      <c r="AN363" s="45">
        <f t="shared" si="172"/>
        <v>27.465564738292009</v>
      </c>
      <c r="AO363" s="41">
        <v>1452</v>
      </c>
      <c r="AP363" s="110"/>
      <c r="AQ363" s="111"/>
      <c r="AR363" s="126" t="str">
        <f t="shared" si="173"/>
        <v/>
      </c>
      <c r="AS363" s="126" t="str">
        <f t="shared" si="174"/>
        <v/>
      </c>
      <c r="AT363" s="127">
        <v>1420</v>
      </c>
      <c r="AU363" s="128"/>
      <c r="AV363" s="129"/>
      <c r="AW363" s="126" t="str">
        <f t="shared" si="175"/>
        <v/>
      </c>
      <c r="AX363" s="126" t="str">
        <f t="shared" si="176"/>
        <v/>
      </c>
      <c r="AY363" s="64" t="str">
        <f t="shared" si="177"/>
        <v/>
      </c>
      <c r="AZ363" s="97"/>
      <c r="BA363" s="68"/>
      <c r="BB363" s="68"/>
      <c r="BC363" s="68"/>
      <c r="BD363" s="68"/>
      <c r="BE363" s="15"/>
      <c r="BF363" s="5">
        <f t="shared" si="178"/>
        <v>14930</v>
      </c>
      <c r="BG363" s="41">
        <v>9600</v>
      </c>
      <c r="BH363" s="42">
        <v>1100</v>
      </c>
      <c r="BI363" s="42"/>
      <c r="BJ363" s="42"/>
      <c r="BK363" s="42"/>
      <c r="BL363" s="42"/>
      <c r="BM363" s="15">
        <v>4230</v>
      </c>
    </row>
    <row r="364" spans="1:65" outlineLevel="5">
      <c r="A364" s="22">
        <f t="shared" si="145"/>
        <v>11</v>
      </c>
      <c r="B364" s="9">
        <f t="shared" si="163"/>
        <v>43772</v>
      </c>
      <c r="C364" s="51">
        <v>354132</v>
      </c>
      <c r="D364" s="64">
        <f t="shared" si="168"/>
        <v>36.4</v>
      </c>
      <c r="E364" s="12">
        <v>35</v>
      </c>
      <c r="F364" s="12">
        <v>35</v>
      </c>
      <c r="G364" s="12">
        <v>38</v>
      </c>
      <c r="H364" s="12">
        <v>34</v>
      </c>
      <c r="I364" s="12">
        <v>40</v>
      </c>
      <c r="J364" s="12">
        <v>35</v>
      </c>
      <c r="K364" s="12">
        <v>38</v>
      </c>
      <c r="L364" s="12">
        <v>36</v>
      </c>
      <c r="M364" s="74" t="str">
        <f t="shared" si="169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7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1"/>
        <v/>
      </c>
      <c r="AF364" s="41"/>
      <c r="AG364" s="41"/>
      <c r="AH364" s="41"/>
      <c r="AI364" s="41"/>
      <c r="AJ364" s="41"/>
      <c r="AK364" s="41"/>
      <c r="AL364" s="41"/>
      <c r="AM364" s="41"/>
      <c r="AN364" s="45">
        <f t="shared" si="172"/>
        <v>36.123188405797102</v>
      </c>
      <c r="AO364" s="41">
        <v>1104</v>
      </c>
      <c r="AP364" s="110"/>
      <c r="AQ364" s="111"/>
      <c r="AR364" s="126" t="str">
        <f t="shared" si="173"/>
        <v/>
      </c>
      <c r="AS364" s="126" t="str">
        <f t="shared" si="174"/>
        <v/>
      </c>
      <c r="AT364" s="127">
        <v>1210</v>
      </c>
      <c r="AU364" s="128"/>
      <c r="AV364" s="129"/>
      <c r="AW364" s="126" t="str">
        <f t="shared" si="175"/>
        <v/>
      </c>
      <c r="AX364" s="126" t="str">
        <f t="shared" si="176"/>
        <v/>
      </c>
      <c r="AY364" s="64" t="str">
        <f t="shared" si="177"/>
        <v/>
      </c>
      <c r="AZ364" s="97"/>
      <c r="BA364" s="68"/>
      <c r="BB364" s="68"/>
      <c r="BC364" s="68"/>
      <c r="BD364" s="68"/>
      <c r="BE364" s="15"/>
      <c r="BF364" s="5">
        <f t="shared" si="178"/>
        <v>15160</v>
      </c>
      <c r="BG364" s="41">
        <v>9600</v>
      </c>
      <c r="BH364" s="42">
        <v>1050</v>
      </c>
      <c r="BI364" s="42"/>
      <c r="BJ364" s="42"/>
      <c r="BK364" s="42"/>
      <c r="BL364" s="42"/>
      <c r="BM364" s="15">
        <v>4510</v>
      </c>
    </row>
    <row r="365" spans="1:65" outlineLevel="5">
      <c r="A365" s="22">
        <f t="shared" si="145"/>
        <v>11</v>
      </c>
      <c r="B365" s="9">
        <f t="shared" si="163"/>
        <v>43773</v>
      </c>
      <c r="C365" s="51">
        <v>359949</v>
      </c>
      <c r="D365" s="64">
        <f t="shared" si="168"/>
        <v>37.299999999999997</v>
      </c>
      <c r="E365" s="12">
        <v>36</v>
      </c>
      <c r="F365" s="12">
        <v>36</v>
      </c>
      <c r="G365" s="12">
        <v>39</v>
      </c>
      <c r="H365" s="12">
        <v>35</v>
      </c>
      <c r="I365" s="12">
        <v>41</v>
      </c>
      <c r="J365" s="12">
        <v>36</v>
      </c>
      <c r="K365" s="12">
        <v>38</v>
      </c>
      <c r="L365" s="12">
        <v>37</v>
      </c>
      <c r="M365" s="74" t="str">
        <f t="shared" si="169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7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1"/>
        <v/>
      </c>
      <c r="AF365" s="41"/>
      <c r="AG365" s="41"/>
      <c r="AH365" s="41"/>
      <c r="AI365" s="41"/>
      <c r="AJ365" s="41"/>
      <c r="AK365" s="41"/>
      <c r="AL365" s="41"/>
      <c r="AM365" s="41"/>
      <c r="AN365" s="45">
        <f t="shared" si="172"/>
        <v>35.57537912578055</v>
      </c>
      <c r="AO365" s="41">
        <v>1121</v>
      </c>
      <c r="AP365" s="110"/>
      <c r="AQ365" s="111"/>
      <c r="AR365" s="126" t="str">
        <f t="shared" si="173"/>
        <v/>
      </c>
      <c r="AS365" s="126" t="str">
        <f t="shared" si="174"/>
        <v/>
      </c>
      <c r="AT365" s="127">
        <v>1180</v>
      </c>
      <c r="AU365" s="128"/>
      <c r="AV365" s="129"/>
      <c r="AW365" s="126" t="str">
        <f t="shared" si="175"/>
        <v/>
      </c>
      <c r="AX365" s="126" t="str">
        <f t="shared" si="176"/>
        <v/>
      </c>
      <c r="AY365" s="64" t="str">
        <f t="shared" si="177"/>
        <v/>
      </c>
      <c r="AZ365" s="97">
        <v>78.8</v>
      </c>
      <c r="BA365" s="68"/>
      <c r="BB365" s="68"/>
      <c r="BC365" s="68"/>
      <c r="BD365" s="68"/>
      <c r="BE365" s="15"/>
      <c r="BF365" s="5">
        <f t="shared" si="178"/>
        <v>15660</v>
      </c>
      <c r="BG365" s="41">
        <v>9600</v>
      </c>
      <c r="BH365" s="42">
        <v>1600</v>
      </c>
      <c r="BI365" s="42"/>
      <c r="BJ365" s="42"/>
      <c r="BK365" s="42"/>
      <c r="BL365" s="42"/>
      <c r="BM365" s="15">
        <v>4460</v>
      </c>
    </row>
    <row r="366" spans="1:65" outlineLevel="5">
      <c r="A366" s="22">
        <f t="shared" si="145"/>
        <v>11</v>
      </c>
      <c r="B366" s="9">
        <f t="shared" si="163"/>
        <v>43774</v>
      </c>
      <c r="C366" s="51">
        <v>385536</v>
      </c>
      <c r="D366" s="64">
        <f t="shared" si="168"/>
        <v>37.299999999999997</v>
      </c>
      <c r="E366" s="12">
        <v>36</v>
      </c>
      <c r="F366" s="12">
        <v>36</v>
      </c>
      <c r="G366" s="12">
        <v>39</v>
      </c>
      <c r="H366" s="12">
        <v>35</v>
      </c>
      <c r="I366" s="12">
        <v>41</v>
      </c>
      <c r="J366" s="12">
        <v>36</v>
      </c>
      <c r="K366" s="12">
        <v>38</v>
      </c>
      <c r="L366" s="12">
        <v>37</v>
      </c>
      <c r="M366" s="74" t="str">
        <f t="shared" si="16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7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1"/>
        <v/>
      </c>
      <c r="AF366" s="41"/>
      <c r="AG366" s="41"/>
      <c r="AH366" s="41"/>
      <c r="AI366" s="41"/>
      <c r="AJ366" s="41"/>
      <c r="AK366" s="41"/>
      <c r="AL366" s="41"/>
      <c r="AM366" s="41"/>
      <c r="AN366" s="45">
        <f t="shared" si="172"/>
        <v>34.320137693631672</v>
      </c>
      <c r="AO366" s="41">
        <v>1162</v>
      </c>
      <c r="AP366" s="110"/>
      <c r="AQ366" s="111"/>
      <c r="AR366" s="126" t="str">
        <f t="shared" si="173"/>
        <v/>
      </c>
      <c r="AS366" s="126" t="str">
        <f t="shared" si="174"/>
        <v/>
      </c>
      <c r="AT366" s="127">
        <v>1189</v>
      </c>
      <c r="AU366" s="128"/>
      <c r="AV366" s="129"/>
      <c r="AW366" s="126" t="str">
        <f t="shared" si="175"/>
        <v/>
      </c>
      <c r="AX366" s="126" t="str">
        <f t="shared" si="176"/>
        <v/>
      </c>
      <c r="AY366" s="64" t="str">
        <f t="shared" si="177"/>
        <v/>
      </c>
      <c r="AZ366" s="97">
        <v>79.3</v>
      </c>
      <c r="BA366" s="68"/>
      <c r="BB366" s="68"/>
      <c r="BC366" s="68"/>
      <c r="BD366" s="68"/>
      <c r="BE366" s="15"/>
      <c r="BF366" s="5">
        <f t="shared" si="178"/>
        <v>15410</v>
      </c>
      <c r="BG366" s="41">
        <v>9600</v>
      </c>
      <c r="BH366" s="42">
        <v>1370</v>
      </c>
      <c r="BI366" s="42"/>
      <c r="BJ366" s="42"/>
      <c r="BK366" s="42"/>
      <c r="BL366" s="42"/>
      <c r="BM366" s="15">
        <v>4440</v>
      </c>
    </row>
    <row r="367" spans="1:65" outlineLevel="5">
      <c r="A367" s="22">
        <f t="shared" si="145"/>
        <v>11</v>
      </c>
      <c r="B367" s="9">
        <f t="shared" si="163"/>
        <v>43775</v>
      </c>
      <c r="C367" s="51">
        <v>360020</v>
      </c>
      <c r="D367" s="64">
        <f t="shared" si="168"/>
        <v>37.299999999999997</v>
      </c>
      <c r="E367" s="12">
        <v>36</v>
      </c>
      <c r="F367" s="12">
        <v>36</v>
      </c>
      <c r="G367" s="12">
        <v>39</v>
      </c>
      <c r="H367" s="12">
        <v>35</v>
      </c>
      <c r="I367" s="12">
        <v>41</v>
      </c>
      <c r="J367" s="12">
        <v>36</v>
      </c>
      <c r="K367" s="12">
        <v>38</v>
      </c>
      <c r="L367" s="12">
        <v>37</v>
      </c>
      <c r="M367" s="74" t="str">
        <f t="shared" si="16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7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1"/>
        <v/>
      </c>
      <c r="AF367" s="41"/>
      <c r="AG367" s="41"/>
      <c r="AH367" s="41"/>
      <c r="AI367" s="41"/>
      <c r="AJ367" s="41"/>
      <c r="AK367" s="41"/>
      <c r="AL367" s="41"/>
      <c r="AM367" s="41"/>
      <c r="AN367" s="45">
        <f t="shared" si="172"/>
        <v>34.114627887082975</v>
      </c>
      <c r="AO367" s="41">
        <v>1169</v>
      </c>
      <c r="AP367" s="110"/>
      <c r="AQ367" s="111"/>
      <c r="AR367" s="126" t="str">
        <f t="shared" si="173"/>
        <v/>
      </c>
      <c r="AS367" s="126" t="str">
        <f t="shared" si="174"/>
        <v/>
      </c>
      <c r="AT367" s="127">
        <v>1089</v>
      </c>
      <c r="AU367" s="128"/>
      <c r="AV367" s="129"/>
      <c r="AW367" s="126" t="str">
        <f t="shared" si="175"/>
        <v/>
      </c>
      <c r="AX367" s="126" t="str">
        <f t="shared" si="176"/>
        <v/>
      </c>
      <c r="AY367" s="64" t="str">
        <f t="shared" si="177"/>
        <v/>
      </c>
      <c r="AZ367" s="97">
        <v>79.7</v>
      </c>
      <c r="BA367" s="68"/>
      <c r="BB367" s="68"/>
      <c r="BC367" s="68"/>
      <c r="BD367" s="68"/>
      <c r="BE367" s="15"/>
      <c r="BF367" s="5">
        <f t="shared" si="178"/>
        <v>16080</v>
      </c>
      <c r="BG367" s="41">
        <v>6700</v>
      </c>
      <c r="BH367" s="42">
        <v>4800</v>
      </c>
      <c r="BI367" s="42"/>
      <c r="BJ367" s="42"/>
      <c r="BK367" s="42"/>
      <c r="BL367" s="42"/>
      <c r="BM367" s="15">
        <v>4580</v>
      </c>
    </row>
    <row r="368" spans="1:65" outlineLevel="5">
      <c r="A368" s="22">
        <f t="shared" si="145"/>
        <v>11</v>
      </c>
      <c r="B368" s="9">
        <f t="shared" si="163"/>
        <v>43776</v>
      </c>
      <c r="C368" s="51">
        <v>365579</v>
      </c>
      <c r="D368" s="64">
        <f t="shared" si="168"/>
        <v>38.1</v>
      </c>
      <c r="E368" s="12">
        <v>37</v>
      </c>
      <c r="F368" s="12">
        <v>37</v>
      </c>
      <c r="G368" s="12">
        <v>39</v>
      </c>
      <c r="H368" s="12">
        <v>37</v>
      </c>
      <c r="I368" s="12">
        <v>42</v>
      </c>
      <c r="J368" s="12">
        <v>37</v>
      </c>
      <c r="K368" s="12">
        <v>38</v>
      </c>
      <c r="L368" s="12">
        <v>38</v>
      </c>
      <c r="M368" s="74" t="str">
        <f t="shared" si="16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7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1"/>
        <v/>
      </c>
      <c r="AF368" s="41"/>
      <c r="AG368" s="41"/>
      <c r="AH368" s="41"/>
      <c r="AI368" s="41"/>
      <c r="AJ368" s="41"/>
      <c r="AK368" s="41"/>
      <c r="AL368" s="41"/>
      <c r="AM368" s="41"/>
      <c r="AN368" s="45">
        <f t="shared" si="172"/>
        <v>30.466004583651642</v>
      </c>
      <c r="AO368" s="41">
        <v>1309</v>
      </c>
      <c r="AP368" s="110"/>
      <c r="AQ368" s="111"/>
      <c r="AR368" s="126" t="str">
        <f t="shared" si="173"/>
        <v/>
      </c>
      <c r="AS368" s="126" t="str">
        <f t="shared" si="174"/>
        <v/>
      </c>
      <c r="AT368" s="127">
        <v>1464</v>
      </c>
      <c r="AU368" s="128"/>
      <c r="AV368" s="129"/>
      <c r="AW368" s="126" t="str">
        <f t="shared" si="175"/>
        <v/>
      </c>
      <c r="AX368" s="126" t="str">
        <f t="shared" si="176"/>
        <v/>
      </c>
      <c r="AY368" s="64" t="str">
        <f t="shared" si="177"/>
        <v/>
      </c>
      <c r="AZ368" s="97">
        <v>79.8</v>
      </c>
      <c r="BA368" s="68"/>
      <c r="BB368" s="68"/>
      <c r="BC368" s="68"/>
      <c r="BD368" s="68"/>
      <c r="BE368" s="15"/>
      <c r="BF368" s="5">
        <f t="shared" si="178"/>
        <v>15320</v>
      </c>
      <c r="BG368" s="41">
        <v>4800</v>
      </c>
      <c r="BH368" s="42">
        <v>6080</v>
      </c>
      <c r="BI368" s="42"/>
      <c r="BJ368" s="42"/>
      <c r="BK368" s="42"/>
      <c r="BL368" s="42"/>
      <c r="BM368" s="15">
        <v>4440</v>
      </c>
    </row>
    <row r="369" spans="1:65" outlineLevel="5">
      <c r="A369" s="22">
        <f t="shared" si="145"/>
        <v>11</v>
      </c>
      <c r="B369" s="9">
        <f t="shared" si="163"/>
        <v>43777</v>
      </c>
      <c r="C369" s="51">
        <v>380462</v>
      </c>
      <c r="D369" s="64">
        <f t="shared" si="168"/>
        <v>38.299999999999997</v>
      </c>
      <c r="E369" s="12">
        <v>37</v>
      </c>
      <c r="F369" s="12">
        <v>37</v>
      </c>
      <c r="G369" s="12">
        <v>39</v>
      </c>
      <c r="H369" s="12">
        <v>37</v>
      </c>
      <c r="I369" s="12">
        <v>42</v>
      </c>
      <c r="J369" s="12">
        <v>37</v>
      </c>
      <c r="K369" s="12">
        <v>38</v>
      </c>
      <c r="L369" s="12">
        <v>39</v>
      </c>
      <c r="M369" s="74">
        <f t="shared" si="169"/>
        <v>7.5</v>
      </c>
      <c r="N369" s="83">
        <v>7.44</v>
      </c>
      <c r="O369" s="83">
        <v>7.51</v>
      </c>
      <c r="P369" s="83">
        <v>7.49</v>
      </c>
      <c r="Q369" s="83">
        <v>7.55</v>
      </c>
      <c r="R369" s="83"/>
      <c r="S369" s="83"/>
      <c r="T369" s="83"/>
      <c r="U369" s="83"/>
      <c r="V369" s="5" t="str">
        <f t="shared" si="17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1"/>
        <v/>
      </c>
      <c r="AF369" s="41"/>
      <c r="AG369" s="41"/>
      <c r="AH369" s="41"/>
      <c r="AI369" s="41"/>
      <c r="AJ369" s="41"/>
      <c r="AK369" s="41"/>
      <c r="AL369" s="41"/>
      <c r="AM369" s="41"/>
      <c r="AN369" s="45">
        <f t="shared" si="172"/>
        <v>26.533599467731204</v>
      </c>
      <c r="AO369" s="41">
        <v>1503</v>
      </c>
      <c r="AP369" s="110">
        <v>2.0099999999999998</v>
      </c>
      <c r="AQ369" s="111">
        <v>1.41</v>
      </c>
      <c r="AR369" s="126">
        <f t="shared" si="173"/>
        <v>70.149253731343293</v>
      </c>
      <c r="AS369" s="126">
        <f t="shared" si="174"/>
        <v>29.850746268656707</v>
      </c>
      <c r="AT369" s="127">
        <v>1548</v>
      </c>
      <c r="AU369" s="128">
        <v>2.4</v>
      </c>
      <c r="AV369" s="129">
        <v>1.27</v>
      </c>
      <c r="AW369" s="126">
        <f t="shared" si="175"/>
        <v>52.916666666666664</v>
      </c>
      <c r="AX369" s="126">
        <f t="shared" si="176"/>
        <v>47.083333333333336</v>
      </c>
      <c r="AY369" s="64">
        <f t="shared" si="177"/>
        <v>52.174731688947496</v>
      </c>
      <c r="AZ369" s="97">
        <v>79</v>
      </c>
      <c r="BA369" s="68"/>
      <c r="BB369" s="68"/>
      <c r="BC369" s="68"/>
      <c r="BD369" s="68"/>
      <c r="BE369" s="15"/>
      <c r="BF369" s="5">
        <f t="shared" si="178"/>
        <v>14480</v>
      </c>
      <c r="BG369" s="41">
        <v>4000</v>
      </c>
      <c r="BH369" s="42">
        <v>6000</v>
      </c>
      <c r="BI369" s="42"/>
      <c r="BJ369" s="42"/>
      <c r="BK369" s="42"/>
      <c r="BL369" s="42"/>
      <c r="BM369" s="15">
        <v>4480</v>
      </c>
    </row>
    <row r="370" spans="1:65" outlineLevel="5">
      <c r="A370" s="22">
        <f t="shared" si="145"/>
        <v>11</v>
      </c>
      <c r="B370" s="9">
        <f t="shared" si="163"/>
        <v>43778</v>
      </c>
      <c r="C370" s="51">
        <v>365275</v>
      </c>
      <c r="D370" s="64">
        <f t="shared" si="168"/>
        <v>38</v>
      </c>
      <c r="E370" s="12">
        <v>35</v>
      </c>
      <c r="F370" s="12">
        <v>37</v>
      </c>
      <c r="G370" s="12">
        <v>39</v>
      </c>
      <c r="H370" s="12">
        <v>37</v>
      </c>
      <c r="I370" s="12">
        <v>41</v>
      </c>
      <c r="J370" s="12">
        <v>37</v>
      </c>
      <c r="K370" s="12">
        <v>39</v>
      </c>
      <c r="L370" s="12">
        <v>39</v>
      </c>
      <c r="M370" s="74" t="str">
        <f t="shared" si="16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7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1"/>
        <v/>
      </c>
      <c r="AF370" s="41"/>
      <c r="AG370" s="41"/>
      <c r="AH370" s="41"/>
      <c r="AI370" s="41"/>
      <c r="AJ370" s="41"/>
      <c r="AK370" s="41"/>
      <c r="AL370" s="41"/>
      <c r="AM370" s="41"/>
      <c r="AN370" s="45">
        <f t="shared" si="172"/>
        <v>27.203274215552526</v>
      </c>
      <c r="AO370" s="41">
        <v>1466</v>
      </c>
      <c r="AP370" s="110"/>
      <c r="AQ370" s="111"/>
      <c r="AR370" s="126" t="str">
        <f t="shared" si="173"/>
        <v/>
      </c>
      <c r="AS370" s="126" t="str">
        <f t="shared" si="174"/>
        <v/>
      </c>
      <c r="AT370" s="127">
        <v>1454</v>
      </c>
      <c r="AU370" s="128"/>
      <c r="AV370" s="129"/>
      <c r="AW370" s="126" t="str">
        <f t="shared" si="175"/>
        <v/>
      </c>
      <c r="AX370" s="126" t="str">
        <f t="shared" si="176"/>
        <v/>
      </c>
      <c r="AY370" s="64" t="str">
        <f t="shared" si="177"/>
        <v/>
      </c>
      <c r="AZ370" s="97"/>
      <c r="BA370" s="68"/>
      <c r="BB370" s="68"/>
      <c r="BC370" s="68"/>
      <c r="BD370" s="68"/>
      <c r="BE370" s="15"/>
      <c r="BF370" s="5">
        <f t="shared" si="178"/>
        <v>15640</v>
      </c>
      <c r="BG370" s="41">
        <v>4800</v>
      </c>
      <c r="BH370" s="42">
        <v>6330</v>
      </c>
      <c r="BI370" s="42"/>
      <c r="BJ370" s="42"/>
      <c r="BK370" s="42"/>
      <c r="BL370" s="42"/>
      <c r="BM370" s="15">
        <v>4510</v>
      </c>
    </row>
    <row r="371" spans="1:65" outlineLevel="5">
      <c r="A371" s="22">
        <f t="shared" si="145"/>
        <v>11</v>
      </c>
      <c r="B371" s="9">
        <f t="shared" si="163"/>
        <v>43779</v>
      </c>
      <c r="C371" s="51">
        <v>329919</v>
      </c>
      <c r="D371" s="64">
        <f t="shared" si="168"/>
        <v>38</v>
      </c>
      <c r="E371" s="12">
        <v>35</v>
      </c>
      <c r="F371" s="12">
        <v>38</v>
      </c>
      <c r="G371" s="12">
        <v>39</v>
      </c>
      <c r="H371" s="12">
        <v>37</v>
      </c>
      <c r="I371" s="12">
        <v>40</v>
      </c>
      <c r="J371" s="12">
        <v>38</v>
      </c>
      <c r="K371" s="12">
        <v>38</v>
      </c>
      <c r="L371" s="12">
        <v>39</v>
      </c>
      <c r="M371" s="74" t="str">
        <f t="shared" si="169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7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1"/>
        <v/>
      </c>
      <c r="AF371" s="41"/>
      <c r="AG371" s="41"/>
      <c r="AH371" s="41"/>
      <c r="AI371" s="41"/>
      <c r="AJ371" s="41"/>
      <c r="AK371" s="41"/>
      <c r="AL371" s="41"/>
      <c r="AM371" s="41"/>
      <c r="AN371" s="45">
        <f t="shared" si="172"/>
        <v>29.584569732937684</v>
      </c>
      <c r="AO371" s="41">
        <v>1348</v>
      </c>
      <c r="AP371" s="110"/>
      <c r="AQ371" s="111"/>
      <c r="AR371" s="126" t="str">
        <f t="shared" si="173"/>
        <v/>
      </c>
      <c r="AS371" s="126" t="str">
        <f t="shared" si="174"/>
        <v/>
      </c>
      <c r="AT371" s="127">
        <v>1443</v>
      </c>
      <c r="AU371" s="128"/>
      <c r="AV371" s="129"/>
      <c r="AW371" s="126" t="str">
        <f t="shared" si="175"/>
        <v/>
      </c>
      <c r="AX371" s="126" t="str">
        <f t="shared" si="176"/>
        <v/>
      </c>
      <c r="AY371" s="64" t="str">
        <f t="shared" si="177"/>
        <v/>
      </c>
      <c r="AZ371" s="97"/>
      <c r="BA371" s="68"/>
      <c r="BB371" s="68"/>
      <c r="BC371" s="68"/>
      <c r="BD371" s="68"/>
      <c r="BE371" s="15"/>
      <c r="BF371" s="5">
        <f t="shared" si="178"/>
        <v>15080</v>
      </c>
      <c r="BG371" s="41">
        <v>4800</v>
      </c>
      <c r="BH371" s="42">
        <v>6260</v>
      </c>
      <c r="BI371" s="42"/>
      <c r="BJ371" s="42"/>
      <c r="BK371" s="42"/>
      <c r="BL371" s="42"/>
      <c r="BM371" s="15">
        <v>4020</v>
      </c>
    </row>
    <row r="372" spans="1:65" outlineLevel="5">
      <c r="A372" s="22">
        <f t="shared" si="145"/>
        <v>11</v>
      </c>
      <c r="B372" s="9">
        <f t="shared" si="163"/>
        <v>43780</v>
      </c>
      <c r="C372" s="51">
        <v>361573</v>
      </c>
      <c r="D372" s="64">
        <f t="shared" si="168"/>
        <v>37.6</v>
      </c>
      <c r="E372" s="12">
        <v>34</v>
      </c>
      <c r="F372" s="12">
        <v>38</v>
      </c>
      <c r="G372" s="12">
        <v>38</v>
      </c>
      <c r="H372" s="12">
        <v>36</v>
      </c>
      <c r="I372" s="12">
        <v>40</v>
      </c>
      <c r="J372" s="12">
        <v>38</v>
      </c>
      <c r="K372" s="12">
        <v>38</v>
      </c>
      <c r="L372" s="12">
        <v>39</v>
      </c>
      <c r="M372" s="74" t="str">
        <f t="shared" si="169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7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1"/>
        <v/>
      </c>
      <c r="AF372" s="41"/>
      <c r="AG372" s="41"/>
      <c r="AH372" s="41"/>
      <c r="AI372" s="41"/>
      <c r="AJ372" s="41"/>
      <c r="AK372" s="41"/>
      <c r="AL372" s="41"/>
      <c r="AM372" s="41"/>
      <c r="AN372" s="45">
        <f t="shared" si="172"/>
        <v>30.280941533788916</v>
      </c>
      <c r="AO372" s="41">
        <v>1317</v>
      </c>
      <c r="AP372" s="110"/>
      <c r="AQ372" s="111"/>
      <c r="AR372" s="126" t="str">
        <f t="shared" si="173"/>
        <v/>
      </c>
      <c r="AS372" s="126" t="str">
        <f t="shared" si="174"/>
        <v/>
      </c>
      <c r="AT372" s="127">
        <v>1431</v>
      </c>
      <c r="AU372" s="128"/>
      <c r="AV372" s="129"/>
      <c r="AW372" s="126" t="str">
        <f t="shared" si="175"/>
        <v/>
      </c>
      <c r="AX372" s="126" t="str">
        <f t="shared" si="176"/>
        <v/>
      </c>
      <c r="AY372" s="64" t="str">
        <f t="shared" si="177"/>
        <v/>
      </c>
      <c r="AZ372" s="97">
        <v>78.5</v>
      </c>
      <c r="BA372" s="68"/>
      <c r="BB372" s="68"/>
      <c r="BC372" s="68"/>
      <c r="BD372" s="68"/>
      <c r="BE372" s="15"/>
      <c r="BF372" s="5">
        <f t="shared" si="178"/>
        <v>15800</v>
      </c>
      <c r="BG372" s="41">
        <v>7000</v>
      </c>
      <c r="BH372" s="42">
        <v>6000</v>
      </c>
      <c r="BI372" s="42"/>
      <c r="BJ372" s="42"/>
      <c r="BK372" s="42"/>
      <c r="BL372" s="42"/>
      <c r="BM372" s="15">
        <v>2800</v>
      </c>
    </row>
    <row r="373" spans="1:65" outlineLevel="5">
      <c r="A373" s="22">
        <f t="shared" si="145"/>
        <v>11</v>
      </c>
      <c r="B373" s="9">
        <f t="shared" si="163"/>
        <v>43781</v>
      </c>
      <c r="C373" s="51">
        <v>359379</v>
      </c>
      <c r="D373" s="64">
        <f t="shared" si="168"/>
        <v>37.799999999999997</v>
      </c>
      <c r="E373" s="12">
        <v>34</v>
      </c>
      <c r="F373" s="12">
        <v>38</v>
      </c>
      <c r="G373" s="12">
        <v>39</v>
      </c>
      <c r="H373" s="12">
        <v>36</v>
      </c>
      <c r="I373" s="12">
        <v>40</v>
      </c>
      <c r="J373" s="12">
        <v>38</v>
      </c>
      <c r="K373" s="12">
        <v>38</v>
      </c>
      <c r="L373" s="12">
        <v>39</v>
      </c>
      <c r="M373" s="74" t="str">
        <f t="shared" si="16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7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1"/>
        <v/>
      </c>
      <c r="AF373" s="41"/>
      <c r="AG373" s="41"/>
      <c r="AH373" s="41"/>
      <c r="AI373" s="41"/>
      <c r="AJ373" s="41"/>
      <c r="AK373" s="41"/>
      <c r="AL373" s="41"/>
      <c r="AM373" s="41"/>
      <c r="AN373" s="45">
        <f t="shared" si="172"/>
        <v>28.404558404558404</v>
      </c>
      <c r="AO373" s="41">
        <v>1404</v>
      </c>
      <c r="AP373" s="110"/>
      <c r="AQ373" s="111"/>
      <c r="AR373" s="126" t="str">
        <f t="shared" si="173"/>
        <v/>
      </c>
      <c r="AS373" s="126" t="str">
        <f t="shared" si="174"/>
        <v/>
      </c>
      <c r="AT373" s="127">
        <v>1415</v>
      </c>
      <c r="AU373" s="128"/>
      <c r="AV373" s="129"/>
      <c r="AW373" s="126" t="str">
        <f t="shared" si="175"/>
        <v/>
      </c>
      <c r="AX373" s="126" t="str">
        <f t="shared" si="176"/>
        <v/>
      </c>
      <c r="AY373" s="64" t="str">
        <f t="shared" si="177"/>
        <v/>
      </c>
      <c r="AZ373" s="97">
        <v>78.5</v>
      </c>
      <c r="BA373" s="68"/>
      <c r="BB373" s="68"/>
      <c r="BC373" s="68"/>
      <c r="BD373" s="68"/>
      <c r="BE373" s="15"/>
      <c r="BF373" s="5">
        <f t="shared" si="178"/>
        <v>14170</v>
      </c>
      <c r="BG373" s="41">
        <v>6600</v>
      </c>
      <c r="BH373" s="42">
        <v>4520</v>
      </c>
      <c r="BI373" s="42"/>
      <c r="BJ373" s="42"/>
      <c r="BK373" s="42"/>
      <c r="BL373" s="42"/>
      <c r="BM373" s="15">
        <v>3050</v>
      </c>
    </row>
    <row r="374" spans="1:65" outlineLevel="5">
      <c r="A374" s="22">
        <f t="shared" si="145"/>
        <v>11</v>
      </c>
      <c r="B374" s="9">
        <f t="shared" si="163"/>
        <v>43782</v>
      </c>
      <c r="C374" s="51">
        <v>362888</v>
      </c>
      <c r="D374" s="64">
        <f t="shared" si="168"/>
        <v>37.9</v>
      </c>
      <c r="E374" s="12">
        <v>35</v>
      </c>
      <c r="F374" s="12">
        <v>38</v>
      </c>
      <c r="G374" s="12">
        <v>39</v>
      </c>
      <c r="H374" s="12">
        <v>36</v>
      </c>
      <c r="I374" s="12">
        <v>40</v>
      </c>
      <c r="J374" s="12">
        <v>38</v>
      </c>
      <c r="K374" s="12">
        <v>38</v>
      </c>
      <c r="L374" s="12">
        <v>39</v>
      </c>
      <c r="M374" s="74" t="str">
        <f t="shared" si="16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7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1"/>
        <v/>
      </c>
      <c r="AF374" s="41"/>
      <c r="AG374" s="41"/>
      <c r="AH374" s="41"/>
      <c r="AI374" s="41"/>
      <c r="AJ374" s="41"/>
      <c r="AK374" s="41"/>
      <c r="AL374" s="41"/>
      <c r="AM374" s="41"/>
      <c r="AN374" s="45">
        <f t="shared" si="172"/>
        <v>27.390109890109891</v>
      </c>
      <c r="AO374" s="41">
        <v>1456</v>
      </c>
      <c r="AP374" s="110"/>
      <c r="AQ374" s="111"/>
      <c r="AR374" s="126" t="str">
        <f t="shared" si="173"/>
        <v/>
      </c>
      <c r="AS374" s="126" t="str">
        <f t="shared" si="174"/>
        <v/>
      </c>
      <c r="AT374" s="127">
        <v>1550</v>
      </c>
      <c r="AU374" s="128"/>
      <c r="AV374" s="129"/>
      <c r="AW374" s="126" t="str">
        <f t="shared" si="175"/>
        <v/>
      </c>
      <c r="AX374" s="126" t="str">
        <f t="shared" si="176"/>
        <v/>
      </c>
      <c r="AY374" s="64" t="str">
        <f t="shared" si="177"/>
        <v/>
      </c>
      <c r="AZ374" s="97">
        <v>78.599999999999994</v>
      </c>
      <c r="BA374" s="68"/>
      <c r="BB374" s="68"/>
      <c r="BC374" s="68"/>
      <c r="BD374" s="68"/>
      <c r="BE374" s="15"/>
      <c r="BF374" s="5">
        <f t="shared" si="178"/>
        <v>16290</v>
      </c>
      <c r="BG374" s="41">
        <v>9600</v>
      </c>
      <c r="BH374" s="42">
        <v>2250</v>
      </c>
      <c r="BI374" s="42"/>
      <c r="BJ374" s="42"/>
      <c r="BK374" s="42"/>
      <c r="BL374" s="42"/>
      <c r="BM374" s="15">
        <v>4440</v>
      </c>
    </row>
    <row r="375" spans="1:65" outlineLevel="5">
      <c r="A375" s="22">
        <f t="shared" si="145"/>
        <v>11</v>
      </c>
      <c r="B375" s="9">
        <f t="shared" si="163"/>
        <v>43783</v>
      </c>
      <c r="C375" s="51">
        <v>364567</v>
      </c>
      <c r="D375" s="64">
        <f t="shared" si="168"/>
        <v>38.4</v>
      </c>
      <c r="E375" s="12">
        <v>36</v>
      </c>
      <c r="F375" s="12">
        <v>38</v>
      </c>
      <c r="G375" s="12">
        <v>40</v>
      </c>
      <c r="H375" s="12">
        <v>36</v>
      </c>
      <c r="I375" s="12">
        <v>41</v>
      </c>
      <c r="J375" s="12">
        <v>38</v>
      </c>
      <c r="K375" s="12">
        <v>39</v>
      </c>
      <c r="L375" s="12">
        <v>39</v>
      </c>
      <c r="M375" s="74" t="str">
        <f t="shared" si="16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7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1"/>
        <v/>
      </c>
      <c r="AF375" s="41"/>
      <c r="AG375" s="41"/>
      <c r="AH375" s="41"/>
      <c r="AI375" s="41"/>
      <c r="AJ375" s="41"/>
      <c r="AK375" s="41"/>
      <c r="AL375" s="41"/>
      <c r="AM375" s="41"/>
      <c r="AN375" s="45">
        <f t="shared" si="172"/>
        <v>21.371918542336548</v>
      </c>
      <c r="AO375" s="41">
        <v>1866</v>
      </c>
      <c r="AP375" s="110"/>
      <c r="AQ375" s="111"/>
      <c r="AR375" s="126" t="str">
        <f t="shared" si="173"/>
        <v/>
      </c>
      <c r="AS375" s="126" t="str">
        <f t="shared" si="174"/>
        <v/>
      </c>
      <c r="AT375" s="127">
        <v>1983</v>
      </c>
      <c r="AU375" s="128"/>
      <c r="AV375" s="129"/>
      <c r="AW375" s="126" t="str">
        <f t="shared" si="175"/>
        <v/>
      </c>
      <c r="AX375" s="126" t="str">
        <f t="shared" si="176"/>
        <v/>
      </c>
      <c r="AY375" s="64" t="str">
        <f t="shared" si="177"/>
        <v/>
      </c>
      <c r="AZ375" s="97">
        <v>78.8</v>
      </c>
      <c r="BA375" s="68"/>
      <c r="BB375" s="68"/>
      <c r="BC375" s="68"/>
      <c r="BD375" s="68"/>
      <c r="BE375" s="15"/>
      <c r="BF375" s="5">
        <f t="shared" si="178"/>
        <v>20100</v>
      </c>
      <c r="BG375" s="41">
        <v>9000</v>
      </c>
      <c r="BH375" s="42">
        <v>6650</v>
      </c>
      <c r="BI375" s="42"/>
      <c r="BJ375" s="42"/>
      <c r="BK375" s="42"/>
      <c r="BL375" s="42"/>
      <c r="BM375" s="15">
        <v>4450</v>
      </c>
    </row>
    <row r="376" spans="1:65" outlineLevel="5">
      <c r="A376" s="22">
        <f t="shared" si="145"/>
        <v>11</v>
      </c>
      <c r="B376" s="9">
        <f t="shared" si="163"/>
        <v>43784</v>
      </c>
      <c r="C376" s="51">
        <v>364780</v>
      </c>
      <c r="D376" s="64">
        <f t="shared" si="168"/>
        <v>38.5</v>
      </c>
      <c r="E376" s="12">
        <v>36</v>
      </c>
      <c r="F376" s="12">
        <v>38</v>
      </c>
      <c r="G376" s="12">
        <v>40</v>
      </c>
      <c r="H376" s="12">
        <v>36</v>
      </c>
      <c r="I376" s="12">
        <v>41</v>
      </c>
      <c r="J376" s="12">
        <v>38</v>
      </c>
      <c r="K376" s="12">
        <v>40</v>
      </c>
      <c r="L376" s="12">
        <v>39</v>
      </c>
      <c r="M376" s="74">
        <f t="shared" si="169"/>
        <v>7.5</v>
      </c>
      <c r="N376" s="83">
        <v>7.48</v>
      </c>
      <c r="O376" s="83">
        <v>7.52</v>
      </c>
      <c r="P376" s="83">
        <v>7.51</v>
      </c>
      <c r="Q376" s="83">
        <v>7.49</v>
      </c>
      <c r="R376" s="83"/>
      <c r="S376" s="83"/>
      <c r="T376" s="83"/>
      <c r="U376" s="83"/>
      <c r="V376" s="5" t="str">
        <f t="shared" si="17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1"/>
        <v/>
      </c>
      <c r="AF376" s="41"/>
      <c r="AG376" s="41"/>
      <c r="AH376" s="41"/>
      <c r="AI376" s="41"/>
      <c r="AJ376" s="41"/>
      <c r="AK376" s="41"/>
      <c r="AL376" s="41"/>
      <c r="AM376" s="41"/>
      <c r="AN376" s="45">
        <f t="shared" si="172"/>
        <v>21.406333870101985</v>
      </c>
      <c r="AO376" s="41">
        <v>1863</v>
      </c>
      <c r="AP376" s="110">
        <v>4.6399999999999997</v>
      </c>
      <c r="AQ376" s="111">
        <v>3.29</v>
      </c>
      <c r="AR376" s="126">
        <f t="shared" si="173"/>
        <v>70.90517241379311</v>
      </c>
      <c r="AS376" s="126">
        <f t="shared" si="174"/>
        <v>29.09482758620689</v>
      </c>
      <c r="AT376" s="127">
        <v>1760</v>
      </c>
      <c r="AU376" s="128">
        <v>2.36</v>
      </c>
      <c r="AV376" s="129">
        <v>1.29</v>
      </c>
      <c r="AW376" s="126">
        <f t="shared" si="175"/>
        <v>54.661016949152554</v>
      </c>
      <c r="AX376" s="126">
        <f t="shared" si="176"/>
        <v>45.338983050847446</v>
      </c>
      <c r="AY376" s="64">
        <f t="shared" si="177"/>
        <v>50.529784393375564</v>
      </c>
      <c r="AZ376" s="97">
        <v>78.099999999999994</v>
      </c>
      <c r="BA376" s="68"/>
      <c r="BB376" s="68"/>
      <c r="BC376" s="68"/>
      <c r="BD376" s="68"/>
      <c r="BE376" s="15"/>
      <c r="BF376" s="5">
        <f t="shared" si="178"/>
        <v>16750</v>
      </c>
      <c r="BG376" s="41">
        <v>9600</v>
      </c>
      <c r="BH376" s="42">
        <v>2850</v>
      </c>
      <c r="BI376" s="42"/>
      <c r="BJ376" s="42"/>
      <c r="BK376" s="42"/>
      <c r="BL376" s="42"/>
      <c r="BM376" s="15">
        <v>4300</v>
      </c>
    </row>
    <row r="377" spans="1:65" outlineLevel="5">
      <c r="A377" s="22">
        <f t="shared" si="145"/>
        <v>11</v>
      </c>
      <c r="B377" s="9">
        <f t="shared" si="163"/>
        <v>43785</v>
      </c>
      <c r="C377" s="51">
        <v>377107</v>
      </c>
      <c r="D377" s="64">
        <f t="shared" si="168"/>
        <v>38</v>
      </c>
      <c r="E377" s="12">
        <v>35</v>
      </c>
      <c r="F377" s="12">
        <v>38</v>
      </c>
      <c r="G377" s="12">
        <v>40</v>
      </c>
      <c r="H377" s="12">
        <v>36</v>
      </c>
      <c r="I377" s="12">
        <v>40</v>
      </c>
      <c r="J377" s="12">
        <v>38</v>
      </c>
      <c r="K377" s="12">
        <v>39</v>
      </c>
      <c r="L377" s="12">
        <v>38</v>
      </c>
      <c r="M377" s="74" t="str">
        <f t="shared" si="16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7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1"/>
        <v/>
      </c>
      <c r="AF377" s="41"/>
      <c r="AG377" s="41"/>
      <c r="AH377" s="41"/>
      <c r="AI377" s="41"/>
      <c r="AJ377" s="41"/>
      <c r="AK377" s="41"/>
      <c r="AL377" s="41"/>
      <c r="AM377" s="41"/>
      <c r="AN377" s="45">
        <f t="shared" si="172"/>
        <v>26.410596026490065</v>
      </c>
      <c r="AO377" s="41">
        <v>1510</v>
      </c>
      <c r="AP377" s="110"/>
      <c r="AQ377" s="111"/>
      <c r="AR377" s="126" t="str">
        <f t="shared" si="173"/>
        <v/>
      </c>
      <c r="AS377" s="126" t="str">
        <f t="shared" si="174"/>
        <v/>
      </c>
      <c r="AT377" s="127">
        <v>1547</v>
      </c>
      <c r="AU377" s="128"/>
      <c r="AV377" s="129"/>
      <c r="AW377" s="126" t="str">
        <f t="shared" si="175"/>
        <v/>
      </c>
      <c r="AX377" s="126" t="str">
        <f t="shared" si="176"/>
        <v/>
      </c>
      <c r="AY377" s="64" t="str">
        <f t="shared" si="177"/>
        <v/>
      </c>
      <c r="AZ377" s="97"/>
      <c r="BA377" s="68"/>
      <c r="BB377" s="68"/>
      <c r="BC377" s="68"/>
      <c r="BD377" s="68"/>
      <c r="BE377" s="15"/>
      <c r="BF377" s="5">
        <f t="shared" si="178"/>
        <v>16890</v>
      </c>
      <c r="BG377" s="41">
        <v>9600</v>
      </c>
      <c r="BH377" s="42">
        <v>2900</v>
      </c>
      <c r="BI377" s="42"/>
      <c r="BJ377" s="42"/>
      <c r="BK377" s="42"/>
      <c r="BL377" s="42"/>
      <c r="BM377" s="15">
        <v>4390</v>
      </c>
    </row>
    <row r="378" spans="1:65" outlineLevel="5">
      <c r="A378" s="22">
        <f t="shared" si="145"/>
        <v>11</v>
      </c>
      <c r="B378" s="9">
        <f t="shared" si="163"/>
        <v>43786</v>
      </c>
      <c r="C378" s="51">
        <v>354779</v>
      </c>
      <c r="D378" s="64">
        <f t="shared" si="168"/>
        <v>38.1</v>
      </c>
      <c r="E378" s="12">
        <v>35</v>
      </c>
      <c r="F378" s="12">
        <v>38</v>
      </c>
      <c r="G378" s="12">
        <v>40</v>
      </c>
      <c r="H378" s="12">
        <v>36</v>
      </c>
      <c r="I378" s="12">
        <v>40</v>
      </c>
      <c r="J378" s="12">
        <v>38</v>
      </c>
      <c r="K378" s="12">
        <v>39</v>
      </c>
      <c r="L378" s="12">
        <v>39</v>
      </c>
      <c r="M378" s="74" t="str">
        <f t="shared" si="169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7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1"/>
        <v/>
      </c>
      <c r="AF378" s="41"/>
      <c r="AG378" s="41"/>
      <c r="AH378" s="41"/>
      <c r="AI378" s="41"/>
      <c r="AJ378" s="41"/>
      <c r="AK378" s="41"/>
      <c r="AL378" s="41"/>
      <c r="AM378" s="41"/>
      <c r="AN378" s="45">
        <f t="shared" si="172"/>
        <v>28.203677510608205</v>
      </c>
      <c r="AO378" s="41">
        <v>1414</v>
      </c>
      <c r="AP378" s="110"/>
      <c r="AQ378" s="111"/>
      <c r="AR378" s="126" t="str">
        <f t="shared" si="173"/>
        <v/>
      </c>
      <c r="AS378" s="126" t="str">
        <f t="shared" si="174"/>
        <v/>
      </c>
      <c r="AT378" s="127">
        <v>1188</v>
      </c>
      <c r="AU378" s="128"/>
      <c r="AV378" s="129"/>
      <c r="AW378" s="126" t="str">
        <f t="shared" si="175"/>
        <v/>
      </c>
      <c r="AX378" s="126" t="str">
        <f t="shared" si="176"/>
        <v/>
      </c>
      <c r="AY378" s="64" t="str">
        <f t="shared" si="177"/>
        <v/>
      </c>
      <c r="AZ378" s="97"/>
      <c r="BA378" s="68"/>
      <c r="BB378" s="68"/>
      <c r="BC378" s="68"/>
      <c r="BD378" s="68"/>
      <c r="BE378" s="15"/>
      <c r="BF378" s="5">
        <f t="shared" si="178"/>
        <v>15950</v>
      </c>
      <c r="BG378" s="41">
        <v>9600</v>
      </c>
      <c r="BH378" s="42">
        <v>1860</v>
      </c>
      <c r="BI378" s="42"/>
      <c r="BJ378" s="42"/>
      <c r="BK378" s="42"/>
      <c r="BL378" s="42"/>
      <c r="BM378" s="15">
        <v>4490</v>
      </c>
    </row>
    <row r="379" spans="1:65" outlineLevel="5">
      <c r="A379" s="22">
        <f t="shared" ref="A379:A426" si="179">MONTH(B379)</f>
        <v>11</v>
      </c>
      <c r="B379" s="9">
        <f t="shared" si="163"/>
        <v>43787</v>
      </c>
      <c r="C379" s="51">
        <v>458860</v>
      </c>
      <c r="D379" s="64">
        <f t="shared" si="168"/>
        <v>38</v>
      </c>
      <c r="E379" s="12">
        <v>35</v>
      </c>
      <c r="F379" s="12">
        <v>38</v>
      </c>
      <c r="G379" s="12">
        <v>40</v>
      </c>
      <c r="H379" s="12">
        <v>36</v>
      </c>
      <c r="I379" s="12">
        <v>40</v>
      </c>
      <c r="J379" s="12">
        <v>38</v>
      </c>
      <c r="K379" s="12">
        <v>39</v>
      </c>
      <c r="L379" s="12">
        <v>38</v>
      </c>
      <c r="M379" s="74" t="str">
        <f t="shared" si="169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7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1"/>
        <v/>
      </c>
      <c r="AF379" s="41"/>
      <c r="AG379" s="41"/>
      <c r="AH379" s="41"/>
      <c r="AI379" s="41"/>
      <c r="AJ379" s="41"/>
      <c r="AK379" s="41"/>
      <c r="AL379" s="41"/>
      <c r="AM379" s="41"/>
      <c r="AN379" s="45">
        <f t="shared" si="172"/>
        <v>31.13192818110851</v>
      </c>
      <c r="AO379" s="41">
        <v>1281</v>
      </c>
      <c r="AP379" s="110"/>
      <c r="AQ379" s="111"/>
      <c r="AR379" s="126" t="str">
        <f t="shared" si="173"/>
        <v/>
      </c>
      <c r="AS379" s="126" t="str">
        <f t="shared" si="174"/>
        <v/>
      </c>
      <c r="AT379" s="127">
        <v>1313</v>
      </c>
      <c r="AU379" s="128"/>
      <c r="AV379" s="129"/>
      <c r="AW379" s="126" t="str">
        <f t="shared" si="175"/>
        <v/>
      </c>
      <c r="AX379" s="126" t="str">
        <f t="shared" si="176"/>
        <v/>
      </c>
      <c r="AY379" s="64" t="str">
        <f t="shared" si="177"/>
        <v/>
      </c>
      <c r="AZ379" s="97">
        <v>78.599999999999994</v>
      </c>
      <c r="BA379" s="68"/>
      <c r="BB379" s="68"/>
      <c r="BC379" s="68"/>
      <c r="BD379" s="68"/>
      <c r="BE379" s="15"/>
      <c r="BF379" s="5">
        <f t="shared" si="178"/>
        <v>15710</v>
      </c>
      <c r="BG379" s="41">
        <v>8600</v>
      </c>
      <c r="BH379" s="42">
        <v>2800</v>
      </c>
      <c r="BI379" s="42"/>
      <c r="BJ379" s="42"/>
      <c r="BK379" s="42"/>
      <c r="BL379" s="42"/>
      <c r="BM379" s="15">
        <v>4310</v>
      </c>
    </row>
    <row r="380" spans="1:65" outlineLevel="5">
      <c r="A380" s="22">
        <f t="shared" si="179"/>
        <v>11</v>
      </c>
      <c r="B380" s="9">
        <f t="shared" si="163"/>
        <v>43788</v>
      </c>
      <c r="C380" s="51">
        <v>385388</v>
      </c>
      <c r="D380" s="64">
        <f t="shared" si="168"/>
        <v>38.4</v>
      </c>
      <c r="E380" s="12">
        <v>35</v>
      </c>
      <c r="F380" s="12">
        <v>38</v>
      </c>
      <c r="G380" s="12">
        <v>40</v>
      </c>
      <c r="H380" s="12">
        <v>37</v>
      </c>
      <c r="I380" s="12">
        <v>41</v>
      </c>
      <c r="J380" s="12">
        <v>38</v>
      </c>
      <c r="K380" s="12">
        <v>39</v>
      </c>
      <c r="L380" s="12">
        <v>39</v>
      </c>
      <c r="M380" s="74" t="str">
        <f t="shared" si="16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7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1"/>
        <v/>
      </c>
      <c r="AF380" s="41"/>
      <c r="AG380" s="41"/>
      <c r="AH380" s="41"/>
      <c r="AI380" s="41"/>
      <c r="AJ380" s="41"/>
      <c r="AK380" s="41"/>
      <c r="AL380" s="41"/>
      <c r="AM380" s="41"/>
      <c r="AN380" s="45">
        <f t="shared" si="172"/>
        <v>27.018970189701896</v>
      </c>
      <c r="AO380" s="41">
        <v>1476</v>
      </c>
      <c r="AP380" s="110"/>
      <c r="AQ380" s="111"/>
      <c r="AR380" s="126" t="str">
        <f t="shared" si="173"/>
        <v/>
      </c>
      <c r="AS380" s="126" t="str">
        <f t="shared" si="174"/>
        <v/>
      </c>
      <c r="AT380" s="127">
        <v>1602</v>
      </c>
      <c r="AU380" s="128"/>
      <c r="AV380" s="129"/>
      <c r="AW380" s="126" t="str">
        <f t="shared" si="175"/>
        <v/>
      </c>
      <c r="AX380" s="126" t="str">
        <f t="shared" si="176"/>
        <v/>
      </c>
      <c r="AY380" s="64" t="str">
        <f t="shared" si="177"/>
        <v/>
      </c>
      <c r="AZ380" s="97">
        <v>78.7</v>
      </c>
      <c r="BA380" s="68"/>
      <c r="BB380" s="68"/>
      <c r="BC380" s="68"/>
      <c r="BD380" s="68"/>
      <c r="BE380" s="15"/>
      <c r="BF380" s="5">
        <f t="shared" si="178"/>
        <v>15330</v>
      </c>
      <c r="BG380" s="41">
        <v>4800</v>
      </c>
      <c r="BH380" s="42">
        <v>6360</v>
      </c>
      <c r="BI380" s="42"/>
      <c r="BJ380" s="42"/>
      <c r="BK380" s="42"/>
      <c r="BL380" s="42"/>
      <c r="BM380" s="15">
        <v>4170</v>
      </c>
    </row>
    <row r="381" spans="1:65" outlineLevel="5">
      <c r="A381" s="22">
        <f t="shared" si="179"/>
        <v>11</v>
      </c>
      <c r="B381" s="9">
        <f t="shared" si="163"/>
        <v>43789</v>
      </c>
      <c r="C381" s="51">
        <v>375712</v>
      </c>
      <c r="D381" s="64">
        <f t="shared" si="168"/>
        <v>38</v>
      </c>
      <c r="E381" s="12">
        <v>35</v>
      </c>
      <c r="F381" s="12">
        <v>38</v>
      </c>
      <c r="G381" s="12">
        <v>39</v>
      </c>
      <c r="H381" s="12">
        <v>36</v>
      </c>
      <c r="I381" s="12">
        <v>40</v>
      </c>
      <c r="J381" s="12">
        <v>38</v>
      </c>
      <c r="K381" s="12">
        <v>39</v>
      </c>
      <c r="L381" s="12">
        <v>39</v>
      </c>
      <c r="M381" s="74" t="str">
        <f t="shared" si="16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7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1"/>
        <v/>
      </c>
      <c r="AF381" s="41"/>
      <c r="AG381" s="41"/>
      <c r="AH381" s="41"/>
      <c r="AI381" s="41"/>
      <c r="AJ381" s="41"/>
      <c r="AK381" s="41"/>
      <c r="AL381" s="41"/>
      <c r="AM381" s="41"/>
      <c r="AN381" s="45">
        <f t="shared" si="172"/>
        <v>24.55665024630542</v>
      </c>
      <c r="AO381" s="41">
        <v>1624</v>
      </c>
      <c r="AP381" s="110"/>
      <c r="AQ381" s="111"/>
      <c r="AR381" s="126" t="str">
        <f t="shared" si="173"/>
        <v/>
      </c>
      <c r="AS381" s="126" t="str">
        <f t="shared" si="174"/>
        <v/>
      </c>
      <c r="AT381" s="127">
        <v>1821</v>
      </c>
      <c r="AU381" s="128"/>
      <c r="AV381" s="129"/>
      <c r="AW381" s="126" t="str">
        <f t="shared" si="175"/>
        <v/>
      </c>
      <c r="AX381" s="126" t="str">
        <f t="shared" si="176"/>
        <v/>
      </c>
      <c r="AY381" s="64" t="str">
        <f t="shared" si="177"/>
        <v/>
      </c>
      <c r="AZ381" s="97">
        <v>78.5</v>
      </c>
      <c r="BA381" s="68"/>
      <c r="BB381" s="68"/>
      <c r="BC381" s="68"/>
      <c r="BD381" s="68"/>
      <c r="BE381" s="15"/>
      <c r="BF381" s="5">
        <f t="shared" si="178"/>
        <v>15170</v>
      </c>
      <c r="BG381" s="41">
        <v>5000</v>
      </c>
      <c r="BH381" s="42">
        <v>6010</v>
      </c>
      <c r="BI381" s="42"/>
      <c r="BJ381" s="42"/>
      <c r="BK381" s="42"/>
      <c r="BL381" s="42"/>
      <c r="BM381" s="15">
        <v>4160</v>
      </c>
    </row>
    <row r="382" spans="1:65" outlineLevel="5">
      <c r="A382" s="22">
        <f t="shared" si="179"/>
        <v>11</v>
      </c>
      <c r="B382" s="9">
        <f t="shared" si="163"/>
        <v>43790</v>
      </c>
      <c r="C382" s="51">
        <v>379917</v>
      </c>
      <c r="D382" s="64">
        <f t="shared" si="168"/>
        <v>37.9</v>
      </c>
      <c r="E382" s="12">
        <v>35</v>
      </c>
      <c r="F382" s="12">
        <v>38</v>
      </c>
      <c r="G382" s="12">
        <v>39</v>
      </c>
      <c r="H382" s="12">
        <v>36</v>
      </c>
      <c r="I382" s="12">
        <v>40</v>
      </c>
      <c r="J382" s="12">
        <v>38</v>
      </c>
      <c r="K382" s="12">
        <v>39</v>
      </c>
      <c r="L382" s="12">
        <v>38</v>
      </c>
      <c r="M382" s="74" t="str">
        <f t="shared" si="16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7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1"/>
        <v/>
      </c>
      <c r="AF382" s="41"/>
      <c r="AG382" s="41"/>
      <c r="AH382" s="41"/>
      <c r="AI382" s="41"/>
      <c r="AJ382" s="41"/>
      <c r="AK382" s="41"/>
      <c r="AL382" s="41"/>
      <c r="AM382" s="41"/>
      <c r="AN382" s="45">
        <f t="shared" si="172"/>
        <v>27.560469937802349</v>
      </c>
      <c r="AO382" s="41">
        <v>1447</v>
      </c>
      <c r="AP382" s="110"/>
      <c r="AQ382" s="111"/>
      <c r="AR382" s="126" t="str">
        <f t="shared" si="173"/>
        <v/>
      </c>
      <c r="AS382" s="126" t="str">
        <f t="shared" si="174"/>
        <v/>
      </c>
      <c r="AT382" s="127">
        <v>1815</v>
      </c>
      <c r="AU382" s="128"/>
      <c r="AV382" s="129"/>
      <c r="AW382" s="126" t="str">
        <f t="shared" si="175"/>
        <v/>
      </c>
      <c r="AX382" s="126" t="str">
        <f t="shared" si="176"/>
        <v/>
      </c>
      <c r="AY382" s="64" t="str">
        <f t="shared" si="177"/>
        <v/>
      </c>
      <c r="AZ382" s="97">
        <v>78.8</v>
      </c>
      <c r="BA382" s="68"/>
      <c r="BB382" s="68"/>
      <c r="BC382" s="68"/>
      <c r="BD382" s="68"/>
      <c r="BE382" s="15"/>
      <c r="BF382" s="5">
        <f t="shared" si="178"/>
        <v>15220</v>
      </c>
      <c r="BG382" s="41">
        <v>4700</v>
      </c>
      <c r="BH382" s="42">
        <v>6920</v>
      </c>
      <c r="BI382" s="42"/>
      <c r="BJ382" s="42"/>
      <c r="BK382" s="42"/>
      <c r="BL382" s="42"/>
      <c r="BM382" s="15">
        <v>3600</v>
      </c>
    </row>
    <row r="383" spans="1:65" outlineLevel="5">
      <c r="A383" s="22">
        <f t="shared" si="179"/>
        <v>11</v>
      </c>
      <c r="B383" s="9">
        <f t="shared" si="163"/>
        <v>43791</v>
      </c>
      <c r="C383" s="51">
        <v>373379</v>
      </c>
      <c r="D383" s="64">
        <f t="shared" si="168"/>
        <v>37.799999999999997</v>
      </c>
      <c r="E383" s="12">
        <v>35</v>
      </c>
      <c r="F383" s="12">
        <v>38</v>
      </c>
      <c r="G383" s="12">
        <v>39</v>
      </c>
      <c r="H383" s="12">
        <v>36</v>
      </c>
      <c r="I383" s="12">
        <v>40</v>
      </c>
      <c r="J383" s="12">
        <v>38</v>
      </c>
      <c r="K383" s="12">
        <v>38</v>
      </c>
      <c r="L383" s="12">
        <v>38</v>
      </c>
      <c r="M383" s="74">
        <f t="shared" si="169"/>
        <v>7.5</v>
      </c>
      <c r="N383" s="83">
        <v>7.51</v>
      </c>
      <c r="O383" s="83">
        <v>7.46</v>
      </c>
      <c r="P383" s="83">
        <v>7.5</v>
      </c>
      <c r="Q383" s="83">
        <v>7.48</v>
      </c>
      <c r="R383" s="83"/>
      <c r="S383" s="83"/>
      <c r="T383" s="83"/>
      <c r="U383" s="83"/>
      <c r="V383" s="5" t="str">
        <f t="shared" si="17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1"/>
        <v/>
      </c>
      <c r="AF383" s="41"/>
      <c r="AG383" s="41"/>
      <c r="AH383" s="41"/>
      <c r="AI383" s="41"/>
      <c r="AJ383" s="41"/>
      <c r="AK383" s="41"/>
      <c r="AL383" s="41"/>
      <c r="AM383" s="41"/>
      <c r="AN383" s="45">
        <f t="shared" si="172"/>
        <v>22.65909090909091</v>
      </c>
      <c r="AO383" s="41">
        <v>1760</v>
      </c>
      <c r="AP383" s="110">
        <v>4.57</v>
      </c>
      <c r="AQ383" s="111">
        <v>3.23</v>
      </c>
      <c r="AR383" s="126">
        <f t="shared" si="173"/>
        <v>70.678336980306341</v>
      </c>
      <c r="AS383" s="126">
        <f t="shared" si="174"/>
        <v>29.321663019693659</v>
      </c>
      <c r="AT383" s="127">
        <v>1848</v>
      </c>
      <c r="AU383" s="128">
        <v>2.38</v>
      </c>
      <c r="AV383" s="129">
        <v>1.32</v>
      </c>
      <c r="AW383" s="126">
        <f t="shared" si="175"/>
        <v>55.462184873949582</v>
      </c>
      <c r="AX383" s="126">
        <f t="shared" si="176"/>
        <v>44.537815126050418</v>
      </c>
      <c r="AY383" s="64">
        <f t="shared" si="177"/>
        <v>48.338103861206839</v>
      </c>
      <c r="AZ383" s="97">
        <v>79</v>
      </c>
      <c r="BA383" s="68"/>
      <c r="BB383" s="68"/>
      <c r="BC383" s="68"/>
      <c r="BD383" s="68"/>
      <c r="BE383" s="15"/>
      <c r="BF383" s="5">
        <f t="shared" si="178"/>
        <v>15320</v>
      </c>
      <c r="BG383" s="41">
        <v>9600</v>
      </c>
      <c r="BH383" s="42">
        <v>1670</v>
      </c>
      <c r="BI383" s="42"/>
      <c r="BJ383" s="42"/>
      <c r="BK383" s="42"/>
      <c r="BL383" s="42"/>
      <c r="BM383" s="15">
        <v>4050</v>
      </c>
    </row>
    <row r="384" spans="1:65" outlineLevel="5">
      <c r="A384" s="22">
        <f t="shared" si="179"/>
        <v>11</v>
      </c>
      <c r="B384" s="9">
        <f t="shared" si="163"/>
        <v>43792</v>
      </c>
      <c r="C384" s="51">
        <v>353921</v>
      </c>
      <c r="D384" s="64">
        <f t="shared" si="168"/>
        <v>38.1</v>
      </c>
      <c r="E384" s="12">
        <v>36</v>
      </c>
      <c r="F384" s="12">
        <v>38</v>
      </c>
      <c r="G384" s="12">
        <v>39</v>
      </c>
      <c r="H384" s="12">
        <v>36</v>
      </c>
      <c r="I384" s="12">
        <v>41</v>
      </c>
      <c r="J384" s="12">
        <v>38</v>
      </c>
      <c r="K384" s="12">
        <v>39</v>
      </c>
      <c r="L384" s="12">
        <v>38</v>
      </c>
      <c r="M384" s="74" t="str">
        <f t="shared" si="16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7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1"/>
        <v/>
      </c>
      <c r="AF384" s="41"/>
      <c r="AG384" s="41"/>
      <c r="AH384" s="41"/>
      <c r="AI384" s="41"/>
      <c r="AJ384" s="41"/>
      <c r="AK384" s="41"/>
      <c r="AL384" s="41"/>
      <c r="AM384" s="41"/>
      <c r="AN384" s="45">
        <f t="shared" si="172"/>
        <v>24.481276856967465</v>
      </c>
      <c r="AO384" s="41">
        <v>1629</v>
      </c>
      <c r="AP384" s="110"/>
      <c r="AQ384" s="111"/>
      <c r="AR384" s="126" t="str">
        <f t="shared" si="173"/>
        <v/>
      </c>
      <c r="AS384" s="126" t="str">
        <f t="shared" si="174"/>
        <v/>
      </c>
      <c r="AT384" s="127">
        <v>1795</v>
      </c>
      <c r="AU384" s="128"/>
      <c r="AV384" s="129"/>
      <c r="AW384" s="126" t="str">
        <f t="shared" si="175"/>
        <v/>
      </c>
      <c r="AX384" s="126" t="str">
        <f t="shared" si="176"/>
        <v/>
      </c>
      <c r="AY384" s="64" t="str">
        <f t="shared" si="177"/>
        <v/>
      </c>
      <c r="AZ384" s="97"/>
      <c r="BA384" s="68"/>
      <c r="BB384" s="68"/>
      <c r="BC384" s="68"/>
      <c r="BD384" s="68"/>
      <c r="BE384" s="15"/>
      <c r="BF384" s="5">
        <f t="shared" si="178"/>
        <v>15380</v>
      </c>
      <c r="BG384" s="41">
        <v>9600</v>
      </c>
      <c r="BH384" s="42">
        <v>1350</v>
      </c>
      <c r="BI384" s="42"/>
      <c r="BJ384" s="42"/>
      <c r="BK384" s="42"/>
      <c r="BL384" s="42"/>
      <c r="BM384" s="15">
        <v>4430</v>
      </c>
    </row>
    <row r="385" spans="1:65" outlineLevel="5">
      <c r="A385" s="22">
        <f t="shared" si="179"/>
        <v>11</v>
      </c>
      <c r="B385" s="9">
        <f t="shared" si="163"/>
        <v>43793</v>
      </c>
      <c r="C385" s="51">
        <v>336516</v>
      </c>
      <c r="D385" s="64">
        <f t="shared" si="168"/>
        <v>38.5</v>
      </c>
      <c r="E385" s="12">
        <v>37</v>
      </c>
      <c r="F385" s="12">
        <v>38</v>
      </c>
      <c r="G385" s="12">
        <v>39</v>
      </c>
      <c r="H385" s="12">
        <v>37</v>
      </c>
      <c r="I385" s="12">
        <v>42</v>
      </c>
      <c r="J385" s="12">
        <v>38</v>
      </c>
      <c r="K385" s="12">
        <v>38</v>
      </c>
      <c r="L385" s="12">
        <v>39</v>
      </c>
      <c r="M385" s="74" t="str">
        <f t="shared" si="169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7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1"/>
        <v/>
      </c>
      <c r="AF385" s="41"/>
      <c r="AG385" s="41"/>
      <c r="AH385" s="41"/>
      <c r="AI385" s="41"/>
      <c r="AJ385" s="41"/>
      <c r="AK385" s="41"/>
      <c r="AL385" s="41"/>
      <c r="AM385" s="41"/>
      <c r="AN385" s="45">
        <f t="shared" si="172"/>
        <v>29.716840536512667</v>
      </c>
      <c r="AO385" s="41">
        <v>1342</v>
      </c>
      <c r="AP385" s="110"/>
      <c r="AQ385" s="111"/>
      <c r="AR385" s="126" t="str">
        <f t="shared" si="173"/>
        <v/>
      </c>
      <c r="AS385" s="126" t="str">
        <f t="shared" si="174"/>
        <v/>
      </c>
      <c r="AT385" s="127">
        <v>1667</v>
      </c>
      <c r="AU385" s="128"/>
      <c r="AV385" s="129"/>
      <c r="AW385" s="126" t="str">
        <f t="shared" si="175"/>
        <v/>
      </c>
      <c r="AX385" s="126" t="str">
        <f t="shared" si="176"/>
        <v/>
      </c>
      <c r="AY385" s="64" t="str">
        <f t="shared" si="177"/>
        <v/>
      </c>
      <c r="AZ385" s="97"/>
      <c r="BA385" s="68"/>
      <c r="BB385" s="68"/>
      <c r="BC385" s="68"/>
      <c r="BD385" s="68"/>
      <c r="BE385" s="15"/>
      <c r="BF385" s="5">
        <f t="shared" si="178"/>
        <v>15760</v>
      </c>
      <c r="BG385" s="41">
        <v>8000</v>
      </c>
      <c r="BH385" s="42">
        <v>3410</v>
      </c>
      <c r="BI385" s="42"/>
      <c r="BJ385" s="42"/>
      <c r="BK385" s="42"/>
      <c r="BL385" s="42"/>
      <c r="BM385" s="15">
        <v>4350</v>
      </c>
    </row>
    <row r="386" spans="1:65" outlineLevel="5">
      <c r="A386" s="22">
        <f t="shared" si="179"/>
        <v>11</v>
      </c>
      <c r="B386" s="9">
        <f t="shared" si="163"/>
        <v>43794</v>
      </c>
      <c r="C386" s="51">
        <v>342031</v>
      </c>
      <c r="D386" s="64">
        <f t="shared" si="168"/>
        <v>38.4</v>
      </c>
      <c r="E386" s="12">
        <v>37</v>
      </c>
      <c r="F386" s="12">
        <v>38</v>
      </c>
      <c r="G386" s="12">
        <v>38</v>
      </c>
      <c r="H386" s="12">
        <v>37</v>
      </c>
      <c r="I386" s="12">
        <v>42</v>
      </c>
      <c r="J386" s="12">
        <v>38</v>
      </c>
      <c r="K386" s="12">
        <v>38</v>
      </c>
      <c r="L386" s="12">
        <v>39</v>
      </c>
      <c r="M386" s="74" t="str">
        <f t="shared" si="169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7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1"/>
        <v/>
      </c>
      <c r="AF386" s="41"/>
      <c r="AG386" s="41"/>
      <c r="AH386" s="41"/>
      <c r="AI386" s="41"/>
      <c r="AJ386" s="41"/>
      <c r="AK386" s="41"/>
      <c r="AL386" s="41"/>
      <c r="AM386" s="41"/>
      <c r="AN386" s="45">
        <f t="shared" si="172"/>
        <v>22.429696287964006</v>
      </c>
      <c r="AO386" s="41">
        <v>1778</v>
      </c>
      <c r="AP386" s="110"/>
      <c r="AQ386" s="111"/>
      <c r="AR386" s="126" t="str">
        <f t="shared" si="173"/>
        <v/>
      </c>
      <c r="AS386" s="126" t="str">
        <f t="shared" si="174"/>
        <v/>
      </c>
      <c r="AT386" s="127">
        <v>1502</v>
      </c>
      <c r="AU386" s="128"/>
      <c r="AV386" s="129"/>
      <c r="AW386" s="126" t="str">
        <f t="shared" si="175"/>
        <v/>
      </c>
      <c r="AX386" s="126" t="str">
        <f t="shared" si="176"/>
        <v/>
      </c>
      <c r="AY386" s="64" t="str">
        <f t="shared" si="177"/>
        <v/>
      </c>
      <c r="AZ386" s="97">
        <v>78.7</v>
      </c>
      <c r="BA386" s="68"/>
      <c r="BB386" s="68"/>
      <c r="BC386" s="68"/>
      <c r="BD386" s="68"/>
      <c r="BE386" s="15"/>
      <c r="BF386" s="5">
        <f t="shared" si="178"/>
        <v>15170</v>
      </c>
      <c r="BG386" s="41">
        <v>6800</v>
      </c>
      <c r="BH386" s="42">
        <v>4050</v>
      </c>
      <c r="BI386" s="42"/>
      <c r="BJ386" s="42"/>
      <c r="BK386" s="42"/>
      <c r="BL386" s="42"/>
      <c r="BM386" s="15">
        <v>4320</v>
      </c>
    </row>
    <row r="387" spans="1:65" outlineLevel="5">
      <c r="A387" s="22">
        <f t="shared" si="179"/>
        <v>11</v>
      </c>
      <c r="B387" s="9">
        <f t="shared" si="163"/>
        <v>43795</v>
      </c>
      <c r="C387" s="51">
        <v>353781</v>
      </c>
      <c r="D387" s="64">
        <f t="shared" si="168"/>
        <v>37.9</v>
      </c>
      <c r="E387" s="12">
        <v>36</v>
      </c>
      <c r="F387" s="12">
        <v>38</v>
      </c>
      <c r="G387" s="12">
        <v>37</v>
      </c>
      <c r="H387" s="12">
        <v>37</v>
      </c>
      <c r="I387" s="12">
        <v>41</v>
      </c>
      <c r="J387" s="12">
        <v>38</v>
      </c>
      <c r="K387" s="12">
        <v>37</v>
      </c>
      <c r="L387" s="12">
        <v>39</v>
      </c>
      <c r="M387" s="74" t="str">
        <f t="shared" si="16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7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1"/>
        <v/>
      </c>
      <c r="AF387" s="41"/>
      <c r="AG387" s="41"/>
      <c r="AH387" s="41"/>
      <c r="AI387" s="41"/>
      <c r="AJ387" s="41"/>
      <c r="AK387" s="41"/>
      <c r="AL387" s="41"/>
      <c r="AM387" s="41"/>
      <c r="AN387" s="45">
        <f t="shared" si="172"/>
        <v>24.878353087960075</v>
      </c>
      <c r="AO387" s="41">
        <v>1603</v>
      </c>
      <c r="AP387" s="110"/>
      <c r="AQ387" s="111"/>
      <c r="AR387" s="126" t="str">
        <f t="shared" si="173"/>
        <v/>
      </c>
      <c r="AS387" s="126" t="str">
        <f t="shared" si="174"/>
        <v/>
      </c>
      <c r="AT387" s="127">
        <v>1248</v>
      </c>
      <c r="AU387" s="128"/>
      <c r="AV387" s="129"/>
      <c r="AW387" s="126" t="str">
        <f t="shared" si="175"/>
        <v/>
      </c>
      <c r="AX387" s="126" t="str">
        <f t="shared" si="176"/>
        <v/>
      </c>
      <c r="AY387" s="64" t="str">
        <f t="shared" si="177"/>
        <v/>
      </c>
      <c r="AZ387" s="97">
        <v>78.900000000000006</v>
      </c>
      <c r="BA387" s="68"/>
      <c r="BB387" s="68"/>
      <c r="BC387" s="68"/>
      <c r="BD387" s="68"/>
      <c r="BE387" s="15"/>
      <c r="BF387" s="5">
        <f t="shared" si="178"/>
        <v>15630</v>
      </c>
      <c r="BG387" s="41">
        <v>4800</v>
      </c>
      <c r="BH387" s="42">
        <v>6560</v>
      </c>
      <c r="BI387" s="42"/>
      <c r="BJ387" s="42"/>
      <c r="BK387" s="42"/>
      <c r="BL387" s="42"/>
      <c r="BM387" s="15">
        <v>4270</v>
      </c>
    </row>
    <row r="388" spans="1:65" outlineLevel="5">
      <c r="A388" s="22">
        <f t="shared" si="179"/>
        <v>11</v>
      </c>
      <c r="B388" s="9">
        <f t="shared" si="163"/>
        <v>43796</v>
      </c>
      <c r="C388" s="51">
        <v>354906</v>
      </c>
      <c r="D388" s="64">
        <f t="shared" si="168"/>
        <v>37.6</v>
      </c>
      <c r="E388" s="12">
        <v>36</v>
      </c>
      <c r="F388" s="12">
        <v>38</v>
      </c>
      <c r="G388" s="12">
        <v>36</v>
      </c>
      <c r="H388" s="12">
        <v>37</v>
      </c>
      <c r="I388" s="12">
        <v>41</v>
      </c>
      <c r="J388" s="12">
        <v>38</v>
      </c>
      <c r="K388" s="12">
        <v>36</v>
      </c>
      <c r="L388" s="12">
        <v>39</v>
      </c>
      <c r="M388" s="74" t="str">
        <f t="shared" si="16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7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1"/>
        <v/>
      </c>
      <c r="AF388" s="41"/>
      <c r="AG388" s="41"/>
      <c r="AH388" s="41"/>
      <c r="AI388" s="41"/>
      <c r="AJ388" s="41"/>
      <c r="AK388" s="41"/>
      <c r="AL388" s="41"/>
      <c r="AM388" s="41"/>
      <c r="AN388" s="45">
        <f t="shared" si="172"/>
        <v>30.914728682170544</v>
      </c>
      <c r="AO388" s="41">
        <v>1290</v>
      </c>
      <c r="AP388" s="110"/>
      <c r="AQ388" s="111"/>
      <c r="AR388" s="126" t="str">
        <f t="shared" si="173"/>
        <v/>
      </c>
      <c r="AS388" s="126" t="str">
        <f t="shared" si="174"/>
        <v/>
      </c>
      <c r="AT388" s="127">
        <v>1416</v>
      </c>
      <c r="AU388" s="128"/>
      <c r="AV388" s="129"/>
      <c r="AW388" s="126" t="str">
        <f t="shared" si="175"/>
        <v/>
      </c>
      <c r="AX388" s="126" t="str">
        <f t="shared" si="176"/>
        <v/>
      </c>
      <c r="AY388" s="64" t="str">
        <f t="shared" si="177"/>
        <v/>
      </c>
      <c r="AZ388" s="97">
        <v>78.8</v>
      </c>
      <c r="BA388" s="68"/>
      <c r="BB388" s="68"/>
      <c r="BC388" s="68"/>
      <c r="BD388" s="68"/>
      <c r="BE388" s="15"/>
      <c r="BF388" s="5">
        <f t="shared" si="178"/>
        <v>15470</v>
      </c>
      <c r="BG388" s="41">
        <v>7000</v>
      </c>
      <c r="BH388" s="42">
        <v>4150</v>
      </c>
      <c r="BI388" s="42"/>
      <c r="BJ388" s="42"/>
      <c r="BK388" s="42"/>
      <c r="BL388" s="42"/>
      <c r="BM388" s="15">
        <v>4320</v>
      </c>
    </row>
    <row r="389" spans="1:65" outlineLevel="5">
      <c r="A389" s="22">
        <f t="shared" si="179"/>
        <v>11</v>
      </c>
      <c r="B389" s="9">
        <f t="shared" si="163"/>
        <v>43797</v>
      </c>
      <c r="C389" s="51">
        <v>352904</v>
      </c>
      <c r="D389" s="64">
        <f t="shared" si="168"/>
        <v>38</v>
      </c>
      <c r="E389" s="12">
        <v>37</v>
      </c>
      <c r="F389" s="12">
        <v>38</v>
      </c>
      <c r="G389" s="12">
        <v>37</v>
      </c>
      <c r="H389" s="12">
        <v>37</v>
      </c>
      <c r="I389" s="12">
        <v>42</v>
      </c>
      <c r="J389" s="12">
        <v>38</v>
      </c>
      <c r="K389" s="12">
        <v>36</v>
      </c>
      <c r="L389" s="12">
        <v>39</v>
      </c>
      <c r="M389" s="74" t="str">
        <f t="shared" si="16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7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1"/>
        <v/>
      </c>
      <c r="AF389" s="41"/>
      <c r="AG389" s="41"/>
      <c r="AH389" s="41"/>
      <c r="AI389" s="41"/>
      <c r="AJ389" s="41"/>
      <c r="AK389" s="41"/>
      <c r="AL389" s="41"/>
      <c r="AM389" s="41"/>
      <c r="AN389" s="45">
        <f t="shared" si="172"/>
        <v>30.512624330527927</v>
      </c>
      <c r="AO389" s="41">
        <v>1307</v>
      </c>
      <c r="AP389" s="110"/>
      <c r="AQ389" s="111"/>
      <c r="AR389" s="126" t="str">
        <f t="shared" si="173"/>
        <v/>
      </c>
      <c r="AS389" s="126" t="str">
        <f t="shared" si="174"/>
        <v/>
      </c>
      <c r="AT389" s="127">
        <v>1312</v>
      </c>
      <c r="AU389" s="128"/>
      <c r="AV389" s="129"/>
      <c r="AW389" s="126" t="str">
        <f t="shared" si="175"/>
        <v/>
      </c>
      <c r="AX389" s="126" t="str">
        <f t="shared" si="176"/>
        <v/>
      </c>
      <c r="AY389" s="64" t="str">
        <f t="shared" si="177"/>
        <v/>
      </c>
      <c r="AZ389" s="97">
        <v>79.3</v>
      </c>
      <c r="BA389" s="68"/>
      <c r="BB389" s="68"/>
      <c r="BC389" s="68"/>
      <c r="BD389" s="68"/>
      <c r="BE389" s="15"/>
      <c r="BF389" s="5">
        <f t="shared" si="178"/>
        <v>14740</v>
      </c>
      <c r="BG389" s="41">
        <v>6400</v>
      </c>
      <c r="BH389" s="42">
        <v>4800</v>
      </c>
      <c r="BI389" s="42"/>
      <c r="BJ389" s="42"/>
      <c r="BK389" s="42"/>
      <c r="BL389" s="42"/>
      <c r="BM389" s="15">
        <v>3540</v>
      </c>
    </row>
    <row r="390" spans="1:65" outlineLevel="5">
      <c r="A390" s="22">
        <f t="shared" si="179"/>
        <v>11</v>
      </c>
      <c r="B390" s="9">
        <f t="shared" si="163"/>
        <v>43798</v>
      </c>
      <c r="C390" s="51">
        <v>361616</v>
      </c>
      <c r="D390" s="64">
        <f t="shared" si="168"/>
        <v>38.299999999999997</v>
      </c>
      <c r="E390" s="12">
        <v>37</v>
      </c>
      <c r="F390" s="12">
        <v>38</v>
      </c>
      <c r="G390" s="12">
        <v>37</v>
      </c>
      <c r="H390" s="12">
        <v>37</v>
      </c>
      <c r="I390" s="12">
        <v>42</v>
      </c>
      <c r="J390" s="12">
        <v>39</v>
      </c>
      <c r="K390" s="12">
        <v>37</v>
      </c>
      <c r="L390" s="12">
        <v>39</v>
      </c>
      <c r="M390" s="74">
        <f t="shared" si="169"/>
        <v>7.5</v>
      </c>
      <c r="N390" s="83">
        <v>7.48</v>
      </c>
      <c r="O390" s="83">
        <v>7.55</v>
      </c>
      <c r="P390" s="83">
        <v>7.51</v>
      </c>
      <c r="Q390" s="83">
        <v>7.53</v>
      </c>
      <c r="R390" s="83"/>
      <c r="S390" s="83"/>
      <c r="T390" s="83"/>
      <c r="U390" s="83"/>
      <c r="V390" s="5" t="str">
        <f t="shared" si="17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1"/>
        <v/>
      </c>
      <c r="AF390" s="41"/>
      <c r="AG390" s="41"/>
      <c r="AH390" s="41"/>
      <c r="AI390" s="41"/>
      <c r="AJ390" s="41"/>
      <c r="AK390" s="41"/>
      <c r="AL390" s="41"/>
      <c r="AM390" s="41"/>
      <c r="AN390" s="45">
        <f t="shared" si="172"/>
        <v>28.567335243553007</v>
      </c>
      <c r="AO390" s="41">
        <v>1396</v>
      </c>
      <c r="AP390" s="110">
        <v>4.8899999999999997</v>
      </c>
      <c r="AQ390" s="111">
        <v>3.48</v>
      </c>
      <c r="AR390" s="126">
        <f t="shared" si="173"/>
        <v>71.165644171779135</v>
      </c>
      <c r="AS390" s="126">
        <f t="shared" si="174"/>
        <v>28.834355828220865</v>
      </c>
      <c r="AT390" s="127">
        <v>1584</v>
      </c>
      <c r="AU390" s="128">
        <v>2.37</v>
      </c>
      <c r="AV390" s="129">
        <v>1.31</v>
      </c>
      <c r="AW390" s="126">
        <f t="shared" si="175"/>
        <v>55.274261603375528</v>
      </c>
      <c r="AX390" s="126">
        <f t="shared" si="176"/>
        <v>44.725738396624472</v>
      </c>
      <c r="AY390" s="64">
        <f t="shared" si="177"/>
        <v>49.926805465191912</v>
      </c>
      <c r="AZ390" s="97">
        <v>78.900000000000006</v>
      </c>
      <c r="BA390" s="68">
        <v>58.53</v>
      </c>
      <c r="BB390" s="68"/>
      <c r="BC390" s="68"/>
      <c r="BD390" s="68"/>
      <c r="BE390" s="15"/>
      <c r="BF390" s="5">
        <f t="shared" si="178"/>
        <v>15600</v>
      </c>
      <c r="BG390" s="41">
        <v>9600</v>
      </c>
      <c r="BH390" s="42">
        <v>2730</v>
      </c>
      <c r="BI390" s="42"/>
      <c r="BJ390" s="42"/>
      <c r="BK390" s="42"/>
      <c r="BL390" s="42"/>
      <c r="BM390" s="15">
        <v>3270</v>
      </c>
    </row>
    <row r="391" spans="1:65" ht="17.25" outlineLevel="5" thickBot="1">
      <c r="A391" s="31">
        <f t="shared" si="179"/>
        <v>11</v>
      </c>
      <c r="B391" s="32">
        <f t="shared" si="163"/>
        <v>43799</v>
      </c>
      <c r="C391" s="51">
        <v>346094</v>
      </c>
      <c r="D391" s="64">
        <f t="shared" si="168"/>
        <v>38</v>
      </c>
      <c r="E391" s="12">
        <v>35</v>
      </c>
      <c r="F391" s="12">
        <v>38</v>
      </c>
      <c r="G391" s="12">
        <v>37</v>
      </c>
      <c r="H391" s="12">
        <v>38</v>
      </c>
      <c r="I391" s="12">
        <v>41</v>
      </c>
      <c r="J391" s="12">
        <v>39</v>
      </c>
      <c r="K391" s="12">
        <v>37</v>
      </c>
      <c r="L391" s="12">
        <v>39</v>
      </c>
      <c r="M391" s="74" t="str">
        <f t="shared" si="16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7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1"/>
        <v/>
      </c>
      <c r="AF391" s="41"/>
      <c r="AG391" s="41"/>
      <c r="AH391" s="41"/>
      <c r="AI391" s="41"/>
      <c r="AJ391" s="41"/>
      <c r="AK391" s="41"/>
      <c r="AL391" s="41"/>
      <c r="AM391" s="41"/>
      <c r="AN391" s="45">
        <f t="shared" si="172"/>
        <v>21.888035126234907</v>
      </c>
      <c r="AO391" s="41">
        <v>1822</v>
      </c>
      <c r="AP391" s="110"/>
      <c r="AQ391" s="111"/>
      <c r="AR391" s="126" t="str">
        <f t="shared" si="173"/>
        <v/>
      </c>
      <c r="AS391" s="126" t="str">
        <f t="shared" si="174"/>
        <v/>
      </c>
      <c r="AT391" s="127">
        <v>1964</v>
      </c>
      <c r="AU391" s="128"/>
      <c r="AV391" s="129"/>
      <c r="AW391" s="126" t="str">
        <f t="shared" si="175"/>
        <v/>
      </c>
      <c r="AX391" s="126" t="str">
        <f t="shared" si="176"/>
        <v/>
      </c>
      <c r="AY391" s="64" t="str">
        <f t="shared" si="177"/>
        <v/>
      </c>
      <c r="AZ391" s="97"/>
      <c r="BA391" s="68"/>
      <c r="BB391" s="68"/>
      <c r="BC391" s="68"/>
      <c r="BD391" s="68"/>
      <c r="BE391" s="15"/>
      <c r="BF391" s="5">
        <f t="shared" si="178"/>
        <v>15369</v>
      </c>
      <c r="BG391" s="41">
        <v>8000</v>
      </c>
      <c r="BH391" s="42">
        <v>3860</v>
      </c>
      <c r="BI391" s="42"/>
      <c r="BJ391" s="42"/>
      <c r="BK391" s="42"/>
      <c r="BL391" s="42"/>
      <c r="BM391" s="15">
        <v>3509</v>
      </c>
    </row>
    <row r="392" spans="1:65" outlineLevel="4">
      <c r="A392" s="157" t="s">
        <v>44</v>
      </c>
      <c r="B392" s="158"/>
      <c r="C392" s="50">
        <f t="shared" ref="C392:BM392" si="180">SUBTOTAL(4,C362:C391)</f>
        <v>458860</v>
      </c>
      <c r="D392" s="60">
        <f t="shared" si="180"/>
        <v>38.5</v>
      </c>
      <c r="E392" s="28">
        <f t="shared" si="180"/>
        <v>37</v>
      </c>
      <c r="F392" s="28">
        <f t="shared" si="180"/>
        <v>38</v>
      </c>
      <c r="G392" s="28">
        <f t="shared" si="180"/>
        <v>40</v>
      </c>
      <c r="H392" s="28">
        <f t="shared" si="180"/>
        <v>38</v>
      </c>
      <c r="I392" s="28">
        <f t="shared" si="180"/>
        <v>42</v>
      </c>
      <c r="J392" s="28">
        <f t="shared" si="180"/>
        <v>39</v>
      </c>
      <c r="K392" s="28">
        <f t="shared" si="180"/>
        <v>40</v>
      </c>
      <c r="L392" s="28">
        <f t="shared" si="180"/>
        <v>39</v>
      </c>
      <c r="M392" s="71">
        <f t="shared" si="180"/>
        <v>7.5</v>
      </c>
      <c r="N392" s="82">
        <f t="shared" si="180"/>
        <v>7.51</v>
      </c>
      <c r="O392" s="82">
        <f t="shared" si="180"/>
        <v>7.55</v>
      </c>
      <c r="P392" s="82">
        <f t="shared" si="180"/>
        <v>7.51</v>
      </c>
      <c r="Q392" s="82">
        <f t="shared" si="180"/>
        <v>7.55</v>
      </c>
      <c r="R392" s="82">
        <f t="shared" si="180"/>
        <v>0</v>
      </c>
      <c r="S392" s="82">
        <f t="shared" si="180"/>
        <v>0</v>
      </c>
      <c r="T392" s="82">
        <f t="shared" si="180"/>
        <v>0</v>
      </c>
      <c r="U392" s="82">
        <f t="shared" si="180"/>
        <v>0</v>
      </c>
      <c r="V392" s="29">
        <f t="shared" si="180"/>
        <v>0</v>
      </c>
      <c r="W392" s="39">
        <f t="shared" si="180"/>
        <v>0</v>
      </c>
      <c r="X392" s="39">
        <f t="shared" si="180"/>
        <v>0</v>
      </c>
      <c r="Y392" s="39">
        <f t="shared" si="180"/>
        <v>0</v>
      </c>
      <c r="Z392" s="39">
        <f t="shared" si="180"/>
        <v>0</v>
      </c>
      <c r="AA392" s="39">
        <f t="shared" si="180"/>
        <v>0</v>
      </c>
      <c r="AB392" s="39">
        <f t="shared" si="180"/>
        <v>0</v>
      </c>
      <c r="AC392" s="39">
        <f t="shared" si="180"/>
        <v>0</v>
      </c>
      <c r="AD392" s="39">
        <f t="shared" si="180"/>
        <v>0</v>
      </c>
      <c r="AE392" s="29">
        <f t="shared" si="180"/>
        <v>0</v>
      </c>
      <c r="AF392" s="39">
        <f t="shared" si="180"/>
        <v>0</v>
      </c>
      <c r="AG392" s="39">
        <f t="shared" si="180"/>
        <v>0</v>
      </c>
      <c r="AH392" s="39">
        <f t="shared" si="180"/>
        <v>0</v>
      </c>
      <c r="AI392" s="39">
        <f t="shared" si="180"/>
        <v>0</v>
      </c>
      <c r="AJ392" s="39">
        <f t="shared" si="180"/>
        <v>0</v>
      </c>
      <c r="AK392" s="39">
        <f t="shared" si="180"/>
        <v>0</v>
      </c>
      <c r="AL392" s="39">
        <f t="shared" si="180"/>
        <v>0</v>
      </c>
      <c r="AM392" s="39">
        <f t="shared" si="180"/>
        <v>0</v>
      </c>
      <c r="AN392" s="39">
        <f t="shared" si="180"/>
        <v>36.123188405797102</v>
      </c>
      <c r="AO392" s="39">
        <f t="shared" si="180"/>
        <v>1866</v>
      </c>
      <c r="AP392" s="104">
        <f t="shared" si="180"/>
        <v>4.8899999999999997</v>
      </c>
      <c r="AQ392" s="105">
        <f t="shared" si="180"/>
        <v>3.48</v>
      </c>
      <c r="AR392" s="106">
        <f t="shared" si="180"/>
        <v>71.541501976284593</v>
      </c>
      <c r="AS392" s="106">
        <f t="shared" si="180"/>
        <v>29.850746268656707</v>
      </c>
      <c r="AT392" s="107">
        <f t="shared" si="180"/>
        <v>1983</v>
      </c>
      <c r="AU392" s="108">
        <f t="shared" si="180"/>
        <v>2.41</v>
      </c>
      <c r="AV392" s="109">
        <f t="shared" si="180"/>
        <v>1.32</v>
      </c>
      <c r="AW392" s="106">
        <f t="shared" si="180"/>
        <v>55.462184873949582</v>
      </c>
      <c r="AX392" s="106">
        <f t="shared" si="180"/>
        <v>47.083333333333336</v>
      </c>
      <c r="AY392" s="60">
        <f t="shared" si="180"/>
        <v>54.940595511660881</v>
      </c>
      <c r="AZ392" s="96">
        <f t="shared" si="180"/>
        <v>79.8</v>
      </c>
      <c r="BA392" s="67">
        <f t="shared" si="180"/>
        <v>58.53</v>
      </c>
      <c r="BB392" s="67">
        <f t="shared" si="180"/>
        <v>0</v>
      </c>
      <c r="BC392" s="67">
        <f t="shared" si="180"/>
        <v>0</v>
      </c>
      <c r="BD392" s="67">
        <f t="shared" si="180"/>
        <v>0</v>
      </c>
      <c r="BE392" s="27">
        <f t="shared" si="180"/>
        <v>0</v>
      </c>
      <c r="BF392" s="29">
        <f t="shared" si="180"/>
        <v>20100</v>
      </c>
      <c r="BG392" s="39">
        <f t="shared" si="180"/>
        <v>9600</v>
      </c>
      <c r="BH392" s="40">
        <f t="shared" si="180"/>
        <v>6920</v>
      </c>
      <c r="BI392" s="40">
        <f t="shared" si="180"/>
        <v>0</v>
      </c>
      <c r="BJ392" s="40">
        <f t="shared" si="180"/>
        <v>0</v>
      </c>
      <c r="BK392" s="40">
        <f t="shared" si="180"/>
        <v>0</v>
      </c>
      <c r="BL392" s="40">
        <f t="shared" si="180"/>
        <v>0</v>
      </c>
      <c r="BM392" s="27">
        <f t="shared" si="180"/>
        <v>4580</v>
      </c>
    </row>
    <row r="393" spans="1:65" outlineLevel="3">
      <c r="A393" s="187" t="s">
        <v>33</v>
      </c>
      <c r="B393" s="188"/>
      <c r="C393" s="51">
        <f t="shared" ref="C393:BM393" si="181">SUBTOTAL(5,C362:C391)</f>
        <v>329919</v>
      </c>
      <c r="D393" s="61">
        <f t="shared" si="181"/>
        <v>35.4</v>
      </c>
      <c r="E393" s="12">
        <f t="shared" si="181"/>
        <v>33</v>
      </c>
      <c r="F393" s="12">
        <f t="shared" si="181"/>
        <v>35</v>
      </c>
      <c r="G393" s="12">
        <f t="shared" si="181"/>
        <v>36</v>
      </c>
      <c r="H393" s="12">
        <f t="shared" si="181"/>
        <v>33</v>
      </c>
      <c r="I393" s="12">
        <f t="shared" si="181"/>
        <v>39</v>
      </c>
      <c r="J393" s="12">
        <f t="shared" si="181"/>
        <v>35</v>
      </c>
      <c r="K393" s="12">
        <f t="shared" si="181"/>
        <v>36</v>
      </c>
      <c r="L393" s="12">
        <f t="shared" si="181"/>
        <v>35</v>
      </c>
      <c r="M393" s="72">
        <f t="shared" si="181"/>
        <v>7.5</v>
      </c>
      <c r="N393" s="83">
        <f t="shared" si="181"/>
        <v>7.44</v>
      </c>
      <c r="O393" s="83">
        <f t="shared" si="181"/>
        <v>7.46</v>
      </c>
      <c r="P393" s="83">
        <f t="shared" si="181"/>
        <v>7.48</v>
      </c>
      <c r="Q393" s="83">
        <f t="shared" si="181"/>
        <v>7.48</v>
      </c>
      <c r="R393" s="83">
        <f t="shared" si="181"/>
        <v>0</v>
      </c>
      <c r="S393" s="83">
        <f t="shared" si="181"/>
        <v>0</v>
      </c>
      <c r="T393" s="83">
        <f t="shared" si="181"/>
        <v>0</v>
      </c>
      <c r="U393" s="83">
        <f t="shared" si="181"/>
        <v>0</v>
      </c>
      <c r="V393" s="6">
        <f t="shared" si="181"/>
        <v>0</v>
      </c>
      <c r="W393" s="41">
        <f t="shared" si="181"/>
        <v>0</v>
      </c>
      <c r="X393" s="41">
        <f t="shared" si="181"/>
        <v>0</v>
      </c>
      <c r="Y393" s="41">
        <f t="shared" si="181"/>
        <v>0</v>
      </c>
      <c r="Z393" s="41">
        <f t="shared" si="181"/>
        <v>0</v>
      </c>
      <c r="AA393" s="41">
        <f t="shared" si="181"/>
        <v>0</v>
      </c>
      <c r="AB393" s="41">
        <f t="shared" si="181"/>
        <v>0</v>
      </c>
      <c r="AC393" s="41">
        <f t="shared" si="181"/>
        <v>0</v>
      </c>
      <c r="AD393" s="41">
        <f t="shared" si="181"/>
        <v>0</v>
      </c>
      <c r="AE393" s="6">
        <f t="shared" si="181"/>
        <v>0</v>
      </c>
      <c r="AF393" s="41">
        <f t="shared" si="181"/>
        <v>0</v>
      </c>
      <c r="AG393" s="41">
        <f t="shared" si="181"/>
        <v>0</v>
      </c>
      <c r="AH393" s="41">
        <f t="shared" si="181"/>
        <v>0</v>
      </c>
      <c r="AI393" s="41">
        <f t="shared" si="181"/>
        <v>0</v>
      </c>
      <c r="AJ393" s="41">
        <f t="shared" si="181"/>
        <v>0</v>
      </c>
      <c r="AK393" s="41">
        <f t="shared" si="181"/>
        <v>0</v>
      </c>
      <c r="AL393" s="41">
        <f t="shared" si="181"/>
        <v>0</v>
      </c>
      <c r="AM393" s="41">
        <f t="shared" si="181"/>
        <v>0</v>
      </c>
      <c r="AN393" s="41">
        <f t="shared" si="181"/>
        <v>21.371918542336548</v>
      </c>
      <c r="AO393" s="41">
        <f t="shared" si="181"/>
        <v>1104</v>
      </c>
      <c r="AP393" s="110">
        <f t="shared" si="181"/>
        <v>2.0099999999999998</v>
      </c>
      <c r="AQ393" s="111">
        <f t="shared" si="181"/>
        <v>1.41</v>
      </c>
      <c r="AR393" s="112">
        <f t="shared" si="181"/>
        <v>70.149253731343293</v>
      </c>
      <c r="AS393" s="112">
        <f t="shared" si="181"/>
        <v>28.458498023715407</v>
      </c>
      <c r="AT393" s="113">
        <f t="shared" si="181"/>
        <v>1089</v>
      </c>
      <c r="AU393" s="114">
        <f t="shared" si="181"/>
        <v>2.36</v>
      </c>
      <c r="AV393" s="115">
        <f t="shared" si="181"/>
        <v>1.27</v>
      </c>
      <c r="AW393" s="112">
        <f t="shared" si="181"/>
        <v>52.916666666666664</v>
      </c>
      <c r="AX393" s="112">
        <f t="shared" si="181"/>
        <v>44.537815126050418</v>
      </c>
      <c r="AY393" s="61">
        <f t="shared" si="181"/>
        <v>48.338103861206839</v>
      </c>
      <c r="AZ393" s="97">
        <f t="shared" si="181"/>
        <v>78.099999999999994</v>
      </c>
      <c r="BA393" s="68">
        <f t="shared" si="181"/>
        <v>58.53</v>
      </c>
      <c r="BB393" s="68">
        <f t="shared" si="181"/>
        <v>0</v>
      </c>
      <c r="BC393" s="68">
        <f t="shared" si="181"/>
        <v>0</v>
      </c>
      <c r="BD393" s="68">
        <f t="shared" si="181"/>
        <v>0</v>
      </c>
      <c r="BE393" s="15">
        <f t="shared" si="181"/>
        <v>0</v>
      </c>
      <c r="BF393" s="6">
        <f t="shared" si="181"/>
        <v>14170</v>
      </c>
      <c r="BG393" s="41">
        <f t="shared" si="181"/>
        <v>4000</v>
      </c>
      <c r="BH393" s="42">
        <f t="shared" si="181"/>
        <v>1050</v>
      </c>
      <c r="BI393" s="42">
        <f t="shared" si="181"/>
        <v>0</v>
      </c>
      <c r="BJ393" s="42">
        <f t="shared" si="181"/>
        <v>0</v>
      </c>
      <c r="BK393" s="42">
        <f t="shared" si="181"/>
        <v>0</v>
      </c>
      <c r="BL393" s="42">
        <f t="shared" si="181"/>
        <v>0</v>
      </c>
      <c r="BM393" s="15">
        <f t="shared" si="181"/>
        <v>2800</v>
      </c>
    </row>
    <row r="394" spans="1:65" outlineLevel="2">
      <c r="A394" s="187" t="s">
        <v>22</v>
      </c>
      <c r="B394" s="188"/>
      <c r="C394" s="51">
        <f>IFERROR(SUBTOTAL(1,C362:C391),"")</f>
        <v>365556.66666666669</v>
      </c>
      <c r="D394" s="61">
        <f t="shared" ref="D394:BM394" si="182">IFERROR(SUBTOTAL(1,D362:D391),"")</f>
        <v>37.776666666666664</v>
      </c>
      <c r="E394" s="12">
        <f t="shared" si="182"/>
        <v>35.5</v>
      </c>
      <c r="F394" s="12">
        <f t="shared" si="182"/>
        <v>37.4</v>
      </c>
      <c r="G394" s="12">
        <f t="shared" si="182"/>
        <v>38.633333333333333</v>
      </c>
      <c r="H394" s="12">
        <f t="shared" si="182"/>
        <v>36.1</v>
      </c>
      <c r="I394" s="12">
        <f t="shared" si="182"/>
        <v>40.700000000000003</v>
      </c>
      <c r="J394" s="12">
        <f t="shared" si="182"/>
        <v>37.466666666666669</v>
      </c>
      <c r="K394" s="12">
        <f t="shared" si="182"/>
        <v>38.033333333333331</v>
      </c>
      <c r="L394" s="12">
        <f t="shared" si="182"/>
        <v>38.266666666666666</v>
      </c>
      <c r="M394" s="72">
        <f t="shared" si="182"/>
        <v>7.5</v>
      </c>
      <c r="N394" s="83">
        <f t="shared" si="182"/>
        <v>7.4740000000000011</v>
      </c>
      <c r="O394" s="83">
        <f t="shared" si="182"/>
        <v>7.508</v>
      </c>
      <c r="P394" s="83">
        <f t="shared" si="182"/>
        <v>7.4980000000000002</v>
      </c>
      <c r="Q394" s="83">
        <f t="shared" si="182"/>
        <v>7.5119999999999987</v>
      </c>
      <c r="R394" s="83" t="str">
        <f t="shared" si="182"/>
        <v/>
      </c>
      <c r="S394" s="83" t="str">
        <f t="shared" si="182"/>
        <v/>
      </c>
      <c r="T394" s="83" t="str">
        <f t="shared" si="182"/>
        <v/>
      </c>
      <c r="U394" s="83" t="str">
        <f t="shared" si="182"/>
        <v/>
      </c>
      <c r="V394" s="6" t="str">
        <f t="shared" si="182"/>
        <v/>
      </c>
      <c r="W394" s="41" t="str">
        <f t="shared" si="182"/>
        <v/>
      </c>
      <c r="X394" s="41" t="str">
        <f t="shared" si="182"/>
        <v/>
      </c>
      <c r="Y394" s="41" t="str">
        <f t="shared" si="182"/>
        <v/>
      </c>
      <c r="Z394" s="41" t="str">
        <f t="shared" si="182"/>
        <v/>
      </c>
      <c r="AA394" s="41" t="str">
        <f t="shared" si="182"/>
        <v/>
      </c>
      <c r="AB394" s="41" t="str">
        <f t="shared" si="182"/>
        <v/>
      </c>
      <c r="AC394" s="41" t="str">
        <f t="shared" si="182"/>
        <v/>
      </c>
      <c r="AD394" s="41" t="str">
        <f t="shared" si="182"/>
        <v/>
      </c>
      <c r="AE394" s="6" t="str">
        <f t="shared" si="182"/>
        <v/>
      </c>
      <c r="AF394" s="41" t="str">
        <f t="shared" si="182"/>
        <v/>
      </c>
      <c r="AG394" s="41" t="str">
        <f t="shared" si="182"/>
        <v/>
      </c>
      <c r="AH394" s="41" t="str">
        <f t="shared" si="182"/>
        <v/>
      </c>
      <c r="AI394" s="41" t="str">
        <f t="shared" si="182"/>
        <v/>
      </c>
      <c r="AJ394" s="41" t="str">
        <f t="shared" si="182"/>
        <v/>
      </c>
      <c r="AK394" s="41" t="str">
        <f t="shared" si="182"/>
        <v/>
      </c>
      <c r="AL394" s="41" t="str">
        <f t="shared" si="182"/>
        <v/>
      </c>
      <c r="AM394" s="41" t="str">
        <f t="shared" si="182"/>
        <v/>
      </c>
      <c r="AN394" s="41">
        <f t="shared" si="182"/>
        <v>27.955797650673773</v>
      </c>
      <c r="AO394" s="41">
        <f t="shared" si="182"/>
        <v>1455.6333333333334</v>
      </c>
      <c r="AP394" s="110">
        <f t="shared" si="182"/>
        <v>3.7280000000000002</v>
      </c>
      <c r="AQ394" s="111">
        <f t="shared" si="182"/>
        <v>2.6440000000000001</v>
      </c>
      <c r="AR394" s="112">
        <f t="shared" si="182"/>
        <v>70.887981854701295</v>
      </c>
      <c r="AS394" s="112">
        <f t="shared" si="182"/>
        <v>29.112018145298702</v>
      </c>
      <c r="AT394" s="113">
        <f t="shared" si="182"/>
        <v>1506.5</v>
      </c>
      <c r="AU394" s="114">
        <f t="shared" si="182"/>
        <v>2.3840000000000003</v>
      </c>
      <c r="AV394" s="115">
        <f t="shared" si="182"/>
        <v>1.294</v>
      </c>
      <c r="AW394" s="112">
        <f t="shared" si="182"/>
        <v>54.285232657633017</v>
      </c>
      <c r="AX394" s="112">
        <f t="shared" si="182"/>
        <v>45.714767342366983</v>
      </c>
      <c r="AY394" s="61">
        <f t="shared" si="182"/>
        <v>51.182004184076533</v>
      </c>
      <c r="AZ394" s="97">
        <f t="shared" si="182"/>
        <v>78.876190476190487</v>
      </c>
      <c r="BA394" s="68">
        <f t="shared" si="182"/>
        <v>58.53</v>
      </c>
      <c r="BB394" s="68" t="str">
        <f t="shared" si="182"/>
        <v/>
      </c>
      <c r="BC394" s="68" t="str">
        <f t="shared" si="182"/>
        <v/>
      </c>
      <c r="BD394" s="68" t="str">
        <f t="shared" si="182"/>
        <v/>
      </c>
      <c r="BE394" s="15" t="str">
        <f>IFERROR(SUBTOTAL(1,BE362:BE391),"")</f>
        <v/>
      </c>
      <c r="BF394" s="6">
        <f t="shared" si="182"/>
        <v>15626.966666666667</v>
      </c>
      <c r="BG394" s="41">
        <f t="shared" si="182"/>
        <v>7566.666666666667</v>
      </c>
      <c r="BH394" s="42">
        <f t="shared" si="182"/>
        <v>3911.3333333333335</v>
      </c>
      <c r="BI394" s="42" t="str">
        <f t="shared" si="182"/>
        <v/>
      </c>
      <c r="BJ394" s="42" t="str">
        <f t="shared" si="182"/>
        <v/>
      </c>
      <c r="BK394" s="42" t="str">
        <f t="shared" si="182"/>
        <v/>
      </c>
      <c r="BL394" s="42" t="str">
        <f t="shared" si="182"/>
        <v/>
      </c>
      <c r="BM394" s="15">
        <f t="shared" si="182"/>
        <v>4148.9666666666662</v>
      </c>
    </row>
    <row r="395" spans="1:65" ht="17.25" outlineLevel="1" thickBot="1">
      <c r="A395" s="189" t="s">
        <v>47</v>
      </c>
      <c r="B395" s="190"/>
      <c r="C395" s="52">
        <f>SUBTOTAL(9,C362:C391)</f>
        <v>10966700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43669</v>
      </c>
      <c r="AP395" s="116"/>
      <c r="AQ395" s="117"/>
      <c r="AR395" s="118"/>
      <c r="AS395" s="118"/>
      <c r="AT395" s="119">
        <f>SUBTOTAL(9,AT362:AT391)</f>
        <v>45195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3">SUBTOTAL(9,BF362:BF391)</f>
        <v>468809</v>
      </c>
      <c r="BG395" s="43">
        <f t="shared" si="183"/>
        <v>227000</v>
      </c>
      <c r="BH395" s="44">
        <f t="shared" si="183"/>
        <v>117340</v>
      </c>
      <c r="BI395" s="44">
        <f t="shared" si="183"/>
        <v>0</v>
      </c>
      <c r="BJ395" s="44">
        <f t="shared" si="183"/>
        <v>0</v>
      </c>
      <c r="BK395" s="44">
        <f t="shared" si="183"/>
        <v>0</v>
      </c>
      <c r="BL395" s="44">
        <f t="shared" si="183"/>
        <v>0</v>
      </c>
      <c r="BM395" s="16">
        <f t="shared" si="183"/>
        <v>124469</v>
      </c>
    </row>
    <row r="396" spans="1:65" outlineLevel="5">
      <c r="A396" s="21">
        <f t="shared" si="179"/>
        <v>12</v>
      </c>
      <c r="B396" s="33">
        <f>B391+1</f>
        <v>43800</v>
      </c>
      <c r="C396" s="51">
        <v>363803</v>
      </c>
      <c r="D396" s="64">
        <f t="shared" ref="D396:D426" si="184">IFERROR(ROUND(AVERAGE(E396:L396),1),"")</f>
        <v>38.299999999999997</v>
      </c>
      <c r="E396" s="12">
        <v>36</v>
      </c>
      <c r="F396" s="12">
        <v>39</v>
      </c>
      <c r="G396" s="12">
        <v>37</v>
      </c>
      <c r="H396" s="12">
        <v>38</v>
      </c>
      <c r="I396" s="12">
        <v>41</v>
      </c>
      <c r="J396" s="12">
        <v>39</v>
      </c>
      <c r="K396" s="12">
        <v>37</v>
      </c>
      <c r="L396" s="12">
        <v>39</v>
      </c>
      <c r="M396" s="74" t="str">
        <f t="shared" ref="M396:M426" si="185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6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7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5">
        <f t="shared" ref="AN396:AN426" si="188">39880/AO396</f>
        <v>22.633371169125994</v>
      </c>
      <c r="AO396" s="41">
        <v>1762</v>
      </c>
      <c r="AP396" s="110"/>
      <c r="AQ396" s="111"/>
      <c r="AR396" s="126" t="str">
        <f t="shared" ref="AR396:AR426" si="189">IFERROR(AQ396/AP396*100,"")</f>
        <v/>
      </c>
      <c r="AS396" s="126" t="str">
        <f t="shared" ref="AS396:AS426" si="190">IFERROR(100-AR396,"")</f>
        <v/>
      </c>
      <c r="AT396" s="127">
        <v>1938</v>
      </c>
      <c r="AU396" s="128"/>
      <c r="AV396" s="129"/>
      <c r="AW396" s="126" t="str">
        <f t="shared" ref="AW396:AW426" si="191">IFERROR(AV396/AU396*100,"")</f>
        <v/>
      </c>
      <c r="AX396" s="126" t="str">
        <f t="shared" ref="AX396:AX426" si="192">IFERROR(100-AW396,"")</f>
        <v/>
      </c>
      <c r="AY396" s="64" t="str">
        <f t="shared" ref="AY396:AY426" si="193">IFERROR((1-((AW396*AS396)/(AX396*AR396)))*100,"")</f>
        <v/>
      </c>
      <c r="AZ396" s="97"/>
      <c r="BA396" s="68"/>
      <c r="BB396" s="68"/>
      <c r="BC396" s="68"/>
      <c r="BD396" s="68"/>
      <c r="BE396" s="15"/>
      <c r="BF396" s="5">
        <f t="shared" ref="BF396:BF426" si="194">IF(SUM(BG396:BM396)=0,"",SUM(BG396:BM396))</f>
        <v>16280</v>
      </c>
      <c r="BG396" s="41">
        <v>4800</v>
      </c>
      <c r="BH396" s="42">
        <v>7330</v>
      </c>
      <c r="BI396" s="42"/>
      <c r="BJ396" s="42"/>
      <c r="BK396" s="42"/>
      <c r="BL396" s="42"/>
      <c r="BM396" s="15">
        <v>4150</v>
      </c>
    </row>
    <row r="397" spans="1:65" outlineLevel="5">
      <c r="A397" s="22">
        <f t="shared" si="179"/>
        <v>12</v>
      </c>
      <c r="B397" s="9">
        <f t="shared" si="163"/>
        <v>43801</v>
      </c>
      <c r="C397" s="51">
        <v>455861</v>
      </c>
      <c r="D397" s="64">
        <f t="shared" si="184"/>
        <v>37.799999999999997</v>
      </c>
      <c r="E397" s="12">
        <v>35</v>
      </c>
      <c r="F397" s="12">
        <v>38</v>
      </c>
      <c r="G397" s="12">
        <v>37</v>
      </c>
      <c r="H397" s="12">
        <v>37</v>
      </c>
      <c r="I397" s="12">
        <v>40</v>
      </c>
      <c r="J397" s="12">
        <v>39</v>
      </c>
      <c r="K397" s="12">
        <v>37</v>
      </c>
      <c r="L397" s="12">
        <v>39</v>
      </c>
      <c r="M397" s="74" t="str">
        <f t="shared" si="185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86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7"/>
        <v/>
      </c>
      <c r="AF397" s="41"/>
      <c r="AG397" s="41"/>
      <c r="AH397" s="41"/>
      <c r="AI397" s="41"/>
      <c r="AJ397" s="41"/>
      <c r="AK397" s="41"/>
      <c r="AL397" s="41"/>
      <c r="AM397" s="41"/>
      <c r="AN397" s="45">
        <f t="shared" si="188"/>
        <v>20.253936008125951</v>
      </c>
      <c r="AO397" s="41">
        <v>1969</v>
      </c>
      <c r="AP397" s="110"/>
      <c r="AQ397" s="111"/>
      <c r="AR397" s="126" t="str">
        <f t="shared" si="189"/>
        <v/>
      </c>
      <c r="AS397" s="126" t="str">
        <f t="shared" si="190"/>
        <v/>
      </c>
      <c r="AT397" s="127">
        <v>1895</v>
      </c>
      <c r="AU397" s="128"/>
      <c r="AV397" s="129"/>
      <c r="AW397" s="126" t="str">
        <f t="shared" si="191"/>
        <v/>
      </c>
      <c r="AX397" s="126" t="str">
        <f t="shared" si="192"/>
        <v/>
      </c>
      <c r="AY397" s="64" t="str">
        <f t="shared" si="193"/>
        <v/>
      </c>
      <c r="AZ397" s="97">
        <v>78.099999999999994</v>
      </c>
      <c r="BA397" s="68"/>
      <c r="BB397" s="68"/>
      <c r="BC397" s="68"/>
      <c r="BD397" s="68"/>
      <c r="BE397" s="15"/>
      <c r="BF397" s="5">
        <f t="shared" si="194"/>
        <v>16200</v>
      </c>
      <c r="BG397" s="41">
        <v>7500</v>
      </c>
      <c r="BH397" s="42">
        <v>4610</v>
      </c>
      <c r="BI397" s="42"/>
      <c r="BJ397" s="42"/>
      <c r="BK397" s="42"/>
      <c r="BL397" s="42"/>
      <c r="BM397" s="15">
        <v>4090</v>
      </c>
    </row>
    <row r="398" spans="1:65" outlineLevel="5">
      <c r="A398" s="22">
        <f t="shared" si="179"/>
        <v>12</v>
      </c>
      <c r="B398" s="9">
        <f t="shared" si="163"/>
        <v>43802</v>
      </c>
      <c r="C398" s="51">
        <v>389496</v>
      </c>
      <c r="D398" s="64">
        <f t="shared" si="184"/>
        <v>37.6</v>
      </c>
      <c r="E398" s="12">
        <v>36</v>
      </c>
      <c r="F398" s="12">
        <v>38</v>
      </c>
      <c r="G398" s="12">
        <v>37</v>
      </c>
      <c r="H398" s="12">
        <v>37</v>
      </c>
      <c r="I398" s="12">
        <v>40</v>
      </c>
      <c r="J398" s="12">
        <v>38</v>
      </c>
      <c r="K398" s="12">
        <v>36</v>
      </c>
      <c r="L398" s="12">
        <v>39</v>
      </c>
      <c r="M398" s="74" t="str">
        <f t="shared" si="185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6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7"/>
        <v/>
      </c>
      <c r="AF398" s="41"/>
      <c r="AG398" s="41"/>
      <c r="AH398" s="41"/>
      <c r="AI398" s="41"/>
      <c r="AJ398" s="41"/>
      <c r="AK398" s="41"/>
      <c r="AL398" s="41"/>
      <c r="AM398" s="41"/>
      <c r="AN398" s="45">
        <f t="shared" si="188"/>
        <v>24.287454323995128</v>
      </c>
      <c r="AO398" s="41">
        <v>1642</v>
      </c>
      <c r="AP398" s="110"/>
      <c r="AQ398" s="111"/>
      <c r="AR398" s="126" t="str">
        <f t="shared" si="189"/>
        <v/>
      </c>
      <c r="AS398" s="126" t="str">
        <f t="shared" si="190"/>
        <v/>
      </c>
      <c r="AT398" s="127">
        <v>1763</v>
      </c>
      <c r="AU398" s="128"/>
      <c r="AV398" s="129"/>
      <c r="AW398" s="126" t="str">
        <f t="shared" si="191"/>
        <v/>
      </c>
      <c r="AX398" s="126" t="str">
        <f t="shared" si="192"/>
        <v/>
      </c>
      <c r="AY398" s="64" t="str">
        <f t="shared" si="193"/>
        <v/>
      </c>
      <c r="AZ398" s="97">
        <v>78.2</v>
      </c>
      <c r="BA398" s="68"/>
      <c r="BB398" s="68"/>
      <c r="BC398" s="68"/>
      <c r="BD398" s="68"/>
      <c r="BE398" s="15"/>
      <c r="BF398" s="5">
        <f t="shared" si="194"/>
        <v>17430</v>
      </c>
      <c r="BG398" s="41">
        <v>9600</v>
      </c>
      <c r="BH398" s="42">
        <v>3700</v>
      </c>
      <c r="BI398" s="42"/>
      <c r="BJ398" s="42"/>
      <c r="BK398" s="42"/>
      <c r="BL398" s="42"/>
      <c r="BM398" s="15">
        <v>4130</v>
      </c>
    </row>
    <row r="399" spans="1:65" outlineLevel="5">
      <c r="A399" s="22">
        <f t="shared" si="179"/>
        <v>12</v>
      </c>
      <c r="B399" s="9">
        <f t="shared" si="163"/>
        <v>43803</v>
      </c>
      <c r="C399" s="51">
        <v>383635</v>
      </c>
      <c r="D399" s="64">
        <f t="shared" si="184"/>
        <v>37.6</v>
      </c>
      <c r="E399" s="12">
        <v>36</v>
      </c>
      <c r="F399" s="12">
        <v>38</v>
      </c>
      <c r="G399" s="12">
        <v>36</v>
      </c>
      <c r="H399" s="12">
        <v>37</v>
      </c>
      <c r="I399" s="12">
        <v>41</v>
      </c>
      <c r="J399" s="12">
        <v>38</v>
      </c>
      <c r="K399" s="12">
        <v>36</v>
      </c>
      <c r="L399" s="12">
        <v>39</v>
      </c>
      <c r="M399" s="74" t="str">
        <f t="shared" si="185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86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7"/>
        <v/>
      </c>
      <c r="AF399" s="41"/>
      <c r="AG399" s="41"/>
      <c r="AH399" s="41"/>
      <c r="AI399" s="41"/>
      <c r="AJ399" s="41"/>
      <c r="AK399" s="41"/>
      <c r="AL399" s="41"/>
      <c r="AM399" s="41"/>
      <c r="AN399" s="45">
        <f t="shared" si="188"/>
        <v>23.199534613147179</v>
      </c>
      <c r="AO399" s="41">
        <v>1719</v>
      </c>
      <c r="AP399" s="110"/>
      <c r="AQ399" s="111"/>
      <c r="AR399" s="126" t="str">
        <f t="shared" si="189"/>
        <v/>
      </c>
      <c r="AS399" s="126" t="str">
        <f t="shared" si="190"/>
        <v/>
      </c>
      <c r="AT399" s="127">
        <v>1705</v>
      </c>
      <c r="AU399" s="128"/>
      <c r="AV399" s="129"/>
      <c r="AW399" s="126" t="str">
        <f t="shared" si="191"/>
        <v/>
      </c>
      <c r="AX399" s="126" t="str">
        <f t="shared" si="192"/>
        <v/>
      </c>
      <c r="AY399" s="64" t="str">
        <f t="shared" si="193"/>
        <v/>
      </c>
      <c r="AZ399" s="97">
        <v>78.3</v>
      </c>
      <c r="BA399" s="68"/>
      <c r="BB399" s="68"/>
      <c r="BC399" s="68"/>
      <c r="BD399" s="68"/>
      <c r="BE399" s="15"/>
      <c r="BF399" s="5">
        <f t="shared" si="194"/>
        <v>15890</v>
      </c>
      <c r="BG399" s="41">
        <v>9600</v>
      </c>
      <c r="BH399" s="42">
        <v>2100</v>
      </c>
      <c r="BI399" s="42"/>
      <c r="BJ399" s="42"/>
      <c r="BK399" s="42"/>
      <c r="BL399" s="42"/>
      <c r="BM399" s="15">
        <v>4190</v>
      </c>
    </row>
    <row r="400" spans="1:65" outlineLevel="5">
      <c r="A400" s="22">
        <f t="shared" si="179"/>
        <v>12</v>
      </c>
      <c r="B400" s="9">
        <f t="shared" si="163"/>
        <v>43804</v>
      </c>
      <c r="C400" s="51">
        <v>388702</v>
      </c>
      <c r="D400" s="64">
        <f t="shared" si="184"/>
        <v>37.6</v>
      </c>
      <c r="E400" s="12">
        <v>36</v>
      </c>
      <c r="F400" s="12">
        <v>38</v>
      </c>
      <c r="G400" s="12">
        <v>36</v>
      </c>
      <c r="H400" s="12">
        <v>37</v>
      </c>
      <c r="I400" s="12">
        <v>41</v>
      </c>
      <c r="J400" s="12">
        <v>38</v>
      </c>
      <c r="K400" s="12">
        <v>36</v>
      </c>
      <c r="L400" s="12">
        <v>39</v>
      </c>
      <c r="M400" s="74" t="str">
        <f t="shared" si="185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6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7"/>
        <v/>
      </c>
      <c r="AF400" s="41"/>
      <c r="AG400" s="41"/>
      <c r="AH400" s="41"/>
      <c r="AI400" s="41"/>
      <c r="AJ400" s="41"/>
      <c r="AK400" s="41"/>
      <c r="AL400" s="41"/>
      <c r="AM400" s="41"/>
      <c r="AN400" s="45">
        <f t="shared" si="188"/>
        <v>35.229681978798588</v>
      </c>
      <c r="AO400" s="41">
        <v>1132</v>
      </c>
      <c r="AP400" s="110"/>
      <c r="AQ400" s="111"/>
      <c r="AR400" s="126" t="str">
        <f t="shared" si="189"/>
        <v/>
      </c>
      <c r="AS400" s="126" t="str">
        <f t="shared" si="190"/>
        <v/>
      </c>
      <c r="AT400" s="127">
        <v>1426</v>
      </c>
      <c r="AU400" s="128"/>
      <c r="AV400" s="129"/>
      <c r="AW400" s="126" t="str">
        <f t="shared" si="191"/>
        <v/>
      </c>
      <c r="AX400" s="126" t="str">
        <f t="shared" si="192"/>
        <v/>
      </c>
      <c r="AY400" s="64" t="str">
        <f t="shared" si="193"/>
        <v/>
      </c>
      <c r="AZ400" s="97">
        <v>78.5</v>
      </c>
      <c r="BA400" s="68"/>
      <c r="BB400" s="68"/>
      <c r="BC400" s="68"/>
      <c r="BD400" s="68"/>
      <c r="BE400" s="15"/>
      <c r="BF400" s="5">
        <f t="shared" si="194"/>
        <v>16510</v>
      </c>
      <c r="BG400" s="41">
        <v>9600</v>
      </c>
      <c r="BH400" s="42">
        <v>2800</v>
      </c>
      <c r="BI400" s="42"/>
      <c r="BJ400" s="42"/>
      <c r="BK400" s="42"/>
      <c r="BL400" s="42"/>
      <c r="BM400" s="15">
        <v>4110</v>
      </c>
    </row>
    <row r="401" spans="1:65" outlineLevel="5">
      <c r="A401" s="22">
        <f t="shared" si="179"/>
        <v>12</v>
      </c>
      <c r="B401" s="9">
        <f t="shared" si="163"/>
        <v>43805</v>
      </c>
      <c r="C401" s="51">
        <v>387112</v>
      </c>
      <c r="D401" s="64">
        <f t="shared" si="184"/>
        <v>37.799999999999997</v>
      </c>
      <c r="E401" s="12">
        <v>37</v>
      </c>
      <c r="F401" s="12">
        <v>38</v>
      </c>
      <c r="G401" s="12">
        <v>36</v>
      </c>
      <c r="H401" s="12">
        <v>37</v>
      </c>
      <c r="I401" s="12">
        <v>42</v>
      </c>
      <c r="J401" s="12">
        <v>38</v>
      </c>
      <c r="K401" s="12">
        <v>36</v>
      </c>
      <c r="L401" s="12">
        <v>38</v>
      </c>
      <c r="M401" s="74">
        <f t="shared" si="185"/>
        <v>7.4</v>
      </c>
      <c r="N401" s="83">
        <v>7.46</v>
      </c>
      <c r="O401" s="83">
        <v>7.45</v>
      </c>
      <c r="P401" s="83">
        <v>7.42</v>
      </c>
      <c r="Q401" s="83">
        <v>7.42</v>
      </c>
      <c r="R401" s="83"/>
      <c r="S401" s="83"/>
      <c r="T401" s="83"/>
      <c r="U401" s="83"/>
      <c r="V401" s="5" t="str">
        <f t="shared" si="186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7"/>
        <v/>
      </c>
      <c r="AF401" s="41"/>
      <c r="AG401" s="41"/>
      <c r="AH401" s="41"/>
      <c r="AI401" s="41"/>
      <c r="AJ401" s="41"/>
      <c r="AK401" s="41"/>
      <c r="AL401" s="41"/>
      <c r="AM401" s="41"/>
      <c r="AN401" s="45">
        <f t="shared" si="188"/>
        <v>29.194729136163982</v>
      </c>
      <c r="AO401" s="41">
        <v>1366</v>
      </c>
      <c r="AP401" s="110">
        <v>4.78</v>
      </c>
      <c r="AQ401" s="111">
        <v>3.62</v>
      </c>
      <c r="AR401" s="126">
        <f t="shared" si="189"/>
        <v>75.73221757322176</v>
      </c>
      <c r="AS401" s="126">
        <f t="shared" si="190"/>
        <v>24.26778242677824</v>
      </c>
      <c r="AT401" s="127">
        <v>1273</v>
      </c>
      <c r="AU401" s="128">
        <v>2.42</v>
      </c>
      <c r="AV401" s="129">
        <v>1.39</v>
      </c>
      <c r="AW401" s="126">
        <f t="shared" si="191"/>
        <v>57.438016528925615</v>
      </c>
      <c r="AX401" s="126">
        <f t="shared" si="192"/>
        <v>42.561983471074385</v>
      </c>
      <c r="AY401" s="64">
        <f t="shared" si="193"/>
        <v>56.755886928069529</v>
      </c>
      <c r="AZ401" s="97">
        <v>78.8</v>
      </c>
      <c r="BA401" s="68"/>
      <c r="BB401" s="68"/>
      <c r="BC401" s="68"/>
      <c r="BD401" s="68"/>
      <c r="BE401" s="15"/>
      <c r="BF401" s="5">
        <f t="shared" si="194"/>
        <v>16600</v>
      </c>
      <c r="BG401" s="41">
        <v>9600</v>
      </c>
      <c r="BH401" s="42">
        <v>5130</v>
      </c>
      <c r="BI401" s="42"/>
      <c r="BJ401" s="42"/>
      <c r="BK401" s="42"/>
      <c r="BL401" s="42"/>
      <c r="BM401" s="15">
        <v>1870</v>
      </c>
    </row>
    <row r="402" spans="1:65" outlineLevel="5">
      <c r="A402" s="22">
        <f t="shared" si="179"/>
        <v>12</v>
      </c>
      <c r="B402" s="9">
        <f t="shared" si="163"/>
        <v>43806</v>
      </c>
      <c r="C402" s="51">
        <v>360669</v>
      </c>
      <c r="D402" s="64">
        <f t="shared" si="184"/>
        <v>37.799999999999997</v>
      </c>
      <c r="E402" s="12">
        <v>37</v>
      </c>
      <c r="F402" s="12">
        <v>38</v>
      </c>
      <c r="G402" s="12">
        <v>36</v>
      </c>
      <c r="H402" s="12">
        <v>37</v>
      </c>
      <c r="I402" s="12">
        <v>42</v>
      </c>
      <c r="J402" s="12">
        <v>38</v>
      </c>
      <c r="K402" s="12">
        <v>36</v>
      </c>
      <c r="L402" s="12">
        <v>38</v>
      </c>
      <c r="M402" s="74" t="str">
        <f t="shared" si="185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6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7"/>
        <v/>
      </c>
      <c r="AF402" s="41"/>
      <c r="AG402" s="41"/>
      <c r="AH402" s="41"/>
      <c r="AI402" s="41"/>
      <c r="AJ402" s="41"/>
      <c r="AK402" s="41"/>
      <c r="AL402" s="41"/>
      <c r="AM402" s="41"/>
      <c r="AN402" s="45">
        <f t="shared" si="188"/>
        <v>33.94042553191489</v>
      </c>
      <c r="AO402" s="41">
        <v>1175</v>
      </c>
      <c r="AP402" s="110"/>
      <c r="AQ402" s="111"/>
      <c r="AR402" s="126" t="str">
        <f t="shared" si="189"/>
        <v/>
      </c>
      <c r="AS402" s="126" t="str">
        <f t="shared" si="190"/>
        <v/>
      </c>
      <c r="AT402" s="127">
        <v>1317</v>
      </c>
      <c r="AU402" s="128"/>
      <c r="AV402" s="129"/>
      <c r="AW402" s="126" t="str">
        <f t="shared" si="191"/>
        <v/>
      </c>
      <c r="AX402" s="126" t="str">
        <f t="shared" si="192"/>
        <v/>
      </c>
      <c r="AY402" s="64" t="str">
        <f t="shared" si="193"/>
        <v/>
      </c>
      <c r="AZ402" s="97"/>
      <c r="BA402" s="68"/>
      <c r="BB402" s="68"/>
      <c r="BC402" s="68"/>
      <c r="BD402" s="68"/>
      <c r="BE402" s="15"/>
      <c r="BF402" s="5">
        <f t="shared" si="194"/>
        <v>15340</v>
      </c>
      <c r="BG402" s="41">
        <v>9600</v>
      </c>
      <c r="BH402" s="42">
        <v>5740</v>
      </c>
      <c r="BI402" s="42"/>
      <c r="BJ402" s="42"/>
      <c r="BK402" s="42"/>
      <c r="BL402" s="42"/>
      <c r="BM402" s="15">
        <v>0</v>
      </c>
    </row>
    <row r="403" spans="1:65" outlineLevel="5">
      <c r="A403" s="22">
        <f t="shared" si="179"/>
        <v>12</v>
      </c>
      <c r="B403" s="9">
        <f t="shared" si="163"/>
        <v>43807</v>
      </c>
      <c r="C403" s="51">
        <v>340743</v>
      </c>
      <c r="D403" s="64">
        <f t="shared" si="184"/>
        <v>37.6</v>
      </c>
      <c r="E403" s="12">
        <v>38</v>
      </c>
      <c r="F403" s="12">
        <v>38</v>
      </c>
      <c r="G403" s="12">
        <v>35</v>
      </c>
      <c r="H403" s="12">
        <v>37</v>
      </c>
      <c r="I403" s="12">
        <v>43</v>
      </c>
      <c r="J403" s="12">
        <v>37</v>
      </c>
      <c r="K403" s="12">
        <v>35</v>
      </c>
      <c r="L403" s="12">
        <v>38</v>
      </c>
      <c r="M403" s="74" t="str">
        <f t="shared" si="185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86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7"/>
        <v/>
      </c>
      <c r="AF403" s="41"/>
      <c r="AG403" s="41"/>
      <c r="AH403" s="41"/>
      <c r="AI403" s="41"/>
      <c r="AJ403" s="41"/>
      <c r="AK403" s="41"/>
      <c r="AL403" s="41"/>
      <c r="AM403" s="41"/>
      <c r="AN403" s="45">
        <f t="shared" si="188"/>
        <v>36.688132474701014</v>
      </c>
      <c r="AO403" s="41">
        <v>1087</v>
      </c>
      <c r="AP403" s="110"/>
      <c r="AQ403" s="111"/>
      <c r="AR403" s="126" t="str">
        <f t="shared" si="189"/>
        <v/>
      </c>
      <c r="AS403" s="126" t="str">
        <f t="shared" si="190"/>
        <v/>
      </c>
      <c r="AT403" s="127">
        <v>1278</v>
      </c>
      <c r="AU403" s="128"/>
      <c r="AV403" s="129"/>
      <c r="AW403" s="126" t="str">
        <f t="shared" si="191"/>
        <v/>
      </c>
      <c r="AX403" s="126" t="str">
        <f t="shared" si="192"/>
        <v/>
      </c>
      <c r="AY403" s="64" t="str">
        <f t="shared" si="193"/>
        <v/>
      </c>
      <c r="AZ403" s="97"/>
      <c r="BA403" s="68"/>
      <c r="BB403" s="68"/>
      <c r="BC403" s="68"/>
      <c r="BD403" s="68"/>
      <c r="BE403" s="15"/>
      <c r="BF403" s="5">
        <f t="shared" si="194"/>
        <v>15130</v>
      </c>
      <c r="BG403" s="41">
        <v>9600</v>
      </c>
      <c r="BH403" s="42">
        <v>5530</v>
      </c>
      <c r="BI403" s="42"/>
      <c r="BJ403" s="42"/>
      <c r="BK403" s="42"/>
      <c r="BL403" s="42"/>
      <c r="BM403" s="15">
        <v>0</v>
      </c>
    </row>
    <row r="404" spans="1:65" outlineLevel="5">
      <c r="A404" s="22">
        <f t="shared" si="179"/>
        <v>12</v>
      </c>
      <c r="B404" s="9">
        <f t="shared" si="163"/>
        <v>43808</v>
      </c>
      <c r="C404" s="51">
        <v>340115</v>
      </c>
      <c r="D404" s="64">
        <f t="shared" si="184"/>
        <v>37.5</v>
      </c>
      <c r="E404" s="12">
        <v>37</v>
      </c>
      <c r="F404" s="12">
        <v>38</v>
      </c>
      <c r="G404" s="12">
        <v>36</v>
      </c>
      <c r="H404" s="12">
        <v>37</v>
      </c>
      <c r="I404" s="12">
        <v>42</v>
      </c>
      <c r="J404" s="12">
        <v>37</v>
      </c>
      <c r="K404" s="12">
        <v>35</v>
      </c>
      <c r="L404" s="12">
        <v>38</v>
      </c>
      <c r="M404" s="74" t="str">
        <f t="shared" si="185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86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7"/>
        <v/>
      </c>
      <c r="AF404" s="41"/>
      <c r="AG404" s="41"/>
      <c r="AH404" s="41"/>
      <c r="AI404" s="41"/>
      <c r="AJ404" s="41"/>
      <c r="AK404" s="41"/>
      <c r="AL404" s="41"/>
      <c r="AM404" s="41"/>
      <c r="AN404" s="45">
        <f t="shared" si="188"/>
        <v>31.426319936958233</v>
      </c>
      <c r="AO404" s="41">
        <v>1269</v>
      </c>
      <c r="AP404" s="110"/>
      <c r="AQ404" s="111"/>
      <c r="AR404" s="126" t="str">
        <f t="shared" si="189"/>
        <v/>
      </c>
      <c r="AS404" s="126" t="str">
        <f t="shared" si="190"/>
        <v/>
      </c>
      <c r="AT404" s="127">
        <v>1314</v>
      </c>
      <c r="AU404" s="128"/>
      <c r="AV404" s="129"/>
      <c r="AW404" s="126" t="str">
        <f t="shared" si="191"/>
        <v/>
      </c>
      <c r="AX404" s="126" t="str">
        <f t="shared" si="192"/>
        <v/>
      </c>
      <c r="AY404" s="64" t="str">
        <f t="shared" si="193"/>
        <v/>
      </c>
      <c r="AZ404" s="97">
        <v>78.7</v>
      </c>
      <c r="BA404" s="68"/>
      <c r="BB404" s="68"/>
      <c r="BC404" s="68"/>
      <c r="BD404" s="68"/>
      <c r="BE404" s="15"/>
      <c r="BF404" s="5">
        <f t="shared" si="194"/>
        <v>17820</v>
      </c>
      <c r="BG404" s="41">
        <v>9600</v>
      </c>
      <c r="BH404" s="42">
        <v>5640</v>
      </c>
      <c r="BI404" s="42"/>
      <c r="BJ404" s="42"/>
      <c r="BK404" s="42"/>
      <c r="BL404" s="42"/>
      <c r="BM404" s="15">
        <v>2580</v>
      </c>
    </row>
    <row r="405" spans="1:65" outlineLevel="5">
      <c r="A405" s="22">
        <f t="shared" si="179"/>
        <v>12</v>
      </c>
      <c r="B405" s="9">
        <f t="shared" si="163"/>
        <v>43809</v>
      </c>
      <c r="C405" s="51">
        <v>359854</v>
      </c>
      <c r="D405" s="64">
        <f t="shared" si="184"/>
        <v>37.799999999999997</v>
      </c>
      <c r="E405" s="12">
        <v>37</v>
      </c>
      <c r="F405" s="12">
        <v>38</v>
      </c>
      <c r="G405" s="12">
        <v>36</v>
      </c>
      <c r="H405" s="12">
        <v>37</v>
      </c>
      <c r="I405" s="12">
        <v>42</v>
      </c>
      <c r="J405" s="12">
        <v>38</v>
      </c>
      <c r="K405" s="12">
        <v>36</v>
      </c>
      <c r="L405" s="12">
        <v>38</v>
      </c>
      <c r="M405" s="74" t="str">
        <f t="shared" si="185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6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7"/>
        <v/>
      </c>
      <c r="AF405" s="41"/>
      <c r="AG405" s="41"/>
      <c r="AH405" s="41"/>
      <c r="AI405" s="41"/>
      <c r="AJ405" s="41"/>
      <c r="AK405" s="41"/>
      <c r="AL405" s="41"/>
      <c r="AM405" s="41"/>
      <c r="AN405" s="45">
        <f t="shared" si="188"/>
        <v>32.135374697824332</v>
      </c>
      <c r="AO405" s="41">
        <v>1241</v>
      </c>
      <c r="AP405" s="110"/>
      <c r="AQ405" s="111"/>
      <c r="AR405" s="126" t="str">
        <f t="shared" si="189"/>
        <v/>
      </c>
      <c r="AS405" s="126" t="str">
        <f t="shared" si="190"/>
        <v/>
      </c>
      <c r="AT405" s="127">
        <v>1278</v>
      </c>
      <c r="AU405" s="128"/>
      <c r="AV405" s="129"/>
      <c r="AW405" s="126" t="str">
        <f t="shared" si="191"/>
        <v/>
      </c>
      <c r="AX405" s="126" t="str">
        <f t="shared" si="192"/>
        <v/>
      </c>
      <c r="AY405" s="64" t="str">
        <f t="shared" si="193"/>
        <v/>
      </c>
      <c r="AZ405" s="97">
        <v>78.900000000000006</v>
      </c>
      <c r="BA405" s="68"/>
      <c r="BB405" s="68"/>
      <c r="BC405" s="68"/>
      <c r="BD405" s="68"/>
      <c r="BE405" s="15"/>
      <c r="BF405" s="5">
        <f t="shared" si="194"/>
        <v>15340</v>
      </c>
      <c r="BG405" s="41">
        <v>9600</v>
      </c>
      <c r="BH405" s="42">
        <v>1430</v>
      </c>
      <c r="BI405" s="42"/>
      <c r="BJ405" s="42"/>
      <c r="BK405" s="42"/>
      <c r="BL405" s="42"/>
      <c r="BM405" s="15">
        <v>4310</v>
      </c>
    </row>
    <row r="406" spans="1:65" outlineLevel="5">
      <c r="A406" s="22">
        <f t="shared" si="179"/>
        <v>12</v>
      </c>
      <c r="B406" s="9">
        <f t="shared" si="163"/>
        <v>43810</v>
      </c>
      <c r="C406" s="51">
        <v>369662</v>
      </c>
      <c r="D406" s="64">
        <f t="shared" si="184"/>
        <v>37.799999999999997</v>
      </c>
      <c r="E406" s="12">
        <v>37</v>
      </c>
      <c r="F406" s="12">
        <v>38</v>
      </c>
      <c r="G406" s="12">
        <v>36</v>
      </c>
      <c r="H406" s="12">
        <v>37</v>
      </c>
      <c r="I406" s="12">
        <v>42</v>
      </c>
      <c r="J406" s="12">
        <v>38</v>
      </c>
      <c r="K406" s="12">
        <v>36</v>
      </c>
      <c r="L406" s="12">
        <v>38</v>
      </c>
      <c r="M406" s="74" t="str">
        <f t="shared" si="185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86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7"/>
        <v/>
      </c>
      <c r="AF406" s="41"/>
      <c r="AG406" s="41"/>
      <c r="AH406" s="41"/>
      <c r="AI406" s="41"/>
      <c r="AJ406" s="41"/>
      <c r="AK406" s="41"/>
      <c r="AL406" s="41"/>
      <c r="AM406" s="41"/>
      <c r="AN406" s="45">
        <f t="shared" si="188"/>
        <v>32.370129870129873</v>
      </c>
      <c r="AO406" s="41">
        <v>1232</v>
      </c>
      <c r="AP406" s="110"/>
      <c r="AQ406" s="111"/>
      <c r="AR406" s="126" t="str">
        <f t="shared" si="189"/>
        <v/>
      </c>
      <c r="AS406" s="126" t="str">
        <f t="shared" si="190"/>
        <v/>
      </c>
      <c r="AT406" s="127">
        <v>1446</v>
      </c>
      <c r="AU406" s="128"/>
      <c r="AV406" s="129"/>
      <c r="AW406" s="126" t="str">
        <f t="shared" si="191"/>
        <v/>
      </c>
      <c r="AX406" s="126" t="str">
        <f t="shared" si="192"/>
        <v/>
      </c>
      <c r="AY406" s="64" t="str">
        <f t="shared" si="193"/>
        <v/>
      </c>
      <c r="AZ406" s="97">
        <v>79.2</v>
      </c>
      <c r="BA406" s="68"/>
      <c r="BB406" s="68"/>
      <c r="BC406" s="68"/>
      <c r="BD406" s="68"/>
      <c r="BE406" s="15"/>
      <c r="BF406" s="5">
        <f t="shared" si="194"/>
        <v>15180</v>
      </c>
      <c r="BG406" s="41">
        <v>9600</v>
      </c>
      <c r="BH406" s="42">
        <v>1380</v>
      </c>
      <c r="BI406" s="42"/>
      <c r="BJ406" s="42"/>
      <c r="BK406" s="42"/>
      <c r="BL406" s="42"/>
      <c r="BM406" s="15">
        <v>4200</v>
      </c>
    </row>
    <row r="407" spans="1:65" outlineLevel="5">
      <c r="A407" s="22">
        <f t="shared" si="179"/>
        <v>12</v>
      </c>
      <c r="B407" s="9">
        <f t="shared" si="163"/>
        <v>43811</v>
      </c>
      <c r="C407" s="51">
        <v>367305</v>
      </c>
      <c r="D407" s="64">
        <f t="shared" si="184"/>
        <v>37.9</v>
      </c>
      <c r="E407" s="12">
        <v>37</v>
      </c>
      <c r="F407" s="12">
        <v>38</v>
      </c>
      <c r="G407" s="12">
        <v>37</v>
      </c>
      <c r="H407" s="12">
        <v>37</v>
      </c>
      <c r="I407" s="12">
        <v>42</v>
      </c>
      <c r="J407" s="12">
        <v>38</v>
      </c>
      <c r="K407" s="12">
        <v>36</v>
      </c>
      <c r="L407" s="12">
        <v>38</v>
      </c>
      <c r="M407" s="74" t="str">
        <f t="shared" si="185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6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7"/>
        <v/>
      </c>
      <c r="AF407" s="41"/>
      <c r="AG407" s="41"/>
      <c r="AH407" s="41"/>
      <c r="AI407" s="41"/>
      <c r="AJ407" s="41"/>
      <c r="AK407" s="41"/>
      <c r="AL407" s="41"/>
      <c r="AM407" s="41"/>
      <c r="AN407" s="45">
        <f t="shared" si="188"/>
        <v>28.877624909485881</v>
      </c>
      <c r="AO407" s="41">
        <v>1381</v>
      </c>
      <c r="AP407" s="110"/>
      <c r="AQ407" s="111"/>
      <c r="AR407" s="126" t="str">
        <f t="shared" si="189"/>
        <v/>
      </c>
      <c r="AS407" s="126" t="str">
        <f t="shared" si="190"/>
        <v/>
      </c>
      <c r="AT407" s="127">
        <v>1488</v>
      </c>
      <c r="AU407" s="128"/>
      <c r="AV407" s="129"/>
      <c r="AW407" s="126" t="str">
        <f t="shared" si="191"/>
        <v/>
      </c>
      <c r="AX407" s="126" t="str">
        <f t="shared" si="192"/>
        <v/>
      </c>
      <c r="AY407" s="64" t="str">
        <f t="shared" si="193"/>
        <v/>
      </c>
      <c r="AZ407" s="97">
        <v>78.099999999999994</v>
      </c>
      <c r="BA407" s="68"/>
      <c r="BB407" s="68"/>
      <c r="BC407" s="68"/>
      <c r="BD407" s="68"/>
      <c r="BE407" s="15"/>
      <c r="BF407" s="5">
        <f t="shared" si="194"/>
        <v>16190</v>
      </c>
      <c r="BG407" s="41">
        <v>9600</v>
      </c>
      <c r="BH407" s="42">
        <v>2400</v>
      </c>
      <c r="BI407" s="42"/>
      <c r="BJ407" s="42"/>
      <c r="BK407" s="42"/>
      <c r="BL407" s="42"/>
      <c r="BM407" s="15">
        <v>4190</v>
      </c>
    </row>
    <row r="408" spans="1:65" outlineLevel="5">
      <c r="A408" s="22">
        <f t="shared" si="179"/>
        <v>12</v>
      </c>
      <c r="B408" s="9">
        <f t="shared" si="163"/>
        <v>43812</v>
      </c>
      <c r="C408" s="51">
        <v>356260</v>
      </c>
      <c r="D408" s="64">
        <f t="shared" si="184"/>
        <v>38.299999999999997</v>
      </c>
      <c r="E408" s="12">
        <v>38</v>
      </c>
      <c r="F408" s="12">
        <v>38</v>
      </c>
      <c r="G408" s="12">
        <v>37</v>
      </c>
      <c r="H408" s="12">
        <v>37</v>
      </c>
      <c r="I408" s="12">
        <v>43</v>
      </c>
      <c r="J408" s="12">
        <v>38</v>
      </c>
      <c r="K408" s="12">
        <v>37</v>
      </c>
      <c r="L408" s="12">
        <v>38</v>
      </c>
      <c r="M408" s="74">
        <f t="shared" si="185"/>
        <v>7.5</v>
      </c>
      <c r="N408" s="83">
        <v>7.5</v>
      </c>
      <c r="O408" s="83">
        <v>7.48</v>
      </c>
      <c r="P408" s="83">
        <v>7.51</v>
      </c>
      <c r="Q408" s="83">
        <v>7.46</v>
      </c>
      <c r="R408" s="83"/>
      <c r="S408" s="83"/>
      <c r="T408" s="83"/>
      <c r="U408" s="83"/>
      <c r="V408" s="5" t="str">
        <f t="shared" si="186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7"/>
        <v/>
      </c>
      <c r="AF408" s="41"/>
      <c r="AG408" s="41"/>
      <c r="AH408" s="41"/>
      <c r="AI408" s="41"/>
      <c r="AJ408" s="41"/>
      <c r="AK408" s="41"/>
      <c r="AL408" s="41"/>
      <c r="AM408" s="41"/>
      <c r="AN408" s="45">
        <f t="shared" si="188"/>
        <v>30.00752445447705</v>
      </c>
      <c r="AO408" s="41">
        <v>1329</v>
      </c>
      <c r="AP408" s="110">
        <v>4.95</v>
      </c>
      <c r="AQ408" s="111">
        <v>3.61</v>
      </c>
      <c r="AR408" s="126">
        <f t="shared" si="189"/>
        <v>72.929292929292927</v>
      </c>
      <c r="AS408" s="126">
        <f t="shared" si="190"/>
        <v>27.070707070707073</v>
      </c>
      <c r="AT408" s="127">
        <v>1466</v>
      </c>
      <c r="AU408" s="128">
        <v>2.4300000000000002</v>
      </c>
      <c r="AV408" s="129">
        <v>1.37</v>
      </c>
      <c r="AW408" s="126">
        <f t="shared" si="191"/>
        <v>56.378600823045268</v>
      </c>
      <c r="AX408" s="126">
        <f t="shared" si="192"/>
        <v>43.621399176954732</v>
      </c>
      <c r="AY408" s="64">
        <f t="shared" si="193"/>
        <v>52.025296607954829</v>
      </c>
      <c r="AZ408" s="97">
        <v>78.7</v>
      </c>
      <c r="BA408" s="68"/>
      <c r="BB408" s="68"/>
      <c r="BC408" s="68"/>
      <c r="BD408" s="68"/>
      <c r="BE408" s="15"/>
      <c r="BF408" s="5">
        <f t="shared" si="194"/>
        <v>16710</v>
      </c>
      <c r="BG408" s="41">
        <v>9600</v>
      </c>
      <c r="BH408" s="42">
        <v>2980</v>
      </c>
      <c r="BI408" s="42"/>
      <c r="BJ408" s="42"/>
      <c r="BK408" s="42"/>
      <c r="BL408" s="42"/>
      <c r="BM408" s="15">
        <v>4130</v>
      </c>
    </row>
    <row r="409" spans="1:65" outlineLevel="5">
      <c r="A409" s="22">
        <f t="shared" si="179"/>
        <v>12</v>
      </c>
      <c r="B409" s="9">
        <f t="shared" si="163"/>
        <v>43813</v>
      </c>
      <c r="C409" s="51">
        <v>351039</v>
      </c>
      <c r="D409" s="64">
        <f t="shared" si="184"/>
        <v>38.4</v>
      </c>
      <c r="E409" s="12">
        <v>38</v>
      </c>
      <c r="F409" s="12">
        <v>38</v>
      </c>
      <c r="G409" s="12">
        <v>37</v>
      </c>
      <c r="H409" s="12">
        <v>38</v>
      </c>
      <c r="I409" s="12">
        <v>43</v>
      </c>
      <c r="J409" s="12">
        <v>38</v>
      </c>
      <c r="K409" s="12">
        <v>37</v>
      </c>
      <c r="L409" s="12">
        <v>38</v>
      </c>
      <c r="M409" s="74" t="str">
        <f t="shared" si="185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6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7"/>
        <v/>
      </c>
      <c r="AF409" s="41"/>
      <c r="AG409" s="41"/>
      <c r="AH409" s="41"/>
      <c r="AI409" s="41"/>
      <c r="AJ409" s="41"/>
      <c r="AK409" s="41"/>
      <c r="AL409" s="41"/>
      <c r="AM409" s="41"/>
      <c r="AN409" s="45">
        <f t="shared" si="188"/>
        <v>31.37686860739575</v>
      </c>
      <c r="AO409" s="41">
        <v>1271</v>
      </c>
      <c r="AP409" s="110"/>
      <c r="AQ409" s="111"/>
      <c r="AR409" s="126" t="str">
        <f t="shared" si="189"/>
        <v/>
      </c>
      <c r="AS409" s="126" t="str">
        <f t="shared" si="190"/>
        <v/>
      </c>
      <c r="AT409" s="127">
        <v>1464</v>
      </c>
      <c r="AU409" s="128"/>
      <c r="AV409" s="129"/>
      <c r="AW409" s="126" t="str">
        <f t="shared" si="191"/>
        <v/>
      </c>
      <c r="AX409" s="126" t="str">
        <f t="shared" si="192"/>
        <v/>
      </c>
      <c r="AY409" s="64" t="str">
        <f t="shared" si="193"/>
        <v/>
      </c>
      <c r="AZ409" s="97"/>
      <c r="BA409" s="68"/>
      <c r="BB409" s="68"/>
      <c r="BC409" s="68"/>
      <c r="BD409" s="68"/>
      <c r="BE409" s="15"/>
      <c r="BF409" s="5">
        <f t="shared" si="194"/>
        <v>15450</v>
      </c>
      <c r="BG409" s="41">
        <v>4800</v>
      </c>
      <c r="BH409" s="42">
        <v>6470</v>
      </c>
      <c r="BI409" s="42"/>
      <c r="BJ409" s="42"/>
      <c r="BK409" s="42"/>
      <c r="BL409" s="42"/>
      <c r="BM409" s="15">
        <v>4180</v>
      </c>
    </row>
    <row r="410" spans="1:65" outlineLevel="5">
      <c r="A410" s="22">
        <f t="shared" si="179"/>
        <v>12</v>
      </c>
      <c r="B410" s="9">
        <f t="shared" si="163"/>
        <v>43814</v>
      </c>
      <c r="C410" s="51">
        <v>334031</v>
      </c>
      <c r="D410" s="64">
        <f t="shared" si="184"/>
        <v>38.299999999999997</v>
      </c>
      <c r="E410" s="12">
        <v>38</v>
      </c>
      <c r="F410" s="12">
        <v>38</v>
      </c>
      <c r="G410" s="12">
        <v>37</v>
      </c>
      <c r="H410" s="12">
        <v>37</v>
      </c>
      <c r="I410" s="12">
        <v>43</v>
      </c>
      <c r="J410" s="12">
        <v>38</v>
      </c>
      <c r="K410" s="12">
        <v>37</v>
      </c>
      <c r="L410" s="12">
        <v>38</v>
      </c>
      <c r="M410" s="74" t="str">
        <f t="shared" si="185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6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7"/>
        <v/>
      </c>
      <c r="AF410" s="41"/>
      <c r="AG410" s="41"/>
      <c r="AH410" s="41"/>
      <c r="AI410" s="41"/>
      <c r="AJ410" s="41"/>
      <c r="AK410" s="41"/>
      <c r="AL410" s="41"/>
      <c r="AM410" s="41"/>
      <c r="AN410" s="45">
        <f t="shared" si="188"/>
        <v>30.512624330527927</v>
      </c>
      <c r="AO410" s="41">
        <v>1307</v>
      </c>
      <c r="AP410" s="110"/>
      <c r="AQ410" s="111"/>
      <c r="AR410" s="126" t="str">
        <f t="shared" si="189"/>
        <v/>
      </c>
      <c r="AS410" s="126" t="str">
        <f t="shared" si="190"/>
        <v/>
      </c>
      <c r="AT410" s="127">
        <v>1474</v>
      </c>
      <c r="AU410" s="128"/>
      <c r="AV410" s="129"/>
      <c r="AW410" s="126" t="str">
        <f t="shared" si="191"/>
        <v/>
      </c>
      <c r="AX410" s="126" t="str">
        <f t="shared" si="192"/>
        <v/>
      </c>
      <c r="AY410" s="64" t="str">
        <f t="shared" si="193"/>
        <v/>
      </c>
      <c r="AZ410" s="97"/>
      <c r="BA410" s="68"/>
      <c r="BB410" s="68"/>
      <c r="BC410" s="68"/>
      <c r="BD410" s="68"/>
      <c r="BE410" s="15"/>
      <c r="BF410" s="5">
        <f t="shared" si="194"/>
        <v>15150</v>
      </c>
      <c r="BG410" s="41">
        <v>4800</v>
      </c>
      <c r="BH410" s="42">
        <v>6100</v>
      </c>
      <c r="BI410" s="42"/>
      <c r="BJ410" s="42"/>
      <c r="BK410" s="42"/>
      <c r="BL410" s="42"/>
      <c r="BM410" s="15">
        <v>4250</v>
      </c>
    </row>
    <row r="411" spans="1:65" outlineLevel="5">
      <c r="A411" s="22">
        <f t="shared" si="179"/>
        <v>12</v>
      </c>
      <c r="B411" s="9">
        <f t="shared" si="163"/>
        <v>43815</v>
      </c>
      <c r="C411" s="51">
        <v>340066</v>
      </c>
      <c r="D411" s="64">
        <f t="shared" si="184"/>
        <v>38.4</v>
      </c>
      <c r="E411" s="12">
        <v>38</v>
      </c>
      <c r="F411" s="12">
        <v>38</v>
      </c>
      <c r="G411" s="12">
        <v>37</v>
      </c>
      <c r="H411" s="12">
        <v>37</v>
      </c>
      <c r="I411" s="12">
        <v>43</v>
      </c>
      <c r="J411" s="12">
        <v>38</v>
      </c>
      <c r="K411" s="12">
        <v>37</v>
      </c>
      <c r="L411" s="12">
        <v>39</v>
      </c>
      <c r="M411" s="74" t="str">
        <f t="shared" si="185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86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7"/>
        <v/>
      </c>
      <c r="AF411" s="41"/>
      <c r="AG411" s="41"/>
      <c r="AH411" s="41"/>
      <c r="AI411" s="41"/>
      <c r="AJ411" s="41"/>
      <c r="AK411" s="41"/>
      <c r="AL411" s="41"/>
      <c r="AM411" s="41"/>
      <c r="AN411" s="45">
        <f t="shared" si="188"/>
        <v>28.794223826714802</v>
      </c>
      <c r="AO411" s="41">
        <v>1385</v>
      </c>
      <c r="AP411" s="110"/>
      <c r="AQ411" s="111"/>
      <c r="AR411" s="126" t="str">
        <f t="shared" si="189"/>
        <v/>
      </c>
      <c r="AS411" s="126" t="str">
        <f t="shared" si="190"/>
        <v/>
      </c>
      <c r="AT411" s="127">
        <v>1638</v>
      </c>
      <c r="AU411" s="128"/>
      <c r="AV411" s="129"/>
      <c r="AW411" s="126" t="str">
        <f t="shared" si="191"/>
        <v/>
      </c>
      <c r="AX411" s="126" t="str">
        <f t="shared" si="192"/>
        <v/>
      </c>
      <c r="AY411" s="64" t="str">
        <f t="shared" si="193"/>
        <v/>
      </c>
      <c r="AZ411" s="97">
        <v>78.8</v>
      </c>
      <c r="BA411" s="68"/>
      <c r="BB411" s="68"/>
      <c r="BC411" s="68"/>
      <c r="BD411" s="68"/>
      <c r="BE411" s="15"/>
      <c r="BF411" s="5">
        <f t="shared" si="194"/>
        <v>15440</v>
      </c>
      <c r="BG411" s="41">
        <v>7500</v>
      </c>
      <c r="BH411" s="42">
        <v>3540</v>
      </c>
      <c r="BI411" s="42"/>
      <c r="BJ411" s="42"/>
      <c r="BK411" s="42"/>
      <c r="BL411" s="42"/>
      <c r="BM411" s="15">
        <v>4400</v>
      </c>
    </row>
    <row r="412" spans="1:65" outlineLevel="5">
      <c r="A412" s="22">
        <f t="shared" si="179"/>
        <v>12</v>
      </c>
      <c r="B412" s="9">
        <f t="shared" si="163"/>
        <v>43816</v>
      </c>
      <c r="C412" s="51">
        <v>355968</v>
      </c>
      <c r="D412" s="64">
        <f t="shared" si="184"/>
        <v>37.9</v>
      </c>
      <c r="E412" s="12">
        <v>36</v>
      </c>
      <c r="F412" s="12">
        <v>38</v>
      </c>
      <c r="G412" s="12">
        <v>37</v>
      </c>
      <c r="H412" s="12">
        <v>37</v>
      </c>
      <c r="I412" s="12">
        <v>42</v>
      </c>
      <c r="J412" s="12">
        <v>38</v>
      </c>
      <c r="K412" s="12">
        <v>37</v>
      </c>
      <c r="L412" s="12">
        <v>38</v>
      </c>
      <c r="M412" s="74" t="str">
        <f t="shared" si="185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6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7"/>
        <v/>
      </c>
      <c r="AF412" s="41"/>
      <c r="AG412" s="41"/>
      <c r="AH412" s="41"/>
      <c r="AI412" s="41"/>
      <c r="AJ412" s="41"/>
      <c r="AK412" s="41"/>
      <c r="AL412" s="41"/>
      <c r="AM412" s="41"/>
      <c r="AN412" s="45">
        <f t="shared" si="188"/>
        <v>26.116568434839554</v>
      </c>
      <c r="AO412" s="41">
        <v>1527</v>
      </c>
      <c r="AP412" s="110"/>
      <c r="AQ412" s="111"/>
      <c r="AR412" s="126" t="str">
        <f t="shared" si="189"/>
        <v/>
      </c>
      <c r="AS412" s="126" t="str">
        <f t="shared" si="190"/>
        <v/>
      </c>
      <c r="AT412" s="127">
        <v>1863</v>
      </c>
      <c r="AU412" s="128"/>
      <c r="AV412" s="129"/>
      <c r="AW412" s="126" t="str">
        <f t="shared" si="191"/>
        <v/>
      </c>
      <c r="AX412" s="126" t="str">
        <f t="shared" si="192"/>
        <v/>
      </c>
      <c r="AY412" s="64" t="str">
        <f t="shared" si="193"/>
        <v/>
      </c>
      <c r="AZ412" s="97">
        <v>78.7</v>
      </c>
      <c r="BA412" s="68"/>
      <c r="BB412" s="68"/>
      <c r="BC412" s="68"/>
      <c r="BD412" s="68"/>
      <c r="BE412" s="15"/>
      <c r="BF412" s="5">
        <f t="shared" si="194"/>
        <v>15660</v>
      </c>
      <c r="BG412" s="41">
        <v>7400</v>
      </c>
      <c r="BH412" s="42">
        <v>3840</v>
      </c>
      <c r="BI412" s="42"/>
      <c r="BJ412" s="42"/>
      <c r="BK412" s="42"/>
      <c r="BL412" s="42"/>
      <c r="BM412" s="15">
        <v>4420</v>
      </c>
    </row>
    <row r="413" spans="1:65" outlineLevel="5">
      <c r="A413" s="22">
        <f t="shared" si="179"/>
        <v>12</v>
      </c>
      <c r="B413" s="9">
        <f t="shared" si="163"/>
        <v>43817</v>
      </c>
      <c r="C413" s="51">
        <v>361461</v>
      </c>
      <c r="D413" s="64">
        <f t="shared" si="184"/>
        <v>37.799999999999997</v>
      </c>
      <c r="E413" s="12">
        <v>37</v>
      </c>
      <c r="F413" s="12">
        <v>38</v>
      </c>
      <c r="G413" s="12">
        <v>36</v>
      </c>
      <c r="H413" s="12">
        <v>37</v>
      </c>
      <c r="I413" s="12">
        <v>42</v>
      </c>
      <c r="J413" s="12">
        <v>38</v>
      </c>
      <c r="K413" s="12">
        <v>36</v>
      </c>
      <c r="L413" s="12">
        <v>38</v>
      </c>
      <c r="M413" s="74" t="str">
        <f t="shared" si="185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86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7"/>
        <v/>
      </c>
      <c r="AF413" s="41"/>
      <c r="AG413" s="41"/>
      <c r="AH413" s="41"/>
      <c r="AI413" s="41"/>
      <c r="AJ413" s="41"/>
      <c r="AK413" s="41"/>
      <c r="AL413" s="41"/>
      <c r="AM413" s="41"/>
      <c r="AN413" s="45">
        <f t="shared" si="188"/>
        <v>33.853989813242784</v>
      </c>
      <c r="AO413" s="41">
        <v>1178</v>
      </c>
      <c r="AP413" s="110"/>
      <c r="AQ413" s="111"/>
      <c r="AR413" s="126" t="str">
        <f t="shared" si="189"/>
        <v/>
      </c>
      <c r="AS413" s="126" t="str">
        <f t="shared" si="190"/>
        <v/>
      </c>
      <c r="AT413" s="127">
        <v>1378</v>
      </c>
      <c r="AU413" s="128"/>
      <c r="AV413" s="129"/>
      <c r="AW413" s="126" t="str">
        <f t="shared" si="191"/>
        <v/>
      </c>
      <c r="AX413" s="126" t="str">
        <f t="shared" si="192"/>
        <v/>
      </c>
      <c r="AY413" s="64" t="str">
        <f t="shared" si="193"/>
        <v/>
      </c>
      <c r="AZ413" s="97">
        <v>79.3</v>
      </c>
      <c r="BA413" s="68"/>
      <c r="BB413" s="68"/>
      <c r="BC413" s="68"/>
      <c r="BD413" s="68"/>
      <c r="BE413" s="15"/>
      <c r="BF413" s="5">
        <f t="shared" si="194"/>
        <v>16050</v>
      </c>
      <c r="BG413" s="41">
        <v>9600</v>
      </c>
      <c r="BH413" s="42">
        <v>2140</v>
      </c>
      <c r="BI413" s="42"/>
      <c r="BJ413" s="42"/>
      <c r="BK413" s="42"/>
      <c r="BL413" s="42"/>
      <c r="BM413" s="15">
        <v>4310</v>
      </c>
    </row>
    <row r="414" spans="1:65" outlineLevel="5">
      <c r="A414" s="22">
        <f t="shared" si="179"/>
        <v>12</v>
      </c>
      <c r="B414" s="9">
        <f t="shared" si="163"/>
        <v>43818</v>
      </c>
      <c r="C414" s="51">
        <v>347698</v>
      </c>
      <c r="D414" s="64">
        <f t="shared" si="184"/>
        <v>38</v>
      </c>
      <c r="E414" s="12">
        <v>38</v>
      </c>
      <c r="F414" s="12">
        <v>38</v>
      </c>
      <c r="G414" s="12">
        <v>36</v>
      </c>
      <c r="H414" s="12">
        <v>37</v>
      </c>
      <c r="I414" s="12">
        <v>43</v>
      </c>
      <c r="J414" s="12">
        <v>38</v>
      </c>
      <c r="K414" s="12">
        <v>36</v>
      </c>
      <c r="L414" s="12">
        <v>38</v>
      </c>
      <c r="M414" s="74" t="str">
        <f t="shared" si="185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6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7"/>
        <v/>
      </c>
      <c r="AF414" s="41"/>
      <c r="AG414" s="41"/>
      <c r="AH414" s="41"/>
      <c r="AI414" s="41"/>
      <c r="AJ414" s="41"/>
      <c r="AK414" s="41"/>
      <c r="AL414" s="41"/>
      <c r="AM414" s="41"/>
      <c r="AN414" s="45">
        <f t="shared" si="188"/>
        <v>32.006420545746387</v>
      </c>
      <c r="AO414" s="41">
        <v>1246</v>
      </c>
      <c r="AP414" s="110"/>
      <c r="AQ414" s="111"/>
      <c r="AR414" s="126" t="str">
        <f t="shared" si="189"/>
        <v/>
      </c>
      <c r="AS414" s="126" t="str">
        <f t="shared" si="190"/>
        <v/>
      </c>
      <c r="AT414" s="127">
        <v>1283</v>
      </c>
      <c r="AU414" s="128"/>
      <c r="AV414" s="129"/>
      <c r="AW414" s="126" t="str">
        <f t="shared" si="191"/>
        <v/>
      </c>
      <c r="AX414" s="126" t="str">
        <f t="shared" si="192"/>
        <v/>
      </c>
      <c r="AY414" s="64" t="str">
        <f t="shared" si="193"/>
        <v/>
      </c>
      <c r="AZ414" s="97">
        <v>79.099999999999994</v>
      </c>
      <c r="BA414" s="68"/>
      <c r="BB414" s="68"/>
      <c r="BC414" s="68"/>
      <c r="BD414" s="68"/>
      <c r="BE414" s="15"/>
      <c r="BF414" s="5">
        <f t="shared" si="194"/>
        <v>18810</v>
      </c>
      <c r="BG414" s="41">
        <v>9600</v>
      </c>
      <c r="BH414" s="42">
        <v>4850</v>
      </c>
      <c r="BI414" s="42"/>
      <c r="BJ414" s="42"/>
      <c r="BK414" s="42"/>
      <c r="BL414" s="42"/>
      <c r="BM414" s="15">
        <v>4360</v>
      </c>
    </row>
    <row r="415" spans="1:65" outlineLevel="5">
      <c r="A415" s="22">
        <f t="shared" si="179"/>
        <v>12</v>
      </c>
      <c r="B415" s="9">
        <f t="shared" si="163"/>
        <v>43819</v>
      </c>
      <c r="C415" s="51">
        <v>352309</v>
      </c>
      <c r="D415" s="64">
        <f t="shared" si="184"/>
        <v>38</v>
      </c>
      <c r="E415" s="12">
        <v>38</v>
      </c>
      <c r="F415" s="12">
        <v>38</v>
      </c>
      <c r="G415" s="12">
        <v>36</v>
      </c>
      <c r="H415" s="12">
        <v>37</v>
      </c>
      <c r="I415" s="12">
        <v>43</v>
      </c>
      <c r="J415" s="12">
        <v>38</v>
      </c>
      <c r="K415" s="12">
        <v>36</v>
      </c>
      <c r="L415" s="12">
        <v>38</v>
      </c>
      <c r="M415" s="74">
        <f t="shared" si="185"/>
        <v>7.4</v>
      </c>
      <c r="N415" s="83">
        <v>7.47</v>
      </c>
      <c r="O415" s="83">
        <v>7.42</v>
      </c>
      <c r="P415" s="83">
        <v>7.42</v>
      </c>
      <c r="Q415" s="83">
        <v>7.41</v>
      </c>
      <c r="R415" s="83"/>
      <c r="S415" s="83"/>
      <c r="T415" s="83"/>
      <c r="U415" s="83"/>
      <c r="V415" s="5" t="str">
        <f t="shared" si="186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7"/>
        <v/>
      </c>
      <c r="AF415" s="41"/>
      <c r="AG415" s="41"/>
      <c r="AH415" s="41"/>
      <c r="AI415" s="41"/>
      <c r="AJ415" s="41"/>
      <c r="AK415" s="41"/>
      <c r="AL415" s="41"/>
      <c r="AM415" s="41"/>
      <c r="AN415" s="45">
        <f t="shared" si="188"/>
        <v>28.00561797752809</v>
      </c>
      <c r="AO415" s="41">
        <v>1424</v>
      </c>
      <c r="AP415" s="110">
        <v>4.08</v>
      </c>
      <c r="AQ415" s="111">
        <v>3.11</v>
      </c>
      <c r="AR415" s="126">
        <f t="shared" si="189"/>
        <v>76.225490196078425</v>
      </c>
      <c r="AS415" s="126">
        <f t="shared" si="190"/>
        <v>23.774509803921575</v>
      </c>
      <c r="AT415" s="127">
        <v>1435</v>
      </c>
      <c r="AU415" s="128">
        <v>2.44</v>
      </c>
      <c r="AV415" s="129">
        <v>1.34</v>
      </c>
      <c r="AW415" s="126">
        <f t="shared" si="191"/>
        <v>54.918032786885249</v>
      </c>
      <c r="AX415" s="126">
        <f t="shared" si="192"/>
        <v>45.081967213114751</v>
      </c>
      <c r="AY415" s="64">
        <f t="shared" si="193"/>
        <v>62.005261619409509</v>
      </c>
      <c r="AZ415" s="97">
        <v>79.599999999999994</v>
      </c>
      <c r="BA415" s="68">
        <v>60.69</v>
      </c>
      <c r="BB415" s="68"/>
      <c r="BC415" s="68"/>
      <c r="BD415" s="68"/>
      <c r="BE415" s="15"/>
      <c r="BF415" s="5">
        <f t="shared" si="194"/>
        <v>15580</v>
      </c>
      <c r="BG415" s="41">
        <v>9600</v>
      </c>
      <c r="BH415" s="42">
        <v>2200</v>
      </c>
      <c r="BI415" s="42"/>
      <c r="BJ415" s="42"/>
      <c r="BK415" s="42"/>
      <c r="BL415" s="42"/>
      <c r="BM415" s="15">
        <v>3780</v>
      </c>
    </row>
    <row r="416" spans="1:65" outlineLevel="5">
      <c r="A416" s="22">
        <f t="shared" si="179"/>
        <v>12</v>
      </c>
      <c r="B416" s="9">
        <f t="shared" ref="B416:B426" si="195">B415+1</f>
        <v>43820</v>
      </c>
      <c r="C416" s="51">
        <v>343524</v>
      </c>
      <c r="D416" s="64">
        <f t="shared" si="184"/>
        <v>38</v>
      </c>
      <c r="E416" s="12">
        <v>38</v>
      </c>
      <c r="F416" s="12">
        <v>38</v>
      </c>
      <c r="G416" s="12">
        <v>36</v>
      </c>
      <c r="H416" s="12">
        <v>37</v>
      </c>
      <c r="I416" s="12">
        <v>43</v>
      </c>
      <c r="J416" s="12">
        <v>38</v>
      </c>
      <c r="K416" s="12">
        <v>36</v>
      </c>
      <c r="L416" s="12">
        <v>38</v>
      </c>
      <c r="M416" s="74" t="str">
        <f t="shared" si="185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6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7"/>
        <v/>
      </c>
      <c r="AF416" s="41"/>
      <c r="AG416" s="41"/>
      <c r="AH416" s="41"/>
      <c r="AI416" s="41"/>
      <c r="AJ416" s="41"/>
      <c r="AK416" s="41"/>
      <c r="AL416" s="41"/>
      <c r="AM416" s="41"/>
      <c r="AN416" s="45">
        <f t="shared" si="188"/>
        <v>31.278431372549019</v>
      </c>
      <c r="AO416" s="41">
        <v>1275</v>
      </c>
      <c r="AP416" s="110"/>
      <c r="AQ416" s="111"/>
      <c r="AR416" s="126" t="str">
        <f t="shared" si="189"/>
        <v/>
      </c>
      <c r="AS416" s="126" t="str">
        <f t="shared" si="190"/>
        <v/>
      </c>
      <c r="AT416" s="127">
        <v>1351</v>
      </c>
      <c r="AU416" s="128"/>
      <c r="AV416" s="129"/>
      <c r="AW416" s="126" t="str">
        <f t="shared" si="191"/>
        <v/>
      </c>
      <c r="AX416" s="126" t="str">
        <f t="shared" si="192"/>
        <v/>
      </c>
      <c r="AY416" s="64" t="str">
        <f t="shared" si="193"/>
        <v/>
      </c>
      <c r="AZ416" s="97"/>
      <c r="BA416" s="68"/>
      <c r="BB416" s="68"/>
      <c r="BC416" s="68"/>
      <c r="BD416" s="68"/>
      <c r="BE416" s="15"/>
      <c r="BF416" s="5">
        <f t="shared" si="194"/>
        <v>15480</v>
      </c>
      <c r="BG416" s="41">
        <v>6600</v>
      </c>
      <c r="BH416" s="42">
        <v>4800</v>
      </c>
      <c r="BI416" s="42"/>
      <c r="BJ416" s="42"/>
      <c r="BK416" s="42"/>
      <c r="BL416" s="42"/>
      <c r="BM416" s="15">
        <v>4080</v>
      </c>
    </row>
    <row r="417" spans="1:65" outlineLevel="5">
      <c r="A417" s="22">
        <f t="shared" si="179"/>
        <v>12</v>
      </c>
      <c r="B417" s="9">
        <f t="shared" si="195"/>
        <v>43821</v>
      </c>
      <c r="C417" s="51">
        <v>314986</v>
      </c>
      <c r="D417" s="64">
        <f t="shared" si="184"/>
        <v>38</v>
      </c>
      <c r="E417" s="12">
        <v>38</v>
      </c>
      <c r="F417" s="12">
        <v>38</v>
      </c>
      <c r="G417" s="12">
        <v>36</v>
      </c>
      <c r="H417" s="12">
        <v>37</v>
      </c>
      <c r="I417" s="12">
        <v>43</v>
      </c>
      <c r="J417" s="12">
        <v>38</v>
      </c>
      <c r="K417" s="12">
        <v>36</v>
      </c>
      <c r="L417" s="12">
        <v>38</v>
      </c>
      <c r="M417" s="74" t="str">
        <f t="shared" si="185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6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7"/>
        <v/>
      </c>
      <c r="AF417" s="41"/>
      <c r="AG417" s="41"/>
      <c r="AH417" s="41"/>
      <c r="AI417" s="41"/>
      <c r="AJ417" s="41"/>
      <c r="AK417" s="41"/>
      <c r="AL417" s="41"/>
      <c r="AM417" s="41"/>
      <c r="AN417" s="45">
        <f t="shared" si="188"/>
        <v>31.955128205128204</v>
      </c>
      <c r="AO417" s="41">
        <v>1248</v>
      </c>
      <c r="AP417" s="110"/>
      <c r="AQ417" s="111"/>
      <c r="AR417" s="126" t="str">
        <f t="shared" si="189"/>
        <v/>
      </c>
      <c r="AS417" s="126" t="str">
        <f t="shared" si="190"/>
        <v/>
      </c>
      <c r="AT417" s="127">
        <v>1331</v>
      </c>
      <c r="AU417" s="128"/>
      <c r="AV417" s="129"/>
      <c r="AW417" s="126" t="str">
        <f t="shared" si="191"/>
        <v/>
      </c>
      <c r="AX417" s="126" t="str">
        <f t="shared" si="192"/>
        <v/>
      </c>
      <c r="AY417" s="64" t="str">
        <f t="shared" si="193"/>
        <v/>
      </c>
      <c r="AZ417" s="97"/>
      <c r="BA417" s="68"/>
      <c r="BB417" s="68"/>
      <c r="BC417" s="68"/>
      <c r="BD417" s="68"/>
      <c r="BE417" s="15"/>
      <c r="BF417" s="5">
        <f t="shared" si="194"/>
        <v>15190</v>
      </c>
      <c r="BG417" s="41">
        <v>4800</v>
      </c>
      <c r="BH417" s="42">
        <v>6260</v>
      </c>
      <c r="BI417" s="42"/>
      <c r="BJ417" s="42"/>
      <c r="BK417" s="42"/>
      <c r="BL417" s="42"/>
      <c r="BM417" s="15">
        <v>4130</v>
      </c>
    </row>
    <row r="418" spans="1:65" outlineLevel="5">
      <c r="A418" s="22">
        <f t="shared" si="179"/>
        <v>12</v>
      </c>
      <c r="B418" s="9">
        <f t="shared" si="195"/>
        <v>43822</v>
      </c>
      <c r="C418" s="51">
        <v>326785</v>
      </c>
      <c r="D418" s="64">
        <f t="shared" si="184"/>
        <v>37.4</v>
      </c>
      <c r="E418" s="12">
        <v>38</v>
      </c>
      <c r="F418" s="12">
        <v>37</v>
      </c>
      <c r="G418" s="12">
        <v>35</v>
      </c>
      <c r="H418" s="12">
        <v>36</v>
      </c>
      <c r="I418" s="12">
        <v>43</v>
      </c>
      <c r="J418" s="12">
        <v>38</v>
      </c>
      <c r="K418" s="12">
        <v>35</v>
      </c>
      <c r="L418" s="12">
        <v>37</v>
      </c>
      <c r="M418" s="74" t="str">
        <f t="shared" si="185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86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7"/>
        <v/>
      </c>
      <c r="AF418" s="41"/>
      <c r="AG418" s="41"/>
      <c r="AH418" s="41"/>
      <c r="AI418" s="41"/>
      <c r="AJ418" s="41"/>
      <c r="AK418" s="41"/>
      <c r="AL418" s="41"/>
      <c r="AM418" s="41"/>
      <c r="AN418" s="45">
        <f t="shared" si="188"/>
        <v>26.891436277815238</v>
      </c>
      <c r="AO418" s="41">
        <v>1483</v>
      </c>
      <c r="AP418" s="110"/>
      <c r="AQ418" s="111"/>
      <c r="AR418" s="126" t="str">
        <f t="shared" si="189"/>
        <v/>
      </c>
      <c r="AS418" s="126" t="str">
        <f t="shared" si="190"/>
        <v/>
      </c>
      <c r="AT418" s="127">
        <v>1622</v>
      </c>
      <c r="AU418" s="128"/>
      <c r="AV418" s="129"/>
      <c r="AW418" s="126" t="str">
        <f t="shared" si="191"/>
        <v/>
      </c>
      <c r="AX418" s="126" t="str">
        <f t="shared" si="192"/>
        <v/>
      </c>
      <c r="AY418" s="64" t="str">
        <f t="shared" si="193"/>
        <v/>
      </c>
      <c r="AZ418" s="97">
        <v>79.400000000000006</v>
      </c>
      <c r="BA418" s="68"/>
      <c r="BB418" s="68"/>
      <c r="BC418" s="68"/>
      <c r="BD418" s="68"/>
      <c r="BE418" s="15"/>
      <c r="BF418" s="5">
        <f t="shared" si="194"/>
        <v>15380</v>
      </c>
      <c r="BG418" s="41">
        <v>4800</v>
      </c>
      <c r="BH418" s="42">
        <v>6360</v>
      </c>
      <c r="BI418" s="42"/>
      <c r="BJ418" s="42"/>
      <c r="BK418" s="42"/>
      <c r="BL418" s="42"/>
      <c r="BM418" s="15">
        <v>4220</v>
      </c>
    </row>
    <row r="419" spans="1:65" outlineLevel="5">
      <c r="A419" s="22">
        <f t="shared" si="179"/>
        <v>12</v>
      </c>
      <c r="B419" s="9">
        <f t="shared" si="195"/>
        <v>43823</v>
      </c>
      <c r="C419" s="51">
        <v>344010</v>
      </c>
      <c r="D419" s="64">
        <f t="shared" si="184"/>
        <v>37.1</v>
      </c>
      <c r="E419" s="12">
        <v>38</v>
      </c>
      <c r="F419" s="12">
        <v>37</v>
      </c>
      <c r="G419" s="12">
        <v>34</v>
      </c>
      <c r="H419" s="12">
        <v>36</v>
      </c>
      <c r="I419" s="12">
        <v>43</v>
      </c>
      <c r="J419" s="12">
        <v>37</v>
      </c>
      <c r="K419" s="12">
        <v>35</v>
      </c>
      <c r="L419" s="12">
        <v>37</v>
      </c>
      <c r="M419" s="74" t="str">
        <f t="shared" si="185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86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7"/>
        <v/>
      </c>
      <c r="AF419" s="41"/>
      <c r="AG419" s="41"/>
      <c r="AH419" s="41"/>
      <c r="AI419" s="41"/>
      <c r="AJ419" s="41"/>
      <c r="AK419" s="41"/>
      <c r="AL419" s="41"/>
      <c r="AM419" s="41"/>
      <c r="AN419" s="45">
        <f t="shared" si="188"/>
        <v>22.775556824671614</v>
      </c>
      <c r="AO419" s="41">
        <v>1751</v>
      </c>
      <c r="AP419" s="110"/>
      <c r="AQ419" s="111"/>
      <c r="AR419" s="126" t="str">
        <f t="shared" si="189"/>
        <v/>
      </c>
      <c r="AS419" s="126" t="str">
        <f t="shared" si="190"/>
        <v/>
      </c>
      <c r="AT419" s="127">
        <v>1855</v>
      </c>
      <c r="AU419" s="128"/>
      <c r="AV419" s="129"/>
      <c r="AW419" s="126" t="str">
        <f t="shared" si="191"/>
        <v/>
      </c>
      <c r="AX419" s="126" t="str">
        <f t="shared" si="192"/>
        <v/>
      </c>
      <c r="AY419" s="64" t="str">
        <f t="shared" si="193"/>
        <v/>
      </c>
      <c r="AZ419" s="97">
        <v>79.400000000000006</v>
      </c>
      <c r="BA419" s="68"/>
      <c r="BB419" s="68"/>
      <c r="BC419" s="68"/>
      <c r="BD419" s="68"/>
      <c r="BE419" s="15"/>
      <c r="BF419" s="5">
        <f t="shared" si="194"/>
        <v>15990</v>
      </c>
      <c r="BG419" s="41">
        <v>4800</v>
      </c>
      <c r="BH419" s="42">
        <v>6810</v>
      </c>
      <c r="BI419" s="42"/>
      <c r="BJ419" s="42"/>
      <c r="BK419" s="42"/>
      <c r="BL419" s="42"/>
      <c r="BM419" s="15">
        <v>4380</v>
      </c>
    </row>
    <row r="420" spans="1:65" outlineLevel="5">
      <c r="A420" s="22">
        <f t="shared" si="179"/>
        <v>12</v>
      </c>
      <c r="B420" s="9">
        <f t="shared" si="195"/>
        <v>43824</v>
      </c>
      <c r="C420" s="51">
        <v>350058</v>
      </c>
      <c r="D420" s="64">
        <f t="shared" si="184"/>
        <v>36.799999999999997</v>
      </c>
      <c r="E420" s="12">
        <v>37</v>
      </c>
      <c r="F420" s="12">
        <v>37</v>
      </c>
      <c r="G420" s="12">
        <v>34</v>
      </c>
      <c r="H420" s="12">
        <v>36</v>
      </c>
      <c r="I420" s="12">
        <v>42</v>
      </c>
      <c r="J420" s="12">
        <v>37</v>
      </c>
      <c r="K420" s="12">
        <v>34</v>
      </c>
      <c r="L420" s="12">
        <v>37</v>
      </c>
      <c r="M420" s="74" t="str">
        <f t="shared" si="185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6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7"/>
        <v/>
      </c>
      <c r="AF420" s="41"/>
      <c r="AG420" s="41"/>
      <c r="AH420" s="41"/>
      <c r="AI420" s="41"/>
      <c r="AJ420" s="41"/>
      <c r="AK420" s="41"/>
      <c r="AL420" s="41"/>
      <c r="AM420" s="41"/>
      <c r="AN420" s="45">
        <f t="shared" si="188"/>
        <v>23.213038416763677</v>
      </c>
      <c r="AO420" s="41">
        <v>1718</v>
      </c>
      <c r="AP420" s="110"/>
      <c r="AQ420" s="111"/>
      <c r="AR420" s="126" t="str">
        <f t="shared" si="189"/>
        <v/>
      </c>
      <c r="AS420" s="126" t="str">
        <f t="shared" si="190"/>
        <v/>
      </c>
      <c r="AT420" s="127">
        <v>1863</v>
      </c>
      <c r="AU420" s="128"/>
      <c r="AV420" s="129"/>
      <c r="AW420" s="126" t="str">
        <f t="shared" si="191"/>
        <v/>
      </c>
      <c r="AX420" s="126" t="str">
        <f t="shared" si="192"/>
        <v/>
      </c>
      <c r="AY420" s="64" t="str">
        <f t="shared" si="193"/>
        <v/>
      </c>
      <c r="AZ420" s="97"/>
      <c r="BA420" s="68"/>
      <c r="BB420" s="68"/>
      <c r="BC420" s="68"/>
      <c r="BD420" s="68"/>
      <c r="BE420" s="15"/>
      <c r="BF420" s="5">
        <f t="shared" si="194"/>
        <v>15920</v>
      </c>
      <c r="BG420" s="41">
        <v>4800</v>
      </c>
      <c r="BH420" s="42">
        <v>6880</v>
      </c>
      <c r="BI420" s="42"/>
      <c r="BJ420" s="42"/>
      <c r="BK420" s="42"/>
      <c r="BL420" s="42"/>
      <c r="BM420" s="15">
        <v>4240</v>
      </c>
    </row>
    <row r="421" spans="1:65" outlineLevel="5">
      <c r="A421" s="22">
        <f t="shared" si="179"/>
        <v>12</v>
      </c>
      <c r="B421" s="9">
        <f t="shared" si="195"/>
        <v>43825</v>
      </c>
      <c r="C421" s="51">
        <v>347989</v>
      </c>
      <c r="D421" s="64">
        <f t="shared" si="184"/>
        <v>36.6</v>
      </c>
      <c r="E421" s="12">
        <v>38</v>
      </c>
      <c r="F421" s="12">
        <v>37</v>
      </c>
      <c r="G421" s="12">
        <v>33</v>
      </c>
      <c r="H421" s="12">
        <v>36</v>
      </c>
      <c r="I421" s="12">
        <v>42</v>
      </c>
      <c r="J421" s="12">
        <v>37</v>
      </c>
      <c r="K421" s="12">
        <v>33</v>
      </c>
      <c r="L421" s="12">
        <v>37</v>
      </c>
      <c r="M421" s="74" t="str">
        <f t="shared" si="185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6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7"/>
        <v/>
      </c>
      <c r="AF421" s="41"/>
      <c r="AG421" s="41"/>
      <c r="AH421" s="41"/>
      <c r="AI421" s="41"/>
      <c r="AJ421" s="41"/>
      <c r="AK421" s="41"/>
      <c r="AL421" s="41"/>
      <c r="AM421" s="41"/>
      <c r="AN421" s="45">
        <f t="shared" si="188"/>
        <v>21.792349726775956</v>
      </c>
      <c r="AO421" s="41">
        <v>1830</v>
      </c>
      <c r="AP421" s="110"/>
      <c r="AQ421" s="111"/>
      <c r="AR421" s="126" t="str">
        <f t="shared" si="189"/>
        <v/>
      </c>
      <c r="AS421" s="126" t="str">
        <f t="shared" si="190"/>
        <v/>
      </c>
      <c r="AT421" s="127">
        <v>1886</v>
      </c>
      <c r="AU421" s="128"/>
      <c r="AV421" s="129"/>
      <c r="AW421" s="126" t="str">
        <f t="shared" si="191"/>
        <v/>
      </c>
      <c r="AX421" s="126" t="str">
        <f t="shared" si="192"/>
        <v/>
      </c>
      <c r="AY421" s="64" t="str">
        <f t="shared" si="193"/>
        <v/>
      </c>
      <c r="AZ421" s="97">
        <v>79.599999999999994</v>
      </c>
      <c r="BA421" s="68"/>
      <c r="BB421" s="68"/>
      <c r="BC421" s="68"/>
      <c r="BD421" s="68"/>
      <c r="BE421" s="15"/>
      <c r="BF421" s="5">
        <f t="shared" si="194"/>
        <v>15260</v>
      </c>
      <c r="BG421" s="41">
        <v>6800</v>
      </c>
      <c r="BH421" s="42">
        <v>4330</v>
      </c>
      <c r="BI421" s="42"/>
      <c r="BJ421" s="42"/>
      <c r="BK421" s="42"/>
      <c r="BL421" s="42"/>
      <c r="BM421" s="15">
        <v>4130</v>
      </c>
    </row>
    <row r="422" spans="1:65" outlineLevel="5">
      <c r="A422" s="22">
        <f t="shared" si="179"/>
        <v>12</v>
      </c>
      <c r="B422" s="9">
        <f t="shared" si="195"/>
        <v>43826</v>
      </c>
      <c r="C422" s="51">
        <v>351432</v>
      </c>
      <c r="D422" s="64">
        <f t="shared" si="184"/>
        <v>36.4</v>
      </c>
      <c r="E422" s="12">
        <v>37</v>
      </c>
      <c r="F422" s="12">
        <v>36</v>
      </c>
      <c r="G422" s="12">
        <v>33</v>
      </c>
      <c r="H422" s="12">
        <v>36</v>
      </c>
      <c r="I422" s="12">
        <v>42</v>
      </c>
      <c r="J422" s="12">
        <v>37</v>
      </c>
      <c r="K422" s="12">
        <v>33</v>
      </c>
      <c r="L422" s="12">
        <v>37</v>
      </c>
      <c r="M422" s="74">
        <f t="shared" si="185"/>
        <v>7.4</v>
      </c>
      <c r="N422" s="83">
        <v>7.46</v>
      </c>
      <c r="O422" s="83">
        <v>7.44</v>
      </c>
      <c r="P422" s="83">
        <v>7.44</v>
      </c>
      <c r="Q422" s="83">
        <v>7.41</v>
      </c>
      <c r="R422" s="83"/>
      <c r="S422" s="83"/>
      <c r="T422" s="83"/>
      <c r="U422" s="83"/>
      <c r="V422" s="5" t="str">
        <f t="shared" si="186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7"/>
        <v/>
      </c>
      <c r="AF422" s="41"/>
      <c r="AG422" s="41"/>
      <c r="AH422" s="41"/>
      <c r="AI422" s="41"/>
      <c r="AJ422" s="41"/>
      <c r="AK422" s="41"/>
      <c r="AL422" s="41"/>
      <c r="AM422" s="41"/>
      <c r="AN422" s="45">
        <f t="shared" si="188"/>
        <v>20.514403292181068</v>
      </c>
      <c r="AO422" s="41">
        <v>1944</v>
      </c>
      <c r="AP422" s="110">
        <v>4.1500000000000004</v>
      </c>
      <c r="AQ422" s="111">
        <v>3.1</v>
      </c>
      <c r="AR422" s="126">
        <f t="shared" si="189"/>
        <v>74.698795180722882</v>
      </c>
      <c r="AS422" s="126">
        <f t="shared" si="190"/>
        <v>25.301204819277118</v>
      </c>
      <c r="AT422" s="127">
        <v>1850</v>
      </c>
      <c r="AU422" s="128">
        <v>2.2999999999999998</v>
      </c>
      <c r="AV422" s="129">
        <v>1.31</v>
      </c>
      <c r="AW422" s="126">
        <f t="shared" si="191"/>
        <v>56.956521739130437</v>
      </c>
      <c r="AX422" s="126">
        <f t="shared" si="192"/>
        <v>43.043478260869563</v>
      </c>
      <c r="AY422" s="64">
        <f t="shared" si="193"/>
        <v>55.180840664711603</v>
      </c>
      <c r="AZ422" s="97">
        <v>79.599999999999994</v>
      </c>
      <c r="BA422" s="68"/>
      <c r="BB422" s="68"/>
      <c r="BC422" s="68"/>
      <c r="BD422" s="68"/>
      <c r="BE422" s="15"/>
      <c r="BF422" s="5">
        <f t="shared" si="194"/>
        <v>16070</v>
      </c>
      <c r="BG422" s="41">
        <v>9600</v>
      </c>
      <c r="BH422" s="42">
        <v>2260</v>
      </c>
      <c r="BI422" s="42"/>
      <c r="BJ422" s="42"/>
      <c r="BK422" s="42"/>
      <c r="BL422" s="42"/>
      <c r="BM422" s="15">
        <v>4210</v>
      </c>
    </row>
    <row r="423" spans="1:65" outlineLevel="5">
      <c r="A423" s="22">
        <f t="shared" si="179"/>
        <v>12</v>
      </c>
      <c r="B423" s="9">
        <f t="shared" si="195"/>
        <v>43827</v>
      </c>
      <c r="C423" s="51">
        <v>341663</v>
      </c>
      <c r="D423" s="64">
        <f t="shared" si="184"/>
        <v>36.5</v>
      </c>
      <c r="E423" s="12">
        <v>38</v>
      </c>
      <c r="F423" s="12">
        <v>36</v>
      </c>
      <c r="G423" s="12">
        <v>33</v>
      </c>
      <c r="H423" s="12">
        <v>36</v>
      </c>
      <c r="I423" s="12">
        <v>42</v>
      </c>
      <c r="J423" s="12">
        <v>37</v>
      </c>
      <c r="K423" s="12">
        <v>33</v>
      </c>
      <c r="L423" s="12">
        <v>37</v>
      </c>
      <c r="M423" s="74" t="str">
        <f t="shared" si="185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6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7"/>
        <v/>
      </c>
      <c r="AF423" s="41"/>
      <c r="AG423" s="41"/>
      <c r="AH423" s="41"/>
      <c r="AI423" s="41"/>
      <c r="AJ423" s="41"/>
      <c r="AK423" s="41"/>
      <c r="AL423" s="41"/>
      <c r="AM423" s="41"/>
      <c r="AN423" s="45">
        <f t="shared" si="188"/>
        <v>24.526445264452644</v>
      </c>
      <c r="AO423" s="41">
        <v>1626</v>
      </c>
      <c r="AP423" s="110"/>
      <c r="AQ423" s="111"/>
      <c r="AR423" s="126" t="str">
        <f t="shared" si="189"/>
        <v/>
      </c>
      <c r="AS423" s="126" t="str">
        <f t="shared" si="190"/>
        <v/>
      </c>
      <c r="AT423" s="127">
        <v>1568</v>
      </c>
      <c r="AU423" s="128"/>
      <c r="AV423" s="129"/>
      <c r="AW423" s="126" t="str">
        <f t="shared" si="191"/>
        <v/>
      </c>
      <c r="AX423" s="126" t="str">
        <f t="shared" si="192"/>
        <v/>
      </c>
      <c r="AY423" s="64" t="str">
        <f t="shared" si="193"/>
        <v/>
      </c>
      <c r="AZ423" s="97"/>
      <c r="BA423" s="68"/>
      <c r="BB423" s="68"/>
      <c r="BC423" s="68"/>
      <c r="BD423" s="68"/>
      <c r="BE423" s="15"/>
      <c r="BF423" s="5">
        <f t="shared" si="194"/>
        <v>16090</v>
      </c>
      <c r="BG423" s="41">
        <v>9600</v>
      </c>
      <c r="BH423" s="42">
        <v>2630</v>
      </c>
      <c r="BI423" s="42"/>
      <c r="BJ423" s="42"/>
      <c r="BK423" s="42"/>
      <c r="BL423" s="42"/>
      <c r="BM423" s="15">
        <v>3860</v>
      </c>
    </row>
    <row r="424" spans="1:65" outlineLevel="5">
      <c r="A424" s="22">
        <f t="shared" si="179"/>
        <v>12</v>
      </c>
      <c r="B424" s="9">
        <f t="shared" si="195"/>
        <v>43828</v>
      </c>
      <c r="C424" s="51">
        <v>334637</v>
      </c>
      <c r="D424" s="64">
        <f t="shared" si="184"/>
        <v>36</v>
      </c>
      <c r="E424" s="12">
        <v>36</v>
      </c>
      <c r="F424" s="12">
        <v>36</v>
      </c>
      <c r="G424" s="12">
        <v>33</v>
      </c>
      <c r="H424" s="12">
        <v>36</v>
      </c>
      <c r="I424" s="12">
        <v>41</v>
      </c>
      <c r="J424" s="12">
        <v>36</v>
      </c>
      <c r="K424" s="12">
        <v>33</v>
      </c>
      <c r="L424" s="12">
        <v>37</v>
      </c>
      <c r="M424" s="74" t="str">
        <f t="shared" si="185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6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7"/>
        <v/>
      </c>
      <c r="AF424" s="41"/>
      <c r="AG424" s="41"/>
      <c r="AH424" s="41"/>
      <c r="AI424" s="41"/>
      <c r="AJ424" s="41"/>
      <c r="AK424" s="41"/>
      <c r="AL424" s="41"/>
      <c r="AM424" s="41"/>
      <c r="AN424" s="45">
        <f t="shared" si="188"/>
        <v>27.675225537820957</v>
      </c>
      <c r="AO424" s="41">
        <v>1441</v>
      </c>
      <c r="AP424" s="110"/>
      <c r="AQ424" s="111"/>
      <c r="AR424" s="126" t="str">
        <f t="shared" si="189"/>
        <v/>
      </c>
      <c r="AS424" s="126" t="str">
        <f t="shared" si="190"/>
        <v/>
      </c>
      <c r="AT424" s="127">
        <v>1460</v>
      </c>
      <c r="AU424" s="128"/>
      <c r="AV424" s="129"/>
      <c r="AW424" s="126" t="str">
        <f t="shared" si="191"/>
        <v/>
      </c>
      <c r="AX424" s="126" t="str">
        <f t="shared" si="192"/>
        <v/>
      </c>
      <c r="AY424" s="64" t="str">
        <f t="shared" si="193"/>
        <v/>
      </c>
      <c r="AZ424" s="97"/>
      <c r="BA424" s="68"/>
      <c r="BB424" s="68"/>
      <c r="BC424" s="68"/>
      <c r="BD424" s="68"/>
      <c r="BE424" s="15"/>
      <c r="BF424" s="5">
        <f t="shared" si="194"/>
        <v>15910</v>
      </c>
      <c r="BG424" s="41">
        <v>9600</v>
      </c>
      <c r="BH424" s="42">
        <v>2250</v>
      </c>
      <c r="BI424" s="42"/>
      <c r="BJ424" s="42"/>
      <c r="BK424" s="42"/>
      <c r="BL424" s="42"/>
      <c r="BM424" s="15">
        <v>4060</v>
      </c>
    </row>
    <row r="425" spans="1:65" outlineLevel="5">
      <c r="A425" s="22">
        <f t="shared" si="179"/>
        <v>12</v>
      </c>
      <c r="B425" s="9">
        <f t="shared" si="195"/>
        <v>43829</v>
      </c>
      <c r="C425" s="51">
        <v>409773</v>
      </c>
      <c r="D425" s="64">
        <f t="shared" si="184"/>
        <v>36.299999999999997</v>
      </c>
      <c r="E425" s="12">
        <v>37</v>
      </c>
      <c r="F425" s="12">
        <v>36</v>
      </c>
      <c r="G425" s="12">
        <v>33</v>
      </c>
      <c r="H425" s="12">
        <v>36</v>
      </c>
      <c r="I425" s="12">
        <v>42</v>
      </c>
      <c r="J425" s="12">
        <v>36</v>
      </c>
      <c r="K425" s="12">
        <v>33</v>
      </c>
      <c r="L425" s="12">
        <v>37</v>
      </c>
      <c r="M425" s="74" t="str">
        <f t="shared" si="185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86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7"/>
        <v/>
      </c>
      <c r="AF425" s="41"/>
      <c r="AG425" s="41"/>
      <c r="AH425" s="41"/>
      <c r="AI425" s="41"/>
      <c r="AJ425" s="41"/>
      <c r="AK425" s="41"/>
      <c r="AL425" s="41"/>
      <c r="AM425" s="41"/>
      <c r="AN425" s="45">
        <f t="shared" si="188"/>
        <v>33.28881469115192</v>
      </c>
      <c r="AO425" s="41">
        <v>1198</v>
      </c>
      <c r="AP425" s="110"/>
      <c r="AQ425" s="111"/>
      <c r="AR425" s="126" t="str">
        <f t="shared" si="189"/>
        <v/>
      </c>
      <c r="AS425" s="126" t="str">
        <f t="shared" si="190"/>
        <v/>
      </c>
      <c r="AT425" s="127">
        <v>1443</v>
      </c>
      <c r="AU425" s="128"/>
      <c r="AV425" s="129"/>
      <c r="AW425" s="126" t="str">
        <f t="shared" si="191"/>
        <v/>
      </c>
      <c r="AX425" s="126" t="str">
        <f t="shared" si="192"/>
        <v/>
      </c>
      <c r="AY425" s="64" t="str">
        <f t="shared" si="193"/>
        <v/>
      </c>
      <c r="AZ425" s="97">
        <v>80.900000000000006</v>
      </c>
      <c r="BA425" s="68"/>
      <c r="BB425" s="68"/>
      <c r="BC425" s="68"/>
      <c r="BD425" s="68"/>
      <c r="BE425" s="15"/>
      <c r="BF425" s="5">
        <f t="shared" si="194"/>
        <v>16010</v>
      </c>
      <c r="BG425" s="41">
        <v>9600</v>
      </c>
      <c r="BH425" s="42">
        <v>2120</v>
      </c>
      <c r="BI425" s="42"/>
      <c r="BJ425" s="42"/>
      <c r="BK425" s="42"/>
      <c r="BL425" s="42"/>
      <c r="BM425" s="15">
        <v>4290</v>
      </c>
    </row>
    <row r="426" spans="1:65" ht="17.25" outlineLevel="5" thickBot="1">
      <c r="A426" s="23">
        <f t="shared" si="179"/>
        <v>12</v>
      </c>
      <c r="B426" s="10">
        <f t="shared" si="195"/>
        <v>43830</v>
      </c>
      <c r="C426" s="52">
        <v>359270</v>
      </c>
      <c r="D426" s="64">
        <f t="shared" si="184"/>
        <v>36.1</v>
      </c>
      <c r="E426" s="13">
        <v>36</v>
      </c>
      <c r="F426" s="13">
        <v>36</v>
      </c>
      <c r="G426" s="13">
        <v>33</v>
      </c>
      <c r="H426" s="13">
        <v>36</v>
      </c>
      <c r="I426" s="13">
        <v>42</v>
      </c>
      <c r="J426" s="13">
        <v>36</v>
      </c>
      <c r="K426" s="13">
        <v>33</v>
      </c>
      <c r="L426" s="13">
        <v>37</v>
      </c>
      <c r="M426" s="74" t="str">
        <f t="shared" si="185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86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7"/>
        <v/>
      </c>
      <c r="AF426" s="43"/>
      <c r="AG426" s="43"/>
      <c r="AH426" s="43"/>
      <c r="AI426" s="43"/>
      <c r="AJ426" s="43"/>
      <c r="AK426" s="43"/>
      <c r="AL426" s="43"/>
      <c r="AM426" s="43"/>
      <c r="AN426" s="45">
        <f t="shared" si="188"/>
        <v>24.617283950617285</v>
      </c>
      <c r="AO426" s="43">
        <v>1620</v>
      </c>
      <c r="AP426" s="134"/>
      <c r="AQ426" s="135"/>
      <c r="AR426" s="126" t="str">
        <f t="shared" si="189"/>
        <v/>
      </c>
      <c r="AS426" s="126" t="str">
        <f t="shared" si="190"/>
        <v/>
      </c>
      <c r="AT426" s="127">
        <v>1437</v>
      </c>
      <c r="AU426" s="128"/>
      <c r="AV426" s="129"/>
      <c r="AW426" s="126" t="str">
        <f t="shared" si="191"/>
        <v/>
      </c>
      <c r="AX426" s="126" t="str">
        <f t="shared" si="192"/>
        <v/>
      </c>
      <c r="AY426" s="64" t="str">
        <f t="shared" si="193"/>
        <v/>
      </c>
      <c r="AZ426" s="99">
        <v>80.099999999999994</v>
      </c>
      <c r="BA426" s="77"/>
      <c r="BB426" s="77"/>
      <c r="BC426" s="77"/>
      <c r="BD426" s="77"/>
      <c r="BE426" s="16"/>
      <c r="BF426" s="5">
        <f t="shared" si="194"/>
        <v>16280</v>
      </c>
      <c r="BG426" s="43">
        <v>9600</v>
      </c>
      <c r="BH426" s="44">
        <v>2670</v>
      </c>
      <c r="BI426" s="44"/>
      <c r="BJ426" s="44"/>
      <c r="BK426" s="44"/>
      <c r="BL426" s="44"/>
      <c r="BM426" s="16">
        <v>4010</v>
      </c>
    </row>
    <row r="427" spans="1:65" outlineLevel="4">
      <c r="A427" s="157" t="s">
        <v>45</v>
      </c>
      <c r="B427" s="158"/>
      <c r="C427" s="50">
        <f t="shared" ref="C427:BM427" si="196">SUBTOTAL(4,C396:C426)</f>
        <v>455861</v>
      </c>
      <c r="D427" s="60">
        <f t="shared" si="196"/>
        <v>38.4</v>
      </c>
      <c r="E427" s="28">
        <f t="shared" si="196"/>
        <v>38</v>
      </c>
      <c r="F427" s="28">
        <f t="shared" si="196"/>
        <v>39</v>
      </c>
      <c r="G427" s="28">
        <f t="shared" si="196"/>
        <v>37</v>
      </c>
      <c r="H427" s="28">
        <f t="shared" si="196"/>
        <v>38</v>
      </c>
      <c r="I427" s="28">
        <f t="shared" si="196"/>
        <v>43</v>
      </c>
      <c r="J427" s="28">
        <f t="shared" si="196"/>
        <v>39</v>
      </c>
      <c r="K427" s="28">
        <f t="shared" si="196"/>
        <v>37</v>
      </c>
      <c r="L427" s="28">
        <f t="shared" si="196"/>
        <v>39</v>
      </c>
      <c r="M427" s="71">
        <f t="shared" si="196"/>
        <v>7.5</v>
      </c>
      <c r="N427" s="82">
        <f t="shared" si="196"/>
        <v>7.5</v>
      </c>
      <c r="O427" s="82">
        <f t="shared" si="196"/>
        <v>7.48</v>
      </c>
      <c r="P427" s="82">
        <f t="shared" si="196"/>
        <v>7.51</v>
      </c>
      <c r="Q427" s="82">
        <f t="shared" si="196"/>
        <v>7.46</v>
      </c>
      <c r="R427" s="82">
        <f t="shared" si="196"/>
        <v>0</v>
      </c>
      <c r="S427" s="82">
        <f t="shared" si="196"/>
        <v>0</v>
      </c>
      <c r="T427" s="82">
        <f t="shared" si="196"/>
        <v>0</v>
      </c>
      <c r="U427" s="82">
        <f t="shared" si="196"/>
        <v>0</v>
      </c>
      <c r="V427" s="29">
        <f t="shared" si="196"/>
        <v>0</v>
      </c>
      <c r="W427" s="39">
        <f t="shared" si="196"/>
        <v>0</v>
      </c>
      <c r="X427" s="39">
        <f t="shared" si="196"/>
        <v>0</v>
      </c>
      <c r="Y427" s="39">
        <f t="shared" si="196"/>
        <v>0</v>
      </c>
      <c r="Z427" s="39">
        <f t="shared" si="196"/>
        <v>0</v>
      </c>
      <c r="AA427" s="39">
        <f t="shared" si="196"/>
        <v>0</v>
      </c>
      <c r="AB427" s="39">
        <f t="shared" si="196"/>
        <v>0</v>
      </c>
      <c r="AC427" s="39">
        <f t="shared" si="196"/>
        <v>0</v>
      </c>
      <c r="AD427" s="39">
        <f t="shared" si="196"/>
        <v>0</v>
      </c>
      <c r="AE427" s="29">
        <f t="shared" si="196"/>
        <v>0</v>
      </c>
      <c r="AF427" s="39">
        <f t="shared" si="196"/>
        <v>0</v>
      </c>
      <c r="AG427" s="39">
        <f t="shared" si="196"/>
        <v>0</v>
      </c>
      <c r="AH427" s="39">
        <f t="shared" si="196"/>
        <v>0</v>
      </c>
      <c r="AI427" s="39">
        <f t="shared" si="196"/>
        <v>0</v>
      </c>
      <c r="AJ427" s="39">
        <f t="shared" si="196"/>
        <v>0</v>
      </c>
      <c r="AK427" s="39">
        <f t="shared" si="196"/>
        <v>0</v>
      </c>
      <c r="AL427" s="39">
        <f t="shared" si="196"/>
        <v>0</v>
      </c>
      <c r="AM427" s="39">
        <f t="shared" si="196"/>
        <v>0</v>
      </c>
      <c r="AN427" s="39">
        <f t="shared" si="196"/>
        <v>36.688132474701014</v>
      </c>
      <c r="AO427" s="39">
        <f t="shared" si="196"/>
        <v>1969</v>
      </c>
      <c r="AP427" s="104">
        <f t="shared" si="196"/>
        <v>4.95</v>
      </c>
      <c r="AQ427" s="105">
        <f t="shared" si="196"/>
        <v>3.62</v>
      </c>
      <c r="AR427" s="106">
        <f t="shared" si="196"/>
        <v>76.225490196078425</v>
      </c>
      <c r="AS427" s="106">
        <f t="shared" si="196"/>
        <v>27.070707070707073</v>
      </c>
      <c r="AT427" s="107">
        <f t="shared" si="196"/>
        <v>1938</v>
      </c>
      <c r="AU427" s="108">
        <f t="shared" si="196"/>
        <v>2.44</v>
      </c>
      <c r="AV427" s="109">
        <f t="shared" si="196"/>
        <v>1.39</v>
      </c>
      <c r="AW427" s="106">
        <f t="shared" si="196"/>
        <v>57.438016528925615</v>
      </c>
      <c r="AX427" s="106">
        <f t="shared" si="196"/>
        <v>45.081967213114751</v>
      </c>
      <c r="AY427" s="60">
        <f t="shared" si="196"/>
        <v>62.005261619409509</v>
      </c>
      <c r="AZ427" s="96">
        <f t="shared" si="196"/>
        <v>80.900000000000006</v>
      </c>
      <c r="BA427" s="67">
        <f t="shared" si="196"/>
        <v>60.69</v>
      </c>
      <c r="BB427" s="67">
        <f t="shared" si="196"/>
        <v>0</v>
      </c>
      <c r="BC427" s="67">
        <f t="shared" si="196"/>
        <v>0</v>
      </c>
      <c r="BD427" s="67">
        <f t="shared" si="196"/>
        <v>0</v>
      </c>
      <c r="BE427" s="27">
        <f t="shared" si="196"/>
        <v>0</v>
      </c>
      <c r="BF427" s="29">
        <f t="shared" si="196"/>
        <v>18810</v>
      </c>
      <c r="BG427" s="39">
        <f t="shared" si="196"/>
        <v>9600</v>
      </c>
      <c r="BH427" s="40">
        <f t="shared" si="196"/>
        <v>7330</v>
      </c>
      <c r="BI427" s="40">
        <f t="shared" si="196"/>
        <v>0</v>
      </c>
      <c r="BJ427" s="40">
        <f t="shared" si="196"/>
        <v>0</v>
      </c>
      <c r="BK427" s="40">
        <f t="shared" si="196"/>
        <v>0</v>
      </c>
      <c r="BL427" s="40">
        <f t="shared" si="196"/>
        <v>0</v>
      </c>
      <c r="BM427" s="27">
        <f t="shared" si="196"/>
        <v>4420</v>
      </c>
    </row>
    <row r="428" spans="1:65" outlineLevel="3">
      <c r="A428" s="187" t="s">
        <v>34</v>
      </c>
      <c r="B428" s="188"/>
      <c r="C428" s="51">
        <f t="shared" ref="C428:BM428" si="197">SUBTOTAL(5,C396:C426)</f>
        <v>314986</v>
      </c>
      <c r="D428" s="61">
        <f t="shared" si="197"/>
        <v>36</v>
      </c>
      <c r="E428" s="12">
        <f t="shared" si="197"/>
        <v>35</v>
      </c>
      <c r="F428" s="12">
        <f t="shared" si="197"/>
        <v>36</v>
      </c>
      <c r="G428" s="12">
        <f t="shared" si="197"/>
        <v>33</v>
      </c>
      <c r="H428" s="12">
        <f t="shared" si="197"/>
        <v>36</v>
      </c>
      <c r="I428" s="12">
        <f t="shared" si="197"/>
        <v>40</v>
      </c>
      <c r="J428" s="12">
        <f t="shared" si="197"/>
        <v>36</v>
      </c>
      <c r="K428" s="12">
        <f t="shared" si="197"/>
        <v>33</v>
      </c>
      <c r="L428" s="12">
        <f t="shared" si="197"/>
        <v>37</v>
      </c>
      <c r="M428" s="72">
        <f t="shared" si="197"/>
        <v>7.4</v>
      </c>
      <c r="N428" s="83">
        <f t="shared" si="197"/>
        <v>7.46</v>
      </c>
      <c r="O428" s="83">
        <f t="shared" si="197"/>
        <v>7.42</v>
      </c>
      <c r="P428" s="83">
        <f t="shared" si="197"/>
        <v>7.42</v>
      </c>
      <c r="Q428" s="83">
        <f t="shared" si="197"/>
        <v>7.41</v>
      </c>
      <c r="R428" s="83">
        <f t="shared" si="197"/>
        <v>0</v>
      </c>
      <c r="S428" s="83">
        <f t="shared" si="197"/>
        <v>0</v>
      </c>
      <c r="T428" s="83">
        <f t="shared" si="197"/>
        <v>0</v>
      </c>
      <c r="U428" s="83">
        <f t="shared" si="197"/>
        <v>0</v>
      </c>
      <c r="V428" s="6">
        <f t="shared" si="197"/>
        <v>0</v>
      </c>
      <c r="W428" s="41">
        <f t="shared" si="197"/>
        <v>0</v>
      </c>
      <c r="X428" s="41">
        <f t="shared" si="197"/>
        <v>0</v>
      </c>
      <c r="Y428" s="41">
        <f t="shared" si="197"/>
        <v>0</v>
      </c>
      <c r="Z428" s="41">
        <f t="shared" si="197"/>
        <v>0</v>
      </c>
      <c r="AA428" s="41">
        <f t="shared" si="197"/>
        <v>0</v>
      </c>
      <c r="AB428" s="41">
        <f t="shared" si="197"/>
        <v>0</v>
      </c>
      <c r="AC428" s="41">
        <f t="shared" si="197"/>
        <v>0</v>
      </c>
      <c r="AD428" s="41">
        <f t="shared" si="197"/>
        <v>0</v>
      </c>
      <c r="AE428" s="6">
        <f t="shared" si="197"/>
        <v>0</v>
      </c>
      <c r="AF428" s="41">
        <f t="shared" si="197"/>
        <v>0</v>
      </c>
      <c r="AG428" s="41">
        <f t="shared" si="197"/>
        <v>0</v>
      </c>
      <c r="AH428" s="41">
        <f t="shared" si="197"/>
        <v>0</v>
      </c>
      <c r="AI428" s="41">
        <f t="shared" si="197"/>
        <v>0</v>
      </c>
      <c r="AJ428" s="41">
        <f t="shared" si="197"/>
        <v>0</v>
      </c>
      <c r="AK428" s="41">
        <f t="shared" si="197"/>
        <v>0</v>
      </c>
      <c r="AL428" s="41">
        <f t="shared" si="197"/>
        <v>0</v>
      </c>
      <c r="AM428" s="41">
        <f t="shared" si="197"/>
        <v>0</v>
      </c>
      <c r="AN428" s="41">
        <f t="shared" si="197"/>
        <v>20.253936008125951</v>
      </c>
      <c r="AO428" s="41">
        <f t="shared" si="197"/>
        <v>1087</v>
      </c>
      <c r="AP428" s="110">
        <f t="shared" si="197"/>
        <v>4.08</v>
      </c>
      <c r="AQ428" s="111">
        <f t="shared" si="197"/>
        <v>3.1</v>
      </c>
      <c r="AR428" s="112">
        <f t="shared" si="197"/>
        <v>72.929292929292927</v>
      </c>
      <c r="AS428" s="112">
        <f t="shared" si="197"/>
        <v>23.774509803921575</v>
      </c>
      <c r="AT428" s="113">
        <f t="shared" si="197"/>
        <v>1273</v>
      </c>
      <c r="AU428" s="114">
        <f t="shared" si="197"/>
        <v>2.2999999999999998</v>
      </c>
      <c r="AV428" s="115">
        <f t="shared" si="197"/>
        <v>1.31</v>
      </c>
      <c r="AW428" s="112">
        <f t="shared" si="197"/>
        <v>54.918032786885249</v>
      </c>
      <c r="AX428" s="112">
        <f t="shared" si="197"/>
        <v>42.561983471074385</v>
      </c>
      <c r="AY428" s="61">
        <f t="shared" si="197"/>
        <v>52.025296607954829</v>
      </c>
      <c r="AZ428" s="97">
        <f t="shared" si="197"/>
        <v>78.099999999999994</v>
      </c>
      <c r="BA428" s="68">
        <f t="shared" si="197"/>
        <v>60.69</v>
      </c>
      <c r="BB428" s="68">
        <f t="shared" si="197"/>
        <v>0</v>
      </c>
      <c r="BC428" s="68">
        <f t="shared" si="197"/>
        <v>0</v>
      </c>
      <c r="BD428" s="68">
        <f t="shared" si="197"/>
        <v>0</v>
      </c>
      <c r="BE428" s="15">
        <f t="shared" si="197"/>
        <v>0</v>
      </c>
      <c r="BF428" s="6">
        <f t="shared" si="197"/>
        <v>15130</v>
      </c>
      <c r="BG428" s="41">
        <f t="shared" si="197"/>
        <v>4800</v>
      </c>
      <c r="BH428" s="42">
        <f t="shared" si="197"/>
        <v>1380</v>
      </c>
      <c r="BI428" s="42">
        <f t="shared" si="197"/>
        <v>0</v>
      </c>
      <c r="BJ428" s="42">
        <f t="shared" si="197"/>
        <v>0</v>
      </c>
      <c r="BK428" s="42">
        <f t="shared" si="197"/>
        <v>0</v>
      </c>
      <c r="BL428" s="42">
        <f t="shared" si="197"/>
        <v>0</v>
      </c>
      <c r="BM428" s="15">
        <f t="shared" si="197"/>
        <v>0</v>
      </c>
    </row>
    <row r="429" spans="1:65" outlineLevel="2">
      <c r="A429" s="187" t="s">
        <v>23</v>
      </c>
      <c r="B429" s="188"/>
      <c r="C429" s="51">
        <f>IFERROR(SUBTOTAL(1,C396:C426),"")</f>
        <v>359029.54838709679</v>
      </c>
      <c r="D429" s="61">
        <f t="shared" ref="D429:BM429" si="198">IFERROR(SUBTOTAL(1,D396:D426),"")</f>
        <v>37.529032258064511</v>
      </c>
      <c r="E429" s="12">
        <f t="shared" si="198"/>
        <v>37.12903225806452</v>
      </c>
      <c r="F429" s="12">
        <f t="shared" si="198"/>
        <v>37.58064516129032</v>
      </c>
      <c r="G429" s="12">
        <f t="shared" si="198"/>
        <v>35.516129032258064</v>
      </c>
      <c r="H429" s="12">
        <f t="shared" si="198"/>
        <v>36.774193548387096</v>
      </c>
      <c r="I429" s="12">
        <f t="shared" si="198"/>
        <v>42.096774193548384</v>
      </c>
      <c r="J429" s="12">
        <f t="shared" si="198"/>
        <v>37.645161290322584</v>
      </c>
      <c r="K429" s="12">
        <f t="shared" si="198"/>
        <v>35.451612903225808</v>
      </c>
      <c r="L429" s="12">
        <f t="shared" si="198"/>
        <v>37.903225806451616</v>
      </c>
      <c r="M429" s="72">
        <f t="shared" si="198"/>
        <v>7.4250000000000007</v>
      </c>
      <c r="N429" s="83">
        <f t="shared" si="198"/>
        <v>7.4725000000000001</v>
      </c>
      <c r="O429" s="83">
        <f t="shared" si="198"/>
        <v>7.4475000000000007</v>
      </c>
      <c r="P429" s="83">
        <f t="shared" si="198"/>
        <v>7.4475000000000007</v>
      </c>
      <c r="Q429" s="83">
        <f t="shared" si="198"/>
        <v>7.4249999999999998</v>
      </c>
      <c r="R429" s="83" t="str">
        <f t="shared" si="198"/>
        <v/>
      </c>
      <c r="S429" s="83" t="str">
        <f t="shared" si="198"/>
        <v/>
      </c>
      <c r="T429" s="83" t="str">
        <f t="shared" si="198"/>
        <v/>
      </c>
      <c r="U429" s="83" t="str">
        <f t="shared" si="198"/>
        <v/>
      </c>
      <c r="V429" s="6" t="str">
        <f t="shared" si="198"/>
        <v/>
      </c>
      <c r="W429" s="41" t="str">
        <f t="shared" si="198"/>
        <v/>
      </c>
      <c r="X429" s="41" t="str">
        <f t="shared" si="198"/>
        <v/>
      </c>
      <c r="Y429" s="41" t="str">
        <f t="shared" si="198"/>
        <v/>
      </c>
      <c r="Z429" s="41" t="str">
        <f t="shared" si="198"/>
        <v/>
      </c>
      <c r="AA429" s="41" t="str">
        <f t="shared" si="198"/>
        <v/>
      </c>
      <c r="AB429" s="41" t="str">
        <f t="shared" si="198"/>
        <v/>
      </c>
      <c r="AC429" s="41" t="str">
        <f t="shared" si="198"/>
        <v/>
      </c>
      <c r="AD429" s="41" t="str">
        <f t="shared" si="198"/>
        <v/>
      </c>
      <c r="AE429" s="6" t="str">
        <f t="shared" si="198"/>
        <v/>
      </c>
      <c r="AF429" s="41" t="str">
        <f t="shared" si="198"/>
        <v/>
      </c>
      <c r="AG429" s="41" t="str">
        <f t="shared" si="198"/>
        <v/>
      </c>
      <c r="AH429" s="41" t="str">
        <f t="shared" si="198"/>
        <v/>
      </c>
      <c r="AI429" s="41" t="str">
        <f t="shared" si="198"/>
        <v/>
      </c>
      <c r="AJ429" s="41" t="str">
        <f t="shared" si="198"/>
        <v/>
      </c>
      <c r="AK429" s="41" t="str">
        <f t="shared" si="198"/>
        <v/>
      </c>
      <c r="AL429" s="41" t="str">
        <f t="shared" si="198"/>
        <v/>
      </c>
      <c r="AM429" s="41" t="str">
        <f t="shared" si="198"/>
        <v/>
      </c>
      <c r="AN429" s="41">
        <f t="shared" si="198"/>
        <v>28.368989232282939</v>
      </c>
      <c r="AO429" s="41">
        <f t="shared" si="198"/>
        <v>1444.3870967741937</v>
      </c>
      <c r="AP429" s="110">
        <f t="shared" si="198"/>
        <v>4.49</v>
      </c>
      <c r="AQ429" s="111">
        <f t="shared" si="198"/>
        <v>3.36</v>
      </c>
      <c r="AR429" s="112">
        <f t="shared" si="198"/>
        <v>74.896448969828995</v>
      </c>
      <c r="AS429" s="112">
        <f t="shared" si="198"/>
        <v>25.103551030171001</v>
      </c>
      <c r="AT429" s="113">
        <f t="shared" si="198"/>
        <v>1541.5483870967741</v>
      </c>
      <c r="AU429" s="114">
        <f t="shared" si="198"/>
        <v>2.3975</v>
      </c>
      <c r="AV429" s="115">
        <f t="shared" si="198"/>
        <v>1.3525</v>
      </c>
      <c r="AW429" s="112">
        <f t="shared" si="198"/>
        <v>56.422792969496641</v>
      </c>
      <c r="AX429" s="112">
        <f t="shared" si="198"/>
        <v>43.577207030503359</v>
      </c>
      <c r="AY429" s="61">
        <f t="shared" si="198"/>
        <v>56.491821455036366</v>
      </c>
      <c r="AZ429" s="97">
        <f t="shared" si="198"/>
        <v>79.047619047619051</v>
      </c>
      <c r="BA429" s="68">
        <f t="shared" si="198"/>
        <v>60.69</v>
      </c>
      <c r="BB429" s="68" t="str">
        <f t="shared" si="198"/>
        <v/>
      </c>
      <c r="BC429" s="68" t="str">
        <f t="shared" si="198"/>
        <v/>
      </c>
      <c r="BD429" s="68" t="str">
        <f t="shared" si="198"/>
        <v/>
      </c>
      <c r="BE429" s="15" t="str">
        <f>IFERROR(SUBTOTAL(1,BE396:BE426),"")</f>
        <v/>
      </c>
      <c r="BF429" s="6">
        <f t="shared" si="198"/>
        <v>16010.967741935483</v>
      </c>
      <c r="BG429" s="41">
        <f t="shared" si="198"/>
        <v>8122.5806451612907</v>
      </c>
      <c r="BH429" s="42">
        <f t="shared" si="198"/>
        <v>4105.8064516129034</v>
      </c>
      <c r="BI429" s="42" t="str">
        <f t="shared" si="198"/>
        <v/>
      </c>
      <c r="BJ429" s="42" t="str">
        <f t="shared" si="198"/>
        <v/>
      </c>
      <c r="BK429" s="42" t="str">
        <f t="shared" si="198"/>
        <v/>
      </c>
      <c r="BL429" s="42" t="str">
        <f t="shared" si="198"/>
        <v/>
      </c>
      <c r="BM429" s="15">
        <f t="shared" si="198"/>
        <v>3782.5806451612902</v>
      </c>
    </row>
    <row r="430" spans="1:65" ht="17.25" outlineLevel="1" thickBot="1">
      <c r="A430" s="189" t="s">
        <v>46</v>
      </c>
      <c r="B430" s="190"/>
      <c r="C430" s="52">
        <f>SUBTOTAL(9,C396:C426)</f>
        <v>11129916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44776</v>
      </c>
      <c r="AP430" s="116"/>
      <c r="AQ430" s="117"/>
      <c r="AR430" s="118"/>
      <c r="AS430" s="118"/>
      <c r="AT430" s="119">
        <f>SUBTOTAL(9,AT396:AT426)</f>
        <v>47788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9">SUBTOTAL(9,BF396:BF426)</f>
        <v>496340</v>
      </c>
      <c r="BG430" s="43">
        <f t="shared" si="199"/>
        <v>251800</v>
      </c>
      <c r="BH430" s="44">
        <f t="shared" si="199"/>
        <v>127280</v>
      </c>
      <c r="BI430" s="44">
        <f t="shared" si="199"/>
        <v>0</v>
      </c>
      <c r="BJ430" s="44">
        <f t="shared" si="199"/>
        <v>0</v>
      </c>
      <c r="BK430" s="44">
        <f t="shared" si="199"/>
        <v>0</v>
      </c>
      <c r="BL430" s="44">
        <f t="shared" si="199"/>
        <v>0</v>
      </c>
      <c r="BM430" s="16">
        <f t="shared" si="199"/>
        <v>117260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AW422" sqref="AW422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61</v>
      </c>
      <c r="B6" s="180"/>
      <c r="C6" s="163" t="s">
        <v>2</v>
      </c>
      <c r="D6" s="183" t="s">
        <v>68</v>
      </c>
      <c r="E6" s="184"/>
      <c r="F6" s="184"/>
      <c r="G6" s="184"/>
      <c r="H6" s="184"/>
      <c r="I6" s="184"/>
      <c r="J6" s="184"/>
      <c r="K6" s="184"/>
      <c r="L6" s="184"/>
      <c r="M6" s="185" t="s">
        <v>77</v>
      </c>
      <c r="N6" s="186"/>
      <c r="O6" s="186"/>
      <c r="P6" s="186"/>
      <c r="Q6" s="186"/>
      <c r="R6" s="186"/>
      <c r="S6" s="186"/>
      <c r="T6" s="186"/>
      <c r="U6" s="186"/>
      <c r="V6" s="167" t="s">
        <v>80</v>
      </c>
      <c r="W6" s="163"/>
      <c r="X6" s="163"/>
      <c r="Y6" s="163"/>
      <c r="Z6" s="163"/>
      <c r="AA6" s="163"/>
      <c r="AB6" s="163"/>
      <c r="AC6" s="163"/>
      <c r="AD6" s="163"/>
      <c r="AE6" s="153" t="s">
        <v>82</v>
      </c>
      <c r="AF6" s="163"/>
      <c r="AG6" s="163"/>
      <c r="AH6" s="163"/>
      <c r="AI6" s="163"/>
      <c r="AJ6" s="163"/>
      <c r="AK6" s="163"/>
      <c r="AL6" s="163"/>
      <c r="AM6" s="163"/>
      <c r="AN6" s="153" t="s">
        <v>67</v>
      </c>
      <c r="AO6" s="167" t="s">
        <v>1</v>
      </c>
      <c r="AP6" s="171" t="s">
        <v>93</v>
      </c>
      <c r="AQ6" s="173" t="s">
        <v>94</v>
      </c>
      <c r="AR6" s="175" t="s">
        <v>95</v>
      </c>
      <c r="AS6" s="175" t="s">
        <v>91</v>
      </c>
      <c r="AT6" s="169" t="s">
        <v>66</v>
      </c>
      <c r="AU6" s="171" t="s">
        <v>96</v>
      </c>
      <c r="AV6" s="173" t="s">
        <v>97</v>
      </c>
      <c r="AW6" s="175" t="s">
        <v>98</v>
      </c>
      <c r="AX6" s="175" t="s">
        <v>92</v>
      </c>
      <c r="AY6" s="177" t="s">
        <v>89</v>
      </c>
      <c r="AZ6" s="159" t="s">
        <v>87</v>
      </c>
      <c r="BA6" s="161" t="s">
        <v>104</v>
      </c>
      <c r="BB6" s="162"/>
      <c r="BC6" s="162"/>
      <c r="BD6" s="162"/>
      <c r="BE6" s="163" t="s">
        <v>102</v>
      </c>
      <c r="BF6" s="165" t="s">
        <v>3</v>
      </c>
      <c r="BG6" s="167" t="s">
        <v>4</v>
      </c>
      <c r="BH6" s="153" t="s">
        <v>7</v>
      </c>
      <c r="BI6" s="153" t="s">
        <v>8</v>
      </c>
      <c r="BJ6" s="153" t="s">
        <v>6</v>
      </c>
      <c r="BK6" s="153" t="s">
        <v>5</v>
      </c>
      <c r="BL6" s="153" t="s">
        <v>9</v>
      </c>
      <c r="BM6" s="155" t="s">
        <v>10</v>
      </c>
    </row>
    <row r="7" spans="1:65" s="1" customFormat="1" ht="35.25" thickBot="1">
      <c r="A7" s="181"/>
      <c r="B7" s="182"/>
      <c r="C7" s="164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84</v>
      </c>
      <c r="BB7" s="65" t="s">
        <v>85</v>
      </c>
      <c r="BC7" s="65" t="s">
        <v>86</v>
      </c>
      <c r="BD7" s="66" t="s">
        <v>90</v>
      </c>
      <c r="BE7" s="164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589397</v>
      </c>
      <c r="D8" s="60">
        <f t="shared" si="0"/>
        <v>73.3</v>
      </c>
      <c r="E8" s="28">
        <f t="shared" si="0"/>
        <v>40</v>
      </c>
      <c r="F8" s="28">
        <f t="shared" si="0"/>
        <v>40</v>
      </c>
      <c r="G8" s="28">
        <f t="shared" si="0"/>
        <v>332</v>
      </c>
      <c r="H8" s="28">
        <f t="shared" si="0"/>
        <v>41</v>
      </c>
      <c r="I8" s="28">
        <f t="shared" si="0"/>
        <v>44</v>
      </c>
      <c r="J8" s="28">
        <f t="shared" si="0"/>
        <v>39</v>
      </c>
      <c r="K8" s="28">
        <f t="shared" si="0"/>
        <v>39</v>
      </c>
      <c r="L8" s="28">
        <f t="shared" si="0"/>
        <v>40</v>
      </c>
      <c r="M8" s="71">
        <f t="shared" si="0"/>
        <v>7.5</v>
      </c>
      <c r="N8" s="82">
        <f t="shared" si="0"/>
        <v>7.52</v>
      </c>
      <c r="O8" s="82">
        <f t="shared" si="0"/>
        <v>7.53</v>
      </c>
      <c r="P8" s="82">
        <f t="shared" si="0"/>
        <v>7.49</v>
      </c>
      <c r="Q8" s="82">
        <f t="shared" si="0"/>
        <v>7.55</v>
      </c>
      <c r="R8" s="82">
        <f t="shared" si="0"/>
        <v>0</v>
      </c>
      <c r="S8" s="82">
        <f t="shared" si="0"/>
        <v>0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132.93333333333334</v>
      </c>
      <c r="AO8" s="39">
        <f t="shared" si="0"/>
        <v>2092</v>
      </c>
      <c r="AP8" s="104">
        <f t="shared" si="0"/>
        <v>4.91</v>
      </c>
      <c r="AQ8" s="105">
        <f t="shared" si="0"/>
        <v>3.94</v>
      </c>
      <c r="AR8" s="106">
        <f t="shared" si="0"/>
        <v>81.237113402061851</v>
      </c>
      <c r="AS8" s="106">
        <f t="shared" si="0"/>
        <v>37.5</v>
      </c>
      <c r="AT8" s="107">
        <f t="shared" si="0"/>
        <v>2019</v>
      </c>
      <c r="AU8" s="108">
        <f t="shared" si="0"/>
        <v>2.48</v>
      </c>
      <c r="AV8" s="109">
        <f t="shared" si="0"/>
        <v>1.51</v>
      </c>
      <c r="AW8" s="106">
        <f t="shared" si="0"/>
        <v>65.367965367965368</v>
      </c>
      <c r="AX8" s="106">
        <f t="shared" si="0"/>
        <v>50</v>
      </c>
      <c r="AY8" s="60">
        <f t="shared" si="0"/>
        <v>61.323476379372501</v>
      </c>
      <c r="AZ8" s="96">
        <f t="shared" si="0"/>
        <v>81</v>
      </c>
      <c r="BA8" s="67">
        <f t="shared" si="0"/>
        <v>62.9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25850</v>
      </c>
      <c r="BG8" s="39">
        <f t="shared" si="0"/>
        <v>12540</v>
      </c>
      <c r="BH8" s="40">
        <f t="shared" si="0"/>
        <v>12050</v>
      </c>
      <c r="BI8" s="40">
        <f t="shared" si="0"/>
        <v>0</v>
      </c>
      <c r="BJ8" s="40">
        <f t="shared" si="0"/>
        <v>13225</v>
      </c>
      <c r="BK8" s="40">
        <f t="shared" si="0"/>
        <v>0</v>
      </c>
      <c r="BL8" s="40">
        <f t="shared" si="0"/>
        <v>0</v>
      </c>
      <c r="BM8" s="27">
        <f t="shared" si="0"/>
        <v>7980</v>
      </c>
    </row>
    <row r="9" spans="1:65">
      <c r="A9" s="187" t="s">
        <v>11</v>
      </c>
      <c r="B9" s="188"/>
      <c r="C9" s="51">
        <f t="shared" ref="C9:BM9" si="1">SUBTOTAL(5,C17:C426)</f>
        <v>311888</v>
      </c>
      <c r="D9" s="61">
        <f t="shared" si="1"/>
        <v>31</v>
      </c>
      <c r="E9" s="12">
        <f t="shared" si="1"/>
        <v>30</v>
      </c>
      <c r="F9" s="12">
        <f t="shared" si="1"/>
        <v>31</v>
      </c>
      <c r="G9" s="12">
        <f t="shared" si="1"/>
        <v>28</v>
      </c>
      <c r="H9" s="12">
        <f t="shared" si="1"/>
        <v>32</v>
      </c>
      <c r="I9" s="12">
        <f t="shared" si="1"/>
        <v>29</v>
      </c>
      <c r="J9" s="12">
        <f t="shared" si="1"/>
        <v>30</v>
      </c>
      <c r="K9" s="12">
        <f t="shared" si="1"/>
        <v>28</v>
      </c>
      <c r="L9" s="12">
        <f t="shared" si="1"/>
        <v>31</v>
      </c>
      <c r="M9" s="72">
        <f t="shared" si="1"/>
        <v>7.3</v>
      </c>
      <c r="N9" s="83">
        <f t="shared" si="1"/>
        <v>7.28</v>
      </c>
      <c r="O9" s="83">
        <f t="shared" si="1"/>
        <v>7.26</v>
      </c>
      <c r="P9" s="83">
        <f t="shared" si="1"/>
        <v>7.27</v>
      </c>
      <c r="Q9" s="83">
        <f t="shared" si="1"/>
        <v>7.25</v>
      </c>
      <c r="R9" s="83">
        <f t="shared" si="1"/>
        <v>0</v>
      </c>
      <c r="S9" s="83">
        <f t="shared" si="1"/>
        <v>0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19.063097514340345</v>
      </c>
      <c r="AO9" s="41">
        <f t="shared" si="1"/>
        <v>300</v>
      </c>
      <c r="AP9" s="110">
        <f t="shared" si="1"/>
        <v>2.15</v>
      </c>
      <c r="AQ9" s="111">
        <f t="shared" si="1"/>
        <v>1.55</v>
      </c>
      <c r="AR9" s="112">
        <f t="shared" si="1"/>
        <v>62.5</v>
      </c>
      <c r="AS9" s="112">
        <f t="shared" si="1"/>
        <v>18.762886597938149</v>
      </c>
      <c r="AT9" s="113">
        <f t="shared" si="1"/>
        <v>240</v>
      </c>
      <c r="AU9" s="114">
        <f t="shared" si="1"/>
        <v>1.8</v>
      </c>
      <c r="AV9" s="115">
        <f t="shared" si="1"/>
        <v>0.97</v>
      </c>
      <c r="AW9" s="112">
        <f t="shared" si="1"/>
        <v>50</v>
      </c>
      <c r="AX9" s="112">
        <f t="shared" si="1"/>
        <v>34.632034632034632</v>
      </c>
      <c r="AY9" s="61">
        <f t="shared" si="1"/>
        <v>40</v>
      </c>
      <c r="AZ9" s="97">
        <f t="shared" si="1"/>
        <v>76.3</v>
      </c>
      <c r="BA9" s="68">
        <f t="shared" si="1"/>
        <v>47.99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3604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62</v>
      </c>
      <c r="B10" s="188"/>
      <c r="C10" s="51">
        <f>IFERROR(SUBTOTAL(1,C17:C426),"")</f>
        <v>404134.4699453552</v>
      </c>
      <c r="D10" s="61">
        <f t="shared" ref="D10:BM10" si="2">IFERROR(SUBTOTAL(1,D17:D426),"")</f>
        <v>35.499104477611866</v>
      </c>
      <c r="E10" s="12">
        <f t="shared" si="2"/>
        <v>35.275956284153004</v>
      </c>
      <c r="F10" s="12">
        <f t="shared" si="2"/>
        <v>35.346994535519123</v>
      </c>
      <c r="G10" s="12">
        <f t="shared" si="2"/>
        <v>36.221311475409834</v>
      </c>
      <c r="H10" s="12">
        <f t="shared" si="2"/>
        <v>35.87158469945355</v>
      </c>
      <c r="I10" s="12">
        <f t="shared" si="2"/>
        <v>36.42622950819672</v>
      </c>
      <c r="J10" s="12">
        <f t="shared" si="2"/>
        <v>34.806010928961747</v>
      </c>
      <c r="K10" s="12">
        <f t="shared" si="2"/>
        <v>34.693989071038253</v>
      </c>
      <c r="L10" s="12">
        <f t="shared" si="2"/>
        <v>35.685792349726775</v>
      </c>
      <c r="M10" s="72">
        <f t="shared" si="2"/>
        <v>7.3686274509803926</v>
      </c>
      <c r="N10" s="83">
        <f t="shared" si="2"/>
        <v>7.3613725490196114</v>
      </c>
      <c r="O10" s="83">
        <f t="shared" si="2"/>
        <v>7.3637254901960807</v>
      </c>
      <c r="P10" s="83">
        <f t="shared" si="2"/>
        <v>7.3749019607843165</v>
      </c>
      <c r="Q10" s="83">
        <f t="shared" si="2"/>
        <v>7.3815686274509797</v>
      </c>
      <c r="R10" s="83" t="str">
        <f t="shared" si="2"/>
        <v/>
      </c>
      <c r="S10" s="83" t="str">
        <f t="shared" si="2"/>
        <v/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28.231662730174644</v>
      </c>
      <c r="AO10" s="41">
        <f t="shared" si="2"/>
        <v>1475.7868852459017</v>
      </c>
      <c r="AP10" s="110">
        <f t="shared" si="2"/>
        <v>3.4335294117647046</v>
      </c>
      <c r="AQ10" s="111">
        <f t="shared" si="2"/>
        <v>2.5670588235294112</v>
      </c>
      <c r="AR10" s="112">
        <f t="shared" si="2"/>
        <v>74.484647134752592</v>
      </c>
      <c r="AS10" s="112">
        <f t="shared" si="2"/>
        <v>25.515352865247422</v>
      </c>
      <c r="AT10" s="113">
        <f t="shared" si="2"/>
        <v>1654.5273224043715</v>
      </c>
      <c r="AU10" s="114">
        <f t="shared" si="2"/>
        <v>2.2113725490196074</v>
      </c>
      <c r="AV10" s="115">
        <f t="shared" si="2"/>
        <v>1.2829411764705885</v>
      </c>
      <c r="AW10" s="112">
        <f t="shared" si="2"/>
        <v>57.946070017294225</v>
      </c>
      <c r="AX10" s="112">
        <f t="shared" si="2"/>
        <v>42.053929982705775</v>
      </c>
      <c r="AY10" s="61">
        <f t="shared" si="2"/>
        <v>52.900225604758759</v>
      </c>
      <c r="AZ10" s="97">
        <f t="shared" si="2"/>
        <v>79.208387096774217</v>
      </c>
      <c r="BA10" s="68">
        <f t="shared" si="2"/>
        <v>59.604545454545452</v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16114.390710382513</v>
      </c>
      <c r="BG10" s="41">
        <f t="shared" si="2"/>
        <v>7656.2138157894733</v>
      </c>
      <c r="BH10" s="42">
        <f t="shared" si="2"/>
        <v>3557.7254098360654</v>
      </c>
      <c r="BI10" s="42" t="str">
        <f t="shared" si="2"/>
        <v/>
      </c>
      <c r="BJ10" s="42">
        <f t="shared" si="2"/>
        <v>6974.8265895953755</v>
      </c>
      <c r="BK10" s="42" t="str">
        <f t="shared" si="2"/>
        <v/>
      </c>
      <c r="BL10" s="42" t="str">
        <f t="shared" si="2"/>
        <v/>
      </c>
      <c r="BM10" s="15">
        <f t="shared" si="2"/>
        <v>4086.4699453551912</v>
      </c>
    </row>
    <row r="11" spans="1:65" ht="17.25" thickBot="1">
      <c r="A11" s="189" t="s">
        <v>64</v>
      </c>
      <c r="B11" s="190"/>
      <c r="C11" s="52">
        <f>SUBTOTAL(9,C17:C426)</f>
        <v>147913216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538930</v>
      </c>
      <c r="AP11" s="116"/>
      <c r="AQ11" s="117"/>
      <c r="AR11" s="118"/>
      <c r="AS11" s="118"/>
      <c r="AT11" s="119">
        <f>SUBTOTAL(9,AT17:AT425)</f>
        <v>604178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5879286</v>
      </c>
      <c r="BG11" s="43">
        <f t="shared" si="3"/>
        <v>2317889</v>
      </c>
      <c r="BH11" s="44">
        <f t="shared" si="3"/>
        <v>868085</v>
      </c>
      <c r="BI11" s="44">
        <f t="shared" si="3"/>
        <v>0</v>
      </c>
      <c r="BJ11" s="44">
        <f t="shared" si="3"/>
        <v>1197664</v>
      </c>
      <c r="BK11" s="44">
        <f t="shared" si="3"/>
        <v>0</v>
      </c>
      <c r="BL11" s="44">
        <f t="shared" si="3"/>
        <v>0</v>
      </c>
      <c r="BM11" s="16">
        <f t="shared" si="3"/>
        <v>1495648</v>
      </c>
    </row>
    <row r="12" spans="1:65" ht="17.25" thickBot="1">
      <c r="A12" s="189" t="s">
        <v>63</v>
      </c>
      <c r="B12" s="190"/>
      <c r="C12" s="52">
        <f>IFERROR(SUBTOTAL(9,C17:C426)/COUNTA(C17:C47,C52:C80,C85:C115,C120:C149,C154:C184,C189:C218,C223:C253,C258:C288,C293:C322,C327:C357,C362:C391,C396:C426),"")</f>
        <v>404134.4699453552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1475.7868852459017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1654.5273224043715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16114.390710382513</v>
      </c>
      <c r="BG12" s="78">
        <f>IFERROR(SUBTOTAL(9,BG17:BG426)/COUNTA(BG17:BG47,BG52:BG80,BG85:BG115,BG120:BG149,BG154:BG184,BG189:BG218,BG223:BG253,BG258:BG288,BG293:BG322,BG327:BG357,BG362:BG391,BG396:BG426),"")</f>
        <v>7656.2138157894733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3557.7254098360654</v>
      </c>
      <c r="BI12" s="37" t="str">
        <f t="shared" si="4"/>
        <v/>
      </c>
      <c r="BJ12" s="37">
        <f t="shared" si="4"/>
        <v>6974.8265895953755</v>
      </c>
      <c r="BK12" s="37" t="str">
        <f t="shared" si="4"/>
        <v/>
      </c>
      <c r="BL12" s="37" t="str">
        <f t="shared" si="4"/>
        <v/>
      </c>
      <c r="BM12" s="38">
        <f t="shared" si="4"/>
        <v>4086.4699453551912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0</v>
      </c>
      <c r="B15" s="193" t="s">
        <v>88</v>
      </c>
      <c r="C15" s="163" t="s">
        <v>2</v>
      </c>
      <c r="D15" s="183" t="s">
        <v>68</v>
      </c>
      <c r="E15" s="184"/>
      <c r="F15" s="184"/>
      <c r="G15" s="184"/>
      <c r="H15" s="184"/>
      <c r="I15" s="184"/>
      <c r="J15" s="184"/>
      <c r="K15" s="184"/>
      <c r="L15" s="184"/>
      <c r="M15" s="185" t="s">
        <v>77</v>
      </c>
      <c r="N15" s="186"/>
      <c r="O15" s="186"/>
      <c r="P15" s="186"/>
      <c r="Q15" s="186"/>
      <c r="R15" s="186"/>
      <c r="S15" s="186"/>
      <c r="T15" s="186"/>
      <c r="U15" s="186"/>
      <c r="V15" s="167" t="s">
        <v>80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82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67</v>
      </c>
      <c r="AO15" s="167" t="s">
        <v>1</v>
      </c>
      <c r="AP15" s="171" t="s">
        <v>93</v>
      </c>
      <c r="AQ15" s="173" t="s">
        <v>94</v>
      </c>
      <c r="AR15" s="175" t="s">
        <v>95</v>
      </c>
      <c r="AS15" s="175" t="s">
        <v>91</v>
      </c>
      <c r="AT15" s="169" t="s">
        <v>66</v>
      </c>
      <c r="AU15" s="171" t="s">
        <v>96</v>
      </c>
      <c r="AV15" s="173" t="s">
        <v>97</v>
      </c>
      <c r="AW15" s="175" t="s">
        <v>98</v>
      </c>
      <c r="AX15" s="175" t="s">
        <v>92</v>
      </c>
      <c r="AY15" s="177" t="s">
        <v>89</v>
      </c>
      <c r="AZ15" s="159" t="s">
        <v>87</v>
      </c>
      <c r="BA15" s="161" t="s">
        <v>105</v>
      </c>
      <c r="BB15" s="162"/>
      <c r="BC15" s="162"/>
      <c r="BD15" s="162"/>
      <c r="BE15" s="163" t="s">
        <v>102</v>
      </c>
      <c r="BF15" s="165" t="s">
        <v>3</v>
      </c>
      <c r="BG15" s="167" t="s">
        <v>4</v>
      </c>
      <c r="BH15" s="153" t="s">
        <v>7</v>
      </c>
      <c r="BI15" s="153" t="s">
        <v>8</v>
      </c>
      <c r="BJ15" s="153" t="s">
        <v>6</v>
      </c>
      <c r="BK15" s="153" t="s">
        <v>5</v>
      </c>
      <c r="BL15" s="153" t="s">
        <v>9</v>
      </c>
      <c r="BM15" s="155" t="s">
        <v>10</v>
      </c>
    </row>
    <row r="16" spans="1:65" s="1" customFormat="1" ht="35.25" thickBot="1">
      <c r="A16" s="192"/>
      <c r="B16" s="194"/>
      <c r="C16" s="164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84</v>
      </c>
      <c r="BB16" s="65" t="s">
        <v>85</v>
      </c>
      <c r="BC16" s="65" t="s">
        <v>86</v>
      </c>
      <c r="BD16" s="66" t="s">
        <v>90</v>
      </c>
      <c r="BE16" s="164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43831</v>
      </c>
      <c r="C17" s="51">
        <v>338085</v>
      </c>
      <c r="D17" s="64">
        <f>IFERROR(ROUND(AVERAGE(E17:L17),1),"")</f>
        <v>36.4</v>
      </c>
      <c r="E17" s="12">
        <v>37</v>
      </c>
      <c r="F17" s="12">
        <v>36</v>
      </c>
      <c r="G17" s="12">
        <v>33</v>
      </c>
      <c r="H17" s="12">
        <v>37</v>
      </c>
      <c r="I17" s="11">
        <v>42</v>
      </c>
      <c r="J17" s="11">
        <v>36</v>
      </c>
      <c r="K17" s="11">
        <v>33</v>
      </c>
      <c r="L17" s="11">
        <v>37</v>
      </c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 t="shared" ref="AN17:AN47" si="5">39880/AO17</f>
        <v>26.927751519243753</v>
      </c>
      <c r="AO17" s="41">
        <v>1481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1434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15850</v>
      </c>
      <c r="BG17" s="42">
        <v>9600</v>
      </c>
      <c r="BH17" s="42">
        <v>2070</v>
      </c>
      <c r="BI17" s="42"/>
      <c r="BJ17" s="42"/>
      <c r="BK17" s="42"/>
      <c r="BL17" s="42"/>
      <c r="BM17" s="14">
        <v>4180</v>
      </c>
    </row>
    <row r="18" spans="1:65" outlineLevel="5">
      <c r="A18" s="22">
        <f t="shared" ref="A18:A90" si="6">MONTH(B18)</f>
        <v>1</v>
      </c>
      <c r="B18" s="9">
        <f>B17+1</f>
        <v>43832</v>
      </c>
      <c r="C18" s="51">
        <v>334969</v>
      </c>
      <c r="D18" s="64">
        <f t="shared" ref="D18:D47" si="7">IFERROR(ROUND(AVERAGE(E18:L18),1),"")</f>
        <v>36.4</v>
      </c>
      <c r="E18" s="12">
        <v>37</v>
      </c>
      <c r="F18" s="12">
        <v>36</v>
      </c>
      <c r="G18" s="12">
        <v>33</v>
      </c>
      <c r="H18" s="12">
        <v>37</v>
      </c>
      <c r="I18" s="12">
        <v>42</v>
      </c>
      <c r="J18" s="12">
        <v>36</v>
      </c>
      <c r="K18" s="12">
        <v>33</v>
      </c>
      <c r="L18" s="12">
        <v>37</v>
      </c>
      <c r="M18" s="74" t="str">
        <f t="shared" ref="M18:M47" si="8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9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10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si="5"/>
        <v>28.711303095752339</v>
      </c>
      <c r="AO18" s="41">
        <v>1389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1417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>
        <v>80.900000000000006</v>
      </c>
      <c r="BA18" s="68"/>
      <c r="BB18" s="68"/>
      <c r="BC18" s="68"/>
      <c r="BD18" s="68"/>
      <c r="BE18" s="15"/>
      <c r="BF18" s="5">
        <f t="shared" ref="BF18:BF47" si="12">IF(SUM(BG18:BM18)=0,"",SUM(BG18:BM18))</f>
        <v>15610</v>
      </c>
      <c r="BG18" s="42">
        <v>5400</v>
      </c>
      <c r="BH18" s="42">
        <v>6070</v>
      </c>
      <c r="BI18" s="42"/>
      <c r="BJ18" s="42"/>
      <c r="BK18" s="42"/>
      <c r="BL18" s="42"/>
      <c r="BM18" s="15">
        <v>4140</v>
      </c>
    </row>
    <row r="19" spans="1:65" outlineLevel="5">
      <c r="A19" s="22">
        <f t="shared" si="6"/>
        <v>1</v>
      </c>
      <c r="B19" s="9">
        <f t="shared" ref="B19:B80" si="13">B18+1</f>
        <v>43833</v>
      </c>
      <c r="C19" s="51">
        <v>360471</v>
      </c>
      <c r="D19" s="64">
        <f t="shared" si="7"/>
        <v>36.4</v>
      </c>
      <c r="E19" s="12">
        <v>38</v>
      </c>
      <c r="F19" s="12">
        <v>36</v>
      </c>
      <c r="G19" s="12">
        <v>33</v>
      </c>
      <c r="H19" s="12">
        <v>36</v>
      </c>
      <c r="I19" s="12">
        <v>42</v>
      </c>
      <c r="J19" s="12">
        <v>36</v>
      </c>
      <c r="K19" s="12">
        <v>33</v>
      </c>
      <c r="L19" s="12">
        <v>37</v>
      </c>
      <c r="M19" s="74">
        <f t="shared" si="8"/>
        <v>7.4</v>
      </c>
      <c r="N19" s="83">
        <v>7.4</v>
      </c>
      <c r="O19" s="83">
        <v>7.45</v>
      </c>
      <c r="P19" s="83">
        <v>7.38</v>
      </c>
      <c r="Q19" s="83">
        <v>7.44</v>
      </c>
      <c r="R19" s="83"/>
      <c r="S19" s="83"/>
      <c r="T19" s="83"/>
      <c r="U19" s="83"/>
      <c r="V19" s="5" t="str">
        <f t="shared" si="9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10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5"/>
        <v>36.453382084095061</v>
      </c>
      <c r="AO19" s="41">
        <v>1094</v>
      </c>
      <c r="AP19" s="124">
        <v>4.07</v>
      </c>
      <c r="AQ19" s="125">
        <v>3.06</v>
      </c>
      <c r="AR19" s="126">
        <f>IFERROR(AQ19/AP19*100,"")</f>
        <v>75.18427518427518</v>
      </c>
      <c r="AS19" s="126">
        <f>IFERROR(100-AR19,"")</f>
        <v>24.81572481572482</v>
      </c>
      <c r="AT19" s="127">
        <v>1565</v>
      </c>
      <c r="AU19" s="128">
        <v>2.33</v>
      </c>
      <c r="AV19" s="129">
        <v>1.33</v>
      </c>
      <c r="AW19" s="126">
        <f>IFERROR(AV19/AU19*100,"")</f>
        <v>57.081545064377679</v>
      </c>
      <c r="AX19" s="126">
        <f>IFERROR(100-AW19,"")</f>
        <v>42.918454935622321</v>
      </c>
      <c r="AY19" s="64">
        <f t="shared" si="11"/>
        <v>56.101307189542482</v>
      </c>
      <c r="AZ19" s="97">
        <v>80.400000000000006</v>
      </c>
      <c r="BA19" s="68"/>
      <c r="BB19" s="68"/>
      <c r="BC19" s="68"/>
      <c r="BD19" s="68"/>
      <c r="BE19" s="15"/>
      <c r="BF19" s="5">
        <f t="shared" si="12"/>
        <v>15750</v>
      </c>
      <c r="BG19" s="42">
        <v>7600</v>
      </c>
      <c r="BH19" s="42">
        <v>4020</v>
      </c>
      <c r="BI19" s="42"/>
      <c r="BJ19" s="42"/>
      <c r="BK19" s="42"/>
      <c r="BL19" s="42"/>
      <c r="BM19" s="15">
        <v>4130</v>
      </c>
    </row>
    <row r="20" spans="1:65" outlineLevel="5">
      <c r="A20" s="22">
        <f t="shared" si="6"/>
        <v>1</v>
      </c>
      <c r="B20" s="9">
        <f t="shared" si="13"/>
        <v>43834</v>
      </c>
      <c r="C20" s="51">
        <v>349227</v>
      </c>
      <c r="D20" s="64">
        <f t="shared" si="7"/>
        <v>36.5</v>
      </c>
      <c r="E20" s="12">
        <v>38</v>
      </c>
      <c r="F20" s="12">
        <v>36</v>
      </c>
      <c r="G20" s="12">
        <v>33</v>
      </c>
      <c r="H20" s="12">
        <v>37</v>
      </c>
      <c r="I20" s="12">
        <v>42</v>
      </c>
      <c r="J20" s="12">
        <v>36</v>
      </c>
      <c r="K20" s="12">
        <v>33</v>
      </c>
      <c r="L20" s="12">
        <v>37</v>
      </c>
      <c r="M20" s="74" t="str">
        <f t="shared" si="8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9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10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5"/>
        <v>31.229444009397024</v>
      </c>
      <c r="AO20" s="41">
        <v>1277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1600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/>
      <c r="BA20" s="68"/>
      <c r="BB20" s="68"/>
      <c r="BC20" s="68"/>
      <c r="BD20" s="68"/>
      <c r="BE20" s="15"/>
      <c r="BF20" s="5">
        <f t="shared" si="12"/>
        <v>16230</v>
      </c>
      <c r="BG20" s="42">
        <v>9600</v>
      </c>
      <c r="BH20" s="42">
        <v>2480</v>
      </c>
      <c r="BI20" s="42"/>
      <c r="BJ20" s="42"/>
      <c r="BK20" s="42"/>
      <c r="BL20" s="42"/>
      <c r="BM20" s="15">
        <v>4150</v>
      </c>
    </row>
    <row r="21" spans="1:65" outlineLevel="5">
      <c r="A21" s="22">
        <f t="shared" si="6"/>
        <v>1</v>
      </c>
      <c r="B21" s="9">
        <f t="shared" si="13"/>
        <v>43835</v>
      </c>
      <c r="C21" s="51">
        <v>325399</v>
      </c>
      <c r="D21" s="64">
        <f t="shared" si="7"/>
        <v>36.5</v>
      </c>
      <c r="E21" s="12">
        <v>38</v>
      </c>
      <c r="F21" s="12">
        <v>36</v>
      </c>
      <c r="G21" s="12">
        <v>33</v>
      </c>
      <c r="H21" s="12">
        <v>37</v>
      </c>
      <c r="I21" s="12">
        <v>43</v>
      </c>
      <c r="J21" s="12">
        <v>36</v>
      </c>
      <c r="K21" s="12">
        <v>32</v>
      </c>
      <c r="L21" s="12">
        <v>37</v>
      </c>
      <c r="M21" s="74" t="str">
        <f t="shared" si="8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9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10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5"/>
        <v>26.568954030646236</v>
      </c>
      <c r="AO21" s="41">
        <v>1501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1693</v>
      </c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/>
      <c r="BA21" s="68"/>
      <c r="BB21" s="68"/>
      <c r="BC21" s="68"/>
      <c r="BD21" s="68"/>
      <c r="BE21" s="15"/>
      <c r="BF21" s="5">
        <f t="shared" si="12"/>
        <v>16240</v>
      </c>
      <c r="BG21" s="42">
        <v>9600</v>
      </c>
      <c r="BH21" s="42">
        <v>2630</v>
      </c>
      <c r="BI21" s="42"/>
      <c r="BJ21" s="42"/>
      <c r="BK21" s="42"/>
      <c r="BL21" s="42"/>
      <c r="BM21" s="15">
        <v>4010</v>
      </c>
    </row>
    <row r="22" spans="1:65" outlineLevel="5">
      <c r="A22" s="22">
        <f t="shared" si="6"/>
        <v>1</v>
      </c>
      <c r="B22" s="9">
        <f t="shared" si="13"/>
        <v>43836</v>
      </c>
      <c r="C22" s="51">
        <v>375085</v>
      </c>
      <c r="D22" s="64">
        <f t="shared" si="7"/>
        <v>36.1</v>
      </c>
      <c r="E22" s="12">
        <v>37</v>
      </c>
      <c r="F22" s="12">
        <v>36</v>
      </c>
      <c r="G22" s="12">
        <v>32</v>
      </c>
      <c r="H22" s="12">
        <v>37</v>
      </c>
      <c r="I22" s="12">
        <v>42</v>
      </c>
      <c r="J22" s="12">
        <v>36</v>
      </c>
      <c r="K22" s="12">
        <v>32</v>
      </c>
      <c r="L22" s="12">
        <v>37</v>
      </c>
      <c r="M22" s="74" t="str">
        <f t="shared" si="8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9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10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5"/>
        <v>25.929778933680105</v>
      </c>
      <c r="AO22" s="41">
        <v>1538</v>
      </c>
      <c r="AP22" s="110"/>
      <c r="AQ22" s="111"/>
      <c r="AR22" s="126" t="str">
        <f t="shared" si="14"/>
        <v/>
      </c>
      <c r="AS22" s="126" t="str">
        <f t="shared" si="15"/>
        <v/>
      </c>
      <c r="AT22" s="127">
        <v>1868</v>
      </c>
      <c r="AU22" s="114"/>
      <c r="AV22" s="115"/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80.900000000000006</v>
      </c>
      <c r="BA22" s="68"/>
      <c r="BB22" s="68"/>
      <c r="BC22" s="68"/>
      <c r="BD22" s="68"/>
      <c r="BE22" s="15"/>
      <c r="BF22" s="5">
        <f t="shared" si="12"/>
        <v>15920</v>
      </c>
      <c r="BG22" s="42">
        <v>9600</v>
      </c>
      <c r="BH22" s="42">
        <v>2210</v>
      </c>
      <c r="BI22" s="42"/>
      <c r="BJ22" s="42"/>
      <c r="BK22" s="42"/>
      <c r="BL22" s="42"/>
      <c r="BM22" s="15">
        <v>4110</v>
      </c>
    </row>
    <row r="23" spans="1:65" outlineLevel="5">
      <c r="A23" s="22">
        <f t="shared" si="6"/>
        <v>1</v>
      </c>
      <c r="B23" s="9">
        <f t="shared" si="13"/>
        <v>43837</v>
      </c>
      <c r="C23" s="51">
        <v>548130</v>
      </c>
      <c r="D23" s="64">
        <f t="shared" si="7"/>
        <v>36</v>
      </c>
      <c r="E23" s="12">
        <v>37</v>
      </c>
      <c r="F23" s="12">
        <v>36</v>
      </c>
      <c r="G23" s="12">
        <v>32</v>
      </c>
      <c r="H23" s="12">
        <v>36</v>
      </c>
      <c r="I23" s="12">
        <v>42</v>
      </c>
      <c r="J23" s="12">
        <v>36</v>
      </c>
      <c r="K23" s="12">
        <v>32</v>
      </c>
      <c r="L23" s="12">
        <v>37</v>
      </c>
      <c r="M23" s="74" t="str">
        <f t="shared" si="8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9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10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5"/>
        <v>24.987468671679199</v>
      </c>
      <c r="AO23" s="41">
        <v>1596</v>
      </c>
      <c r="AP23" s="110"/>
      <c r="AQ23" s="111"/>
      <c r="AR23" s="126" t="str">
        <f t="shared" si="14"/>
        <v/>
      </c>
      <c r="AS23" s="126" t="str">
        <f t="shared" si="15"/>
        <v/>
      </c>
      <c r="AT23" s="127">
        <v>1915</v>
      </c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>
        <v>80.7</v>
      </c>
      <c r="BA23" s="68"/>
      <c r="BB23" s="68"/>
      <c r="BC23" s="68"/>
      <c r="BD23" s="68"/>
      <c r="BE23" s="15"/>
      <c r="BF23" s="5">
        <f t="shared" si="12"/>
        <v>16100</v>
      </c>
      <c r="BG23" s="42">
        <v>9600</v>
      </c>
      <c r="BH23" s="42">
        <v>2240</v>
      </c>
      <c r="BI23" s="42"/>
      <c r="BJ23" s="42"/>
      <c r="BK23" s="42"/>
      <c r="BL23" s="42"/>
      <c r="BM23" s="15">
        <v>4260</v>
      </c>
    </row>
    <row r="24" spans="1:65" outlineLevel="5">
      <c r="A24" s="22">
        <f t="shared" si="6"/>
        <v>1</v>
      </c>
      <c r="B24" s="9">
        <f t="shared" si="13"/>
        <v>43838</v>
      </c>
      <c r="C24" s="51">
        <v>458923</v>
      </c>
      <c r="D24" s="64">
        <f t="shared" si="7"/>
        <v>36.4</v>
      </c>
      <c r="E24" s="12">
        <v>38</v>
      </c>
      <c r="F24" s="12">
        <v>36</v>
      </c>
      <c r="G24" s="12">
        <v>32</v>
      </c>
      <c r="H24" s="12">
        <v>37</v>
      </c>
      <c r="I24" s="12">
        <v>43</v>
      </c>
      <c r="J24" s="12">
        <v>36</v>
      </c>
      <c r="K24" s="12">
        <v>32</v>
      </c>
      <c r="L24" s="12">
        <v>37</v>
      </c>
      <c r="M24" s="74" t="str">
        <f t="shared" si="8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9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10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5"/>
        <v>27.617728531855956</v>
      </c>
      <c r="AO24" s="41">
        <v>1444</v>
      </c>
      <c r="AP24" s="110"/>
      <c r="AQ24" s="111"/>
      <c r="AR24" s="126" t="str">
        <f t="shared" si="14"/>
        <v/>
      </c>
      <c r="AS24" s="126" t="str">
        <f t="shared" si="15"/>
        <v/>
      </c>
      <c r="AT24" s="127">
        <v>1823</v>
      </c>
      <c r="AU24" s="114"/>
      <c r="AV24" s="115"/>
      <c r="AW24" s="126" t="str">
        <f t="shared" si="16"/>
        <v/>
      </c>
      <c r="AX24" s="126" t="str">
        <f t="shared" si="17"/>
        <v/>
      </c>
      <c r="AY24" s="64" t="str">
        <f t="shared" si="11"/>
        <v/>
      </c>
      <c r="AZ24" s="97">
        <v>80.8</v>
      </c>
      <c r="BA24" s="68"/>
      <c r="BB24" s="68"/>
      <c r="BC24" s="68"/>
      <c r="BD24" s="68"/>
      <c r="BE24" s="15"/>
      <c r="BF24" s="5">
        <f t="shared" si="12"/>
        <v>16810</v>
      </c>
      <c r="BG24" s="42">
        <v>9600</v>
      </c>
      <c r="BH24" s="42">
        <v>2900</v>
      </c>
      <c r="BI24" s="42"/>
      <c r="BJ24" s="42"/>
      <c r="BK24" s="42"/>
      <c r="BL24" s="42"/>
      <c r="BM24" s="15">
        <v>4310</v>
      </c>
    </row>
    <row r="25" spans="1:65" outlineLevel="5">
      <c r="A25" s="22">
        <f t="shared" si="6"/>
        <v>1</v>
      </c>
      <c r="B25" s="9">
        <f t="shared" si="13"/>
        <v>43839</v>
      </c>
      <c r="C25" s="51">
        <v>402040</v>
      </c>
      <c r="D25" s="64">
        <f t="shared" si="7"/>
        <v>36</v>
      </c>
      <c r="E25" s="12">
        <v>37</v>
      </c>
      <c r="F25" s="12">
        <v>35</v>
      </c>
      <c r="G25" s="12">
        <v>32</v>
      </c>
      <c r="H25" s="12">
        <v>37</v>
      </c>
      <c r="I25" s="12">
        <v>42</v>
      </c>
      <c r="J25" s="12">
        <v>36</v>
      </c>
      <c r="K25" s="12">
        <v>32</v>
      </c>
      <c r="L25" s="12">
        <v>37</v>
      </c>
      <c r="M25" s="74" t="str">
        <f t="shared" si="8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9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10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5"/>
        <v>28.711303095752339</v>
      </c>
      <c r="AO25" s="41">
        <v>1389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1810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/>
      <c r="BA25" s="68"/>
      <c r="BB25" s="68"/>
      <c r="BC25" s="68"/>
      <c r="BD25" s="68"/>
      <c r="BE25" s="15"/>
      <c r="BF25" s="5">
        <f t="shared" si="12"/>
        <v>16210</v>
      </c>
      <c r="BG25" s="42">
        <v>9600</v>
      </c>
      <c r="BH25" s="42">
        <v>2250</v>
      </c>
      <c r="BI25" s="42"/>
      <c r="BJ25" s="42"/>
      <c r="BK25" s="42"/>
      <c r="BL25" s="42"/>
      <c r="BM25" s="15">
        <v>4360</v>
      </c>
    </row>
    <row r="26" spans="1:65" outlineLevel="5">
      <c r="A26" s="22">
        <f t="shared" si="6"/>
        <v>1</v>
      </c>
      <c r="B26" s="9">
        <f t="shared" si="13"/>
        <v>43840</v>
      </c>
      <c r="C26" s="51">
        <v>372162</v>
      </c>
      <c r="D26" s="64">
        <f t="shared" si="7"/>
        <v>73.3</v>
      </c>
      <c r="E26" s="12">
        <v>37</v>
      </c>
      <c r="F26" s="12">
        <v>35</v>
      </c>
      <c r="G26" s="12">
        <v>332</v>
      </c>
      <c r="H26" s="12">
        <v>36</v>
      </c>
      <c r="I26" s="12">
        <v>42</v>
      </c>
      <c r="J26" s="12">
        <v>36</v>
      </c>
      <c r="K26" s="12">
        <v>31</v>
      </c>
      <c r="L26" s="12">
        <v>37</v>
      </c>
      <c r="M26" s="74">
        <f t="shared" si="8"/>
        <v>7.4</v>
      </c>
      <c r="N26" s="83">
        <v>7.44</v>
      </c>
      <c r="O26" s="83">
        <v>7.4</v>
      </c>
      <c r="P26" s="83">
        <v>7.49</v>
      </c>
      <c r="Q26" s="83">
        <v>7.41</v>
      </c>
      <c r="R26" s="83"/>
      <c r="S26" s="83"/>
      <c r="T26" s="83"/>
      <c r="U26" s="83"/>
      <c r="V26" s="5" t="str">
        <f t="shared" si="9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10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5"/>
        <v>26.801075268817204</v>
      </c>
      <c r="AO26" s="41">
        <v>1488</v>
      </c>
      <c r="AP26" s="110">
        <v>3.95</v>
      </c>
      <c r="AQ26" s="111">
        <v>2.9</v>
      </c>
      <c r="AR26" s="126">
        <f t="shared" si="14"/>
        <v>73.417721518987335</v>
      </c>
      <c r="AS26" s="126">
        <f t="shared" si="15"/>
        <v>26.582278481012665</v>
      </c>
      <c r="AT26" s="127">
        <v>1797</v>
      </c>
      <c r="AU26" s="114">
        <v>2.2999999999999998</v>
      </c>
      <c r="AV26" s="115">
        <v>1.32</v>
      </c>
      <c r="AW26" s="126">
        <f t="shared" si="16"/>
        <v>57.391304347826086</v>
      </c>
      <c r="AX26" s="126">
        <f t="shared" si="17"/>
        <v>42.608695652173914</v>
      </c>
      <c r="AY26" s="64">
        <f t="shared" si="11"/>
        <v>51.231527093596043</v>
      </c>
      <c r="AZ26" s="97">
        <v>79.8</v>
      </c>
      <c r="BA26" s="68"/>
      <c r="BB26" s="68"/>
      <c r="BC26" s="68"/>
      <c r="BD26" s="68"/>
      <c r="BE26" s="15"/>
      <c r="BF26" s="5">
        <f t="shared" si="12"/>
        <v>16380</v>
      </c>
      <c r="BG26" s="42">
        <v>9600</v>
      </c>
      <c r="BH26" s="42">
        <v>2630</v>
      </c>
      <c r="BI26" s="42"/>
      <c r="BJ26" s="42"/>
      <c r="BK26" s="42"/>
      <c r="BL26" s="42"/>
      <c r="BM26" s="15">
        <v>4150</v>
      </c>
    </row>
    <row r="27" spans="1:65" outlineLevel="5">
      <c r="A27" s="22">
        <f t="shared" si="6"/>
        <v>1</v>
      </c>
      <c r="B27" s="9">
        <f t="shared" si="13"/>
        <v>43841</v>
      </c>
      <c r="C27" s="51">
        <v>371882</v>
      </c>
      <c r="D27" s="64">
        <f t="shared" si="7"/>
        <v>35.799999999999997</v>
      </c>
      <c r="E27" s="12">
        <v>37</v>
      </c>
      <c r="F27" s="12">
        <v>35</v>
      </c>
      <c r="G27" s="12">
        <v>32</v>
      </c>
      <c r="H27" s="12">
        <v>36</v>
      </c>
      <c r="I27" s="12">
        <v>42</v>
      </c>
      <c r="J27" s="12">
        <v>36</v>
      </c>
      <c r="K27" s="12">
        <v>31</v>
      </c>
      <c r="L27" s="12">
        <v>37</v>
      </c>
      <c r="M27" s="74" t="str">
        <f t="shared" si="8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9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10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5"/>
        <v>26.873315363881403</v>
      </c>
      <c r="AO27" s="41">
        <v>1484</v>
      </c>
      <c r="AP27" s="110"/>
      <c r="AQ27" s="111"/>
      <c r="AR27" s="126" t="str">
        <f t="shared" si="14"/>
        <v/>
      </c>
      <c r="AS27" s="126" t="str">
        <f t="shared" si="15"/>
        <v/>
      </c>
      <c r="AT27" s="127">
        <v>1690</v>
      </c>
      <c r="AU27" s="114"/>
      <c r="AV27" s="115"/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/>
      <c r="BA27" s="68"/>
      <c r="BB27" s="68"/>
      <c r="BC27" s="68"/>
      <c r="BD27" s="68"/>
      <c r="BE27" s="15"/>
      <c r="BF27" s="5">
        <f t="shared" si="12"/>
        <v>16750</v>
      </c>
      <c r="BG27" s="42">
        <v>9600</v>
      </c>
      <c r="BH27" s="42">
        <v>2930</v>
      </c>
      <c r="BI27" s="42"/>
      <c r="BJ27" s="42"/>
      <c r="BK27" s="42"/>
      <c r="BL27" s="42"/>
      <c r="BM27" s="15">
        <v>4220</v>
      </c>
    </row>
    <row r="28" spans="1:65" outlineLevel="5">
      <c r="A28" s="22">
        <f t="shared" si="6"/>
        <v>1</v>
      </c>
      <c r="B28" s="9">
        <f t="shared" si="13"/>
        <v>43842</v>
      </c>
      <c r="C28" s="51">
        <v>342367</v>
      </c>
      <c r="D28" s="64">
        <f t="shared" si="7"/>
        <v>35.9</v>
      </c>
      <c r="E28" s="12">
        <v>38</v>
      </c>
      <c r="F28" s="12">
        <v>35</v>
      </c>
      <c r="G28" s="12">
        <v>32</v>
      </c>
      <c r="H28" s="12">
        <v>36</v>
      </c>
      <c r="I28" s="12">
        <v>43</v>
      </c>
      <c r="J28" s="12">
        <v>35</v>
      </c>
      <c r="K28" s="12">
        <v>31</v>
      </c>
      <c r="L28" s="12">
        <v>37</v>
      </c>
      <c r="M28" s="74" t="str">
        <f t="shared" si="8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9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10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5"/>
        <v>36.057866184448464</v>
      </c>
      <c r="AO28" s="41">
        <v>1106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1353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/>
      <c r="BA28" s="68"/>
      <c r="BB28" s="68"/>
      <c r="BC28" s="68"/>
      <c r="BD28" s="68"/>
      <c r="BE28" s="15"/>
      <c r="BF28" s="5">
        <f t="shared" si="12"/>
        <v>16530</v>
      </c>
      <c r="BG28" s="42">
        <v>9600</v>
      </c>
      <c r="BH28" s="42">
        <v>2620</v>
      </c>
      <c r="BI28" s="42"/>
      <c r="BJ28" s="42"/>
      <c r="BK28" s="42"/>
      <c r="BL28" s="42"/>
      <c r="BM28" s="15">
        <v>4310</v>
      </c>
    </row>
    <row r="29" spans="1:65" outlineLevel="5">
      <c r="A29" s="22">
        <f t="shared" si="6"/>
        <v>1</v>
      </c>
      <c r="B29" s="9">
        <f t="shared" si="13"/>
        <v>43843</v>
      </c>
      <c r="C29" s="51">
        <v>350949</v>
      </c>
      <c r="D29" s="64">
        <f t="shared" si="7"/>
        <v>36.299999999999997</v>
      </c>
      <c r="E29" s="12">
        <v>38</v>
      </c>
      <c r="F29" s="12">
        <v>35</v>
      </c>
      <c r="G29" s="12">
        <v>32</v>
      </c>
      <c r="H29" s="12">
        <v>37</v>
      </c>
      <c r="I29" s="12">
        <v>43</v>
      </c>
      <c r="J29" s="12">
        <v>35</v>
      </c>
      <c r="K29" s="12">
        <v>32</v>
      </c>
      <c r="L29" s="12">
        <v>38</v>
      </c>
      <c r="M29" s="74" t="str">
        <f t="shared" si="8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9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10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5"/>
        <v>30.629800307219661</v>
      </c>
      <c r="AO29" s="41">
        <v>1302</v>
      </c>
      <c r="AP29" s="110"/>
      <c r="AQ29" s="111"/>
      <c r="AR29" s="126" t="str">
        <f t="shared" si="14"/>
        <v/>
      </c>
      <c r="AS29" s="126" t="str">
        <f t="shared" si="15"/>
        <v/>
      </c>
      <c r="AT29" s="127">
        <v>1441</v>
      </c>
      <c r="AU29" s="114"/>
      <c r="AV29" s="115"/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79.900000000000006</v>
      </c>
      <c r="BA29" s="68"/>
      <c r="BB29" s="68"/>
      <c r="BC29" s="68"/>
      <c r="BD29" s="68"/>
      <c r="BE29" s="15"/>
      <c r="BF29" s="5">
        <f t="shared" si="12"/>
        <v>13540</v>
      </c>
      <c r="BG29" s="42">
        <v>9800</v>
      </c>
      <c r="BH29" s="42">
        <v>0</v>
      </c>
      <c r="BI29" s="42"/>
      <c r="BJ29" s="42"/>
      <c r="BK29" s="42"/>
      <c r="BL29" s="42"/>
      <c r="BM29" s="15">
        <v>3740</v>
      </c>
    </row>
    <row r="30" spans="1:65" outlineLevel="5">
      <c r="A30" s="22">
        <f t="shared" si="6"/>
        <v>1</v>
      </c>
      <c r="B30" s="9">
        <f t="shared" si="13"/>
        <v>43844</v>
      </c>
      <c r="C30" s="51">
        <v>369382</v>
      </c>
      <c r="D30" s="64">
        <f t="shared" si="7"/>
        <v>36.299999999999997</v>
      </c>
      <c r="E30" s="12">
        <v>38</v>
      </c>
      <c r="F30" s="12">
        <v>35</v>
      </c>
      <c r="G30" s="12">
        <v>32</v>
      </c>
      <c r="H30" s="12">
        <v>37</v>
      </c>
      <c r="I30" s="12">
        <v>43</v>
      </c>
      <c r="J30" s="12">
        <v>35</v>
      </c>
      <c r="K30" s="12">
        <v>32</v>
      </c>
      <c r="L30" s="12">
        <v>38</v>
      </c>
      <c r="M30" s="74" t="str">
        <f t="shared" si="8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9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10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5"/>
        <v>33.654008438818565</v>
      </c>
      <c r="AO30" s="41">
        <v>1185</v>
      </c>
      <c r="AP30" s="110"/>
      <c r="AQ30" s="111"/>
      <c r="AR30" s="126" t="str">
        <f t="shared" si="14"/>
        <v/>
      </c>
      <c r="AS30" s="126" t="str">
        <f t="shared" si="15"/>
        <v/>
      </c>
      <c r="AT30" s="127">
        <v>1415</v>
      </c>
      <c r="AU30" s="114"/>
      <c r="AV30" s="115"/>
      <c r="AW30" s="126" t="str">
        <f t="shared" si="16"/>
        <v/>
      </c>
      <c r="AX30" s="126" t="str">
        <f t="shared" si="17"/>
        <v/>
      </c>
      <c r="AY30" s="64" t="str">
        <f t="shared" si="11"/>
        <v/>
      </c>
      <c r="AZ30" s="97">
        <v>80.2</v>
      </c>
      <c r="BA30" s="68"/>
      <c r="BB30" s="68"/>
      <c r="BC30" s="68"/>
      <c r="BD30" s="68"/>
      <c r="BE30" s="15"/>
      <c r="BF30" s="5">
        <f t="shared" si="12"/>
        <v>16680</v>
      </c>
      <c r="BG30" s="42">
        <v>9600</v>
      </c>
      <c r="BH30" s="42">
        <v>3030</v>
      </c>
      <c r="BI30" s="42"/>
      <c r="BJ30" s="42"/>
      <c r="BK30" s="42"/>
      <c r="BL30" s="42"/>
      <c r="BM30" s="15">
        <v>4050</v>
      </c>
    </row>
    <row r="31" spans="1:65" outlineLevel="5">
      <c r="A31" s="22">
        <f t="shared" si="6"/>
        <v>1</v>
      </c>
      <c r="B31" s="9">
        <f t="shared" si="13"/>
        <v>43845</v>
      </c>
      <c r="C31" s="51">
        <v>364157</v>
      </c>
      <c r="D31" s="64">
        <f t="shared" si="7"/>
        <v>36.299999999999997</v>
      </c>
      <c r="E31" s="12">
        <v>38</v>
      </c>
      <c r="F31" s="12">
        <v>35</v>
      </c>
      <c r="G31" s="12">
        <v>32</v>
      </c>
      <c r="H31" s="12">
        <v>37</v>
      </c>
      <c r="I31" s="12">
        <v>43</v>
      </c>
      <c r="J31" s="12">
        <v>35</v>
      </c>
      <c r="K31" s="12">
        <v>32</v>
      </c>
      <c r="L31" s="12">
        <v>38</v>
      </c>
      <c r="M31" s="74" t="str">
        <f t="shared" si="8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9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10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5"/>
        <v>32.850082372322902</v>
      </c>
      <c r="AO31" s="41">
        <v>1214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1406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80.2</v>
      </c>
      <c r="BA31" s="68"/>
      <c r="BB31" s="68"/>
      <c r="BC31" s="68"/>
      <c r="BD31" s="68"/>
      <c r="BE31" s="15"/>
      <c r="BF31" s="5">
        <f t="shared" si="12"/>
        <v>16670</v>
      </c>
      <c r="BG31" s="42">
        <v>9600</v>
      </c>
      <c r="BH31" s="42">
        <v>6300</v>
      </c>
      <c r="BI31" s="42"/>
      <c r="BJ31" s="42"/>
      <c r="BK31" s="42"/>
      <c r="BL31" s="42"/>
      <c r="BM31" s="15">
        <v>770</v>
      </c>
    </row>
    <row r="32" spans="1:65" outlineLevel="5">
      <c r="A32" s="22">
        <f t="shared" si="6"/>
        <v>1</v>
      </c>
      <c r="B32" s="9">
        <f t="shared" si="13"/>
        <v>43846</v>
      </c>
      <c r="C32" s="51">
        <v>354988</v>
      </c>
      <c r="D32" s="64">
        <f t="shared" si="7"/>
        <v>36.299999999999997</v>
      </c>
      <c r="E32" s="12">
        <v>38</v>
      </c>
      <c r="F32" s="12">
        <v>35</v>
      </c>
      <c r="G32" s="12">
        <v>32</v>
      </c>
      <c r="H32" s="12">
        <v>37</v>
      </c>
      <c r="I32" s="12">
        <v>43</v>
      </c>
      <c r="J32" s="12">
        <v>35</v>
      </c>
      <c r="K32" s="12">
        <v>32</v>
      </c>
      <c r="L32" s="12">
        <v>38</v>
      </c>
      <c r="M32" s="74" t="str">
        <f t="shared" si="8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9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10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5"/>
        <v>30.512624330527927</v>
      </c>
      <c r="AO32" s="41">
        <v>1307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1407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>
        <v>79</v>
      </c>
      <c r="BA32" s="68"/>
      <c r="BB32" s="68"/>
      <c r="BC32" s="68"/>
      <c r="BD32" s="68"/>
      <c r="BE32" s="15"/>
      <c r="BF32" s="5">
        <f t="shared" si="12"/>
        <v>15910</v>
      </c>
      <c r="BG32" s="42">
        <v>9600</v>
      </c>
      <c r="BH32" s="42">
        <v>5600</v>
      </c>
      <c r="BI32" s="42"/>
      <c r="BJ32" s="42"/>
      <c r="BK32" s="42"/>
      <c r="BL32" s="42"/>
      <c r="BM32" s="15">
        <v>710</v>
      </c>
    </row>
    <row r="33" spans="1:65" outlineLevel="5">
      <c r="A33" s="22">
        <f t="shared" si="6"/>
        <v>1</v>
      </c>
      <c r="B33" s="9">
        <f t="shared" si="13"/>
        <v>43847</v>
      </c>
      <c r="C33" s="51">
        <v>345212</v>
      </c>
      <c r="D33" s="64">
        <f t="shared" si="7"/>
        <v>36.4</v>
      </c>
      <c r="E33" s="12">
        <v>38</v>
      </c>
      <c r="F33" s="12">
        <v>35</v>
      </c>
      <c r="G33" s="12">
        <v>33</v>
      </c>
      <c r="H33" s="12">
        <v>36</v>
      </c>
      <c r="I33" s="12">
        <v>43</v>
      </c>
      <c r="J33" s="12">
        <v>35</v>
      </c>
      <c r="K33" s="12">
        <v>33</v>
      </c>
      <c r="L33" s="12">
        <v>38</v>
      </c>
      <c r="M33" s="74">
        <f t="shared" si="8"/>
        <v>7.4</v>
      </c>
      <c r="N33" s="83">
        <v>7.39</v>
      </c>
      <c r="O33" s="83">
        <v>7.42</v>
      </c>
      <c r="P33" s="83">
        <v>7.43</v>
      </c>
      <c r="Q33" s="83">
        <v>7.4</v>
      </c>
      <c r="R33" s="83"/>
      <c r="S33" s="83"/>
      <c r="T33" s="83"/>
      <c r="U33" s="83"/>
      <c r="V33" s="5" t="str">
        <f t="shared" si="9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10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5"/>
        <v>32.823045267489711</v>
      </c>
      <c r="AO33" s="41">
        <v>1215</v>
      </c>
      <c r="AP33" s="110">
        <v>4.26</v>
      </c>
      <c r="AQ33" s="111">
        <v>3.12</v>
      </c>
      <c r="AR33" s="126">
        <f t="shared" si="14"/>
        <v>73.239436619718319</v>
      </c>
      <c r="AS33" s="126">
        <f t="shared" si="15"/>
        <v>26.760563380281681</v>
      </c>
      <c r="AT33" s="127">
        <v>1401</v>
      </c>
      <c r="AU33" s="114">
        <v>2.12</v>
      </c>
      <c r="AV33" s="115">
        <v>1.21</v>
      </c>
      <c r="AW33" s="126">
        <f t="shared" si="16"/>
        <v>57.075471698113198</v>
      </c>
      <c r="AX33" s="126">
        <f t="shared" si="17"/>
        <v>42.924528301886802</v>
      </c>
      <c r="AY33" s="64">
        <f t="shared" si="11"/>
        <v>51.415891800507232</v>
      </c>
      <c r="AZ33" s="97">
        <v>80.3</v>
      </c>
      <c r="BA33" s="68"/>
      <c r="BB33" s="68"/>
      <c r="BC33" s="68"/>
      <c r="BD33" s="68"/>
      <c r="BE33" s="15"/>
      <c r="BF33" s="5">
        <f t="shared" si="12"/>
        <v>15040</v>
      </c>
      <c r="BG33" s="42">
        <v>8000</v>
      </c>
      <c r="BH33" s="42">
        <v>2600</v>
      </c>
      <c r="BI33" s="42"/>
      <c r="BJ33" s="42"/>
      <c r="BK33" s="42"/>
      <c r="BL33" s="42"/>
      <c r="BM33" s="15">
        <v>4440</v>
      </c>
    </row>
    <row r="34" spans="1:65" outlineLevel="5">
      <c r="A34" s="22">
        <f t="shared" si="6"/>
        <v>1</v>
      </c>
      <c r="B34" s="9">
        <f t="shared" si="13"/>
        <v>43848</v>
      </c>
      <c r="C34" s="51">
        <v>358466</v>
      </c>
      <c r="D34" s="64">
        <f t="shared" si="7"/>
        <v>36.4</v>
      </c>
      <c r="E34" s="12">
        <v>37</v>
      </c>
      <c r="F34" s="12">
        <v>35</v>
      </c>
      <c r="G34" s="12">
        <v>34</v>
      </c>
      <c r="H34" s="12">
        <v>36</v>
      </c>
      <c r="I34" s="12">
        <v>42</v>
      </c>
      <c r="J34" s="12">
        <v>36</v>
      </c>
      <c r="K34" s="12">
        <v>34</v>
      </c>
      <c r="L34" s="12">
        <v>37</v>
      </c>
      <c r="M34" s="74" t="str">
        <f t="shared" si="8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9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10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5"/>
        <v>29.540740740740741</v>
      </c>
      <c r="AO34" s="41">
        <v>1350</v>
      </c>
      <c r="AP34" s="110"/>
      <c r="AQ34" s="111"/>
      <c r="AR34" s="126" t="str">
        <f t="shared" si="14"/>
        <v/>
      </c>
      <c r="AS34" s="126" t="str">
        <f t="shared" si="15"/>
        <v/>
      </c>
      <c r="AT34" s="127">
        <v>1402</v>
      </c>
      <c r="AU34" s="114"/>
      <c r="AV34" s="115"/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/>
      <c r="BA34" s="68"/>
      <c r="BB34" s="68"/>
      <c r="BC34" s="68"/>
      <c r="BD34" s="68"/>
      <c r="BE34" s="15"/>
      <c r="BF34" s="5">
        <f t="shared" si="12"/>
        <v>14810</v>
      </c>
      <c r="BG34" s="42">
        <v>5700</v>
      </c>
      <c r="BH34" s="42">
        <v>4970</v>
      </c>
      <c r="BI34" s="42"/>
      <c r="BJ34" s="42"/>
      <c r="BK34" s="42"/>
      <c r="BL34" s="42"/>
      <c r="BM34" s="15">
        <v>4140</v>
      </c>
    </row>
    <row r="35" spans="1:65" outlineLevel="5">
      <c r="A35" s="22">
        <f t="shared" si="6"/>
        <v>1</v>
      </c>
      <c r="B35" s="9">
        <f t="shared" si="13"/>
        <v>43849</v>
      </c>
      <c r="C35" s="51">
        <v>326268</v>
      </c>
      <c r="D35" s="64">
        <f t="shared" si="7"/>
        <v>36.5</v>
      </c>
      <c r="E35" s="12">
        <v>37</v>
      </c>
      <c r="F35" s="12">
        <v>35</v>
      </c>
      <c r="G35" s="12">
        <v>35</v>
      </c>
      <c r="H35" s="12">
        <v>35</v>
      </c>
      <c r="I35" s="12">
        <v>42</v>
      </c>
      <c r="J35" s="12">
        <v>36</v>
      </c>
      <c r="K35" s="12">
        <v>35</v>
      </c>
      <c r="L35" s="12">
        <v>37</v>
      </c>
      <c r="M35" s="74" t="str">
        <f t="shared" si="8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9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10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5"/>
        <v>31.650793650793652</v>
      </c>
      <c r="AO35" s="41">
        <v>1260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1402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/>
      <c r="BA35" s="68"/>
      <c r="BB35" s="68"/>
      <c r="BC35" s="68"/>
      <c r="BD35" s="68"/>
      <c r="BE35" s="15"/>
      <c r="BF35" s="5">
        <f t="shared" si="12"/>
        <v>15570</v>
      </c>
      <c r="BG35" s="42">
        <v>9600</v>
      </c>
      <c r="BH35" s="42">
        <v>1790</v>
      </c>
      <c r="BI35" s="42"/>
      <c r="BJ35" s="42"/>
      <c r="BK35" s="42"/>
      <c r="BL35" s="42"/>
      <c r="BM35" s="15">
        <v>4180</v>
      </c>
    </row>
    <row r="36" spans="1:65" outlineLevel="5">
      <c r="A36" s="22">
        <f t="shared" si="6"/>
        <v>1</v>
      </c>
      <c r="B36" s="9">
        <f t="shared" si="13"/>
        <v>43850</v>
      </c>
      <c r="C36" s="51">
        <v>333794</v>
      </c>
      <c r="D36" s="64">
        <f t="shared" si="7"/>
        <v>36.799999999999997</v>
      </c>
      <c r="E36" s="12">
        <v>38</v>
      </c>
      <c r="F36" s="12">
        <v>36</v>
      </c>
      <c r="G36" s="12">
        <v>35</v>
      </c>
      <c r="H36" s="12">
        <v>35</v>
      </c>
      <c r="I36" s="12">
        <v>43</v>
      </c>
      <c r="J36" s="12">
        <v>36</v>
      </c>
      <c r="K36" s="12">
        <v>35</v>
      </c>
      <c r="L36" s="12">
        <v>36</v>
      </c>
      <c r="M36" s="74" t="str">
        <f t="shared" si="8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9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10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5"/>
        <v>30.559386973180075</v>
      </c>
      <c r="AO36" s="41">
        <v>1305</v>
      </c>
      <c r="AP36" s="110"/>
      <c r="AQ36" s="111"/>
      <c r="AR36" s="126" t="str">
        <f t="shared" si="14"/>
        <v/>
      </c>
      <c r="AS36" s="126" t="str">
        <f t="shared" si="15"/>
        <v/>
      </c>
      <c r="AT36" s="127">
        <v>1591</v>
      </c>
      <c r="AU36" s="114"/>
      <c r="AV36" s="115"/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80.5</v>
      </c>
      <c r="BA36" s="68"/>
      <c r="BB36" s="68"/>
      <c r="BC36" s="68"/>
      <c r="BD36" s="68"/>
      <c r="BE36" s="15"/>
      <c r="BF36" s="5">
        <f t="shared" si="12"/>
        <v>14910</v>
      </c>
      <c r="BG36" s="42">
        <v>5000</v>
      </c>
      <c r="BH36" s="42">
        <v>5790</v>
      </c>
      <c r="BI36" s="42"/>
      <c r="BJ36" s="42"/>
      <c r="BK36" s="42"/>
      <c r="BL36" s="42"/>
      <c r="BM36" s="15">
        <v>4120</v>
      </c>
    </row>
    <row r="37" spans="1:65" outlineLevel="5">
      <c r="A37" s="22">
        <f t="shared" si="6"/>
        <v>1</v>
      </c>
      <c r="B37" s="9">
        <f t="shared" si="13"/>
        <v>43851</v>
      </c>
      <c r="C37" s="51">
        <v>357732</v>
      </c>
      <c r="D37" s="64">
        <f t="shared" si="7"/>
        <v>36.799999999999997</v>
      </c>
      <c r="E37" s="12">
        <v>37</v>
      </c>
      <c r="F37" s="12">
        <v>36</v>
      </c>
      <c r="G37" s="12">
        <v>35</v>
      </c>
      <c r="H37" s="12">
        <v>36</v>
      </c>
      <c r="I37" s="12">
        <v>42</v>
      </c>
      <c r="J37" s="12">
        <v>36</v>
      </c>
      <c r="K37" s="12">
        <v>35</v>
      </c>
      <c r="L37" s="12">
        <v>37</v>
      </c>
      <c r="M37" s="74" t="str">
        <f t="shared" si="8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9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10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5"/>
        <v>31.13192818110851</v>
      </c>
      <c r="AO37" s="41">
        <v>1281</v>
      </c>
      <c r="AP37" s="110"/>
      <c r="AQ37" s="111"/>
      <c r="AR37" s="126" t="str">
        <f t="shared" si="14"/>
        <v/>
      </c>
      <c r="AS37" s="126" t="str">
        <f t="shared" si="15"/>
        <v/>
      </c>
      <c r="AT37" s="127">
        <v>1903</v>
      </c>
      <c r="AU37" s="114"/>
      <c r="AV37" s="115"/>
      <c r="AW37" s="126" t="str">
        <f t="shared" si="16"/>
        <v/>
      </c>
      <c r="AX37" s="126" t="str">
        <f t="shared" si="17"/>
        <v/>
      </c>
      <c r="AY37" s="64" t="str">
        <f t="shared" si="11"/>
        <v/>
      </c>
      <c r="AZ37" s="97">
        <v>80</v>
      </c>
      <c r="BA37" s="68"/>
      <c r="BB37" s="68"/>
      <c r="BC37" s="68"/>
      <c r="BD37" s="68"/>
      <c r="BE37" s="15"/>
      <c r="BF37" s="5">
        <f t="shared" si="12"/>
        <v>14800</v>
      </c>
      <c r="BG37" s="42">
        <v>7600</v>
      </c>
      <c r="BH37" s="42">
        <v>3120</v>
      </c>
      <c r="BI37" s="42"/>
      <c r="BJ37" s="42"/>
      <c r="BK37" s="42"/>
      <c r="BL37" s="42"/>
      <c r="BM37" s="15">
        <v>4080</v>
      </c>
    </row>
    <row r="38" spans="1:65" outlineLevel="5">
      <c r="A38" s="22">
        <f t="shared" si="6"/>
        <v>1</v>
      </c>
      <c r="B38" s="9">
        <f t="shared" si="13"/>
        <v>43852</v>
      </c>
      <c r="C38" s="51">
        <v>371343</v>
      </c>
      <c r="D38" s="64">
        <f t="shared" si="7"/>
        <v>36.5</v>
      </c>
      <c r="E38" s="12">
        <v>37</v>
      </c>
      <c r="F38" s="12">
        <v>36</v>
      </c>
      <c r="G38" s="12">
        <v>34</v>
      </c>
      <c r="H38" s="12">
        <v>36</v>
      </c>
      <c r="I38" s="12">
        <v>42</v>
      </c>
      <c r="J38" s="12">
        <v>36</v>
      </c>
      <c r="K38" s="12">
        <v>34</v>
      </c>
      <c r="L38" s="12">
        <v>37</v>
      </c>
      <c r="M38" s="74" t="str">
        <f t="shared" si="8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9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10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5"/>
        <v>26.622162883845128</v>
      </c>
      <c r="AO38" s="41">
        <v>1498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1898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79.8</v>
      </c>
      <c r="BA38" s="68"/>
      <c r="BB38" s="68"/>
      <c r="BC38" s="68"/>
      <c r="BD38" s="68"/>
      <c r="BE38" s="15"/>
      <c r="BF38" s="5">
        <f t="shared" si="12"/>
        <v>17700</v>
      </c>
      <c r="BG38" s="42">
        <v>9600</v>
      </c>
      <c r="BH38" s="42">
        <v>3940</v>
      </c>
      <c r="BI38" s="42"/>
      <c r="BJ38" s="42"/>
      <c r="BK38" s="42"/>
      <c r="BL38" s="42"/>
      <c r="BM38" s="15">
        <v>4160</v>
      </c>
    </row>
    <row r="39" spans="1:65" outlineLevel="5">
      <c r="A39" s="22">
        <f t="shared" si="6"/>
        <v>1</v>
      </c>
      <c r="B39" s="9">
        <f t="shared" si="13"/>
        <v>43853</v>
      </c>
      <c r="C39" s="51">
        <v>427567</v>
      </c>
      <c r="D39" s="64">
        <f t="shared" si="7"/>
        <v>36.799999999999997</v>
      </c>
      <c r="E39" s="12">
        <v>38</v>
      </c>
      <c r="F39" s="12">
        <v>36</v>
      </c>
      <c r="G39" s="12">
        <v>34</v>
      </c>
      <c r="H39" s="12">
        <v>36</v>
      </c>
      <c r="I39" s="12">
        <v>43</v>
      </c>
      <c r="J39" s="12">
        <v>36</v>
      </c>
      <c r="K39" s="12">
        <v>34</v>
      </c>
      <c r="L39" s="12">
        <v>37</v>
      </c>
      <c r="M39" s="74">
        <f t="shared" si="8"/>
        <v>7.4</v>
      </c>
      <c r="N39" s="83">
        <v>7.4</v>
      </c>
      <c r="O39" s="83">
        <v>7.35</v>
      </c>
      <c r="P39" s="83">
        <v>7.41</v>
      </c>
      <c r="Q39" s="83">
        <v>7.36</v>
      </c>
      <c r="R39" s="83"/>
      <c r="S39" s="83"/>
      <c r="T39" s="83"/>
      <c r="U39" s="83"/>
      <c r="V39" s="5" t="str">
        <f t="shared" si="9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10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5"/>
        <v>25.845755022683086</v>
      </c>
      <c r="AO39" s="41">
        <v>1543</v>
      </c>
      <c r="AP39" s="110">
        <v>4.33</v>
      </c>
      <c r="AQ39" s="111">
        <v>3.2</v>
      </c>
      <c r="AR39" s="126">
        <f t="shared" si="14"/>
        <v>73.903002309468818</v>
      </c>
      <c r="AS39" s="126">
        <f t="shared" si="15"/>
        <v>26.096997690531182</v>
      </c>
      <c r="AT39" s="127">
        <v>1899</v>
      </c>
      <c r="AU39" s="114">
        <v>2.08</v>
      </c>
      <c r="AV39" s="115">
        <v>1.19</v>
      </c>
      <c r="AW39" s="126">
        <f t="shared" si="16"/>
        <v>57.21153846153846</v>
      </c>
      <c r="AX39" s="126">
        <f t="shared" si="17"/>
        <v>42.78846153846154</v>
      </c>
      <c r="AY39" s="64">
        <f t="shared" si="11"/>
        <v>52.784410112359545</v>
      </c>
      <c r="AZ39" s="97">
        <v>80.099999999999994</v>
      </c>
      <c r="BA39" s="68"/>
      <c r="BB39" s="68"/>
      <c r="BC39" s="68"/>
      <c r="BD39" s="68"/>
      <c r="BE39" s="15"/>
      <c r="BF39" s="5">
        <f t="shared" si="12"/>
        <v>18570</v>
      </c>
      <c r="BG39" s="42">
        <v>9600</v>
      </c>
      <c r="BH39" s="42">
        <v>4800</v>
      </c>
      <c r="BI39" s="42"/>
      <c r="BJ39" s="42"/>
      <c r="BK39" s="42"/>
      <c r="BL39" s="42"/>
      <c r="BM39" s="15">
        <v>4170</v>
      </c>
    </row>
    <row r="40" spans="1:65" outlineLevel="5">
      <c r="A40" s="22">
        <f t="shared" si="6"/>
        <v>1</v>
      </c>
      <c r="B40" s="9">
        <f t="shared" si="13"/>
        <v>43854</v>
      </c>
      <c r="C40" s="51">
        <v>386278</v>
      </c>
      <c r="D40" s="64">
        <f t="shared" si="7"/>
        <v>36.5</v>
      </c>
      <c r="E40" s="12">
        <v>38</v>
      </c>
      <c r="F40" s="12">
        <v>36</v>
      </c>
      <c r="G40" s="12">
        <v>33</v>
      </c>
      <c r="H40" s="12">
        <v>36</v>
      </c>
      <c r="I40" s="12">
        <v>43</v>
      </c>
      <c r="J40" s="12">
        <v>36</v>
      </c>
      <c r="K40" s="12">
        <v>33</v>
      </c>
      <c r="L40" s="12">
        <v>37</v>
      </c>
      <c r="M40" s="74" t="str">
        <f t="shared" si="8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9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10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5"/>
        <v>25.240506329113924</v>
      </c>
      <c r="AO40" s="41">
        <v>1580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1874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/>
      <c r="BA40" s="68"/>
      <c r="BB40" s="68"/>
      <c r="BC40" s="68"/>
      <c r="BD40" s="68"/>
      <c r="BE40" s="15"/>
      <c r="BF40" s="5">
        <f t="shared" si="12"/>
        <v>19400</v>
      </c>
      <c r="BG40" s="42">
        <v>9600</v>
      </c>
      <c r="BH40" s="42">
        <v>5400</v>
      </c>
      <c r="BI40" s="42"/>
      <c r="BJ40" s="42"/>
      <c r="BK40" s="42"/>
      <c r="BL40" s="42"/>
      <c r="BM40" s="15">
        <v>4400</v>
      </c>
    </row>
    <row r="41" spans="1:65" outlineLevel="5">
      <c r="A41" s="22">
        <f t="shared" si="6"/>
        <v>1</v>
      </c>
      <c r="B41" s="9">
        <f t="shared" si="13"/>
        <v>43855</v>
      </c>
      <c r="C41" s="51">
        <v>334461</v>
      </c>
      <c r="D41" s="64">
        <f t="shared" si="7"/>
        <v>36.299999999999997</v>
      </c>
      <c r="E41" s="12">
        <v>37</v>
      </c>
      <c r="F41" s="12">
        <v>36</v>
      </c>
      <c r="G41" s="12">
        <v>33</v>
      </c>
      <c r="H41" s="12">
        <v>36</v>
      </c>
      <c r="I41" s="12">
        <v>42</v>
      </c>
      <c r="J41" s="12">
        <v>36</v>
      </c>
      <c r="K41" s="12">
        <v>33</v>
      </c>
      <c r="L41" s="12">
        <v>37</v>
      </c>
      <c r="M41" s="74" t="str">
        <f t="shared" si="8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9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10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5"/>
        <v>27.352537722908092</v>
      </c>
      <c r="AO41" s="41">
        <v>1458</v>
      </c>
      <c r="AP41" s="110"/>
      <c r="AQ41" s="111"/>
      <c r="AR41" s="126" t="str">
        <f t="shared" si="14"/>
        <v/>
      </c>
      <c r="AS41" s="126" t="str">
        <f t="shared" si="15"/>
        <v/>
      </c>
      <c r="AT41" s="127">
        <v>1908</v>
      </c>
      <c r="AU41" s="114"/>
      <c r="AV41" s="115"/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/>
      <c r="BA41" s="68"/>
      <c r="BB41" s="68"/>
      <c r="BC41" s="68"/>
      <c r="BD41" s="68"/>
      <c r="BE41" s="15"/>
      <c r="BF41" s="5">
        <f t="shared" si="12"/>
        <v>17980</v>
      </c>
      <c r="BG41" s="42">
        <v>9600</v>
      </c>
      <c r="BH41" s="42">
        <v>3770</v>
      </c>
      <c r="BI41" s="42"/>
      <c r="BJ41" s="42"/>
      <c r="BK41" s="42"/>
      <c r="BL41" s="42"/>
      <c r="BM41" s="15">
        <v>4610</v>
      </c>
    </row>
    <row r="42" spans="1:65" outlineLevel="5">
      <c r="A42" s="22">
        <f t="shared" si="6"/>
        <v>1</v>
      </c>
      <c r="B42" s="9">
        <f t="shared" si="13"/>
        <v>43856</v>
      </c>
      <c r="C42" s="51">
        <v>327728</v>
      </c>
      <c r="D42" s="64">
        <f t="shared" si="7"/>
        <v>36.299999999999997</v>
      </c>
      <c r="E42" s="12">
        <v>37</v>
      </c>
      <c r="F42" s="12">
        <v>36</v>
      </c>
      <c r="G42" s="12">
        <v>33</v>
      </c>
      <c r="H42" s="12">
        <v>36</v>
      </c>
      <c r="I42" s="12">
        <v>42</v>
      </c>
      <c r="J42" s="12">
        <v>36</v>
      </c>
      <c r="K42" s="12">
        <v>33</v>
      </c>
      <c r="L42" s="12">
        <v>37</v>
      </c>
      <c r="M42" s="74" t="str">
        <f t="shared" si="8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9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10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5"/>
        <v>23.348946135831383</v>
      </c>
      <c r="AO42" s="41">
        <v>1708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1896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/>
      <c r="BA42" s="68"/>
      <c r="BB42" s="68"/>
      <c r="BC42" s="68"/>
      <c r="BD42" s="68"/>
      <c r="BE42" s="15"/>
      <c r="BF42" s="5">
        <f t="shared" si="12"/>
        <v>18320</v>
      </c>
      <c r="BG42" s="42">
        <v>9600</v>
      </c>
      <c r="BH42" s="42">
        <v>4380</v>
      </c>
      <c r="BI42" s="42"/>
      <c r="BJ42" s="42"/>
      <c r="BK42" s="42"/>
      <c r="BL42" s="42"/>
      <c r="BM42" s="15">
        <v>4340</v>
      </c>
    </row>
    <row r="43" spans="1:65" outlineLevel="5">
      <c r="A43" s="22">
        <f t="shared" si="6"/>
        <v>1</v>
      </c>
      <c r="B43" s="9">
        <f t="shared" si="13"/>
        <v>43857</v>
      </c>
      <c r="C43" s="51">
        <v>450871</v>
      </c>
      <c r="D43" s="64">
        <f t="shared" si="7"/>
        <v>36.1</v>
      </c>
      <c r="E43" s="12">
        <v>37</v>
      </c>
      <c r="F43" s="12">
        <v>36</v>
      </c>
      <c r="G43" s="12">
        <v>33</v>
      </c>
      <c r="H43" s="12">
        <v>36</v>
      </c>
      <c r="I43" s="12">
        <v>42</v>
      </c>
      <c r="J43" s="12">
        <v>36</v>
      </c>
      <c r="K43" s="12">
        <v>32</v>
      </c>
      <c r="L43" s="12">
        <v>37</v>
      </c>
      <c r="M43" s="74" t="str">
        <f t="shared" si="8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9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10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5"/>
        <v>25.320634920634919</v>
      </c>
      <c r="AO43" s="41">
        <v>1575</v>
      </c>
      <c r="AP43" s="110"/>
      <c r="AQ43" s="111"/>
      <c r="AR43" s="126" t="str">
        <f t="shared" si="14"/>
        <v/>
      </c>
      <c r="AS43" s="126" t="str">
        <f t="shared" si="15"/>
        <v/>
      </c>
      <c r="AT43" s="127">
        <v>1750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/>
      <c r="BA43" s="68"/>
      <c r="BB43" s="68"/>
      <c r="BC43" s="68"/>
      <c r="BD43" s="68"/>
      <c r="BE43" s="15"/>
      <c r="BF43" s="5">
        <f t="shared" si="12"/>
        <v>15410</v>
      </c>
      <c r="BG43" s="42">
        <v>7200</v>
      </c>
      <c r="BH43" s="42">
        <v>3850</v>
      </c>
      <c r="BI43" s="42"/>
      <c r="BJ43" s="42"/>
      <c r="BK43" s="42"/>
      <c r="BL43" s="42"/>
      <c r="BM43" s="15">
        <v>4360</v>
      </c>
    </row>
    <row r="44" spans="1:65" outlineLevel="5">
      <c r="A44" s="22">
        <f t="shared" si="6"/>
        <v>1</v>
      </c>
      <c r="B44" s="9">
        <f t="shared" si="13"/>
        <v>43858</v>
      </c>
      <c r="C44" s="51">
        <v>487839</v>
      </c>
      <c r="D44" s="64">
        <f t="shared" si="7"/>
        <v>35.5</v>
      </c>
      <c r="E44" s="12">
        <v>36</v>
      </c>
      <c r="F44" s="12">
        <v>35</v>
      </c>
      <c r="G44" s="12">
        <v>32</v>
      </c>
      <c r="H44" s="12">
        <v>36</v>
      </c>
      <c r="I44" s="12">
        <v>41</v>
      </c>
      <c r="J44" s="12">
        <v>35</v>
      </c>
      <c r="K44" s="12">
        <v>32</v>
      </c>
      <c r="L44" s="12">
        <v>37</v>
      </c>
      <c r="M44" s="74" t="str">
        <f t="shared" si="8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9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10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5"/>
        <v>29.917479369842461</v>
      </c>
      <c r="AO44" s="41">
        <v>1333</v>
      </c>
      <c r="AP44" s="110"/>
      <c r="AQ44" s="111"/>
      <c r="AR44" s="126" t="str">
        <f t="shared" si="14"/>
        <v/>
      </c>
      <c r="AS44" s="126" t="str">
        <f t="shared" si="15"/>
        <v/>
      </c>
      <c r="AT44" s="127">
        <v>1703</v>
      </c>
      <c r="AU44" s="114"/>
      <c r="AV44" s="115"/>
      <c r="AW44" s="126" t="str">
        <f t="shared" si="16"/>
        <v/>
      </c>
      <c r="AX44" s="126" t="str">
        <f t="shared" si="17"/>
        <v/>
      </c>
      <c r="AY44" s="64" t="str">
        <f t="shared" si="11"/>
        <v/>
      </c>
      <c r="AZ44" s="97">
        <v>80.400000000000006</v>
      </c>
      <c r="BA44" s="68"/>
      <c r="BB44" s="68"/>
      <c r="BC44" s="68"/>
      <c r="BD44" s="68"/>
      <c r="BE44" s="15"/>
      <c r="BF44" s="5">
        <f t="shared" si="12"/>
        <v>13440</v>
      </c>
      <c r="BG44" s="42">
        <v>6800</v>
      </c>
      <c r="BH44" s="42">
        <v>2430</v>
      </c>
      <c r="BI44" s="42"/>
      <c r="BJ44" s="42"/>
      <c r="BK44" s="42"/>
      <c r="BL44" s="42"/>
      <c r="BM44" s="15">
        <v>4210</v>
      </c>
    </row>
    <row r="45" spans="1:65" outlineLevel="5">
      <c r="A45" s="22">
        <f t="shared" si="6"/>
        <v>1</v>
      </c>
      <c r="B45" s="9">
        <f t="shared" si="13"/>
        <v>43859</v>
      </c>
      <c r="C45" s="51">
        <v>484457</v>
      </c>
      <c r="D45" s="64">
        <f t="shared" si="7"/>
        <v>35.5</v>
      </c>
      <c r="E45" s="12">
        <v>36</v>
      </c>
      <c r="F45" s="12">
        <v>35</v>
      </c>
      <c r="G45" s="12">
        <v>33</v>
      </c>
      <c r="H45" s="12">
        <v>35</v>
      </c>
      <c r="I45" s="12">
        <v>41</v>
      </c>
      <c r="J45" s="12">
        <v>35</v>
      </c>
      <c r="K45" s="12">
        <v>32</v>
      </c>
      <c r="L45" s="12">
        <v>37</v>
      </c>
      <c r="M45" s="74" t="str">
        <f t="shared" si="8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9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10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5"/>
        <v>29.045884923525126</v>
      </c>
      <c r="AO45" s="41">
        <v>1373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1802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80.5</v>
      </c>
      <c r="BA45" s="68"/>
      <c r="BB45" s="68"/>
      <c r="BC45" s="68"/>
      <c r="BD45" s="68"/>
      <c r="BE45" s="15"/>
      <c r="BF45" s="5">
        <f t="shared" si="12"/>
        <v>13710</v>
      </c>
      <c r="BG45" s="42">
        <v>9600</v>
      </c>
      <c r="BH45" s="42">
        <v>0</v>
      </c>
      <c r="BI45" s="42"/>
      <c r="BJ45" s="42"/>
      <c r="BK45" s="42"/>
      <c r="BL45" s="42"/>
      <c r="BM45" s="15">
        <v>4110</v>
      </c>
    </row>
    <row r="46" spans="1:65" outlineLevel="5">
      <c r="A46" s="22">
        <f t="shared" si="6"/>
        <v>1</v>
      </c>
      <c r="B46" s="9">
        <f t="shared" si="13"/>
        <v>43860</v>
      </c>
      <c r="C46" s="51">
        <v>446669</v>
      </c>
      <c r="D46" s="64">
        <f t="shared" si="7"/>
        <v>35.4</v>
      </c>
      <c r="E46" s="12">
        <v>36</v>
      </c>
      <c r="F46" s="12">
        <v>35</v>
      </c>
      <c r="G46" s="12">
        <v>33</v>
      </c>
      <c r="H46" s="12">
        <v>34</v>
      </c>
      <c r="I46" s="12">
        <v>41</v>
      </c>
      <c r="J46" s="12">
        <v>35</v>
      </c>
      <c r="K46" s="12">
        <v>33</v>
      </c>
      <c r="L46" s="12">
        <v>36</v>
      </c>
      <c r="M46" s="74" t="str">
        <f t="shared" si="8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9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10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5"/>
        <v>29.431734317343174</v>
      </c>
      <c r="AO46" s="41">
        <v>1355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1922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>
        <v>80.400000000000006</v>
      </c>
      <c r="BA46" s="68"/>
      <c r="BB46" s="68"/>
      <c r="BC46" s="68"/>
      <c r="BD46" s="68"/>
      <c r="BE46" s="15"/>
      <c r="BF46" s="5">
        <f t="shared" si="12"/>
        <v>13770</v>
      </c>
      <c r="BG46" s="42">
        <v>9600</v>
      </c>
      <c r="BH46" s="42">
        <v>0</v>
      </c>
      <c r="BI46" s="42"/>
      <c r="BJ46" s="42"/>
      <c r="BK46" s="42"/>
      <c r="BL46" s="42"/>
      <c r="BM46" s="15">
        <v>4170</v>
      </c>
    </row>
    <row r="47" spans="1:65" ht="17.25" outlineLevel="5" thickBot="1">
      <c r="A47" s="31">
        <f t="shared" si="6"/>
        <v>1</v>
      </c>
      <c r="B47" s="32">
        <f t="shared" si="13"/>
        <v>43861</v>
      </c>
      <c r="C47" s="51">
        <v>423621</v>
      </c>
      <c r="D47" s="64">
        <f t="shared" si="7"/>
        <v>35.4</v>
      </c>
      <c r="E47" s="12">
        <v>36</v>
      </c>
      <c r="F47" s="12">
        <v>35</v>
      </c>
      <c r="G47" s="12">
        <v>33</v>
      </c>
      <c r="H47" s="12">
        <v>34</v>
      </c>
      <c r="I47" s="26">
        <v>41</v>
      </c>
      <c r="J47" s="26">
        <v>35</v>
      </c>
      <c r="K47" s="26">
        <v>33</v>
      </c>
      <c r="L47" s="26">
        <v>36</v>
      </c>
      <c r="M47" s="74">
        <f t="shared" si="8"/>
        <v>7.4</v>
      </c>
      <c r="N47" s="83">
        <v>7.38</v>
      </c>
      <c r="O47" s="83">
        <v>7.44</v>
      </c>
      <c r="P47" s="83">
        <v>7.35</v>
      </c>
      <c r="Q47" s="83">
        <v>7.41</v>
      </c>
      <c r="R47" s="87"/>
      <c r="S47" s="87"/>
      <c r="T47" s="87"/>
      <c r="U47" s="87"/>
      <c r="V47" s="5" t="str">
        <f t="shared" si="9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10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5"/>
        <v>29.130752373995616</v>
      </c>
      <c r="AO47" s="41">
        <v>1369</v>
      </c>
      <c r="AP47" s="130">
        <v>4.9000000000000004</v>
      </c>
      <c r="AQ47" s="131">
        <v>3.6</v>
      </c>
      <c r="AR47" s="126">
        <f t="shared" si="14"/>
        <v>73.469387755102034</v>
      </c>
      <c r="AS47" s="126">
        <f t="shared" si="15"/>
        <v>26.530612244897966</v>
      </c>
      <c r="AT47" s="127">
        <v>1920</v>
      </c>
      <c r="AU47" s="132">
        <v>2.23</v>
      </c>
      <c r="AV47" s="133">
        <v>1.28</v>
      </c>
      <c r="AW47" s="126">
        <f t="shared" si="16"/>
        <v>57.399103139013455</v>
      </c>
      <c r="AX47" s="126">
        <f t="shared" si="17"/>
        <v>42.600896860986545</v>
      </c>
      <c r="AY47" s="64">
        <f t="shared" si="11"/>
        <v>51.345029239766063</v>
      </c>
      <c r="AZ47" s="97">
        <v>80.3</v>
      </c>
      <c r="BA47" s="76">
        <v>61.95</v>
      </c>
      <c r="BB47" s="76"/>
      <c r="BC47" s="76"/>
      <c r="BD47" s="76"/>
      <c r="BE47" s="15"/>
      <c r="BF47" s="5">
        <f t="shared" si="12"/>
        <v>18990</v>
      </c>
      <c r="BG47" s="42">
        <v>9600</v>
      </c>
      <c r="BH47" s="42">
        <v>5400</v>
      </c>
      <c r="BI47" s="42"/>
      <c r="BJ47" s="42"/>
      <c r="BK47" s="42"/>
      <c r="BL47" s="42"/>
      <c r="BM47" s="25">
        <v>3990</v>
      </c>
    </row>
    <row r="48" spans="1:65" outlineLevel="4">
      <c r="A48" s="157" t="s">
        <v>35</v>
      </c>
      <c r="B48" s="158"/>
      <c r="C48" s="50">
        <f t="shared" ref="C48:BM48" si="18">SUBTOTAL(4,C17:C47)</f>
        <v>548130</v>
      </c>
      <c r="D48" s="60">
        <f t="shared" si="18"/>
        <v>73.3</v>
      </c>
      <c r="E48" s="28">
        <f t="shared" si="18"/>
        <v>38</v>
      </c>
      <c r="F48" s="28">
        <f t="shared" si="18"/>
        <v>36</v>
      </c>
      <c r="G48" s="28">
        <f t="shared" si="18"/>
        <v>332</v>
      </c>
      <c r="H48" s="28">
        <f t="shared" si="18"/>
        <v>37</v>
      </c>
      <c r="I48" s="28">
        <f t="shared" si="18"/>
        <v>43</v>
      </c>
      <c r="J48" s="28">
        <f t="shared" si="18"/>
        <v>36</v>
      </c>
      <c r="K48" s="28">
        <f t="shared" si="18"/>
        <v>35</v>
      </c>
      <c r="L48" s="28">
        <f t="shared" si="18"/>
        <v>38</v>
      </c>
      <c r="M48" s="71">
        <f t="shared" si="18"/>
        <v>7.4</v>
      </c>
      <c r="N48" s="82">
        <f t="shared" si="18"/>
        <v>7.44</v>
      </c>
      <c r="O48" s="82">
        <f t="shared" si="18"/>
        <v>7.45</v>
      </c>
      <c r="P48" s="82">
        <f t="shared" si="18"/>
        <v>7.49</v>
      </c>
      <c r="Q48" s="82">
        <f t="shared" si="18"/>
        <v>7.44</v>
      </c>
      <c r="R48" s="82">
        <f t="shared" si="18"/>
        <v>0</v>
      </c>
      <c r="S48" s="82">
        <f t="shared" si="18"/>
        <v>0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36.453382084095061</v>
      </c>
      <c r="AO48" s="39">
        <f t="shared" si="18"/>
        <v>1708</v>
      </c>
      <c r="AP48" s="104">
        <f t="shared" si="18"/>
        <v>4.9000000000000004</v>
      </c>
      <c r="AQ48" s="105">
        <f t="shared" si="18"/>
        <v>3.6</v>
      </c>
      <c r="AR48" s="106">
        <f t="shared" si="18"/>
        <v>75.18427518427518</v>
      </c>
      <c r="AS48" s="106">
        <f t="shared" si="18"/>
        <v>26.760563380281681</v>
      </c>
      <c r="AT48" s="107">
        <f t="shared" si="18"/>
        <v>1922</v>
      </c>
      <c r="AU48" s="108">
        <f t="shared" si="18"/>
        <v>2.33</v>
      </c>
      <c r="AV48" s="109">
        <f t="shared" si="18"/>
        <v>1.33</v>
      </c>
      <c r="AW48" s="106">
        <f t="shared" si="18"/>
        <v>57.399103139013455</v>
      </c>
      <c r="AX48" s="106">
        <f t="shared" si="18"/>
        <v>42.924528301886802</v>
      </c>
      <c r="AY48" s="60">
        <f t="shared" si="18"/>
        <v>56.101307189542482</v>
      </c>
      <c r="AZ48" s="96">
        <f t="shared" si="18"/>
        <v>80.900000000000006</v>
      </c>
      <c r="BA48" s="67">
        <f t="shared" si="18"/>
        <v>61.95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0</v>
      </c>
      <c r="BF48" s="29">
        <f t="shared" si="18"/>
        <v>19400</v>
      </c>
      <c r="BG48" s="39">
        <f t="shared" si="18"/>
        <v>9800</v>
      </c>
      <c r="BH48" s="40">
        <f t="shared" si="18"/>
        <v>6300</v>
      </c>
      <c r="BI48" s="40">
        <f t="shared" si="18"/>
        <v>0</v>
      </c>
      <c r="BJ48" s="40">
        <f t="shared" si="18"/>
        <v>0</v>
      </c>
      <c r="BK48" s="40">
        <f t="shared" si="18"/>
        <v>0</v>
      </c>
      <c r="BL48" s="40">
        <f t="shared" si="18"/>
        <v>0</v>
      </c>
      <c r="BM48" s="27">
        <f t="shared" si="18"/>
        <v>4610</v>
      </c>
    </row>
    <row r="49" spans="1:65" outlineLevel="3">
      <c r="A49" s="187" t="s">
        <v>24</v>
      </c>
      <c r="B49" s="188"/>
      <c r="C49" s="51">
        <f t="shared" ref="C49:BM49" si="19">SUBTOTAL(5,C17:C47)</f>
        <v>325399</v>
      </c>
      <c r="D49" s="61">
        <f t="shared" si="19"/>
        <v>35.4</v>
      </c>
      <c r="E49" s="12">
        <f t="shared" si="19"/>
        <v>36</v>
      </c>
      <c r="F49" s="12">
        <f t="shared" si="19"/>
        <v>35</v>
      </c>
      <c r="G49" s="12">
        <f t="shared" si="19"/>
        <v>32</v>
      </c>
      <c r="H49" s="12">
        <f t="shared" si="19"/>
        <v>34</v>
      </c>
      <c r="I49" s="12">
        <f t="shared" si="19"/>
        <v>41</v>
      </c>
      <c r="J49" s="12">
        <f t="shared" si="19"/>
        <v>35</v>
      </c>
      <c r="K49" s="12">
        <f t="shared" si="19"/>
        <v>31</v>
      </c>
      <c r="L49" s="12">
        <f t="shared" si="19"/>
        <v>36</v>
      </c>
      <c r="M49" s="72">
        <f t="shared" si="19"/>
        <v>7.4</v>
      </c>
      <c r="N49" s="83">
        <f t="shared" si="19"/>
        <v>7.38</v>
      </c>
      <c r="O49" s="83">
        <f t="shared" si="19"/>
        <v>7.35</v>
      </c>
      <c r="P49" s="83">
        <f t="shared" si="19"/>
        <v>7.35</v>
      </c>
      <c r="Q49" s="83">
        <f t="shared" si="19"/>
        <v>7.36</v>
      </c>
      <c r="R49" s="83">
        <f t="shared" si="19"/>
        <v>0</v>
      </c>
      <c r="S49" s="83">
        <f t="shared" si="19"/>
        <v>0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23.348946135831383</v>
      </c>
      <c r="AO49" s="41">
        <f t="shared" si="19"/>
        <v>1094</v>
      </c>
      <c r="AP49" s="110">
        <f t="shared" si="19"/>
        <v>3.95</v>
      </c>
      <c r="AQ49" s="111">
        <f t="shared" si="19"/>
        <v>2.9</v>
      </c>
      <c r="AR49" s="112">
        <f t="shared" si="19"/>
        <v>73.239436619718319</v>
      </c>
      <c r="AS49" s="112">
        <f t="shared" si="19"/>
        <v>24.81572481572482</v>
      </c>
      <c r="AT49" s="113">
        <f t="shared" si="19"/>
        <v>1353</v>
      </c>
      <c r="AU49" s="114">
        <f t="shared" si="19"/>
        <v>2.08</v>
      </c>
      <c r="AV49" s="115">
        <f t="shared" si="19"/>
        <v>1.19</v>
      </c>
      <c r="AW49" s="112">
        <f t="shared" si="19"/>
        <v>57.075471698113198</v>
      </c>
      <c r="AX49" s="112">
        <f t="shared" si="19"/>
        <v>42.600896860986545</v>
      </c>
      <c r="AY49" s="61">
        <f t="shared" si="19"/>
        <v>51.231527093596043</v>
      </c>
      <c r="AZ49" s="97">
        <f t="shared" si="19"/>
        <v>79</v>
      </c>
      <c r="BA49" s="68">
        <f t="shared" si="19"/>
        <v>61.95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0</v>
      </c>
      <c r="BF49" s="6">
        <f t="shared" si="19"/>
        <v>13440</v>
      </c>
      <c r="BG49" s="41">
        <f t="shared" si="19"/>
        <v>5000</v>
      </c>
      <c r="BH49" s="42">
        <f t="shared" si="19"/>
        <v>0</v>
      </c>
      <c r="BI49" s="42">
        <f t="shared" si="19"/>
        <v>0</v>
      </c>
      <c r="BJ49" s="42">
        <f t="shared" si="19"/>
        <v>0</v>
      </c>
      <c r="BK49" s="42">
        <f t="shared" si="19"/>
        <v>0</v>
      </c>
      <c r="BL49" s="42">
        <f t="shared" si="19"/>
        <v>0</v>
      </c>
      <c r="BM49" s="15">
        <f t="shared" si="19"/>
        <v>710</v>
      </c>
    </row>
    <row r="50" spans="1:65" outlineLevel="2">
      <c r="A50" s="187" t="s">
        <v>13</v>
      </c>
      <c r="B50" s="188"/>
      <c r="C50" s="51">
        <f>IFERROR(SUBTOTAL(1,C17:C47),"")</f>
        <v>383242.6451612903</v>
      </c>
      <c r="D50" s="61">
        <f t="shared" ref="D50:BM50" si="20">IFERROR(SUBTOTAL(1,D17:D47),"")</f>
        <v>37.42258064516129</v>
      </c>
      <c r="E50" s="12">
        <f t="shared" si="20"/>
        <v>37.29032258064516</v>
      </c>
      <c r="F50" s="12">
        <f t="shared" si="20"/>
        <v>35.516129032258064</v>
      </c>
      <c r="G50" s="12">
        <f t="shared" si="20"/>
        <v>42.58064516129032</v>
      </c>
      <c r="H50" s="12">
        <f t="shared" si="20"/>
        <v>36.12903225806452</v>
      </c>
      <c r="I50" s="12">
        <f t="shared" si="20"/>
        <v>42.225806451612904</v>
      </c>
      <c r="J50" s="12">
        <f t="shared" si="20"/>
        <v>35.677419354838712</v>
      </c>
      <c r="K50" s="12">
        <f t="shared" si="20"/>
        <v>32.70967741935484</v>
      </c>
      <c r="L50" s="12">
        <f t="shared" si="20"/>
        <v>37.064516129032256</v>
      </c>
      <c r="M50" s="72">
        <f t="shared" si="20"/>
        <v>7.4</v>
      </c>
      <c r="N50" s="83">
        <f t="shared" si="20"/>
        <v>7.402000000000001</v>
      </c>
      <c r="O50" s="83">
        <f t="shared" si="20"/>
        <v>7.4120000000000008</v>
      </c>
      <c r="P50" s="83">
        <f t="shared" si="20"/>
        <v>7.4120000000000008</v>
      </c>
      <c r="Q50" s="83">
        <f t="shared" si="20"/>
        <v>7.403999999999999</v>
      </c>
      <c r="R50" s="83" t="str">
        <f t="shared" si="20"/>
        <v/>
      </c>
      <c r="S50" s="83" t="str">
        <f t="shared" si="20"/>
        <v/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29.079941130683025</v>
      </c>
      <c r="AO50" s="41">
        <f t="shared" si="20"/>
        <v>1387.0322580645161</v>
      </c>
      <c r="AP50" s="110">
        <f t="shared" si="20"/>
        <v>4.3019999999999996</v>
      </c>
      <c r="AQ50" s="111">
        <f t="shared" si="20"/>
        <v>3.1760000000000002</v>
      </c>
      <c r="AR50" s="112">
        <f t="shared" si="20"/>
        <v>73.842764677510345</v>
      </c>
      <c r="AS50" s="112">
        <f t="shared" si="20"/>
        <v>26.157235322489662</v>
      </c>
      <c r="AT50" s="113">
        <f t="shared" si="20"/>
        <v>1674.3548387096773</v>
      </c>
      <c r="AU50" s="114">
        <f t="shared" si="20"/>
        <v>2.2120000000000002</v>
      </c>
      <c r="AV50" s="115">
        <f t="shared" si="20"/>
        <v>1.2660000000000002</v>
      </c>
      <c r="AW50" s="112">
        <f t="shared" si="20"/>
        <v>57.231792542173778</v>
      </c>
      <c r="AX50" s="112">
        <f t="shared" si="20"/>
        <v>42.768207457826222</v>
      </c>
      <c r="AY50" s="61">
        <f t="shared" si="20"/>
        <v>52.57563308715428</v>
      </c>
      <c r="AZ50" s="97">
        <f t="shared" si="20"/>
        <v>80.268421052631581</v>
      </c>
      <c r="BA50" s="68">
        <f t="shared" si="20"/>
        <v>61.95</v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 t="str">
        <f>IFERROR(SUBTOTAL(1,BE17:BE47),"")</f>
        <v/>
      </c>
      <c r="BF50" s="6">
        <f t="shared" si="20"/>
        <v>16116.129032258064</v>
      </c>
      <c r="BG50" s="41">
        <f t="shared" si="20"/>
        <v>8848.3870967741932</v>
      </c>
      <c r="BH50" s="42">
        <f t="shared" si="20"/>
        <v>3297.4193548387098</v>
      </c>
      <c r="BI50" s="42" t="str">
        <f t="shared" si="20"/>
        <v/>
      </c>
      <c r="BJ50" s="42" t="str">
        <f t="shared" si="20"/>
        <v/>
      </c>
      <c r="BK50" s="42" t="str">
        <f t="shared" si="20"/>
        <v/>
      </c>
      <c r="BL50" s="42" t="str">
        <f t="shared" si="20"/>
        <v/>
      </c>
      <c r="BM50" s="15">
        <f t="shared" si="20"/>
        <v>3970.3225806451615</v>
      </c>
    </row>
    <row r="51" spans="1:65" ht="17.25" outlineLevel="1" thickBot="1">
      <c r="A51" s="189" t="s">
        <v>60</v>
      </c>
      <c r="B51" s="190"/>
      <c r="C51" s="52">
        <f>SUBTOTAL(9,C17:C47)</f>
        <v>11880522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42998</v>
      </c>
      <c r="AP51" s="116"/>
      <c r="AQ51" s="117"/>
      <c r="AR51" s="118"/>
      <c r="AS51" s="118"/>
      <c r="AT51" s="119">
        <f>SUBTOTAL(9,AT17:AT47)</f>
        <v>51905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499600</v>
      </c>
      <c r="BG51" s="43">
        <f t="shared" si="21"/>
        <v>274300</v>
      </c>
      <c r="BH51" s="44">
        <f t="shared" si="21"/>
        <v>102220</v>
      </c>
      <c r="BI51" s="44">
        <f t="shared" si="21"/>
        <v>0</v>
      </c>
      <c r="BJ51" s="44">
        <f t="shared" si="21"/>
        <v>0</v>
      </c>
      <c r="BK51" s="44">
        <f t="shared" si="21"/>
        <v>0</v>
      </c>
      <c r="BL51" s="44">
        <f t="shared" si="21"/>
        <v>0</v>
      </c>
      <c r="BM51" s="16">
        <f t="shared" si="21"/>
        <v>123080</v>
      </c>
    </row>
    <row r="52" spans="1:65" outlineLevel="5">
      <c r="A52" s="21">
        <f t="shared" si="6"/>
        <v>2</v>
      </c>
      <c r="B52" s="33">
        <f>B47+1</f>
        <v>43862</v>
      </c>
      <c r="C52" s="51">
        <v>410675</v>
      </c>
      <c r="D52" s="64">
        <f t="shared" ref="D52:D80" si="22">IFERROR(ROUND(AVERAGE(E52:L52),1),"")</f>
        <v>35</v>
      </c>
      <c r="E52" s="12">
        <v>36</v>
      </c>
      <c r="F52" s="12">
        <v>35</v>
      </c>
      <c r="G52" s="12">
        <v>32</v>
      </c>
      <c r="H52" s="12">
        <v>34</v>
      </c>
      <c r="I52" s="11">
        <v>41</v>
      </c>
      <c r="J52" s="11">
        <v>35</v>
      </c>
      <c r="K52" s="11">
        <v>32</v>
      </c>
      <c r="L52" s="11">
        <v>35</v>
      </c>
      <c r="M52" s="74" t="str">
        <f t="shared" ref="M52:M80" si="23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 t="shared" ref="AN52:AN80" si="26">39880/AO52</f>
        <v>27.946741415557113</v>
      </c>
      <c r="AO52" s="41">
        <v>1427</v>
      </c>
      <c r="AP52" s="124"/>
      <c r="AQ52" s="125"/>
      <c r="AR52" s="126" t="str">
        <f t="shared" ref="AR52:AR80" si="27">IFERROR(AQ52/AP52*100,"")</f>
        <v/>
      </c>
      <c r="AS52" s="126" t="str">
        <f t="shared" ref="AS52:AS80" si="28">IFERROR(100-AR52,"")</f>
        <v/>
      </c>
      <c r="AT52" s="127">
        <v>1914</v>
      </c>
      <c r="AU52" s="128"/>
      <c r="AV52" s="129"/>
      <c r="AW52" s="126" t="str">
        <f t="shared" ref="AW52:AW80" si="29">IFERROR(AV52/AU52*100,"")</f>
        <v/>
      </c>
      <c r="AX52" s="126" t="str">
        <f t="shared" ref="AX52:AX80" si="30">IFERROR(100-AW52,"")</f>
        <v/>
      </c>
      <c r="AY52" s="64" t="str">
        <f t="shared" ref="AY52:AY80" si="31">IFERROR((1-((AW52*AS52)/(AX52*AR52)))*100,"")</f>
        <v/>
      </c>
      <c r="AZ52"/>
      <c r="BA52" s="70"/>
      <c r="BB52" s="70"/>
      <c r="BC52" s="70"/>
      <c r="BD52" s="70"/>
      <c r="BE52" s="15"/>
      <c r="BF52" s="5">
        <f t="shared" ref="BF52:BF80" si="32">IF(SUM(BG52:BM52)=0,"",SUM(BG52:BM52))</f>
        <v>20180</v>
      </c>
      <c r="BG52" s="42">
        <v>9600</v>
      </c>
      <c r="BH52" s="42">
        <v>6600</v>
      </c>
      <c r="BI52" s="42"/>
      <c r="BJ52" s="42"/>
      <c r="BK52" s="42"/>
      <c r="BL52" s="42"/>
      <c r="BM52" s="14">
        <v>3980</v>
      </c>
    </row>
    <row r="53" spans="1:65" outlineLevel="5">
      <c r="A53" s="22">
        <f t="shared" si="6"/>
        <v>2</v>
      </c>
      <c r="B53" s="9">
        <f t="shared" si="13"/>
        <v>43863</v>
      </c>
      <c r="C53" s="51">
        <v>370330</v>
      </c>
      <c r="D53" s="64">
        <f t="shared" si="22"/>
        <v>34.4</v>
      </c>
      <c r="E53" s="12">
        <v>35</v>
      </c>
      <c r="F53" s="12">
        <v>34</v>
      </c>
      <c r="G53" s="12">
        <v>31</v>
      </c>
      <c r="H53" s="12">
        <v>33</v>
      </c>
      <c r="I53" s="12">
        <v>41</v>
      </c>
      <c r="J53" s="12">
        <v>35</v>
      </c>
      <c r="K53" s="12">
        <v>31</v>
      </c>
      <c r="L53" s="12">
        <v>35</v>
      </c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si="26"/>
        <v>22.391914654688378</v>
      </c>
      <c r="AO53" s="41">
        <v>1781</v>
      </c>
      <c r="AP53" s="110"/>
      <c r="AQ53" s="111"/>
      <c r="AR53" s="126" t="str">
        <f t="shared" si="27"/>
        <v/>
      </c>
      <c r="AS53" s="126" t="str">
        <f t="shared" si="28"/>
        <v/>
      </c>
      <c r="AT53" s="127">
        <v>1905</v>
      </c>
      <c r="AU53" s="128"/>
      <c r="AV53" s="129"/>
      <c r="AW53" s="126" t="str">
        <f t="shared" si="29"/>
        <v/>
      </c>
      <c r="AX53" s="126" t="str">
        <f t="shared" si="30"/>
        <v/>
      </c>
      <c r="AY53" s="64" t="str">
        <f t="shared" si="31"/>
        <v/>
      </c>
      <c r="AZ53" s="97"/>
      <c r="BA53" s="68"/>
      <c r="BB53" s="68"/>
      <c r="BC53" s="68"/>
      <c r="BD53" s="68"/>
      <c r="BE53" s="15"/>
      <c r="BF53" s="5">
        <f t="shared" si="32"/>
        <v>15230</v>
      </c>
      <c r="BG53" s="42">
        <v>7400</v>
      </c>
      <c r="BH53" s="42">
        <v>3580</v>
      </c>
      <c r="BI53" s="42"/>
      <c r="BJ53" s="42"/>
      <c r="BK53" s="42"/>
      <c r="BL53" s="42"/>
      <c r="BM53" s="15">
        <v>4250</v>
      </c>
    </row>
    <row r="54" spans="1:65" outlineLevel="5">
      <c r="A54" s="22">
        <f t="shared" si="6"/>
        <v>2</v>
      </c>
      <c r="B54" s="9">
        <f t="shared" si="13"/>
        <v>43864</v>
      </c>
      <c r="C54" s="51">
        <v>367312</v>
      </c>
      <c r="D54" s="64">
        <f t="shared" si="22"/>
        <v>33.9</v>
      </c>
      <c r="E54" s="12">
        <v>35</v>
      </c>
      <c r="F54" s="12">
        <v>34</v>
      </c>
      <c r="G54" s="12">
        <v>31</v>
      </c>
      <c r="H54" s="12">
        <v>33</v>
      </c>
      <c r="I54" s="12">
        <v>40</v>
      </c>
      <c r="J54" s="12">
        <v>34</v>
      </c>
      <c r="K54" s="12">
        <v>30</v>
      </c>
      <c r="L54" s="12">
        <v>34</v>
      </c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26"/>
        <v>29.650557620817843</v>
      </c>
      <c r="AO54" s="41">
        <v>1345</v>
      </c>
      <c r="AP54" s="110"/>
      <c r="AQ54" s="111"/>
      <c r="AR54" s="126" t="str">
        <f t="shared" si="27"/>
        <v/>
      </c>
      <c r="AS54" s="126" t="str">
        <f t="shared" si="28"/>
        <v/>
      </c>
      <c r="AT54" s="127">
        <v>1896</v>
      </c>
      <c r="AU54" s="128"/>
      <c r="AV54" s="129"/>
      <c r="AW54" s="126" t="str">
        <f t="shared" si="29"/>
        <v/>
      </c>
      <c r="AX54" s="126" t="str">
        <f t="shared" si="30"/>
        <v/>
      </c>
      <c r="AY54" s="64" t="str">
        <f t="shared" si="31"/>
        <v/>
      </c>
      <c r="AZ54" s="97">
        <v>80.099999999999994</v>
      </c>
      <c r="BA54" s="68"/>
      <c r="BB54" s="68"/>
      <c r="BC54" s="68"/>
      <c r="BD54" s="68"/>
      <c r="BE54" s="15"/>
      <c r="BF54" s="5">
        <f t="shared" si="32"/>
        <v>17770</v>
      </c>
      <c r="BG54" s="42">
        <v>4800</v>
      </c>
      <c r="BH54" s="42">
        <v>8960</v>
      </c>
      <c r="BI54" s="42"/>
      <c r="BJ54" s="42"/>
      <c r="BK54" s="42"/>
      <c r="BL54" s="42"/>
      <c r="BM54" s="15">
        <v>4010</v>
      </c>
    </row>
    <row r="55" spans="1:65" outlineLevel="5">
      <c r="A55" s="22">
        <f t="shared" si="6"/>
        <v>2</v>
      </c>
      <c r="B55" s="9">
        <f t="shared" si="13"/>
        <v>43865</v>
      </c>
      <c r="C55" s="51">
        <v>381799</v>
      </c>
      <c r="D55" s="64">
        <f t="shared" si="22"/>
        <v>33.9</v>
      </c>
      <c r="E55" s="12">
        <v>35</v>
      </c>
      <c r="F55" s="12">
        <v>34</v>
      </c>
      <c r="G55" s="12">
        <v>31</v>
      </c>
      <c r="H55" s="12">
        <v>33</v>
      </c>
      <c r="I55" s="12">
        <v>40</v>
      </c>
      <c r="J55" s="12">
        <v>34</v>
      </c>
      <c r="K55" s="12">
        <v>30</v>
      </c>
      <c r="L55" s="12">
        <v>34</v>
      </c>
      <c r="M55" s="74" t="str">
        <f t="shared" si="23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26"/>
        <v>27.790940766550523</v>
      </c>
      <c r="AO55" s="41">
        <v>1435</v>
      </c>
      <c r="AP55" s="110"/>
      <c r="AQ55" s="111"/>
      <c r="AR55" s="126" t="str">
        <f t="shared" si="27"/>
        <v/>
      </c>
      <c r="AS55" s="126" t="str">
        <f t="shared" si="28"/>
        <v/>
      </c>
      <c r="AT55" s="127">
        <v>1661</v>
      </c>
      <c r="AU55" s="128"/>
      <c r="AV55" s="129"/>
      <c r="AW55" s="126" t="str">
        <f t="shared" si="29"/>
        <v/>
      </c>
      <c r="AX55" s="126" t="str">
        <f t="shared" si="30"/>
        <v/>
      </c>
      <c r="AY55" s="64" t="str">
        <f t="shared" si="31"/>
        <v/>
      </c>
      <c r="AZ55" s="97">
        <v>80</v>
      </c>
      <c r="BA55" s="68"/>
      <c r="BB55" s="68"/>
      <c r="BC55" s="68"/>
      <c r="BD55" s="68"/>
      <c r="BE55" s="15"/>
      <c r="BF55" s="5">
        <f t="shared" si="32"/>
        <v>19050</v>
      </c>
      <c r="BG55" s="42">
        <v>6200</v>
      </c>
      <c r="BH55" s="42">
        <v>8870</v>
      </c>
      <c r="BI55" s="42"/>
      <c r="BJ55" s="42"/>
      <c r="BK55" s="42"/>
      <c r="BL55" s="42"/>
      <c r="BM55" s="15">
        <v>3980</v>
      </c>
    </row>
    <row r="56" spans="1:65" outlineLevel="5">
      <c r="A56" s="22">
        <f t="shared" si="6"/>
        <v>2</v>
      </c>
      <c r="B56" s="9">
        <f t="shared" si="13"/>
        <v>43866</v>
      </c>
      <c r="C56" s="51">
        <v>386310</v>
      </c>
      <c r="D56" s="64">
        <f t="shared" si="22"/>
        <v>33.6</v>
      </c>
      <c r="E56" s="12">
        <v>35</v>
      </c>
      <c r="F56" s="12">
        <v>33</v>
      </c>
      <c r="G56" s="12">
        <v>30</v>
      </c>
      <c r="H56" s="12">
        <v>33</v>
      </c>
      <c r="I56" s="12">
        <v>40</v>
      </c>
      <c r="J56" s="12">
        <v>34</v>
      </c>
      <c r="K56" s="12">
        <v>30</v>
      </c>
      <c r="L56" s="12">
        <v>34</v>
      </c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26"/>
        <v>31.701112877583466</v>
      </c>
      <c r="AO56" s="41">
        <v>1258</v>
      </c>
      <c r="AP56" s="110"/>
      <c r="AQ56" s="111"/>
      <c r="AR56" s="126" t="str">
        <f t="shared" si="27"/>
        <v/>
      </c>
      <c r="AS56" s="126" t="str">
        <f t="shared" si="28"/>
        <v/>
      </c>
      <c r="AT56" s="127">
        <v>1547</v>
      </c>
      <c r="AU56" s="128"/>
      <c r="AV56" s="129"/>
      <c r="AW56" s="126" t="str">
        <f t="shared" si="29"/>
        <v/>
      </c>
      <c r="AX56" s="126" t="str">
        <f t="shared" si="30"/>
        <v/>
      </c>
      <c r="AY56" s="64" t="str">
        <f t="shared" si="31"/>
        <v/>
      </c>
      <c r="AZ56" s="97">
        <v>80.2</v>
      </c>
      <c r="BA56" s="68"/>
      <c r="BB56" s="68"/>
      <c r="BC56" s="68"/>
      <c r="BD56" s="68"/>
      <c r="BE56" s="15"/>
      <c r="BF56" s="5">
        <f t="shared" si="32"/>
        <v>18490</v>
      </c>
      <c r="BG56" s="42">
        <v>9600</v>
      </c>
      <c r="BH56" s="42">
        <v>4940</v>
      </c>
      <c r="BI56" s="42"/>
      <c r="BJ56" s="42"/>
      <c r="BK56" s="42"/>
      <c r="BL56" s="42"/>
      <c r="BM56" s="15">
        <v>3950</v>
      </c>
    </row>
    <row r="57" spans="1:65" outlineLevel="5">
      <c r="A57" s="22">
        <f t="shared" si="6"/>
        <v>2</v>
      </c>
      <c r="B57" s="9">
        <f t="shared" si="13"/>
        <v>43867</v>
      </c>
      <c r="C57" s="51">
        <v>388200</v>
      </c>
      <c r="D57" s="64">
        <f t="shared" si="22"/>
        <v>33.6</v>
      </c>
      <c r="E57" s="12">
        <v>35</v>
      </c>
      <c r="F57" s="12">
        <v>33</v>
      </c>
      <c r="G57" s="12">
        <v>30</v>
      </c>
      <c r="H57" s="12">
        <v>33</v>
      </c>
      <c r="I57" s="12">
        <v>41</v>
      </c>
      <c r="J57" s="12">
        <v>33</v>
      </c>
      <c r="K57" s="12">
        <v>30</v>
      </c>
      <c r="L57" s="12">
        <v>34</v>
      </c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26"/>
        <v>28.364153627311524</v>
      </c>
      <c r="AO57" s="41">
        <v>1406</v>
      </c>
      <c r="AP57" s="110"/>
      <c r="AQ57" s="111"/>
      <c r="AR57" s="126" t="str">
        <f t="shared" si="27"/>
        <v/>
      </c>
      <c r="AS57" s="126" t="str">
        <f t="shared" si="28"/>
        <v/>
      </c>
      <c r="AT57" s="127">
        <v>1581</v>
      </c>
      <c r="AU57" s="128"/>
      <c r="AV57" s="129"/>
      <c r="AW57" s="126" t="str">
        <f t="shared" si="29"/>
        <v/>
      </c>
      <c r="AX57" s="126" t="str">
        <f t="shared" si="30"/>
        <v/>
      </c>
      <c r="AY57" s="64" t="str">
        <f t="shared" si="31"/>
        <v/>
      </c>
      <c r="AZ57" s="97">
        <v>80.5</v>
      </c>
      <c r="BA57" s="68"/>
      <c r="BB57" s="68"/>
      <c r="BC57" s="68"/>
      <c r="BD57" s="68"/>
      <c r="BE57" s="15"/>
      <c r="BF57" s="5">
        <f t="shared" si="32"/>
        <v>17570</v>
      </c>
      <c r="BG57" s="42">
        <v>5200</v>
      </c>
      <c r="BH57" s="42">
        <v>10340</v>
      </c>
      <c r="BI57" s="42"/>
      <c r="BJ57" s="42"/>
      <c r="BK57" s="42"/>
      <c r="BL57" s="42"/>
      <c r="BM57" s="15">
        <v>2030</v>
      </c>
    </row>
    <row r="58" spans="1:65" outlineLevel="5">
      <c r="A58" s="22">
        <f t="shared" si="6"/>
        <v>2</v>
      </c>
      <c r="B58" s="9">
        <f t="shared" si="13"/>
        <v>43868</v>
      </c>
      <c r="C58" s="51">
        <v>376754</v>
      </c>
      <c r="D58" s="64">
        <f t="shared" si="22"/>
        <v>33.4</v>
      </c>
      <c r="E58" s="12">
        <v>34</v>
      </c>
      <c r="F58" s="12">
        <v>33</v>
      </c>
      <c r="G58" s="12">
        <v>31</v>
      </c>
      <c r="H58" s="12">
        <v>32</v>
      </c>
      <c r="I58" s="12">
        <v>39</v>
      </c>
      <c r="J58" s="12">
        <v>33</v>
      </c>
      <c r="K58" s="12">
        <v>31</v>
      </c>
      <c r="L58" s="12">
        <v>34</v>
      </c>
      <c r="M58" s="74">
        <f t="shared" si="23"/>
        <v>7.4</v>
      </c>
      <c r="N58" s="86">
        <v>7.38</v>
      </c>
      <c r="O58" s="86">
        <v>7.4</v>
      </c>
      <c r="P58" s="86">
        <v>7.45</v>
      </c>
      <c r="Q58" s="86">
        <v>7.44</v>
      </c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26"/>
        <v>24.632489190858553</v>
      </c>
      <c r="AO58" s="41">
        <v>1619</v>
      </c>
      <c r="AP58" s="110">
        <v>4.0199999999999996</v>
      </c>
      <c r="AQ58" s="111">
        <v>3.16</v>
      </c>
      <c r="AR58" s="126">
        <f t="shared" si="27"/>
        <v>78.606965174129357</v>
      </c>
      <c r="AS58" s="126">
        <f t="shared" si="28"/>
        <v>21.393034825870643</v>
      </c>
      <c r="AT58" s="127">
        <v>1881</v>
      </c>
      <c r="AU58" s="128">
        <v>2.13</v>
      </c>
      <c r="AV58" s="129">
        <v>1.35</v>
      </c>
      <c r="AW58" s="126">
        <f t="shared" si="29"/>
        <v>63.380281690140848</v>
      </c>
      <c r="AX58" s="126">
        <f t="shared" si="30"/>
        <v>36.619718309859152</v>
      </c>
      <c r="AY58" s="64">
        <f t="shared" si="31"/>
        <v>52.896786757546252</v>
      </c>
      <c r="AZ58" s="97">
        <v>80.400000000000006</v>
      </c>
      <c r="BA58" s="68"/>
      <c r="BB58" s="68"/>
      <c r="BC58" s="68"/>
      <c r="BD58" s="68"/>
      <c r="BE58" s="15"/>
      <c r="BF58" s="5">
        <f t="shared" si="32"/>
        <v>16850</v>
      </c>
      <c r="BG58" s="42">
        <v>4800</v>
      </c>
      <c r="BH58" s="42">
        <v>12050</v>
      </c>
      <c r="BI58" s="42"/>
      <c r="BJ58" s="42"/>
      <c r="BK58" s="42"/>
      <c r="BL58" s="42"/>
      <c r="BM58" s="15">
        <v>0</v>
      </c>
    </row>
    <row r="59" spans="1:65" outlineLevel="5">
      <c r="A59" s="22">
        <f t="shared" si="6"/>
        <v>2</v>
      </c>
      <c r="B59" s="9">
        <f t="shared" si="13"/>
        <v>43869</v>
      </c>
      <c r="C59" s="51">
        <v>382701</v>
      </c>
      <c r="D59" s="64">
        <f t="shared" si="22"/>
        <v>33.1</v>
      </c>
      <c r="E59" s="12">
        <v>33</v>
      </c>
      <c r="F59" s="12">
        <v>33</v>
      </c>
      <c r="G59" s="12">
        <v>31</v>
      </c>
      <c r="H59" s="12">
        <v>32</v>
      </c>
      <c r="I59" s="12">
        <v>39</v>
      </c>
      <c r="J59" s="12">
        <v>33</v>
      </c>
      <c r="K59" s="12">
        <v>30</v>
      </c>
      <c r="L59" s="12">
        <v>34</v>
      </c>
      <c r="M59" s="74" t="str">
        <f t="shared" si="23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26"/>
        <v>28.183745583038871</v>
      </c>
      <c r="AO59" s="41">
        <v>1415</v>
      </c>
      <c r="AP59" s="110"/>
      <c r="AQ59" s="111"/>
      <c r="AR59" s="126" t="str">
        <f t="shared" si="27"/>
        <v/>
      </c>
      <c r="AS59" s="126" t="str">
        <f t="shared" si="28"/>
        <v/>
      </c>
      <c r="AT59" s="127">
        <v>1613</v>
      </c>
      <c r="AU59" s="128"/>
      <c r="AV59" s="129"/>
      <c r="AW59" s="126" t="str">
        <f t="shared" si="29"/>
        <v/>
      </c>
      <c r="AX59" s="126" t="str">
        <f t="shared" si="30"/>
        <v/>
      </c>
      <c r="AY59" s="64" t="str">
        <f t="shared" si="31"/>
        <v/>
      </c>
      <c r="AZ59" s="97"/>
      <c r="BA59" s="68"/>
      <c r="BB59" s="68"/>
      <c r="BC59" s="68"/>
      <c r="BD59" s="68"/>
      <c r="BE59" s="15"/>
      <c r="BF59" s="5">
        <f t="shared" si="32"/>
        <v>14750</v>
      </c>
      <c r="BG59" s="42">
        <v>4800</v>
      </c>
      <c r="BH59" s="42">
        <v>9900</v>
      </c>
      <c r="BI59" s="42"/>
      <c r="BJ59" s="42"/>
      <c r="BK59" s="42"/>
      <c r="BL59" s="42"/>
      <c r="BM59" s="15">
        <v>50</v>
      </c>
    </row>
    <row r="60" spans="1:65" outlineLevel="5">
      <c r="A60" s="22">
        <f t="shared" si="6"/>
        <v>2</v>
      </c>
      <c r="B60" s="9">
        <f t="shared" si="13"/>
        <v>43870</v>
      </c>
      <c r="C60" s="51">
        <v>361212</v>
      </c>
      <c r="D60" s="64">
        <f t="shared" si="22"/>
        <v>33</v>
      </c>
      <c r="E60" s="12">
        <v>33</v>
      </c>
      <c r="F60" s="12">
        <v>33</v>
      </c>
      <c r="G60" s="12">
        <v>30</v>
      </c>
      <c r="H60" s="12">
        <v>33</v>
      </c>
      <c r="I60" s="12">
        <v>39</v>
      </c>
      <c r="J60" s="12">
        <v>33</v>
      </c>
      <c r="K60" s="12">
        <v>29</v>
      </c>
      <c r="L60" s="12">
        <v>34</v>
      </c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26"/>
        <v>32.715340442986054</v>
      </c>
      <c r="AO60" s="41">
        <v>1219</v>
      </c>
      <c r="AP60" s="110"/>
      <c r="AQ60" s="111"/>
      <c r="AR60" s="126" t="str">
        <f t="shared" si="27"/>
        <v/>
      </c>
      <c r="AS60" s="126" t="str">
        <f t="shared" si="28"/>
        <v/>
      </c>
      <c r="AT60" s="127">
        <v>1441</v>
      </c>
      <c r="AU60" s="128"/>
      <c r="AV60" s="129"/>
      <c r="AW60" s="126" t="str">
        <f t="shared" si="29"/>
        <v/>
      </c>
      <c r="AX60" s="126" t="str">
        <f t="shared" si="30"/>
        <v/>
      </c>
      <c r="AY60" s="64" t="str">
        <f t="shared" si="31"/>
        <v/>
      </c>
      <c r="AZ60" s="97"/>
      <c r="BA60" s="68"/>
      <c r="BB60" s="68"/>
      <c r="BC60" s="68"/>
      <c r="BD60" s="68"/>
      <c r="BE60" s="15"/>
      <c r="BF60" s="5">
        <f t="shared" si="32"/>
        <v>18430</v>
      </c>
      <c r="BG60" s="42">
        <v>4800</v>
      </c>
      <c r="BH60" s="42">
        <v>10800</v>
      </c>
      <c r="BI60" s="42"/>
      <c r="BJ60" s="42"/>
      <c r="BK60" s="42"/>
      <c r="BL60" s="42"/>
      <c r="BM60" s="15">
        <v>2830</v>
      </c>
    </row>
    <row r="61" spans="1:65" outlineLevel="5">
      <c r="A61" s="22">
        <f t="shared" si="6"/>
        <v>2</v>
      </c>
      <c r="B61" s="9">
        <f t="shared" si="13"/>
        <v>43871</v>
      </c>
      <c r="C61" s="51">
        <v>351704</v>
      </c>
      <c r="D61" s="64">
        <f t="shared" si="22"/>
        <v>32.799999999999997</v>
      </c>
      <c r="E61" s="12">
        <v>33</v>
      </c>
      <c r="F61" s="12">
        <v>33</v>
      </c>
      <c r="G61" s="12">
        <v>29</v>
      </c>
      <c r="H61" s="12">
        <v>33</v>
      </c>
      <c r="I61" s="12">
        <v>38</v>
      </c>
      <c r="J61" s="12">
        <v>33</v>
      </c>
      <c r="K61" s="12">
        <v>29</v>
      </c>
      <c r="L61" s="12">
        <v>34</v>
      </c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26"/>
        <v>32.958677685950413</v>
      </c>
      <c r="AO61" s="41">
        <v>1210</v>
      </c>
      <c r="AP61" s="110"/>
      <c r="AQ61" s="111"/>
      <c r="AR61" s="126" t="str">
        <f t="shared" si="27"/>
        <v/>
      </c>
      <c r="AS61" s="126" t="str">
        <f t="shared" si="28"/>
        <v/>
      </c>
      <c r="AT61" s="127">
        <v>1380</v>
      </c>
      <c r="AU61" s="128"/>
      <c r="AV61" s="129"/>
      <c r="AW61" s="126" t="str">
        <f t="shared" si="29"/>
        <v/>
      </c>
      <c r="AX61" s="126" t="str">
        <f t="shared" si="30"/>
        <v/>
      </c>
      <c r="AY61" s="64" t="str">
        <f t="shared" si="31"/>
        <v/>
      </c>
      <c r="AZ61" s="97">
        <v>80.2</v>
      </c>
      <c r="BA61" s="68"/>
      <c r="BB61" s="68"/>
      <c r="BC61" s="68"/>
      <c r="BD61" s="68"/>
      <c r="BE61" s="15"/>
      <c r="BF61" s="5">
        <f t="shared" si="32"/>
        <v>16930</v>
      </c>
      <c r="BG61" s="42">
        <v>4800</v>
      </c>
      <c r="BH61" s="42">
        <v>7720</v>
      </c>
      <c r="BI61" s="42"/>
      <c r="BJ61" s="42"/>
      <c r="BK61" s="42"/>
      <c r="BL61" s="42"/>
      <c r="BM61" s="15">
        <v>4410</v>
      </c>
    </row>
    <row r="62" spans="1:65" outlineLevel="5">
      <c r="A62" s="22">
        <f t="shared" si="6"/>
        <v>2</v>
      </c>
      <c r="B62" s="9">
        <f t="shared" si="13"/>
        <v>43872</v>
      </c>
      <c r="C62" s="51">
        <v>373729</v>
      </c>
      <c r="D62" s="64">
        <f t="shared" si="22"/>
        <v>33.299999999999997</v>
      </c>
      <c r="E62" s="12">
        <v>34</v>
      </c>
      <c r="F62" s="12">
        <v>33</v>
      </c>
      <c r="G62" s="12">
        <v>30</v>
      </c>
      <c r="H62" s="12">
        <v>33</v>
      </c>
      <c r="I62" s="12">
        <v>39</v>
      </c>
      <c r="J62" s="12">
        <v>33</v>
      </c>
      <c r="K62" s="12">
        <v>30</v>
      </c>
      <c r="L62" s="12">
        <v>34</v>
      </c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26"/>
        <v>27.352537722908092</v>
      </c>
      <c r="AO62" s="41">
        <v>1458</v>
      </c>
      <c r="AP62" s="110"/>
      <c r="AQ62" s="111"/>
      <c r="AR62" s="126" t="str">
        <f t="shared" si="27"/>
        <v/>
      </c>
      <c r="AS62" s="126" t="str">
        <f t="shared" si="28"/>
        <v/>
      </c>
      <c r="AT62" s="127">
        <v>1363</v>
      </c>
      <c r="AU62" s="128"/>
      <c r="AV62" s="129"/>
      <c r="AW62" s="126" t="str">
        <f t="shared" si="29"/>
        <v/>
      </c>
      <c r="AX62" s="126" t="str">
        <f t="shared" si="30"/>
        <v/>
      </c>
      <c r="AY62" s="64" t="str">
        <f t="shared" si="31"/>
        <v/>
      </c>
      <c r="AZ62" s="97">
        <v>80.3</v>
      </c>
      <c r="BA62" s="68"/>
      <c r="BB62" s="68"/>
      <c r="BC62" s="68"/>
      <c r="BD62" s="68"/>
      <c r="BE62" s="15"/>
      <c r="BF62" s="5">
        <f t="shared" si="32"/>
        <v>16670</v>
      </c>
      <c r="BG62" s="42">
        <v>4800</v>
      </c>
      <c r="BH62" s="42">
        <v>7610</v>
      </c>
      <c r="BI62" s="42"/>
      <c r="BJ62" s="42"/>
      <c r="BK62" s="42"/>
      <c r="BL62" s="42"/>
      <c r="BM62" s="15">
        <v>4260</v>
      </c>
    </row>
    <row r="63" spans="1:65" outlineLevel="5">
      <c r="A63" s="22">
        <f t="shared" si="6"/>
        <v>2</v>
      </c>
      <c r="B63" s="9">
        <f t="shared" si="13"/>
        <v>43873</v>
      </c>
      <c r="C63" s="51">
        <v>458396</v>
      </c>
      <c r="D63" s="64">
        <f t="shared" si="22"/>
        <v>32.5</v>
      </c>
      <c r="E63" s="12">
        <v>33</v>
      </c>
      <c r="F63" s="12">
        <v>32</v>
      </c>
      <c r="G63" s="12">
        <v>29</v>
      </c>
      <c r="H63" s="12">
        <v>33</v>
      </c>
      <c r="I63" s="12">
        <v>38</v>
      </c>
      <c r="J63" s="12">
        <v>32</v>
      </c>
      <c r="K63" s="12">
        <v>29</v>
      </c>
      <c r="L63" s="12">
        <v>34</v>
      </c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26"/>
        <v>30.535987748851454</v>
      </c>
      <c r="AO63" s="41">
        <v>1306</v>
      </c>
      <c r="AP63" s="110"/>
      <c r="AQ63" s="111"/>
      <c r="AR63" s="126" t="str">
        <f t="shared" si="27"/>
        <v/>
      </c>
      <c r="AS63" s="126" t="str">
        <f t="shared" si="28"/>
        <v/>
      </c>
      <c r="AT63" s="127">
        <v>1378</v>
      </c>
      <c r="AU63" s="128"/>
      <c r="AV63" s="129"/>
      <c r="AW63" s="126" t="str">
        <f t="shared" si="29"/>
        <v/>
      </c>
      <c r="AX63" s="126" t="str">
        <f t="shared" si="30"/>
        <v/>
      </c>
      <c r="AY63" s="64" t="str">
        <f t="shared" si="31"/>
        <v/>
      </c>
      <c r="AZ63" s="97">
        <v>80.5</v>
      </c>
      <c r="BA63" s="68"/>
      <c r="BB63" s="68"/>
      <c r="BC63" s="68"/>
      <c r="BD63" s="68"/>
      <c r="BE63" s="15"/>
      <c r="BF63" s="5">
        <f t="shared" si="32"/>
        <v>15300</v>
      </c>
      <c r="BG63" s="42">
        <v>4800</v>
      </c>
      <c r="BH63" s="42">
        <v>6160</v>
      </c>
      <c r="BI63" s="42"/>
      <c r="BJ63" s="42"/>
      <c r="BK63" s="42"/>
      <c r="BL63" s="42"/>
      <c r="BM63" s="15">
        <v>4340</v>
      </c>
    </row>
    <row r="64" spans="1:65" outlineLevel="5">
      <c r="A64" s="22">
        <f t="shared" si="6"/>
        <v>2</v>
      </c>
      <c r="B64" s="9">
        <f t="shared" si="13"/>
        <v>43874</v>
      </c>
      <c r="C64" s="51">
        <v>436576</v>
      </c>
      <c r="D64" s="64">
        <f t="shared" si="22"/>
        <v>32.4</v>
      </c>
      <c r="E64" s="12">
        <v>32</v>
      </c>
      <c r="F64" s="12">
        <v>32</v>
      </c>
      <c r="G64" s="12">
        <v>29</v>
      </c>
      <c r="H64" s="12">
        <v>33</v>
      </c>
      <c r="I64" s="12">
        <v>38</v>
      </c>
      <c r="J64" s="12">
        <v>32</v>
      </c>
      <c r="K64" s="12">
        <v>29</v>
      </c>
      <c r="L64" s="12">
        <v>34</v>
      </c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26"/>
        <v>32.422764227642276</v>
      </c>
      <c r="AO64" s="41">
        <v>1230</v>
      </c>
      <c r="AP64" s="110"/>
      <c r="AQ64" s="111"/>
      <c r="AR64" s="126" t="str">
        <f t="shared" si="27"/>
        <v/>
      </c>
      <c r="AS64" s="126" t="str">
        <f t="shared" si="28"/>
        <v/>
      </c>
      <c r="AT64" s="127">
        <v>1353</v>
      </c>
      <c r="AU64" s="128"/>
      <c r="AV64" s="129"/>
      <c r="AW64" s="126" t="str">
        <f t="shared" si="29"/>
        <v/>
      </c>
      <c r="AX64" s="126" t="str">
        <f t="shared" si="30"/>
        <v/>
      </c>
      <c r="AY64" s="64" t="str">
        <f t="shared" si="31"/>
        <v/>
      </c>
      <c r="AZ64" s="97">
        <v>80.7</v>
      </c>
      <c r="BA64" s="68"/>
      <c r="BB64" s="68"/>
      <c r="BC64" s="68"/>
      <c r="BD64" s="68"/>
      <c r="BE64" s="15"/>
      <c r="BF64" s="5">
        <f t="shared" si="32"/>
        <v>14700</v>
      </c>
      <c r="BG64" s="42">
        <v>1800</v>
      </c>
      <c r="BH64" s="42">
        <v>8030</v>
      </c>
      <c r="BI64" s="42"/>
      <c r="BJ64" s="42"/>
      <c r="BK64" s="42"/>
      <c r="BL64" s="42"/>
      <c r="BM64" s="15">
        <v>4870</v>
      </c>
    </row>
    <row r="65" spans="1:65" outlineLevel="5">
      <c r="A65" s="22">
        <f t="shared" si="6"/>
        <v>2</v>
      </c>
      <c r="B65" s="9">
        <f t="shared" si="13"/>
        <v>43875</v>
      </c>
      <c r="C65" s="51">
        <v>412748</v>
      </c>
      <c r="D65" s="64">
        <f t="shared" si="22"/>
        <v>32</v>
      </c>
      <c r="E65" s="12">
        <v>32</v>
      </c>
      <c r="F65" s="12">
        <v>32</v>
      </c>
      <c r="G65" s="12">
        <v>29</v>
      </c>
      <c r="H65" s="12">
        <v>32</v>
      </c>
      <c r="I65" s="12">
        <v>37</v>
      </c>
      <c r="J65" s="12">
        <v>32</v>
      </c>
      <c r="K65" s="12">
        <v>28</v>
      </c>
      <c r="L65" s="12">
        <v>34</v>
      </c>
      <c r="M65" s="74">
        <f t="shared" si="23"/>
        <v>7.4</v>
      </c>
      <c r="N65" s="86">
        <v>7.38</v>
      </c>
      <c r="O65" s="86">
        <v>7.4</v>
      </c>
      <c r="P65" s="86">
        <v>7.45</v>
      </c>
      <c r="Q65" s="86">
        <v>7.36</v>
      </c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26"/>
        <v>30.396341463414632</v>
      </c>
      <c r="AO65" s="41">
        <v>1312</v>
      </c>
      <c r="AP65" s="110">
        <v>4.1500000000000004</v>
      </c>
      <c r="AQ65" s="111">
        <v>3.22</v>
      </c>
      <c r="AR65" s="126">
        <f t="shared" si="27"/>
        <v>77.590361445783131</v>
      </c>
      <c r="AS65" s="126">
        <f t="shared" si="28"/>
        <v>22.409638554216869</v>
      </c>
      <c r="AT65" s="127">
        <v>1296</v>
      </c>
      <c r="AU65" s="128">
        <v>2.1800000000000002</v>
      </c>
      <c r="AV65" s="129">
        <v>1.38</v>
      </c>
      <c r="AW65" s="126">
        <f t="shared" si="29"/>
        <v>63.302752293577967</v>
      </c>
      <c r="AX65" s="126">
        <f t="shared" si="30"/>
        <v>36.697247706422033</v>
      </c>
      <c r="AY65" s="64">
        <f t="shared" si="31"/>
        <v>50.178571428571452</v>
      </c>
      <c r="AZ65" s="97">
        <v>80.599999999999994</v>
      </c>
      <c r="BA65" s="68"/>
      <c r="BB65" s="68"/>
      <c r="BC65" s="68"/>
      <c r="BD65" s="68"/>
      <c r="BE65" s="15"/>
      <c r="BF65" s="5">
        <f t="shared" si="32"/>
        <v>17350</v>
      </c>
      <c r="BG65" s="42">
        <v>9600</v>
      </c>
      <c r="BH65" s="42">
        <v>3990</v>
      </c>
      <c r="BI65" s="42"/>
      <c r="BJ65" s="42"/>
      <c r="BK65" s="42"/>
      <c r="BL65" s="42"/>
      <c r="BM65" s="15">
        <v>3760</v>
      </c>
    </row>
    <row r="66" spans="1:65" outlineLevel="5">
      <c r="A66" s="22">
        <f t="shared" si="6"/>
        <v>2</v>
      </c>
      <c r="B66" s="9">
        <f t="shared" si="13"/>
        <v>43876</v>
      </c>
      <c r="C66" s="51">
        <v>389191</v>
      </c>
      <c r="D66" s="64">
        <f t="shared" si="22"/>
        <v>32</v>
      </c>
      <c r="E66" s="12">
        <v>32</v>
      </c>
      <c r="F66" s="12">
        <v>32</v>
      </c>
      <c r="G66" s="12">
        <v>29</v>
      </c>
      <c r="H66" s="12">
        <v>32</v>
      </c>
      <c r="I66" s="12">
        <v>37</v>
      </c>
      <c r="J66" s="12">
        <v>32</v>
      </c>
      <c r="K66" s="12">
        <v>28</v>
      </c>
      <c r="L66" s="12">
        <v>34</v>
      </c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26"/>
        <v>32.422764227642276</v>
      </c>
      <c r="AO66" s="41">
        <v>1230</v>
      </c>
      <c r="AP66" s="110"/>
      <c r="AQ66" s="111"/>
      <c r="AR66" s="126" t="str">
        <f t="shared" si="27"/>
        <v/>
      </c>
      <c r="AS66" s="126" t="str">
        <f t="shared" si="28"/>
        <v/>
      </c>
      <c r="AT66" s="127">
        <v>1320</v>
      </c>
      <c r="AU66" s="128"/>
      <c r="AV66" s="129"/>
      <c r="AW66" s="126" t="str">
        <f t="shared" si="29"/>
        <v/>
      </c>
      <c r="AX66" s="126" t="str">
        <f t="shared" si="30"/>
        <v/>
      </c>
      <c r="AY66" s="64" t="str">
        <f t="shared" si="31"/>
        <v/>
      </c>
      <c r="AZ66" s="97"/>
      <c r="BA66" s="68"/>
      <c r="BB66" s="68"/>
      <c r="BC66" s="68"/>
      <c r="BD66" s="68"/>
      <c r="BE66" s="15"/>
      <c r="BF66" s="5">
        <f t="shared" si="32"/>
        <v>18010</v>
      </c>
      <c r="BG66" s="42">
        <v>9000</v>
      </c>
      <c r="BH66" s="42">
        <v>4600</v>
      </c>
      <c r="BI66" s="42"/>
      <c r="BJ66" s="42"/>
      <c r="BK66" s="42"/>
      <c r="BL66" s="42"/>
      <c r="BM66" s="15">
        <v>4410</v>
      </c>
    </row>
    <row r="67" spans="1:65" outlineLevel="5">
      <c r="A67" s="22">
        <f t="shared" si="6"/>
        <v>2</v>
      </c>
      <c r="B67" s="9">
        <f t="shared" si="13"/>
        <v>43877</v>
      </c>
      <c r="C67" s="51">
        <v>426096</v>
      </c>
      <c r="D67" s="64">
        <f t="shared" si="22"/>
        <v>31.9</v>
      </c>
      <c r="E67" s="12">
        <v>32</v>
      </c>
      <c r="F67" s="12">
        <v>32</v>
      </c>
      <c r="G67" s="12">
        <v>28</v>
      </c>
      <c r="H67" s="12">
        <v>32</v>
      </c>
      <c r="I67" s="12">
        <v>37</v>
      </c>
      <c r="J67" s="12">
        <v>32</v>
      </c>
      <c r="K67" s="12">
        <v>28</v>
      </c>
      <c r="L67" s="12">
        <v>34</v>
      </c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26"/>
        <v>34.349698535745048</v>
      </c>
      <c r="AO67" s="41">
        <v>1161</v>
      </c>
      <c r="AP67" s="110"/>
      <c r="AQ67" s="111"/>
      <c r="AR67" s="126" t="str">
        <f t="shared" si="27"/>
        <v/>
      </c>
      <c r="AS67" s="126" t="str">
        <f t="shared" si="28"/>
        <v/>
      </c>
      <c r="AT67" s="127">
        <v>1248</v>
      </c>
      <c r="AU67" s="128"/>
      <c r="AV67" s="129"/>
      <c r="AW67" s="126" t="str">
        <f t="shared" si="29"/>
        <v/>
      </c>
      <c r="AX67" s="126" t="str">
        <f t="shared" si="30"/>
        <v/>
      </c>
      <c r="AY67" s="64" t="str">
        <f t="shared" si="31"/>
        <v/>
      </c>
      <c r="AZ67" s="97"/>
      <c r="BA67" s="68"/>
      <c r="BB67" s="68"/>
      <c r="BC67" s="68"/>
      <c r="BD67" s="68"/>
      <c r="BE67" s="15"/>
      <c r="BF67" s="5">
        <f t="shared" si="32"/>
        <v>14960</v>
      </c>
      <c r="BG67" s="42">
        <v>4800</v>
      </c>
      <c r="BH67" s="42">
        <v>6000</v>
      </c>
      <c r="BI67" s="42"/>
      <c r="BJ67" s="42"/>
      <c r="BK67" s="42"/>
      <c r="BL67" s="42"/>
      <c r="BM67" s="15">
        <v>4160</v>
      </c>
    </row>
    <row r="68" spans="1:65" outlineLevel="5">
      <c r="A68" s="22">
        <f t="shared" si="6"/>
        <v>2</v>
      </c>
      <c r="B68" s="9">
        <f t="shared" si="13"/>
        <v>43878</v>
      </c>
      <c r="C68" s="51">
        <v>373660</v>
      </c>
      <c r="D68" s="64">
        <f t="shared" si="22"/>
        <v>31.8</v>
      </c>
      <c r="E68" s="12">
        <v>32</v>
      </c>
      <c r="F68" s="12">
        <v>31</v>
      </c>
      <c r="G68" s="12">
        <v>28</v>
      </c>
      <c r="H68" s="12">
        <v>32</v>
      </c>
      <c r="I68" s="12">
        <v>37</v>
      </c>
      <c r="J68" s="12">
        <v>32</v>
      </c>
      <c r="K68" s="12">
        <v>28</v>
      </c>
      <c r="L68" s="12">
        <v>34</v>
      </c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26"/>
        <v>38.126195028680691</v>
      </c>
      <c r="AO68" s="41">
        <v>1046</v>
      </c>
      <c r="AP68" s="110"/>
      <c r="AQ68" s="111"/>
      <c r="AR68" s="126" t="str">
        <f t="shared" si="27"/>
        <v/>
      </c>
      <c r="AS68" s="126" t="str">
        <f t="shared" si="28"/>
        <v/>
      </c>
      <c r="AT68" s="127">
        <v>1310</v>
      </c>
      <c r="AU68" s="128"/>
      <c r="AV68" s="129"/>
      <c r="AW68" s="126" t="str">
        <f t="shared" si="29"/>
        <v/>
      </c>
      <c r="AX68" s="126" t="str">
        <f t="shared" si="30"/>
        <v/>
      </c>
      <c r="AY68" s="64" t="str">
        <f t="shared" si="31"/>
        <v/>
      </c>
      <c r="AZ68" s="97">
        <v>79.5</v>
      </c>
      <c r="BA68" s="68"/>
      <c r="BB68" s="68"/>
      <c r="BC68" s="68"/>
      <c r="BD68" s="68"/>
      <c r="BE68" s="15"/>
      <c r="BF68" s="5">
        <f t="shared" si="32"/>
        <v>18480</v>
      </c>
      <c r="BG68" s="42">
        <v>7700</v>
      </c>
      <c r="BH68" s="42">
        <v>6900</v>
      </c>
      <c r="BI68" s="42"/>
      <c r="BJ68" s="42"/>
      <c r="BK68" s="42"/>
      <c r="BL68" s="42"/>
      <c r="BM68" s="15">
        <v>3880</v>
      </c>
    </row>
    <row r="69" spans="1:65" outlineLevel="5">
      <c r="A69" s="22">
        <f t="shared" si="6"/>
        <v>2</v>
      </c>
      <c r="B69" s="9">
        <f t="shared" si="13"/>
        <v>43879</v>
      </c>
      <c r="C69" s="51">
        <v>392151</v>
      </c>
      <c r="D69" s="64">
        <f t="shared" si="22"/>
        <v>31.8</v>
      </c>
      <c r="E69" s="12">
        <v>32</v>
      </c>
      <c r="F69" s="12">
        <v>31</v>
      </c>
      <c r="G69" s="12">
        <v>29</v>
      </c>
      <c r="H69" s="12">
        <v>32</v>
      </c>
      <c r="I69" s="12">
        <v>37</v>
      </c>
      <c r="J69" s="12">
        <v>32</v>
      </c>
      <c r="K69" s="12">
        <v>28</v>
      </c>
      <c r="L69" s="12">
        <v>33</v>
      </c>
      <c r="M69" s="74" t="str">
        <f t="shared" si="23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26"/>
        <v>29.895052473763119</v>
      </c>
      <c r="AO69" s="41">
        <v>1334</v>
      </c>
      <c r="AP69" s="110"/>
      <c r="AQ69" s="111"/>
      <c r="AR69" s="126" t="str">
        <f t="shared" si="27"/>
        <v/>
      </c>
      <c r="AS69" s="126" t="str">
        <f t="shared" si="28"/>
        <v/>
      </c>
      <c r="AT69" s="127">
        <v>1405</v>
      </c>
      <c r="AU69" s="128"/>
      <c r="AV69" s="129"/>
      <c r="AW69" s="126" t="str">
        <f t="shared" si="29"/>
        <v/>
      </c>
      <c r="AX69" s="126" t="str">
        <f t="shared" si="30"/>
        <v/>
      </c>
      <c r="AY69" s="64" t="str">
        <f t="shared" si="31"/>
        <v/>
      </c>
      <c r="AZ69" s="97">
        <v>79.8</v>
      </c>
      <c r="BA69" s="68"/>
      <c r="BB69" s="68"/>
      <c r="BC69" s="68"/>
      <c r="BD69" s="68"/>
      <c r="BE69" s="15"/>
      <c r="BF69" s="5">
        <f t="shared" si="32"/>
        <v>14590</v>
      </c>
      <c r="BG69" s="42">
        <v>9600</v>
      </c>
      <c r="BH69" s="42">
        <v>800</v>
      </c>
      <c r="BI69" s="42"/>
      <c r="BJ69" s="42"/>
      <c r="BK69" s="42"/>
      <c r="BL69" s="42"/>
      <c r="BM69" s="15">
        <v>4190</v>
      </c>
    </row>
    <row r="70" spans="1:65" outlineLevel="5">
      <c r="A70" s="22">
        <f t="shared" si="6"/>
        <v>2</v>
      </c>
      <c r="B70" s="9">
        <f t="shared" si="13"/>
        <v>43880</v>
      </c>
      <c r="C70" s="51">
        <v>386278</v>
      </c>
      <c r="D70" s="64">
        <f t="shared" si="22"/>
        <v>31.9</v>
      </c>
      <c r="E70" s="12">
        <v>32</v>
      </c>
      <c r="F70" s="12">
        <v>31</v>
      </c>
      <c r="G70" s="12">
        <v>29</v>
      </c>
      <c r="H70" s="12">
        <v>32</v>
      </c>
      <c r="I70" s="12">
        <v>37</v>
      </c>
      <c r="J70" s="12">
        <v>32</v>
      </c>
      <c r="K70" s="12">
        <v>29</v>
      </c>
      <c r="L70" s="12">
        <v>33</v>
      </c>
      <c r="M70" s="74" t="str">
        <f t="shared" si="23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26"/>
        <v>28.263642806520199</v>
      </c>
      <c r="AO70" s="41">
        <v>1411</v>
      </c>
      <c r="AP70" s="110"/>
      <c r="AQ70" s="111"/>
      <c r="AR70" s="126" t="str">
        <f t="shared" si="27"/>
        <v/>
      </c>
      <c r="AS70" s="126" t="str">
        <f t="shared" si="28"/>
        <v/>
      </c>
      <c r="AT70" s="127">
        <v>1431</v>
      </c>
      <c r="AU70" s="128"/>
      <c r="AV70" s="129"/>
      <c r="AW70" s="126" t="str">
        <f t="shared" si="29"/>
        <v/>
      </c>
      <c r="AX70" s="126" t="str">
        <f t="shared" si="30"/>
        <v/>
      </c>
      <c r="AY70" s="64" t="str">
        <f t="shared" si="31"/>
        <v/>
      </c>
      <c r="AZ70" s="97">
        <v>79.599999999999994</v>
      </c>
      <c r="BA70" s="68"/>
      <c r="BB70" s="68"/>
      <c r="BC70" s="68"/>
      <c r="BD70" s="68"/>
      <c r="BE70" s="15"/>
      <c r="BF70" s="5">
        <f t="shared" si="32"/>
        <v>15080</v>
      </c>
      <c r="BG70" s="42">
        <v>9600</v>
      </c>
      <c r="BH70" s="42">
        <v>1795</v>
      </c>
      <c r="BI70" s="42"/>
      <c r="BJ70" s="42"/>
      <c r="BK70" s="42"/>
      <c r="BL70" s="42"/>
      <c r="BM70" s="15">
        <v>3685</v>
      </c>
    </row>
    <row r="71" spans="1:65" outlineLevel="5">
      <c r="A71" s="22">
        <f t="shared" si="6"/>
        <v>2</v>
      </c>
      <c r="B71" s="9">
        <f t="shared" si="13"/>
        <v>43881</v>
      </c>
      <c r="C71" s="51">
        <v>375263</v>
      </c>
      <c r="D71" s="64">
        <f t="shared" si="22"/>
        <v>32.1</v>
      </c>
      <c r="E71" s="12">
        <v>33</v>
      </c>
      <c r="F71" s="12">
        <v>31</v>
      </c>
      <c r="G71" s="12">
        <v>29</v>
      </c>
      <c r="H71" s="12">
        <v>32</v>
      </c>
      <c r="I71" s="12">
        <v>38</v>
      </c>
      <c r="J71" s="12">
        <v>32</v>
      </c>
      <c r="K71" s="12">
        <v>29</v>
      </c>
      <c r="L71" s="12">
        <v>33</v>
      </c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26"/>
        <v>32.396425670186836</v>
      </c>
      <c r="AO71" s="41">
        <v>1231</v>
      </c>
      <c r="AP71" s="110"/>
      <c r="AQ71" s="111"/>
      <c r="AR71" s="126" t="str">
        <f t="shared" si="27"/>
        <v/>
      </c>
      <c r="AS71" s="126" t="str">
        <f t="shared" si="28"/>
        <v/>
      </c>
      <c r="AT71" s="127">
        <v>1374</v>
      </c>
      <c r="AU71" s="128"/>
      <c r="AV71" s="129"/>
      <c r="AW71" s="126" t="str">
        <f t="shared" si="29"/>
        <v/>
      </c>
      <c r="AX71" s="126" t="str">
        <f t="shared" si="30"/>
        <v/>
      </c>
      <c r="AY71" s="64" t="str">
        <f t="shared" si="31"/>
        <v/>
      </c>
      <c r="AZ71" s="97">
        <v>79.8</v>
      </c>
      <c r="BA71" s="68"/>
      <c r="BB71" s="68"/>
      <c r="BC71" s="68"/>
      <c r="BD71" s="68"/>
      <c r="BE71" s="15"/>
      <c r="BF71" s="5">
        <f t="shared" si="32"/>
        <v>15400</v>
      </c>
      <c r="BG71" s="42">
        <v>9600</v>
      </c>
      <c r="BH71" s="42">
        <v>5800</v>
      </c>
      <c r="BI71" s="42"/>
      <c r="BJ71" s="42"/>
      <c r="BK71" s="42"/>
      <c r="BL71" s="42"/>
      <c r="BM71" s="15">
        <v>0</v>
      </c>
    </row>
    <row r="72" spans="1:65" outlineLevel="5">
      <c r="A72" s="22">
        <f t="shared" si="6"/>
        <v>2</v>
      </c>
      <c r="B72" s="9">
        <f t="shared" si="13"/>
        <v>43882</v>
      </c>
      <c r="C72" s="51">
        <v>381573</v>
      </c>
      <c r="D72" s="64">
        <f t="shared" si="22"/>
        <v>32.799999999999997</v>
      </c>
      <c r="E72" s="12">
        <v>35</v>
      </c>
      <c r="F72" s="12">
        <v>32</v>
      </c>
      <c r="G72" s="12">
        <v>29</v>
      </c>
      <c r="H72" s="12">
        <v>33</v>
      </c>
      <c r="I72" s="12">
        <v>39</v>
      </c>
      <c r="J72" s="12">
        <v>32</v>
      </c>
      <c r="K72" s="12">
        <v>29</v>
      </c>
      <c r="L72" s="12">
        <v>33</v>
      </c>
      <c r="M72" s="74">
        <f t="shared" si="23"/>
        <v>7.3</v>
      </c>
      <c r="N72" s="86">
        <v>7.31</v>
      </c>
      <c r="O72" s="86">
        <v>7.28</v>
      </c>
      <c r="P72" s="86">
        <v>7.33</v>
      </c>
      <c r="Q72" s="86">
        <v>7.38</v>
      </c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26"/>
        <v>36.486733760292772</v>
      </c>
      <c r="AO72" s="41">
        <v>1093</v>
      </c>
      <c r="AP72" s="110">
        <v>4.8499999999999996</v>
      </c>
      <c r="AQ72" s="111">
        <v>3.94</v>
      </c>
      <c r="AR72" s="126">
        <f t="shared" si="27"/>
        <v>81.237113402061851</v>
      </c>
      <c r="AS72" s="126">
        <f t="shared" si="28"/>
        <v>18.762886597938149</v>
      </c>
      <c r="AT72" s="127">
        <v>1348</v>
      </c>
      <c r="AU72" s="128">
        <v>2.31</v>
      </c>
      <c r="AV72" s="129">
        <v>1.51</v>
      </c>
      <c r="AW72" s="126">
        <f t="shared" si="29"/>
        <v>65.367965367965368</v>
      </c>
      <c r="AX72" s="126">
        <f t="shared" si="30"/>
        <v>34.632034632034632</v>
      </c>
      <c r="AY72" s="64">
        <f t="shared" si="31"/>
        <v>56.405456852791858</v>
      </c>
      <c r="AZ72" s="97">
        <v>80.3</v>
      </c>
      <c r="BA72" s="68"/>
      <c r="BB72" s="68"/>
      <c r="BC72" s="68"/>
      <c r="BD72" s="68"/>
      <c r="BE72" s="15"/>
      <c r="BF72" s="5">
        <f t="shared" si="32"/>
        <v>15710</v>
      </c>
      <c r="BG72" s="42">
        <v>9600</v>
      </c>
      <c r="BH72" s="42">
        <v>6110</v>
      </c>
      <c r="BI72" s="42"/>
      <c r="BJ72" s="42"/>
      <c r="BK72" s="42"/>
      <c r="BL72" s="42"/>
      <c r="BM72" s="15">
        <v>0</v>
      </c>
    </row>
    <row r="73" spans="1:65" outlineLevel="5">
      <c r="A73" s="22">
        <f t="shared" si="6"/>
        <v>2</v>
      </c>
      <c r="B73" s="9">
        <f t="shared" si="13"/>
        <v>43883</v>
      </c>
      <c r="C73" s="51">
        <v>396253</v>
      </c>
      <c r="D73" s="64">
        <f t="shared" si="22"/>
        <v>33.1</v>
      </c>
      <c r="E73" s="12">
        <v>35</v>
      </c>
      <c r="F73" s="12">
        <v>32</v>
      </c>
      <c r="G73" s="12">
        <v>30</v>
      </c>
      <c r="H73" s="12">
        <v>33</v>
      </c>
      <c r="I73" s="12">
        <v>39</v>
      </c>
      <c r="J73" s="12">
        <v>32</v>
      </c>
      <c r="K73" s="12">
        <v>30</v>
      </c>
      <c r="L73" s="12">
        <v>34</v>
      </c>
      <c r="M73" s="74" t="str">
        <f t="shared" si="23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26"/>
        <v>34.349698535745048</v>
      </c>
      <c r="AO73" s="41">
        <v>1161</v>
      </c>
      <c r="AP73" s="110"/>
      <c r="AQ73" s="111"/>
      <c r="AR73" s="126" t="str">
        <f t="shared" si="27"/>
        <v/>
      </c>
      <c r="AS73" s="126" t="str">
        <f t="shared" si="28"/>
        <v/>
      </c>
      <c r="AT73" s="127">
        <v>1338</v>
      </c>
      <c r="AU73" s="128"/>
      <c r="AV73" s="129"/>
      <c r="AW73" s="126" t="str">
        <f t="shared" si="29"/>
        <v/>
      </c>
      <c r="AX73" s="126" t="str">
        <f t="shared" si="30"/>
        <v/>
      </c>
      <c r="AY73" s="64" t="str">
        <f t="shared" si="31"/>
        <v/>
      </c>
      <c r="AZ73" s="97"/>
      <c r="BA73" s="68"/>
      <c r="BB73" s="68"/>
      <c r="BC73" s="68"/>
      <c r="BD73" s="68"/>
      <c r="BE73" s="15"/>
      <c r="BF73" s="5">
        <f t="shared" si="32"/>
        <v>20400</v>
      </c>
      <c r="BG73" s="42">
        <v>9600</v>
      </c>
      <c r="BH73" s="42">
        <v>10800</v>
      </c>
      <c r="BI73" s="42"/>
      <c r="BJ73" s="42"/>
      <c r="BK73" s="42"/>
      <c r="BL73" s="42"/>
      <c r="BM73" s="15">
        <v>0</v>
      </c>
    </row>
    <row r="74" spans="1:65" outlineLevel="5">
      <c r="A74" s="22">
        <f t="shared" si="6"/>
        <v>2</v>
      </c>
      <c r="B74" s="9">
        <f t="shared" si="13"/>
        <v>43884</v>
      </c>
      <c r="C74" s="51">
        <v>350172</v>
      </c>
      <c r="D74" s="64">
        <f t="shared" si="22"/>
        <v>33.4</v>
      </c>
      <c r="E74" s="12">
        <v>36</v>
      </c>
      <c r="F74" s="12">
        <v>32</v>
      </c>
      <c r="G74" s="12">
        <v>30</v>
      </c>
      <c r="H74" s="12">
        <v>33</v>
      </c>
      <c r="I74" s="12">
        <v>40</v>
      </c>
      <c r="J74" s="12">
        <v>32</v>
      </c>
      <c r="K74" s="12">
        <v>30</v>
      </c>
      <c r="L74" s="12">
        <v>34</v>
      </c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26"/>
        <v>30.795366795366796</v>
      </c>
      <c r="AO74" s="41">
        <v>1295</v>
      </c>
      <c r="AP74" s="110"/>
      <c r="AQ74" s="111"/>
      <c r="AR74" s="126" t="str">
        <f t="shared" si="27"/>
        <v/>
      </c>
      <c r="AS74" s="126" t="str">
        <f t="shared" si="28"/>
        <v/>
      </c>
      <c r="AT74" s="127">
        <v>1657</v>
      </c>
      <c r="AU74" s="128"/>
      <c r="AV74" s="129"/>
      <c r="AW74" s="126" t="str">
        <f t="shared" si="29"/>
        <v/>
      </c>
      <c r="AX74" s="126" t="str">
        <f t="shared" si="30"/>
        <v/>
      </c>
      <c r="AY74" s="64" t="str">
        <f t="shared" si="31"/>
        <v/>
      </c>
      <c r="AZ74" s="97"/>
      <c r="BA74" s="68"/>
      <c r="BB74" s="68"/>
      <c r="BC74" s="68"/>
      <c r="BD74" s="68"/>
      <c r="BE74" s="15"/>
      <c r="BF74" s="5">
        <f t="shared" si="32"/>
        <v>16850</v>
      </c>
      <c r="BG74" s="42">
        <v>9600</v>
      </c>
      <c r="BH74" s="42">
        <v>3060</v>
      </c>
      <c r="BI74" s="42"/>
      <c r="BJ74" s="42"/>
      <c r="BK74" s="42"/>
      <c r="BL74" s="42"/>
      <c r="BM74" s="15">
        <v>4190</v>
      </c>
    </row>
    <row r="75" spans="1:65" outlineLevel="5">
      <c r="A75" s="22">
        <f t="shared" si="6"/>
        <v>2</v>
      </c>
      <c r="B75" s="9">
        <f t="shared" si="13"/>
        <v>43885</v>
      </c>
      <c r="C75" s="51">
        <v>360562</v>
      </c>
      <c r="D75" s="64">
        <f t="shared" si="22"/>
        <v>33.6</v>
      </c>
      <c r="E75" s="12">
        <v>37</v>
      </c>
      <c r="F75" s="12">
        <v>32</v>
      </c>
      <c r="G75" s="12">
        <v>30</v>
      </c>
      <c r="H75" s="12">
        <v>33</v>
      </c>
      <c r="I75" s="12">
        <v>41</v>
      </c>
      <c r="J75" s="12">
        <v>32</v>
      </c>
      <c r="K75" s="12">
        <v>30</v>
      </c>
      <c r="L75" s="12">
        <v>34</v>
      </c>
      <c r="M75" s="74" t="str">
        <f t="shared" si="23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26"/>
        <v>30.724191063174114</v>
      </c>
      <c r="AO75" s="41">
        <v>1298</v>
      </c>
      <c r="AP75" s="110"/>
      <c r="AQ75" s="111"/>
      <c r="AR75" s="126" t="str">
        <f t="shared" si="27"/>
        <v/>
      </c>
      <c r="AS75" s="126" t="str">
        <f t="shared" si="28"/>
        <v/>
      </c>
      <c r="AT75" s="127">
        <v>1497</v>
      </c>
      <c r="AU75" s="128"/>
      <c r="AV75" s="129"/>
      <c r="AW75" s="126" t="str">
        <f t="shared" si="29"/>
        <v/>
      </c>
      <c r="AX75" s="126" t="str">
        <f t="shared" si="30"/>
        <v/>
      </c>
      <c r="AY75" s="64" t="str">
        <f t="shared" si="31"/>
        <v/>
      </c>
      <c r="AZ75" s="97">
        <v>80.400000000000006</v>
      </c>
      <c r="BA75" s="68"/>
      <c r="BB75" s="68"/>
      <c r="BC75" s="68"/>
      <c r="BD75" s="68"/>
      <c r="BE75" s="15"/>
      <c r="BF75" s="5">
        <f t="shared" si="32"/>
        <v>16880</v>
      </c>
      <c r="BG75" s="42">
        <v>9600</v>
      </c>
      <c r="BH75" s="42">
        <v>3000</v>
      </c>
      <c r="BI75" s="42"/>
      <c r="BJ75" s="42"/>
      <c r="BK75" s="42"/>
      <c r="BL75" s="42"/>
      <c r="BM75" s="15">
        <v>4280</v>
      </c>
    </row>
    <row r="76" spans="1:65" outlineLevel="5">
      <c r="A76" s="22">
        <f t="shared" si="6"/>
        <v>2</v>
      </c>
      <c r="B76" s="9">
        <f t="shared" si="13"/>
        <v>43886</v>
      </c>
      <c r="C76" s="51">
        <v>484470</v>
      </c>
      <c r="D76" s="64">
        <f t="shared" si="22"/>
        <v>34.1</v>
      </c>
      <c r="E76" s="12">
        <v>38</v>
      </c>
      <c r="F76" s="12">
        <v>32</v>
      </c>
      <c r="G76" s="12">
        <v>30</v>
      </c>
      <c r="H76" s="12">
        <v>34</v>
      </c>
      <c r="I76" s="12">
        <v>42</v>
      </c>
      <c r="J76" s="12">
        <v>32</v>
      </c>
      <c r="K76" s="12">
        <v>30</v>
      </c>
      <c r="L76" s="12">
        <v>35</v>
      </c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26"/>
        <v>31.525691699604742</v>
      </c>
      <c r="AO76" s="41">
        <v>1265</v>
      </c>
      <c r="AP76" s="110"/>
      <c r="AQ76" s="111"/>
      <c r="AR76" s="126" t="str">
        <f t="shared" si="27"/>
        <v/>
      </c>
      <c r="AS76" s="126" t="str">
        <f t="shared" si="28"/>
        <v/>
      </c>
      <c r="AT76" s="127">
        <v>1323</v>
      </c>
      <c r="AU76" s="128"/>
      <c r="AV76" s="129"/>
      <c r="AW76" s="126" t="str">
        <f t="shared" si="29"/>
        <v/>
      </c>
      <c r="AX76" s="126" t="str">
        <f t="shared" si="30"/>
        <v/>
      </c>
      <c r="AY76" s="64" t="str">
        <f t="shared" si="31"/>
        <v/>
      </c>
      <c r="AZ76" s="97">
        <v>80.599999999999994</v>
      </c>
      <c r="BA76" s="68"/>
      <c r="BB76" s="68"/>
      <c r="BC76" s="68"/>
      <c r="BD76" s="68"/>
      <c r="BE76" s="15"/>
      <c r="BF76" s="5">
        <f t="shared" si="32"/>
        <v>16310</v>
      </c>
      <c r="BG76" s="42">
        <v>9600</v>
      </c>
      <c r="BH76" s="42">
        <v>2400</v>
      </c>
      <c r="BI76" s="42"/>
      <c r="BJ76" s="42"/>
      <c r="BK76" s="42"/>
      <c r="BL76" s="42"/>
      <c r="BM76" s="15">
        <v>4310</v>
      </c>
    </row>
    <row r="77" spans="1:65" outlineLevel="5">
      <c r="A77" s="22">
        <f t="shared" si="6"/>
        <v>2</v>
      </c>
      <c r="B77" s="9">
        <f t="shared" si="13"/>
        <v>43887</v>
      </c>
      <c r="C77" s="51">
        <v>510080</v>
      </c>
      <c r="D77" s="64">
        <f t="shared" si="22"/>
        <v>34.299999999999997</v>
      </c>
      <c r="E77" s="12">
        <v>38</v>
      </c>
      <c r="F77" s="12">
        <v>32</v>
      </c>
      <c r="G77" s="12">
        <v>30</v>
      </c>
      <c r="H77" s="12">
        <v>35</v>
      </c>
      <c r="I77" s="12">
        <v>42</v>
      </c>
      <c r="J77" s="12">
        <v>32</v>
      </c>
      <c r="K77" s="12">
        <v>30</v>
      </c>
      <c r="L77" s="12">
        <v>35</v>
      </c>
      <c r="M77" s="74" t="str">
        <f t="shared" si="23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26"/>
        <v>33.94042553191489</v>
      </c>
      <c r="AO77" s="41">
        <v>1175</v>
      </c>
      <c r="AP77" s="110"/>
      <c r="AQ77" s="111"/>
      <c r="AR77" s="126" t="str">
        <f t="shared" si="27"/>
        <v/>
      </c>
      <c r="AS77" s="126" t="str">
        <f t="shared" si="28"/>
        <v/>
      </c>
      <c r="AT77" s="127">
        <v>1326</v>
      </c>
      <c r="AU77" s="128"/>
      <c r="AV77" s="129"/>
      <c r="AW77" s="126" t="str">
        <f t="shared" si="29"/>
        <v/>
      </c>
      <c r="AX77" s="126" t="str">
        <f t="shared" si="30"/>
        <v/>
      </c>
      <c r="AY77" s="64" t="str">
        <f t="shared" si="31"/>
        <v/>
      </c>
      <c r="AZ77" s="97">
        <v>80.7</v>
      </c>
      <c r="BA77" s="68"/>
      <c r="BB77" s="68"/>
      <c r="BC77" s="68"/>
      <c r="BD77" s="68"/>
      <c r="BE77" s="15"/>
      <c r="BF77" s="5">
        <f t="shared" si="32"/>
        <v>19290</v>
      </c>
      <c r="BG77" s="42">
        <v>12300</v>
      </c>
      <c r="BH77" s="42">
        <v>2430</v>
      </c>
      <c r="BI77" s="42"/>
      <c r="BJ77" s="42"/>
      <c r="BK77" s="42"/>
      <c r="BL77" s="42"/>
      <c r="BM77" s="15">
        <v>4560</v>
      </c>
    </row>
    <row r="78" spans="1:65" outlineLevel="5">
      <c r="A78" s="22">
        <f t="shared" si="6"/>
        <v>2</v>
      </c>
      <c r="B78" s="9">
        <f t="shared" si="13"/>
        <v>43888</v>
      </c>
      <c r="C78" s="51">
        <v>486775</v>
      </c>
      <c r="D78" s="64">
        <f t="shared" si="22"/>
        <v>34.6</v>
      </c>
      <c r="E78" s="12">
        <v>38</v>
      </c>
      <c r="F78" s="12">
        <v>32</v>
      </c>
      <c r="G78" s="12">
        <v>30</v>
      </c>
      <c r="H78" s="12">
        <v>36</v>
      </c>
      <c r="I78" s="12">
        <v>42</v>
      </c>
      <c r="J78" s="12">
        <v>33</v>
      </c>
      <c r="K78" s="12">
        <v>30</v>
      </c>
      <c r="L78" s="12">
        <v>36</v>
      </c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26"/>
        <v>34.86013986013986</v>
      </c>
      <c r="AO78" s="41">
        <v>1144</v>
      </c>
      <c r="AP78" s="110"/>
      <c r="AQ78" s="111"/>
      <c r="AR78" s="126" t="str">
        <f t="shared" si="27"/>
        <v/>
      </c>
      <c r="AS78" s="126" t="str">
        <f t="shared" si="28"/>
        <v/>
      </c>
      <c r="AT78" s="127">
        <v>1326</v>
      </c>
      <c r="AU78" s="128"/>
      <c r="AV78" s="129"/>
      <c r="AW78" s="126" t="str">
        <f t="shared" si="29"/>
        <v/>
      </c>
      <c r="AX78" s="126" t="str">
        <f t="shared" si="30"/>
        <v/>
      </c>
      <c r="AY78" s="64" t="str">
        <f t="shared" si="31"/>
        <v/>
      </c>
      <c r="AZ78" s="97">
        <v>80.599999999999994</v>
      </c>
      <c r="BA78" s="68"/>
      <c r="BB78" s="68"/>
      <c r="BC78" s="68"/>
      <c r="BD78" s="68"/>
      <c r="BE78" s="15"/>
      <c r="BF78" s="5">
        <f t="shared" si="32"/>
        <v>14980</v>
      </c>
      <c r="BG78" s="42">
        <v>10720</v>
      </c>
      <c r="BH78" s="42">
        <v>0</v>
      </c>
      <c r="BI78" s="42"/>
      <c r="BJ78" s="42"/>
      <c r="BK78" s="42"/>
      <c r="BL78" s="42"/>
      <c r="BM78" s="15">
        <v>4260</v>
      </c>
    </row>
    <row r="79" spans="1:65" outlineLevel="5">
      <c r="A79" s="22">
        <f t="shared" si="6"/>
        <v>2</v>
      </c>
      <c r="B79" s="49">
        <f t="shared" si="13"/>
        <v>43889</v>
      </c>
      <c r="C79" s="51">
        <v>435083</v>
      </c>
      <c r="D79" s="64">
        <f t="shared" si="22"/>
        <v>34.6</v>
      </c>
      <c r="E79" s="12">
        <v>38</v>
      </c>
      <c r="F79" s="12">
        <v>32</v>
      </c>
      <c r="G79" s="12">
        <v>30</v>
      </c>
      <c r="H79" s="12">
        <v>36</v>
      </c>
      <c r="I79" s="12">
        <v>42</v>
      </c>
      <c r="J79" s="12">
        <v>33</v>
      </c>
      <c r="K79" s="12">
        <v>30</v>
      </c>
      <c r="L79" s="12">
        <v>36</v>
      </c>
      <c r="M79" s="74">
        <f t="shared" si="23"/>
        <v>7.4</v>
      </c>
      <c r="N79" s="86">
        <v>7.3</v>
      </c>
      <c r="O79" s="86">
        <v>7.42</v>
      </c>
      <c r="P79" s="86">
        <v>7.33</v>
      </c>
      <c r="Q79" s="86">
        <v>7.39</v>
      </c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26"/>
        <v>31.550632911392405</v>
      </c>
      <c r="AO79" s="41">
        <v>1264</v>
      </c>
      <c r="AP79" s="110">
        <v>4.7300000000000004</v>
      </c>
      <c r="AQ79" s="111">
        <v>3.8</v>
      </c>
      <c r="AR79" s="126">
        <f t="shared" si="27"/>
        <v>80.338266384777995</v>
      </c>
      <c r="AS79" s="126">
        <f t="shared" si="28"/>
        <v>19.661733615222005</v>
      </c>
      <c r="AT79" s="127">
        <v>1327</v>
      </c>
      <c r="AU79" s="128">
        <v>2.36</v>
      </c>
      <c r="AV79" s="129">
        <v>1.48</v>
      </c>
      <c r="AW79" s="126">
        <f t="shared" si="29"/>
        <v>62.711864406779661</v>
      </c>
      <c r="AX79" s="126">
        <f t="shared" si="30"/>
        <v>37.288135593220339</v>
      </c>
      <c r="AY79" s="64">
        <f t="shared" si="31"/>
        <v>58.83971291866024</v>
      </c>
      <c r="AZ79" s="97">
        <v>80.400000000000006</v>
      </c>
      <c r="BA79" s="68">
        <v>59.81</v>
      </c>
      <c r="BB79" s="68"/>
      <c r="BC79" s="68"/>
      <c r="BD79" s="68"/>
      <c r="BE79" s="15"/>
      <c r="BF79" s="5">
        <f t="shared" si="32"/>
        <v>15170</v>
      </c>
      <c r="BG79" s="42">
        <v>9060</v>
      </c>
      <c r="BH79" s="42">
        <v>1950</v>
      </c>
      <c r="BI79" s="42"/>
      <c r="BJ79" s="42"/>
      <c r="BK79" s="42"/>
      <c r="BL79" s="42"/>
      <c r="BM79" s="15">
        <v>4160</v>
      </c>
    </row>
    <row r="80" spans="1:65" ht="17.25" outlineLevel="5" thickBot="1">
      <c r="A80" s="47">
        <f t="shared" si="6"/>
        <v>2</v>
      </c>
      <c r="B80" s="49">
        <f t="shared" si="13"/>
        <v>43890</v>
      </c>
      <c r="C80" s="51">
        <v>413604</v>
      </c>
      <c r="D80" s="64">
        <f t="shared" si="22"/>
        <v>34.6</v>
      </c>
      <c r="E80" s="12">
        <v>37</v>
      </c>
      <c r="F80" s="12">
        <v>32</v>
      </c>
      <c r="G80" s="12">
        <v>30</v>
      </c>
      <c r="H80" s="12">
        <v>36</v>
      </c>
      <c r="I80" s="12">
        <v>42</v>
      </c>
      <c r="J80" s="12">
        <v>33</v>
      </c>
      <c r="K80" s="12">
        <v>30</v>
      </c>
      <c r="L80" s="12">
        <v>37</v>
      </c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5">
        <f t="shared" si="26"/>
        <v>37.375820056232428</v>
      </c>
      <c r="AO80" s="41">
        <v>1067</v>
      </c>
      <c r="AP80" s="110"/>
      <c r="AQ80" s="111"/>
      <c r="AR80" s="126" t="str">
        <f t="shared" si="27"/>
        <v/>
      </c>
      <c r="AS80" s="126" t="str">
        <f t="shared" si="28"/>
        <v/>
      </c>
      <c r="AT80" s="127">
        <v>1323</v>
      </c>
      <c r="AU80" s="128"/>
      <c r="AV80" s="129"/>
      <c r="AW80" s="126" t="str">
        <f t="shared" si="29"/>
        <v/>
      </c>
      <c r="AX80" s="126" t="str">
        <f t="shared" si="30"/>
        <v/>
      </c>
      <c r="AY80" s="64" t="str">
        <f t="shared" si="31"/>
        <v/>
      </c>
      <c r="AZ80" s="97"/>
      <c r="BA80" s="68"/>
      <c r="BB80" s="68"/>
      <c r="BC80" s="68"/>
      <c r="BD80" s="68"/>
      <c r="BE80" s="15"/>
      <c r="BF80" s="5">
        <f t="shared" si="32"/>
        <v>18330</v>
      </c>
      <c r="BG80" s="42">
        <v>8980</v>
      </c>
      <c r="BH80" s="42">
        <v>5080</v>
      </c>
      <c r="BI80" s="42"/>
      <c r="BJ80" s="42"/>
      <c r="BK80" s="42"/>
      <c r="BL80" s="42"/>
      <c r="BM80" s="15">
        <v>4270</v>
      </c>
    </row>
    <row r="81" spans="1:65" outlineLevel="4">
      <c r="A81" s="157" t="s">
        <v>36</v>
      </c>
      <c r="B81" s="158"/>
      <c r="C81" s="50">
        <f t="shared" ref="C81:BM81" si="33">SUBTOTAL(4,C52:C80)</f>
        <v>510080</v>
      </c>
      <c r="D81" s="60">
        <f t="shared" si="33"/>
        <v>35</v>
      </c>
      <c r="E81" s="28">
        <f t="shared" si="33"/>
        <v>38</v>
      </c>
      <c r="F81" s="28">
        <f t="shared" si="33"/>
        <v>35</v>
      </c>
      <c r="G81" s="28">
        <f t="shared" si="33"/>
        <v>32</v>
      </c>
      <c r="H81" s="28">
        <f t="shared" si="33"/>
        <v>36</v>
      </c>
      <c r="I81" s="28">
        <f t="shared" si="33"/>
        <v>42</v>
      </c>
      <c r="J81" s="28">
        <f t="shared" si="33"/>
        <v>35</v>
      </c>
      <c r="K81" s="28">
        <f t="shared" si="33"/>
        <v>32</v>
      </c>
      <c r="L81" s="28">
        <f t="shared" si="33"/>
        <v>37</v>
      </c>
      <c r="M81" s="71">
        <f t="shared" si="33"/>
        <v>7.4</v>
      </c>
      <c r="N81" s="82">
        <f t="shared" si="33"/>
        <v>7.38</v>
      </c>
      <c r="O81" s="82">
        <f t="shared" si="33"/>
        <v>7.42</v>
      </c>
      <c r="P81" s="82">
        <f t="shared" si="33"/>
        <v>7.45</v>
      </c>
      <c r="Q81" s="82">
        <f t="shared" si="33"/>
        <v>7.44</v>
      </c>
      <c r="R81" s="82">
        <f t="shared" si="33"/>
        <v>0</v>
      </c>
      <c r="S81" s="82">
        <f t="shared" si="33"/>
        <v>0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38.126195028680691</v>
      </c>
      <c r="AO81" s="39">
        <f t="shared" si="33"/>
        <v>1781</v>
      </c>
      <c r="AP81" s="104">
        <f t="shared" si="33"/>
        <v>4.8499999999999996</v>
      </c>
      <c r="AQ81" s="105">
        <f t="shared" si="33"/>
        <v>3.94</v>
      </c>
      <c r="AR81" s="106">
        <f t="shared" si="33"/>
        <v>81.237113402061851</v>
      </c>
      <c r="AS81" s="106">
        <f t="shared" si="33"/>
        <v>22.409638554216869</v>
      </c>
      <c r="AT81" s="107">
        <f t="shared" si="33"/>
        <v>1914</v>
      </c>
      <c r="AU81" s="108">
        <f t="shared" si="33"/>
        <v>2.36</v>
      </c>
      <c r="AV81" s="109">
        <f t="shared" si="33"/>
        <v>1.51</v>
      </c>
      <c r="AW81" s="106">
        <f t="shared" si="33"/>
        <v>65.367965367965368</v>
      </c>
      <c r="AX81" s="106">
        <f t="shared" si="33"/>
        <v>37.288135593220339</v>
      </c>
      <c r="AY81" s="60">
        <f t="shared" si="33"/>
        <v>58.83971291866024</v>
      </c>
      <c r="AZ81" s="96">
        <f t="shared" si="33"/>
        <v>80.7</v>
      </c>
      <c r="BA81" s="67">
        <f t="shared" si="33"/>
        <v>59.81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20400</v>
      </c>
      <c r="BG81" s="39">
        <f t="shared" si="33"/>
        <v>12300</v>
      </c>
      <c r="BH81" s="40">
        <f t="shared" si="33"/>
        <v>12050</v>
      </c>
      <c r="BI81" s="40">
        <f t="shared" si="33"/>
        <v>0</v>
      </c>
      <c r="BJ81" s="40">
        <f t="shared" si="33"/>
        <v>0</v>
      </c>
      <c r="BK81" s="40">
        <f t="shared" si="33"/>
        <v>0</v>
      </c>
      <c r="BL81" s="40">
        <f t="shared" si="33"/>
        <v>0</v>
      </c>
      <c r="BM81" s="27">
        <f t="shared" si="33"/>
        <v>4870</v>
      </c>
    </row>
    <row r="82" spans="1:65" outlineLevel="3">
      <c r="A82" s="187" t="s">
        <v>25</v>
      </c>
      <c r="B82" s="188"/>
      <c r="C82" s="51">
        <f t="shared" ref="C82:BM82" si="34">SUBTOTAL(5,C52:C80)</f>
        <v>350172</v>
      </c>
      <c r="D82" s="61">
        <f t="shared" si="34"/>
        <v>31.8</v>
      </c>
      <c r="E82" s="12">
        <f t="shared" si="34"/>
        <v>32</v>
      </c>
      <c r="F82" s="12">
        <f t="shared" si="34"/>
        <v>31</v>
      </c>
      <c r="G82" s="12">
        <f t="shared" si="34"/>
        <v>28</v>
      </c>
      <c r="H82" s="12">
        <f t="shared" si="34"/>
        <v>32</v>
      </c>
      <c r="I82" s="12">
        <f t="shared" si="34"/>
        <v>37</v>
      </c>
      <c r="J82" s="12">
        <f t="shared" si="34"/>
        <v>32</v>
      </c>
      <c r="K82" s="12">
        <f t="shared" si="34"/>
        <v>28</v>
      </c>
      <c r="L82" s="12">
        <f t="shared" si="34"/>
        <v>33</v>
      </c>
      <c r="M82" s="72">
        <f t="shared" si="34"/>
        <v>7.3</v>
      </c>
      <c r="N82" s="83">
        <f t="shared" si="34"/>
        <v>7.3</v>
      </c>
      <c r="O82" s="83">
        <f t="shared" si="34"/>
        <v>7.28</v>
      </c>
      <c r="P82" s="83">
        <f t="shared" si="34"/>
        <v>7.33</v>
      </c>
      <c r="Q82" s="83">
        <f t="shared" si="34"/>
        <v>7.36</v>
      </c>
      <c r="R82" s="83">
        <f t="shared" si="34"/>
        <v>0</v>
      </c>
      <c r="S82" s="83">
        <f t="shared" si="34"/>
        <v>0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22.391914654688378</v>
      </c>
      <c r="AO82" s="41">
        <f t="shared" si="34"/>
        <v>1046</v>
      </c>
      <c r="AP82" s="110">
        <f t="shared" si="34"/>
        <v>4.0199999999999996</v>
      </c>
      <c r="AQ82" s="111">
        <f t="shared" si="34"/>
        <v>3.16</v>
      </c>
      <c r="AR82" s="112">
        <f t="shared" si="34"/>
        <v>77.590361445783131</v>
      </c>
      <c r="AS82" s="112">
        <f t="shared" si="34"/>
        <v>18.762886597938149</v>
      </c>
      <c r="AT82" s="113">
        <f t="shared" si="34"/>
        <v>1248</v>
      </c>
      <c r="AU82" s="114">
        <f t="shared" si="34"/>
        <v>2.13</v>
      </c>
      <c r="AV82" s="115">
        <f t="shared" si="34"/>
        <v>1.35</v>
      </c>
      <c r="AW82" s="112">
        <f t="shared" si="34"/>
        <v>62.711864406779661</v>
      </c>
      <c r="AX82" s="112">
        <f t="shared" si="34"/>
        <v>34.632034632034632</v>
      </c>
      <c r="AY82" s="61">
        <f t="shared" si="34"/>
        <v>50.178571428571452</v>
      </c>
      <c r="AZ82" s="97">
        <f t="shared" si="34"/>
        <v>79.5</v>
      </c>
      <c r="BA82" s="68">
        <f t="shared" si="34"/>
        <v>59.81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14590</v>
      </c>
      <c r="BG82" s="41">
        <f t="shared" si="34"/>
        <v>1800</v>
      </c>
      <c r="BH82" s="42">
        <f t="shared" si="34"/>
        <v>0</v>
      </c>
      <c r="BI82" s="42">
        <f t="shared" si="34"/>
        <v>0</v>
      </c>
      <c r="BJ82" s="42">
        <f t="shared" si="34"/>
        <v>0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>
      <c r="A83" s="187" t="s">
        <v>14</v>
      </c>
      <c r="B83" s="188"/>
      <c r="C83" s="51">
        <f>IFERROR(SUBTOTAL(1,C52:C80),"")</f>
        <v>400677.8275862069</v>
      </c>
      <c r="D83" s="61">
        <f t="shared" ref="D83:BM83" si="35">IFERROR(SUBTOTAL(1,D52:D80),"")</f>
        <v>33.224137931034484</v>
      </c>
      <c r="E83" s="12">
        <f t="shared" si="35"/>
        <v>34.482758620689658</v>
      </c>
      <c r="F83" s="12">
        <f t="shared" si="35"/>
        <v>32.413793103448278</v>
      </c>
      <c r="G83" s="12">
        <f t="shared" si="35"/>
        <v>29.793103448275861</v>
      </c>
      <c r="H83" s="12">
        <f t="shared" si="35"/>
        <v>33.137931034482762</v>
      </c>
      <c r="I83" s="12">
        <f t="shared" si="35"/>
        <v>39.379310344827587</v>
      </c>
      <c r="J83" s="12">
        <f t="shared" si="35"/>
        <v>32.724137931034484</v>
      </c>
      <c r="K83" s="12">
        <f t="shared" si="35"/>
        <v>29.551724137931036</v>
      </c>
      <c r="L83" s="12">
        <f t="shared" si="35"/>
        <v>34.241379310344826</v>
      </c>
      <c r="M83" s="72">
        <f t="shared" si="35"/>
        <v>7.375</v>
      </c>
      <c r="N83" s="83">
        <f t="shared" si="35"/>
        <v>7.3425000000000002</v>
      </c>
      <c r="O83" s="83">
        <f t="shared" si="35"/>
        <v>7.375</v>
      </c>
      <c r="P83" s="83">
        <f t="shared" si="35"/>
        <v>7.3900000000000006</v>
      </c>
      <c r="Q83" s="83">
        <f t="shared" si="35"/>
        <v>7.3925000000000001</v>
      </c>
      <c r="R83" s="83" t="str">
        <f t="shared" si="35"/>
        <v/>
      </c>
      <c r="S83" s="83" t="str">
        <f t="shared" si="35"/>
        <v/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31.176061516708984</v>
      </c>
      <c r="AO83" s="41">
        <f t="shared" si="35"/>
        <v>1296.4137931034484</v>
      </c>
      <c r="AP83" s="110">
        <f t="shared" si="35"/>
        <v>4.4375</v>
      </c>
      <c r="AQ83" s="111">
        <f t="shared" si="35"/>
        <v>3.5300000000000002</v>
      </c>
      <c r="AR83" s="112">
        <f t="shared" si="35"/>
        <v>79.44317660168808</v>
      </c>
      <c r="AS83" s="112">
        <f t="shared" si="35"/>
        <v>20.556823398311916</v>
      </c>
      <c r="AT83" s="113">
        <f t="shared" si="35"/>
        <v>1474.5517241379309</v>
      </c>
      <c r="AU83" s="114">
        <f t="shared" si="35"/>
        <v>2.2450000000000001</v>
      </c>
      <c r="AV83" s="115">
        <f t="shared" si="35"/>
        <v>1.4300000000000002</v>
      </c>
      <c r="AW83" s="112">
        <f t="shared" si="35"/>
        <v>63.690715939615963</v>
      </c>
      <c r="AX83" s="112">
        <f t="shared" si="35"/>
        <v>36.309284060384037</v>
      </c>
      <c r="AY83" s="61">
        <f t="shared" si="35"/>
        <v>54.580131989392449</v>
      </c>
      <c r="AZ83" s="97">
        <f t="shared" si="35"/>
        <v>80.260000000000005</v>
      </c>
      <c r="BA83" s="68">
        <f t="shared" si="35"/>
        <v>59.81</v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16886.551724137931</v>
      </c>
      <c r="BG83" s="41">
        <f t="shared" si="35"/>
        <v>7667.5862068965516</v>
      </c>
      <c r="BH83" s="42">
        <f t="shared" si="35"/>
        <v>5871.5517241379312</v>
      </c>
      <c r="BI83" s="42" t="str">
        <f t="shared" si="35"/>
        <v/>
      </c>
      <c r="BJ83" s="42" t="str">
        <f t="shared" si="35"/>
        <v/>
      </c>
      <c r="BK83" s="42" t="str">
        <f t="shared" si="35"/>
        <v/>
      </c>
      <c r="BL83" s="42" t="str">
        <f t="shared" si="35"/>
        <v/>
      </c>
      <c r="BM83" s="15">
        <f t="shared" si="35"/>
        <v>3347.4137931034484</v>
      </c>
    </row>
    <row r="84" spans="1:65" ht="17.25" outlineLevel="1" thickBot="1">
      <c r="A84" s="189" t="s">
        <v>59</v>
      </c>
      <c r="B84" s="190"/>
      <c r="C84" s="52">
        <f>SUBTOTAL(9,C52:C80)</f>
        <v>11619657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37596</v>
      </c>
      <c r="AP84" s="116"/>
      <c r="AQ84" s="117"/>
      <c r="AR84" s="118"/>
      <c r="AS84" s="118"/>
      <c r="AT84" s="119">
        <f>SUBTOTAL(9,AT52:AT80)</f>
        <v>42762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489710</v>
      </c>
      <c r="BG84" s="43">
        <f t="shared" si="36"/>
        <v>222360</v>
      </c>
      <c r="BH84" s="44">
        <f t="shared" si="36"/>
        <v>170275</v>
      </c>
      <c r="BI84" s="44">
        <f t="shared" si="36"/>
        <v>0</v>
      </c>
      <c r="BJ84" s="44">
        <f t="shared" si="36"/>
        <v>0</v>
      </c>
      <c r="BK84" s="44">
        <f t="shared" si="36"/>
        <v>0</v>
      </c>
      <c r="BL84" s="44">
        <f t="shared" si="36"/>
        <v>0</v>
      </c>
      <c r="BM84" s="16">
        <f t="shared" si="36"/>
        <v>97075</v>
      </c>
    </row>
    <row r="85" spans="1:65" outlineLevel="5">
      <c r="A85" s="21">
        <f t="shared" si="6"/>
        <v>3</v>
      </c>
      <c r="B85" s="8">
        <v>43891</v>
      </c>
      <c r="C85" s="51">
        <v>381092</v>
      </c>
      <c r="D85" s="64"/>
      <c r="E85" s="12">
        <v>37</v>
      </c>
      <c r="F85" s="12">
        <v>32</v>
      </c>
      <c r="G85" s="12">
        <v>30</v>
      </c>
      <c r="H85" s="12">
        <v>36</v>
      </c>
      <c r="I85" s="12">
        <v>42</v>
      </c>
      <c r="J85" s="12">
        <v>33</v>
      </c>
      <c r="K85" s="12">
        <v>30</v>
      </c>
      <c r="L85" s="12">
        <v>37</v>
      </c>
      <c r="M85" s="74" t="str">
        <f t="shared" ref="M85:M115" si="37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8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9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5">
        <f t="shared" ref="AN85:AN115" si="40">39880/AO85</f>
        <v>34.618055555555557</v>
      </c>
      <c r="AO85" s="41">
        <v>1152</v>
      </c>
      <c r="AP85" s="110"/>
      <c r="AQ85" s="111"/>
      <c r="AR85" s="126" t="str">
        <f t="shared" ref="AR85:AR115" si="41">IFERROR(AQ85/AP85*100,"")</f>
        <v/>
      </c>
      <c r="AS85" s="126" t="str">
        <f t="shared" ref="AS85:AS115" si="42">IFERROR(100-AR85,"")</f>
        <v/>
      </c>
      <c r="AT85" s="127">
        <v>1323</v>
      </c>
      <c r="AU85" s="128"/>
      <c r="AV85" s="129"/>
      <c r="AW85" s="126" t="str">
        <f t="shared" ref="AW85:AW115" si="43">IFERROR(AV85/AU85*100,"")</f>
        <v/>
      </c>
      <c r="AX85" s="126" t="str">
        <f t="shared" ref="AX85:AX115" si="44">IFERROR(100-AW85,"")</f>
        <v/>
      </c>
      <c r="AY85" s="64" t="str">
        <f t="shared" ref="AY85:AY115" si="45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6">IF(SUM(BG85:BM85)=0,"",SUM(BG85:BM85))</f>
        <v>13470</v>
      </c>
      <c r="BG85" s="42">
        <v>4800</v>
      </c>
      <c r="BH85" s="42">
        <v>4520</v>
      </c>
      <c r="BI85" s="42"/>
      <c r="BJ85" s="42"/>
      <c r="BK85" s="42"/>
      <c r="BL85" s="42"/>
      <c r="BM85" s="42">
        <v>4150</v>
      </c>
    </row>
    <row r="86" spans="1:65" outlineLevel="5">
      <c r="A86" s="22">
        <f t="shared" si="6"/>
        <v>3</v>
      </c>
      <c r="B86" s="9">
        <f t="shared" ref="B86:B149" si="47">B85+1</f>
        <v>43892</v>
      </c>
      <c r="C86" s="51">
        <v>374043</v>
      </c>
      <c r="D86" s="64"/>
      <c r="E86" s="12">
        <v>38</v>
      </c>
      <c r="F86" s="12">
        <v>33</v>
      </c>
      <c r="G86" s="12">
        <v>30</v>
      </c>
      <c r="H86" s="12">
        <v>35</v>
      </c>
      <c r="I86" s="12">
        <v>42</v>
      </c>
      <c r="J86" s="12">
        <v>33</v>
      </c>
      <c r="K86" s="12">
        <v>30</v>
      </c>
      <c r="L86" s="12">
        <v>36</v>
      </c>
      <c r="M86" s="74" t="str">
        <f t="shared" si="37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8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9"/>
        <v/>
      </c>
      <c r="AF86" s="41"/>
      <c r="AG86" s="41"/>
      <c r="AH86" s="41"/>
      <c r="AI86" s="41"/>
      <c r="AJ86" s="41"/>
      <c r="AK86" s="41"/>
      <c r="AL86" s="41"/>
      <c r="AM86" s="41"/>
      <c r="AN86" s="45">
        <f t="shared" si="40"/>
        <v>34.708442123585726</v>
      </c>
      <c r="AO86" s="41">
        <v>1149</v>
      </c>
      <c r="AP86" s="110"/>
      <c r="AQ86" s="111"/>
      <c r="AR86" s="126" t="str">
        <f t="shared" si="41"/>
        <v/>
      </c>
      <c r="AS86" s="126" t="str">
        <f t="shared" si="42"/>
        <v/>
      </c>
      <c r="AT86" s="127">
        <v>1321</v>
      </c>
      <c r="AU86" s="128"/>
      <c r="AV86" s="129"/>
      <c r="AW86" s="126" t="str">
        <f t="shared" si="43"/>
        <v/>
      </c>
      <c r="AX86" s="126" t="str">
        <f t="shared" si="44"/>
        <v/>
      </c>
      <c r="AY86" s="64" t="str">
        <f t="shared" si="45"/>
        <v/>
      </c>
      <c r="AZ86" s="97">
        <v>80.599999999999994</v>
      </c>
      <c r="BA86" s="68"/>
      <c r="BB86" s="68"/>
      <c r="BC86" s="68"/>
      <c r="BD86" s="68"/>
      <c r="BE86" s="15"/>
      <c r="BF86" s="5">
        <f t="shared" si="46"/>
        <v>18820</v>
      </c>
      <c r="BG86" s="42">
        <v>10940</v>
      </c>
      <c r="BH86" s="42">
        <v>3580</v>
      </c>
      <c r="BI86" s="42"/>
      <c r="BJ86" s="42"/>
      <c r="BK86" s="42"/>
      <c r="BL86" s="42"/>
      <c r="BM86" s="42">
        <v>4300</v>
      </c>
    </row>
    <row r="87" spans="1:65" outlineLevel="5">
      <c r="A87" s="22">
        <f t="shared" si="6"/>
        <v>3</v>
      </c>
      <c r="B87" s="9">
        <f t="shared" si="47"/>
        <v>43893</v>
      </c>
      <c r="C87" s="51">
        <v>393656</v>
      </c>
      <c r="D87" s="64"/>
      <c r="E87" s="12">
        <v>38</v>
      </c>
      <c r="F87" s="12">
        <v>33</v>
      </c>
      <c r="G87" s="12">
        <v>30</v>
      </c>
      <c r="H87" s="12">
        <v>35</v>
      </c>
      <c r="I87" s="12">
        <v>43</v>
      </c>
      <c r="J87" s="12">
        <v>33</v>
      </c>
      <c r="K87" s="12">
        <v>30</v>
      </c>
      <c r="L87" s="12">
        <v>36</v>
      </c>
      <c r="M87" s="74" t="str">
        <f t="shared" si="37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8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9"/>
        <v/>
      </c>
      <c r="AF87" s="41"/>
      <c r="AG87" s="41"/>
      <c r="AH87" s="41"/>
      <c r="AI87" s="41"/>
      <c r="AJ87" s="41"/>
      <c r="AK87" s="41"/>
      <c r="AL87" s="41"/>
      <c r="AM87" s="41"/>
      <c r="AN87" s="45">
        <f t="shared" si="40"/>
        <v>37.44600938967136</v>
      </c>
      <c r="AO87" s="41">
        <v>1065</v>
      </c>
      <c r="AP87" s="110"/>
      <c r="AQ87" s="111"/>
      <c r="AR87" s="126" t="str">
        <f t="shared" si="41"/>
        <v/>
      </c>
      <c r="AS87" s="126" t="str">
        <f t="shared" si="42"/>
        <v/>
      </c>
      <c r="AT87" s="127">
        <v>1319</v>
      </c>
      <c r="AU87" s="128"/>
      <c r="AV87" s="129"/>
      <c r="AW87" s="126" t="str">
        <f t="shared" si="43"/>
        <v/>
      </c>
      <c r="AX87" s="126" t="str">
        <f t="shared" si="44"/>
        <v/>
      </c>
      <c r="AY87" s="64" t="str">
        <f t="shared" si="45"/>
        <v/>
      </c>
      <c r="AZ87" s="97">
        <v>80.8</v>
      </c>
      <c r="BA87" s="68"/>
      <c r="BB87" s="68"/>
      <c r="BC87" s="68"/>
      <c r="BD87" s="68"/>
      <c r="BE87" s="15"/>
      <c r="BF87" s="5">
        <f t="shared" si="46"/>
        <v>20010</v>
      </c>
      <c r="BG87" s="42">
        <v>12440</v>
      </c>
      <c r="BH87" s="42">
        <v>3380</v>
      </c>
      <c r="BI87" s="42"/>
      <c r="BJ87" s="42"/>
      <c r="BK87" s="42"/>
      <c r="BL87" s="42"/>
      <c r="BM87" s="42">
        <v>4190</v>
      </c>
    </row>
    <row r="88" spans="1:65" outlineLevel="5">
      <c r="A88" s="22">
        <f t="shared" si="6"/>
        <v>3</v>
      </c>
      <c r="B88" s="9">
        <f t="shared" si="47"/>
        <v>43894</v>
      </c>
      <c r="C88" s="51">
        <v>385611</v>
      </c>
      <c r="D88" s="64"/>
      <c r="E88" s="12">
        <v>38</v>
      </c>
      <c r="F88" s="12">
        <v>33</v>
      </c>
      <c r="G88" s="12">
        <v>31</v>
      </c>
      <c r="H88" s="12">
        <v>36</v>
      </c>
      <c r="I88" s="12">
        <v>43</v>
      </c>
      <c r="J88" s="12">
        <v>33</v>
      </c>
      <c r="K88" s="12">
        <v>30</v>
      </c>
      <c r="L88" s="12">
        <v>37</v>
      </c>
      <c r="M88" s="74" t="str">
        <f t="shared" si="37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8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9"/>
        <v/>
      </c>
      <c r="AF88" s="41"/>
      <c r="AG88" s="41"/>
      <c r="AH88" s="41"/>
      <c r="AI88" s="41"/>
      <c r="AJ88" s="41"/>
      <c r="AK88" s="41"/>
      <c r="AL88" s="41"/>
      <c r="AM88" s="41"/>
      <c r="AN88" s="45">
        <f t="shared" si="40"/>
        <v>29.805680119581464</v>
      </c>
      <c r="AO88" s="41">
        <v>1338</v>
      </c>
      <c r="AP88" s="110"/>
      <c r="AQ88" s="111"/>
      <c r="AR88" s="126" t="str">
        <f t="shared" si="41"/>
        <v/>
      </c>
      <c r="AS88" s="126" t="str">
        <f t="shared" si="42"/>
        <v/>
      </c>
      <c r="AT88" s="127">
        <v>1369</v>
      </c>
      <c r="AU88" s="128"/>
      <c r="AV88" s="129"/>
      <c r="AW88" s="126" t="str">
        <f t="shared" si="43"/>
        <v/>
      </c>
      <c r="AX88" s="126" t="str">
        <f t="shared" si="44"/>
        <v/>
      </c>
      <c r="AY88" s="64" t="str">
        <f t="shared" si="45"/>
        <v/>
      </c>
      <c r="AZ88" s="97">
        <v>80.7</v>
      </c>
      <c r="BA88" s="68"/>
      <c r="BB88" s="68"/>
      <c r="BC88" s="68"/>
      <c r="BD88" s="68"/>
      <c r="BE88" s="15"/>
      <c r="BF88" s="5">
        <f t="shared" si="46"/>
        <v>19420</v>
      </c>
      <c r="BG88" s="42">
        <v>10320</v>
      </c>
      <c r="BH88" s="42">
        <v>4790</v>
      </c>
      <c r="BI88" s="42"/>
      <c r="BJ88" s="42"/>
      <c r="BK88" s="42"/>
      <c r="BL88" s="42"/>
      <c r="BM88" s="42">
        <v>4310</v>
      </c>
    </row>
    <row r="89" spans="1:65" outlineLevel="5">
      <c r="A89" s="22">
        <f t="shared" si="6"/>
        <v>3</v>
      </c>
      <c r="B89" s="9">
        <f t="shared" si="47"/>
        <v>43895</v>
      </c>
      <c r="C89" s="51">
        <v>372290</v>
      </c>
      <c r="D89" s="64"/>
      <c r="E89" s="12">
        <v>38</v>
      </c>
      <c r="F89" s="12">
        <v>33</v>
      </c>
      <c r="G89" s="12">
        <v>31</v>
      </c>
      <c r="H89" s="12">
        <v>37</v>
      </c>
      <c r="I89" s="12">
        <v>43</v>
      </c>
      <c r="J89" s="12">
        <v>33</v>
      </c>
      <c r="K89" s="12">
        <v>30</v>
      </c>
      <c r="L89" s="12">
        <v>37</v>
      </c>
      <c r="M89" s="74" t="str">
        <f t="shared" si="37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8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9"/>
        <v/>
      </c>
      <c r="AF89" s="41"/>
      <c r="AG89" s="41"/>
      <c r="AH89" s="41"/>
      <c r="AI89" s="41"/>
      <c r="AJ89" s="41"/>
      <c r="AK89" s="41"/>
      <c r="AL89" s="41"/>
      <c r="AM89" s="41"/>
      <c r="AN89" s="45">
        <f t="shared" si="40"/>
        <v>32.161290322580648</v>
      </c>
      <c r="AO89" s="41">
        <v>1240</v>
      </c>
      <c r="AP89" s="110"/>
      <c r="AQ89" s="111"/>
      <c r="AR89" s="126" t="str">
        <f t="shared" si="41"/>
        <v/>
      </c>
      <c r="AS89" s="126" t="str">
        <f t="shared" si="42"/>
        <v/>
      </c>
      <c r="AT89" s="127">
        <v>1398</v>
      </c>
      <c r="AU89" s="128"/>
      <c r="AV89" s="129"/>
      <c r="AW89" s="126" t="str">
        <f t="shared" si="43"/>
        <v/>
      </c>
      <c r="AX89" s="126" t="str">
        <f t="shared" si="44"/>
        <v/>
      </c>
      <c r="AY89" s="64" t="str">
        <f t="shared" si="45"/>
        <v/>
      </c>
      <c r="AZ89" s="97">
        <v>80.8</v>
      </c>
      <c r="BA89" s="68"/>
      <c r="BB89" s="68"/>
      <c r="BC89" s="68"/>
      <c r="BD89" s="68"/>
      <c r="BE89" s="15"/>
      <c r="BF89" s="5">
        <f t="shared" si="46"/>
        <v>19880</v>
      </c>
      <c r="BG89" s="42">
        <v>10140</v>
      </c>
      <c r="BH89" s="42">
        <v>5420</v>
      </c>
      <c r="BI89" s="42"/>
      <c r="BJ89" s="42"/>
      <c r="BK89" s="42"/>
      <c r="BL89" s="42"/>
      <c r="BM89" s="42">
        <v>4320</v>
      </c>
    </row>
    <row r="90" spans="1:65" outlineLevel="5">
      <c r="A90" s="22">
        <f t="shared" si="6"/>
        <v>3</v>
      </c>
      <c r="B90" s="9">
        <f t="shared" si="47"/>
        <v>43896</v>
      </c>
      <c r="C90" s="51">
        <v>383211</v>
      </c>
      <c r="D90" s="64"/>
      <c r="E90" s="12">
        <v>39</v>
      </c>
      <c r="F90" s="12">
        <v>33</v>
      </c>
      <c r="G90" s="12">
        <v>31</v>
      </c>
      <c r="H90" s="12">
        <v>37</v>
      </c>
      <c r="I90" s="12">
        <v>44</v>
      </c>
      <c r="J90" s="12">
        <v>33</v>
      </c>
      <c r="K90" s="12">
        <v>31</v>
      </c>
      <c r="L90" s="12">
        <v>37</v>
      </c>
      <c r="M90" s="74">
        <f t="shared" si="37"/>
        <v>7.4</v>
      </c>
      <c r="N90" s="83">
        <v>7.4</v>
      </c>
      <c r="O90" s="83">
        <v>7.38</v>
      </c>
      <c r="P90" s="83">
        <v>7.32</v>
      </c>
      <c r="Q90" s="83">
        <v>7.41</v>
      </c>
      <c r="R90" s="83"/>
      <c r="S90" s="83"/>
      <c r="T90" s="83"/>
      <c r="U90" s="83"/>
      <c r="V90" s="5" t="str">
        <f t="shared" si="38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9"/>
        <v/>
      </c>
      <c r="AF90" s="41"/>
      <c r="AG90" s="41"/>
      <c r="AH90" s="41"/>
      <c r="AI90" s="41"/>
      <c r="AJ90" s="41"/>
      <c r="AK90" s="41"/>
      <c r="AL90" s="41"/>
      <c r="AM90" s="41"/>
      <c r="AN90" s="45">
        <f t="shared" si="40"/>
        <v>34.921190893169879</v>
      </c>
      <c r="AO90" s="41">
        <v>1142</v>
      </c>
      <c r="AP90" s="110">
        <v>4.91</v>
      </c>
      <c r="AQ90" s="111">
        <v>3.89</v>
      </c>
      <c r="AR90" s="126">
        <f t="shared" si="41"/>
        <v>79.226069246435856</v>
      </c>
      <c r="AS90" s="126">
        <f t="shared" si="42"/>
        <v>20.773930753564144</v>
      </c>
      <c r="AT90" s="127">
        <v>1405</v>
      </c>
      <c r="AU90" s="128">
        <v>2.34</v>
      </c>
      <c r="AV90" s="129">
        <v>1.47</v>
      </c>
      <c r="AW90" s="126">
        <f t="shared" si="43"/>
        <v>62.820512820512818</v>
      </c>
      <c r="AX90" s="126">
        <f t="shared" si="44"/>
        <v>37.179487179487182</v>
      </c>
      <c r="AY90" s="64">
        <f t="shared" si="45"/>
        <v>55.695417072954555</v>
      </c>
      <c r="AZ90" s="97">
        <v>80.599999999999994</v>
      </c>
      <c r="BA90" s="68"/>
      <c r="BB90" s="68"/>
      <c r="BC90" s="68"/>
      <c r="BD90" s="68"/>
      <c r="BE90" s="15"/>
      <c r="BF90" s="5">
        <f t="shared" si="46"/>
        <v>20350</v>
      </c>
      <c r="BG90" s="42">
        <v>11260</v>
      </c>
      <c r="BH90" s="42">
        <v>7740</v>
      </c>
      <c r="BI90" s="42"/>
      <c r="BJ90" s="42"/>
      <c r="BK90" s="42"/>
      <c r="BL90" s="42"/>
      <c r="BM90" s="42">
        <v>1350</v>
      </c>
    </row>
    <row r="91" spans="1:65" outlineLevel="5">
      <c r="A91" s="22">
        <f t="shared" ref="A91:A162" si="48">MONTH(B91)</f>
        <v>3</v>
      </c>
      <c r="B91" s="9">
        <f t="shared" si="47"/>
        <v>43897</v>
      </c>
      <c r="C91" s="51">
        <v>396888</v>
      </c>
      <c r="D91" s="64"/>
      <c r="E91" s="12">
        <v>39</v>
      </c>
      <c r="F91" s="12">
        <v>33</v>
      </c>
      <c r="G91" s="12">
        <v>31</v>
      </c>
      <c r="H91" s="12">
        <v>37</v>
      </c>
      <c r="I91" s="12">
        <v>44</v>
      </c>
      <c r="J91" s="12">
        <v>33</v>
      </c>
      <c r="K91" s="12">
        <v>31</v>
      </c>
      <c r="L91" s="12">
        <v>38</v>
      </c>
      <c r="M91" s="74" t="str">
        <f t="shared" si="37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8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9"/>
        <v/>
      </c>
      <c r="AF91" s="41"/>
      <c r="AG91" s="41"/>
      <c r="AH91" s="41"/>
      <c r="AI91" s="41"/>
      <c r="AJ91" s="41"/>
      <c r="AK91" s="41"/>
      <c r="AL91" s="41"/>
      <c r="AM91" s="41"/>
      <c r="AN91" s="45">
        <f t="shared" si="40"/>
        <v>30.00752445447705</v>
      </c>
      <c r="AO91" s="41">
        <v>1329</v>
      </c>
      <c r="AP91" s="110"/>
      <c r="AQ91" s="111"/>
      <c r="AR91" s="126" t="str">
        <f t="shared" si="41"/>
        <v/>
      </c>
      <c r="AS91" s="126" t="str">
        <f t="shared" si="42"/>
        <v/>
      </c>
      <c r="AT91" s="127">
        <v>1407</v>
      </c>
      <c r="AU91" s="128"/>
      <c r="AV91" s="129"/>
      <c r="AW91" s="126" t="str">
        <f t="shared" si="43"/>
        <v/>
      </c>
      <c r="AX91" s="126" t="str">
        <f t="shared" si="44"/>
        <v/>
      </c>
      <c r="AY91" s="64" t="str">
        <f t="shared" si="45"/>
        <v/>
      </c>
      <c r="AZ91" s="97"/>
      <c r="BA91" s="68"/>
      <c r="BB91" s="68"/>
      <c r="BC91" s="68"/>
      <c r="BD91" s="68"/>
      <c r="BE91" s="15"/>
      <c r="BF91" s="5">
        <f t="shared" si="46"/>
        <v>20170</v>
      </c>
      <c r="BG91" s="42">
        <v>7760</v>
      </c>
      <c r="BH91" s="42">
        <v>10650</v>
      </c>
      <c r="BI91" s="42"/>
      <c r="BJ91" s="42"/>
      <c r="BK91" s="42"/>
      <c r="BL91" s="42"/>
      <c r="BM91" s="42">
        <v>1760</v>
      </c>
    </row>
    <row r="92" spans="1:65" outlineLevel="5">
      <c r="A92" s="22">
        <f t="shared" si="48"/>
        <v>3</v>
      </c>
      <c r="B92" s="9">
        <f t="shared" si="47"/>
        <v>43898</v>
      </c>
      <c r="C92" s="51">
        <v>365582</v>
      </c>
      <c r="D92" s="64"/>
      <c r="E92" s="12">
        <v>38</v>
      </c>
      <c r="F92" s="12">
        <v>33</v>
      </c>
      <c r="G92" s="12">
        <v>31</v>
      </c>
      <c r="H92" s="12">
        <v>37</v>
      </c>
      <c r="I92" s="12">
        <v>43</v>
      </c>
      <c r="J92" s="12">
        <v>34</v>
      </c>
      <c r="K92" s="12">
        <v>31</v>
      </c>
      <c r="L92" s="12">
        <v>38</v>
      </c>
      <c r="M92" s="74" t="str">
        <f t="shared" si="37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8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9"/>
        <v/>
      </c>
      <c r="AF92" s="41"/>
      <c r="AG92" s="41"/>
      <c r="AH92" s="41"/>
      <c r="AI92" s="41"/>
      <c r="AJ92" s="41"/>
      <c r="AK92" s="41"/>
      <c r="AL92" s="41"/>
      <c r="AM92" s="41"/>
      <c r="AN92" s="45">
        <f t="shared" si="40"/>
        <v>33.682432432432435</v>
      </c>
      <c r="AO92" s="41">
        <v>1184</v>
      </c>
      <c r="AP92" s="110"/>
      <c r="AQ92" s="111"/>
      <c r="AR92" s="126" t="str">
        <f t="shared" si="41"/>
        <v/>
      </c>
      <c r="AS92" s="126" t="str">
        <f t="shared" si="42"/>
        <v/>
      </c>
      <c r="AT92" s="127">
        <v>1358</v>
      </c>
      <c r="AU92" s="128"/>
      <c r="AV92" s="129"/>
      <c r="AW92" s="126" t="str">
        <f t="shared" si="43"/>
        <v/>
      </c>
      <c r="AX92" s="126" t="str">
        <f t="shared" si="44"/>
        <v/>
      </c>
      <c r="AY92" s="64" t="str">
        <f t="shared" si="45"/>
        <v/>
      </c>
      <c r="AZ92" s="97"/>
      <c r="BA92" s="68"/>
      <c r="BB92" s="68"/>
      <c r="BC92" s="68"/>
      <c r="BD92" s="68"/>
      <c r="BE92" s="15"/>
      <c r="BF92" s="5">
        <f t="shared" si="46"/>
        <v>17070</v>
      </c>
      <c r="BG92" s="42">
        <v>7570</v>
      </c>
      <c r="BH92" s="42">
        <v>5180</v>
      </c>
      <c r="BI92" s="42"/>
      <c r="BJ92" s="42"/>
      <c r="BK92" s="42"/>
      <c r="BL92" s="42"/>
      <c r="BM92" s="42">
        <v>4320</v>
      </c>
    </row>
    <row r="93" spans="1:65" outlineLevel="5">
      <c r="A93" s="22">
        <f t="shared" si="48"/>
        <v>3</v>
      </c>
      <c r="B93" s="9">
        <f t="shared" si="47"/>
        <v>43899</v>
      </c>
      <c r="C93" s="51">
        <v>375054</v>
      </c>
      <c r="D93" s="64"/>
      <c r="E93" s="12">
        <v>38</v>
      </c>
      <c r="F93" s="12">
        <v>33</v>
      </c>
      <c r="G93" s="12">
        <v>30</v>
      </c>
      <c r="H93" s="12">
        <v>36</v>
      </c>
      <c r="I93" s="12">
        <v>43</v>
      </c>
      <c r="J93" s="12">
        <v>34</v>
      </c>
      <c r="K93" s="12">
        <v>30</v>
      </c>
      <c r="L93" s="12">
        <v>38</v>
      </c>
      <c r="M93" s="74" t="str">
        <f t="shared" si="37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8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9"/>
        <v/>
      </c>
      <c r="AF93" s="41"/>
      <c r="AG93" s="41"/>
      <c r="AH93" s="41"/>
      <c r="AI93" s="41"/>
      <c r="AJ93" s="41"/>
      <c r="AK93" s="41"/>
      <c r="AL93" s="41"/>
      <c r="AM93" s="41"/>
      <c r="AN93" s="45">
        <f t="shared" si="40"/>
        <v>35.074758135444149</v>
      </c>
      <c r="AO93" s="41">
        <v>1137</v>
      </c>
      <c r="AP93" s="110"/>
      <c r="AQ93" s="111"/>
      <c r="AR93" s="126" t="str">
        <f t="shared" si="41"/>
        <v/>
      </c>
      <c r="AS93" s="126" t="str">
        <f t="shared" si="42"/>
        <v/>
      </c>
      <c r="AT93" s="127">
        <v>1336</v>
      </c>
      <c r="AU93" s="128"/>
      <c r="AV93" s="129"/>
      <c r="AW93" s="126" t="str">
        <f t="shared" si="43"/>
        <v/>
      </c>
      <c r="AX93" s="126" t="str">
        <f t="shared" si="44"/>
        <v/>
      </c>
      <c r="AY93" s="64" t="str">
        <f t="shared" si="45"/>
        <v/>
      </c>
      <c r="AZ93" s="97">
        <v>80.8</v>
      </c>
      <c r="BA93" s="68"/>
      <c r="BB93" s="68"/>
      <c r="BC93" s="68"/>
      <c r="BD93" s="68"/>
      <c r="BE93" s="15"/>
      <c r="BF93" s="5">
        <f t="shared" si="46"/>
        <v>15950</v>
      </c>
      <c r="BG93" s="42">
        <v>7510</v>
      </c>
      <c r="BH93" s="42">
        <v>4300</v>
      </c>
      <c r="BI93" s="42"/>
      <c r="BJ93" s="42"/>
      <c r="BK93" s="42"/>
      <c r="BL93" s="42"/>
      <c r="BM93" s="42">
        <v>4140</v>
      </c>
    </row>
    <row r="94" spans="1:65" outlineLevel="5">
      <c r="A94" s="22">
        <f t="shared" si="48"/>
        <v>3</v>
      </c>
      <c r="B94" s="9">
        <f t="shared" si="47"/>
        <v>43900</v>
      </c>
      <c r="C94" s="51">
        <v>528150</v>
      </c>
      <c r="D94" s="64"/>
      <c r="E94" s="12">
        <v>36</v>
      </c>
      <c r="F94" s="12">
        <v>34</v>
      </c>
      <c r="G94" s="12">
        <v>31</v>
      </c>
      <c r="H94" s="12">
        <v>36</v>
      </c>
      <c r="I94" s="12">
        <v>42</v>
      </c>
      <c r="J94" s="12">
        <v>34</v>
      </c>
      <c r="K94" s="12">
        <v>31</v>
      </c>
      <c r="L94" s="12">
        <v>37</v>
      </c>
      <c r="M94" s="74" t="str">
        <f t="shared" si="37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8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9"/>
        <v/>
      </c>
      <c r="AF94" s="41"/>
      <c r="AG94" s="41"/>
      <c r="AH94" s="41"/>
      <c r="AI94" s="41"/>
      <c r="AJ94" s="41"/>
      <c r="AK94" s="41"/>
      <c r="AL94" s="41"/>
      <c r="AM94" s="41"/>
      <c r="AN94" s="45">
        <f t="shared" si="40"/>
        <v>33.597304128053921</v>
      </c>
      <c r="AO94" s="41">
        <v>1187</v>
      </c>
      <c r="AP94" s="110"/>
      <c r="AQ94" s="111"/>
      <c r="AR94" s="126" t="str">
        <f t="shared" si="41"/>
        <v/>
      </c>
      <c r="AS94" s="126" t="str">
        <f t="shared" si="42"/>
        <v/>
      </c>
      <c r="AT94" s="127">
        <v>1517</v>
      </c>
      <c r="AU94" s="128"/>
      <c r="AV94" s="129"/>
      <c r="AW94" s="126" t="str">
        <f t="shared" si="43"/>
        <v/>
      </c>
      <c r="AX94" s="126" t="str">
        <f t="shared" si="44"/>
        <v/>
      </c>
      <c r="AY94" s="64" t="str">
        <f t="shared" si="45"/>
        <v/>
      </c>
      <c r="AZ94" s="97">
        <v>80.8</v>
      </c>
      <c r="BA94" s="68"/>
      <c r="BB94" s="68"/>
      <c r="BC94" s="68"/>
      <c r="BD94" s="68"/>
      <c r="BE94" s="15"/>
      <c r="BF94" s="5">
        <f t="shared" si="46"/>
        <v>18360</v>
      </c>
      <c r="BG94" s="42">
        <v>7430</v>
      </c>
      <c r="BH94" s="42">
        <v>6650</v>
      </c>
      <c r="BI94" s="42"/>
      <c r="BJ94" s="42"/>
      <c r="BK94" s="42"/>
      <c r="BL94" s="42"/>
      <c r="BM94" s="42">
        <v>4280</v>
      </c>
    </row>
    <row r="95" spans="1:65" outlineLevel="5">
      <c r="A95" s="22">
        <f t="shared" si="48"/>
        <v>3</v>
      </c>
      <c r="B95" s="9">
        <f t="shared" si="47"/>
        <v>43901</v>
      </c>
      <c r="C95" s="51">
        <v>459356</v>
      </c>
      <c r="D95" s="64"/>
      <c r="E95" s="12">
        <v>35</v>
      </c>
      <c r="F95" s="12">
        <v>34</v>
      </c>
      <c r="G95" s="12">
        <v>31</v>
      </c>
      <c r="H95" s="12">
        <v>35</v>
      </c>
      <c r="I95" s="12">
        <v>40</v>
      </c>
      <c r="J95" s="12">
        <v>34</v>
      </c>
      <c r="K95" s="12">
        <v>31</v>
      </c>
      <c r="L95" s="12">
        <v>37</v>
      </c>
      <c r="M95" s="74" t="str">
        <f t="shared" si="37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8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9"/>
        <v/>
      </c>
      <c r="AF95" s="41"/>
      <c r="AG95" s="41"/>
      <c r="AH95" s="41"/>
      <c r="AI95" s="41"/>
      <c r="AJ95" s="41"/>
      <c r="AK95" s="41"/>
      <c r="AL95" s="41"/>
      <c r="AM95" s="41"/>
      <c r="AN95" s="45">
        <f t="shared" si="40"/>
        <v>29.388356669123066</v>
      </c>
      <c r="AO95" s="41">
        <v>1357</v>
      </c>
      <c r="AP95" s="110"/>
      <c r="AQ95" s="111"/>
      <c r="AR95" s="126" t="str">
        <f t="shared" si="41"/>
        <v/>
      </c>
      <c r="AS95" s="126" t="str">
        <f t="shared" si="42"/>
        <v/>
      </c>
      <c r="AT95" s="127">
        <v>1845</v>
      </c>
      <c r="AU95" s="128"/>
      <c r="AV95" s="129"/>
      <c r="AW95" s="126" t="str">
        <f t="shared" si="43"/>
        <v/>
      </c>
      <c r="AX95" s="126" t="str">
        <f t="shared" si="44"/>
        <v/>
      </c>
      <c r="AY95" s="64" t="str">
        <f t="shared" si="45"/>
        <v/>
      </c>
      <c r="AZ95" s="97">
        <v>80.7</v>
      </c>
      <c r="BA95" s="68"/>
      <c r="BB95" s="68"/>
      <c r="BC95" s="68"/>
      <c r="BD95" s="68"/>
      <c r="BE95" s="15"/>
      <c r="BF95" s="5">
        <f t="shared" si="46"/>
        <v>19280</v>
      </c>
      <c r="BG95" s="42">
        <v>7710</v>
      </c>
      <c r="BH95" s="42">
        <v>7360</v>
      </c>
      <c r="BI95" s="42"/>
      <c r="BJ95" s="42"/>
      <c r="BK95" s="42"/>
      <c r="BL95" s="42"/>
      <c r="BM95" s="42">
        <v>4210</v>
      </c>
    </row>
    <row r="96" spans="1:65" outlineLevel="5">
      <c r="A96" s="22">
        <f t="shared" si="48"/>
        <v>3</v>
      </c>
      <c r="B96" s="9">
        <f t="shared" si="47"/>
        <v>43902</v>
      </c>
      <c r="C96" s="51">
        <v>452645</v>
      </c>
      <c r="D96" s="64"/>
      <c r="E96" s="12">
        <v>34</v>
      </c>
      <c r="F96" s="12">
        <v>34</v>
      </c>
      <c r="G96" s="12">
        <v>31</v>
      </c>
      <c r="H96" s="12">
        <v>35</v>
      </c>
      <c r="I96" s="12">
        <v>40</v>
      </c>
      <c r="J96" s="12">
        <v>34</v>
      </c>
      <c r="K96" s="12">
        <v>31</v>
      </c>
      <c r="L96" s="12">
        <v>37</v>
      </c>
      <c r="M96" s="74" t="str">
        <f t="shared" si="37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8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9"/>
        <v/>
      </c>
      <c r="AF96" s="41"/>
      <c r="AG96" s="41"/>
      <c r="AH96" s="41"/>
      <c r="AI96" s="41"/>
      <c r="AJ96" s="41"/>
      <c r="AK96" s="41"/>
      <c r="AL96" s="41"/>
      <c r="AM96" s="41"/>
      <c r="AN96" s="45">
        <f t="shared" si="40"/>
        <v>30.442748091603054</v>
      </c>
      <c r="AO96" s="41">
        <v>1310</v>
      </c>
      <c r="AP96" s="110"/>
      <c r="AQ96" s="111"/>
      <c r="AR96" s="126" t="str">
        <f t="shared" si="41"/>
        <v/>
      </c>
      <c r="AS96" s="126" t="str">
        <f t="shared" si="42"/>
        <v/>
      </c>
      <c r="AT96" s="127">
        <v>1507</v>
      </c>
      <c r="AU96" s="128"/>
      <c r="AV96" s="129"/>
      <c r="AW96" s="126" t="str">
        <f t="shared" si="43"/>
        <v/>
      </c>
      <c r="AX96" s="126" t="str">
        <f t="shared" si="44"/>
        <v/>
      </c>
      <c r="AY96" s="64" t="str">
        <f t="shared" si="45"/>
        <v/>
      </c>
      <c r="AZ96" s="97">
        <v>80.900000000000006</v>
      </c>
      <c r="BA96" s="68"/>
      <c r="BB96" s="68"/>
      <c r="BC96" s="68"/>
      <c r="BD96" s="68"/>
      <c r="BE96" s="15"/>
      <c r="BF96" s="5">
        <f t="shared" si="46"/>
        <v>20760</v>
      </c>
      <c r="BG96" s="42">
        <v>7040</v>
      </c>
      <c r="BH96" s="42">
        <v>9460</v>
      </c>
      <c r="BI96" s="42"/>
      <c r="BJ96" s="42"/>
      <c r="BK96" s="42"/>
      <c r="BL96" s="42"/>
      <c r="BM96" s="42">
        <v>4260</v>
      </c>
    </row>
    <row r="97" spans="1:65" outlineLevel="5">
      <c r="A97" s="22">
        <f t="shared" si="48"/>
        <v>3</v>
      </c>
      <c r="B97" s="9">
        <f t="shared" si="47"/>
        <v>43903</v>
      </c>
      <c r="C97" s="51">
        <v>423650</v>
      </c>
      <c r="D97" s="64"/>
      <c r="E97" s="12">
        <v>35</v>
      </c>
      <c r="F97" s="12">
        <v>34</v>
      </c>
      <c r="G97" s="12">
        <v>31</v>
      </c>
      <c r="H97" s="12">
        <v>35</v>
      </c>
      <c r="I97" s="12">
        <v>40</v>
      </c>
      <c r="J97" s="12">
        <v>34</v>
      </c>
      <c r="K97" s="12">
        <v>31</v>
      </c>
      <c r="L97" s="12">
        <v>36</v>
      </c>
      <c r="M97" s="74">
        <f t="shared" si="37"/>
        <v>7.4</v>
      </c>
      <c r="N97" s="83">
        <v>7.34</v>
      </c>
      <c r="O97" s="83">
        <v>7.38</v>
      </c>
      <c r="P97" s="83">
        <v>7.33</v>
      </c>
      <c r="Q97" s="83">
        <v>7.4</v>
      </c>
      <c r="R97" s="83"/>
      <c r="S97" s="83"/>
      <c r="T97" s="83"/>
      <c r="U97" s="83"/>
      <c r="V97" s="5" t="str">
        <f t="shared" si="38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9"/>
        <v/>
      </c>
      <c r="AF97" s="41"/>
      <c r="AG97" s="41"/>
      <c r="AH97" s="41"/>
      <c r="AI97" s="41"/>
      <c r="AJ97" s="41"/>
      <c r="AK97" s="41"/>
      <c r="AL97" s="41"/>
      <c r="AM97" s="41"/>
      <c r="AN97" s="45">
        <f t="shared" si="40"/>
        <v>35.863309352517987</v>
      </c>
      <c r="AO97" s="41">
        <v>1112</v>
      </c>
      <c r="AP97" s="110">
        <v>4.53</v>
      </c>
      <c r="AQ97" s="111">
        <v>3.56</v>
      </c>
      <c r="AR97" s="126">
        <f t="shared" si="41"/>
        <v>78.587196467991177</v>
      </c>
      <c r="AS97" s="126">
        <f t="shared" si="42"/>
        <v>21.412803532008823</v>
      </c>
      <c r="AT97" s="127">
        <v>1305</v>
      </c>
      <c r="AU97" s="128">
        <v>2.38</v>
      </c>
      <c r="AV97" s="129">
        <v>1.5</v>
      </c>
      <c r="AW97" s="126">
        <f t="shared" si="43"/>
        <v>63.02521008403361</v>
      </c>
      <c r="AX97" s="126">
        <f t="shared" si="44"/>
        <v>36.97478991596639</v>
      </c>
      <c r="AY97" s="64">
        <f t="shared" si="45"/>
        <v>53.555924412666009</v>
      </c>
      <c r="AZ97" s="97">
        <v>80.900000000000006</v>
      </c>
      <c r="BA97" s="68"/>
      <c r="BB97" s="68"/>
      <c r="BC97" s="68"/>
      <c r="BD97" s="68"/>
      <c r="BE97" s="15"/>
      <c r="BF97" s="5">
        <f t="shared" si="46"/>
        <v>22170</v>
      </c>
      <c r="BG97" s="42">
        <v>9950</v>
      </c>
      <c r="BH97" s="42">
        <v>7530</v>
      </c>
      <c r="BI97" s="42"/>
      <c r="BJ97" s="42"/>
      <c r="BK97" s="42"/>
      <c r="BL97" s="42"/>
      <c r="BM97" s="42">
        <v>4690</v>
      </c>
    </row>
    <row r="98" spans="1:65" outlineLevel="5">
      <c r="A98" s="22">
        <f t="shared" si="48"/>
        <v>3</v>
      </c>
      <c r="B98" s="9">
        <f t="shared" si="47"/>
        <v>43904</v>
      </c>
      <c r="C98" s="51">
        <v>396911</v>
      </c>
      <c r="D98" s="64"/>
      <c r="E98" s="12">
        <v>36</v>
      </c>
      <c r="F98" s="12">
        <v>34</v>
      </c>
      <c r="G98" s="12">
        <v>32</v>
      </c>
      <c r="H98" s="12">
        <v>35</v>
      </c>
      <c r="I98" s="12">
        <v>41</v>
      </c>
      <c r="J98" s="12">
        <v>35</v>
      </c>
      <c r="K98" s="12">
        <v>32</v>
      </c>
      <c r="L98" s="12">
        <v>36</v>
      </c>
      <c r="M98" s="74" t="str">
        <f t="shared" si="37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8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9"/>
        <v/>
      </c>
      <c r="AF98" s="41"/>
      <c r="AG98" s="41"/>
      <c r="AH98" s="41"/>
      <c r="AI98" s="41"/>
      <c r="AJ98" s="41"/>
      <c r="AK98" s="41"/>
      <c r="AL98" s="41"/>
      <c r="AM98" s="41"/>
      <c r="AN98" s="45">
        <f t="shared" si="40"/>
        <v>32.742200328407222</v>
      </c>
      <c r="AO98" s="41">
        <v>1218</v>
      </c>
      <c r="AP98" s="110"/>
      <c r="AQ98" s="111"/>
      <c r="AR98" s="126" t="str">
        <f t="shared" si="41"/>
        <v/>
      </c>
      <c r="AS98" s="126" t="str">
        <f t="shared" si="42"/>
        <v/>
      </c>
      <c r="AT98" s="127">
        <v>1309</v>
      </c>
      <c r="AU98" s="128"/>
      <c r="AV98" s="129"/>
      <c r="AW98" s="126" t="str">
        <f t="shared" si="43"/>
        <v/>
      </c>
      <c r="AX98" s="126" t="str">
        <f t="shared" si="44"/>
        <v/>
      </c>
      <c r="AY98" s="64" t="str">
        <f t="shared" si="45"/>
        <v/>
      </c>
      <c r="AZ98" s="97"/>
      <c r="BA98" s="68"/>
      <c r="BB98" s="68"/>
      <c r="BC98" s="68"/>
      <c r="BD98" s="68"/>
      <c r="BE98" s="15"/>
      <c r="BF98" s="5">
        <f t="shared" si="46"/>
        <v>20210</v>
      </c>
      <c r="BG98" s="42">
        <v>12540</v>
      </c>
      <c r="BH98" s="42">
        <v>3450</v>
      </c>
      <c r="BI98" s="42"/>
      <c r="BJ98" s="42"/>
      <c r="BK98" s="42"/>
      <c r="BL98" s="42"/>
      <c r="BM98" s="42">
        <v>4220</v>
      </c>
    </row>
    <row r="99" spans="1:65" outlineLevel="5">
      <c r="A99" s="22">
        <f t="shared" si="48"/>
        <v>3</v>
      </c>
      <c r="B99" s="9">
        <f t="shared" si="47"/>
        <v>43905</v>
      </c>
      <c r="C99" s="51">
        <v>373797</v>
      </c>
      <c r="D99" s="64"/>
      <c r="E99" s="12">
        <v>37</v>
      </c>
      <c r="F99" s="12">
        <v>35</v>
      </c>
      <c r="G99" s="12">
        <v>32</v>
      </c>
      <c r="H99" s="12">
        <v>35</v>
      </c>
      <c r="I99" s="12">
        <v>42</v>
      </c>
      <c r="J99" s="12">
        <v>35</v>
      </c>
      <c r="K99" s="12">
        <v>32</v>
      </c>
      <c r="L99" s="12">
        <v>37</v>
      </c>
      <c r="M99" s="74" t="str">
        <f t="shared" si="37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8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9"/>
        <v/>
      </c>
      <c r="AF99" s="41"/>
      <c r="AG99" s="41"/>
      <c r="AH99" s="41"/>
      <c r="AI99" s="41"/>
      <c r="AJ99" s="41"/>
      <c r="AK99" s="41"/>
      <c r="AL99" s="41"/>
      <c r="AM99" s="41"/>
      <c r="AN99" s="45">
        <f t="shared" si="40"/>
        <v>29.739000745712154</v>
      </c>
      <c r="AO99" s="41">
        <v>1341</v>
      </c>
      <c r="AP99" s="110"/>
      <c r="AQ99" s="111"/>
      <c r="AR99" s="126" t="str">
        <f t="shared" si="41"/>
        <v/>
      </c>
      <c r="AS99" s="126" t="str">
        <f t="shared" si="42"/>
        <v/>
      </c>
      <c r="AT99" s="127">
        <v>1293</v>
      </c>
      <c r="AU99" s="128"/>
      <c r="AV99" s="129"/>
      <c r="AW99" s="126" t="str">
        <f t="shared" si="43"/>
        <v/>
      </c>
      <c r="AX99" s="126" t="str">
        <f t="shared" si="44"/>
        <v/>
      </c>
      <c r="AY99" s="64" t="str">
        <f t="shared" si="45"/>
        <v/>
      </c>
      <c r="AZ99" s="97"/>
      <c r="BA99" s="68"/>
      <c r="BB99" s="68"/>
      <c r="BC99" s="68"/>
      <c r="BD99" s="68"/>
      <c r="BE99" s="15"/>
      <c r="BF99" s="5">
        <f t="shared" si="46"/>
        <v>20620</v>
      </c>
      <c r="BG99" s="42">
        <v>12440</v>
      </c>
      <c r="BH99" s="42">
        <v>3920</v>
      </c>
      <c r="BI99" s="42"/>
      <c r="BJ99" s="42"/>
      <c r="BK99" s="42"/>
      <c r="BL99" s="42"/>
      <c r="BM99" s="42">
        <v>4260</v>
      </c>
    </row>
    <row r="100" spans="1:65" outlineLevel="5">
      <c r="A100" s="22">
        <f t="shared" si="48"/>
        <v>3</v>
      </c>
      <c r="B100" s="9">
        <f t="shared" si="47"/>
        <v>43906</v>
      </c>
      <c r="C100" s="51">
        <v>374968</v>
      </c>
      <c r="D100" s="64"/>
      <c r="E100" s="12">
        <v>38</v>
      </c>
      <c r="F100" s="12">
        <v>35</v>
      </c>
      <c r="G100" s="12">
        <v>33</v>
      </c>
      <c r="H100" s="12">
        <v>36</v>
      </c>
      <c r="I100" s="12">
        <v>41</v>
      </c>
      <c r="J100" s="12">
        <v>35</v>
      </c>
      <c r="K100" s="12">
        <v>33</v>
      </c>
      <c r="L100" s="12">
        <v>37</v>
      </c>
      <c r="M100" s="74" t="str">
        <f t="shared" si="37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8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9"/>
        <v/>
      </c>
      <c r="AF100" s="41"/>
      <c r="AG100" s="41"/>
      <c r="AH100" s="41"/>
      <c r="AI100" s="41"/>
      <c r="AJ100" s="41"/>
      <c r="AK100" s="41"/>
      <c r="AL100" s="41"/>
      <c r="AM100" s="41"/>
      <c r="AN100" s="45">
        <f t="shared" si="40"/>
        <v>37.166821994408203</v>
      </c>
      <c r="AO100" s="41">
        <v>1073</v>
      </c>
      <c r="AP100" s="110"/>
      <c r="AQ100" s="111"/>
      <c r="AR100" s="126" t="str">
        <f t="shared" si="41"/>
        <v/>
      </c>
      <c r="AS100" s="126" t="str">
        <f t="shared" si="42"/>
        <v/>
      </c>
      <c r="AT100" s="127">
        <v>1330</v>
      </c>
      <c r="AU100" s="128"/>
      <c r="AV100" s="129"/>
      <c r="AW100" s="126" t="str">
        <f t="shared" si="43"/>
        <v/>
      </c>
      <c r="AX100" s="126" t="str">
        <f t="shared" si="44"/>
        <v/>
      </c>
      <c r="AY100" s="64" t="str">
        <f t="shared" si="45"/>
        <v/>
      </c>
      <c r="AZ100" s="97">
        <v>80.8</v>
      </c>
      <c r="BA100" s="68"/>
      <c r="BB100" s="68"/>
      <c r="BC100" s="68"/>
      <c r="BD100" s="68"/>
      <c r="BE100" s="15"/>
      <c r="BF100" s="5">
        <f t="shared" si="46"/>
        <v>18840</v>
      </c>
      <c r="BG100" s="42">
        <v>12360</v>
      </c>
      <c r="BH100" s="42">
        <v>2400</v>
      </c>
      <c r="BI100" s="42"/>
      <c r="BJ100" s="42"/>
      <c r="BK100" s="42"/>
      <c r="BL100" s="42"/>
      <c r="BM100" s="42">
        <v>4080</v>
      </c>
    </row>
    <row r="101" spans="1:65" outlineLevel="5">
      <c r="A101" s="22">
        <f t="shared" si="48"/>
        <v>3</v>
      </c>
      <c r="B101" s="9">
        <f t="shared" si="47"/>
        <v>43907</v>
      </c>
      <c r="C101" s="51">
        <v>399684</v>
      </c>
      <c r="D101" s="64"/>
      <c r="E101" s="12">
        <v>37</v>
      </c>
      <c r="F101" s="12">
        <v>35</v>
      </c>
      <c r="G101" s="12">
        <v>33</v>
      </c>
      <c r="H101" s="12">
        <v>36</v>
      </c>
      <c r="I101" s="12">
        <v>43</v>
      </c>
      <c r="J101" s="12">
        <v>35</v>
      </c>
      <c r="K101" s="12">
        <v>33</v>
      </c>
      <c r="L101" s="12">
        <v>37</v>
      </c>
      <c r="M101" s="74" t="str">
        <f t="shared" si="37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8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9"/>
        <v/>
      </c>
      <c r="AF101" s="41"/>
      <c r="AG101" s="41"/>
      <c r="AH101" s="41"/>
      <c r="AI101" s="41"/>
      <c r="AJ101" s="41"/>
      <c r="AK101" s="41"/>
      <c r="AL101" s="41"/>
      <c r="AM101" s="41"/>
      <c r="AN101" s="45">
        <f t="shared" si="40"/>
        <v>36.823638042474606</v>
      </c>
      <c r="AO101" s="41">
        <v>1083</v>
      </c>
      <c r="AP101" s="110"/>
      <c r="AQ101" s="111"/>
      <c r="AR101" s="126" t="str">
        <f t="shared" si="41"/>
        <v/>
      </c>
      <c r="AS101" s="126" t="str">
        <f t="shared" si="42"/>
        <v/>
      </c>
      <c r="AT101" s="127">
        <v>1344</v>
      </c>
      <c r="AU101" s="128"/>
      <c r="AV101" s="129"/>
      <c r="AW101" s="126" t="str">
        <f t="shared" si="43"/>
        <v/>
      </c>
      <c r="AX101" s="126" t="str">
        <f t="shared" si="44"/>
        <v/>
      </c>
      <c r="AY101" s="64" t="str">
        <f t="shared" si="45"/>
        <v/>
      </c>
      <c r="AZ101" s="97">
        <v>80.8</v>
      </c>
      <c r="BA101" s="68"/>
      <c r="BB101" s="68"/>
      <c r="BC101" s="68"/>
      <c r="BD101" s="68"/>
      <c r="BE101" s="15"/>
      <c r="BF101" s="5">
        <f t="shared" si="46"/>
        <v>20230</v>
      </c>
      <c r="BG101" s="42">
        <v>12180</v>
      </c>
      <c r="BH101" s="42">
        <v>3840</v>
      </c>
      <c r="BI101" s="42"/>
      <c r="BJ101" s="42"/>
      <c r="BK101" s="42"/>
      <c r="BL101" s="42"/>
      <c r="BM101" s="42">
        <v>4210</v>
      </c>
    </row>
    <row r="102" spans="1:65" outlineLevel="5">
      <c r="A102" s="22">
        <f t="shared" si="48"/>
        <v>3</v>
      </c>
      <c r="B102" s="9">
        <f t="shared" si="47"/>
        <v>43908</v>
      </c>
      <c r="C102" s="51">
        <v>384940</v>
      </c>
      <c r="D102" s="64"/>
      <c r="E102" s="12">
        <v>38</v>
      </c>
      <c r="F102" s="12">
        <v>35</v>
      </c>
      <c r="G102" s="12">
        <v>34</v>
      </c>
      <c r="H102" s="12">
        <v>37</v>
      </c>
      <c r="I102" s="12">
        <v>43</v>
      </c>
      <c r="J102" s="12">
        <v>35</v>
      </c>
      <c r="K102" s="12">
        <v>34</v>
      </c>
      <c r="L102" s="12">
        <v>37</v>
      </c>
      <c r="M102" s="74" t="str">
        <f t="shared" si="37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8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9"/>
        <v/>
      </c>
      <c r="AF102" s="41"/>
      <c r="AG102" s="41"/>
      <c r="AH102" s="41"/>
      <c r="AI102" s="41"/>
      <c r="AJ102" s="41"/>
      <c r="AK102" s="41"/>
      <c r="AL102" s="41"/>
      <c r="AM102" s="41"/>
      <c r="AN102" s="45">
        <f t="shared" si="40"/>
        <v>37.551789077212803</v>
      </c>
      <c r="AO102" s="41">
        <v>1062</v>
      </c>
      <c r="AP102" s="110"/>
      <c r="AQ102" s="111"/>
      <c r="AR102" s="126" t="str">
        <f t="shared" si="41"/>
        <v/>
      </c>
      <c r="AS102" s="126" t="str">
        <f t="shared" si="42"/>
        <v/>
      </c>
      <c r="AT102" s="127">
        <v>1328</v>
      </c>
      <c r="AU102" s="128"/>
      <c r="AV102" s="129"/>
      <c r="AW102" s="126" t="str">
        <f t="shared" si="43"/>
        <v/>
      </c>
      <c r="AX102" s="126" t="str">
        <f t="shared" si="44"/>
        <v/>
      </c>
      <c r="AY102" s="64" t="str">
        <f t="shared" si="45"/>
        <v/>
      </c>
      <c r="AZ102" s="97">
        <v>80.400000000000006</v>
      </c>
      <c r="BA102" s="68"/>
      <c r="BB102" s="68"/>
      <c r="BC102" s="68"/>
      <c r="BD102" s="68"/>
      <c r="BE102" s="15"/>
      <c r="BF102" s="5">
        <f t="shared" si="46"/>
        <v>20210</v>
      </c>
      <c r="BG102" s="42">
        <v>11600</v>
      </c>
      <c r="BH102" s="42">
        <v>4170</v>
      </c>
      <c r="BI102" s="42"/>
      <c r="BJ102" s="42"/>
      <c r="BK102" s="42"/>
      <c r="BL102" s="42"/>
      <c r="BM102" s="42">
        <v>4440</v>
      </c>
    </row>
    <row r="103" spans="1:65" outlineLevel="5">
      <c r="A103" s="22">
        <f t="shared" si="48"/>
        <v>3</v>
      </c>
      <c r="B103" s="9">
        <f t="shared" si="47"/>
        <v>43909</v>
      </c>
      <c r="C103" s="51">
        <v>378405</v>
      </c>
      <c r="D103" s="64"/>
      <c r="E103" s="12">
        <v>37</v>
      </c>
      <c r="F103" s="12">
        <v>35</v>
      </c>
      <c r="G103" s="12">
        <v>35</v>
      </c>
      <c r="H103" s="12">
        <v>37</v>
      </c>
      <c r="I103" s="12">
        <v>43</v>
      </c>
      <c r="J103" s="12">
        <v>36</v>
      </c>
      <c r="K103" s="12">
        <v>34</v>
      </c>
      <c r="L103" s="12">
        <v>38</v>
      </c>
      <c r="M103" s="74" t="str">
        <f t="shared" si="37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8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9"/>
        <v/>
      </c>
      <c r="AF103" s="41"/>
      <c r="AG103" s="41"/>
      <c r="AH103" s="41"/>
      <c r="AI103" s="41"/>
      <c r="AJ103" s="41"/>
      <c r="AK103" s="41"/>
      <c r="AL103" s="41"/>
      <c r="AM103" s="41"/>
      <c r="AN103" s="45">
        <f t="shared" si="40"/>
        <v>34.408973252804138</v>
      </c>
      <c r="AO103" s="41">
        <v>1159</v>
      </c>
      <c r="AP103" s="110"/>
      <c r="AQ103" s="111"/>
      <c r="AR103" s="126" t="str">
        <f t="shared" si="41"/>
        <v/>
      </c>
      <c r="AS103" s="126" t="str">
        <f t="shared" si="42"/>
        <v/>
      </c>
      <c r="AT103" s="127">
        <v>1305</v>
      </c>
      <c r="AU103" s="128"/>
      <c r="AV103" s="129"/>
      <c r="AW103" s="126" t="str">
        <f t="shared" si="43"/>
        <v/>
      </c>
      <c r="AX103" s="126" t="str">
        <f t="shared" si="44"/>
        <v/>
      </c>
      <c r="AY103" s="64" t="str">
        <f t="shared" si="45"/>
        <v/>
      </c>
      <c r="AZ103" s="97">
        <v>80.900000000000006</v>
      </c>
      <c r="BA103" s="68"/>
      <c r="BB103" s="68"/>
      <c r="BC103" s="68"/>
      <c r="BD103" s="68"/>
      <c r="BE103" s="15"/>
      <c r="BF103" s="5">
        <f t="shared" si="46"/>
        <v>20660</v>
      </c>
      <c r="BG103" s="42">
        <v>11390</v>
      </c>
      <c r="BH103" s="42">
        <v>4910</v>
      </c>
      <c r="BI103" s="42"/>
      <c r="BJ103" s="42"/>
      <c r="BK103" s="42"/>
      <c r="BL103" s="42"/>
      <c r="BM103" s="42">
        <v>4360</v>
      </c>
    </row>
    <row r="104" spans="1:65" outlineLevel="5">
      <c r="A104" s="22">
        <f t="shared" si="48"/>
        <v>3</v>
      </c>
      <c r="B104" s="9">
        <f t="shared" si="47"/>
        <v>43910</v>
      </c>
      <c r="C104" s="51">
        <v>382261</v>
      </c>
      <c r="D104" s="64"/>
      <c r="E104" s="12">
        <v>38</v>
      </c>
      <c r="F104" s="12">
        <v>36</v>
      </c>
      <c r="G104" s="12">
        <v>35</v>
      </c>
      <c r="H104" s="12">
        <v>37</v>
      </c>
      <c r="I104" s="12">
        <v>43</v>
      </c>
      <c r="J104" s="12">
        <v>36</v>
      </c>
      <c r="K104" s="12">
        <v>35</v>
      </c>
      <c r="L104" s="12">
        <v>38</v>
      </c>
      <c r="M104" s="74">
        <f t="shared" si="37"/>
        <v>7.5</v>
      </c>
      <c r="N104" s="83">
        <v>7.52</v>
      </c>
      <c r="O104" s="83">
        <v>7.49</v>
      </c>
      <c r="P104" s="83">
        <v>7.46</v>
      </c>
      <c r="Q104" s="83">
        <v>7.51</v>
      </c>
      <c r="R104" s="83"/>
      <c r="S104" s="83"/>
      <c r="T104" s="83"/>
      <c r="U104" s="83"/>
      <c r="V104" s="5" t="str">
        <f t="shared" si="38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9"/>
        <v/>
      </c>
      <c r="AF104" s="41"/>
      <c r="AG104" s="41"/>
      <c r="AH104" s="41"/>
      <c r="AI104" s="41"/>
      <c r="AJ104" s="41"/>
      <c r="AK104" s="41"/>
      <c r="AL104" s="41"/>
      <c r="AM104" s="41"/>
      <c r="AN104" s="45">
        <f t="shared" si="40"/>
        <v>30.724191063174114</v>
      </c>
      <c r="AO104" s="41">
        <v>1298</v>
      </c>
      <c r="AP104" s="110">
        <v>3.87</v>
      </c>
      <c r="AQ104" s="111">
        <v>2.94</v>
      </c>
      <c r="AR104" s="126">
        <f t="shared" si="41"/>
        <v>75.968992248062023</v>
      </c>
      <c r="AS104" s="126">
        <f t="shared" si="42"/>
        <v>24.031007751937977</v>
      </c>
      <c r="AT104" s="127">
        <v>1427</v>
      </c>
      <c r="AU104" s="128">
        <v>2.2599999999999998</v>
      </c>
      <c r="AV104" s="129">
        <v>1.34</v>
      </c>
      <c r="AW104" s="126">
        <f t="shared" si="43"/>
        <v>59.292035398230105</v>
      </c>
      <c r="AX104" s="126">
        <f t="shared" si="44"/>
        <v>40.707964601769895</v>
      </c>
      <c r="AY104" s="64">
        <f t="shared" si="45"/>
        <v>53.926353149955617</v>
      </c>
      <c r="AZ104" s="97">
        <v>80.900000000000006</v>
      </c>
      <c r="BA104" s="68"/>
      <c r="BB104" s="68"/>
      <c r="BC104" s="68"/>
      <c r="BD104" s="68"/>
      <c r="BE104" s="15"/>
      <c r="BF104" s="5">
        <f t="shared" si="46"/>
        <v>22060</v>
      </c>
      <c r="BG104" s="42">
        <v>11260</v>
      </c>
      <c r="BH104" s="42">
        <v>6500</v>
      </c>
      <c r="BI104" s="42"/>
      <c r="BJ104" s="42"/>
      <c r="BK104" s="42"/>
      <c r="BL104" s="42"/>
      <c r="BM104" s="42">
        <v>4300</v>
      </c>
    </row>
    <row r="105" spans="1:65" outlineLevel="5">
      <c r="A105" s="22">
        <f t="shared" si="48"/>
        <v>3</v>
      </c>
      <c r="B105" s="9">
        <f t="shared" si="47"/>
        <v>43911</v>
      </c>
      <c r="C105" s="51">
        <v>364207</v>
      </c>
      <c r="D105" s="64"/>
      <c r="E105" s="12">
        <v>37</v>
      </c>
      <c r="F105" s="12">
        <v>36</v>
      </c>
      <c r="G105" s="12">
        <v>36</v>
      </c>
      <c r="H105" s="12">
        <v>38</v>
      </c>
      <c r="I105" s="12">
        <v>42</v>
      </c>
      <c r="J105" s="12">
        <v>36</v>
      </c>
      <c r="K105" s="12">
        <v>35</v>
      </c>
      <c r="L105" s="12">
        <v>39</v>
      </c>
      <c r="M105" s="74" t="str">
        <f t="shared" si="37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8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9"/>
        <v/>
      </c>
      <c r="AF105" s="41"/>
      <c r="AG105" s="41"/>
      <c r="AH105" s="41"/>
      <c r="AI105" s="41"/>
      <c r="AJ105" s="41"/>
      <c r="AK105" s="41"/>
      <c r="AL105" s="41"/>
      <c r="AM105" s="41"/>
      <c r="AN105" s="45">
        <f t="shared" si="40"/>
        <v>29.453471196454949</v>
      </c>
      <c r="AO105" s="41">
        <v>1354</v>
      </c>
      <c r="AP105" s="110"/>
      <c r="AQ105" s="111"/>
      <c r="AR105" s="126" t="str">
        <f t="shared" si="41"/>
        <v/>
      </c>
      <c r="AS105" s="126" t="str">
        <f t="shared" si="42"/>
        <v/>
      </c>
      <c r="AT105" s="127">
        <v>1430</v>
      </c>
      <c r="AU105" s="128"/>
      <c r="AV105" s="129"/>
      <c r="AW105" s="126" t="str">
        <f t="shared" si="43"/>
        <v/>
      </c>
      <c r="AX105" s="126" t="str">
        <f t="shared" si="44"/>
        <v/>
      </c>
      <c r="AY105" s="64" t="str">
        <f t="shared" si="45"/>
        <v/>
      </c>
      <c r="AZ105" s="97"/>
      <c r="BA105" s="68"/>
      <c r="BB105" s="68"/>
      <c r="BC105" s="68"/>
      <c r="BD105" s="68"/>
      <c r="BE105" s="15"/>
      <c r="BF105" s="5">
        <f t="shared" si="46"/>
        <v>20990</v>
      </c>
      <c r="BG105" s="42">
        <v>11140</v>
      </c>
      <c r="BH105" s="42">
        <v>5140</v>
      </c>
      <c r="BI105" s="42"/>
      <c r="BJ105" s="42"/>
      <c r="BK105" s="42"/>
      <c r="BL105" s="42"/>
      <c r="BM105" s="42">
        <v>4710</v>
      </c>
    </row>
    <row r="106" spans="1:65" outlineLevel="5">
      <c r="A106" s="22">
        <f t="shared" si="48"/>
        <v>3</v>
      </c>
      <c r="B106" s="9">
        <f t="shared" si="47"/>
        <v>43912</v>
      </c>
      <c r="C106" s="51">
        <v>345535</v>
      </c>
      <c r="D106" s="64"/>
      <c r="E106" s="12">
        <v>37</v>
      </c>
      <c r="F106" s="12">
        <v>37</v>
      </c>
      <c r="G106" s="12">
        <v>36</v>
      </c>
      <c r="H106" s="12">
        <v>37</v>
      </c>
      <c r="I106" s="12">
        <v>42</v>
      </c>
      <c r="J106" s="12">
        <v>37</v>
      </c>
      <c r="K106" s="12">
        <v>36</v>
      </c>
      <c r="L106" s="12">
        <v>39</v>
      </c>
      <c r="M106" s="74" t="str">
        <f t="shared" si="37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8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9"/>
        <v/>
      </c>
      <c r="AF106" s="41"/>
      <c r="AG106" s="41"/>
      <c r="AH106" s="41"/>
      <c r="AI106" s="41"/>
      <c r="AJ106" s="41"/>
      <c r="AK106" s="41"/>
      <c r="AL106" s="41"/>
      <c r="AM106" s="41"/>
      <c r="AN106" s="45">
        <f t="shared" si="40"/>
        <v>28.526466380543635</v>
      </c>
      <c r="AO106" s="41">
        <v>1398</v>
      </c>
      <c r="AP106" s="110"/>
      <c r="AQ106" s="111"/>
      <c r="AR106" s="126" t="str">
        <f t="shared" si="41"/>
        <v/>
      </c>
      <c r="AS106" s="126" t="str">
        <f t="shared" si="42"/>
        <v/>
      </c>
      <c r="AT106" s="127">
        <v>1434</v>
      </c>
      <c r="AU106" s="128"/>
      <c r="AV106" s="129"/>
      <c r="AW106" s="126" t="str">
        <f t="shared" si="43"/>
        <v/>
      </c>
      <c r="AX106" s="126" t="str">
        <f t="shared" si="44"/>
        <v/>
      </c>
      <c r="AY106" s="64" t="str">
        <f t="shared" si="45"/>
        <v/>
      </c>
      <c r="AZ106" s="97"/>
      <c r="BA106" s="68"/>
      <c r="BB106" s="68"/>
      <c r="BC106" s="68"/>
      <c r="BD106" s="68"/>
      <c r="BE106" s="15"/>
      <c r="BF106" s="5">
        <f t="shared" si="46"/>
        <v>21560</v>
      </c>
      <c r="BG106" s="42">
        <v>11020</v>
      </c>
      <c r="BH106" s="42">
        <v>6020</v>
      </c>
      <c r="BI106" s="42"/>
      <c r="BJ106" s="42"/>
      <c r="BK106" s="42"/>
      <c r="BL106" s="42"/>
      <c r="BM106" s="42">
        <v>4520</v>
      </c>
    </row>
    <row r="107" spans="1:65" outlineLevel="5">
      <c r="A107" s="22">
        <f t="shared" si="48"/>
        <v>3</v>
      </c>
      <c r="B107" s="9">
        <f t="shared" si="47"/>
        <v>43913</v>
      </c>
      <c r="C107" s="51">
        <v>354559</v>
      </c>
      <c r="D107" s="64"/>
      <c r="E107" s="12">
        <v>37</v>
      </c>
      <c r="F107" s="12">
        <v>36</v>
      </c>
      <c r="G107" s="12">
        <v>36</v>
      </c>
      <c r="H107" s="12">
        <v>37</v>
      </c>
      <c r="I107" s="12">
        <v>42</v>
      </c>
      <c r="J107" s="12">
        <v>37</v>
      </c>
      <c r="K107" s="12">
        <v>35</v>
      </c>
      <c r="L107" s="12">
        <v>39</v>
      </c>
      <c r="M107" s="74" t="str">
        <f t="shared" si="37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8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9"/>
        <v/>
      </c>
      <c r="AF107" s="41"/>
      <c r="AG107" s="41"/>
      <c r="AH107" s="41"/>
      <c r="AI107" s="41"/>
      <c r="AJ107" s="41"/>
      <c r="AK107" s="41"/>
      <c r="AL107" s="41"/>
      <c r="AM107" s="41"/>
      <c r="AN107" s="45">
        <f t="shared" si="40"/>
        <v>27.966339410939693</v>
      </c>
      <c r="AO107" s="41">
        <v>1426</v>
      </c>
      <c r="AP107" s="110"/>
      <c r="AQ107" s="111"/>
      <c r="AR107" s="126" t="str">
        <f t="shared" si="41"/>
        <v/>
      </c>
      <c r="AS107" s="126" t="str">
        <f t="shared" si="42"/>
        <v/>
      </c>
      <c r="AT107" s="127">
        <v>1563</v>
      </c>
      <c r="AU107" s="128"/>
      <c r="AV107" s="129"/>
      <c r="AW107" s="126" t="str">
        <f t="shared" si="43"/>
        <v/>
      </c>
      <c r="AX107" s="126" t="str">
        <f t="shared" si="44"/>
        <v/>
      </c>
      <c r="AY107" s="64" t="str">
        <f t="shared" si="45"/>
        <v/>
      </c>
      <c r="AZ107" s="97">
        <v>81</v>
      </c>
      <c r="BA107" s="68"/>
      <c r="BB107" s="68"/>
      <c r="BC107" s="68"/>
      <c r="BD107" s="68"/>
      <c r="BE107" s="15"/>
      <c r="BF107" s="5">
        <f t="shared" si="46"/>
        <v>22470</v>
      </c>
      <c r="BG107" s="42">
        <v>10950</v>
      </c>
      <c r="BH107" s="42">
        <v>7210</v>
      </c>
      <c r="BI107" s="42"/>
      <c r="BJ107" s="42"/>
      <c r="BK107" s="42"/>
      <c r="BL107" s="42"/>
      <c r="BM107" s="42">
        <v>4310</v>
      </c>
    </row>
    <row r="108" spans="1:65" outlineLevel="5">
      <c r="A108" s="22">
        <f t="shared" si="48"/>
        <v>3</v>
      </c>
      <c r="B108" s="9">
        <f t="shared" si="47"/>
        <v>43914</v>
      </c>
      <c r="C108" s="51">
        <v>372335</v>
      </c>
      <c r="D108" s="64"/>
      <c r="E108" s="12">
        <v>37</v>
      </c>
      <c r="F108" s="12">
        <v>37</v>
      </c>
      <c r="G108" s="12">
        <v>36</v>
      </c>
      <c r="H108" s="12">
        <v>37</v>
      </c>
      <c r="I108" s="12">
        <v>43</v>
      </c>
      <c r="J108" s="12">
        <v>37</v>
      </c>
      <c r="K108" s="12">
        <v>36</v>
      </c>
      <c r="L108" s="12">
        <v>39</v>
      </c>
      <c r="M108" s="74" t="str">
        <f t="shared" si="37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8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9"/>
        <v/>
      </c>
      <c r="AF108" s="41"/>
      <c r="AG108" s="41"/>
      <c r="AH108" s="41"/>
      <c r="AI108" s="41"/>
      <c r="AJ108" s="41"/>
      <c r="AK108" s="41"/>
      <c r="AL108" s="41"/>
      <c r="AM108" s="41"/>
      <c r="AN108" s="45">
        <f t="shared" si="40"/>
        <v>27.333790267306373</v>
      </c>
      <c r="AO108" s="41">
        <v>1459</v>
      </c>
      <c r="AP108" s="110"/>
      <c r="AQ108" s="111"/>
      <c r="AR108" s="126" t="str">
        <f t="shared" si="41"/>
        <v/>
      </c>
      <c r="AS108" s="126" t="str">
        <f t="shared" si="42"/>
        <v/>
      </c>
      <c r="AT108" s="127">
        <v>1586</v>
      </c>
      <c r="AU108" s="128"/>
      <c r="AV108" s="129"/>
      <c r="AW108" s="126" t="str">
        <f t="shared" si="43"/>
        <v/>
      </c>
      <c r="AX108" s="126" t="str">
        <f t="shared" si="44"/>
        <v/>
      </c>
      <c r="AY108" s="64" t="str">
        <f t="shared" si="45"/>
        <v/>
      </c>
      <c r="AZ108" s="97">
        <v>80.8</v>
      </c>
      <c r="BA108" s="68"/>
      <c r="BB108" s="68"/>
      <c r="BC108" s="68"/>
      <c r="BD108" s="68"/>
      <c r="BE108" s="15"/>
      <c r="BF108" s="5">
        <f t="shared" si="46"/>
        <v>19950</v>
      </c>
      <c r="BG108" s="42">
        <v>10890</v>
      </c>
      <c r="BH108" s="42">
        <v>4710</v>
      </c>
      <c r="BI108" s="42"/>
      <c r="BJ108" s="42"/>
      <c r="BK108" s="42"/>
      <c r="BL108" s="42"/>
      <c r="BM108" s="42">
        <v>4350</v>
      </c>
    </row>
    <row r="109" spans="1:65" outlineLevel="5">
      <c r="A109" s="22">
        <f t="shared" si="48"/>
        <v>3</v>
      </c>
      <c r="B109" s="9">
        <f t="shared" si="47"/>
        <v>43915</v>
      </c>
      <c r="C109" s="51">
        <v>370492</v>
      </c>
      <c r="D109" s="64"/>
      <c r="E109" s="12">
        <v>37</v>
      </c>
      <c r="F109" s="12">
        <v>37</v>
      </c>
      <c r="G109" s="12">
        <v>36</v>
      </c>
      <c r="H109" s="12">
        <v>37</v>
      </c>
      <c r="I109" s="12">
        <v>43</v>
      </c>
      <c r="J109" s="12">
        <v>37</v>
      </c>
      <c r="K109" s="12">
        <v>36</v>
      </c>
      <c r="L109" s="12">
        <v>38</v>
      </c>
      <c r="M109" s="74" t="str">
        <f t="shared" si="37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8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9"/>
        <v/>
      </c>
      <c r="AF109" s="41"/>
      <c r="AG109" s="41"/>
      <c r="AH109" s="41"/>
      <c r="AI109" s="41"/>
      <c r="AJ109" s="41"/>
      <c r="AK109" s="41"/>
      <c r="AL109" s="41"/>
      <c r="AM109" s="41"/>
      <c r="AN109" s="45">
        <f t="shared" si="40"/>
        <v>25.629820051413883</v>
      </c>
      <c r="AO109" s="41">
        <v>1556</v>
      </c>
      <c r="AP109" s="110"/>
      <c r="AQ109" s="111"/>
      <c r="AR109" s="126" t="str">
        <f t="shared" si="41"/>
        <v/>
      </c>
      <c r="AS109" s="126" t="str">
        <f t="shared" si="42"/>
        <v/>
      </c>
      <c r="AT109" s="127">
        <v>1746</v>
      </c>
      <c r="AU109" s="128"/>
      <c r="AV109" s="129"/>
      <c r="AW109" s="126" t="str">
        <f t="shared" si="43"/>
        <v/>
      </c>
      <c r="AX109" s="126" t="str">
        <f t="shared" si="44"/>
        <v/>
      </c>
      <c r="AY109" s="64" t="str">
        <f t="shared" si="45"/>
        <v/>
      </c>
      <c r="AZ109" s="97">
        <v>80.5</v>
      </c>
      <c r="BA109" s="68"/>
      <c r="BB109" s="68"/>
      <c r="BC109" s="68"/>
      <c r="BD109" s="68"/>
      <c r="BE109" s="15"/>
      <c r="BF109" s="5">
        <f t="shared" si="46"/>
        <v>18770</v>
      </c>
      <c r="BG109" s="42">
        <v>10730</v>
      </c>
      <c r="BH109" s="42">
        <v>3590</v>
      </c>
      <c r="BI109" s="42"/>
      <c r="BJ109" s="42"/>
      <c r="BK109" s="42"/>
      <c r="BL109" s="42"/>
      <c r="BM109" s="42">
        <v>4450</v>
      </c>
    </row>
    <row r="110" spans="1:65" outlineLevel="5">
      <c r="A110" s="22">
        <f t="shared" si="48"/>
        <v>3</v>
      </c>
      <c r="B110" s="9">
        <f t="shared" si="47"/>
        <v>43916</v>
      </c>
      <c r="C110" s="51">
        <v>386146</v>
      </c>
      <c r="D110" s="64"/>
      <c r="E110" s="12">
        <v>37</v>
      </c>
      <c r="F110" s="12">
        <v>37</v>
      </c>
      <c r="G110" s="12">
        <v>36</v>
      </c>
      <c r="H110" s="12">
        <v>37</v>
      </c>
      <c r="I110" s="12">
        <v>42</v>
      </c>
      <c r="J110" s="12">
        <v>37</v>
      </c>
      <c r="K110" s="12">
        <v>36</v>
      </c>
      <c r="L110" s="12">
        <v>38</v>
      </c>
      <c r="M110" s="74" t="str">
        <f t="shared" si="37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8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9"/>
        <v/>
      </c>
      <c r="AF110" s="41"/>
      <c r="AG110" s="41"/>
      <c r="AH110" s="41"/>
      <c r="AI110" s="41"/>
      <c r="AJ110" s="41"/>
      <c r="AK110" s="41"/>
      <c r="AL110" s="41"/>
      <c r="AM110" s="41"/>
      <c r="AN110" s="45">
        <f t="shared" si="40"/>
        <v>25.288522511097021</v>
      </c>
      <c r="AO110" s="41">
        <v>1577</v>
      </c>
      <c r="AP110" s="110"/>
      <c r="AQ110" s="111"/>
      <c r="AR110" s="126" t="str">
        <f t="shared" si="41"/>
        <v/>
      </c>
      <c r="AS110" s="126" t="str">
        <f t="shared" si="42"/>
        <v/>
      </c>
      <c r="AT110" s="127">
        <v>1801</v>
      </c>
      <c r="AU110" s="128"/>
      <c r="AV110" s="129"/>
      <c r="AW110" s="126" t="str">
        <f t="shared" si="43"/>
        <v/>
      </c>
      <c r="AX110" s="126" t="str">
        <f t="shared" si="44"/>
        <v/>
      </c>
      <c r="AY110" s="64" t="str">
        <f t="shared" si="45"/>
        <v/>
      </c>
      <c r="AZ110" s="97">
        <v>80.400000000000006</v>
      </c>
      <c r="BA110" s="68"/>
      <c r="BB110" s="68"/>
      <c r="BC110" s="68"/>
      <c r="BD110" s="68"/>
      <c r="BE110" s="15"/>
      <c r="BF110" s="5">
        <f t="shared" si="46"/>
        <v>19060</v>
      </c>
      <c r="BG110" s="42">
        <v>10990</v>
      </c>
      <c r="BH110" s="42">
        <v>3710</v>
      </c>
      <c r="BI110" s="42"/>
      <c r="BJ110" s="42"/>
      <c r="BK110" s="42"/>
      <c r="BL110" s="42"/>
      <c r="BM110" s="42">
        <v>4360</v>
      </c>
    </row>
    <row r="111" spans="1:65" outlineLevel="5">
      <c r="A111" s="22">
        <f t="shared" si="48"/>
        <v>3</v>
      </c>
      <c r="B111" s="9">
        <f t="shared" si="47"/>
        <v>43917</v>
      </c>
      <c r="C111" s="51">
        <v>446963</v>
      </c>
      <c r="D111" s="64"/>
      <c r="E111" s="12">
        <v>37</v>
      </c>
      <c r="F111" s="12">
        <v>37</v>
      </c>
      <c r="G111" s="12">
        <v>36</v>
      </c>
      <c r="H111" s="12">
        <v>37</v>
      </c>
      <c r="I111" s="12">
        <v>42</v>
      </c>
      <c r="J111" s="12">
        <v>38</v>
      </c>
      <c r="K111" s="12">
        <v>36</v>
      </c>
      <c r="L111" s="12">
        <v>39</v>
      </c>
      <c r="M111" s="74">
        <f t="shared" si="37"/>
        <v>7.5</v>
      </c>
      <c r="N111" s="83">
        <v>7.48</v>
      </c>
      <c r="O111" s="83">
        <v>7.53</v>
      </c>
      <c r="P111" s="83">
        <v>7.45</v>
      </c>
      <c r="Q111" s="83">
        <v>7.55</v>
      </c>
      <c r="R111" s="83"/>
      <c r="S111" s="83"/>
      <c r="T111" s="83"/>
      <c r="U111" s="83"/>
      <c r="V111" s="5" t="str">
        <f t="shared" si="38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9"/>
        <v/>
      </c>
      <c r="AF111" s="41"/>
      <c r="AG111" s="41"/>
      <c r="AH111" s="41"/>
      <c r="AI111" s="41"/>
      <c r="AJ111" s="41"/>
      <c r="AK111" s="41"/>
      <c r="AL111" s="41"/>
      <c r="AM111" s="41"/>
      <c r="AN111" s="45">
        <f t="shared" si="40"/>
        <v>26.288727752142385</v>
      </c>
      <c r="AO111" s="41">
        <v>1517</v>
      </c>
      <c r="AP111" s="110">
        <v>3.94</v>
      </c>
      <c r="AQ111" s="111">
        <v>3.06</v>
      </c>
      <c r="AR111" s="126">
        <f t="shared" si="41"/>
        <v>77.664974619289339</v>
      </c>
      <c r="AS111" s="126">
        <f t="shared" si="42"/>
        <v>22.335025380710661</v>
      </c>
      <c r="AT111" s="127">
        <v>1802</v>
      </c>
      <c r="AU111" s="128">
        <v>2.27</v>
      </c>
      <c r="AV111" s="129">
        <v>1.35</v>
      </c>
      <c r="AW111" s="126">
        <f t="shared" si="43"/>
        <v>59.471365638766528</v>
      </c>
      <c r="AX111" s="126">
        <f t="shared" si="44"/>
        <v>40.528634361233472</v>
      </c>
      <c r="AY111" s="64">
        <f t="shared" si="45"/>
        <v>57.800511508951388</v>
      </c>
      <c r="AZ111" s="97">
        <v>80.599999999999994</v>
      </c>
      <c r="BA111" s="68"/>
      <c r="BB111" s="68"/>
      <c r="BC111" s="68"/>
      <c r="BD111" s="68"/>
      <c r="BE111" s="15"/>
      <c r="BF111" s="5">
        <f t="shared" si="46"/>
        <v>21340</v>
      </c>
      <c r="BG111" s="42">
        <v>10860</v>
      </c>
      <c r="BH111" s="42">
        <v>5980</v>
      </c>
      <c r="BI111" s="42"/>
      <c r="BJ111" s="42"/>
      <c r="BK111" s="42"/>
      <c r="BL111" s="42"/>
      <c r="BM111" s="42">
        <v>4500</v>
      </c>
    </row>
    <row r="112" spans="1:65" outlineLevel="5">
      <c r="A112" s="22">
        <f t="shared" si="48"/>
        <v>3</v>
      </c>
      <c r="B112" s="9">
        <f t="shared" si="47"/>
        <v>43918</v>
      </c>
      <c r="C112" s="51">
        <v>375583</v>
      </c>
      <c r="D112" s="64"/>
      <c r="E112" s="12">
        <v>37</v>
      </c>
      <c r="F112" s="12">
        <v>37</v>
      </c>
      <c r="G112" s="12">
        <v>36</v>
      </c>
      <c r="H112" s="12">
        <v>37</v>
      </c>
      <c r="I112" s="12">
        <v>42</v>
      </c>
      <c r="J112" s="12">
        <v>38</v>
      </c>
      <c r="K112" s="12">
        <v>36</v>
      </c>
      <c r="L112" s="12">
        <v>39</v>
      </c>
      <c r="M112" s="74" t="str">
        <f t="shared" si="37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8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9"/>
        <v/>
      </c>
      <c r="AF112" s="41"/>
      <c r="AG112" s="41"/>
      <c r="AH112" s="41"/>
      <c r="AI112" s="41"/>
      <c r="AJ112" s="41"/>
      <c r="AK112" s="41"/>
      <c r="AL112" s="41"/>
      <c r="AM112" s="41"/>
      <c r="AN112" s="45">
        <f t="shared" si="40"/>
        <v>24.213721918639951</v>
      </c>
      <c r="AO112" s="41">
        <v>1647</v>
      </c>
      <c r="AP112" s="110"/>
      <c r="AQ112" s="111"/>
      <c r="AR112" s="126" t="str">
        <f t="shared" si="41"/>
        <v/>
      </c>
      <c r="AS112" s="126" t="str">
        <f t="shared" si="42"/>
        <v/>
      </c>
      <c r="AT112" s="127">
        <v>1808</v>
      </c>
      <c r="AU112" s="128"/>
      <c r="AV112" s="129"/>
      <c r="AW112" s="126" t="str">
        <f t="shared" si="43"/>
        <v/>
      </c>
      <c r="AX112" s="126" t="str">
        <f t="shared" si="44"/>
        <v/>
      </c>
      <c r="AY112" s="64" t="str">
        <f t="shared" si="45"/>
        <v/>
      </c>
      <c r="AZ112" s="97"/>
      <c r="BA112" s="68"/>
      <c r="BB112" s="68"/>
      <c r="BC112" s="68"/>
      <c r="BD112" s="68"/>
      <c r="BE112" s="15"/>
      <c r="BF112" s="5">
        <f t="shared" si="46"/>
        <v>22670</v>
      </c>
      <c r="BG112" s="42">
        <v>10830</v>
      </c>
      <c r="BH112" s="42">
        <v>7520</v>
      </c>
      <c r="BI112" s="42"/>
      <c r="BJ112" s="42"/>
      <c r="BK112" s="42"/>
      <c r="BL112" s="42"/>
      <c r="BM112" s="42">
        <v>4320</v>
      </c>
    </row>
    <row r="113" spans="1:65" outlineLevel="5">
      <c r="A113" s="22">
        <f t="shared" si="48"/>
        <v>3</v>
      </c>
      <c r="B113" s="9">
        <f t="shared" si="47"/>
        <v>43919</v>
      </c>
      <c r="C113" s="51">
        <v>356283</v>
      </c>
      <c r="D113" s="64"/>
      <c r="E113" s="12">
        <v>37</v>
      </c>
      <c r="F113" s="12">
        <v>37</v>
      </c>
      <c r="G113" s="12">
        <v>36</v>
      </c>
      <c r="H113" s="12">
        <v>37</v>
      </c>
      <c r="I113" s="12">
        <v>42</v>
      </c>
      <c r="J113" s="12">
        <v>38</v>
      </c>
      <c r="K113" s="12">
        <v>36</v>
      </c>
      <c r="L113" s="12">
        <v>39</v>
      </c>
      <c r="M113" s="74" t="str">
        <f t="shared" si="37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8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9"/>
        <v/>
      </c>
      <c r="AF113" s="41"/>
      <c r="AG113" s="41"/>
      <c r="AH113" s="41"/>
      <c r="AI113" s="41"/>
      <c r="AJ113" s="41"/>
      <c r="AK113" s="41"/>
      <c r="AL113" s="41"/>
      <c r="AM113" s="41"/>
      <c r="AN113" s="45">
        <f t="shared" si="40"/>
        <v>29.301983835415136</v>
      </c>
      <c r="AO113" s="41">
        <v>1361</v>
      </c>
      <c r="AP113" s="110"/>
      <c r="AQ113" s="111"/>
      <c r="AR113" s="126" t="str">
        <f t="shared" si="41"/>
        <v/>
      </c>
      <c r="AS113" s="126" t="str">
        <f t="shared" si="42"/>
        <v/>
      </c>
      <c r="AT113" s="127">
        <v>1487</v>
      </c>
      <c r="AU113" s="128"/>
      <c r="AV113" s="129"/>
      <c r="AW113" s="126" t="str">
        <f t="shared" si="43"/>
        <v/>
      </c>
      <c r="AX113" s="126" t="str">
        <f t="shared" si="44"/>
        <v/>
      </c>
      <c r="AY113" s="64" t="str">
        <f t="shared" si="45"/>
        <v/>
      </c>
      <c r="AZ113" s="97"/>
      <c r="BA113" s="68"/>
      <c r="BB113" s="68"/>
      <c r="BC113" s="68"/>
      <c r="BD113" s="68"/>
      <c r="BE113" s="15"/>
      <c r="BF113" s="5">
        <f t="shared" si="46"/>
        <v>22990</v>
      </c>
      <c r="BG113" s="42">
        <v>10800</v>
      </c>
      <c r="BH113" s="42">
        <v>7600</v>
      </c>
      <c r="BI113" s="42"/>
      <c r="BJ113" s="42"/>
      <c r="BK113" s="42"/>
      <c r="BL113" s="42"/>
      <c r="BM113" s="42">
        <v>4590</v>
      </c>
    </row>
    <row r="114" spans="1:65" outlineLevel="5">
      <c r="A114" s="22">
        <f t="shared" si="48"/>
        <v>3</v>
      </c>
      <c r="B114" s="9">
        <f t="shared" si="47"/>
        <v>43920</v>
      </c>
      <c r="C114" s="51">
        <v>365615</v>
      </c>
      <c r="D114" s="64"/>
      <c r="E114" s="12">
        <v>38</v>
      </c>
      <c r="F114" s="12">
        <v>37</v>
      </c>
      <c r="G114" s="12">
        <v>36</v>
      </c>
      <c r="H114" s="12">
        <v>37</v>
      </c>
      <c r="I114" s="12">
        <v>43</v>
      </c>
      <c r="J114" s="12">
        <v>38</v>
      </c>
      <c r="K114" s="12">
        <v>36</v>
      </c>
      <c r="L114" s="12">
        <v>39</v>
      </c>
      <c r="M114" s="74" t="str">
        <f t="shared" si="37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8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9"/>
        <v/>
      </c>
      <c r="AF114" s="41"/>
      <c r="AG114" s="41"/>
      <c r="AH114" s="41"/>
      <c r="AI114" s="41"/>
      <c r="AJ114" s="41"/>
      <c r="AK114" s="41"/>
      <c r="AL114" s="41"/>
      <c r="AM114" s="41"/>
      <c r="AN114" s="45">
        <f t="shared" si="40"/>
        <v>36.188747731397456</v>
      </c>
      <c r="AO114" s="41">
        <v>1102</v>
      </c>
      <c r="AP114" s="110"/>
      <c r="AQ114" s="111"/>
      <c r="AR114" s="126" t="str">
        <f t="shared" si="41"/>
        <v/>
      </c>
      <c r="AS114" s="126" t="str">
        <f t="shared" si="42"/>
        <v/>
      </c>
      <c r="AT114" s="127">
        <v>1289</v>
      </c>
      <c r="AU114" s="128"/>
      <c r="AV114" s="129"/>
      <c r="AW114" s="126" t="str">
        <f t="shared" si="43"/>
        <v/>
      </c>
      <c r="AX114" s="126" t="str">
        <f t="shared" si="44"/>
        <v/>
      </c>
      <c r="AY114" s="64" t="str">
        <f t="shared" si="45"/>
        <v/>
      </c>
      <c r="AZ114" s="97">
        <v>80.7</v>
      </c>
      <c r="BA114" s="68"/>
      <c r="BB114" s="68"/>
      <c r="BC114" s="68"/>
      <c r="BD114" s="68"/>
      <c r="BE114" s="15"/>
      <c r="BF114" s="5">
        <f t="shared" si="46"/>
        <v>22280</v>
      </c>
      <c r="BG114" s="42">
        <v>10720</v>
      </c>
      <c r="BH114" s="42">
        <v>8930</v>
      </c>
      <c r="BI114" s="42"/>
      <c r="BJ114" s="42"/>
      <c r="BK114" s="42"/>
      <c r="BL114" s="42"/>
      <c r="BM114" s="42">
        <v>2630</v>
      </c>
    </row>
    <row r="115" spans="1:65" ht="17.25" outlineLevel="5" thickBot="1">
      <c r="A115" s="31">
        <f t="shared" si="48"/>
        <v>3</v>
      </c>
      <c r="B115" s="32">
        <f t="shared" si="47"/>
        <v>43921</v>
      </c>
      <c r="C115" s="51">
        <v>377499</v>
      </c>
      <c r="D115" s="64"/>
      <c r="E115" s="12">
        <v>38</v>
      </c>
      <c r="F115" s="12">
        <v>37</v>
      </c>
      <c r="G115" s="12">
        <v>36</v>
      </c>
      <c r="H115" s="12">
        <v>37</v>
      </c>
      <c r="I115" s="12">
        <v>43</v>
      </c>
      <c r="J115" s="12">
        <v>38</v>
      </c>
      <c r="K115" s="12">
        <v>36</v>
      </c>
      <c r="L115" s="12">
        <v>39</v>
      </c>
      <c r="M115" s="74" t="str">
        <f t="shared" si="37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8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9"/>
        <v/>
      </c>
      <c r="AF115" s="41"/>
      <c r="AG115" s="41"/>
      <c r="AH115" s="41"/>
      <c r="AI115" s="41"/>
      <c r="AJ115" s="41"/>
      <c r="AK115" s="41"/>
      <c r="AL115" s="41"/>
      <c r="AM115" s="41"/>
      <c r="AN115" s="45">
        <f t="shared" si="40"/>
        <v>34.173093401885176</v>
      </c>
      <c r="AO115" s="41">
        <v>1167</v>
      </c>
      <c r="AP115" s="110"/>
      <c r="AQ115" s="111"/>
      <c r="AR115" s="126" t="str">
        <f t="shared" si="41"/>
        <v/>
      </c>
      <c r="AS115" s="126" t="str">
        <f t="shared" si="42"/>
        <v/>
      </c>
      <c r="AT115" s="127">
        <v>1311</v>
      </c>
      <c r="AU115" s="128"/>
      <c r="AV115" s="129"/>
      <c r="AW115" s="126" t="str">
        <f t="shared" si="43"/>
        <v/>
      </c>
      <c r="AX115" s="126" t="str">
        <f t="shared" si="44"/>
        <v/>
      </c>
      <c r="AY115" s="64" t="str">
        <f t="shared" si="45"/>
        <v/>
      </c>
      <c r="AZ115" s="97">
        <v>80.900000000000006</v>
      </c>
      <c r="BA115" s="68">
        <v>55.64</v>
      </c>
      <c r="BB115" s="68"/>
      <c r="BC115" s="68"/>
      <c r="BD115" s="68"/>
      <c r="BE115" s="15"/>
      <c r="BF115" s="5">
        <f t="shared" si="46"/>
        <v>19637</v>
      </c>
      <c r="BG115" s="42">
        <v>10660</v>
      </c>
      <c r="BH115" s="42">
        <v>8550</v>
      </c>
      <c r="BI115" s="42"/>
      <c r="BJ115" s="42"/>
      <c r="BK115" s="42"/>
      <c r="BL115" s="42"/>
      <c r="BM115" s="42">
        <v>427</v>
      </c>
    </row>
    <row r="116" spans="1:65" outlineLevel="4">
      <c r="A116" s="157" t="s">
        <v>37</v>
      </c>
      <c r="B116" s="158"/>
      <c r="C116" s="50">
        <f t="shared" ref="C116:BM116" si="49">SUBTOTAL(4,C85:C115)</f>
        <v>528150</v>
      </c>
      <c r="D116" s="60">
        <f t="shared" si="49"/>
        <v>0</v>
      </c>
      <c r="E116" s="28">
        <f t="shared" si="49"/>
        <v>39</v>
      </c>
      <c r="F116" s="28">
        <f t="shared" si="49"/>
        <v>37</v>
      </c>
      <c r="G116" s="28">
        <f t="shared" si="49"/>
        <v>36</v>
      </c>
      <c r="H116" s="28">
        <f t="shared" si="49"/>
        <v>38</v>
      </c>
      <c r="I116" s="28">
        <f t="shared" si="49"/>
        <v>44</v>
      </c>
      <c r="J116" s="28">
        <f t="shared" si="49"/>
        <v>38</v>
      </c>
      <c r="K116" s="28">
        <f t="shared" si="49"/>
        <v>36</v>
      </c>
      <c r="L116" s="28">
        <f t="shared" si="49"/>
        <v>39</v>
      </c>
      <c r="M116" s="71">
        <f t="shared" si="49"/>
        <v>7.5</v>
      </c>
      <c r="N116" s="82">
        <f t="shared" si="49"/>
        <v>7.52</v>
      </c>
      <c r="O116" s="82">
        <f t="shared" si="49"/>
        <v>7.53</v>
      </c>
      <c r="P116" s="82">
        <f t="shared" si="49"/>
        <v>7.46</v>
      </c>
      <c r="Q116" s="82">
        <f t="shared" si="49"/>
        <v>7.55</v>
      </c>
      <c r="R116" s="82">
        <f t="shared" si="49"/>
        <v>0</v>
      </c>
      <c r="S116" s="82">
        <f t="shared" si="49"/>
        <v>0</v>
      </c>
      <c r="T116" s="82">
        <f t="shared" si="49"/>
        <v>0</v>
      </c>
      <c r="U116" s="82">
        <f t="shared" si="49"/>
        <v>0</v>
      </c>
      <c r="V116" s="29">
        <f t="shared" si="49"/>
        <v>0</v>
      </c>
      <c r="W116" s="39">
        <f t="shared" si="49"/>
        <v>0</v>
      </c>
      <c r="X116" s="39">
        <f t="shared" si="49"/>
        <v>0</v>
      </c>
      <c r="Y116" s="39">
        <f t="shared" si="49"/>
        <v>0</v>
      </c>
      <c r="Z116" s="39">
        <f t="shared" si="49"/>
        <v>0</v>
      </c>
      <c r="AA116" s="39">
        <f t="shared" si="49"/>
        <v>0</v>
      </c>
      <c r="AB116" s="39">
        <f t="shared" si="49"/>
        <v>0</v>
      </c>
      <c r="AC116" s="39">
        <f t="shared" si="49"/>
        <v>0</v>
      </c>
      <c r="AD116" s="39">
        <f t="shared" si="49"/>
        <v>0</v>
      </c>
      <c r="AE116" s="29">
        <f t="shared" si="49"/>
        <v>0</v>
      </c>
      <c r="AF116" s="39">
        <f t="shared" si="49"/>
        <v>0</v>
      </c>
      <c r="AG116" s="39">
        <f t="shared" si="49"/>
        <v>0</v>
      </c>
      <c r="AH116" s="39">
        <f t="shared" si="49"/>
        <v>0</v>
      </c>
      <c r="AI116" s="39">
        <f t="shared" si="49"/>
        <v>0</v>
      </c>
      <c r="AJ116" s="39">
        <f t="shared" si="49"/>
        <v>0</v>
      </c>
      <c r="AK116" s="39">
        <f t="shared" si="49"/>
        <v>0</v>
      </c>
      <c r="AL116" s="39">
        <f t="shared" si="49"/>
        <v>0</v>
      </c>
      <c r="AM116" s="39">
        <f t="shared" si="49"/>
        <v>0</v>
      </c>
      <c r="AN116" s="39">
        <f t="shared" si="49"/>
        <v>37.551789077212803</v>
      </c>
      <c r="AO116" s="39">
        <f t="shared" si="49"/>
        <v>1647</v>
      </c>
      <c r="AP116" s="104">
        <f t="shared" si="49"/>
        <v>4.91</v>
      </c>
      <c r="AQ116" s="105">
        <f t="shared" si="49"/>
        <v>3.89</v>
      </c>
      <c r="AR116" s="106">
        <f t="shared" si="49"/>
        <v>79.226069246435856</v>
      </c>
      <c r="AS116" s="106">
        <f t="shared" si="49"/>
        <v>24.031007751937977</v>
      </c>
      <c r="AT116" s="107">
        <f t="shared" si="49"/>
        <v>1845</v>
      </c>
      <c r="AU116" s="108">
        <f t="shared" si="49"/>
        <v>2.38</v>
      </c>
      <c r="AV116" s="109">
        <f t="shared" si="49"/>
        <v>1.5</v>
      </c>
      <c r="AW116" s="106">
        <f t="shared" si="49"/>
        <v>63.02521008403361</v>
      </c>
      <c r="AX116" s="106">
        <f t="shared" si="49"/>
        <v>40.707964601769895</v>
      </c>
      <c r="AY116" s="60">
        <f t="shared" si="49"/>
        <v>57.800511508951388</v>
      </c>
      <c r="AZ116" s="96">
        <f t="shared" si="49"/>
        <v>81</v>
      </c>
      <c r="BA116" s="67">
        <f t="shared" si="49"/>
        <v>55.64</v>
      </c>
      <c r="BB116" s="67">
        <f t="shared" si="49"/>
        <v>0</v>
      </c>
      <c r="BC116" s="67">
        <f t="shared" si="49"/>
        <v>0</v>
      </c>
      <c r="BD116" s="67">
        <f t="shared" si="49"/>
        <v>0</v>
      </c>
      <c r="BE116" s="27">
        <f t="shared" si="49"/>
        <v>0</v>
      </c>
      <c r="BF116" s="29">
        <f t="shared" si="49"/>
        <v>22990</v>
      </c>
      <c r="BG116" s="39">
        <f t="shared" si="49"/>
        <v>12540</v>
      </c>
      <c r="BH116" s="40">
        <f t="shared" si="49"/>
        <v>10650</v>
      </c>
      <c r="BI116" s="40">
        <f t="shared" si="49"/>
        <v>0</v>
      </c>
      <c r="BJ116" s="40">
        <f t="shared" si="49"/>
        <v>0</v>
      </c>
      <c r="BK116" s="40">
        <f t="shared" si="49"/>
        <v>0</v>
      </c>
      <c r="BL116" s="40">
        <f t="shared" si="49"/>
        <v>0</v>
      </c>
      <c r="BM116" s="27">
        <f t="shared" si="49"/>
        <v>4710</v>
      </c>
    </row>
    <row r="117" spans="1:65" outlineLevel="3">
      <c r="A117" s="187" t="s">
        <v>26</v>
      </c>
      <c r="B117" s="188"/>
      <c r="C117" s="51">
        <f t="shared" ref="C117:BM117" si="50">SUBTOTAL(5,C85:C115)</f>
        <v>345535</v>
      </c>
      <c r="D117" s="61">
        <f t="shared" si="50"/>
        <v>0</v>
      </c>
      <c r="E117" s="12">
        <f t="shared" si="50"/>
        <v>34</v>
      </c>
      <c r="F117" s="12">
        <f t="shared" si="50"/>
        <v>32</v>
      </c>
      <c r="G117" s="12">
        <f t="shared" si="50"/>
        <v>30</v>
      </c>
      <c r="H117" s="12">
        <f t="shared" si="50"/>
        <v>35</v>
      </c>
      <c r="I117" s="12">
        <f t="shared" si="50"/>
        <v>40</v>
      </c>
      <c r="J117" s="12">
        <f t="shared" si="50"/>
        <v>33</v>
      </c>
      <c r="K117" s="12">
        <f t="shared" si="50"/>
        <v>30</v>
      </c>
      <c r="L117" s="12">
        <f t="shared" si="50"/>
        <v>36</v>
      </c>
      <c r="M117" s="72">
        <f t="shared" si="50"/>
        <v>7.4</v>
      </c>
      <c r="N117" s="83">
        <f t="shared" si="50"/>
        <v>7.34</v>
      </c>
      <c r="O117" s="83">
        <f t="shared" si="50"/>
        <v>7.38</v>
      </c>
      <c r="P117" s="83">
        <f t="shared" si="50"/>
        <v>7.32</v>
      </c>
      <c r="Q117" s="83">
        <f t="shared" si="50"/>
        <v>7.4</v>
      </c>
      <c r="R117" s="83">
        <f t="shared" si="50"/>
        <v>0</v>
      </c>
      <c r="S117" s="83">
        <f t="shared" si="50"/>
        <v>0</v>
      </c>
      <c r="T117" s="83">
        <f t="shared" si="50"/>
        <v>0</v>
      </c>
      <c r="U117" s="83">
        <f t="shared" si="50"/>
        <v>0</v>
      </c>
      <c r="V117" s="6">
        <f t="shared" si="50"/>
        <v>0</v>
      </c>
      <c r="W117" s="41">
        <f t="shared" si="50"/>
        <v>0</v>
      </c>
      <c r="X117" s="41">
        <f t="shared" si="50"/>
        <v>0</v>
      </c>
      <c r="Y117" s="41">
        <f t="shared" si="50"/>
        <v>0</v>
      </c>
      <c r="Z117" s="41">
        <f t="shared" si="50"/>
        <v>0</v>
      </c>
      <c r="AA117" s="41">
        <f t="shared" si="50"/>
        <v>0</v>
      </c>
      <c r="AB117" s="41">
        <f t="shared" si="50"/>
        <v>0</v>
      </c>
      <c r="AC117" s="41">
        <f t="shared" si="50"/>
        <v>0</v>
      </c>
      <c r="AD117" s="41">
        <f t="shared" si="50"/>
        <v>0</v>
      </c>
      <c r="AE117" s="6">
        <f t="shared" si="50"/>
        <v>0</v>
      </c>
      <c r="AF117" s="41">
        <f t="shared" si="50"/>
        <v>0</v>
      </c>
      <c r="AG117" s="41">
        <f t="shared" si="50"/>
        <v>0</v>
      </c>
      <c r="AH117" s="41">
        <f t="shared" si="50"/>
        <v>0</v>
      </c>
      <c r="AI117" s="41">
        <f t="shared" si="50"/>
        <v>0</v>
      </c>
      <c r="AJ117" s="41">
        <f t="shared" si="50"/>
        <v>0</v>
      </c>
      <c r="AK117" s="41">
        <f t="shared" si="50"/>
        <v>0</v>
      </c>
      <c r="AL117" s="41">
        <f t="shared" si="50"/>
        <v>0</v>
      </c>
      <c r="AM117" s="41">
        <f t="shared" si="50"/>
        <v>0</v>
      </c>
      <c r="AN117" s="41">
        <f t="shared" si="50"/>
        <v>24.213721918639951</v>
      </c>
      <c r="AO117" s="41">
        <f t="shared" si="50"/>
        <v>1062</v>
      </c>
      <c r="AP117" s="110">
        <f t="shared" si="50"/>
        <v>3.87</v>
      </c>
      <c r="AQ117" s="111">
        <f t="shared" si="50"/>
        <v>2.94</v>
      </c>
      <c r="AR117" s="112">
        <f t="shared" si="50"/>
        <v>75.968992248062023</v>
      </c>
      <c r="AS117" s="112">
        <f t="shared" si="50"/>
        <v>20.773930753564144</v>
      </c>
      <c r="AT117" s="113">
        <f t="shared" si="50"/>
        <v>1289</v>
      </c>
      <c r="AU117" s="114">
        <f t="shared" si="50"/>
        <v>2.2599999999999998</v>
      </c>
      <c r="AV117" s="115">
        <f t="shared" si="50"/>
        <v>1.34</v>
      </c>
      <c r="AW117" s="112">
        <f t="shared" si="50"/>
        <v>59.292035398230105</v>
      </c>
      <c r="AX117" s="112">
        <f t="shared" si="50"/>
        <v>36.97478991596639</v>
      </c>
      <c r="AY117" s="61">
        <f t="shared" si="50"/>
        <v>53.555924412666009</v>
      </c>
      <c r="AZ117" s="97">
        <f t="shared" si="50"/>
        <v>80.400000000000006</v>
      </c>
      <c r="BA117" s="68">
        <f t="shared" si="50"/>
        <v>55.64</v>
      </c>
      <c r="BB117" s="68">
        <f t="shared" si="50"/>
        <v>0</v>
      </c>
      <c r="BC117" s="68">
        <f t="shared" si="50"/>
        <v>0</v>
      </c>
      <c r="BD117" s="68">
        <f t="shared" si="50"/>
        <v>0</v>
      </c>
      <c r="BE117" s="15">
        <f t="shared" si="50"/>
        <v>0</v>
      </c>
      <c r="BF117" s="6">
        <f t="shared" si="50"/>
        <v>13470</v>
      </c>
      <c r="BG117" s="41">
        <f t="shared" si="50"/>
        <v>4800</v>
      </c>
      <c r="BH117" s="42">
        <f t="shared" si="50"/>
        <v>2400</v>
      </c>
      <c r="BI117" s="42">
        <f t="shared" si="50"/>
        <v>0</v>
      </c>
      <c r="BJ117" s="42">
        <f t="shared" si="50"/>
        <v>0</v>
      </c>
      <c r="BK117" s="42">
        <f t="shared" si="50"/>
        <v>0</v>
      </c>
      <c r="BL117" s="42">
        <f t="shared" si="50"/>
        <v>0</v>
      </c>
      <c r="BM117" s="15">
        <f t="shared" si="50"/>
        <v>427</v>
      </c>
    </row>
    <row r="118" spans="1:65" outlineLevel="2">
      <c r="A118" s="187" t="s">
        <v>15</v>
      </c>
      <c r="B118" s="188"/>
      <c r="C118" s="51">
        <f>IFERROR(SUBTOTAL(1,C85:C115),"")</f>
        <v>390239.06451612903</v>
      </c>
      <c r="D118" s="61" t="str">
        <f t="shared" ref="D118:BM118" si="51">IFERROR(SUBTOTAL(1,D85:D115),"")</f>
        <v/>
      </c>
      <c r="E118" s="12">
        <f t="shared" si="51"/>
        <v>37.193548387096776</v>
      </c>
      <c r="F118" s="12">
        <f t="shared" si="51"/>
        <v>34.903225806451616</v>
      </c>
      <c r="G118" s="12">
        <f t="shared" si="51"/>
        <v>33.193548387096776</v>
      </c>
      <c r="H118" s="12">
        <f t="shared" si="51"/>
        <v>36.387096774193552</v>
      </c>
      <c r="I118" s="12">
        <f t="shared" si="51"/>
        <v>42.29032258064516</v>
      </c>
      <c r="J118" s="12">
        <f t="shared" si="51"/>
        <v>35.258064516129032</v>
      </c>
      <c r="K118" s="12">
        <f t="shared" si="51"/>
        <v>33.032258064516128</v>
      </c>
      <c r="L118" s="12">
        <f t="shared" si="51"/>
        <v>37.677419354838712</v>
      </c>
      <c r="M118" s="72">
        <f t="shared" si="51"/>
        <v>7.45</v>
      </c>
      <c r="N118" s="83">
        <f t="shared" si="51"/>
        <v>7.4349999999999996</v>
      </c>
      <c r="O118" s="83">
        <f t="shared" si="51"/>
        <v>7.4450000000000003</v>
      </c>
      <c r="P118" s="83">
        <f t="shared" si="51"/>
        <v>7.39</v>
      </c>
      <c r="Q118" s="83">
        <f t="shared" si="51"/>
        <v>7.4675000000000002</v>
      </c>
      <c r="R118" s="83" t="str">
        <f t="shared" si="51"/>
        <v/>
      </c>
      <c r="S118" s="83" t="str">
        <f t="shared" si="51"/>
        <v/>
      </c>
      <c r="T118" s="83" t="str">
        <f t="shared" si="51"/>
        <v/>
      </c>
      <c r="U118" s="83" t="str">
        <f t="shared" si="51"/>
        <v/>
      </c>
      <c r="V118" s="6" t="str">
        <f t="shared" si="51"/>
        <v/>
      </c>
      <c r="W118" s="41" t="str">
        <f t="shared" si="51"/>
        <v/>
      </c>
      <c r="X118" s="41" t="str">
        <f t="shared" si="51"/>
        <v/>
      </c>
      <c r="Y118" s="41" t="str">
        <f t="shared" si="51"/>
        <v/>
      </c>
      <c r="Z118" s="41" t="str">
        <f t="shared" si="51"/>
        <v/>
      </c>
      <c r="AA118" s="41" t="str">
        <f t="shared" si="51"/>
        <v/>
      </c>
      <c r="AB118" s="41" t="str">
        <f t="shared" si="51"/>
        <v/>
      </c>
      <c r="AC118" s="41" t="str">
        <f t="shared" si="51"/>
        <v/>
      </c>
      <c r="AD118" s="41" t="str">
        <f t="shared" si="51"/>
        <v/>
      </c>
      <c r="AE118" s="6" t="str">
        <f t="shared" si="51"/>
        <v/>
      </c>
      <c r="AF118" s="41" t="str">
        <f t="shared" si="51"/>
        <v/>
      </c>
      <c r="AG118" s="41" t="str">
        <f t="shared" si="51"/>
        <v/>
      </c>
      <c r="AH118" s="41" t="str">
        <f t="shared" si="51"/>
        <v/>
      </c>
      <c r="AI118" s="41" t="str">
        <f t="shared" si="51"/>
        <v/>
      </c>
      <c r="AJ118" s="41" t="str">
        <f t="shared" si="51"/>
        <v/>
      </c>
      <c r="AK118" s="41" t="str">
        <f t="shared" si="51"/>
        <v/>
      </c>
      <c r="AL118" s="41" t="str">
        <f t="shared" si="51"/>
        <v/>
      </c>
      <c r="AM118" s="41" t="str">
        <f t="shared" si="51"/>
        <v/>
      </c>
      <c r="AN118" s="41">
        <f t="shared" si="51"/>
        <v>31.781883891265327</v>
      </c>
      <c r="AO118" s="41">
        <f t="shared" si="51"/>
        <v>1274.1935483870968</v>
      </c>
      <c r="AP118" s="110">
        <f t="shared" si="51"/>
        <v>4.3125000000000009</v>
      </c>
      <c r="AQ118" s="111">
        <f t="shared" si="51"/>
        <v>3.3625000000000003</v>
      </c>
      <c r="AR118" s="112">
        <f t="shared" si="51"/>
        <v>77.861808145444598</v>
      </c>
      <c r="AS118" s="112">
        <f t="shared" si="51"/>
        <v>22.138191854555402</v>
      </c>
      <c r="AT118" s="113">
        <f t="shared" si="51"/>
        <v>1451.7096774193549</v>
      </c>
      <c r="AU118" s="114">
        <f t="shared" si="51"/>
        <v>2.3125</v>
      </c>
      <c r="AV118" s="115">
        <f t="shared" si="51"/>
        <v>1.415</v>
      </c>
      <c r="AW118" s="112">
        <f t="shared" si="51"/>
        <v>61.152280985385758</v>
      </c>
      <c r="AX118" s="112">
        <f t="shared" si="51"/>
        <v>38.847719014614242</v>
      </c>
      <c r="AY118" s="61">
        <f t="shared" si="51"/>
        <v>55.244551536131894</v>
      </c>
      <c r="AZ118" s="97">
        <f t="shared" si="51"/>
        <v>80.740909090909099</v>
      </c>
      <c r="BA118" s="68">
        <f t="shared" si="51"/>
        <v>55.64</v>
      </c>
      <c r="BB118" s="68" t="str">
        <f t="shared" si="51"/>
        <v/>
      </c>
      <c r="BC118" s="68" t="str">
        <f t="shared" si="51"/>
        <v/>
      </c>
      <c r="BD118" s="68" t="str">
        <f t="shared" si="51"/>
        <v/>
      </c>
      <c r="BE118" s="15" t="str">
        <f>IFERROR(SUBTOTAL(1,BE85:BE115),"")</f>
        <v/>
      </c>
      <c r="BF118" s="6">
        <f t="shared" si="51"/>
        <v>20008.290322580644</v>
      </c>
      <c r="BG118" s="41">
        <f t="shared" si="51"/>
        <v>10265.483870967742</v>
      </c>
      <c r="BH118" s="42">
        <f t="shared" si="51"/>
        <v>5764.8387096774195</v>
      </c>
      <c r="BI118" s="42" t="str">
        <f t="shared" si="51"/>
        <v/>
      </c>
      <c r="BJ118" s="42" t="str">
        <f t="shared" si="51"/>
        <v/>
      </c>
      <c r="BK118" s="42" t="str">
        <f t="shared" si="51"/>
        <v/>
      </c>
      <c r="BL118" s="42" t="str">
        <f t="shared" si="51"/>
        <v/>
      </c>
      <c r="BM118" s="15">
        <f t="shared" si="51"/>
        <v>3977.9677419354839</v>
      </c>
    </row>
    <row r="119" spans="1:65" ht="17.25" outlineLevel="1" thickBot="1">
      <c r="A119" s="189" t="s">
        <v>58</v>
      </c>
      <c r="B119" s="190"/>
      <c r="C119" s="52">
        <f>SUBTOTAL(9,C85:C115)</f>
        <v>12097411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39500</v>
      </c>
      <c r="AP119" s="116"/>
      <c r="AQ119" s="117"/>
      <c r="AR119" s="118"/>
      <c r="AS119" s="118"/>
      <c r="AT119" s="119">
        <f>SUBTOTAL(9,AT85:AT115)</f>
        <v>45003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2">SUBTOTAL(9,BF85:BF115)</f>
        <v>620257</v>
      </c>
      <c r="BG119" s="43">
        <f t="shared" si="52"/>
        <v>318230</v>
      </c>
      <c r="BH119" s="44">
        <f t="shared" si="52"/>
        <v>178710</v>
      </c>
      <c r="BI119" s="44">
        <f t="shared" si="52"/>
        <v>0</v>
      </c>
      <c r="BJ119" s="44">
        <f t="shared" si="52"/>
        <v>0</v>
      </c>
      <c r="BK119" s="44">
        <f t="shared" si="52"/>
        <v>0</v>
      </c>
      <c r="BL119" s="44">
        <f t="shared" si="52"/>
        <v>0</v>
      </c>
      <c r="BM119" s="16">
        <f t="shared" si="52"/>
        <v>123317</v>
      </c>
    </row>
    <row r="120" spans="1:65" outlineLevel="5">
      <c r="A120" s="21">
        <f t="shared" si="48"/>
        <v>4</v>
      </c>
      <c r="B120" s="33">
        <f>B115+1</f>
        <v>43922</v>
      </c>
      <c r="C120" s="51">
        <v>378795</v>
      </c>
      <c r="D120" s="64">
        <f t="shared" ref="D120:D149" si="53">IFERROR(ROUND(AVERAGE(E120:L120),1),"")</f>
        <v>38</v>
      </c>
      <c r="E120" s="12">
        <v>38</v>
      </c>
      <c r="F120" s="12">
        <v>37</v>
      </c>
      <c r="G120" s="12">
        <v>37</v>
      </c>
      <c r="H120" s="12">
        <v>37</v>
      </c>
      <c r="I120" s="12">
        <v>43</v>
      </c>
      <c r="J120" s="12">
        <v>38</v>
      </c>
      <c r="K120" s="12">
        <v>36</v>
      </c>
      <c r="L120" s="12">
        <v>38</v>
      </c>
      <c r="M120" s="74" t="str">
        <f t="shared" ref="M120:M149" si="54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5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6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5">
        <f t="shared" ref="AN120:AN149" si="57">39880/AO120</f>
        <v>34.408973252804138</v>
      </c>
      <c r="AO120" s="41">
        <v>1159</v>
      </c>
      <c r="AP120" s="110"/>
      <c r="AQ120" s="111"/>
      <c r="AR120" s="126" t="str">
        <f t="shared" ref="AR120:AR149" si="58">IFERROR(AQ120/AP120*100,"")</f>
        <v/>
      </c>
      <c r="AS120" s="126" t="str">
        <f t="shared" ref="AS120:AS149" si="59">IFERROR(100-AR120,"")</f>
        <v/>
      </c>
      <c r="AT120" s="127">
        <v>1310</v>
      </c>
      <c r="AU120" s="128"/>
      <c r="AV120" s="129"/>
      <c r="AW120" s="126" t="str">
        <f t="shared" ref="AW120:AW149" si="60">IFERROR(AV120/AU120*100,"")</f>
        <v/>
      </c>
      <c r="AX120" s="126" t="str">
        <f t="shared" ref="AX120:AX149" si="61">IFERROR(100-AW120,"")</f>
        <v/>
      </c>
      <c r="AY120" s="64" t="str">
        <f t="shared" ref="AY120:AY149" si="62">IFERROR((1-((AW120*AS120)/(AX120*AR120)))*100,"")</f>
        <v/>
      </c>
      <c r="AZ120" s="97">
        <v>80.900000000000006</v>
      </c>
      <c r="BA120" s="68"/>
      <c r="BB120" s="68"/>
      <c r="BC120" s="68"/>
      <c r="BD120" s="68"/>
      <c r="BE120" s="15"/>
      <c r="BF120" s="5">
        <f t="shared" ref="BF120:BF149" si="63">IF(SUM(BG120:BM120)=0,"",SUM(BG120:BM120))</f>
        <v>19060</v>
      </c>
      <c r="BG120" s="42">
        <v>10860</v>
      </c>
      <c r="BH120" s="42">
        <v>4290</v>
      </c>
      <c r="BI120" s="42"/>
      <c r="BJ120" s="42"/>
      <c r="BK120" s="42"/>
      <c r="BL120" s="42"/>
      <c r="BM120" s="42">
        <v>3910</v>
      </c>
    </row>
    <row r="121" spans="1:65" outlineLevel="5">
      <c r="A121" s="22">
        <f t="shared" si="48"/>
        <v>4</v>
      </c>
      <c r="B121" s="9">
        <f t="shared" si="47"/>
        <v>43923</v>
      </c>
      <c r="C121" s="51">
        <v>364465</v>
      </c>
      <c r="D121" s="64">
        <f t="shared" si="53"/>
        <v>38.4</v>
      </c>
      <c r="E121" s="12">
        <v>38</v>
      </c>
      <c r="F121" s="12">
        <v>37</v>
      </c>
      <c r="G121" s="12">
        <v>37</v>
      </c>
      <c r="H121" s="12">
        <v>38</v>
      </c>
      <c r="I121" s="12">
        <v>43</v>
      </c>
      <c r="J121" s="12">
        <v>38</v>
      </c>
      <c r="K121" s="12">
        <v>37</v>
      </c>
      <c r="L121" s="12">
        <v>39</v>
      </c>
      <c r="M121" s="74" t="str">
        <f t="shared" si="54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5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6"/>
        <v/>
      </c>
      <c r="AF121" s="41"/>
      <c r="AG121" s="41"/>
      <c r="AH121" s="41"/>
      <c r="AI121" s="41"/>
      <c r="AJ121" s="41"/>
      <c r="AK121" s="41"/>
      <c r="AL121" s="41"/>
      <c r="AM121" s="41"/>
      <c r="AN121" s="45">
        <f t="shared" si="57"/>
        <v>39.800399201596804</v>
      </c>
      <c r="AO121" s="41">
        <v>1002</v>
      </c>
      <c r="AP121" s="110"/>
      <c r="AQ121" s="111"/>
      <c r="AR121" s="126" t="str">
        <f t="shared" si="58"/>
        <v/>
      </c>
      <c r="AS121" s="126" t="str">
        <f t="shared" si="59"/>
        <v/>
      </c>
      <c r="AT121" s="127">
        <v>965</v>
      </c>
      <c r="AU121" s="128"/>
      <c r="AV121" s="129"/>
      <c r="AW121" s="126" t="str">
        <f t="shared" si="60"/>
        <v/>
      </c>
      <c r="AX121" s="126" t="str">
        <f t="shared" si="61"/>
        <v/>
      </c>
      <c r="AY121" s="64" t="str">
        <f t="shared" si="62"/>
        <v/>
      </c>
      <c r="AZ121" s="97">
        <v>80.5</v>
      </c>
      <c r="BA121" s="68"/>
      <c r="BB121" s="68"/>
      <c r="BC121" s="68"/>
      <c r="BD121" s="68"/>
      <c r="BE121" s="15"/>
      <c r="BF121" s="5">
        <f t="shared" si="63"/>
        <v>18890</v>
      </c>
      <c r="BG121" s="42">
        <v>11350</v>
      </c>
      <c r="BH121" s="42">
        <v>3290</v>
      </c>
      <c r="BI121" s="42"/>
      <c r="BJ121" s="42"/>
      <c r="BK121" s="42"/>
      <c r="BL121" s="42"/>
      <c r="BM121" s="42">
        <v>4250</v>
      </c>
    </row>
    <row r="122" spans="1:65" outlineLevel="5">
      <c r="A122" s="22">
        <f t="shared" si="48"/>
        <v>4</v>
      </c>
      <c r="B122" s="9">
        <f t="shared" si="47"/>
        <v>43924</v>
      </c>
      <c r="C122" s="51">
        <v>344438</v>
      </c>
      <c r="D122" s="64">
        <f t="shared" si="53"/>
        <v>39.1</v>
      </c>
      <c r="E122" s="12">
        <v>39</v>
      </c>
      <c r="F122" s="12">
        <v>38</v>
      </c>
      <c r="G122" s="12">
        <v>39</v>
      </c>
      <c r="H122" s="12">
        <v>37</v>
      </c>
      <c r="I122" s="12">
        <v>44</v>
      </c>
      <c r="J122" s="12">
        <v>38</v>
      </c>
      <c r="K122" s="12">
        <v>39</v>
      </c>
      <c r="L122" s="12">
        <v>39</v>
      </c>
      <c r="M122" s="74">
        <f t="shared" si="54"/>
        <v>7.4</v>
      </c>
      <c r="N122" s="83">
        <v>7.42</v>
      </c>
      <c r="O122" s="83">
        <v>7.45</v>
      </c>
      <c r="P122" s="83">
        <v>7.4</v>
      </c>
      <c r="Q122" s="83">
        <v>7.48</v>
      </c>
      <c r="R122" s="83"/>
      <c r="S122" s="83"/>
      <c r="T122" s="83"/>
      <c r="U122" s="83"/>
      <c r="V122" s="5" t="str">
        <f t="shared" si="55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6"/>
        <v/>
      </c>
      <c r="AF122" s="41"/>
      <c r="AG122" s="41"/>
      <c r="AH122" s="41"/>
      <c r="AI122" s="41"/>
      <c r="AJ122" s="41"/>
      <c r="AK122" s="41"/>
      <c r="AL122" s="41"/>
      <c r="AM122" s="41"/>
      <c r="AN122" s="45">
        <f t="shared" si="57"/>
        <v>38.494208494208493</v>
      </c>
      <c r="AO122" s="41">
        <v>1036</v>
      </c>
      <c r="AP122" s="110">
        <v>3.77</v>
      </c>
      <c r="AQ122" s="111">
        <v>2.99</v>
      </c>
      <c r="AR122" s="126">
        <f t="shared" si="58"/>
        <v>79.310344827586206</v>
      </c>
      <c r="AS122" s="126">
        <f t="shared" si="59"/>
        <v>20.689655172413794</v>
      </c>
      <c r="AT122" s="127">
        <v>1051</v>
      </c>
      <c r="AU122" s="128">
        <v>2.2000000000000002</v>
      </c>
      <c r="AV122" s="129">
        <v>1.33</v>
      </c>
      <c r="AW122" s="126">
        <f t="shared" si="60"/>
        <v>60.454545454545453</v>
      </c>
      <c r="AX122" s="126">
        <f t="shared" si="61"/>
        <v>39.545454545454547</v>
      </c>
      <c r="AY122" s="64">
        <f t="shared" si="62"/>
        <v>60.119940029985017</v>
      </c>
      <c r="AZ122" s="97">
        <v>80.400000000000006</v>
      </c>
      <c r="BA122" s="68"/>
      <c r="BB122" s="68"/>
      <c r="BC122" s="68"/>
      <c r="BD122" s="68"/>
      <c r="BE122" s="15"/>
      <c r="BF122" s="5">
        <f t="shared" si="63"/>
        <v>14550</v>
      </c>
      <c r="BG122" s="42">
        <v>8910</v>
      </c>
      <c r="BH122" s="42">
        <v>1200</v>
      </c>
      <c r="BI122" s="42"/>
      <c r="BJ122" s="42"/>
      <c r="BK122" s="42"/>
      <c r="BL122" s="42"/>
      <c r="BM122" s="42">
        <v>4440</v>
      </c>
    </row>
    <row r="123" spans="1:65" outlineLevel="5">
      <c r="A123" s="22">
        <f t="shared" si="48"/>
        <v>4</v>
      </c>
      <c r="B123" s="9">
        <f t="shared" si="47"/>
        <v>43925</v>
      </c>
      <c r="C123" s="51">
        <v>324830</v>
      </c>
      <c r="D123" s="64">
        <f t="shared" si="53"/>
        <v>38.799999999999997</v>
      </c>
      <c r="E123" s="12">
        <v>38</v>
      </c>
      <c r="F123" s="12">
        <v>38</v>
      </c>
      <c r="G123" s="12">
        <v>39</v>
      </c>
      <c r="H123" s="12">
        <v>37</v>
      </c>
      <c r="I123" s="12">
        <v>43</v>
      </c>
      <c r="J123" s="12">
        <v>38</v>
      </c>
      <c r="K123" s="12">
        <v>39</v>
      </c>
      <c r="L123" s="12">
        <v>38</v>
      </c>
      <c r="M123" s="74" t="str">
        <f t="shared" si="54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5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6"/>
        <v/>
      </c>
      <c r="AF123" s="41"/>
      <c r="AG123" s="41"/>
      <c r="AH123" s="41"/>
      <c r="AI123" s="41"/>
      <c r="AJ123" s="41"/>
      <c r="AK123" s="41"/>
      <c r="AL123" s="41"/>
      <c r="AM123" s="41"/>
      <c r="AN123" s="45">
        <f t="shared" si="57"/>
        <v>34.46845289541919</v>
      </c>
      <c r="AO123" s="41">
        <v>1157</v>
      </c>
      <c r="AP123" s="110"/>
      <c r="AQ123" s="111"/>
      <c r="AR123" s="126" t="str">
        <f t="shared" si="58"/>
        <v/>
      </c>
      <c r="AS123" s="126" t="str">
        <f t="shared" si="59"/>
        <v/>
      </c>
      <c r="AT123" s="127">
        <v>1357</v>
      </c>
      <c r="AU123" s="128"/>
      <c r="AV123" s="129"/>
      <c r="AW123" s="126" t="str">
        <f t="shared" si="60"/>
        <v/>
      </c>
      <c r="AX123" s="126" t="str">
        <f t="shared" si="61"/>
        <v/>
      </c>
      <c r="AY123" s="64" t="str">
        <f t="shared" si="62"/>
        <v/>
      </c>
      <c r="AZ123" s="97"/>
      <c r="BA123" s="68"/>
      <c r="BB123" s="68"/>
      <c r="BC123" s="68"/>
      <c r="BD123" s="68"/>
      <c r="BE123" s="15"/>
      <c r="BF123" s="5">
        <f t="shared" si="63"/>
        <v>18100</v>
      </c>
      <c r="BG123" s="42">
        <v>10210</v>
      </c>
      <c r="BH123" s="42">
        <v>3450</v>
      </c>
      <c r="BI123" s="42"/>
      <c r="BJ123" s="42"/>
      <c r="BK123" s="42"/>
      <c r="BL123" s="42"/>
      <c r="BM123" s="42">
        <v>4440</v>
      </c>
    </row>
    <row r="124" spans="1:65" outlineLevel="5">
      <c r="A124" s="22">
        <f t="shared" si="48"/>
        <v>4</v>
      </c>
      <c r="B124" s="9">
        <f t="shared" si="47"/>
        <v>43926</v>
      </c>
      <c r="C124" s="51">
        <v>314535</v>
      </c>
      <c r="D124" s="64">
        <f t="shared" si="53"/>
        <v>38.799999999999997</v>
      </c>
      <c r="E124" s="12">
        <v>38</v>
      </c>
      <c r="F124" s="12">
        <v>38</v>
      </c>
      <c r="G124" s="12">
        <v>39</v>
      </c>
      <c r="H124" s="12">
        <v>37</v>
      </c>
      <c r="I124" s="12">
        <v>43</v>
      </c>
      <c r="J124" s="12">
        <v>38</v>
      </c>
      <c r="K124" s="12">
        <v>39</v>
      </c>
      <c r="L124" s="12">
        <v>38</v>
      </c>
      <c r="M124" s="74" t="str">
        <f t="shared" si="54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5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6"/>
        <v/>
      </c>
      <c r="AF124" s="41"/>
      <c r="AG124" s="41"/>
      <c r="AH124" s="41"/>
      <c r="AI124" s="41"/>
      <c r="AJ124" s="41"/>
      <c r="AK124" s="41"/>
      <c r="AL124" s="41"/>
      <c r="AM124" s="41"/>
      <c r="AN124" s="45">
        <f t="shared" si="57"/>
        <v>32.057877813504824</v>
      </c>
      <c r="AO124" s="41">
        <v>1244</v>
      </c>
      <c r="AP124" s="110"/>
      <c r="AQ124" s="111"/>
      <c r="AR124" s="126" t="str">
        <f t="shared" si="58"/>
        <v/>
      </c>
      <c r="AS124" s="126" t="str">
        <f t="shared" si="59"/>
        <v/>
      </c>
      <c r="AT124" s="127">
        <v>1355</v>
      </c>
      <c r="AU124" s="128"/>
      <c r="AV124" s="129"/>
      <c r="AW124" s="126" t="str">
        <f t="shared" si="60"/>
        <v/>
      </c>
      <c r="AX124" s="126" t="str">
        <f t="shared" si="61"/>
        <v/>
      </c>
      <c r="AY124" s="64" t="str">
        <f t="shared" si="62"/>
        <v/>
      </c>
      <c r="AZ124" s="97"/>
      <c r="BA124" s="68"/>
      <c r="BB124" s="68"/>
      <c r="BC124" s="68"/>
      <c r="BD124" s="68"/>
      <c r="BE124" s="15"/>
      <c r="BF124" s="5">
        <f t="shared" si="63"/>
        <v>18870</v>
      </c>
      <c r="BG124" s="42">
        <v>9470</v>
      </c>
      <c r="BH124" s="42">
        <v>5060</v>
      </c>
      <c r="BI124" s="42"/>
      <c r="BJ124" s="42"/>
      <c r="BK124" s="42"/>
      <c r="BL124" s="42"/>
      <c r="BM124" s="42">
        <v>4340</v>
      </c>
    </row>
    <row r="125" spans="1:65" outlineLevel="5">
      <c r="A125" s="22">
        <f t="shared" si="48"/>
        <v>4</v>
      </c>
      <c r="B125" s="9">
        <f t="shared" si="47"/>
        <v>43927</v>
      </c>
      <c r="C125" s="51">
        <v>333032</v>
      </c>
      <c r="D125" s="64">
        <f t="shared" si="53"/>
        <v>38.6</v>
      </c>
      <c r="E125" s="12">
        <v>37</v>
      </c>
      <c r="F125" s="12">
        <v>38</v>
      </c>
      <c r="G125" s="12">
        <v>39</v>
      </c>
      <c r="H125" s="12">
        <v>37</v>
      </c>
      <c r="I125" s="12">
        <v>43</v>
      </c>
      <c r="J125" s="12">
        <v>38</v>
      </c>
      <c r="K125" s="12">
        <v>39</v>
      </c>
      <c r="L125" s="12">
        <v>38</v>
      </c>
      <c r="M125" s="74" t="str">
        <f t="shared" si="54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5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6"/>
        <v/>
      </c>
      <c r="AF125" s="41"/>
      <c r="AG125" s="41"/>
      <c r="AH125" s="41"/>
      <c r="AI125" s="41"/>
      <c r="AJ125" s="41"/>
      <c r="AK125" s="41"/>
      <c r="AL125" s="41"/>
      <c r="AM125" s="41"/>
      <c r="AN125" s="45">
        <f t="shared" si="57"/>
        <v>29.606533036377133</v>
      </c>
      <c r="AO125" s="41">
        <v>1347</v>
      </c>
      <c r="AP125" s="110"/>
      <c r="AQ125" s="111"/>
      <c r="AR125" s="126" t="str">
        <f t="shared" si="58"/>
        <v/>
      </c>
      <c r="AS125" s="126" t="str">
        <f t="shared" si="59"/>
        <v/>
      </c>
      <c r="AT125" s="127">
        <v>1513</v>
      </c>
      <c r="AU125" s="128"/>
      <c r="AV125" s="129"/>
      <c r="AW125" s="126" t="str">
        <f t="shared" si="60"/>
        <v/>
      </c>
      <c r="AX125" s="126" t="str">
        <f t="shared" si="61"/>
        <v/>
      </c>
      <c r="AY125" s="64" t="str">
        <f t="shared" si="62"/>
        <v/>
      </c>
      <c r="AZ125" s="97">
        <v>80.3</v>
      </c>
      <c r="BA125" s="68"/>
      <c r="BB125" s="68"/>
      <c r="BC125" s="68"/>
      <c r="BD125" s="68"/>
      <c r="BE125" s="15"/>
      <c r="BF125" s="5">
        <f t="shared" si="63"/>
        <v>17840</v>
      </c>
      <c r="BG125" s="42">
        <v>8700</v>
      </c>
      <c r="BH125" s="42">
        <v>4470</v>
      </c>
      <c r="BI125" s="42"/>
      <c r="BJ125" s="42"/>
      <c r="BK125" s="42"/>
      <c r="BL125" s="42"/>
      <c r="BM125" s="42">
        <v>4670</v>
      </c>
    </row>
    <row r="126" spans="1:65" outlineLevel="5">
      <c r="A126" s="22">
        <f t="shared" si="48"/>
        <v>4</v>
      </c>
      <c r="B126" s="9">
        <f t="shared" si="47"/>
        <v>43928</v>
      </c>
      <c r="C126" s="51">
        <v>354826</v>
      </c>
      <c r="D126" s="64">
        <f t="shared" si="53"/>
        <v>38.299999999999997</v>
      </c>
      <c r="E126" s="12">
        <v>37</v>
      </c>
      <c r="F126" s="12">
        <v>38</v>
      </c>
      <c r="G126" s="12">
        <v>38</v>
      </c>
      <c r="H126" s="12">
        <v>37</v>
      </c>
      <c r="I126" s="12">
        <v>42</v>
      </c>
      <c r="J126" s="12">
        <v>38</v>
      </c>
      <c r="K126" s="12">
        <v>38</v>
      </c>
      <c r="L126" s="12">
        <v>38</v>
      </c>
      <c r="M126" s="74" t="str">
        <f t="shared" si="54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5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6"/>
        <v/>
      </c>
      <c r="AF126" s="41"/>
      <c r="AG126" s="41"/>
      <c r="AH126" s="41"/>
      <c r="AI126" s="41"/>
      <c r="AJ126" s="41"/>
      <c r="AK126" s="41"/>
      <c r="AL126" s="41"/>
      <c r="AM126" s="41"/>
      <c r="AN126" s="45">
        <f t="shared" si="57"/>
        <v>27.713690062543431</v>
      </c>
      <c r="AO126" s="41">
        <v>1439</v>
      </c>
      <c r="AP126" s="110"/>
      <c r="AQ126" s="111"/>
      <c r="AR126" s="126" t="str">
        <f t="shared" si="58"/>
        <v/>
      </c>
      <c r="AS126" s="126" t="str">
        <f t="shared" si="59"/>
        <v/>
      </c>
      <c r="AT126" s="127">
        <v>1868</v>
      </c>
      <c r="AU126" s="128"/>
      <c r="AV126" s="129"/>
      <c r="AW126" s="126" t="str">
        <f t="shared" si="60"/>
        <v/>
      </c>
      <c r="AX126" s="126" t="str">
        <f t="shared" si="61"/>
        <v/>
      </c>
      <c r="AY126" s="64" t="str">
        <f t="shared" si="62"/>
        <v/>
      </c>
      <c r="AZ126" s="97">
        <v>80.5</v>
      </c>
      <c r="BA126" s="68"/>
      <c r="BB126" s="68"/>
      <c r="BC126" s="68"/>
      <c r="BD126" s="68"/>
      <c r="BE126" s="15"/>
      <c r="BF126" s="5">
        <f t="shared" si="63"/>
        <v>18950</v>
      </c>
      <c r="BG126" s="42">
        <v>8780</v>
      </c>
      <c r="BH126" s="42">
        <v>5640</v>
      </c>
      <c r="BI126" s="42"/>
      <c r="BJ126" s="42"/>
      <c r="BK126" s="42"/>
      <c r="BL126" s="42"/>
      <c r="BM126" s="42">
        <v>4530</v>
      </c>
    </row>
    <row r="127" spans="1:65" outlineLevel="5">
      <c r="A127" s="22">
        <f t="shared" si="48"/>
        <v>4</v>
      </c>
      <c r="B127" s="9">
        <f t="shared" si="47"/>
        <v>43929</v>
      </c>
      <c r="C127" s="51">
        <v>349583</v>
      </c>
      <c r="D127" s="64">
        <f t="shared" si="53"/>
        <v>38.1</v>
      </c>
      <c r="E127" s="12">
        <v>37</v>
      </c>
      <c r="F127" s="12">
        <v>38</v>
      </c>
      <c r="G127" s="12">
        <v>38</v>
      </c>
      <c r="H127" s="12">
        <v>36</v>
      </c>
      <c r="I127" s="12">
        <v>42</v>
      </c>
      <c r="J127" s="12">
        <v>38</v>
      </c>
      <c r="K127" s="12">
        <v>38</v>
      </c>
      <c r="L127" s="12">
        <v>38</v>
      </c>
      <c r="M127" s="74" t="str">
        <f t="shared" si="54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5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6"/>
        <v/>
      </c>
      <c r="AF127" s="41"/>
      <c r="AG127" s="41"/>
      <c r="AH127" s="41"/>
      <c r="AI127" s="41"/>
      <c r="AJ127" s="41"/>
      <c r="AK127" s="41"/>
      <c r="AL127" s="41"/>
      <c r="AM127" s="41"/>
      <c r="AN127" s="45">
        <f t="shared" si="57"/>
        <v>25.482428115015974</v>
      </c>
      <c r="AO127" s="41">
        <v>1565</v>
      </c>
      <c r="AP127" s="110"/>
      <c r="AQ127" s="111"/>
      <c r="AR127" s="126" t="str">
        <f t="shared" si="58"/>
        <v/>
      </c>
      <c r="AS127" s="126" t="str">
        <f t="shared" si="59"/>
        <v/>
      </c>
      <c r="AT127" s="127">
        <v>1819</v>
      </c>
      <c r="AU127" s="128"/>
      <c r="AV127" s="129"/>
      <c r="AW127" s="126" t="str">
        <f t="shared" si="60"/>
        <v/>
      </c>
      <c r="AX127" s="126" t="str">
        <f t="shared" si="61"/>
        <v/>
      </c>
      <c r="AY127" s="64" t="str">
        <f t="shared" si="62"/>
        <v/>
      </c>
      <c r="AZ127" s="97">
        <v>80.400000000000006</v>
      </c>
      <c r="BA127" s="68"/>
      <c r="BB127" s="68"/>
      <c r="BC127" s="68"/>
      <c r="BD127" s="68"/>
      <c r="BE127" s="15"/>
      <c r="BF127" s="5">
        <f t="shared" si="63"/>
        <v>20650</v>
      </c>
      <c r="BG127" s="42">
        <v>8770</v>
      </c>
      <c r="BH127" s="42">
        <v>7560</v>
      </c>
      <c r="BI127" s="42"/>
      <c r="BJ127" s="42"/>
      <c r="BK127" s="42"/>
      <c r="BL127" s="42"/>
      <c r="BM127" s="42">
        <v>4320</v>
      </c>
    </row>
    <row r="128" spans="1:65" outlineLevel="5">
      <c r="A128" s="22">
        <f t="shared" si="48"/>
        <v>4</v>
      </c>
      <c r="B128" s="9">
        <f t="shared" si="47"/>
        <v>43930</v>
      </c>
      <c r="C128" s="51">
        <v>352065</v>
      </c>
      <c r="D128" s="64">
        <f t="shared" si="53"/>
        <v>37.6</v>
      </c>
      <c r="E128" s="12">
        <v>36</v>
      </c>
      <c r="F128" s="12">
        <v>38</v>
      </c>
      <c r="G128" s="12">
        <v>37</v>
      </c>
      <c r="H128" s="12">
        <v>36</v>
      </c>
      <c r="I128" s="12">
        <v>41</v>
      </c>
      <c r="J128" s="12">
        <v>38</v>
      </c>
      <c r="K128" s="12">
        <v>37</v>
      </c>
      <c r="L128" s="12">
        <v>38</v>
      </c>
      <c r="M128" s="74" t="str">
        <f t="shared" si="54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5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6"/>
        <v/>
      </c>
      <c r="AF128" s="41"/>
      <c r="AG128" s="41"/>
      <c r="AH128" s="41"/>
      <c r="AI128" s="41"/>
      <c r="AJ128" s="41"/>
      <c r="AK128" s="41"/>
      <c r="AL128" s="41"/>
      <c r="AM128" s="41"/>
      <c r="AN128" s="45">
        <f t="shared" si="57"/>
        <v>27.277701778385772</v>
      </c>
      <c r="AO128" s="41">
        <v>1462</v>
      </c>
      <c r="AP128" s="110"/>
      <c r="AQ128" s="111"/>
      <c r="AR128" s="126" t="str">
        <f t="shared" si="58"/>
        <v/>
      </c>
      <c r="AS128" s="126" t="str">
        <f t="shared" si="59"/>
        <v/>
      </c>
      <c r="AT128" s="127">
        <v>1897</v>
      </c>
      <c r="AU128" s="128"/>
      <c r="AV128" s="129"/>
      <c r="AW128" s="126" t="str">
        <f t="shared" si="60"/>
        <v/>
      </c>
      <c r="AX128" s="126" t="str">
        <f t="shared" si="61"/>
        <v/>
      </c>
      <c r="AY128" s="64" t="str">
        <f t="shared" si="62"/>
        <v/>
      </c>
      <c r="AZ128" s="97">
        <v>80.599999999999994</v>
      </c>
      <c r="BA128" s="68"/>
      <c r="BB128" s="68"/>
      <c r="BC128" s="68"/>
      <c r="BD128" s="68"/>
      <c r="BE128" s="15"/>
      <c r="BF128" s="5">
        <f t="shared" si="63"/>
        <v>19890</v>
      </c>
      <c r="BG128" s="42">
        <v>9570</v>
      </c>
      <c r="BH128" s="42">
        <v>6050</v>
      </c>
      <c r="BI128" s="42"/>
      <c r="BJ128" s="42"/>
      <c r="BK128" s="42"/>
      <c r="BL128" s="42"/>
      <c r="BM128" s="42">
        <v>4270</v>
      </c>
    </row>
    <row r="129" spans="1:65" outlineLevel="5">
      <c r="A129" s="22">
        <f t="shared" si="48"/>
        <v>4</v>
      </c>
      <c r="B129" s="9">
        <f t="shared" si="47"/>
        <v>43931</v>
      </c>
      <c r="C129" s="51">
        <v>334727</v>
      </c>
      <c r="D129" s="64">
        <f t="shared" si="53"/>
        <v>37.6</v>
      </c>
      <c r="E129" s="12">
        <v>36</v>
      </c>
      <c r="F129" s="12">
        <v>38</v>
      </c>
      <c r="G129" s="12">
        <v>37</v>
      </c>
      <c r="H129" s="12">
        <v>36</v>
      </c>
      <c r="I129" s="12">
        <v>41</v>
      </c>
      <c r="J129" s="12">
        <v>38</v>
      </c>
      <c r="K129" s="12">
        <v>37</v>
      </c>
      <c r="L129" s="12">
        <v>38</v>
      </c>
      <c r="M129" s="74">
        <f t="shared" si="54"/>
        <v>7.4</v>
      </c>
      <c r="N129" s="83">
        <v>7.38</v>
      </c>
      <c r="O129" s="83">
        <v>7.36</v>
      </c>
      <c r="P129" s="83">
        <v>7.44</v>
      </c>
      <c r="Q129" s="83">
        <v>7.43</v>
      </c>
      <c r="R129" s="83"/>
      <c r="S129" s="83"/>
      <c r="T129" s="83"/>
      <c r="U129" s="83"/>
      <c r="V129" s="5" t="str">
        <f t="shared" si="55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6"/>
        <v/>
      </c>
      <c r="AF129" s="41"/>
      <c r="AG129" s="41"/>
      <c r="AH129" s="41"/>
      <c r="AI129" s="41"/>
      <c r="AJ129" s="41"/>
      <c r="AK129" s="41"/>
      <c r="AL129" s="41"/>
      <c r="AM129" s="41"/>
      <c r="AN129" s="45">
        <f t="shared" si="57"/>
        <v>22.736602052451538</v>
      </c>
      <c r="AO129" s="41">
        <v>1754</v>
      </c>
      <c r="AP129" s="110">
        <v>3.46</v>
      </c>
      <c r="AQ129" s="111">
        <v>2.75</v>
      </c>
      <c r="AR129" s="126">
        <f t="shared" si="58"/>
        <v>79.479768786127167</v>
      </c>
      <c r="AS129" s="126">
        <f t="shared" si="59"/>
        <v>20.520231213872833</v>
      </c>
      <c r="AT129" s="127">
        <v>2019</v>
      </c>
      <c r="AU129" s="128">
        <v>2.25</v>
      </c>
      <c r="AV129" s="129">
        <v>1.39</v>
      </c>
      <c r="AW129" s="126">
        <f t="shared" si="60"/>
        <v>61.777777777777779</v>
      </c>
      <c r="AX129" s="126">
        <f t="shared" si="61"/>
        <v>38.222222222222221</v>
      </c>
      <c r="AY129" s="64">
        <f t="shared" si="62"/>
        <v>58.270613107822413</v>
      </c>
      <c r="AZ129" s="97">
        <v>79.400000000000006</v>
      </c>
      <c r="BA129" s="68"/>
      <c r="BB129" s="68"/>
      <c r="BC129" s="68"/>
      <c r="BD129" s="68"/>
      <c r="BE129" s="15"/>
      <c r="BF129" s="5">
        <f t="shared" si="63"/>
        <v>19710</v>
      </c>
      <c r="BG129" s="42">
        <v>11300</v>
      </c>
      <c r="BH129" s="42">
        <v>3980</v>
      </c>
      <c r="BI129" s="42"/>
      <c r="BJ129" s="42"/>
      <c r="BK129" s="42"/>
      <c r="BL129" s="42"/>
      <c r="BM129" s="42">
        <v>4430</v>
      </c>
    </row>
    <row r="130" spans="1:65" outlineLevel="5">
      <c r="A130" s="22">
        <f t="shared" si="48"/>
        <v>4</v>
      </c>
      <c r="B130" s="9">
        <f t="shared" si="47"/>
        <v>43932</v>
      </c>
      <c r="C130" s="51">
        <v>329273</v>
      </c>
      <c r="D130" s="64">
        <f t="shared" si="53"/>
        <v>37.799999999999997</v>
      </c>
      <c r="E130" s="12">
        <v>36</v>
      </c>
      <c r="F130" s="12">
        <v>38</v>
      </c>
      <c r="G130" s="12">
        <v>37</v>
      </c>
      <c r="H130" s="12">
        <v>36</v>
      </c>
      <c r="I130" s="12">
        <v>42</v>
      </c>
      <c r="J130" s="12">
        <v>38</v>
      </c>
      <c r="K130" s="12">
        <v>37</v>
      </c>
      <c r="L130" s="12">
        <v>38</v>
      </c>
      <c r="M130" s="74" t="str">
        <f t="shared" si="54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5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6"/>
        <v/>
      </c>
      <c r="AF130" s="41"/>
      <c r="AG130" s="41"/>
      <c r="AH130" s="41"/>
      <c r="AI130" s="41"/>
      <c r="AJ130" s="41"/>
      <c r="AK130" s="41"/>
      <c r="AL130" s="41"/>
      <c r="AM130" s="41"/>
      <c r="AN130" s="45">
        <f t="shared" si="57"/>
        <v>24.586929716399506</v>
      </c>
      <c r="AO130" s="41">
        <v>1622</v>
      </c>
      <c r="AP130" s="110"/>
      <c r="AQ130" s="111"/>
      <c r="AR130" s="126" t="str">
        <f t="shared" si="58"/>
        <v/>
      </c>
      <c r="AS130" s="126" t="str">
        <f t="shared" si="59"/>
        <v/>
      </c>
      <c r="AT130" s="127">
        <v>2015</v>
      </c>
      <c r="AU130" s="128"/>
      <c r="AV130" s="129"/>
      <c r="AW130" s="126" t="str">
        <f t="shared" si="60"/>
        <v/>
      </c>
      <c r="AX130" s="126" t="str">
        <f t="shared" si="61"/>
        <v/>
      </c>
      <c r="AY130" s="64" t="str">
        <f t="shared" si="62"/>
        <v/>
      </c>
      <c r="AZ130" s="97"/>
      <c r="BA130" s="68"/>
      <c r="BB130" s="68"/>
      <c r="BC130" s="68"/>
      <c r="BD130" s="68"/>
      <c r="BE130" s="15"/>
      <c r="BF130" s="5">
        <f t="shared" si="63"/>
        <v>20440</v>
      </c>
      <c r="BG130" s="42">
        <v>11150</v>
      </c>
      <c r="BH130" s="42">
        <v>4980</v>
      </c>
      <c r="BI130" s="42"/>
      <c r="BJ130" s="42"/>
      <c r="BK130" s="42"/>
      <c r="BL130" s="42"/>
      <c r="BM130" s="42">
        <v>4310</v>
      </c>
    </row>
    <row r="131" spans="1:65" outlineLevel="5">
      <c r="A131" s="22">
        <f t="shared" si="48"/>
        <v>4</v>
      </c>
      <c r="B131" s="9">
        <f t="shared" si="47"/>
        <v>43933</v>
      </c>
      <c r="C131" s="51">
        <v>406576</v>
      </c>
      <c r="D131" s="64">
        <f t="shared" si="53"/>
        <v>37.299999999999997</v>
      </c>
      <c r="E131" s="12">
        <v>36</v>
      </c>
      <c r="F131" s="12">
        <v>37</v>
      </c>
      <c r="G131" s="12">
        <v>36</v>
      </c>
      <c r="H131" s="12">
        <v>36</v>
      </c>
      <c r="I131" s="12">
        <v>41</v>
      </c>
      <c r="J131" s="12">
        <v>38</v>
      </c>
      <c r="K131" s="12">
        <v>36</v>
      </c>
      <c r="L131" s="12">
        <v>38</v>
      </c>
      <c r="M131" s="74" t="str">
        <f t="shared" si="54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5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6"/>
        <v/>
      </c>
      <c r="AF131" s="41"/>
      <c r="AG131" s="41"/>
      <c r="AH131" s="41"/>
      <c r="AI131" s="41"/>
      <c r="AJ131" s="41"/>
      <c r="AK131" s="41"/>
      <c r="AL131" s="41"/>
      <c r="AM131" s="41"/>
      <c r="AN131" s="45">
        <f t="shared" si="57"/>
        <v>25.288522511097021</v>
      </c>
      <c r="AO131" s="41">
        <v>1577</v>
      </c>
      <c r="AP131" s="110"/>
      <c r="AQ131" s="111"/>
      <c r="AR131" s="126" t="str">
        <f t="shared" si="58"/>
        <v/>
      </c>
      <c r="AS131" s="126" t="str">
        <f t="shared" si="59"/>
        <v/>
      </c>
      <c r="AT131" s="127">
        <v>1929</v>
      </c>
      <c r="AU131" s="128"/>
      <c r="AV131" s="129"/>
      <c r="AW131" s="126" t="str">
        <f t="shared" si="60"/>
        <v/>
      </c>
      <c r="AX131" s="126" t="str">
        <f t="shared" si="61"/>
        <v/>
      </c>
      <c r="AY131" s="64" t="str">
        <f t="shared" si="62"/>
        <v/>
      </c>
      <c r="AZ131" s="97"/>
      <c r="BA131" s="68"/>
      <c r="BB131" s="68"/>
      <c r="BC131" s="68"/>
      <c r="BD131" s="68"/>
      <c r="BE131" s="15"/>
      <c r="BF131" s="5">
        <f t="shared" si="63"/>
        <v>21820</v>
      </c>
      <c r="BG131" s="42">
        <v>11080</v>
      </c>
      <c r="BH131" s="42">
        <v>6860</v>
      </c>
      <c r="BI131" s="42"/>
      <c r="BJ131" s="42"/>
      <c r="BK131" s="42"/>
      <c r="BL131" s="42"/>
      <c r="BM131" s="42">
        <v>3880</v>
      </c>
    </row>
    <row r="132" spans="1:65" outlineLevel="5">
      <c r="A132" s="22">
        <f t="shared" si="48"/>
        <v>4</v>
      </c>
      <c r="B132" s="9">
        <f t="shared" si="47"/>
        <v>43934</v>
      </c>
      <c r="C132" s="51">
        <v>345011</v>
      </c>
      <c r="D132" s="64">
        <f t="shared" si="53"/>
        <v>37.299999999999997</v>
      </c>
      <c r="E132" s="12">
        <v>36</v>
      </c>
      <c r="F132" s="12">
        <v>37</v>
      </c>
      <c r="G132" s="12">
        <v>36</v>
      </c>
      <c r="H132" s="12">
        <v>36</v>
      </c>
      <c r="I132" s="12">
        <v>41</v>
      </c>
      <c r="J132" s="12">
        <v>38</v>
      </c>
      <c r="K132" s="12">
        <v>36</v>
      </c>
      <c r="L132" s="12">
        <v>38</v>
      </c>
      <c r="M132" s="74" t="str">
        <f t="shared" si="54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5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6"/>
        <v/>
      </c>
      <c r="AF132" s="41"/>
      <c r="AG132" s="41"/>
      <c r="AH132" s="41"/>
      <c r="AI132" s="41"/>
      <c r="AJ132" s="41"/>
      <c r="AK132" s="41"/>
      <c r="AL132" s="41"/>
      <c r="AM132" s="41"/>
      <c r="AN132" s="45">
        <f t="shared" si="57"/>
        <v>25.679330328396652</v>
      </c>
      <c r="AO132" s="41">
        <v>1553</v>
      </c>
      <c r="AP132" s="110"/>
      <c r="AQ132" s="111"/>
      <c r="AR132" s="126" t="str">
        <f t="shared" si="58"/>
        <v/>
      </c>
      <c r="AS132" s="126" t="str">
        <f t="shared" si="59"/>
        <v/>
      </c>
      <c r="AT132" s="127">
        <v>1701</v>
      </c>
      <c r="AU132" s="128"/>
      <c r="AV132" s="129"/>
      <c r="AW132" s="126" t="str">
        <f t="shared" si="60"/>
        <v/>
      </c>
      <c r="AX132" s="126" t="str">
        <f t="shared" si="61"/>
        <v/>
      </c>
      <c r="AY132" s="64" t="str">
        <f t="shared" si="62"/>
        <v/>
      </c>
      <c r="AZ132" s="97">
        <v>79.8</v>
      </c>
      <c r="BA132" s="68"/>
      <c r="BB132" s="68"/>
      <c r="BC132" s="68"/>
      <c r="BD132" s="68"/>
      <c r="BE132" s="15"/>
      <c r="BF132" s="5">
        <f t="shared" si="63"/>
        <v>21950</v>
      </c>
      <c r="BG132" s="42">
        <v>10860</v>
      </c>
      <c r="BH132" s="42">
        <v>11090</v>
      </c>
      <c r="BI132" s="42"/>
      <c r="BJ132" s="42"/>
      <c r="BK132" s="42"/>
      <c r="BL132" s="42"/>
      <c r="BM132" s="42">
        <v>0</v>
      </c>
    </row>
    <row r="133" spans="1:65" outlineLevel="5">
      <c r="A133" s="22">
        <f t="shared" si="48"/>
        <v>4</v>
      </c>
      <c r="B133" s="9">
        <f t="shared" si="47"/>
        <v>43935</v>
      </c>
      <c r="C133" s="51">
        <v>358305</v>
      </c>
      <c r="D133" s="64">
        <f t="shared" si="53"/>
        <v>37.4</v>
      </c>
      <c r="E133" s="12">
        <v>36</v>
      </c>
      <c r="F133" s="12">
        <v>37</v>
      </c>
      <c r="G133" s="12">
        <v>36</v>
      </c>
      <c r="H133" s="12">
        <v>36</v>
      </c>
      <c r="I133" s="12">
        <v>42</v>
      </c>
      <c r="J133" s="12">
        <v>38</v>
      </c>
      <c r="K133" s="12">
        <v>36</v>
      </c>
      <c r="L133" s="12">
        <v>38</v>
      </c>
      <c r="M133" s="74" t="str">
        <f t="shared" si="54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5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6"/>
        <v/>
      </c>
      <c r="AF133" s="41"/>
      <c r="AG133" s="41"/>
      <c r="AH133" s="41"/>
      <c r="AI133" s="41"/>
      <c r="AJ133" s="41"/>
      <c r="AK133" s="41"/>
      <c r="AL133" s="41"/>
      <c r="AM133" s="41"/>
      <c r="AN133" s="45">
        <f t="shared" si="57"/>
        <v>36.520146520146518</v>
      </c>
      <c r="AO133" s="41">
        <v>1092</v>
      </c>
      <c r="AP133" s="110"/>
      <c r="AQ133" s="111"/>
      <c r="AR133" s="126" t="str">
        <f t="shared" si="58"/>
        <v/>
      </c>
      <c r="AS133" s="126" t="str">
        <f t="shared" si="59"/>
        <v/>
      </c>
      <c r="AT133" s="127">
        <v>1424</v>
      </c>
      <c r="AU133" s="128"/>
      <c r="AV133" s="129"/>
      <c r="AW133" s="126" t="str">
        <f t="shared" si="60"/>
        <v/>
      </c>
      <c r="AX133" s="126" t="str">
        <f t="shared" si="61"/>
        <v/>
      </c>
      <c r="AY133" s="64" t="str">
        <f t="shared" si="62"/>
        <v/>
      </c>
      <c r="AZ133" s="97">
        <v>80.400000000000006</v>
      </c>
      <c r="BA133" s="68"/>
      <c r="BB133" s="68"/>
      <c r="BC133" s="68"/>
      <c r="BD133" s="68"/>
      <c r="BE133" s="15"/>
      <c r="BF133" s="5">
        <f t="shared" si="63"/>
        <v>19460</v>
      </c>
      <c r="BG133" s="42">
        <v>7190</v>
      </c>
      <c r="BH133" s="42">
        <v>10680</v>
      </c>
      <c r="BI133" s="42"/>
      <c r="BJ133" s="42"/>
      <c r="BK133" s="42"/>
      <c r="BL133" s="42"/>
      <c r="BM133" s="42">
        <v>1590</v>
      </c>
    </row>
    <row r="134" spans="1:65" outlineLevel="5">
      <c r="A134" s="22">
        <f t="shared" si="48"/>
        <v>4</v>
      </c>
      <c r="B134" s="9">
        <f t="shared" si="47"/>
        <v>43936</v>
      </c>
      <c r="C134" s="51">
        <v>345040</v>
      </c>
      <c r="D134" s="64">
        <f t="shared" si="53"/>
        <v>36.799999999999997</v>
      </c>
      <c r="E134" s="12">
        <v>35</v>
      </c>
      <c r="F134" s="12">
        <v>37</v>
      </c>
      <c r="G134" s="12">
        <v>36</v>
      </c>
      <c r="H134" s="12">
        <v>35</v>
      </c>
      <c r="I134" s="12">
        <v>41</v>
      </c>
      <c r="J134" s="12">
        <v>37</v>
      </c>
      <c r="K134" s="12">
        <v>36</v>
      </c>
      <c r="L134" s="12">
        <v>37</v>
      </c>
      <c r="M134" s="74" t="str">
        <f t="shared" si="54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5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6"/>
        <v/>
      </c>
      <c r="AF134" s="41"/>
      <c r="AG134" s="41"/>
      <c r="AH134" s="41"/>
      <c r="AI134" s="41"/>
      <c r="AJ134" s="41"/>
      <c r="AK134" s="41"/>
      <c r="AL134" s="41"/>
      <c r="AM134" s="41"/>
      <c r="AN134" s="45">
        <f t="shared" si="57"/>
        <v>33.512605042016808</v>
      </c>
      <c r="AO134" s="41">
        <v>1190</v>
      </c>
      <c r="AP134" s="110"/>
      <c r="AQ134" s="111"/>
      <c r="AR134" s="126" t="str">
        <f t="shared" si="58"/>
        <v/>
      </c>
      <c r="AS134" s="126" t="str">
        <f t="shared" si="59"/>
        <v/>
      </c>
      <c r="AT134" s="127">
        <v>1421</v>
      </c>
      <c r="AU134" s="128"/>
      <c r="AV134" s="129"/>
      <c r="AW134" s="126" t="str">
        <f t="shared" si="60"/>
        <v/>
      </c>
      <c r="AX134" s="126" t="str">
        <f t="shared" si="61"/>
        <v/>
      </c>
      <c r="AY134" s="64" t="str">
        <f t="shared" si="62"/>
        <v/>
      </c>
      <c r="AZ134" s="97"/>
      <c r="BA134" s="68"/>
      <c r="BB134" s="68"/>
      <c r="BC134" s="68"/>
      <c r="BD134" s="68"/>
      <c r="BE134" s="15"/>
      <c r="BF134" s="5">
        <f t="shared" si="63"/>
        <v>19800</v>
      </c>
      <c r="BG134" s="42">
        <v>4100</v>
      </c>
      <c r="BH134" s="42">
        <v>11200</v>
      </c>
      <c r="BI134" s="42"/>
      <c r="BJ134" s="42"/>
      <c r="BK134" s="42"/>
      <c r="BL134" s="42"/>
      <c r="BM134" s="42">
        <v>4500</v>
      </c>
    </row>
    <row r="135" spans="1:65" outlineLevel="5">
      <c r="A135" s="22">
        <f t="shared" si="48"/>
        <v>4</v>
      </c>
      <c r="B135" s="9">
        <f t="shared" si="47"/>
        <v>43937</v>
      </c>
      <c r="C135" s="51">
        <v>343525</v>
      </c>
      <c r="D135" s="64">
        <f t="shared" si="53"/>
        <v>36.299999999999997</v>
      </c>
      <c r="E135" s="12">
        <v>34</v>
      </c>
      <c r="F135" s="12">
        <v>37</v>
      </c>
      <c r="G135" s="12">
        <v>35</v>
      </c>
      <c r="H135" s="12">
        <v>35</v>
      </c>
      <c r="I135" s="12">
        <v>40</v>
      </c>
      <c r="J135" s="12">
        <v>37</v>
      </c>
      <c r="K135" s="12">
        <v>35</v>
      </c>
      <c r="L135" s="12">
        <v>37</v>
      </c>
      <c r="M135" s="74" t="str">
        <f t="shared" si="54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5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6"/>
        <v/>
      </c>
      <c r="AF135" s="41"/>
      <c r="AG135" s="41"/>
      <c r="AH135" s="41"/>
      <c r="AI135" s="41"/>
      <c r="AJ135" s="41"/>
      <c r="AK135" s="41"/>
      <c r="AL135" s="41"/>
      <c r="AM135" s="41"/>
      <c r="AN135" s="45">
        <f t="shared" si="57"/>
        <v>32.58169934640523</v>
      </c>
      <c r="AO135" s="41">
        <v>1224</v>
      </c>
      <c r="AP135" s="110"/>
      <c r="AQ135" s="111"/>
      <c r="AR135" s="126" t="str">
        <f t="shared" si="58"/>
        <v/>
      </c>
      <c r="AS135" s="126" t="str">
        <f t="shared" si="59"/>
        <v/>
      </c>
      <c r="AT135" s="127">
        <v>1326</v>
      </c>
      <c r="AU135" s="128"/>
      <c r="AV135" s="129"/>
      <c r="AW135" s="126" t="str">
        <f t="shared" si="60"/>
        <v/>
      </c>
      <c r="AX135" s="126" t="str">
        <f t="shared" si="61"/>
        <v/>
      </c>
      <c r="AY135" s="64" t="str">
        <f t="shared" si="62"/>
        <v/>
      </c>
      <c r="AZ135" s="97">
        <v>79.599999999999994</v>
      </c>
      <c r="BA135" s="68"/>
      <c r="BB135" s="68"/>
      <c r="BC135" s="68"/>
      <c r="BD135" s="68"/>
      <c r="BE135" s="15"/>
      <c r="BF135" s="5">
        <f t="shared" si="63"/>
        <v>18550</v>
      </c>
      <c r="BG135" s="42">
        <v>4850</v>
      </c>
      <c r="BH135" s="42">
        <v>9260</v>
      </c>
      <c r="BI135" s="42"/>
      <c r="BJ135" s="42"/>
      <c r="BK135" s="42"/>
      <c r="BL135" s="42"/>
      <c r="BM135" s="42">
        <v>4440</v>
      </c>
    </row>
    <row r="136" spans="1:65" outlineLevel="5">
      <c r="A136" s="22">
        <f t="shared" si="48"/>
        <v>4</v>
      </c>
      <c r="B136" s="9">
        <f t="shared" si="47"/>
        <v>43938</v>
      </c>
      <c r="C136" s="51">
        <v>410695</v>
      </c>
      <c r="D136" s="64">
        <f t="shared" si="53"/>
        <v>36.1</v>
      </c>
      <c r="E136" s="12">
        <v>34</v>
      </c>
      <c r="F136" s="12">
        <v>37</v>
      </c>
      <c r="G136" s="12">
        <v>35</v>
      </c>
      <c r="H136" s="12">
        <v>35</v>
      </c>
      <c r="I136" s="12">
        <v>39</v>
      </c>
      <c r="J136" s="12">
        <v>37</v>
      </c>
      <c r="K136" s="12">
        <v>35</v>
      </c>
      <c r="L136" s="12">
        <v>37</v>
      </c>
      <c r="M136" s="74">
        <f t="shared" si="54"/>
        <v>7.4</v>
      </c>
      <c r="N136" s="83">
        <v>7.41</v>
      </c>
      <c r="O136" s="83">
        <v>7.38</v>
      </c>
      <c r="P136" s="83">
        <v>7.42</v>
      </c>
      <c r="Q136" s="83">
        <v>7.46</v>
      </c>
      <c r="R136" s="83"/>
      <c r="S136" s="83"/>
      <c r="T136" s="83"/>
      <c r="U136" s="83"/>
      <c r="V136" s="5" t="str">
        <f t="shared" si="55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6"/>
        <v/>
      </c>
      <c r="AF136" s="41"/>
      <c r="AG136" s="41"/>
      <c r="AH136" s="41"/>
      <c r="AI136" s="41"/>
      <c r="AJ136" s="41"/>
      <c r="AK136" s="41"/>
      <c r="AL136" s="41"/>
      <c r="AM136" s="41"/>
      <c r="AN136" s="45">
        <f t="shared" si="57"/>
        <v>32.661752661752665</v>
      </c>
      <c r="AO136" s="41">
        <v>1221</v>
      </c>
      <c r="AP136" s="110">
        <v>3.78</v>
      </c>
      <c r="AQ136" s="111">
        <v>2.96</v>
      </c>
      <c r="AR136" s="126">
        <f t="shared" si="58"/>
        <v>78.306878306878318</v>
      </c>
      <c r="AS136" s="126">
        <f t="shared" si="59"/>
        <v>21.693121693121682</v>
      </c>
      <c r="AT136" s="127">
        <v>1464</v>
      </c>
      <c r="AU136" s="128">
        <v>2.35</v>
      </c>
      <c r="AV136" s="129">
        <v>1.42</v>
      </c>
      <c r="AW136" s="126">
        <f t="shared" si="60"/>
        <v>60.425531914893618</v>
      </c>
      <c r="AX136" s="126">
        <f t="shared" si="61"/>
        <v>39.574468085106382</v>
      </c>
      <c r="AY136" s="64">
        <f t="shared" si="62"/>
        <v>57.701249636733529</v>
      </c>
      <c r="AZ136" s="97">
        <v>79.8</v>
      </c>
      <c r="BA136" s="68"/>
      <c r="BB136" s="68"/>
      <c r="BC136" s="68"/>
      <c r="BD136" s="68"/>
      <c r="BE136" s="15"/>
      <c r="BF136" s="5">
        <f t="shared" si="63"/>
        <v>17460</v>
      </c>
      <c r="BG136" s="42">
        <v>7660</v>
      </c>
      <c r="BH136" s="42">
        <v>5390</v>
      </c>
      <c r="BI136" s="42"/>
      <c r="BJ136" s="42"/>
      <c r="BK136" s="42"/>
      <c r="BL136" s="42"/>
      <c r="BM136" s="42">
        <v>4410</v>
      </c>
    </row>
    <row r="137" spans="1:65" outlineLevel="5">
      <c r="A137" s="22">
        <f t="shared" si="48"/>
        <v>4</v>
      </c>
      <c r="B137" s="9">
        <f t="shared" si="47"/>
        <v>43939</v>
      </c>
      <c r="C137" s="51">
        <v>400412</v>
      </c>
      <c r="D137" s="64">
        <f t="shared" si="53"/>
        <v>35.6</v>
      </c>
      <c r="E137" s="12">
        <v>34</v>
      </c>
      <c r="F137" s="12">
        <v>36</v>
      </c>
      <c r="G137" s="12">
        <v>34</v>
      </c>
      <c r="H137" s="12">
        <v>34</v>
      </c>
      <c r="I137" s="12">
        <v>39</v>
      </c>
      <c r="J137" s="12">
        <v>37</v>
      </c>
      <c r="K137" s="12">
        <v>34</v>
      </c>
      <c r="L137" s="12">
        <v>37</v>
      </c>
      <c r="M137" s="74" t="str">
        <f t="shared" si="54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5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6"/>
        <v/>
      </c>
      <c r="AF137" s="41"/>
      <c r="AG137" s="41"/>
      <c r="AH137" s="41"/>
      <c r="AI137" s="41"/>
      <c r="AJ137" s="41"/>
      <c r="AK137" s="41"/>
      <c r="AL137" s="41"/>
      <c r="AM137" s="41"/>
      <c r="AN137" s="45">
        <f t="shared" si="57"/>
        <v>36.721915285451196</v>
      </c>
      <c r="AO137" s="41">
        <v>1086</v>
      </c>
      <c r="AP137" s="110"/>
      <c r="AQ137" s="111"/>
      <c r="AR137" s="126" t="str">
        <f t="shared" si="58"/>
        <v/>
      </c>
      <c r="AS137" s="126" t="str">
        <f t="shared" si="59"/>
        <v/>
      </c>
      <c r="AT137" s="127">
        <v>1448</v>
      </c>
      <c r="AU137" s="128"/>
      <c r="AV137" s="129"/>
      <c r="AW137" s="126" t="str">
        <f t="shared" si="60"/>
        <v/>
      </c>
      <c r="AX137" s="126" t="str">
        <f t="shared" si="61"/>
        <v/>
      </c>
      <c r="AY137" s="64" t="str">
        <f t="shared" si="62"/>
        <v/>
      </c>
      <c r="AZ137" s="97"/>
      <c r="BA137" s="68"/>
      <c r="BB137" s="68"/>
      <c r="BC137" s="68"/>
      <c r="BD137" s="68"/>
      <c r="BE137" s="15"/>
      <c r="BF137" s="5">
        <f t="shared" si="63"/>
        <v>17920</v>
      </c>
      <c r="BG137" s="42">
        <v>7690</v>
      </c>
      <c r="BH137" s="42">
        <v>5760</v>
      </c>
      <c r="BI137" s="42"/>
      <c r="BJ137" s="42"/>
      <c r="BK137" s="42"/>
      <c r="BL137" s="42"/>
      <c r="BM137" s="42">
        <v>4470</v>
      </c>
    </row>
    <row r="138" spans="1:65" outlineLevel="5">
      <c r="A138" s="22">
        <f t="shared" si="48"/>
        <v>4</v>
      </c>
      <c r="B138" s="9">
        <f t="shared" si="47"/>
        <v>43940</v>
      </c>
      <c r="C138" s="51">
        <v>401624</v>
      </c>
      <c r="D138" s="64">
        <f t="shared" si="53"/>
        <v>35.4</v>
      </c>
      <c r="E138" s="12">
        <v>34</v>
      </c>
      <c r="F138" s="12">
        <v>36</v>
      </c>
      <c r="G138" s="12">
        <v>34</v>
      </c>
      <c r="H138" s="12">
        <v>34</v>
      </c>
      <c r="I138" s="12">
        <v>39</v>
      </c>
      <c r="J138" s="12">
        <v>36</v>
      </c>
      <c r="K138" s="12">
        <v>34</v>
      </c>
      <c r="L138" s="12">
        <v>36</v>
      </c>
      <c r="M138" s="74" t="str">
        <f t="shared" si="54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5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6"/>
        <v/>
      </c>
      <c r="AF138" s="41"/>
      <c r="AG138" s="41"/>
      <c r="AH138" s="41"/>
      <c r="AI138" s="41"/>
      <c r="AJ138" s="41"/>
      <c r="AK138" s="41"/>
      <c r="AL138" s="41"/>
      <c r="AM138" s="41"/>
      <c r="AN138" s="45">
        <f t="shared" si="57"/>
        <v>35.960324616771864</v>
      </c>
      <c r="AO138" s="41">
        <v>1109</v>
      </c>
      <c r="AP138" s="110"/>
      <c r="AQ138" s="111"/>
      <c r="AR138" s="126" t="str">
        <f t="shared" si="58"/>
        <v/>
      </c>
      <c r="AS138" s="126" t="str">
        <f t="shared" si="59"/>
        <v/>
      </c>
      <c r="AT138" s="127">
        <v>1446</v>
      </c>
      <c r="AU138" s="128"/>
      <c r="AV138" s="129"/>
      <c r="AW138" s="126" t="str">
        <f t="shared" si="60"/>
        <v/>
      </c>
      <c r="AX138" s="126" t="str">
        <f t="shared" si="61"/>
        <v/>
      </c>
      <c r="AY138" s="64" t="str">
        <f t="shared" si="62"/>
        <v/>
      </c>
      <c r="AZ138" s="97"/>
      <c r="BA138" s="68"/>
      <c r="BB138" s="68"/>
      <c r="BC138" s="68"/>
      <c r="BD138" s="68"/>
      <c r="BE138" s="15"/>
      <c r="BF138" s="5">
        <f t="shared" si="63"/>
        <v>18720</v>
      </c>
      <c r="BG138" s="42">
        <v>7710</v>
      </c>
      <c r="BH138" s="42">
        <v>6710</v>
      </c>
      <c r="BI138" s="42"/>
      <c r="BJ138" s="42"/>
      <c r="BK138" s="42"/>
      <c r="BL138" s="42"/>
      <c r="BM138" s="42">
        <v>4300</v>
      </c>
    </row>
    <row r="139" spans="1:65" outlineLevel="5">
      <c r="A139" s="22">
        <f t="shared" si="48"/>
        <v>4</v>
      </c>
      <c r="B139" s="9">
        <f t="shared" si="47"/>
        <v>43941</v>
      </c>
      <c r="C139" s="51">
        <v>486371</v>
      </c>
      <c r="D139" s="64">
        <f t="shared" si="53"/>
        <v>35.299999999999997</v>
      </c>
      <c r="E139" s="12">
        <v>33</v>
      </c>
      <c r="F139" s="12">
        <v>36</v>
      </c>
      <c r="G139" s="12">
        <v>34</v>
      </c>
      <c r="H139" s="12">
        <v>34</v>
      </c>
      <c r="I139" s="12">
        <v>39</v>
      </c>
      <c r="J139" s="12">
        <v>36</v>
      </c>
      <c r="K139" s="12">
        <v>34</v>
      </c>
      <c r="L139" s="12">
        <v>36</v>
      </c>
      <c r="M139" s="74" t="str">
        <f t="shared" si="54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5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6"/>
        <v/>
      </c>
      <c r="AF139" s="41"/>
      <c r="AG139" s="41"/>
      <c r="AH139" s="41"/>
      <c r="AI139" s="41"/>
      <c r="AJ139" s="41"/>
      <c r="AK139" s="41"/>
      <c r="AL139" s="41"/>
      <c r="AM139" s="41"/>
      <c r="AN139" s="45">
        <f t="shared" si="57"/>
        <v>37.729422894985809</v>
      </c>
      <c r="AO139" s="41">
        <v>1057</v>
      </c>
      <c r="AP139" s="110"/>
      <c r="AQ139" s="111"/>
      <c r="AR139" s="126" t="str">
        <f t="shared" si="58"/>
        <v/>
      </c>
      <c r="AS139" s="126" t="str">
        <f t="shared" si="59"/>
        <v/>
      </c>
      <c r="AT139" s="127">
        <v>1435</v>
      </c>
      <c r="AU139" s="128"/>
      <c r="AV139" s="129"/>
      <c r="AW139" s="126" t="str">
        <f t="shared" si="60"/>
        <v/>
      </c>
      <c r="AX139" s="126" t="str">
        <f t="shared" si="61"/>
        <v/>
      </c>
      <c r="AY139" s="64" t="str">
        <f t="shared" si="62"/>
        <v/>
      </c>
      <c r="AZ139" s="97">
        <v>79.5</v>
      </c>
      <c r="BA139" s="68"/>
      <c r="BB139" s="68"/>
      <c r="BC139" s="68"/>
      <c r="BD139" s="68"/>
      <c r="BE139" s="15"/>
      <c r="BF139" s="5">
        <f t="shared" si="63"/>
        <v>22950</v>
      </c>
      <c r="BG139" s="42">
        <v>7710</v>
      </c>
      <c r="BH139" s="42">
        <v>10770</v>
      </c>
      <c r="BI139" s="42"/>
      <c r="BJ139" s="42"/>
      <c r="BK139" s="42"/>
      <c r="BL139" s="42"/>
      <c r="BM139" s="42">
        <v>4470</v>
      </c>
    </row>
    <row r="140" spans="1:65" outlineLevel="5">
      <c r="A140" s="22">
        <f t="shared" si="48"/>
        <v>4</v>
      </c>
      <c r="B140" s="9">
        <f t="shared" si="47"/>
        <v>43942</v>
      </c>
      <c r="C140" s="51">
        <v>453515</v>
      </c>
      <c r="D140" s="64">
        <f t="shared" si="53"/>
        <v>35.299999999999997</v>
      </c>
      <c r="E140" s="12">
        <v>33</v>
      </c>
      <c r="F140" s="12">
        <v>36</v>
      </c>
      <c r="G140" s="12">
        <v>34</v>
      </c>
      <c r="H140" s="12">
        <v>34</v>
      </c>
      <c r="I140" s="12">
        <v>39</v>
      </c>
      <c r="J140" s="12">
        <v>36</v>
      </c>
      <c r="K140" s="12">
        <v>34</v>
      </c>
      <c r="L140" s="12">
        <v>36</v>
      </c>
      <c r="M140" s="74" t="str">
        <f t="shared" si="54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5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6"/>
        <v/>
      </c>
      <c r="AF140" s="41"/>
      <c r="AG140" s="41"/>
      <c r="AH140" s="41"/>
      <c r="AI140" s="41"/>
      <c r="AJ140" s="41"/>
      <c r="AK140" s="41"/>
      <c r="AL140" s="41"/>
      <c r="AM140" s="41"/>
      <c r="AN140" s="45">
        <f t="shared" si="57"/>
        <v>37.236227824463121</v>
      </c>
      <c r="AO140" s="41">
        <v>1071</v>
      </c>
      <c r="AP140" s="110"/>
      <c r="AQ140" s="111"/>
      <c r="AR140" s="126" t="str">
        <f t="shared" si="58"/>
        <v/>
      </c>
      <c r="AS140" s="126" t="str">
        <f t="shared" si="59"/>
        <v/>
      </c>
      <c r="AT140" s="127">
        <v>1423</v>
      </c>
      <c r="AU140" s="128"/>
      <c r="AV140" s="129"/>
      <c r="AW140" s="126" t="str">
        <f t="shared" si="60"/>
        <v/>
      </c>
      <c r="AX140" s="126" t="str">
        <f t="shared" si="61"/>
        <v/>
      </c>
      <c r="AY140" s="64" t="str">
        <f t="shared" si="62"/>
        <v/>
      </c>
      <c r="AZ140" s="97">
        <v>79.400000000000006</v>
      </c>
      <c r="BA140" s="68"/>
      <c r="BB140" s="68"/>
      <c r="BC140" s="68"/>
      <c r="BD140" s="68"/>
      <c r="BE140" s="15"/>
      <c r="BF140" s="5">
        <f t="shared" si="63"/>
        <v>21380</v>
      </c>
      <c r="BG140" s="42">
        <v>7600</v>
      </c>
      <c r="BH140" s="42">
        <v>9250</v>
      </c>
      <c r="BI140" s="42"/>
      <c r="BJ140" s="42"/>
      <c r="BK140" s="42"/>
      <c r="BL140" s="42"/>
      <c r="BM140" s="42">
        <v>4530</v>
      </c>
    </row>
    <row r="141" spans="1:65" outlineLevel="5">
      <c r="A141" s="22">
        <f t="shared" si="48"/>
        <v>4</v>
      </c>
      <c r="B141" s="9">
        <f t="shared" si="47"/>
        <v>43943</v>
      </c>
      <c r="C141" s="51">
        <v>411645</v>
      </c>
      <c r="D141" s="64">
        <f t="shared" si="53"/>
        <v>35.4</v>
      </c>
      <c r="E141" s="12">
        <v>34</v>
      </c>
      <c r="F141" s="12">
        <v>36</v>
      </c>
      <c r="G141" s="12">
        <v>35</v>
      </c>
      <c r="H141" s="12">
        <v>33</v>
      </c>
      <c r="I141" s="12">
        <v>39</v>
      </c>
      <c r="J141" s="12">
        <v>36</v>
      </c>
      <c r="K141" s="12">
        <v>34</v>
      </c>
      <c r="L141" s="12">
        <v>36</v>
      </c>
      <c r="M141" s="74" t="str">
        <f t="shared" si="54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5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6"/>
        <v/>
      </c>
      <c r="AF141" s="41"/>
      <c r="AG141" s="41"/>
      <c r="AH141" s="41"/>
      <c r="AI141" s="41"/>
      <c r="AJ141" s="41"/>
      <c r="AK141" s="41"/>
      <c r="AL141" s="41"/>
      <c r="AM141" s="41"/>
      <c r="AN141" s="45">
        <f t="shared" si="57"/>
        <v>35.543672014260252</v>
      </c>
      <c r="AO141" s="41">
        <v>1122</v>
      </c>
      <c r="AP141" s="110"/>
      <c r="AQ141" s="111"/>
      <c r="AR141" s="126" t="str">
        <f t="shared" si="58"/>
        <v/>
      </c>
      <c r="AS141" s="126" t="str">
        <f t="shared" si="59"/>
        <v/>
      </c>
      <c r="AT141" s="127">
        <v>1420</v>
      </c>
      <c r="AU141" s="128"/>
      <c r="AV141" s="129"/>
      <c r="AW141" s="126" t="str">
        <f t="shared" si="60"/>
        <v/>
      </c>
      <c r="AX141" s="126" t="str">
        <f t="shared" si="61"/>
        <v/>
      </c>
      <c r="AY141" s="64" t="str">
        <f t="shared" si="62"/>
        <v/>
      </c>
      <c r="AZ141" s="97">
        <v>79.5</v>
      </c>
      <c r="BA141" s="68"/>
      <c r="BB141" s="68"/>
      <c r="BC141" s="68"/>
      <c r="BD141" s="68"/>
      <c r="BE141" s="15"/>
      <c r="BF141" s="5">
        <f t="shared" si="63"/>
        <v>21170</v>
      </c>
      <c r="BG141" s="42">
        <v>11120</v>
      </c>
      <c r="BH141" s="42">
        <v>5470</v>
      </c>
      <c r="BI141" s="42"/>
      <c r="BJ141" s="42"/>
      <c r="BK141" s="42"/>
      <c r="BL141" s="42"/>
      <c r="BM141" s="42">
        <v>4580</v>
      </c>
    </row>
    <row r="142" spans="1:65" outlineLevel="5">
      <c r="A142" s="22">
        <f t="shared" si="48"/>
        <v>4</v>
      </c>
      <c r="B142" s="9">
        <f t="shared" si="47"/>
        <v>43944</v>
      </c>
      <c r="C142" s="51">
        <v>398663</v>
      </c>
      <c r="D142" s="64">
        <f t="shared" si="53"/>
        <v>35.5</v>
      </c>
      <c r="E142" s="12">
        <v>34</v>
      </c>
      <c r="F142" s="12">
        <v>36</v>
      </c>
      <c r="G142" s="12">
        <v>35</v>
      </c>
      <c r="H142" s="12">
        <v>34</v>
      </c>
      <c r="I142" s="12">
        <v>39</v>
      </c>
      <c r="J142" s="12">
        <v>36</v>
      </c>
      <c r="K142" s="12">
        <v>35</v>
      </c>
      <c r="L142" s="12">
        <v>35</v>
      </c>
      <c r="M142" s="74" t="str">
        <f t="shared" si="54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5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6"/>
        <v/>
      </c>
      <c r="AF142" s="41"/>
      <c r="AG142" s="41"/>
      <c r="AH142" s="41"/>
      <c r="AI142" s="41"/>
      <c r="AJ142" s="41"/>
      <c r="AK142" s="41"/>
      <c r="AL142" s="41"/>
      <c r="AM142" s="41"/>
      <c r="AN142" s="45">
        <f t="shared" si="57"/>
        <v>36.520146520146518</v>
      </c>
      <c r="AO142" s="41">
        <v>1092</v>
      </c>
      <c r="AP142" s="110"/>
      <c r="AQ142" s="111"/>
      <c r="AR142" s="126" t="str">
        <f t="shared" si="58"/>
        <v/>
      </c>
      <c r="AS142" s="126" t="str">
        <f t="shared" si="59"/>
        <v/>
      </c>
      <c r="AT142" s="127">
        <v>1321</v>
      </c>
      <c r="AU142" s="128"/>
      <c r="AV142" s="129"/>
      <c r="AW142" s="126" t="str">
        <f t="shared" si="60"/>
        <v/>
      </c>
      <c r="AX142" s="126" t="str">
        <f t="shared" si="61"/>
        <v/>
      </c>
      <c r="AY142" s="64" t="str">
        <f t="shared" si="62"/>
        <v/>
      </c>
      <c r="AZ142" s="97">
        <v>79.8</v>
      </c>
      <c r="BA142" s="68"/>
      <c r="BB142" s="68"/>
      <c r="BC142" s="68"/>
      <c r="BD142" s="68"/>
      <c r="BE142" s="15"/>
      <c r="BF142" s="5">
        <f t="shared" si="63"/>
        <v>21210</v>
      </c>
      <c r="BG142" s="42">
        <v>11290</v>
      </c>
      <c r="BH142" s="42">
        <v>5550</v>
      </c>
      <c r="BI142" s="42"/>
      <c r="BJ142" s="42"/>
      <c r="BK142" s="42"/>
      <c r="BL142" s="42"/>
      <c r="BM142" s="42">
        <v>4370</v>
      </c>
    </row>
    <row r="143" spans="1:65" outlineLevel="5">
      <c r="A143" s="22">
        <f t="shared" si="48"/>
        <v>4</v>
      </c>
      <c r="B143" s="9">
        <f t="shared" si="47"/>
        <v>43945</v>
      </c>
      <c r="C143" s="51">
        <v>385028</v>
      </c>
      <c r="D143" s="64">
        <f t="shared" si="53"/>
        <v>35.6</v>
      </c>
      <c r="E143" s="12">
        <v>34</v>
      </c>
      <c r="F143" s="12">
        <v>36</v>
      </c>
      <c r="G143" s="12">
        <v>35</v>
      </c>
      <c r="H143" s="12">
        <v>34</v>
      </c>
      <c r="I143" s="12">
        <v>40</v>
      </c>
      <c r="J143" s="12">
        <v>36</v>
      </c>
      <c r="K143" s="12">
        <v>35</v>
      </c>
      <c r="L143" s="12">
        <v>35</v>
      </c>
      <c r="M143" s="74">
        <f t="shared" si="54"/>
        <v>7.4</v>
      </c>
      <c r="N143" s="83">
        <v>7.41</v>
      </c>
      <c r="O143" s="83">
        <v>7.38</v>
      </c>
      <c r="P143" s="83">
        <v>7.34</v>
      </c>
      <c r="Q143" s="83">
        <v>7.39</v>
      </c>
      <c r="R143" s="83"/>
      <c r="S143" s="83"/>
      <c r="T143" s="83"/>
      <c r="U143" s="83"/>
      <c r="V143" s="5" t="str">
        <f t="shared" si="55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6"/>
        <v/>
      </c>
      <c r="AF143" s="41"/>
      <c r="AG143" s="41"/>
      <c r="AH143" s="41"/>
      <c r="AI143" s="41"/>
      <c r="AJ143" s="41"/>
      <c r="AK143" s="41"/>
      <c r="AL143" s="41"/>
      <c r="AM143" s="41"/>
      <c r="AN143" s="45">
        <f t="shared" si="57"/>
        <v>34.114627887082975</v>
      </c>
      <c r="AO143" s="41">
        <v>1169</v>
      </c>
      <c r="AP143" s="110">
        <v>2.63</v>
      </c>
      <c r="AQ143" s="111">
        <v>2.04</v>
      </c>
      <c r="AR143" s="126">
        <f t="shared" si="58"/>
        <v>77.56653992395438</v>
      </c>
      <c r="AS143" s="126">
        <f t="shared" si="59"/>
        <v>22.43346007604562</v>
      </c>
      <c r="AT143" s="127">
        <v>1441</v>
      </c>
      <c r="AU143" s="128">
        <v>2.48</v>
      </c>
      <c r="AV143" s="129">
        <v>1.43</v>
      </c>
      <c r="AW143" s="126">
        <f t="shared" si="60"/>
        <v>57.661290322580641</v>
      </c>
      <c r="AX143" s="126">
        <f t="shared" si="61"/>
        <v>42.338709677419359</v>
      </c>
      <c r="AY143" s="64">
        <f t="shared" si="62"/>
        <v>60.611577964519171</v>
      </c>
      <c r="AZ143" s="97">
        <v>80.099999999999994</v>
      </c>
      <c r="BA143" s="68"/>
      <c r="BB143" s="68"/>
      <c r="BC143" s="68"/>
      <c r="BD143" s="68"/>
      <c r="BE143" s="15"/>
      <c r="BF143" s="5">
        <f t="shared" si="63"/>
        <v>22490</v>
      </c>
      <c r="BG143" s="42">
        <v>8000</v>
      </c>
      <c r="BH143" s="42">
        <v>10200</v>
      </c>
      <c r="BI143" s="42"/>
      <c r="BJ143" s="42"/>
      <c r="BK143" s="42"/>
      <c r="BL143" s="42"/>
      <c r="BM143" s="42">
        <v>4290</v>
      </c>
    </row>
    <row r="144" spans="1:65" outlineLevel="5">
      <c r="A144" s="22">
        <f t="shared" si="48"/>
        <v>4</v>
      </c>
      <c r="B144" s="9">
        <f t="shared" si="47"/>
        <v>43946</v>
      </c>
      <c r="C144" s="51">
        <v>355945</v>
      </c>
      <c r="D144" s="64">
        <f t="shared" si="53"/>
        <v>35.299999999999997</v>
      </c>
      <c r="E144" s="12">
        <v>34</v>
      </c>
      <c r="F144" s="12">
        <v>35</v>
      </c>
      <c r="G144" s="12">
        <v>34</v>
      </c>
      <c r="H144" s="12">
        <v>34</v>
      </c>
      <c r="I144" s="12">
        <v>39</v>
      </c>
      <c r="J144" s="12">
        <v>36</v>
      </c>
      <c r="K144" s="12">
        <v>34</v>
      </c>
      <c r="L144" s="12">
        <v>36</v>
      </c>
      <c r="M144" s="74" t="str">
        <f t="shared" si="54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5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6"/>
        <v/>
      </c>
      <c r="AF144" s="41"/>
      <c r="AG144" s="41"/>
      <c r="AH144" s="41"/>
      <c r="AI144" s="41"/>
      <c r="AJ144" s="41"/>
      <c r="AK144" s="41"/>
      <c r="AL144" s="41"/>
      <c r="AM144" s="41"/>
      <c r="AN144" s="45">
        <f t="shared" si="57"/>
        <v>31.451104100946374</v>
      </c>
      <c r="AO144" s="41">
        <v>1268</v>
      </c>
      <c r="AP144" s="110"/>
      <c r="AQ144" s="111"/>
      <c r="AR144" s="126" t="str">
        <f t="shared" si="58"/>
        <v/>
      </c>
      <c r="AS144" s="126" t="str">
        <f t="shared" si="59"/>
        <v/>
      </c>
      <c r="AT144" s="127">
        <v>1436</v>
      </c>
      <c r="AU144" s="128"/>
      <c r="AV144" s="129"/>
      <c r="AW144" s="126" t="str">
        <f t="shared" si="60"/>
        <v/>
      </c>
      <c r="AX144" s="126" t="str">
        <f t="shared" si="61"/>
        <v/>
      </c>
      <c r="AY144" s="64" t="str">
        <f t="shared" si="62"/>
        <v/>
      </c>
      <c r="AZ144" s="97"/>
      <c r="BA144" s="68"/>
      <c r="BB144" s="68"/>
      <c r="BC144" s="68"/>
      <c r="BD144" s="68"/>
      <c r="BE144" s="15"/>
      <c r="BF144" s="5">
        <f t="shared" si="63"/>
        <v>20460</v>
      </c>
      <c r="BG144" s="42">
        <v>7800</v>
      </c>
      <c r="BH144" s="42">
        <v>8290</v>
      </c>
      <c r="BI144" s="42"/>
      <c r="BJ144" s="42"/>
      <c r="BK144" s="42"/>
      <c r="BL144" s="42"/>
      <c r="BM144" s="42">
        <v>4370</v>
      </c>
    </row>
    <row r="145" spans="1:65" outlineLevel="5">
      <c r="A145" s="22">
        <f t="shared" si="48"/>
        <v>4</v>
      </c>
      <c r="B145" s="9">
        <f t="shared" si="47"/>
        <v>43947</v>
      </c>
      <c r="C145" s="51">
        <v>344913</v>
      </c>
      <c r="D145" s="64">
        <f t="shared" si="53"/>
        <v>35</v>
      </c>
      <c r="E145" s="12">
        <v>33</v>
      </c>
      <c r="F145" s="12">
        <v>35</v>
      </c>
      <c r="G145" s="12">
        <v>34</v>
      </c>
      <c r="H145" s="12">
        <v>34</v>
      </c>
      <c r="I145" s="12">
        <v>39</v>
      </c>
      <c r="J145" s="12">
        <v>36</v>
      </c>
      <c r="K145" s="12">
        <v>34</v>
      </c>
      <c r="L145" s="12">
        <v>35</v>
      </c>
      <c r="M145" s="74" t="str">
        <f t="shared" si="54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5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6"/>
        <v/>
      </c>
      <c r="AF145" s="41"/>
      <c r="AG145" s="41"/>
      <c r="AH145" s="41"/>
      <c r="AI145" s="41"/>
      <c r="AJ145" s="41"/>
      <c r="AK145" s="41"/>
      <c r="AL145" s="41"/>
      <c r="AM145" s="41"/>
      <c r="AN145" s="45">
        <f t="shared" si="57"/>
        <v>33.882752761257436</v>
      </c>
      <c r="AO145" s="41">
        <v>1177</v>
      </c>
      <c r="AP145" s="110"/>
      <c r="AQ145" s="111"/>
      <c r="AR145" s="126" t="str">
        <f t="shared" si="58"/>
        <v/>
      </c>
      <c r="AS145" s="126" t="str">
        <f t="shared" si="59"/>
        <v/>
      </c>
      <c r="AT145" s="127">
        <v>1431</v>
      </c>
      <c r="AU145" s="128"/>
      <c r="AV145" s="129"/>
      <c r="AW145" s="126" t="str">
        <f t="shared" si="60"/>
        <v/>
      </c>
      <c r="AX145" s="126" t="str">
        <f t="shared" si="61"/>
        <v/>
      </c>
      <c r="AY145" s="64" t="str">
        <f t="shared" si="62"/>
        <v/>
      </c>
      <c r="AZ145" s="97"/>
      <c r="BA145" s="68"/>
      <c r="BB145" s="68"/>
      <c r="BC145" s="68"/>
      <c r="BD145" s="68"/>
      <c r="BE145" s="15"/>
      <c r="BF145" s="5">
        <f t="shared" si="63"/>
        <v>18740</v>
      </c>
      <c r="BG145" s="42">
        <v>7820</v>
      </c>
      <c r="BH145" s="42">
        <v>6250</v>
      </c>
      <c r="BI145" s="42"/>
      <c r="BJ145" s="42"/>
      <c r="BK145" s="42"/>
      <c r="BL145" s="42"/>
      <c r="BM145" s="42">
        <v>4670</v>
      </c>
    </row>
    <row r="146" spans="1:65" outlineLevel="5">
      <c r="A146" s="22">
        <f t="shared" si="48"/>
        <v>4</v>
      </c>
      <c r="B146" s="9">
        <f t="shared" si="47"/>
        <v>43948</v>
      </c>
      <c r="C146" s="51">
        <v>351390</v>
      </c>
      <c r="D146" s="64">
        <f t="shared" si="53"/>
        <v>34.799999999999997</v>
      </c>
      <c r="E146" s="12">
        <v>33</v>
      </c>
      <c r="F146" s="12">
        <v>35</v>
      </c>
      <c r="G146" s="12">
        <v>34</v>
      </c>
      <c r="H146" s="12">
        <v>33</v>
      </c>
      <c r="I146" s="12">
        <v>38</v>
      </c>
      <c r="J146" s="12">
        <v>36</v>
      </c>
      <c r="K146" s="12">
        <v>34</v>
      </c>
      <c r="L146" s="12">
        <v>35</v>
      </c>
      <c r="M146" s="74" t="str">
        <f t="shared" si="54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5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6"/>
        <v/>
      </c>
      <c r="AF146" s="41"/>
      <c r="AG146" s="41"/>
      <c r="AH146" s="41"/>
      <c r="AI146" s="41"/>
      <c r="AJ146" s="41"/>
      <c r="AK146" s="41"/>
      <c r="AL146" s="41"/>
      <c r="AM146" s="41"/>
      <c r="AN146" s="45">
        <f t="shared" si="57"/>
        <v>33.682432432432435</v>
      </c>
      <c r="AO146" s="41">
        <v>1184</v>
      </c>
      <c r="AP146" s="110"/>
      <c r="AQ146" s="111"/>
      <c r="AR146" s="126" t="str">
        <f t="shared" si="58"/>
        <v/>
      </c>
      <c r="AS146" s="126" t="str">
        <f t="shared" si="59"/>
        <v/>
      </c>
      <c r="AT146" s="127">
        <v>1426</v>
      </c>
      <c r="AU146" s="128"/>
      <c r="AV146" s="129"/>
      <c r="AW146" s="126" t="str">
        <f t="shared" si="60"/>
        <v/>
      </c>
      <c r="AX146" s="126" t="str">
        <f t="shared" si="61"/>
        <v/>
      </c>
      <c r="AY146" s="64" t="str">
        <f t="shared" si="62"/>
        <v/>
      </c>
      <c r="AZ146" s="97">
        <v>80</v>
      </c>
      <c r="BA146" s="68"/>
      <c r="BB146" s="68"/>
      <c r="BC146" s="68"/>
      <c r="BD146" s="68"/>
      <c r="BE146" s="15"/>
      <c r="BF146" s="5">
        <f t="shared" si="63"/>
        <v>18490</v>
      </c>
      <c r="BG146" s="42">
        <v>7790</v>
      </c>
      <c r="BH146" s="42">
        <v>6250</v>
      </c>
      <c r="BI146" s="42"/>
      <c r="BJ146" s="42"/>
      <c r="BK146" s="42"/>
      <c r="BL146" s="42"/>
      <c r="BM146" s="42">
        <v>4450</v>
      </c>
    </row>
    <row r="147" spans="1:65" outlineLevel="5">
      <c r="A147" s="22">
        <f t="shared" si="48"/>
        <v>4</v>
      </c>
      <c r="B147" s="9">
        <f t="shared" si="47"/>
        <v>43949</v>
      </c>
      <c r="C147" s="51">
        <v>360415</v>
      </c>
      <c r="D147" s="64">
        <f t="shared" si="53"/>
        <v>34.6</v>
      </c>
      <c r="E147" s="12">
        <v>32</v>
      </c>
      <c r="F147" s="12">
        <v>35</v>
      </c>
      <c r="G147" s="12">
        <v>34</v>
      </c>
      <c r="H147" s="12">
        <v>33</v>
      </c>
      <c r="I147" s="12">
        <v>38</v>
      </c>
      <c r="J147" s="12">
        <v>36</v>
      </c>
      <c r="K147" s="12">
        <v>34</v>
      </c>
      <c r="L147" s="12">
        <v>35</v>
      </c>
      <c r="M147" s="74" t="str">
        <f t="shared" si="54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5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6"/>
        <v/>
      </c>
      <c r="AF147" s="41"/>
      <c r="AG147" s="41"/>
      <c r="AH147" s="41"/>
      <c r="AI147" s="41"/>
      <c r="AJ147" s="41"/>
      <c r="AK147" s="41"/>
      <c r="AL147" s="41"/>
      <c r="AM147" s="41"/>
      <c r="AN147" s="45">
        <f t="shared" si="57"/>
        <v>33.095435684647306</v>
      </c>
      <c r="AO147" s="41">
        <v>1205</v>
      </c>
      <c r="AP147" s="110"/>
      <c r="AQ147" s="111"/>
      <c r="AR147" s="126" t="str">
        <f t="shared" si="58"/>
        <v/>
      </c>
      <c r="AS147" s="126" t="str">
        <f t="shared" si="59"/>
        <v/>
      </c>
      <c r="AT147" s="127">
        <v>1423</v>
      </c>
      <c r="AU147" s="128"/>
      <c r="AV147" s="129"/>
      <c r="AW147" s="126" t="str">
        <f t="shared" si="60"/>
        <v/>
      </c>
      <c r="AX147" s="126" t="str">
        <f t="shared" si="61"/>
        <v/>
      </c>
      <c r="AY147" s="64" t="str">
        <f t="shared" si="62"/>
        <v/>
      </c>
      <c r="AZ147" s="97">
        <v>79.7</v>
      </c>
      <c r="BA147" s="68"/>
      <c r="BB147" s="68"/>
      <c r="BC147" s="68"/>
      <c r="BD147" s="68"/>
      <c r="BE147" s="15"/>
      <c r="BF147" s="5">
        <f t="shared" si="63"/>
        <v>23840</v>
      </c>
      <c r="BG147" s="42">
        <v>7800</v>
      </c>
      <c r="BH147" s="42">
        <v>11520</v>
      </c>
      <c r="BI147" s="42"/>
      <c r="BJ147" s="42"/>
      <c r="BK147" s="42"/>
      <c r="BL147" s="42"/>
      <c r="BM147" s="42">
        <v>4520</v>
      </c>
    </row>
    <row r="148" spans="1:65" outlineLevel="5">
      <c r="A148" s="22">
        <f t="shared" si="48"/>
        <v>4</v>
      </c>
      <c r="B148" s="9">
        <f t="shared" si="47"/>
        <v>43950</v>
      </c>
      <c r="C148" s="51">
        <v>361374</v>
      </c>
      <c r="D148" s="64">
        <f t="shared" si="53"/>
        <v>34.6</v>
      </c>
      <c r="E148" s="12">
        <v>32</v>
      </c>
      <c r="F148" s="12">
        <v>35</v>
      </c>
      <c r="G148" s="12">
        <v>34</v>
      </c>
      <c r="H148" s="12">
        <v>33</v>
      </c>
      <c r="I148" s="12">
        <v>38</v>
      </c>
      <c r="J148" s="12">
        <v>36</v>
      </c>
      <c r="K148" s="12">
        <v>34</v>
      </c>
      <c r="L148" s="12">
        <v>35</v>
      </c>
      <c r="M148" s="74" t="str">
        <f t="shared" si="54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5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6"/>
        <v/>
      </c>
      <c r="AF148" s="41"/>
      <c r="AG148" s="41"/>
      <c r="AH148" s="41"/>
      <c r="AI148" s="41"/>
      <c r="AJ148" s="41"/>
      <c r="AK148" s="41"/>
      <c r="AL148" s="41"/>
      <c r="AM148" s="41"/>
      <c r="AN148" s="45">
        <f t="shared" si="57"/>
        <v>33.654008438818565</v>
      </c>
      <c r="AO148" s="41">
        <v>1185</v>
      </c>
      <c r="AP148" s="110"/>
      <c r="AQ148" s="111"/>
      <c r="AR148" s="126" t="str">
        <f t="shared" si="58"/>
        <v/>
      </c>
      <c r="AS148" s="126" t="str">
        <f t="shared" si="59"/>
        <v/>
      </c>
      <c r="AT148" s="127">
        <v>1424</v>
      </c>
      <c r="AU148" s="128"/>
      <c r="AV148" s="129"/>
      <c r="AW148" s="126" t="str">
        <f t="shared" si="60"/>
        <v/>
      </c>
      <c r="AX148" s="126" t="str">
        <f t="shared" si="61"/>
        <v/>
      </c>
      <c r="AY148" s="64" t="str">
        <f t="shared" si="62"/>
        <v/>
      </c>
      <c r="AZ148" s="97">
        <v>79.599999999999994</v>
      </c>
      <c r="BA148" s="68">
        <v>47.99</v>
      </c>
      <c r="BB148" s="68"/>
      <c r="BC148" s="68"/>
      <c r="BD148" s="68"/>
      <c r="BE148" s="15"/>
      <c r="BF148" s="5">
        <f t="shared" si="63"/>
        <v>18220</v>
      </c>
      <c r="BG148" s="42">
        <v>7820</v>
      </c>
      <c r="BH148" s="42">
        <v>5850</v>
      </c>
      <c r="BI148" s="42"/>
      <c r="BJ148" s="42"/>
      <c r="BK148" s="42"/>
      <c r="BL148" s="42"/>
      <c r="BM148" s="42">
        <v>4550</v>
      </c>
    </row>
    <row r="149" spans="1:65" ht="17.25" outlineLevel="5" thickBot="1">
      <c r="A149" s="31">
        <f t="shared" si="48"/>
        <v>4</v>
      </c>
      <c r="B149" s="32">
        <f t="shared" si="47"/>
        <v>43951</v>
      </c>
      <c r="C149" s="51">
        <v>342047</v>
      </c>
      <c r="D149" s="64">
        <f t="shared" si="53"/>
        <v>34.4</v>
      </c>
      <c r="E149" s="12">
        <v>32</v>
      </c>
      <c r="F149" s="12">
        <v>35</v>
      </c>
      <c r="G149" s="12">
        <v>34</v>
      </c>
      <c r="H149" s="12">
        <v>33</v>
      </c>
      <c r="I149" s="12">
        <v>37</v>
      </c>
      <c r="J149" s="12">
        <v>35</v>
      </c>
      <c r="K149" s="12">
        <v>34</v>
      </c>
      <c r="L149" s="12">
        <v>35</v>
      </c>
      <c r="M149" s="74" t="str">
        <f t="shared" si="54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5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6"/>
        <v/>
      </c>
      <c r="AF149" s="41"/>
      <c r="AG149" s="41"/>
      <c r="AH149" s="41"/>
      <c r="AI149" s="41"/>
      <c r="AJ149" s="41"/>
      <c r="AK149" s="41"/>
      <c r="AL149" s="41"/>
      <c r="AM149" s="41"/>
      <c r="AN149" s="45">
        <f t="shared" si="57"/>
        <v>33.94042553191489</v>
      </c>
      <c r="AO149" s="41">
        <v>1175</v>
      </c>
      <c r="AP149" s="110"/>
      <c r="AQ149" s="111"/>
      <c r="AR149" s="126" t="str">
        <f t="shared" si="58"/>
        <v/>
      </c>
      <c r="AS149" s="126" t="str">
        <f t="shared" si="59"/>
        <v/>
      </c>
      <c r="AT149" s="127">
        <v>1425</v>
      </c>
      <c r="AU149" s="128"/>
      <c r="AV149" s="129"/>
      <c r="AW149" s="126" t="str">
        <f t="shared" si="60"/>
        <v/>
      </c>
      <c r="AX149" s="126" t="str">
        <f t="shared" si="61"/>
        <v/>
      </c>
      <c r="AY149" s="64" t="str">
        <f t="shared" si="62"/>
        <v/>
      </c>
      <c r="AZ149" s="97"/>
      <c r="BA149" s="68"/>
      <c r="BB149" s="68"/>
      <c r="BC149" s="68"/>
      <c r="BD149" s="68"/>
      <c r="BE149" s="15"/>
      <c r="BF149" s="5">
        <f t="shared" si="63"/>
        <v>22740</v>
      </c>
      <c r="BG149" s="42">
        <v>7850</v>
      </c>
      <c r="BH149" s="42">
        <v>9990</v>
      </c>
      <c r="BI149" s="42"/>
      <c r="BJ149" s="42"/>
      <c r="BK149" s="42"/>
      <c r="BL149" s="42"/>
      <c r="BM149" s="42">
        <v>4900</v>
      </c>
    </row>
    <row r="150" spans="1:65" outlineLevel="4">
      <c r="A150" s="157" t="s">
        <v>38</v>
      </c>
      <c r="B150" s="158"/>
      <c r="C150" s="50">
        <f t="shared" ref="C150:BM150" si="64">SUBTOTAL(4,C120:C149)</f>
        <v>486371</v>
      </c>
      <c r="D150" s="60">
        <f t="shared" si="64"/>
        <v>39.1</v>
      </c>
      <c r="E150" s="28">
        <f t="shared" si="64"/>
        <v>39</v>
      </c>
      <c r="F150" s="28">
        <f t="shared" si="64"/>
        <v>38</v>
      </c>
      <c r="G150" s="28">
        <f t="shared" si="64"/>
        <v>39</v>
      </c>
      <c r="H150" s="28">
        <f t="shared" si="64"/>
        <v>38</v>
      </c>
      <c r="I150" s="28">
        <f t="shared" si="64"/>
        <v>44</v>
      </c>
      <c r="J150" s="28">
        <f t="shared" si="64"/>
        <v>38</v>
      </c>
      <c r="K150" s="28">
        <f t="shared" si="64"/>
        <v>39</v>
      </c>
      <c r="L150" s="28">
        <f t="shared" si="64"/>
        <v>39</v>
      </c>
      <c r="M150" s="71">
        <f t="shared" si="64"/>
        <v>7.4</v>
      </c>
      <c r="N150" s="82">
        <f t="shared" si="64"/>
        <v>7.42</v>
      </c>
      <c r="O150" s="82">
        <f t="shared" si="64"/>
        <v>7.45</v>
      </c>
      <c r="P150" s="82">
        <f t="shared" si="64"/>
        <v>7.44</v>
      </c>
      <c r="Q150" s="82">
        <f t="shared" si="64"/>
        <v>7.48</v>
      </c>
      <c r="R150" s="82">
        <f t="shared" si="64"/>
        <v>0</v>
      </c>
      <c r="S150" s="82">
        <f t="shared" si="64"/>
        <v>0</v>
      </c>
      <c r="T150" s="82">
        <f t="shared" si="64"/>
        <v>0</v>
      </c>
      <c r="U150" s="82">
        <f t="shared" si="64"/>
        <v>0</v>
      </c>
      <c r="V150" s="29">
        <f t="shared" si="64"/>
        <v>0</v>
      </c>
      <c r="W150" s="39">
        <f t="shared" si="64"/>
        <v>0</v>
      </c>
      <c r="X150" s="39">
        <f t="shared" si="64"/>
        <v>0</v>
      </c>
      <c r="Y150" s="39">
        <f t="shared" si="64"/>
        <v>0</v>
      </c>
      <c r="Z150" s="39">
        <f t="shared" si="64"/>
        <v>0</v>
      </c>
      <c r="AA150" s="39">
        <f t="shared" si="64"/>
        <v>0</v>
      </c>
      <c r="AB150" s="39">
        <f t="shared" si="64"/>
        <v>0</v>
      </c>
      <c r="AC150" s="39">
        <f t="shared" si="64"/>
        <v>0</v>
      </c>
      <c r="AD150" s="39">
        <f t="shared" si="64"/>
        <v>0</v>
      </c>
      <c r="AE150" s="29">
        <f t="shared" si="64"/>
        <v>0</v>
      </c>
      <c r="AF150" s="39">
        <f t="shared" si="64"/>
        <v>0</v>
      </c>
      <c r="AG150" s="39">
        <f t="shared" si="64"/>
        <v>0</v>
      </c>
      <c r="AH150" s="39">
        <f t="shared" si="64"/>
        <v>0</v>
      </c>
      <c r="AI150" s="39">
        <f t="shared" si="64"/>
        <v>0</v>
      </c>
      <c r="AJ150" s="39">
        <f t="shared" si="64"/>
        <v>0</v>
      </c>
      <c r="AK150" s="39">
        <f t="shared" si="64"/>
        <v>0</v>
      </c>
      <c r="AL150" s="39">
        <f t="shared" si="64"/>
        <v>0</v>
      </c>
      <c r="AM150" s="39">
        <f t="shared" si="64"/>
        <v>0</v>
      </c>
      <c r="AN150" s="39">
        <f t="shared" si="64"/>
        <v>39.800399201596804</v>
      </c>
      <c r="AO150" s="39">
        <f t="shared" si="64"/>
        <v>1754</v>
      </c>
      <c r="AP150" s="104">
        <f t="shared" si="64"/>
        <v>3.78</v>
      </c>
      <c r="AQ150" s="105">
        <f t="shared" si="64"/>
        <v>2.99</v>
      </c>
      <c r="AR150" s="106">
        <f t="shared" si="64"/>
        <v>79.479768786127167</v>
      </c>
      <c r="AS150" s="106">
        <f t="shared" si="64"/>
        <v>22.43346007604562</v>
      </c>
      <c r="AT150" s="107">
        <f t="shared" si="64"/>
        <v>2019</v>
      </c>
      <c r="AU150" s="108">
        <f t="shared" si="64"/>
        <v>2.48</v>
      </c>
      <c r="AV150" s="109">
        <f t="shared" si="64"/>
        <v>1.43</v>
      </c>
      <c r="AW150" s="106">
        <f t="shared" si="64"/>
        <v>61.777777777777779</v>
      </c>
      <c r="AX150" s="106">
        <f t="shared" si="64"/>
        <v>42.338709677419359</v>
      </c>
      <c r="AY150" s="60">
        <f t="shared" si="64"/>
        <v>60.611577964519171</v>
      </c>
      <c r="AZ150" s="96">
        <f t="shared" si="64"/>
        <v>80.900000000000006</v>
      </c>
      <c r="BA150" s="67">
        <f t="shared" si="64"/>
        <v>47.99</v>
      </c>
      <c r="BB150" s="67">
        <f t="shared" si="64"/>
        <v>0</v>
      </c>
      <c r="BC150" s="67">
        <f t="shared" si="64"/>
        <v>0</v>
      </c>
      <c r="BD150" s="67">
        <f t="shared" si="64"/>
        <v>0</v>
      </c>
      <c r="BE150" s="27">
        <f t="shared" si="64"/>
        <v>0</v>
      </c>
      <c r="BF150" s="29">
        <f t="shared" si="64"/>
        <v>23840</v>
      </c>
      <c r="BG150" s="39">
        <f t="shared" si="64"/>
        <v>11350</v>
      </c>
      <c r="BH150" s="40">
        <f t="shared" si="64"/>
        <v>11520</v>
      </c>
      <c r="BI150" s="40">
        <f t="shared" si="64"/>
        <v>0</v>
      </c>
      <c r="BJ150" s="40">
        <f t="shared" si="64"/>
        <v>0</v>
      </c>
      <c r="BK150" s="40">
        <f t="shared" si="64"/>
        <v>0</v>
      </c>
      <c r="BL150" s="40">
        <f t="shared" si="64"/>
        <v>0</v>
      </c>
      <c r="BM150" s="27">
        <f t="shared" si="64"/>
        <v>4900</v>
      </c>
    </row>
    <row r="151" spans="1:65" outlineLevel="3">
      <c r="A151" s="187" t="s">
        <v>27</v>
      </c>
      <c r="B151" s="188"/>
      <c r="C151" s="51">
        <f t="shared" ref="C151:BM151" si="65">SUBTOTAL(5,C120:C149)</f>
        <v>314535</v>
      </c>
      <c r="D151" s="61">
        <f t="shared" si="65"/>
        <v>34.4</v>
      </c>
      <c r="E151" s="12">
        <f t="shared" si="65"/>
        <v>32</v>
      </c>
      <c r="F151" s="12">
        <f t="shared" si="65"/>
        <v>35</v>
      </c>
      <c r="G151" s="12">
        <f t="shared" si="65"/>
        <v>34</v>
      </c>
      <c r="H151" s="12">
        <f t="shared" si="65"/>
        <v>33</v>
      </c>
      <c r="I151" s="12">
        <f t="shared" si="65"/>
        <v>37</v>
      </c>
      <c r="J151" s="12">
        <f t="shared" si="65"/>
        <v>35</v>
      </c>
      <c r="K151" s="12">
        <f t="shared" si="65"/>
        <v>34</v>
      </c>
      <c r="L151" s="12">
        <f t="shared" si="65"/>
        <v>35</v>
      </c>
      <c r="M151" s="72">
        <f t="shared" si="65"/>
        <v>7.4</v>
      </c>
      <c r="N151" s="83">
        <f t="shared" si="65"/>
        <v>7.38</v>
      </c>
      <c r="O151" s="83">
        <f t="shared" si="65"/>
        <v>7.36</v>
      </c>
      <c r="P151" s="83">
        <f t="shared" si="65"/>
        <v>7.34</v>
      </c>
      <c r="Q151" s="83">
        <f t="shared" si="65"/>
        <v>7.39</v>
      </c>
      <c r="R151" s="83">
        <f t="shared" si="65"/>
        <v>0</v>
      </c>
      <c r="S151" s="83">
        <f t="shared" si="65"/>
        <v>0</v>
      </c>
      <c r="T151" s="83">
        <f t="shared" si="65"/>
        <v>0</v>
      </c>
      <c r="U151" s="83">
        <f t="shared" si="65"/>
        <v>0</v>
      </c>
      <c r="V151" s="6">
        <f t="shared" si="65"/>
        <v>0</v>
      </c>
      <c r="W151" s="41">
        <f t="shared" si="65"/>
        <v>0</v>
      </c>
      <c r="X151" s="41">
        <f t="shared" si="65"/>
        <v>0</v>
      </c>
      <c r="Y151" s="41">
        <f t="shared" si="65"/>
        <v>0</v>
      </c>
      <c r="Z151" s="41">
        <f t="shared" si="65"/>
        <v>0</v>
      </c>
      <c r="AA151" s="41">
        <f t="shared" si="65"/>
        <v>0</v>
      </c>
      <c r="AB151" s="41">
        <f t="shared" si="65"/>
        <v>0</v>
      </c>
      <c r="AC151" s="41">
        <f t="shared" si="65"/>
        <v>0</v>
      </c>
      <c r="AD151" s="41">
        <f t="shared" si="65"/>
        <v>0</v>
      </c>
      <c r="AE151" s="6">
        <f t="shared" si="65"/>
        <v>0</v>
      </c>
      <c r="AF151" s="41">
        <f t="shared" si="65"/>
        <v>0</v>
      </c>
      <c r="AG151" s="41">
        <f t="shared" si="65"/>
        <v>0</v>
      </c>
      <c r="AH151" s="41">
        <f t="shared" si="65"/>
        <v>0</v>
      </c>
      <c r="AI151" s="41">
        <f t="shared" si="65"/>
        <v>0</v>
      </c>
      <c r="AJ151" s="41">
        <f t="shared" si="65"/>
        <v>0</v>
      </c>
      <c r="AK151" s="41">
        <f t="shared" si="65"/>
        <v>0</v>
      </c>
      <c r="AL151" s="41">
        <f t="shared" si="65"/>
        <v>0</v>
      </c>
      <c r="AM151" s="41">
        <f t="shared" si="65"/>
        <v>0</v>
      </c>
      <c r="AN151" s="41">
        <f t="shared" si="65"/>
        <v>22.736602052451538</v>
      </c>
      <c r="AO151" s="41">
        <f t="shared" si="65"/>
        <v>1002</v>
      </c>
      <c r="AP151" s="110">
        <f t="shared" si="65"/>
        <v>2.63</v>
      </c>
      <c r="AQ151" s="111">
        <f t="shared" si="65"/>
        <v>2.04</v>
      </c>
      <c r="AR151" s="112">
        <f t="shared" si="65"/>
        <v>77.56653992395438</v>
      </c>
      <c r="AS151" s="112">
        <f t="shared" si="65"/>
        <v>20.520231213872833</v>
      </c>
      <c r="AT151" s="113">
        <f t="shared" si="65"/>
        <v>965</v>
      </c>
      <c r="AU151" s="114">
        <f t="shared" si="65"/>
        <v>2.2000000000000002</v>
      </c>
      <c r="AV151" s="115">
        <f t="shared" si="65"/>
        <v>1.33</v>
      </c>
      <c r="AW151" s="112">
        <f t="shared" si="65"/>
        <v>57.661290322580641</v>
      </c>
      <c r="AX151" s="112">
        <f t="shared" si="65"/>
        <v>38.222222222222221</v>
      </c>
      <c r="AY151" s="61">
        <f t="shared" si="65"/>
        <v>57.701249636733529</v>
      </c>
      <c r="AZ151" s="97">
        <f t="shared" si="65"/>
        <v>79.400000000000006</v>
      </c>
      <c r="BA151" s="68">
        <f t="shared" si="65"/>
        <v>47.99</v>
      </c>
      <c r="BB151" s="68">
        <f t="shared" si="65"/>
        <v>0</v>
      </c>
      <c r="BC151" s="68">
        <f t="shared" si="65"/>
        <v>0</v>
      </c>
      <c r="BD151" s="68">
        <f t="shared" si="65"/>
        <v>0</v>
      </c>
      <c r="BE151" s="15">
        <f t="shared" si="65"/>
        <v>0</v>
      </c>
      <c r="BF151" s="6">
        <f t="shared" si="65"/>
        <v>14550</v>
      </c>
      <c r="BG151" s="41">
        <f t="shared" si="65"/>
        <v>4100</v>
      </c>
      <c r="BH151" s="42">
        <f t="shared" si="65"/>
        <v>1200</v>
      </c>
      <c r="BI151" s="42">
        <f t="shared" si="65"/>
        <v>0</v>
      </c>
      <c r="BJ151" s="42">
        <f t="shared" si="65"/>
        <v>0</v>
      </c>
      <c r="BK151" s="42">
        <f t="shared" si="65"/>
        <v>0</v>
      </c>
      <c r="BL151" s="42">
        <f t="shared" si="65"/>
        <v>0</v>
      </c>
      <c r="BM151" s="15">
        <f t="shared" si="65"/>
        <v>0</v>
      </c>
    </row>
    <row r="152" spans="1:65" outlineLevel="2">
      <c r="A152" s="187" t="s">
        <v>16</v>
      </c>
      <c r="B152" s="188"/>
      <c r="C152" s="51">
        <f>IFERROR(SUBTOTAL(1,C120:C149),"")</f>
        <v>368102.1</v>
      </c>
      <c r="D152" s="61">
        <f t="shared" ref="D152:BM152" si="66">IFERROR(SUBTOTAL(1,D120:D149),"")</f>
        <v>36.636666666666663</v>
      </c>
      <c r="E152" s="12">
        <f t="shared" si="66"/>
        <v>35.1</v>
      </c>
      <c r="F152" s="12">
        <f t="shared" si="66"/>
        <v>36.666666666666664</v>
      </c>
      <c r="G152" s="12">
        <f t="shared" si="66"/>
        <v>35.866666666666667</v>
      </c>
      <c r="H152" s="12">
        <f t="shared" si="66"/>
        <v>35.133333333333333</v>
      </c>
      <c r="I152" s="12">
        <f t="shared" si="66"/>
        <v>40.466666666666669</v>
      </c>
      <c r="J152" s="12">
        <f t="shared" si="66"/>
        <v>37.033333333333331</v>
      </c>
      <c r="K152" s="12">
        <f t="shared" si="66"/>
        <v>35.799999999999997</v>
      </c>
      <c r="L152" s="12">
        <f t="shared" si="66"/>
        <v>36.9</v>
      </c>
      <c r="M152" s="72">
        <f t="shared" si="66"/>
        <v>7.4</v>
      </c>
      <c r="N152" s="83">
        <f t="shared" si="66"/>
        <v>7.4050000000000002</v>
      </c>
      <c r="O152" s="83">
        <f t="shared" si="66"/>
        <v>7.3925000000000001</v>
      </c>
      <c r="P152" s="83">
        <f t="shared" si="66"/>
        <v>7.3999999999999995</v>
      </c>
      <c r="Q152" s="83">
        <f t="shared" si="66"/>
        <v>7.44</v>
      </c>
      <c r="R152" s="83" t="str">
        <f t="shared" si="66"/>
        <v/>
      </c>
      <c r="S152" s="83" t="str">
        <f t="shared" si="66"/>
        <v/>
      </c>
      <c r="T152" s="83" t="str">
        <f t="shared" si="66"/>
        <v/>
      </c>
      <c r="U152" s="83" t="str">
        <f t="shared" si="66"/>
        <v/>
      </c>
      <c r="V152" s="6" t="str">
        <f t="shared" si="66"/>
        <v/>
      </c>
      <c r="W152" s="41" t="str">
        <f t="shared" si="66"/>
        <v/>
      </c>
      <c r="X152" s="41" t="str">
        <f t="shared" si="66"/>
        <v/>
      </c>
      <c r="Y152" s="41" t="str">
        <f t="shared" si="66"/>
        <v/>
      </c>
      <c r="Z152" s="41" t="str">
        <f t="shared" si="66"/>
        <v/>
      </c>
      <c r="AA152" s="41" t="str">
        <f t="shared" si="66"/>
        <v/>
      </c>
      <c r="AB152" s="41" t="str">
        <f t="shared" si="66"/>
        <v/>
      </c>
      <c r="AC152" s="41" t="str">
        <f t="shared" si="66"/>
        <v/>
      </c>
      <c r="AD152" s="41" t="str">
        <f t="shared" si="66"/>
        <v/>
      </c>
      <c r="AE152" s="6" t="str">
        <f t="shared" si="66"/>
        <v/>
      </c>
      <c r="AF152" s="41" t="str">
        <f t="shared" si="66"/>
        <v/>
      </c>
      <c r="AG152" s="41" t="str">
        <f t="shared" si="66"/>
        <v/>
      </c>
      <c r="AH152" s="41" t="str">
        <f t="shared" si="66"/>
        <v/>
      </c>
      <c r="AI152" s="41" t="str">
        <f t="shared" si="66"/>
        <v/>
      </c>
      <c r="AJ152" s="41" t="str">
        <f t="shared" si="66"/>
        <v/>
      </c>
      <c r="AK152" s="41" t="str">
        <f t="shared" si="66"/>
        <v/>
      </c>
      <c r="AL152" s="41" t="str">
        <f t="shared" si="66"/>
        <v/>
      </c>
      <c r="AM152" s="41" t="str">
        <f t="shared" si="66"/>
        <v/>
      </c>
      <c r="AN152" s="41">
        <f t="shared" si="66"/>
        <v>32.547011627390013</v>
      </c>
      <c r="AO152" s="41">
        <f t="shared" si="66"/>
        <v>1251.4666666666667</v>
      </c>
      <c r="AP152" s="110">
        <f t="shared" si="66"/>
        <v>3.41</v>
      </c>
      <c r="AQ152" s="111">
        <f t="shared" si="66"/>
        <v>2.6849999999999996</v>
      </c>
      <c r="AR152" s="112">
        <f t="shared" si="66"/>
        <v>78.665882961136518</v>
      </c>
      <c r="AS152" s="112">
        <f t="shared" si="66"/>
        <v>21.334117038863482</v>
      </c>
      <c r="AT152" s="113">
        <f t="shared" si="66"/>
        <v>1497.7666666666667</v>
      </c>
      <c r="AU152" s="114">
        <f t="shared" si="66"/>
        <v>2.3200000000000003</v>
      </c>
      <c r="AV152" s="115">
        <f t="shared" si="66"/>
        <v>1.3924999999999998</v>
      </c>
      <c r="AW152" s="112">
        <f t="shared" si="66"/>
        <v>60.079786367449373</v>
      </c>
      <c r="AX152" s="112">
        <f t="shared" si="66"/>
        <v>39.920213632550627</v>
      </c>
      <c r="AY152" s="61">
        <f t="shared" si="66"/>
        <v>59.175845184765031</v>
      </c>
      <c r="AZ152" s="97">
        <f t="shared" si="66"/>
        <v>80.009999999999991</v>
      </c>
      <c r="BA152" s="68">
        <f t="shared" si="66"/>
        <v>47.99</v>
      </c>
      <c r="BB152" s="68" t="str">
        <f t="shared" si="66"/>
        <v/>
      </c>
      <c r="BC152" s="68" t="str">
        <f t="shared" si="66"/>
        <v/>
      </c>
      <c r="BD152" s="68" t="str">
        <f t="shared" si="66"/>
        <v/>
      </c>
      <c r="BE152" s="15" t="str">
        <f>IFERROR(SUBTOTAL(1,BE120:BE149),"")</f>
        <v/>
      </c>
      <c r="BF152" s="6">
        <f t="shared" si="66"/>
        <v>19810.666666666668</v>
      </c>
      <c r="BG152" s="41">
        <f t="shared" si="66"/>
        <v>8760.3333333333339</v>
      </c>
      <c r="BH152" s="42">
        <f t="shared" si="66"/>
        <v>6877</v>
      </c>
      <c r="BI152" s="42" t="str">
        <f t="shared" si="66"/>
        <v/>
      </c>
      <c r="BJ152" s="42" t="str">
        <f t="shared" si="66"/>
        <v/>
      </c>
      <c r="BK152" s="42" t="str">
        <f t="shared" si="66"/>
        <v/>
      </c>
      <c r="BL152" s="42" t="str">
        <f t="shared" si="66"/>
        <v/>
      </c>
      <c r="BM152" s="15">
        <f t="shared" si="66"/>
        <v>4173.333333333333</v>
      </c>
    </row>
    <row r="153" spans="1:65" ht="17.25" outlineLevel="1" thickBot="1">
      <c r="A153" s="189" t="s">
        <v>57</v>
      </c>
      <c r="B153" s="190"/>
      <c r="C153" s="52">
        <f>SUBTOTAL(9,C120:C149)</f>
        <v>11043063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37544</v>
      </c>
      <c r="AP153" s="116"/>
      <c r="AQ153" s="117"/>
      <c r="AR153" s="118"/>
      <c r="AS153" s="118"/>
      <c r="AT153" s="119">
        <f>SUBTOTAL(9,AT120:AT149)</f>
        <v>44933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7">SUBTOTAL(9,BF120:BF149)</f>
        <v>594320</v>
      </c>
      <c r="BG153" s="43">
        <f t="shared" si="67"/>
        <v>262810</v>
      </c>
      <c r="BH153" s="44">
        <f t="shared" si="67"/>
        <v>206310</v>
      </c>
      <c r="BI153" s="44">
        <f t="shared" si="67"/>
        <v>0</v>
      </c>
      <c r="BJ153" s="44">
        <f t="shared" si="67"/>
        <v>0</v>
      </c>
      <c r="BK153" s="44">
        <f t="shared" si="67"/>
        <v>0</v>
      </c>
      <c r="BL153" s="44">
        <f t="shared" si="67"/>
        <v>0</v>
      </c>
      <c r="BM153" s="16">
        <f t="shared" si="67"/>
        <v>125200</v>
      </c>
    </row>
    <row r="154" spans="1:65" outlineLevel="5">
      <c r="A154" s="21">
        <f t="shared" si="48"/>
        <v>5</v>
      </c>
      <c r="B154" s="33">
        <f>B149+1</f>
        <v>43952</v>
      </c>
      <c r="C154" s="51">
        <v>320978</v>
      </c>
      <c r="D154" s="64">
        <f t="shared" ref="D154:D184" si="68">IFERROR(ROUND(AVERAGE(E154:L154),1),"")</f>
        <v>34.299999999999997</v>
      </c>
      <c r="E154" s="12">
        <v>32</v>
      </c>
      <c r="F154" s="12">
        <v>35</v>
      </c>
      <c r="G154" s="12">
        <v>34</v>
      </c>
      <c r="H154" s="12">
        <v>33</v>
      </c>
      <c r="I154" s="12">
        <v>37</v>
      </c>
      <c r="J154" s="12">
        <v>35</v>
      </c>
      <c r="K154" s="12">
        <v>34</v>
      </c>
      <c r="L154" s="12">
        <v>34</v>
      </c>
      <c r="M154" s="74" t="str">
        <f t="shared" ref="M154:M184" si="69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0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1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5">
        <f t="shared" ref="AN154:AN184" si="72">39880/AO154</f>
        <v>31.980753809141941</v>
      </c>
      <c r="AO154" s="41">
        <v>1247</v>
      </c>
      <c r="AP154" s="110"/>
      <c r="AQ154" s="111"/>
      <c r="AR154" s="126" t="str">
        <f t="shared" ref="AR154:AR184" si="73">IFERROR(AQ154/AP154*100,"")</f>
        <v/>
      </c>
      <c r="AS154" s="126" t="str">
        <f t="shared" ref="AS154:AS184" si="74">IFERROR(100-AR154,"")</f>
        <v/>
      </c>
      <c r="AT154" s="127">
        <v>1425</v>
      </c>
      <c r="AU154" s="128"/>
      <c r="AV154" s="129"/>
      <c r="AW154" s="126" t="str">
        <f t="shared" ref="AW154:AW184" si="75">IFERROR(AV154/AU154*100,"")</f>
        <v/>
      </c>
      <c r="AX154" s="126" t="str">
        <f t="shared" ref="AX154:AX184" si="76">IFERROR(100-AW154,"")</f>
        <v/>
      </c>
      <c r="AY154" s="64" t="str">
        <f t="shared" ref="AY154:AY184" si="77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8">IF(SUM(BG154:BM154)=0,"",SUM(BG154:BM154))</f>
        <v>18390</v>
      </c>
      <c r="BG154" s="42">
        <v>7900</v>
      </c>
      <c r="BH154" s="42">
        <v>5800</v>
      </c>
      <c r="BI154" s="42"/>
      <c r="BJ154" s="42"/>
      <c r="BK154" s="42"/>
      <c r="BL154" s="42"/>
      <c r="BM154" s="15">
        <v>4690</v>
      </c>
    </row>
    <row r="155" spans="1:65" outlineLevel="5">
      <c r="A155" s="22">
        <f t="shared" si="48"/>
        <v>5</v>
      </c>
      <c r="B155" s="9">
        <f t="shared" ref="B155:B218" si="79">B154+1</f>
        <v>43953</v>
      </c>
      <c r="C155" s="51">
        <v>327169</v>
      </c>
      <c r="D155" s="64">
        <f t="shared" si="68"/>
        <v>34.4</v>
      </c>
      <c r="E155" s="12">
        <v>32</v>
      </c>
      <c r="F155" s="12">
        <v>35</v>
      </c>
      <c r="G155" s="12">
        <v>34</v>
      </c>
      <c r="H155" s="12">
        <v>33</v>
      </c>
      <c r="I155" s="12">
        <v>37</v>
      </c>
      <c r="J155" s="12">
        <v>35</v>
      </c>
      <c r="K155" s="12">
        <v>34</v>
      </c>
      <c r="L155" s="12">
        <v>35</v>
      </c>
      <c r="M155" s="74" t="str">
        <f t="shared" si="69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0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1"/>
        <v/>
      </c>
      <c r="AF155" s="41"/>
      <c r="AG155" s="41"/>
      <c r="AH155" s="41"/>
      <c r="AI155" s="41"/>
      <c r="AJ155" s="41"/>
      <c r="AK155" s="41"/>
      <c r="AL155" s="41"/>
      <c r="AM155" s="41"/>
      <c r="AN155" s="45">
        <f t="shared" si="72"/>
        <v>29.872659176029963</v>
      </c>
      <c r="AO155" s="41">
        <v>1335</v>
      </c>
      <c r="AP155" s="110"/>
      <c r="AQ155" s="111"/>
      <c r="AR155" s="126" t="str">
        <f t="shared" si="73"/>
        <v/>
      </c>
      <c r="AS155" s="126" t="str">
        <f t="shared" si="74"/>
        <v/>
      </c>
      <c r="AT155" s="127">
        <v>1424</v>
      </c>
      <c r="AU155" s="128"/>
      <c r="AV155" s="129"/>
      <c r="AW155" s="126" t="str">
        <f t="shared" si="75"/>
        <v/>
      </c>
      <c r="AX155" s="126" t="str">
        <f t="shared" si="76"/>
        <v/>
      </c>
      <c r="AY155" s="64" t="str">
        <f t="shared" si="77"/>
        <v/>
      </c>
      <c r="AZ155" s="97"/>
      <c r="BA155" s="68"/>
      <c r="BB155" s="68"/>
      <c r="BC155" s="68"/>
      <c r="BD155" s="68"/>
      <c r="BE155" s="15"/>
      <c r="BF155" s="5">
        <f t="shared" si="78"/>
        <v>19120</v>
      </c>
      <c r="BG155" s="42">
        <v>7910</v>
      </c>
      <c r="BH155" s="42">
        <v>6620</v>
      </c>
      <c r="BI155" s="42"/>
      <c r="BJ155" s="42"/>
      <c r="BK155" s="42"/>
      <c r="BL155" s="42"/>
      <c r="BM155" s="15">
        <v>4590</v>
      </c>
    </row>
    <row r="156" spans="1:65" outlineLevel="5">
      <c r="A156" s="22">
        <f t="shared" si="48"/>
        <v>5</v>
      </c>
      <c r="B156" s="9">
        <f t="shared" si="79"/>
        <v>43954</v>
      </c>
      <c r="C156" s="51">
        <v>418311</v>
      </c>
      <c r="D156" s="64">
        <f t="shared" si="68"/>
        <v>34.4</v>
      </c>
      <c r="E156" s="12">
        <v>32</v>
      </c>
      <c r="F156" s="12">
        <v>35</v>
      </c>
      <c r="G156" s="12">
        <v>34</v>
      </c>
      <c r="H156" s="12">
        <v>33</v>
      </c>
      <c r="I156" s="12">
        <v>37</v>
      </c>
      <c r="J156" s="12">
        <v>35</v>
      </c>
      <c r="K156" s="12">
        <v>34</v>
      </c>
      <c r="L156" s="12">
        <v>35</v>
      </c>
      <c r="M156" s="74" t="str">
        <f t="shared" si="69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70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1"/>
        <v/>
      </c>
      <c r="AF156" s="41"/>
      <c r="AG156" s="41"/>
      <c r="AH156" s="41"/>
      <c r="AI156" s="41"/>
      <c r="AJ156" s="41"/>
      <c r="AK156" s="41"/>
      <c r="AL156" s="41"/>
      <c r="AM156" s="41"/>
      <c r="AN156" s="45">
        <f t="shared" si="72"/>
        <v>29.280469897209986</v>
      </c>
      <c r="AO156" s="41">
        <v>1362</v>
      </c>
      <c r="AP156" s="110"/>
      <c r="AQ156" s="111"/>
      <c r="AR156" s="126" t="str">
        <f t="shared" si="73"/>
        <v/>
      </c>
      <c r="AS156" s="126" t="str">
        <f t="shared" si="74"/>
        <v/>
      </c>
      <c r="AT156" s="127">
        <v>1421</v>
      </c>
      <c r="AU156" s="128"/>
      <c r="AV156" s="129"/>
      <c r="AW156" s="126" t="str">
        <f t="shared" si="75"/>
        <v/>
      </c>
      <c r="AX156" s="126" t="str">
        <f t="shared" si="76"/>
        <v/>
      </c>
      <c r="AY156" s="64" t="str">
        <f t="shared" si="77"/>
        <v/>
      </c>
      <c r="AZ156" s="97"/>
      <c r="BA156" s="68"/>
      <c r="BB156" s="68"/>
      <c r="BC156" s="68"/>
      <c r="BD156" s="68"/>
      <c r="BE156" s="15"/>
      <c r="BF156" s="5">
        <f t="shared" si="78"/>
        <v>14650</v>
      </c>
      <c r="BG156" s="42">
        <v>7350</v>
      </c>
      <c r="BH156" s="42">
        <v>2650</v>
      </c>
      <c r="BI156" s="42"/>
      <c r="BJ156" s="42"/>
      <c r="BK156" s="42"/>
      <c r="BL156" s="42"/>
      <c r="BM156" s="15">
        <v>4650</v>
      </c>
    </row>
    <row r="157" spans="1:65" outlineLevel="5">
      <c r="A157" s="22">
        <f t="shared" si="48"/>
        <v>5</v>
      </c>
      <c r="B157" s="9">
        <f t="shared" si="79"/>
        <v>43955</v>
      </c>
      <c r="C157" s="51">
        <v>378060</v>
      </c>
      <c r="D157" s="64">
        <f t="shared" si="68"/>
        <v>34</v>
      </c>
      <c r="E157" s="12">
        <v>31</v>
      </c>
      <c r="F157" s="12">
        <v>34</v>
      </c>
      <c r="G157" s="12">
        <v>34</v>
      </c>
      <c r="H157" s="12">
        <v>33</v>
      </c>
      <c r="I157" s="12">
        <v>37</v>
      </c>
      <c r="J157" s="12">
        <v>35</v>
      </c>
      <c r="K157" s="12">
        <v>33</v>
      </c>
      <c r="L157" s="12">
        <v>35</v>
      </c>
      <c r="M157" s="74" t="str">
        <f t="shared" si="69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0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1"/>
        <v/>
      </c>
      <c r="AF157" s="41"/>
      <c r="AG157" s="41"/>
      <c r="AH157" s="41"/>
      <c r="AI157" s="41"/>
      <c r="AJ157" s="41"/>
      <c r="AK157" s="41"/>
      <c r="AL157" s="41"/>
      <c r="AM157" s="41"/>
      <c r="AN157" s="45">
        <f t="shared" si="72"/>
        <v>30.606293169608595</v>
      </c>
      <c r="AO157" s="41">
        <v>1303</v>
      </c>
      <c r="AP157" s="110"/>
      <c r="AQ157" s="111"/>
      <c r="AR157" s="126" t="str">
        <f t="shared" si="73"/>
        <v/>
      </c>
      <c r="AS157" s="126" t="str">
        <f t="shared" si="74"/>
        <v/>
      </c>
      <c r="AT157" s="127">
        <v>1419</v>
      </c>
      <c r="AU157" s="128"/>
      <c r="AV157" s="129"/>
      <c r="AW157" s="126" t="str">
        <f t="shared" si="75"/>
        <v/>
      </c>
      <c r="AX157" s="126" t="str">
        <f t="shared" si="76"/>
        <v/>
      </c>
      <c r="AY157" s="64" t="str">
        <f t="shared" si="77"/>
        <v/>
      </c>
      <c r="AZ157" s="97">
        <v>79.3</v>
      </c>
      <c r="BA157" s="68"/>
      <c r="BB157" s="68"/>
      <c r="BC157" s="68"/>
      <c r="BD157" s="68"/>
      <c r="BE157" s="15"/>
      <c r="BF157" s="5">
        <f t="shared" si="78"/>
        <v>14940</v>
      </c>
      <c r="BG157" s="42">
        <v>6750</v>
      </c>
      <c r="BH157" s="42">
        <v>3660</v>
      </c>
      <c r="BI157" s="42"/>
      <c r="BJ157" s="42"/>
      <c r="BK157" s="42"/>
      <c r="BL157" s="42"/>
      <c r="BM157" s="15">
        <v>4530</v>
      </c>
    </row>
    <row r="158" spans="1:65" outlineLevel="5">
      <c r="A158" s="22">
        <f t="shared" si="48"/>
        <v>5</v>
      </c>
      <c r="B158" s="9">
        <f t="shared" si="79"/>
        <v>43956</v>
      </c>
      <c r="C158" s="51">
        <v>367025</v>
      </c>
      <c r="D158" s="64">
        <f t="shared" si="68"/>
        <v>34</v>
      </c>
      <c r="E158" s="12">
        <v>31</v>
      </c>
      <c r="F158" s="12">
        <v>34</v>
      </c>
      <c r="G158" s="12">
        <v>34</v>
      </c>
      <c r="H158" s="12">
        <v>33</v>
      </c>
      <c r="I158" s="12">
        <v>37</v>
      </c>
      <c r="J158" s="12">
        <v>35</v>
      </c>
      <c r="K158" s="12">
        <v>33</v>
      </c>
      <c r="L158" s="12">
        <v>35</v>
      </c>
      <c r="M158" s="74" t="str">
        <f t="shared" si="69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70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1"/>
        <v/>
      </c>
      <c r="AF158" s="41"/>
      <c r="AG158" s="41"/>
      <c r="AH158" s="41"/>
      <c r="AI158" s="41"/>
      <c r="AJ158" s="41"/>
      <c r="AK158" s="41"/>
      <c r="AL158" s="41"/>
      <c r="AM158" s="41"/>
      <c r="AN158" s="45">
        <f t="shared" si="72"/>
        <v>34.261168384879724</v>
      </c>
      <c r="AO158" s="41">
        <v>1164</v>
      </c>
      <c r="AP158" s="110"/>
      <c r="AQ158" s="111"/>
      <c r="AR158" s="126" t="str">
        <f t="shared" si="73"/>
        <v/>
      </c>
      <c r="AS158" s="126" t="str">
        <f t="shared" si="74"/>
        <v/>
      </c>
      <c r="AT158" s="127">
        <v>1421</v>
      </c>
      <c r="AU158" s="128"/>
      <c r="AV158" s="129"/>
      <c r="AW158" s="126" t="str">
        <f t="shared" si="75"/>
        <v/>
      </c>
      <c r="AX158" s="126" t="str">
        <f t="shared" si="76"/>
        <v/>
      </c>
      <c r="AY158" s="64" t="str">
        <f t="shared" si="77"/>
        <v/>
      </c>
      <c r="AZ158" s="97"/>
      <c r="BA158" s="68"/>
      <c r="BB158" s="68"/>
      <c r="BC158" s="68"/>
      <c r="BD158" s="68"/>
      <c r="BE158" s="15"/>
      <c r="BF158" s="5">
        <f t="shared" si="78"/>
        <v>16010</v>
      </c>
      <c r="BG158" s="42">
        <v>7890</v>
      </c>
      <c r="BH158" s="42">
        <v>3470</v>
      </c>
      <c r="BI158" s="42"/>
      <c r="BJ158" s="42"/>
      <c r="BK158" s="42"/>
      <c r="BL158" s="42"/>
      <c r="BM158" s="15">
        <v>4650</v>
      </c>
    </row>
    <row r="159" spans="1:65" outlineLevel="5">
      <c r="A159" s="22">
        <f t="shared" si="48"/>
        <v>5</v>
      </c>
      <c r="B159" s="9">
        <f t="shared" si="79"/>
        <v>43957</v>
      </c>
      <c r="C159" s="51">
        <v>376239</v>
      </c>
      <c r="D159" s="64">
        <f t="shared" si="68"/>
        <v>34.1</v>
      </c>
      <c r="E159" s="12">
        <v>31</v>
      </c>
      <c r="F159" s="12">
        <v>34</v>
      </c>
      <c r="G159" s="12">
        <v>34</v>
      </c>
      <c r="H159" s="12">
        <v>33</v>
      </c>
      <c r="I159" s="12">
        <v>37</v>
      </c>
      <c r="J159" s="12">
        <v>35</v>
      </c>
      <c r="K159" s="12">
        <v>34</v>
      </c>
      <c r="L159" s="12">
        <v>35</v>
      </c>
      <c r="M159" s="74" t="str">
        <f t="shared" si="69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0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1"/>
        <v/>
      </c>
      <c r="AF159" s="41"/>
      <c r="AG159" s="41"/>
      <c r="AH159" s="41"/>
      <c r="AI159" s="41"/>
      <c r="AJ159" s="41"/>
      <c r="AK159" s="41"/>
      <c r="AL159" s="41"/>
      <c r="AM159" s="41"/>
      <c r="AN159" s="45">
        <f t="shared" si="72"/>
        <v>28.404558404558404</v>
      </c>
      <c r="AO159" s="41">
        <v>1404</v>
      </c>
      <c r="AP159" s="110"/>
      <c r="AQ159" s="111"/>
      <c r="AR159" s="126" t="str">
        <f t="shared" si="73"/>
        <v/>
      </c>
      <c r="AS159" s="126" t="str">
        <f t="shared" si="74"/>
        <v/>
      </c>
      <c r="AT159" s="127">
        <v>1451</v>
      </c>
      <c r="AU159" s="128"/>
      <c r="AV159" s="129"/>
      <c r="AW159" s="126" t="str">
        <f t="shared" si="75"/>
        <v/>
      </c>
      <c r="AX159" s="126" t="str">
        <f t="shared" si="76"/>
        <v/>
      </c>
      <c r="AY159" s="64" t="str">
        <f t="shared" si="77"/>
        <v/>
      </c>
      <c r="AZ159" s="97">
        <v>79.599999999999994</v>
      </c>
      <c r="BA159" s="68"/>
      <c r="BB159" s="68"/>
      <c r="BC159" s="68"/>
      <c r="BD159" s="68"/>
      <c r="BE159" s="15"/>
      <c r="BF159" s="5">
        <f t="shared" si="78"/>
        <v>14950</v>
      </c>
      <c r="BG159" s="42">
        <v>7760</v>
      </c>
      <c r="BH159" s="42">
        <v>2540</v>
      </c>
      <c r="BI159" s="42"/>
      <c r="BJ159" s="42"/>
      <c r="BK159" s="42"/>
      <c r="BL159" s="42"/>
      <c r="BM159" s="15">
        <v>4650</v>
      </c>
    </row>
    <row r="160" spans="1:65" outlineLevel="5">
      <c r="A160" s="22">
        <f t="shared" si="48"/>
        <v>5</v>
      </c>
      <c r="B160" s="9">
        <f t="shared" si="79"/>
        <v>43958</v>
      </c>
      <c r="C160" s="51">
        <v>357660</v>
      </c>
      <c r="D160" s="64">
        <f t="shared" si="68"/>
        <v>34.1</v>
      </c>
      <c r="E160" s="12">
        <v>31</v>
      </c>
      <c r="F160" s="12">
        <v>34</v>
      </c>
      <c r="G160" s="12">
        <v>34</v>
      </c>
      <c r="H160" s="12">
        <v>33</v>
      </c>
      <c r="I160" s="12">
        <v>37</v>
      </c>
      <c r="J160" s="12">
        <v>35</v>
      </c>
      <c r="K160" s="12">
        <v>34</v>
      </c>
      <c r="L160" s="12">
        <v>35</v>
      </c>
      <c r="M160" s="74" t="str">
        <f t="shared" si="69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0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1"/>
        <v/>
      </c>
      <c r="AF160" s="41"/>
      <c r="AG160" s="41"/>
      <c r="AH160" s="41"/>
      <c r="AI160" s="41"/>
      <c r="AJ160" s="41"/>
      <c r="AK160" s="41"/>
      <c r="AL160" s="41"/>
      <c r="AM160" s="41"/>
      <c r="AN160" s="45">
        <f t="shared" si="72"/>
        <v>35.043936731107209</v>
      </c>
      <c r="AO160" s="41">
        <v>1138</v>
      </c>
      <c r="AP160" s="110"/>
      <c r="AQ160" s="111"/>
      <c r="AR160" s="126" t="str">
        <f t="shared" si="73"/>
        <v/>
      </c>
      <c r="AS160" s="126" t="str">
        <f t="shared" si="74"/>
        <v/>
      </c>
      <c r="AT160" s="127">
        <v>1384</v>
      </c>
      <c r="AU160" s="128"/>
      <c r="AV160" s="129"/>
      <c r="AW160" s="126" t="str">
        <f t="shared" si="75"/>
        <v/>
      </c>
      <c r="AX160" s="126" t="str">
        <f t="shared" si="76"/>
        <v/>
      </c>
      <c r="AY160" s="64" t="str">
        <f t="shared" si="77"/>
        <v/>
      </c>
      <c r="AZ160" s="97">
        <v>80.3</v>
      </c>
      <c r="BA160" s="68"/>
      <c r="BB160" s="68"/>
      <c r="BC160" s="68"/>
      <c r="BD160" s="68"/>
      <c r="BE160" s="15"/>
      <c r="BF160" s="5">
        <f t="shared" si="78"/>
        <v>17780</v>
      </c>
      <c r="BG160" s="42">
        <v>6360</v>
      </c>
      <c r="BH160" s="42">
        <v>6710</v>
      </c>
      <c r="BI160" s="42"/>
      <c r="BJ160" s="42"/>
      <c r="BK160" s="42"/>
      <c r="BL160" s="42"/>
      <c r="BM160" s="15">
        <v>4710</v>
      </c>
    </row>
    <row r="161" spans="1:65" outlineLevel="5">
      <c r="A161" s="22">
        <f t="shared" si="48"/>
        <v>5</v>
      </c>
      <c r="B161" s="9">
        <f t="shared" si="79"/>
        <v>43959</v>
      </c>
      <c r="C161" s="51">
        <v>346460</v>
      </c>
      <c r="D161" s="64">
        <f t="shared" si="68"/>
        <v>34.299999999999997</v>
      </c>
      <c r="E161" s="12">
        <v>32</v>
      </c>
      <c r="F161" s="12">
        <v>34</v>
      </c>
      <c r="G161" s="12">
        <v>34</v>
      </c>
      <c r="H161" s="12">
        <v>33</v>
      </c>
      <c r="I161" s="12">
        <v>37</v>
      </c>
      <c r="J161" s="12">
        <v>35</v>
      </c>
      <c r="K161" s="12">
        <v>34</v>
      </c>
      <c r="L161" s="12">
        <v>35</v>
      </c>
      <c r="M161" s="74">
        <f t="shared" si="69"/>
        <v>7.3</v>
      </c>
      <c r="N161" s="83">
        <v>7.39</v>
      </c>
      <c r="O161" s="83">
        <v>7.34</v>
      </c>
      <c r="P161" s="83">
        <v>7.34</v>
      </c>
      <c r="Q161" s="83">
        <v>7.31</v>
      </c>
      <c r="R161" s="83"/>
      <c r="S161" s="83"/>
      <c r="T161" s="83"/>
      <c r="U161" s="83"/>
      <c r="V161" s="5" t="str">
        <f t="shared" si="70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1"/>
        <v/>
      </c>
      <c r="AF161" s="41"/>
      <c r="AG161" s="41"/>
      <c r="AH161" s="41"/>
      <c r="AI161" s="41"/>
      <c r="AJ161" s="41"/>
      <c r="AK161" s="41"/>
      <c r="AL161" s="41"/>
      <c r="AM161" s="41"/>
      <c r="AN161" s="45">
        <f t="shared" si="72"/>
        <v>39.368213228035536</v>
      </c>
      <c r="AO161" s="41">
        <v>1013</v>
      </c>
      <c r="AP161" s="110">
        <v>3.02</v>
      </c>
      <c r="AQ161" s="111">
        <v>2.23</v>
      </c>
      <c r="AR161" s="126">
        <f t="shared" si="73"/>
        <v>73.841059602649011</v>
      </c>
      <c r="AS161" s="126">
        <f t="shared" si="74"/>
        <v>26.158940397350989</v>
      </c>
      <c r="AT161" s="127">
        <v>1275</v>
      </c>
      <c r="AU161" s="128">
        <v>2.34</v>
      </c>
      <c r="AV161" s="129">
        <v>1.36</v>
      </c>
      <c r="AW161" s="126">
        <f t="shared" si="75"/>
        <v>58.119658119658126</v>
      </c>
      <c r="AX161" s="126">
        <f t="shared" si="76"/>
        <v>41.880341880341874</v>
      </c>
      <c r="AY161" s="64">
        <f t="shared" si="77"/>
        <v>50.837375308867941</v>
      </c>
      <c r="AZ161" s="97">
        <v>80.599999999999994</v>
      </c>
      <c r="BA161" s="68"/>
      <c r="BB161" s="68"/>
      <c r="BC161" s="68"/>
      <c r="BD161" s="68"/>
      <c r="BE161" s="15"/>
      <c r="BF161" s="5">
        <f t="shared" si="78"/>
        <v>14650</v>
      </c>
      <c r="BG161" s="42">
        <v>6280</v>
      </c>
      <c r="BH161" s="42">
        <v>3390</v>
      </c>
      <c r="BI161" s="42"/>
      <c r="BJ161" s="42"/>
      <c r="BK161" s="42"/>
      <c r="BL161" s="42"/>
      <c r="BM161" s="15">
        <v>4980</v>
      </c>
    </row>
    <row r="162" spans="1:65" outlineLevel="5">
      <c r="A162" s="22">
        <f t="shared" si="48"/>
        <v>5</v>
      </c>
      <c r="B162" s="9">
        <f t="shared" si="79"/>
        <v>43960</v>
      </c>
      <c r="C162" s="51">
        <v>427045</v>
      </c>
      <c r="D162" s="64">
        <f t="shared" si="68"/>
        <v>32.799999999999997</v>
      </c>
      <c r="E162" s="12">
        <v>32</v>
      </c>
      <c r="F162" s="12">
        <v>34</v>
      </c>
      <c r="G162" s="12">
        <v>33</v>
      </c>
      <c r="H162" s="12">
        <v>34</v>
      </c>
      <c r="I162" s="12">
        <v>31</v>
      </c>
      <c r="J162" s="12">
        <v>33</v>
      </c>
      <c r="K162" s="12">
        <v>32</v>
      </c>
      <c r="L162" s="12">
        <v>33</v>
      </c>
      <c r="M162" s="74" t="str">
        <f t="shared" si="69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0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1"/>
        <v/>
      </c>
      <c r="AF162" s="41"/>
      <c r="AG162" s="41"/>
      <c r="AH162" s="41"/>
      <c r="AI162" s="41"/>
      <c r="AJ162" s="41"/>
      <c r="AK162" s="41"/>
      <c r="AL162" s="41"/>
      <c r="AM162" s="41"/>
      <c r="AN162" s="45">
        <f t="shared" si="72"/>
        <v>30.629800307219661</v>
      </c>
      <c r="AO162" s="41">
        <v>1302</v>
      </c>
      <c r="AP162" s="110"/>
      <c r="AQ162" s="111"/>
      <c r="AR162" s="126" t="str">
        <f t="shared" si="73"/>
        <v/>
      </c>
      <c r="AS162" s="126" t="str">
        <f t="shared" si="74"/>
        <v/>
      </c>
      <c r="AT162" s="127">
        <v>1406</v>
      </c>
      <c r="AU162" s="128"/>
      <c r="AV162" s="129"/>
      <c r="AW162" s="126" t="str">
        <f t="shared" si="75"/>
        <v/>
      </c>
      <c r="AX162" s="126" t="str">
        <f t="shared" si="76"/>
        <v/>
      </c>
      <c r="AY162" s="64" t="str">
        <f t="shared" si="77"/>
        <v/>
      </c>
      <c r="AZ162" s="97"/>
      <c r="BA162" s="68"/>
      <c r="BB162" s="68"/>
      <c r="BC162" s="68"/>
      <c r="BD162" s="68"/>
      <c r="BE162" s="15"/>
      <c r="BF162" s="5">
        <f t="shared" si="78"/>
        <v>12730</v>
      </c>
      <c r="BG162" s="42">
        <v>8240</v>
      </c>
      <c r="BH162" s="42">
        <v>0</v>
      </c>
      <c r="BI162" s="42"/>
      <c r="BJ162" s="42"/>
      <c r="BK162" s="42"/>
      <c r="BL162" s="42"/>
      <c r="BM162" s="15">
        <v>4490</v>
      </c>
    </row>
    <row r="163" spans="1:65" outlineLevel="5">
      <c r="A163" s="22">
        <f t="shared" ref="A163:A234" si="80">MONTH(B163)</f>
        <v>5</v>
      </c>
      <c r="B163" s="9">
        <f t="shared" si="79"/>
        <v>43961</v>
      </c>
      <c r="C163" s="51">
        <v>438566</v>
      </c>
      <c r="D163" s="64">
        <f t="shared" si="68"/>
        <v>32.799999999999997</v>
      </c>
      <c r="E163" s="12">
        <v>32</v>
      </c>
      <c r="F163" s="12">
        <v>34</v>
      </c>
      <c r="G163" s="12">
        <v>33</v>
      </c>
      <c r="H163" s="12">
        <v>34</v>
      </c>
      <c r="I163" s="12">
        <v>31</v>
      </c>
      <c r="J163" s="12">
        <v>33</v>
      </c>
      <c r="K163" s="12">
        <v>32</v>
      </c>
      <c r="L163" s="12">
        <v>33</v>
      </c>
      <c r="M163" s="74" t="str">
        <f t="shared" si="69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70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1"/>
        <v/>
      </c>
      <c r="AF163" s="41"/>
      <c r="AG163" s="41"/>
      <c r="AH163" s="41"/>
      <c r="AI163" s="41"/>
      <c r="AJ163" s="41"/>
      <c r="AK163" s="41"/>
      <c r="AL163" s="41"/>
      <c r="AM163" s="41"/>
      <c r="AN163" s="45">
        <f t="shared" si="72"/>
        <v>30.582822085889571</v>
      </c>
      <c r="AO163" s="41">
        <v>1304</v>
      </c>
      <c r="AP163" s="110"/>
      <c r="AQ163" s="111"/>
      <c r="AR163" s="126" t="str">
        <f t="shared" si="73"/>
        <v/>
      </c>
      <c r="AS163" s="126" t="str">
        <f t="shared" si="74"/>
        <v/>
      </c>
      <c r="AT163" s="127">
        <v>1482</v>
      </c>
      <c r="AU163" s="128"/>
      <c r="AV163" s="129"/>
      <c r="AW163" s="126" t="str">
        <f t="shared" si="75"/>
        <v/>
      </c>
      <c r="AX163" s="126" t="str">
        <f t="shared" si="76"/>
        <v/>
      </c>
      <c r="AY163" s="64" t="str">
        <f t="shared" si="77"/>
        <v/>
      </c>
      <c r="AZ163" s="97"/>
      <c r="BA163" s="68"/>
      <c r="BB163" s="68"/>
      <c r="BC163" s="68"/>
      <c r="BD163" s="68"/>
      <c r="BE163" s="15"/>
      <c r="BF163" s="5">
        <f t="shared" si="78"/>
        <v>15910</v>
      </c>
      <c r="BG163" s="42">
        <v>8030</v>
      </c>
      <c r="BH163" s="42">
        <v>3300</v>
      </c>
      <c r="BI163" s="42"/>
      <c r="BJ163" s="42"/>
      <c r="BK163" s="42"/>
      <c r="BL163" s="42"/>
      <c r="BM163" s="15">
        <v>4580</v>
      </c>
    </row>
    <row r="164" spans="1:65" outlineLevel="5">
      <c r="A164" s="22">
        <f t="shared" si="80"/>
        <v>5</v>
      </c>
      <c r="B164" s="9">
        <f t="shared" si="79"/>
        <v>43962</v>
      </c>
      <c r="C164" s="51">
        <v>399453</v>
      </c>
      <c r="D164" s="64">
        <f t="shared" si="68"/>
        <v>32.799999999999997</v>
      </c>
      <c r="E164" s="12">
        <v>32</v>
      </c>
      <c r="F164" s="12">
        <v>34</v>
      </c>
      <c r="G164" s="12">
        <v>34</v>
      </c>
      <c r="H164" s="12">
        <v>33</v>
      </c>
      <c r="I164" s="12">
        <v>31</v>
      </c>
      <c r="J164" s="12">
        <v>33</v>
      </c>
      <c r="K164" s="12">
        <v>33</v>
      </c>
      <c r="L164" s="12">
        <v>32</v>
      </c>
      <c r="M164" s="74" t="str">
        <f t="shared" si="69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0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1"/>
        <v/>
      </c>
      <c r="AF164" s="41"/>
      <c r="AG164" s="41"/>
      <c r="AH164" s="41"/>
      <c r="AI164" s="41"/>
      <c r="AJ164" s="41"/>
      <c r="AK164" s="41"/>
      <c r="AL164" s="41"/>
      <c r="AM164" s="41"/>
      <c r="AN164" s="45">
        <f t="shared" si="72"/>
        <v>38.45708775313404</v>
      </c>
      <c r="AO164" s="41">
        <v>1037</v>
      </c>
      <c r="AP164" s="110"/>
      <c r="AQ164" s="111"/>
      <c r="AR164" s="126" t="str">
        <f t="shared" si="73"/>
        <v/>
      </c>
      <c r="AS164" s="126" t="str">
        <f t="shared" si="74"/>
        <v/>
      </c>
      <c r="AT164" s="127">
        <v>1381</v>
      </c>
      <c r="AU164" s="128"/>
      <c r="AV164" s="129"/>
      <c r="AW164" s="126" t="str">
        <f t="shared" si="75"/>
        <v/>
      </c>
      <c r="AX164" s="126" t="str">
        <f t="shared" si="76"/>
        <v/>
      </c>
      <c r="AY164" s="64" t="str">
        <f t="shared" si="77"/>
        <v/>
      </c>
      <c r="AZ164" s="97">
        <v>80.5</v>
      </c>
      <c r="BA164" s="68"/>
      <c r="BB164" s="68"/>
      <c r="BC164" s="68"/>
      <c r="BD164" s="68"/>
      <c r="BE164" s="15"/>
      <c r="BF164" s="5">
        <f t="shared" si="78"/>
        <v>15570</v>
      </c>
      <c r="BG164" s="42">
        <v>8230</v>
      </c>
      <c r="BH164" s="42">
        <v>2880</v>
      </c>
      <c r="BI164" s="42"/>
      <c r="BJ164" s="42"/>
      <c r="BK164" s="42"/>
      <c r="BL164" s="42"/>
      <c r="BM164" s="15">
        <v>4460</v>
      </c>
    </row>
    <row r="165" spans="1:65" outlineLevel="5">
      <c r="A165" s="22">
        <f t="shared" si="80"/>
        <v>5</v>
      </c>
      <c r="B165" s="9">
        <f t="shared" si="79"/>
        <v>43963</v>
      </c>
      <c r="C165" s="51">
        <v>384811</v>
      </c>
      <c r="D165" s="64">
        <f t="shared" si="68"/>
        <v>33.299999999999997</v>
      </c>
      <c r="E165" s="12">
        <v>32</v>
      </c>
      <c r="F165" s="12">
        <v>34</v>
      </c>
      <c r="G165" s="12">
        <v>35</v>
      </c>
      <c r="H165" s="12">
        <v>34</v>
      </c>
      <c r="I165" s="12">
        <v>31</v>
      </c>
      <c r="J165" s="12">
        <v>33</v>
      </c>
      <c r="K165" s="12">
        <v>34</v>
      </c>
      <c r="L165" s="12">
        <v>33</v>
      </c>
      <c r="M165" s="74" t="str">
        <f t="shared" si="69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70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1"/>
        <v/>
      </c>
      <c r="AF165" s="41"/>
      <c r="AG165" s="41"/>
      <c r="AH165" s="41"/>
      <c r="AI165" s="41"/>
      <c r="AJ165" s="41"/>
      <c r="AK165" s="41"/>
      <c r="AL165" s="41"/>
      <c r="AM165" s="41"/>
      <c r="AN165" s="45">
        <f t="shared" si="72"/>
        <v>37.097674418604655</v>
      </c>
      <c r="AO165" s="41">
        <v>1075</v>
      </c>
      <c r="AP165" s="110"/>
      <c r="AQ165" s="111"/>
      <c r="AR165" s="126" t="str">
        <f t="shared" si="73"/>
        <v/>
      </c>
      <c r="AS165" s="126" t="str">
        <f t="shared" si="74"/>
        <v/>
      </c>
      <c r="AT165" s="127">
        <v>1385</v>
      </c>
      <c r="AU165" s="128"/>
      <c r="AV165" s="129"/>
      <c r="AW165" s="126" t="str">
        <f t="shared" si="75"/>
        <v/>
      </c>
      <c r="AX165" s="126" t="str">
        <f t="shared" si="76"/>
        <v/>
      </c>
      <c r="AY165" s="64" t="str">
        <f t="shared" si="77"/>
        <v/>
      </c>
      <c r="AZ165" s="97">
        <v>79.3</v>
      </c>
      <c r="BA165" s="68"/>
      <c r="BB165" s="68"/>
      <c r="BC165" s="68"/>
      <c r="BD165" s="68"/>
      <c r="BE165" s="15"/>
      <c r="BF165" s="5">
        <f t="shared" si="78"/>
        <v>15600</v>
      </c>
      <c r="BG165" s="42">
        <v>9650</v>
      </c>
      <c r="BH165" s="42">
        <v>2750</v>
      </c>
      <c r="BI165" s="42"/>
      <c r="BJ165" s="42"/>
      <c r="BK165" s="42"/>
      <c r="BL165" s="42"/>
      <c r="BM165" s="15">
        <v>3200</v>
      </c>
    </row>
    <row r="166" spans="1:65" outlineLevel="5">
      <c r="A166" s="22">
        <f t="shared" si="80"/>
        <v>5</v>
      </c>
      <c r="B166" s="9">
        <f t="shared" si="79"/>
        <v>43964</v>
      </c>
      <c r="C166" s="51">
        <v>381497</v>
      </c>
      <c r="D166" s="64">
        <f t="shared" si="68"/>
        <v>34.299999999999997</v>
      </c>
      <c r="E166" s="12">
        <v>33</v>
      </c>
      <c r="F166" s="12">
        <v>35</v>
      </c>
      <c r="G166" s="12">
        <v>36</v>
      </c>
      <c r="H166" s="12">
        <v>35</v>
      </c>
      <c r="I166" s="12">
        <v>32</v>
      </c>
      <c r="J166" s="12">
        <v>34</v>
      </c>
      <c r="K166" s="12">
        <v>35</v>
      </c>
      <c r="L166" s="12">
        <v>34</v>
      </c>
      <c r="M166" s="74" t="str">
        <f t="shared" si="69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0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1"/>
        <v/>
      </c>
      <c r="AF166" s="41"/>
      <c r="AG166" s="41"/>
      <c r="AH166" s="41"/>
      <c r="AI166" s="41"/>
      <c r="AJ166" s="41"/>
      <c r="AK166" s="41"/>
      <c r="AL166" s="41"/>
      <c r="AM166" s="41"/>
      <c r="AN166" s="45">
        <f t="shared" si="72"/>
        <v>38.756073858114675</v>
      </c>
      <c r="AO166" s="41">
        <v>1029</v>
      </c>
      <c r="AP166" s="110"/>
      <c r="AQ166" s="111"/>
      <c r="AR166" s="126" t="str">
        <f t="shared" si="73"/>
        <v/>
      </c>
      <c r="AS166" s="126" t="str">
        <f t="shared" si="74"/>
        <v/>
      </c>
      <c r="AT166" s="127">
        <v>1378</v>
      </c>
      <c r="AU166" s="128"/>
      <c r="AV166" s="129"/>
      <c r="AW166" s="126" t="str">
        <f t="shared" si="75"/>
        <v/>
      </c>
      <c r="AX166" s="126" t="str">
        <f t="shared" si="76"/>
        <v/>
      </c>
      <c r="AY166" s="64" t="str">
        <f t="shared" si="77"/>
        <v/>
      </c>
      <c r="AZ166" s="97">
        <v>78.900000000000006</v>
      </c>
      <c r="BA166" s="68"/>
      <c r="BB166" s="68"/>
      <c r="BC166" s="68"/>
      <c r="BD166" s="68"/>
      <c r="BE166" s="15"/>
      <c r="BF166" s="5">
        <f t="shared" si="78"/>
        <v>16570</v>
      </c>
      <c r="BG166" s="42">
        <v>11220</v>
      </c>
      <c r="BH166" s="42">
        <v>4120</v>
      </c>
      <c r="BI166" s="42"/>
      <c r="BJ166" s="42"/>
      <c r="BK166" s="42"/>
      <c r="BL166" s="42"/>
      <c r="BM166" s="15">
        <v>1230</v>
      </c>
    </row>
    <row r="167" spans="1:65" outlineLevel="5">
      <c r="A167" s="22">
        <f t="shared" si="80"/>
        <v>5</v>
      </c>
      <c r="B167" s="9">
        <f t="shared" si="79"/>
        <v>43965</v>
      </c>
      <c r="C167" s="51">
        <v>378076</v>
      </c>
      <c r="D167" s="64">
        <f t="shared" si="68"/>
        <v>34.5</v>
      </c>
      <c r="E167" s="12">
        <v>33</v>
      </c>
      <c r="F167" s="12">
        <v>35</v>
      </c>
      <c r="G167" s="12">
        <v>37</v>
      </c>
      <c r="H167" s="12">
        <v>35</v>
      </c>
      <c r="I167" s="12">
        <v>32</v>
      </c>
      <c r="J167" s="12">
        <v>34</v>
      </c>
      <c r="K167" s="12">
        <v>36</v>
      </c>
      <c r="L167" s="12">
        <v>34</v>
      </c>
      <c r="M167" s="74" t="str">
        <f t="shared" si="69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0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1"/>
        <v/>
      </c>
      <c r="AF167" s="41"/>
      <c r="AG167" s="41"/>
      <c r="AH167" s="41"/>
      <c r="AI167" s="41"/>
      <c r="AJ167" s="41"/>
      <c r="AK167" s="41"/>
      <c r="AL167" s="41"/>
      <c r="AM167" s="41"/>
      <c r="AN167" s="45">
        <f t="shared" si="72"/>
        <v>32.18724778046812</v>
      </c>
      <c r="AO167" s="41">
        <v>1239</v>
      </c>
      <c r="AP167" s="110"/>
      <c r="AQ167" s="111"/>
      <c r="AR167" s="126" t="str">
        <f t="shared" si="73"/>
        <v/>
      </c>
      <c r="AS167" s="126" t="str">
        <f t="shared" si="74"/>
        <v/>
      </c>
      <c r="AT167" s="127">
        <v>1600</v>
      </c>
      <c r="AU167" s="128"/>
      <c r="AV167" s="129"/>
      <c r="AW167" s="126" t="str">
        <f t="shared" si="75"/>
        <v/>
      </c>
      <c r="AX167" s="126" t="str">
        <f t="shared" si="76"/>
        <v/>
      </c>
      <c r="AY167" s="64" t="str">
        <f t="shared" si="77"/>
        <v/>
      </c>
      <c r="AZ167" s="97">
        <v>78.7</v>
      </c>
      <c r="BA167" s="68"/>
      <c r="BB167" s="68"/>
      <c r="BC167" s="68"/>
      <c r="BD167" s="68"/>
      <c r="BE167" s="15"/>
      <c r="BF167" s="5">
        <f t="shared" si="78"/>
        <v>14500</v>
      </c>
      <c r="BG167" s="42">
        <v>4150</v>
      </c>
      <c r="BH167" s="42">
        <v>5750</v>
      </c>
      <c r="BI167" s="42"/>
      <c r="BJ167" s="42"/>
      <c r="BK167" s="42"/>
      <c r="BL167" s="42"/>
      <c r="BM167" s="15">
        <v>4600</v>
      </c>
    </row>
    <row r="168" spans="1:65" outlineLevel="5">
      <c r="A168" s="22">
        <f t="shared" si="80"/>
        <v>5</v>
      </c>
      <c r="B168" s="9">
        <f t="shared" si="79"/>
        <v>43966</v>
      </c>
      <c r="C168" s="51">
        <v>384427</v>
      </c>
      <c r="D168" s="64">
        <f t="shared" si="68"/>
        <v>33</v>
      </c>
      <c r="E168" s="12">
        <v>32</v>
      </c>
      <c r="F168" s="12">
        <v>33</v>
      </c>
      <c r="G168" s="12">
        <v>35</v>
      </c>
      <c r="H168" s="12">
        <v>34</v>
      </c>
      <c r="I168" s="12">
        <v>31</v>
      </c>
      <c r="J168" s="12">
        <v>32</v>
      </c>
      <c r="K168" s="12">
        <v>34</v>
      </c>
      <c r="L168" s="12">
        <v>33</v>
      </c>
      <c r="M168" s="74">
        <f t="shared" si="69"/>
        <v>7.3</v>
      </c>
      <c r="N168" s="83">
        <v>7.33</v>
      </c>
      <c r="O168" s="83">
        <v>7.36</v>
      </c>
      <c r="P168" s="83">
        <v>7.35</v>
      </c>
      <c r="Q168" s="83">
        <v>7.3</v>
      </c>
      <c r="R168" s="83"/>
      <c r="S168" s="83"/>
      <c r="T168" s="83"/>
      <c r="U168" s="83"/>
      <c r="V168" s="5" t="str">
        <f t="shared" si="70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1"/>
        <v/>
      </c>
      <c r="AF168" s="41"/>
      <c r="AG168" s="41"/>
      <c r="AH168" s="41"/>
      <c r="AI168" s="41"/>
      <c r="AJ168" s="41"/>
      <c r="AK168" s="41"/>
      <c r="AL168" s="41"/>
      <c r="AM168" s="41"/>
      <c r="AN168" s="45">
        <f t="shared" si="72"/>
        <v>28.343994314143568</v>
      </c>
      <c r="AO168" s="41">
        <v>1407</v>
      </c>
      <c r="AP168" s="110">
        <v>3.08</v>
      </c>
      <c r="AQ168" s="111">
        <v>2.25</v>
      </c>
      <c r="AR168" s="126">
        <f t="shared" si="73"/>
        <v>73.051948051948045</v>
      </c>
      <c r="AS168" s="126">
        <f t="shared" si="74"/>
        <v>26.948051948051955</v>
      </c>
      <c r="AT168" s="127">
        <v>1722</v>
      </c>
      <c r="AU168" s="128">
        <v>2.35</v>
      </c>
      <c r="AV168" s="129">
        <v>1.34</v>
      </c>
      <c r="AW168" s="126">
        <f t="shared" si="75"/>
        <v>57.021276595744688</v>
      </c>
      <c r="AX168" s="126">
        <f t="shared" si="76"/>
        <v>42.978723404255312</v>
      </c>
      <c r="AY168" s="64">
        <f t="shared" si="77"/>
        <v>51.058305830583031</v>
      </c>
      <c r="AZ168" s="97">
        <v>79.400000000000006</v>
      </c>
      <c r="BA168" s="68"/>
      <c r="BB168" s="68"/>
      <c r="BC168" s="68"/>
      <c r="BD168" s="68"/>
      <c r="BE168" s="15"/>
      <c r="BF168" s="5">
        <f t="shared" si="78"/>
        <v>13330</v>
      </c>
      <c r="BG168" s="42">
        <v>3630</v>
      </c>
      <c r="BH168" s="42">
        <v>5220</v>
      </c>
      <c r="BI168" s="42"/>
      <c r="BJ168" s="42"/>
      <c r="BK168" s="42"/>
      <c r="BL168" s="42"/>
      <c r="BM168" s="15">
        <v>4480</v>
      </c>
    </row>
    <row r="169" spans="1:65" outlineLevel="5">
      <c r="A169" s="22">
        <f t="shared" si="80"/>
        <v>5</v>
      </c>
      <c r="B169" s="9">
        <f t="shared" si="79"/>
        <v>43967</v>
      </c>
      <c r="C169" s="51">
        <v>363829</v>
      </c>
      <c r="D169" s="64">
        <f t="shared" si="68"/>
        <v>33</v>
      </c>
      <c r="E169" s="12">
        <v>31</v>
      </c>
      <c r="F169" s="12">
        <v>34</v>
      </c>
      <c r="G169" s="12">
        <v>35</v>
      </c>
      <c r="H169" s="12">
        <v>34</v>
      </c>
      <c r="I169" s="12">
        <v>30</v>
      </c>
      <c r="J169" s="12">
        <v>33</v>
      </c>
      <c r="K169" s="12">
        <v>34</v>
      </c>
      <c r="L169" s="12">
        <v>33</v>
      </c>
      <c r="M169" s="74" t="str">
        <f t="shared" si="69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0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1"/>
        <v/>
      </c>
      <c r="AF169" s="41"/>
      <c r="AG169" s="41"/>
      <c r="AH169" s="41"/>
      <c r="AI169" s="41"/>
      <c r="AJ169" s="41"/>
      <c r="AK169" s="41"/>
      <c r="AL169" s="41"/>
      <c r="AM169" s="41"/>
      <c r="AN169" s="45">
        <f t="shared" si="72"/>
        <v>29.431734317343174</v>
      </c>
      <c r="AO169" s="41">
        <v>1355</v>
      </c>
      <c r="AP169" s="110"/>
      <c r="AQ169" s="111"/>
      <c r="AR169" s="126" t="str">
        <f t="shared" si="73"/>
        <v/>
      </c>
      <c r="AS169" s="126" t="str">
        <f t="shared" si="74"/>
        <v/>
      </c>
      <c r="AT169" s="127">
        <v>1858</v>
      </c>
      <c r="AU169" s="128"/>
      <c r="AV169" s="129"/>
      <c r="AW169" s="126" t="str">
        <f t="shared" si="75"/>
        <v/>
      </c>
      <c r="AX169" s="126" t="str">
        <f t="shared" si="76"/>
        <v/>
      </c>
      <c r="AY169" s="64" t="str">
        <f t="shared" si="77"/>
        <v/>
      </c>
      <c r="AZ169" s="97"/>
      <c r="BA169" s="68"/>
      <c r="BB169" s="68"/>
      <c r="BC169" s="68"/>
      <c r="BD169" s="68"/>
      <c r="BE169" s="15"/>
      <c r="BF169" s="5">
        <f t="shared" si="78"/>
        <v>15590</v>
      </c>
      <c r="BG169" s="42">
        <v>7920</v>
      </c>
      <c r="BH169" s="42">
        <v>2640</v>
      </c>
      <c r="BI169" s="42"/>
      <c r="BJ169" s="42"/>
      <c r="BK169" s="42"/>
      <c r="BL169" s="42"/>
      <c r="BM169" s="15">
        <v>5030</v>
      </c>
    </row>
    <row r="170" spans="1:65" outlineLevel="5">
      <c r="A170" s="22">
        <f t="shared" si="80"/>
        <v>5</v>
      </c>
      <c r="B170" s="9">
        <f t="shared" si="79"/>
        <v>43968</v>
      </c>
      <c r="C170" s="51">
        <v>329980</v>
      </c>
      <c r="D170" s="64">
        <f t="shared" si="68"/>
        <v>32.5</v>
      </c>
      <c r="E170" s="12">
        <v>31</v>
      </c>
      <c r="F170" s="12">
        <v>33</v>
      </c>
      <c r="G170" s="12">
        <v>34</v>
      </c>
      <c r="H170" s="12">
        <v>34</v>
      </c>
      <c r="I170" s="12">
        <v>30</v>
      </c>
      <c r="J170" s="12">
        <v>32</v>
      </c>
      <c r="K170" s="12">
        <v>33</v>
      </c>
      <c r="L170" s="12">
        <v>33</v>
      </c>
      <c r="M170" s="74" t="str">
        <f t="shared" si="69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70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1"/>
        <v/>
      </c>
      <c r="AF170" s="41"/>
      <c r="AG170" s="41"/>
      <c r="AH170" s="41"/>
      <c r="AI170" s="41"/>
      <c r="AJ170" s="41"/>
      <c r="AK170" s="41"/>
      <c r="AL170" s="41"/>
      <c r="AM170" s="41"/>
      <c r="AN170" s="45">
        <f t="shared" si="72"/>
        <v>26.568954030646236</v>
      </c>
      <c r="AO170" s="41">
        <v>1501</v>
      </c>
      <c r="AP170" s="110"/>
      <c r="AQ170" s="111"/>
      <c r="AR170" s="126" t="str">
        <f t="shared" si="73"/>
        <v/>
      </c>
      <c r="AS170" s="126" t="str">
        <f t="shared" si="74"/>
        <v/>
      </c>
      <c r="AT170" s="127">
        <v>1810</v>
      </c>
      <c r="AU170" s="128"/>
      <c r="AV170" s="129"/>
      <c r="AW170" s="126" t="str">
        <f t="shared" si="75"/>
        <v/>
      </c>
      <c r="AX170" s="126" t="str">
        <f t="shared" si="76"/>
        <v/>
      </c>
      <c r="AY170" s="64" t="str">
        <f t="shared" si="77"/>
        <v/>
      </c>
      <c r="AZ170" s="97"/>
      <c r="BA170" s="68"/>
      <c r="BB170" s="68"/>
      <c r="BC170" s="68"/>
      <c r="BD170" s="68"/>
      <c r="BE170" s="15"/>
      <c r="BF170" s="5">
        <f t="shared" si="78"/>
        <v>17340</v>
      </c>
      <c r="BG170" s="42">
        <v>8040</v>
      </c>
      <c r="BH170" s="42">
        <v>4600</v>
      </c>
      <c r="BI170" s="42"/>
      <c r="BJ170" s="42"/>
      <c r="BK170" s="42"/>
      <c r="BL170" s="42"/>
      <c r="BM170" s="15">
        <v>4700</v>
      </c>
    </row>
    <row r="171" spans="1:65" outlineLevel="5">
      <c r="A171" s="22">
        <f t="shared" si="80"/>
        <v>5</v>
      </c>
      <c r="B171" s="9">
        <f t="shared" si="79"/>
        <v>43969</v>
      </c>
      <c r="C171" s="51">
        <v>371113</v>
      </c>
      <c r="D171" s="64">
        <f t="shared" si="68"/>
        <v>33.299999999999997</v>
      </c>
      <c r="E171" s="12">
        <v>32</v>
      </c>
      <c r="F171" s="12">
        <v>34</v>
      </c>
      <c r="G171" s="12">
        <v>35</v>
      </c>
      <c r="H171" s="12">
        <v>34</v>
      </c>
      <c r="I171" s="12">
        <v>31</v>
      </c>
      <c r="J171" s="12">
        <v>33</v>
      </c>
      <c r="K171" s="12">
        <v>34</v>
      </c>
      <c r="L171" s="12">
        <v>33</v>
      </c>
      <c r="M171" s="74" t="str">
        <f t="shared" si="69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70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1"/>
        <v/>
      </c>
      <c r="AF171" s="41"/>
      <c r="AG171" s="41"/>
      <c r="AH171" s="41"/>
      <c r="AI171" s="41"/>
      <c r="AJ171" s="41"/>
      <c r="AK171" s="41"/>
      <c r="AL171" s="41"/>
      <c r="AM171" s="41"/>
      <c r="AN171" s="45">
        <f t="shared" si="72"/>
        <v>33.122923588039868</v>
      </c>
      <c r="AO171" s="41">
        <v>1204</v>
      </c>
      <c r="AP171" s="110"/>
      <c r="AQ171" s="111"/>
      <c r="AR171" s="126" t="str">
        <f t="shared" si="73"/>
        <v/>
      </c>
      <c r="AS171" s="126" t="str">
        <f t="shared" si="74"/>
        <v/>
      </c>
      <c r="AT171" s="127">
        <v>1712</v>
      </c>
      <c r="AU171" s="128"/>
      <c r="AV171" s="129"/>
      <c r="AW171" s="126" t="str">
        <f t="shared" si="75"/>
        <v/>
      </c>
      <c r="AX171" s="126" t="str">
        <f t="shared" si="76"/>
        <v/>
      </c>
      <c r="AY171" s="64" t="str">
        <f t="shared" si="77"/>
        <v/>
      </c>
      <c r="AZ171" s="97">
        <v>79.099999999999994</v>
      </c>
      <c r="BA171" s="68"/>
      <c r="BB171" s="68"/>
      <c r="BC171" s="68"/>
      <c r="BD171" s="68"/>
      <c r="BE171" s="15"/>
      <c r="BF171" s="5">
        <f t="shared" si="78"/>
        <v>18040</v>
      </c>
      <c r="BG171" s="42">
        <v>8980</v>
      </c>
      <c r="BH171" s="42">
        <v>4450</v>
      </c>
      <c r="BI171" s="42"/>
      <c r="BJ171" s="42"/>
      <c r="BK171" s="42"/>
      <c r="BL171" s="42"/>
      <c r="BM171" s="15">
        <v>4610</v>
      </c>
    </row>
    <row r="172" spans="1:65" outlineLevel="5">
      <c r="A172" s="22">
        <f t="shared" si="80"/>
        <v>5</v>
      </c>
      <c r="B172" s="9">
        <f t="shared" si="79"/>
        <v>43970</v>
      </c>
      <c r="C172" s="51">
        <v>394088</v>
      </c>
      <c r="D172" s="64">
        <f t="shared" si="68"/>
        <v>33.299999999999997</v>
      </c>
      <c r="E172" s="12">
        <v>32</v>
      </c>
      <c r="F172" s="12">
        <v>34</v>
      </c>
      <c r="G172" s="12">
        <v>35</v>
      </c>
      <c r="H172" s="12">
        <v>34</v>
      </c>
      <c r="I172" s="12">
        <v>31</v>
      </c>
      <c r="J172" s="12">
        <v>33</v>
      </c>
      <c r="K172" s="12">
        <v>34</v>
      </c>
      <c r="L172" s="12">
        <v>33</v>
      </c>
      <c r="M172" s="74" t="str">
        <f t="shared" si="69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70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1"/>
        <v/>
      </c>
      <c r="AF172" s="41"/>
      <c r="AG172" s="41"/>
      <c r="AH172" s="41"/>
      <c r="AI172" s="41"/>
      <c r="AJ172" s="41"/>
      <c r="AK172" s="41"/>
      <c r="AL172" s="41"/>
      <c r="AM172" s="41"/>
      <c r="AN172" s="45">
        <f t="shared" si="72"/>
        <v>29.003636363636364</v>
      </c>
      <c r="AO172" s="41">
        <v>1375</v>
      </c>
      <c r="AP172" s="110"/>
      <c r="AQ172" s="111"/>
      <c r="AR172" s="126" t="str">
        <f t="shared" si="73"/>
        <v/>
      </c>
      <c r="AS172" s="126" t="str">
        <f t="shared" si="74"/>
        <v/>
      </c>
      <c r="AT172" s="127">
        <v>1580</v>
      </c>
      <c r="AU172" s="128"/>
      <c r="AV172" s="129"/>
      <c r="AW172" s="126" t="str">
        <f t="shared" si="75"/>
        <v/>
      </c>
      <c r="AX172" s="126" t="str">
        <f t="shared" si="76"/>
        <v/>
      </c>
      <c r="AY172" s="64" t="str">
        <f t="shared" si="77"/>
        <v/>
      </c>
      <c r="AZ172" s="97">
        <v>79.400000000000006</v>
      </c>
      <c r="BA172" s="68"/>
      <c r="BB172" s="68"/>
      <c r="BC172" s="68"/>
      <c r="BD172" s="68"/>
      <c r="BE172" s="15"/>
      <c r="BF172" s="5">
        <f t="shared" si="78"/>
        <v>16540</v>
      </c>
      <c r="BG172" s="42">
        <v>9620</v>
      </c>
      <c r="BH172" s="42">
        <v>2410</v>
      </c>
      <c r="BI172" s="42"/>
      <c r="BJ172" s="42"/>
      <c r="BK172" s="42"/>
      <c r="BL172" s="42"/>
      <c r="BM172" s="15">
        <v>4510</v>
      </c>
    </row>
    <row r="173" spans="1:65" outlineLevel="5">
      <c r="A173" s="22">
        <f t="shared" si="80"/>
        <v>5</v>
      </c>
      <c r="B173" s="9">
        <f t="shared" si="79"/>
        <v>43971</v>
      </c>
      <c r="C173" s="51">
        <v>391225</v>
      </c>
      <c r="D173" s="64">
        <f t="shared" si="68"/>
        <v>33.299999999999997</v>
      </c>
      <c r="E173" s="12">
        <v>33</v>
      </c>
      <c r="F173" s="12">
        <v>34</v>
      </c>
      <c r="G173" s="12">
        <v>34</v>
      </c>
      <c r="H173" s="12">
        <v>34</v>
      </c>
      <c r="I173" s="12">
        <v>32</v>
      </c>
      <c r="J173" s="12">
        <v>33</v>
      </c>
      <c r="K173" s="12">
        <v>33</v>
      </c>
      <c r="L173" s="12">
        <v>33</v>
      </c>
      <c r="M173" s="74" t="str">
        <f t="shared" si="69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0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1"/>
        <v/>
      </c>
      <c r="AF173" s="41"/>
      <c r="AG173" s="41"/>
      <c r="AH173" s="41"/>
      <c r="AI173" s="41"/>
      <c r="AJ173" s="41"/>
      <c r="AK173" s="41"/>
      <c r="AL173" s="41"/>
      <c r="AM173" s="41"/>
      <c r="AN173" s="45">
        <f t="shared" si="72"/>
        <v>27.184730743012953</v>
      </c>
      <c r="AO173" s="41">
        <v>1467</v>
      </c>
      <c r="AP173" s="110"/>
      <c r="AQ173" s="111"/>
      <c r="AR173" s="126" t="str">
        <f t="shared" si="73"/>
        <v/>
      </c>
      <c r="AS173" s="126" t="str">
        <f t="shared" si="74"/>
        <v/>
      </c>
      <c r="AT173" s="127">
        <v>1887</v>
      </c>
      <c r="AU173" s="128"/>
      <c r="AV173" s="129"/>
      <c r="AW173" s="126" t="str">
        <f t="shared" si="75"/>
        <v/>
      </c>
      <c r="AX173" s="126" t="str">
        <f t="shared" si="76"/>
        <v/>
      </c>
      <c r="AY173" s="64" t="str">
        <f t="shared" si="77"/>
        <v/>
      </c>
      <c r="AZ173" s="97">
        <v>79.5</v>
      </c>
      <c r="BA173" s="68"/>
      <c r="BB173" s="68"/>
      <c r="BC173" s="68"/>
      <c r="BD173" s="68"/>
      <c r="BE173" s="15"/>
      <c r="BF173" s="5">
        <f t="shared" si="78"/>
        <v>16440</v>
      </c>
      <c r="BG173" s="42">
        <v>9770</v>
      </c>
      <c r="BH173" s="42">
        <v>2190</v>
      </c>
      <c r="BI173" s="42"/>
      <c r="BJ173" s="42"/>
      <c r="BK173" s="42"/>
      <c r="BL173" s="42"/>
      <c r="BM173" s="15">
        <v>4480</v>
      </c>
    </row>
    <row r="174" spans="1:65" outlineLevel="5">
      <c r="A174" s="22">
        <f t="shared" si="80"/>
        <v>5</v>
      </c>
      <c r="B174" s="9">
        <f t="shared" si="79"/>
        <v>43972</v>
      </c>
      <c r="C174" s="51">
        <v>359078</v>
      </c>
      <c r="D174" s="64">
        <f t="shared" si="68"/>
        <v>33.5</v>
      </c>
      <c r="E174" s="12">
        <v>33</v>
      </c>
      <c r="F174" s="12">
        <v>34</v>
      </c>
      <c r="G174" s="12">
        <v>35</v>
      </c>
      <c r="H174" s="12">
        <v>34</v>
      </c>
      <c r="I174" s="12">
        <v>32</v>
      </c>
      <c r="J174" s="12">
        <v>33</v>
      </c>
      <c r="K174" s="12">
        <v>34</v>
      </c>
      <c r="L174" s="12">
        <v>33</v>
      </c>
      <c r="M174" s="74" t="str">
        <f t="shared" si="69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0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1"/>
        <v/>
      </c>
      <c r="AF174" s="41"/>
      <c r="AG174" s="41"/>
      <c r="AH174" s="41"/>
      <c r="AI174" s="41"/>
      <c r="AJ174" s="41"/>
      <c r="AK174" s="41"/>
      <c r="AL174" s="41"/>
      <c r="AM174" s="41"/>
      <c r="AN174" s="45">
        <f t="shared" si="72"/>
        <v>26.837146702557199</v>
      </c>
      <c r="AO174" s="41">
        <v>1486</v>
      </c>
      <c r="AP174" s="110"/>
      <c r="AQ174" s="111"/>
      <c r="AR174" s="126" t="str">
        <f t="shared" si="73"/>
        <v/>
      </c>
      <c r="AS174" s="126" t="str">
        <f t="shared" si="74"/>
        <v/>
      </c>
      <c r="AT174" s="127">
        <v>1910</v>
      </c>
      <c r="AU174" s="128"/>
      <c r="AV174" s="129"/>
      <c r="AW174" s="126" t="str">
        <f t="shared" si="75"/>
        <v/>
      </c>
      <c r="AX174" s="126" t="str">
        <f t="shared" si="76"/>
        <v/>
      </c>
      <c r="AY174" s="64" t="str">
        <f t="shared" si="77"/>
        <v/>
      </c>
      <c r="AZ174" s="97">
        <v>79.599999999999994</v>
      </c>
      <c r="BA174" s="68"/>
      <c r="BB174" s="68"/>
      <c r="BC174" s="68"/>
      <c r="BD174" s="68"/>
      <c r="BE174" s="15"/>
      <c r="BF174" s="5">
        <f t="shared" si="78"/>
        <v>17270</v>
      </c>
      <c r="BG174" s="42">
        <v>9780</v>
      </c>
      <c r="BH174" s="42">
        <v>2860</v>
      </c>
      <c r="BI174" s="42"/>
      <c r="BJ174" s="42"/>
      <c r="BK174" s="42"/>
      <c r="BL174" s="42"/>
      <c r="BM174" s="15">
        <v>4630</v>
      </c>
    </row>
    <row r="175" spans="1:65" outlineLevel="5">
      <c r="A175" s="22">
        <f t="shared" si="80"/>
        <v>5</v>
      </c>
      <c r="B175" s="9">
        <f t="shared" si="79"/>
        <v>43973</v>
      </c>
      <c r="C175" s="51">
        <v>343745</v>
      </c>
      <c r="D175" s="64">
        <f t="shared" si="68"/>
        <v>33.5</v>
      </c>
      <c r="E175" s="12">
        <v>33</v>
      </c>
      <c r="F175" s="12">
        <v>34</v>
      </c>
      <c r="G175" s="12">
        <v>34</v>
      </c>
      <c r="H175" s="12">
        <v>35</v>
      </c>
      <c r="I175" s="12">
        <v>32</v>
      </c>
      <c r="J175" s="12">
        <v>33</v>
      </c>
      <c r="K175" s="12">
        <v>33</v>
      </c>
      <c r="L175" s="12">
        <v>34</v>
      </c>
      <c r="M175" s="74">
        <f t="shared" si="69"/>
        <v>7.4</v>
      </c>
      <c r="N175" s="83">
        <v>7.3</v>
      </c>
      <c r="O175" s="83">
        <v>7.32</v>
      </c>
      <c r="P175" s="83">
        <v>7.41</v>
      </c>
      <c r="Q175" s="83">
        <v>7.38</v>
      </c>
      <c r="R175" s="83"/>
      <c r="S175" s="83"/>
      <c r="T175" s="83"/>
      <c r="U175" s="83"/>
      <c r="V175" s="5" t="str">
        <f t="shared" si="70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1"/>
        <v/>
      </c>
      <c r="AF175" s="41"/>
      <c r="AG175" s="41"/>
      <c r="AH175" s="41"/>
      <c r="AI175" s="41"/>
      <c r="AJ175" s="41"/>
      <c r="AK175" s="41"/>
      <c r="AL175" s="41"/>
      <c r="AM175" s="41"/>
      <c r="AN175" s="45">
        <f t="shared" si="72"/>
        <v>27.259056732740945</v>
      </c>
      <c r="AO175" s="41">
        <v>1463</v>
      </c>
      <c r="AP175" s="110">
        <v>2.52</v>
      </c>
      <c r="AQ175" s="111">
        <v>1.92</v>
      </c>
      <c r="AR175" s="126">
        <f t="shared" si="73"/>
        <v>76.19047619047619</v>
      </c>
      <c r="AS175" s="126">
        <f t="shared" si="74"/>
        <v>23.80952380952381</v>
      </c>
      <c r="AT175" s="127">
        <v>1901</v>
      </c>
      <c r="AU175" s="128">
        <v>2.4300000000000002</v>
      </c>
      <c r="AV175" s="129">
        <v>1.41</v>
      </c>
      <c r="AW175" s="126">
        <f t="shared" si="75"/>
        <v>58.024691358024683</v>
      </c>
      <c r="AX175" s="126">
        <f t="shared" si="76"/>
        <v>41.975308641975317</v>
      </c>
      <c r="AY175" s="64">
        <f t="shared" si="77"/>
        <v>56.801470588235304</v>
      </c>
      <c r="AZ175" s="97">
        <v>79.5</v>
      </c>
      <c r="BA175" s="68"/>
      <c r="BB175" s="68"/>
      <c r="BC175" s="68"/>
      <c r="BD175" s="68"/>
      <c r="BE175" s="15"/>
      <c r="BF175" s="5">
        <f t="shared" si="78"/>
        <v>17840</v>
      </c>
      <c r="BG175" s="42">
        <v>9710</v>
      </c>
      <c r="BH175" s="42">
        <v>3560</v>
      </c>
      <c r="BI175" s="42"/>
      <c r="BJ175" s="42"/>
      <c r="BK175" s="42"/>
      <c r="BL175" s="42"/>
      <c r="BM175" s="15">
        <v>4570</v>
      </c>
    </row>
    <row r="176" spans="1:65" outlineLevel="5">
      <c r="A176" s="22">
        <f t="shared" si="80"/>
        <v>5</v>
      </c>
      <c r="B176" s="9">
        <f t="shared" si="79"/>
        <v>43974</v>
      </c>
      <c r="C176" s="51">
        <v>338531</v>
      </c>
      <c r="D176" s="64">
        <f t="shared" si="68"/>
        <v>33.5</v>
      </c>
      <c r="E176" s="12">
        <v>33</v>
      </c>
      <c r="F176" s="12">
        <v>34</v>
      </c>
      <c r="G176" s="12">
        <v>35</v>
      </c>
      <c r="H176" s="12">
        <v>34</v>
      </c>
      <c r="I176" s="12">
        <v>32</v>
      </c>
      <c r="J176" s="12">
        <v>33</v>
      </c>
      <c r="K176" s="12">
        <v>34</v>
      </c>
      <c r="L176" s="12">
        <v>33</v>
      </c>
      <c r="M176" s="74" t="str">
        <f t="shared" si="69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0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1"/>
        <v/>
      </c>
      <c r="AF176" s="41"/>
      <c r="AG176" s="41"/>
      <c r="AH176" s="41"/>
      <c r="AI176" s="41"/>
      <c r="AJ176" s="41"/>
      <c r="AK176" s="41"/>
      <c r="AL176" s="41"/>
      <c r="AM176" s="41"/>
      <c r="AN176" s="45">
        <f t="shared" si="72"/>
        <v>23.923215356928615</v>
      </c>
      <c r="AO176" s="41">
        <v>1667</v>
      </c>
      <c r="AP176" s="110"/>
      <c r="AQ176" s="111"/>
      <c r="AR176" s="126" t="str">
        <f t="shared" si="73"/>
        <v/>
      </c>
      <c r="AS176" s="126" t="str">
        <f t="shared" si="74"/>
        <v/>
      </c>
      <c r="AT176" s="127">
        <v>1816</v>
      </c>
      <c r="AU176" s="128"/>
      <c r="AV176" s="129"/>
      <c r="AW176" s="126" t="str">
        <f t="shared" si="75"/>
        <v/>
      </c>
      <c r="AX176" s="126" t="str">
        <f t="shared" si="76"/>
        <v/>
      </c>
      <c r="AY176" s="64" t="str">
        <f t="shared" si="77"/>
        <v/>
      </c>
      <c r="AZ176" s="97"/>
      <c r="BA176" s="68"/>
      <c r="BB176" s="68"/>
      <c r="BC176" s="68"/>
      <c r="BD176" s="68"/>
      <c r="BE176" s="15"/>
      <c r="BF176" s="5">
        <f t="shared" si="78"/>
        <v>17520</v>
      </c>
      <c r="BG176" s="42">
        <v>9570</v>
      </c>
      <c r="BH176" s="42">
        <v>3270</v>
      </c>
      <c r="BI176" s="42"/>
      <c r="BJ176" s="42"/>
      <c r="BK176" s="42"/>
      <c r="BL176" s="42"/>
      <c r="BM176" s="15">
        <v>4680</v>
      </c>
    </row>
    <row r="177" spans="1:65" outlineLevel="5">
      <c r="A177" s="22">
        <f t="shared" si="80"/>
        <v>5</v>
      </c>
      <c r="B177" s="9">
        <f t="shared" si="79"/>
        <v>43975</v>
      </c>
      <c r="C177" s="51">
        <v>332273</v>
      </c>
      <c r="D177" s="64">
        <f t="shared" si="68"/>
        <v>33.5</v>
      </c>
      <c r="E177" s="12">
        <v>33</v>
      </c>
      <c r="F177" s="12">
        <v>34</v>
      </c>
      <c r="G177" s="12">
        <v>35</v>
      </c>
      <c r="H177" s="12">
        <v>34</v>
      </c>
      <c r="I177" s="12">
        <v>32</v>
      </c>
      <c r="J177" s="12">
        <v>33</v>
      </c>
      <c r="K177" s="12">
        <v>34</v>
      </c>
      <c r="L177" s="12">
        <v>33</v>
      </c>
      <c r="M177" s="74" t="str">
        <f t="shared" si="69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70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1"/>
        <v/>
      </c>
      <c r="AF177" s="41"/>
      <c r="AG177" s="41"/>
      <c r="AH177" s="41"/>
      <c r="AI177" s="41"/>
      <c r="AJ177" s="41"/>
      <c r="AK177" s="41"/>
      <c r="AL177" s="41"/>
      <c r="AM177" s="41"/>
      <c r="AN177" s="45">
        <f t="shared" si="72"/>
        <v>25.695876288659793</v>
      </c>
      <c r="AO177" s="41">
        <v>1552</v>
      </c>
      <c r="AP177" s="110"/>
      <c r="AQ177" s="111"/>
      <c r="AR177" s="126" t="str">
        <f t="shared" si="73"/>
        <v/>
      </c>
      <c r="AS177" s="126" t="str">
        <f t="shared" si="74"/>
        <v/>
      </c>
      <c r="AT177" s="127">
        <v>1800</v>
      </c>
      <c r="AU177" s="128"/>
      <c r="AV177" s="129"/>
      <c r="AW177" s="126" t="str">
        <f t="shared" si="75"/>
        <v/>
      </c>
      <c r="AX177" s="126" t="str">
        <f t="shared" si="76"/>
        <v/>
      </c>
      <c r="AY177" s="64" t="str">
        <f t="shared" si="77"/>
        <v/>
      </c>
      <c r="AZ177" s="97"/>
      <c r="BA177" s="68"/>
      <c r="BB177" s="68"/>
      <c r="BC177" s="68"/>
      <c r="BD177" s="68"/>
      <c r="BE177" s="15"/>
      <c r="BF177" s="5">
        <f t="shared" si="78"/>
        <v>17050</v>
      </c>
      <c r="BG177" s="42">
        <v>9500</v>
      </c>
      <c r="BH177" s="42">
        <v>2540</v>
      </c>
      <c r="BI177" s="42"/>
      <c r="BJ177" s="42"/>
      <c r="BK177" s="42"/>
      <c r="BL177" s="42"/>
      <c r="BM177" s="15">
        <v>5010</v>
      </c>
    </row>
    <row r="178" spans="1:65" outlineLevel="5">
      <c r="A178" s="22">
        <f t="shared" si="80"/>
        <v>5</v>
      </c>
      <c r="B178" s="9">
        <f t="shared" si="79"/>
        <v>43976</v>
      </c>
      <c r="C178" s="51">
        <v>349667</v>
      </c>
      <c r="D178" s="64">
        <f t="shared" si="68"/>
        <v>33.799999999999997</v>
      </c>
      <c r="E178" s="12">
        <v>33</v>
      </c>
      <c r="F178" s="12">
        <v>34</v>
      </c>
      <c r="G178" s="12">
        <v>36</v>
      </c>
      <c r="H178" s="12">
        <v>34</v>
      </c>
      <c r="I178" s="12">
        <v>32</v>
      </c>
      <c r="J178" s="12">
        <v>33</v>
      </c>
      <c r="K178" s="12">
        <v>35</v>
      </c>
      <c r="L178" s="12">
        <v>33</v>
      </c>
      <c r="M178" s="74" t="str">
        <f t="shared" si="69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0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1"/>
        <v/>
      </c>
      <c r="AF178" s="41"/>
      <c r="AG178" s="41"/>
      <c r="AH178" s="41"/>
      <c r="AI178" s="41"/>
      <c r="AJ178" s="41"/>
      <c r="AK178" s="41"/>
      <c r="AL178" s="41"/>
      <c r="AM178" s="41"/>
      <c r="AN178" s="45">
        <f t="shared" si="72"/>
        <v>25.929778933680105</v>
      </c>
      <c r="AO178" s="41">
        <v>1538</v>
      </c>
      <c r="AP178" s="110"/>
      <c r="AQ178" s="111"/>
      <c r="AR178" s="126" t="str">
        <f t="shared" si="73"/>
        <v/>
      </c>
      <c r="AS178" s="126" t="str">
        <f t="shared" si="74"/>
        <v/>
      </c>
      <c r="AT178" s="127">
        <v>1780</v>
      </c>
      <c r="AU178" s="128"/>
      <c r="AV178" s="129"/>
      <c r="AW178" s="126" t="str">
        <f t="shared" si="75"/>
        <v/>
      </c>
      <c r="AX178" s="126" t="str">
        <f t="shared" si="76"/>
        <v/>
      </c>
      <c r="AY178" s="64" t="str">
        <f t="shared" si="77"/>
        <v/>
      </c>
      <c r="AZ178" s="97">
        <v>79.400000000000006</v>
      </c>
      <c r="BA178" s="68"/>
      <c r="BB178" s="68"/>
      <c r="BC178" s="68"/>
      <c r="BD178" s="68"/>
      <c r="BE178" s="15"/>
      <c r="BF178" s="5">
        <f t="shared" si="78"/>
        <v>16860</v>
      </c>
      <c r="BG178" s="42">
        <v>9430</v>
      </c>
      <c r="BH178" s="42">
        <v>2700</v>
      </c>
      <c r="BI178" s="42"/>
      <c r="BJ178" s="42"/>
      <c r="BK178" s="42"/>
      <c r="BL178" s="42"/>
      <c r="BM178" s="15">
        <v>4730</v>
      </c>
    </row>
    <row r="179" spans="1:65" outlineLevel="5">
      <c r="A179" s="22">
        <f t="shared" si="80"/>
        <v>5</v>
      </c>
      <c r="B179" s="9">
        <f t="shared" si="79"/>
        <v>43977</v>
      </c>
      <c r="C179" s="51">
        <v>365643</v>
      </c>
      <c r="D179" s="64">
        <f t="shared" si="68"/>
        <v>34.299999999999997</v>
      </c>
      <c r="E179" s="12">
        <v>33</v>
      </c>
      <c r="F179" s="12">
        <v>35</v>
      </c>
      <c r="G179" s="12">
        <v>36</v>
      </c>
      <c r="H179" s="12">
        <v>35</v>
      </c>
      <c r="I179" s="12">
        <v>32</v>
      </c>
      <c r="J179" s="12">
        <v>34</v>
      </c>
      <c r="K179" s="12">
        <v>35</v>
      </c>
      <c r="L179" s="12">
        <v>34</v>
      </c>
      <c r="M179" s="74" t="str">
        <f t="shared" si="69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70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1"/>
        <v/>
      </c>
      <c r="AF179" s="41"/>
      <c r="AG179" s="41"/>
      <c r="AH179" s="41"/>
      <c r="AI179" s="41"/>
      <c r="AJ179" s="41"/>
      <c r="AK179" s="41"/>
      <c r="AL179" s="41"/>
      <c r="AM179" s="41"/>
      <c r="AN179" s="45">
        <f t="shared" si="72"/>
        <v>25.946649316851008</v>
      </c>
      <c r="AO179" s="41">
        <v>1537</v>
      </c>
      <c r="AP179" s="110"/>
      <c r="AQ179" s="111"/>
      <c r="AR179" s="126" t="str">
        <f t="shared" si="73"/>
        <v/>
      </c>
      <c r="AS179" s="126" t="str">
        <f t="shared" si="74"/>
        <v/>
      </c>
      <c r="AT179" s="127">
        <v>1765</v>
      </c>
      <c r="AU179" s="128"/>
      <c r="AV179" s="129"/>
      <c r="AW179" s="126" t="str">
        <f t="shared" si="75"/>
        <v/>
      </c>
      <c r="AX179" s="126" t="str">
        <f t="shared" si="76"/>
        <v/>
      </c>
      <c r="AY179" s="64" t="str">
        <f t="shared" si="77"/>
        <v/>
      </c>
      <c r="AZ179" s="97">
        <v>79.5</v>
      </c>
      <c r="BA179" s="68"/>
      <c r="BB179" s="68"/>
      <c r="BC179" s="68"/>
      <c r="BD179" s="68"/>
      <c r="BE179" s="15"/>
      <c r="BF179" s="5">
        <f t="shared" si="78"/>
        <v>16480</v>
      </c>
      <c r="BG179" s="42">
        <v>9370</v>
      </c>
      <c r="BH179" s="42">
        <v>2550</v>
      </c>
      <c r="BI179" s="42"/>
      <c r="BJ179" s="42"/>
      <c r="BK179" s="42"/>
      <c r="BL179" s="42"/>
      <c r="BM179" s="15">
        <v>4560</v>
      </c>
    </row>
    <row r="180" spans="1:65" outlineLevel="5">
      <c r="A180" s="22">
        <f t="shared" si="80"/>
        <v>5</v>
      </c>
      <c r="B180" s="9">
        <f t="shared" si="79"/>
        <v>43978</v>
      </c>
      <c r="C180" s="51">
        <v>355754</v>
      </c>
      <c r="D180" s="64">
        <f t="shared" si="68"/>
        <v>34.299999999999997</v>
      </c>
      <c r="E180" s="12">
        <v>33</v>
      </c>
      <c r="F180" s="12">
        <v>35</v>
      </c>
      <c r="G180" s="12">
        <v>36</v>
      </c>
      <c r="H180" s="12">
        <v>35</v>
      </c>
      <c r="I180" s="12">
        <v>32</v>
      </c>
      <c r="J180" s="12">
        <v>34</v>
      </c>
      <c r="K180" s="12">
        <v>35</v>
      </c>
      <c r="L180" s="12">
        <v>34</v>
      </c>
      <c r="M180" s="74" t="str">
        <f t="shared" si="69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0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1"/>
        <v/>
      </c>
      <c r="AF180" s="41"/>
      <c r="AG180" s="41"/>
      <c r="AH180" s="41"/>
      <c r="AI180" s="41"/>
      <c r="AJ180" s="41"/>
      <c r="AK180" s="41"/>
      <c r="AL180" s="41"/>
      <c r="AM180" s="41"/>
      <c r="AN180" s="45">
        <f t="shared" si="72"/>
        <v>27.073998642226748</v>
      </c>
      <c r="AO180" s="41">
        <v>1473</v>
      </c>
      <c r="AP180" s="110"/>
      <c r="AQ180" s="111"/>
      <c r="AR180" s="126" t="str">
        <f t="shared" si="73"/>
        <v/>
      </c>
      <c r="AS180" s="126" t="str">
        <f t="shared" si="74"/>
        <v/>
      </c>
      <c r="AT180" s="127">
        <v>1853</v>
      </c>
      <c r="AU180" s="128"/>
      <c r="AV180" s="129"/>
      <c r="AW180" s="126" t="str">
        <f t="shared" si="75"/>
        <v/>
      </c>
      <c r="AX180" s="126" t="str">
        <f t="shared" si="76"/>
        <v/>
      </c>
      <c r="AY180" s="64" t="str">
        <f t="shared" si="77"/>
        <v/>
      </c>
      <c r="AZ180" s="97">
        <v>79.7</v>
      </c>
      <c r="BA180" s="68"/>
      <c r="BB180" s="68"/>
      <c r="BC180" s="68"/>
      <c r="BD180" s="68"/>
      <c r="BE180" s="15"/>
      <c r="BF180" s="5">
        <f t="shared" si="78"/>
        <v>16880</v>
      </c>
      <c r="BG180" s="42">
        <v>9330</v>
      </c>
      <c r="BH180" s="42">
        <v>2960</v>
      </c>
      <c r="BI180" s="42"/>
      <c r="BJ180" s="42"/>
      <c r="BK180" s="42"/>
      <c r="BL180" s="42"/>
      <c r="BM180" s="15">
        <v>4590</v>
      </c>
    </row>
    <row r="181" spans="1:65" outlineLevel="5">
      <c r="A181" s="22">
        <f t="shared" si="80"/>
        <v>5</v>
      </c>
      <c r="B181" s="9">
        <f t="shared" si="79"/>
        <v>43979</v>
      </c>
      <c r="C181" s="51">
        <v>363960</v>
      </c>
      <c r="D181" s="64">
        <f t="shared" si="68"/>
        <v>34.5</v>
      </c>
      <c r="E181" s="12">
        <v>34</v>
      </c>
      <c r="F181" s="12">
        <v>35</v>
      </c>
      <c r="G181" s="12">
        <v>36</v>
      </c>
      <c r="H181" s="12">
        <v>35</v>
      </c>
      <c r="I181" s="12">
        <v>33</v>
      </c>
      <c r="J181" s="12">
        <v>34</v>
      </c>
      <c r="K181" s="12">
        <v>35</v>
      </c>
      <c r="L181" s="12">
        <v>34</v>
      </c>
      <c r="M181" s="74" t="str">
        <f t="shared" si="69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0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1"/>
        <v/>
      </c>
      <c r="AF181" s="41"/>
      <c r="AG181" s="41"/>
      <c r="AH181" s="41"/>
      <c r="AI181" s="41"/>
      <c r="AJ181" s="41"/>
      <c r="AK181" s="41"/>
      <c r="AL181" s="41"/>
      <c r="AM181" s="41"/>
      <c r="AN181" s="45">
        <f t="shared" si="72"/>
        <v>25.896103896103895</v>
      </c>
      <c r="AO181" s="41">
        <v>1540</v>
      </c>
      <c r="AP181" s="110"/>
      <c r="AQ181" s="111"/>
      <c r="AR181" s="126" t="str">
        <f t="shared" si="73"/>
        <v/>
      </c>
      <c r="AS181" s="126" t="str">
        <f t="shared" si="74"/>
        <v/>
      </c>
      <c r="AT181" s="127">
        <v>1920</v>
      </c>
      <c r="AU181" s="128"/>
      <c r="AV181" s="129"/>
      <c r="AW181" s="126" t="str">
        <f t="shared" si="75"/>
        <v/>
      </c>
      <c r="AX181" s="126" t="str">
        <f t="shared" si="76"/>
        <v/>
      </c>
      <c r="AY181" s="64" t="str">
        <f t="shared" si="77"/>
        <v/>
      </c>
      <c r="AZ181" s="97">
        <v>78.400000000000006</v>
      </c>
      <c r="BA181" s="68">
        <v>62.9</v>
      </c>
      <c r="BB181" s="68"/>
      <c r="BC181" s="68"/>
      <c r="BD181" s="68"/>
      <c r="BE181" s="15"/>
      <c r="BF181" s="5">
        <f t="shared" si="78"/>
        <v>17370</v>
      </c>
      <c r="BG181" s="42">
        <v>9370</v>
      </c>
      <c r="BH181" s="42">
        <v>3190</v>
      </c>
      <c r="BI181" s="42"/>
      <c r="BJ181" s="42"/>
      <c r="BK181" s="42"/>
      <c r="BL181" s="42"/>
      <c r="BM181" s="15">
        <v>4810</v>
      </c>
    </row>
    <row r="182" spans="1:65" outlineLevel="5">
      <c r="A182" s="22">
        <f t="shared" si="80"/>
        <v>5</v>
      </c>
      <c r="B182" s="9">
        <f t="shared" si="79"/>
        <v>43980</v>
      </c>
      <c r="C182" s="51">
        <v>343300</v>
      </c>
      <c r="D182" s="64">
        <f t="shared" si="68"/>
        <v>34.799999999999997</v>
      </c>
      <c r="E182" s="12">
        <v>34</v>
      </c>
      <c r="F182" s="12">
        <v>35</v>
      </c>
      <c r="G182" s="12">
        <v>36</v>
      </c>
      <c r="H182" s="12">
        <v>36</v>
      </c>
      <c r="I182" s="12">
        <v>33</v>
      </c>
      <c r="J182" s="12">
        <v>34</v>
      </c>
      <c r="K182" s="12">
        <v>35</v>
      </c>
      <c r="L182" s="12">
        <v>35</v>
      </c>
      <c r="M182" s="74">
        <f t="shared" si="69"/>
        <v>7.3</v>
      </c>
      <c r="N182" s="83">
        <v>7.36</v>
      </c>
      <c r="O182" s="83">
        <v>7.31</v>
      </c>
      <c r="P182" s="83">
        <v>7.4</v>
      </c>
      <c r="Q182" s="83">
        <v>7.31</v>
      </c>
      <c r="R182" s="83"/>
      <c r="S182" s="83"/>
      <c r="T182" s="83"/>
      <c r="U182" s="83"/>
      <c r="V182" s="5" t="str">
        <f t="shared" si="70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1"/>
        <v/>
      </c>
      <c r="AF182" s="41"/>
      <c r="AG182" s="41"/>
      <c r="AH182" s="41"/>
      <c r="AI182" s="41"/>
      <c r="AJ182" s="41"/>
      <c r="AK182" s="41"/>
      <c r="AL182" s="41"/>
      <c r="AM182" s="41"/>
      <c r="AN182" s="45">
        <f t="shared" si="72"/>
        <v>25.862516212710766</v>
      </c>
      <c r="AO182" s="41">
        <v>1542</v>
      </c>
      <c r="AP182" s="110">
        <v>2.69</v>
      </c>
      <c r="AQ182" s="111">
        <v>2.04</v>
      </c>
      <c r="AR182" s="126">
        <f t="shared" si="73"/>
        <v>75.836431226765797</v>
      </c>
      <c r="AS182" s="126">
        <f t="shared" si="74"/>
        <v>24.163568773234203</v>
      </c>
      <c r="AT182" s="127">
        <v>1801</v>
      </c>
      <c r="AU182" s="128">
        <v>2.4500000000000002</v>
      </c>
      <c r="AV182" s="129">
        <v>1.49</v>
      </c>
      <c r="AW182" s="126">
        <f t="shared" si="75"/>
        <v>60.816326530612244</v>
      </c>
      <c r="AX182" s="126">
        <f t="shared" si="76"/>
        <v>39.183673469387756</v>
      </c>
      <c r="AY182" s="64">
        <f t="shared" si="77"/>
        <v>50.546364379084977</v>
      </c>
      <c r="AZ182" s="97">
        <v>78.099999999999994</v>
      </c>
      <c r="BA182" s="68"/>
      <c r="BB182" s="68"/>
      <c r="BC182" s="68"/>
      <c r="BD182" s="68"/>
      <c r="BE182" s="15"/>
      <c r="BF182" s="5">
        <f t="shared" si="78"/>
        <v>17600</v>
      </c>
      <c r="BG182" s="42">
        <v>9880</v>
      </c>
      <c r="BH182" s="42">
        <v>2930</v>
      </c>
      <c r="BI182" s="42"/>
      <c r="BJ182" s="42"/>
      <c r="BK182" s="42"/>
      <c r="BL182" s="42"/>
      <c r="BM182" s="15">
        <v>4790</v>
      </c>
    </row>
    <row r="183" spans="1:65" outlineLevel="5">
      <c r="A183" s="22">
        <f t="shared" si="80"/>
        <v>5</v>
      </c>
      <c r="B183" s="9">
        <f t="shared" si="79"/>
        <v>43981</v>
      </c>
      <c r="C183" s="51">
        <v>326663</v>
      </c>
      <c r="D183" s="64">
        <f t="shared" si="68"/>
        <v>34.799999999999997</v>
      </c>
      <c r="E183" s="12">
        <v>34</v>
      </c>
      <c r="F183" s="12">
        <v>36</v>
      </c>
      <c r="G183" s="12">
        <v>35</v>
      </c>
      <c r="H183" s="12">
        <v>36</v>
      </c>
      <c r="I183" s="12">
        <v>33</v>
      </c>
      <c r="J183" s="12">
        <v>35</v>
      </c>
      <c r="K183" s="12">
        <v>34</v>
      </c>
      <c r="L183" s="12">
        <v>35</v>
      </c>
      <c r="M183" s="74" t="str">
        <f t="shared" si="69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0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1"/>
        <v/>
      </c>
      <c r="AF183" s="41"/>
      <c r="AG183" s="41"/>
      <c r="AH183" s="41"/>
      <c r="AI183" s="41"/>
      <c r="AJ183" s="41"/>
      <c r="AK183" s="41"/>
      <c r="AL183" s="41"/>
      <c r="AM183" s="41"/>
      <c r="AN183" s="45">
        <f t="shared" si="72"/>
        <v>26.533599467731204</v>
      </c>
      <c r="AO183" s="41">
        <v>1503</v>
      </c>
      <c r="AP183" s="110"/>
      <c r="AQ183" s="111"/>
      <c r="AR183" s="126" t="str">
        <f t="shared" si="73"/>
        <v/>
      </c>
      <c r="AS183" s="126" t="str">
        <f t="shared" si="74"/>
        <v/>
      </c>
      <c r="AT183" s="127">
        <v>1829</v>
      </c>
      <c r="AU183" s="128"/>
      <c r="AV183" s="129"/>
      <c r="AW183" s="126" t="str">
        <f t="shared" si="75"/>
        <v/>
      </c>
      <c r="AX183" s="126" t="str">
        <f t="shared" si="76"/>
        <v/>
      </c>
      <c r="AY183" s="64" t="str">
        <f t="shared" si="77"/>
        <v/>
      </c>
      <c r="AZ183" s="97"/>
      <c r="BA183" s="68"/>
      <c r="BB183" s="68"/>
      <c r="BC183" s="68"/>
      <c r="BD183" s="68"/>
      <c r="BE183" s="15"/>
      <c r="BF183" s="5">
        <f t="shared" si="78"/>
        <v>16900</v>
      </c>
      <c r="BG183" s="42">
        <v>9620</v>
      </c>
      <c r="BH183" s="42">
        <v>2520</v>
      </c>
      <c r="BI183" s="42"/>
      <c r="BJ183" s="42"/>
      <c r="BK183" s="42"/>
      <c r="BL183" s="42"/>
      <c r="BM183" s="15">
        <v>4760</v>
      </c>
    </row>
    <row r="184" spans="1:65" ht="17.25" outlineLevel="5" thickBot="1">
      <c r="A184" s="31">
        <f t="shared" si="80"/>
        <v>5</v>
      </c>
      <c r="B184" s="32">
        <f t="shared" si="79"/>
        <v>43982</v>
      </c>
      <c r="C184" s="51">
        <v>324538</v>
      </c>
      <c r="D184" s="64">
        <f t="shared" si="68"/>
        <v>35</v>
      </c>
      <c r="E184" s="12">
        <v>34</v>
      </c>
      <c r="F184" s="12">
        <v>36</v>
      </c>
      <c r="G184" s="12">
        <v>36</v>
      </c>
      <c r="H184" s="12">
        <v>36</v>
      </c>
      <c r="I184" s="12">
        <v>33</v>
      </c>
      <c r="J184" s="12">
        <v>35</v>
      </c>
      <c r="K184" s="12">
        <v>35</v>
      </c>
      <c r="L184" s="12">
        <v>35</v>
      </c>
      <c r="M184" s="74" t="str">
        <f t="shared" si="69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70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1"/>
        <v/>
      </c>
      <c r="AF184" s="41"/>
      <c r="AG184" s="41"/>
      <c r="AH184" s="41"/>
      <c r="AI184" s="41"/>
      <c r="AJ184" s="41"/>
      <c r="AK184" s="41"/>
      <c r="AL184" s="41"/>
      <c r="AM184" s="41"/>
      <c r="AN184" s="45">
        <f t="shared" si="72"/>
        <v>23.541912632821724</v>
      </c>
      <c r="AO184" s="41">
        <v>1694</v>
      </c>
      <c r="AP184" s="110"/>
      <c r="AQ184" s="111"/>
      <c r="AR184" s="126" t="str">
        <f t="shared" si="73"/>
        <v/>
      </c>
      <c r="AS184" s="126" t="str">
        <f t="shared" si="74"/>
        <v/>
      </c>
      <c r="AT184" s="127">
        <v>1800</v>
      </c>
      <c r="AU184" s="128"/>
      <c r="AV184" s="129"/>
      <c r="AW184" s="126" t="str">
        <f t="shared" si="75"/>
        <v/>
      </c>
      <c r="AX184" s="126" t="str">
        <f t="shared" si="76"/>
        <v/>
      </c>
      <c r="AY184" s="64" t="str">
        <f t="shared" si="77"/>
        <v/>
      </c>
      <c r="AZ184" s="97"/>
      <c r="BA184" s="68"/>
      <c r="BB184" s="68"/>
      <c r="BC184" s="68"/>
      <c r="BD184" s="68"/>
      <c r="BE184" s="15"/>
      <c r="BF184" s="5">
        <f t="shared" si="78"/>
        <v>17470</v>
      </c>
      <c r="BG184" s="42">
        <v>9370</v>
      </c>
      <c r="BH184" s="42">
        <v>3350</v>
      </c>
      <c r="BI184" s="42"/>
      <c r="BJ184" s="42"/>
      <c r="BK184" s="42"/>
      <c r="BL184" s="42"/>
      <c r="BM184" s="15">
        <v>4750</v>
      </c>
    </row>
    <row r="185" spans="1:65" outlineLevel="4">
      <c r="A185" s="157" t="s">
        <v>39</v>
      </c>
      <c r="B185" s="158"/>
      <c r="C185" s="50">
        <f t="shared" ref="C185:BM185" si="81">SUBTOTAL(4,C154:C184)</f>
        <v>438566</v>
      </c>
      <c r="D185" s="60">
        <f t="shared" si="81"/>
        <v>35</v>
      </c>
      <c r="E185" s="28">
        <f t="shared" si="81"/>
        <v>34</v>
      </c>
      <c r="F185" s="28">
        <f t="shared" si="81"/>
        <v>36</v>
      </c>
      <c r="G185" s="28">
        <f t="shared" si="81"/>
        <v>37</v>
      </c>
      <c r="H185" s="28">
        <f t="shared" si="81"/>
        <v>36</v>
      </c>
      <c r="I185" s="28">
        <f t="shared" si="81"/>
        <v>37</v>
      </c>
      <c r="J185" s="28">
        <f t="shared" si="81"/>
        <v>35</v>
      </c>
      <c r="K185" s="28">
        <f t="shared" si="81"/>
        <v>36</v>
      </c>
      <c r="L185" s="28">
        <f t="shared" si="81"/>
        <v>35</v>
      </c>
      <c r="M185" s="71">
        <f t="shared" si="81"/>
        <v>7.4</v>
      </c>
      <c r="N185" s="82">
        <f t="shared" si="81"/>
        <v>7.39</v>
      </c>
      <c r="O185" s="82">
        <f t="shared" si="81"/>
        <v>7.36</v>
      </c>
      <c r="P185" s="82">
        <f t="shared" si="81"/>
        <v>7.41</v>
      </c>
      <c r="Q185" s="82">
        <f t="shared" si="81"/>
        <v>7.38</v>
      </c>
      <c r="R185" s="82">
        <f t="shared" si="81"/>
        <v>0</v>
      </c>
      <c r="S185" s="82">
        <f t="shared" si="81"/>
        <v>0</v>
      </c>
      <c r="T185" s="82">
        <f t="shared" si="81"/>
        <v>0</v>
      </c>
      <c r="U185" s="82">
        <f t="shared" si="81"/>
        <v>0</v>
      </c>
      <c r="V185" s="29">
        <f t="shared" si="81"/>
        <v>0</v>
      </c>
      <c r="W185" s="39">
        <f t="shared" si="81"/>
        <v>0</v>
      </c>
      <c r="X185" s="39">
        <f t="shared" si="81"/>
        <v>0</v>
      </c>
      <c r="Y185" s="39">
        <f t="shared" si="81"/>
        <v>0</v>
      </c>
      <c r="Z185" s="39">
        <f t="shared" si="81"/>
        <v>0</v>
      </c>
      <c r="AA185" s="39">
        <f t="shared" si="81"/>
        <v>0</v>
      </c>
      <c r="AB185" s="39">
        <f t="shared" si="81"/>
        <v>0</v>
      </c>
      <c r="AC185" s="39">
        <f t="shared" si="81"/>
        <v>0</v>
      </c>
      <c r="AD185" s="39">
        <f t="shared" si="81"/>
        <v>0</v>
      </c>
      <c r="AE185" s="29">
        <f t="shared" si="81"/>
        <v>0</v>
      </c>
      <c r="AF185" s="39">
        <f t="shared" si="81"/>
        <v>0</v>
      </c>
      <c r="AG185" s="39">
        <f t="shared" si="81"/>
        <v>0</v>
      </c>
      <c r="AH185" s="39">
        <f t="shared" si="81"/>
        <v>0</v>
      </c>
      <c r="AI185" s="39">
        <f t="shared" si="81"/>
        <v>0</v>
      </c>
      <c r="AJ185" s="39">
        <f t="shared" si="81"/>
        <v>0</v>
      </c>
      <c r="AK185" s="39">
        <f t="shared" si="81"/>
        <v>0</v>
      </c>
      <c r="AL185" s="39">
        <f t="shared" si="81"/>
        <v>0</v>
      </c>
      <c r="AM185" s="39">
        <f t="shared" si="81"/>
        <v>0</v>
      </c>
      <c r="AN185" s="39">
        <f t="shared" si="81"/>
        <v>39.368213228035536</v>
      </c>
      <c r="AO185" s="39">
        <f t="shared" si="81"/>
        <v>1694</v>
      </c>
      <c r="AP185" s="104">
        <f t="shared" si="81"/>
        <v>3.08</v>
      </c>
      <c r="AQ185" s="105">
        <f t="shared" si="81"/>
        <v>2.25</v>
      </c>
      <c r="AR185" s="106">
        <f t="shared" si="81"/>
        <v>76.19047619047619</v>
      </c>
      <c r="AS185" s="106">
        <f t="shared" si="81"/>
        <v>26.948051948051955</v>
      </c>
      <c r="AT185" s="107">
        <f t="shared" si="81"/>
        <v>1920</v>
      </c>
      <c r="AU185" s="108">
        <f t="shared" si="81"/>
        <v>2.4500000000000002</v>
      </c>
      <c r="AV185" s="109">
        <f t="shared" si="81"/>
        <v>1.49</v>
      </c>
      <c r="AW185" s="106">
        <f t="shared" si="81"/>
        <v>60.816326530612244</v>
      </c>
      <c r="AX185" s="106">
        <f t="shared" si="81"/>
        <v>42.978723404255312</v>
      </c>
      <c r="AY185" s="60">
        <f t="shared" si="81"/>
        <v>56.801470588235304</v>
      </c>
      <c r="AZ185" s="96">
        <f t="shared" si="81"/>
        <v>80.599999999999994</v>
      </c>
      <c r="BA185" s="67">
        <f t="shared" si="81"/>
        <v>62.9</v>
      </c>
      <c r="BB185" s="67">
        <f t="shared" si="81"/>
        <v>0</v>
      </c>
      <c r="BC185" s="67">
        <f t="shared" si="81"/>
        <v>0</v>
      </c>
      <c r="BD185" s="67">
        <f t="shared" si="81"/>
        <v>0</v>
      </c>
      <c r="BE185" s="27">
        <f t="shared" si="81"/>
        <v>0</v>
      </c>
      <c r="BF185" s="29">
        <f t="shared" si="81"/>
        <v>19120</v>
      </c>
      <c r="BG185" s="39">
        <f t="shared" si="81"/>
        <v>11220</v>
      </c>
      <c r="BH185" s="40">
        <f t="shared" si="81"/>
        <v>6710</v>
      </c>
      <c r="BI185" s="40">
        <f t="shared" si="81"/>
        <v>0</v>
      </c>
      <c r="BJ185" s="40">
        <f t="shared" si="81"/>
        <v>0</v>
      </c>
      <c r="BK185" s="40">
        <f t="shared" si="81"/>
        <v>0</v>
      </c>
      <c r="BL185" s="40">
        <f t="shared" si="81"/>
        <v>0</v>
      </c>
      <c r="BM185" s="27">
        <f t="shared" si="81"/>
        <v>5030</v>
      </c>
    </row>
    <row r="186" spans="1:65" outlineLevel="3">
      <c r="A186" s="187" t="s">
        <v>28</v>
      </c>
      <c r="B186" s="188"/>
      <c r="C186" s="51">
        <f t="shared" ref="C186:BM186" si="82">SUBTOTAL(5,C154:C184)</f>
        <v>320978</v>
      </c>
      <c r="D186" s="61">
        <f t="shared" si="82"/>
        <v>32.5</v>
      </c>
      <c r="E186" s="12">
        <f t="shared" si="82"/>
        <v>31</v>
      </c>
      <c r="F186" s="12">
        <f t="shared" si="82"/>
        <v>33</v>
      </c>
      <c r="G186" s="12">
        <f t="shared" si="82"/>
        <v>33</v>
      </c>
      <c r="H186" s="12">
        <f t="shared" si="82"/>
        <v>33</v>
      </c>
      <c r="I186" s="12">
        <f t="shared" si="82"/>
        <v>30</v>
      </c>
      <c r="J186" s="12">
        <f t="shared" si="82"/>
        <v>32</v>
      </c>
      <c r="K186" s="12">
        <f t="shared" si="82"/>
        <v>32</v>
      </c>
      <c r="L186" s="12">
        <f t="shared" si="82"/>
        <v>32</v>
      </c>
      <c r="M186" s="72">
        <f t="shared" si="82"/>
        <v>7.3</v>
      </c>
      <c r="N186" s="83">
        <f t="shared" si="82"/>
        <v>7.3</v>
      </c>
      <c r="O186" s="83">
        <f t="shared" si="82"/>
        <v>7.31</v>
      </c>
      <c r="P186" s="83">
        <f t="shared" si="82"/>
        <v>7.34</v>
      </c>
      <c r="Q186" s="83">
        <f t="shared" si="82"/>
        <v>7.3</v>
      </c>
      <c r="R186" s="83">
        <f t="shared" si="82"/>
        <v>0</v>
      </c>
      <c r="S186" s="83">
        <f t="shared" si="82"/>
        <v>0</v>
      </c>
      <c r="T186" s="83">
        <f t="shared" si="82"/>
        <v>0</v>
      </c>
      <c r="U186" s="83">
        <f t="shared" si="82"/>
        <v>0</v>
      </c>
      <c r="V186" s="6">
        <f t="shared" si="82"/>
        <v>0</v>
      </c>
      <c r="W186" s="41">
        <f t="shared" si="82"/>
        <v>0</v>
      </c>
      <c r="X186" s="41">
        <f t="shared" si="82"/>
        <v>0</v>
      </c>
      <c r="Y186" s="41">
        <f t="shared" si="82"/>
        <v>0</v>
      </c>
      <c r="Z186" s="41">
        <f t="shared" si="82"/>
        <v>0</v>
      </c>
      <c r="AA186" s="41">
        <f t="shared" si="82"/>
        <v>0</v>
      </c>
      <c r="AB186" s="41">
        <f t="shared" si="82"/>
        <v>0</v>
      </c>
      <c r="AC186" s="41">
        <f t="shared" si="82"/>
        <v>0</v>
      </c>
      <c r="AD186" s="41">
        <f t="shared" si="82"/>
        <v>0</v>
      </c>
      <c r="AE186" s="6">
        <f t="shared" si="82"/>
        <v>0</v>
      </c>
      <c r="AF186" s="41">
        <f t="shared" si="82"/>
        <v>0</v>
      </c>
      <c r="AG186" s="41">
        <f t="shared" si="82"/>
        <v>0</v>
      </c>
      <c r="AH186" s="41">
        <f t="shared" si="82"/>
        <v>0</v>
      </c>
      <c r="AI186" s="41">
        <f t="shared" si="82"/>
        <v>0</v>
      </c>
      <c r="AJ186" s="41">
        <f t="shared" si="82"/>
        <v>0</v>
      </c>
      <c r="AK186" s="41">
        <f t="shared" si="82"/>
        <v>0</v>
      </c>
      <c r="AL186" s="41">
        <f t="shared" si="82"/>
        <v>0</v>
      </c>
      <c r="AM186" s="41">
        <f t="shared" si="82"/>
        <v>0</v>
      </c>
      <c r="AN186" s="41">
        <f t="shared" si="82"/>
        <v>23.541912632821724</v>
      </c>
      <c r="AO186" s="41">
        <f t="shared" si="82"/>
        <v>1013</v>
      </c>
      <c r="AP186" s="110">
        <f t="shared" si="82"/>
        <v>2.52</v>
      </c>
      <c r="AQ186" s="111">
        <f t="shared" si="82"/>
        <v>1.92</v>
      </c>
      <c r="AR186" s="112">
        <f t="shared" si="82"/>
        <v>73.051948051948045</v>
      </c>
      <c r="AS186" s="112">
        <f t="shared" si="82"/>
        <v>23.80952380952381</v>
      </c>
      <c r="AT186" s="113">
        <f t="shared" si="82"/>
        <v>1275</v>
      </c>
      <c r="AU186" s="114">
        <f t="shared" si="82"/>
        <v>2.34</v>
      </c>
      <c r="AV186" s="115">
        <f t="shared" si="82"/>
        <v>1.34</v>
      </c>
      <c r="AW186" s="112">
        <f t="shared" si="82"/>
        <v>57.021276595744688</v>
      </c>
      <c r="AX186" s="112">
        <f t="shared" si="82"/>
        <v>39.183673469387756</v>
      </c>
      <c r="AY186" s="61">
        <f t="shared" si="82"/>
        <v>50.546364379084977</v>
      </c>
      <c r="AZ186" s="97">
        <f t="shared" si="82"/>
        <v>78.099999999999994</v>
      </c>
      <c r="BA186" s="68">
        <f t="shared" si="82"/>
        <v>62.9</v>
      </c>
      <c r="BB186" s="68">
        <f t="shared" si="82"/>
        <v>0</v>
      </c>
      <c r="BC186" s="68">
        <f t="shared" si="82"/>
        <v>0</v>
      </c>
      <c r="BD186" s="68">
        <f t="shared" si="82"/>
        <v>0</v>
      </c>
      <c r="BE186" s="15">
        <f t="shared" si="82"/>
        <v>0</v>
      </c>
      <c r="BF186" s="6">
        <f t="shared" si="82"/>
        <v>12730</v>
      </c>
      <c r="BG186" s="41">
        <f t="shared" si="82"/>
        <v>3630</v>
      </c>
      <c r="BH186" s="42">
        <f t="shared" si="82"/>
        <v>0</v>
      </c>
      <c r="BI186" s="42">
        <f t="shared" si="82"/>
        <v>0</v>
      </c>
      <c r="BJ186" s="42">
        <f t="shared" si="82"/>
        <v>0</v>
      </c>
      <c r="BK186" s="42">
        <f t="shared" si="82"/>
        <v>0</v>
      </c>
      <c r="BL186" s="42">
        <f t="shared" si="82"/>
        <v>0</v>
      </c>
      <c r="BM186" s="15">
        <f t="shared" si="82"/>
        <v>1230</v>
      </c>
    </row>
    <row r="187" spans="1:65" outlineLevel="2">
      <c r="A187" s="187" t="s">
        <v>17</v>
      </c>
      <c r="B187" s="188"/>
      <c r="C187" s="51">
        <f>IFERROR(SUBTOTAL(1,C154:C184),"")</f>
        <v>365779.48387096776</v>
      </c>
      <c r="D187" s="61">
        <f t="shared" ref="D187:BM187" si="83">IFERROR(SUBTOTAL(1,D154:D184),"")</f>
        <v>33.80645161290321</v>
      </c>
      <c r="E187" s="12">
        <f t="shared" si="83"/>
        <v>32.387096774193552</v>
      </c>
      <c r="F187" s="12">
        <f t="shared" si="83"/>
        <v>34.354838709677416</v>
      </c>
      <c r="G187" s="12">
        <f t="shared" si="83"/>
        <v>34.774193548387096</v>
      </c>
      <c r="H187" s="12">
        <f t="shared" si="83"/>
        <v>34.096774193548384</v>
      </c>
      <c r="I187" s="12">
        <f t="shared" si="83"/>
        <v>33.064516129032256</v>
      </c>
      <c r="J187" s="12">
        <f t="shared" si="83"/>
        <v>33.774193548387096</v>
      </c>
      <c r="K187" s="12">
        <f t="shared" si="83"/>
        <v>33.967741935483872</v>
      </c>
      <c r="L187" s="12">
        <f t="shared" si="83"/>
        <v>33.838709677419352</v>
      </c>
      <c r="M187" s="72">
        <f t="shared" si="83"/>
        <v>7.3250000000000002</v>
      </c>
      <c r="N187" s="83">
        <f t="shared" si="83"/>
        <v>7.3449999999999998</v>
      </c>
      <c r="O187" s="83">
        <f t="shared" si="83"/>
        <v>7.3324999999999996</v>
      </c>
      <c r="P187" s="83">
        <f t="shared" si="83"/>
        <v>7.375</v>
      </c>
      <c r="Q187" s="83">
        <f t="shared" si="83"/>
        <v>7.3249999999999993</v>
      </c>
      <c r="R187" s="83" t="str">
        <f t="shared" si="83"/>
        <v/>
      </c>
      <c r="S187" s="83" t="str">
        <f t="shared" si="83"/>
        <v/>
      </c>
      <c r="T187" s="83" t="str">
        <f t="shared" si="83"/>
        <v/>
      </c>
      <c r="U187" s="83" t="str">
        <f t="shared" si="83"/>
        <v/>
      </c>
      <c r="V187" s="6" t="str">
        <f t="shared" si="83"/>
        <v/>
      </c>
      <c r="W187" s="41" t="str">
        <f t="shared" si="83"/>
        <v/>
      </c>
      <c r="X187" s="41" t="str">
        <f t="shared" si="83"/>
        <v/>
      </c>
      <c r="Y187" s="41" t="str">
        <f t="shared" si="83"/>
        <v/>
      </c>
      <c r="Z187" s="41" t="str">
        <f t="shared" si="83"/>
        <v/>
      </c>
      <c r="AA187" s="41" t="str">
        <f t="shared" si="83"/>
        <v/>
      </c>
      <c r="AB187" s="41" t="str">
        <f t="shared" si="83"/>
        <v/>
      </c>
      <c r="AC187" s="41" t="str">
        <f t="shared" si="83"/>
        <v/>
      </c>
      <c r="AD187" s="41" t="str">
        <f t="shared" si="83"/>
        <v/>
      </c>
      <c r="AE187" s="6" t="str">
        <f t="shared" si="83"/>
        <v/>
      </c>
      <c r="AF187" s="41" t="str">
        <f t="shared" si="83"/>
        <v/>
      </c>
      <c r="AG187" s="41" t="str">
        <f t="shared" si="83"/>
        <v/>
      </c>
      <c r="AH187" s="41" t="str">
        <f t="shared" si="83"/>
        <v/>
      </c>
      <c r="AI187" s="41" t="str">
        <f t="shared" si="83"/>
        <v/>
      </c>
      <c r="AJ187" s="41" t="str">
        <f t="shared" si="83"/>
        <v/>
      </c>
      <c r="AK187" s="41" t="str">
        <f t="shared" si="83"/>
        <v/>
      </c>
      <c r="AL187" s="41" t="str">
        <f t="shared" si="83"/>
        <v/>
      </c>
      <c r="AM187" s="41" t="str">
        <f t="shared" si="83"/>
        <v/>
      </c>
      <c r="AN187" s="41">
        <f t="shared" si="83"/>
        <v>29.828535049801172</v>
      </c>
      <c r="AO187" s="41">
        <f t="shared" si="83"/>
        <v>1363.0967741935483</v>
      </c>
      <c r="AP187" s="110">
        <f t="shared" si="83"/>
        <v>2.8274999999999997</v>
      </c>
      <c r="AQ187" s="111">
        <f t="shared" si="83"/>
        <v>2.1100000000000003</v>
      </c>
      <c r="AR187" s="112">
        <f t="shared" si="83"/>
        <v>74.729978767959764</v>
      </c>
      <c r="AS187" s="112">
        <f t="shared" si="83"/>
        <v>25.270021232040239</v>
      </c>
      <c r="AT187" s="113">
        <f t="shared" si="83"/>
        <v>1632.1290322580646</v>
      </c>
      <c r="AU187" s="114">
        <f t="shared" si="83"/>
        <v>2.3925000000000001</v>
      </c>
      <c r="AV187" s="115">
        <f t="shared" si="83"/>
        <v>1.4000000000000001</v>
      </c>
      <c r="AW187" s="112">
        <f t="shared" si="83"/>
        <v>58.495488151009937</v>
      </c>
      <c r="AX187" s="112">
        <f t="shared" si="83"/>
        <v>41.504511848990063</v>
      </c>
      <c r="AY187" s="61">
        <f t="shared" si="83"/>
        <v>52.310879026692817</v>
      </c>
      <c r="AZ187" s="97">
        <f t="shared" si="83"/>
        <v>79.410526315789483</v>
      </c>
      <c r="BA187" s="68">
        <f t="shared" si="83"/>
        <v>62.9</v>
      </c>
      <c r="BB187" s="68" t="str">
        <f t="shared" si="83"/>
        <v/>
      </c>
      <c r="BC187" s="68" t="str">
        <f t="shared" si="83"/>
        <v/>
      </c>
      <c r="BD187" s="68" t="str">
        <f t="shared" si="83"/>
        <v/>
      </c>
      <c r="BE187" s="15" t="str">
        <f>IFERROR(SUBTOTAL(1,BE154:BE184),"")</f>
        <v/>
      </c>
      <c r="BF187" s="6">
        <f t="shared" si="83"/>
        <v>16383.548387096775</v>
      </c>
      <c r="BG187" s="41">
        <f t="shared" si="83"/>
        <v>8406.7741935483864</v>
      </c>
      <c r="BH187" s="42">
        <f t="shared" si="83"/>
        <v>3470.3225806451615</v>
      </c>
      <c r="BI187" s="42" t="str">
        <f t="shared" si="83"/>
        <v/>
      </c>
      <c r="BJ187" s="42" t="str">
        <f t="shared" si="83"/>
        <v/>
      </c>
      <c r="BK187" s="42" t="str">
        <f t="shared" si="83"/>
        <v/>
      </c>
      <c r="BL187" s="42" t="str">
        <f t="shared" si="83"/>
        <v/>
      </c>
      <c r="BM187" s="15">
        <f t="shared" si="83"/>
        <v>4506.4516129032254</v>
      </c>
    </row>
    <row r="188" spans="1:65" ht="17.25" outlineLevel="1" thickBot="1">
      <c r="A188" s="189" t="s">
        <v>56</v>
      </c>
      <c r="B188" s="190"/>
      <c r="C188" s="52">
        <f>SUBTOTAL(9,C154:C184)</f>
        <v>11339164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42256</v>
      </c>
      <c r="AP188" s="116"/>
      <c r="AQ188" s="117"/>
      <c r="AR188" s="118"/>
      <c r="AS188" s="118"/>
      <c r="AT188" s="119">
        <f>SUBTOTAL(9,AT154:AT184)</f>
        <v>50596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4">SUBTOTAL(9,BF154:BF184)</f>
        <v>507890</v>
      </c>
      <c r="BG188" s="43">
        <f t="shared" si="84"/>
        <v>260610</v>
      </c>
      <c r="BH188" s="44">
        <f t="shared" si="84"/>
        <v>107580</v>
      </c>
      <c r="BI188" s="44">
        <f t="shared" si="84"/>
        <v>0</v>
      </c>
      <c r="BJ188" s="44">
        <f t="shared" si="84"/>
        <v>0</v>
      </c>
      <c r="BK188" s="44">
        <f t="shared" si="84"/>
        <v>0</v>
      </c>
      <c r="BL188" s="44">
        <f t="shared" si="84"/>
        <v>0</v>
      </c>
      <c r="BM188" s="16">
        <f t="shared" si="84"/>
        <v>139700</v>
      </c>
    </row>
    <row r="189" spans="1:65" outlineLevel="5">
      <c r="A189" s="21">
        <f t="shared" si="80"/>
        <v>6</v>
      </c>
      <c r="B189" s="33">
        <f>B184+1</f>
        <v>43983</v>
      </c>
      <c r="C189" s="51">
        <v>341358</v>
      </c>
      <c r="D189" s="64">
        <f t="shared" ref="D189:D218" si="85">IFERROR(ROUND(AVERAGE(E189:L189),1),"")</f>
        <v>35</v>
      </c>
      <c r="E189" s="12">
        <v>35</v>
      </c>
      <c r="F189" s="12">
        <v>35</v>
      </c>
      <c r="G189" s="12">
        <v>36</v>
      </c>
      <c r="H189" s="12">
        <v>36</v>
      </c>
      <c r="I189" s="12">
        <v>34</v>
      </c>
      <c r="J189" s="12">
        <v>34</v>
      </c>
      <c r="K189" s="12">
        <v>35</v>
      </c>
      <c r="L189" s="12">
        <v>35</v>
      </c>
      <c r="M189" s="74" t="str">
        <f t="shared" ref="M189:M218" si="86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7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8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5">
        <f t="shared" ref="AN189:AN218" si="89">39880/AO189</f>
        <v>28.961510530137982</v>
      </c>
      <c r="AO189" s="41">
        <v>1377</v>
      </c>
      <c r="AP189" s="110"/>
      <c r="AQ189" s="111"/>
      <c r="AR189" s="126" t="str">
        <f t="shared" ref="AR189:AR218" si="90">IFERROR(AQ189/AP189*100,"")</f>
        <v/>
      </c>
      <c r="AS189" s="126" t="str">
        <f t="shared" ref="AS189:AS218" si="91">IFERROR(100-AR189,"")</f>
        <v/>
      </c>
      <c r="AT189" s="127">
        <v>1799</v>
      </c>
      <c r="AU189" s="128"/>
      <c r="AV189" s="129"/>
      <c r="AW189" s="126" t="str">
        <f t="shared" ref="AW189:AW218" si="92">IFERROR(AV189/AU189*100,"")</f>
        <v/>
      </c>
      <c r="AX189" s="126" t="str">
        <f t="shared" ref="AX189:AX218" si="93">IFERROR(100-AW189,"")</f>
        <v/>
      </c>
      <c r="AY189" s="64" t="str">
        <f t="shared" ref="AY189:AY218" si="94">IFERROR((1-((AW189*AS189)/(AX189*AR189)))*100,"")</f>
        <v/>
      </c>
      <c r="AZ189" s="97">
        <v>79.37</v>
      </c>
      <c r="BA189" s="68"/>
      <c r="BB189" s="68"/>
      <c r="BC189" s="68"/>
      <c r="BD189" s="68"/>
      <c r="BE189" s="15"/>
      <c r="BF189" s="5">
        <f t="shared" ref="BF189:BF218" si="95">IF(SUM(BG189:BM189)=0,"",SUM(BG189:BM189))</f>
        <v>17180</v>
      </c>
      <c r="BG189" s="42">
        <v>9180</v>
      </c>
      <c r="BH189" s="42">
        <v>2900</v>
      </c>
      <c r="BI189" s="42"/>
      <c r="BJ189" s="42"/>
      <c r="BK189" s="42"/>
      <c r="BL189" s="42"/>
      <c r="BM189" s="42">
        <v>5100</v>
      </c>
    </row>
    <row r="190" spans="1:65" outlineLevel="5">
      <c r="A190" s="22">
        <f t="shared" si="80"/>
        <v>6</v>
      </c>
      <c r="B190" s="9">
        <f t="shared" si="79"/>
        <v>43984</v>
      </c>
      <c r="C190" s="51">
        <v>357647</v>
      </c>
      <c r="D190" s="64">
        <f t="shared" si="85"/>
        <v>35</v>
      </c>
      <c r="E190" s="12">
        <v>35</v>
      </c>
      <c r="F190" s="12">
        <v>35</v>
      </c>
      <c r="G190" s="12">
        <v>36</v>
      </c>
      <c r="H190" s="12">
        <v>36</v>
      </c>
      <c r="I190" s="12">
        <v>34</v>
      </c>
      <c r="J190" s="12">
        <v>34</v>
      </c>
      <c r="K190" s="12">
        <v>35</v>
      </c>
      <c r="L190" s="12">
        <v>35</v>
      </c>
      <c r="M190" s="74" t="str">
        <f t="shared" si="86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7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8"/>
        <v/>
      </c>
      <c r="AF190" s="41"/>
      <c r="AG190" s="41"/>
      <c r="AH190" s="41"/>
      <c r="AI190" s="41"/>
      <c r="AJ190" s="41"/>
      <c r="AK190" s="41"/>
      <c r="AL190" s="41"/>
      <c r="AM190" s="41"/>
      <c r="AN190" s="45">
        <f t="shared" si="89"/>
        <v>26.622162883845128</v>
      </c>
      <c r="AO190" s="41">
        <v>1498</v>
      </c>
      <c r="AP190" s="110"/>
      <c r="AQ190" s="111"/>
      <c r="AR190" s="126" t="str">
        <f t="shared" si="90"/>
        <v/>
      </c>
      <c r="AS190" s="126" t="str">
        <f t="shared" si="91"/>
        <v/>
      </c>
      <c r="AT190" s="127">
        <v>1799</v>
      </c>
      <c r="AU190" s="128"/>
      <c r="AV190" s="129"/>
      <c r="AW190" s="126" t="str">
        <f t="shared" si="92"/>
        <v/>
      </c>
      <c r="AX190" s="126" t="str">
        <f t="shared" si="93"/>
        <v/>
      </c>
      <c r="AY190" s="64" t="str">
        <f t="shared" si="94"/>
        <v/>
      </c>
      <c r="AZ190" s="97">
        <v>79.55</v>
      </c>
      <c r="BA190" s="68"/>
      <c r="BB190" s="68"/>
      <c r="BC190" s="68"/>
      <c r="BD190" s="68"/>
      <c r="BE190" s="15"/>
      <c r="BF190" s="5">
        <f t="shared" si="95"/>
        <v>17340</v>
      </c>
      <c r="BG190" s="42">
        <v>9060</v>
      </c>
      <c r="BH190" s="42">
        <v>3450</v>
      </c>
      <c r="BI190" s="42"/>
      <c r="BJ190" s="42"/>
      <c r="BK190" s="42"/>
      <c r="BL190" s="42"/>
      <c r="BM190" s="42">
        <v>4830</v>
      </c>
    </row>
    <row r="191" spans="1:65" outlineLevel="5">
      <c r="A191" s="22">
        <f t="shared" si="80"/>
        <v>6</v>
      </c>
      <c r="B191" s="9">
        <f t="shared" si="79"/>
        <v>43985</v>
      </c>
      <c r="C191" s="51">
        <v>361300</v>
      </c>
      <c r="D191" s="64">
        <f t="shared" si="85"/>
        <v>34.5</v>
      </c>
      <c r="E191" s="12">
        <v>34</v>
      </c>
      <c r="F191" s="12">
        <v>35</v>
      </c>
      <c r="G191" s="12">
        <v>35</v>
      </c>
      <c r="H191" s="12">
        <v>36</v>
      </c>
      <c r="I191" s="12">
        <v>33</v>
      </c>
      <c r="J191" s="12">
        <v>34</v>
      </c>
      <c r="K191" s="12">
        <v>34</v>
      </c>
      <c r="L191" s="12">
        <v>35</v>
      </c>
      <c r="M191" s="74" t="str">
        <f t="shared" si="86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7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8"/>
        <v/>
      </c>
      <c r="AF191" s="41"/>
      <c r="AG191" s="41"/>
      <c r="AH191" s="41"/>
      <c r="AI191" s="41"/>
      <c r="AJ191" s="41"/>
      <c r="AK191" s="41"/>
      <c r="AL191" s="41"/>
      <c r="AM191" s="41"/>
      <c r="AN191" s="45">
        <f t="shared" si="89"/>
        <v>24.361637141111789</v>
      </c>
      <c r="AO191" s="41">
        <v>1637</v>
      </c>
      <c r="AP191" s="110"/>
      <c r="AQ191" s="111"/>
      <c r="AR191" s="126" t="str">
        <f t="shared" si="90"/>
        <v/>
      </c>
      <c r="AS191" s="126" t="str">
        <f t="shared" si="91"/>
        <v/>
      </c>
      <c r="AT191" s="127">
        <v>1784</v>
      </c>
      <c r="AU191" s="128"/>
      <c r="AV191" s="129"/>
      <c r="AW191" s="126" t="str">
        <f t="shared" si="92"/>
        <v/>
      </c>
      <c r="AX191" s="126" t="str">
        <f t="shared" si="93"/>
        <v/>
      </c>
      <c r="AY191" s="64" t="str">
        <f t="shared" si="94"/>
        <v/>
      </c>
      <c r="AZ191" s="97">
        <v>79.459999999999994</v>
      </c>
      <c r="BA191" s="68"/>
      <c r="BB191" s="68"/>
      <c r="BC191" s="68"/>
      <c r="BD191" s="68"/>
      <c r="BE191" s="15"/>
      <c r="BF191" s="5">
        <f t="shared" si="95"/>
        <v>17680</v>
      </c>
      <c r="BG191" s="42">
        <v>3900</v>
      </c>
      <c r="BH191" s="42">
        <v>9060</v>
      </c>
      <c r="BI191" s="42"/>
      <c r="BJ191" s="42"/>
      <c r="BK191" s="42"/>
      <c r="BL191" s="42"/>
      <c r="BM191" s="42">
        <v>4720</v>
      </c>
    </row>
    <row r="192" spans="1:65" outlineLevel="5">
      <c r="A192" s="22">
        <f t="shared" si="80"/>
        <v>6</v>
      </c>
      <c r="B192" s="9">
        <f t="shared" si="79"/>
        <v>43986</v>
      </c>
      <c r="C192" s="51">
        <v>372269</v>
      </c>
      <c r="D192" s="64">
        <f t="shared" si="85"/>
        <v>34</v>
      </c>
      <c r="E192" s="12">
        <v>33</v>
      </c>
      <c r="F192" s="12">
        <v>35</v>
      </c>
      <c r="G192" s="12">
        <v>35</v>
      </c>
      <c r="H192" s="12">
        <v>35</v>
      </c>
      <c r="I192" s="12">
        <v>32</v>
      </c>
      <c r="J192" s="12">
        <v>34</v>
      </c>
      <c r="K192" s="12">
        <v>34</v>
      </c>
      <c r="L192" s="12">
        <v>34</v>
      </c>
      <c r="M192" s="74" t="str">
        <f t="shared" si="86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7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8"/>
        <v/>
      </c>
      <c r="AF192" s="41"/>
      <c r="AG192" s="41"/>
      <c r="AH192" s="41"/>
      <c r="AI192" s="41"/>
      <c r="AJ192" s="41"/>
      <c r="AK192" s="41"/>
      <c r="AL192" s="41"/>
      <c r="AM192" s="41"/>
      <c r="AN192" s="45">
        <f t="shared" si="89"/>
        <v>25.034526051475204</v>
      </c>
      <c r="AO192" s="41">
        <v>1593</v>
      </c>
      <c r="AP192" s="110"/>
      <c r="AQ192" s="111"/>
      <c r="AR192" s="126" t="str">
        <f t="shared" si="90"/>
        <v/>
      </c>
      <c r="AS192" s="126" t="str">
        <f t="shared" si="91"/>
        <v/>
      </c>
      <c r="AT192" s="127">
        <v>1769</v>
      </c>
      <c r="AU192" s="128"/>
      <c r="AV192" s="129"/>
      <c r="AW192" s="126" t="str">
        <f t="shared" si="92"/>
        <v/>
      </c>
      <c r="AX192" s="126" t="str">
        <f t="shared" si="93"/>
        <v/>
      </c>
      <c r="AY192" s="64" t="str">
        <f t="shared" si="94"/>
        <v/>
      </c>
      <c r="AZ192" s="97">
        <v>79.7</v>
      </c>
      <c r="BA192" s="68"/>
      <c r="BB192" s="68"/>
      <c r="BC192" s="68"/>
      <c r="BD192" s="68"/>
      <c r="BE192" s="15"/>
      <c r="BF192" s="5">
        <f t="shared" si="95"/>
        <v>13750</v>
      </c>
      <c r="BG192" s="42">
        <v>4580</v>
      </c>
      <c r="BH192" s="42">
        <v>4340</v>
      </c>
      <c r="BI192" s="42"/>
      <c r="BJ192" s="42"/>
      <c r="BK192" s="42"/>
      <c r="BL192" s="42"/>
      <c r="BM192" s="42">
        <v>4830</v>
      </c>
    </row>
    <row r="193" spans="1:65" outlineLevel="5">
      <c r="A193" s="22">
        <f t="shared" si="80"/>
        <v>6</v>
      </c>
      <c r="B193" s="9">
        <f t="shared" si="79"/>
        <v>43987</v>
      </c>
      <c r="C193" s="51">
        <v>384599</v>
      </c>
      <c r="D193" s="64">
        <f t="shared" si="85"/>
        <v>34.799999999999997</v>
      </c>
      <c r="E193" s="12">
        <v>33</v>
      </c>
      <c r="F193" s="12">
        <v>35</v>
      </c>
      <c r="G193" s="12">
        <v>36</v>
      </c>
      <c r="H193" s="12">
        <v>37</v>
      </c>
      <c r="I193" s="12">
        <v>32</v>
      </c>
      <c r="J193" s="12">
        <v>34</v>
      </c>
      <c r="K193" s="12">
        <v>35</v>
      </c>
      <c r="L193" s="12">
        <v>36</v>
      </c>
      <c r="M193" s="74">
        <f t="shared" si="86"/>
        <v>7.4</v>
      </c>
      <c r="N193" s="83">
        <v>7.34</v>
      </c>
      <c r="O193" s="83">
        <v>7.36</v>
      </c>
      <c r="P193" s="83">
        <v>7.35</v>
      </c>
      <c r="Q193" s="83">
        <v>7.4</v>
      </c>
      <c r="R193" s="83"/>
      <c r="S193" s="83"/>
      <c r="T193" s="83"/>
      <c r="U193" s="83"/>
      <c r="V193" s="5" t="str">
        <f t="shared" si="87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8"/>
        <v/>
      </c>
      <c r="AF193" s="41"/>
      <c r="AG193" s="41"/>
      <c r="AH193" s="41"/>
      <c r="AI193" s="41"/>
      <c r="AJ193" s="41"/>
      <c r="AK193" s="41"/>
      <c r="AL193" s="41"/>
      <c r="AM193" s="41"/>
      <c r="AN193" s="45">
        <f t="shared" si="89"/>
        <v>26.568954030646236</v>
      </c>
      <c r="AO193" s="41">
        <v>1501</v>
      </c>
      <c r="AP193" s="110">
        <v>2.8</v>
      </c>
      <c r="AQ193" s="111">
        <v>2.15</v>
      </c>
      <c r="AR193" s="126">
        <f t="shared" si="90"/>
        <v>76.785714285714292</v>
      </c>
      <c r="AS193" s="126">
        <f t="shared" si="91"/>
        <v>23.214285714285708</v>
      </c>
      <c r="AT193" s="127">
        <v>1796</v>
      </c>
      <c r="AU193" s="128">
        <v>2.48</v>
      </c>
      <c r="AV193" s="129">
        <v>1.48</v>
      </c>
      <c r="AW193" s="126">
        <f t="shared" si="92"/>
        <v>59.677419354838712</v>
      </c>
      <c r="AX193" s="126">
        <f t="shared" si="93"/>
        <v>40.322580645161288</v>
      </c>
      <c r="AY193" s="64">
        <f t="shared" si="94"/>
        <v>55.255813953488378</v>
      </c>
      <c r="AZ193" s="97">
        <v>79.680000000000007</v>
      </c>
      <c r="BA193" s="68"/>
      <c r="BB193" s="68"/>
      <c r="BC193" s="68"/>
      <c r="BD193" s="68"/>
      <c r="BE193" s="15"/>
      <c r="BF193" s="5">
        <f t="shared" si="95"/>
        <v>15010</v>
      </c>
      <c r="BG193" s="42">
        <v>10340</v>
      </c>
      <c r="BH193" s="42">
        <v>0</v>
      </c>
      <c r="BI193" s="42"/>
      <c r="BJ193" s="42"/>
      <c r="BK193" s="42"/>
      <c r="BL193" s="42"/>
      <c r="BM193" s="42">
        <v>4670</v>
      </c>
    </row>
    <row r="194" spans="1:65" outlineLevel="5">
      <c r="A194" s="22">
        <f t="shared" si="80"/>
        <v>6</v>
      </c>
      <c r="B194" s="9">
        <f t="shared" si="79"/>
        <v>43988</v>
      </c>
      <c r="C194" s="51">
        <v>337547</v>
      </c>
      <c r="D194" s="64">
        <f t="shared" si="85"/>
        <v>35.299999999999997</v>
      </c>
      <c r="E194" s="12">
        <v>34</v>
      </c>
      <c r="F194" s="12">
        <v>35</v>
      </c>
      <c r="G194" s="12">
        <v>37</v>
      </c>
      <c r="H194" s="12">
        <v>37</v>
      </c>
      <c r="I194" s="12">
        <v>33</v>
      </c>
      <c r="J194" s="12">
        <v>34</v>
      </c>
      <c r="K194" s="12">
        <v>36</v>
      </c>
      <c r="L194" s="12">
        <v>36</v>
      </c>
      <c r="M194" s="74" t="str">
        <f t="shared" si="86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7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8"/>
        <v/>
      </c>
      <c r="AF194" s="41"/>
      <c r="AG194" s="41"/>
      <c r="AH194" s="41"/>
      <c r="AI194" s="41"/>
      <c r="AJ194" s="41"/>
      <c r="AK194" s="41"/>
      <c r="AL194" s="41"/>
      <c r="AM194" s="41"/>
      <c r="AN194" s="45">
        <f t="shared" si="89"/>
        <v>26.116568434839554</v>
      </c>
      <c r="AO194" s="41">
        <v>1527</v>
      </c>
      <c r="AP194" s="110"/>
      <c r="AQ194" s="111"/>
      <c r="AR194" s="126" t="str">
        <f t="shared" si="90"/>
        <v/>
      </c>
      <c r="AS194" s="126" t="str">
        <f t="shared" si="91"/>
        <v/>
      </c>
      <c r="AT194" s="127">
        <v>1803</v>
      </c>
      <c r="AU194" s="128"/>
      <c r="AV194" s="129"/>
      <c r="AW194" s="126" t="str">
        <f t="shared" si="92"/>
        <v/>
      </c>
      <c r="AX194" s="126" t="str">
        <f t="shared" si="93"/>
        <v/>
      </c>
      <c r="AY194" s="64" t="str">
        <f t="shared" si="94"/>
        <v/>
      </c>
      <c r="AZ194" s="97"/>
      <c r="BA194" s="68"/>
      <c r="BB194" s="68"/>
      <c r="BC194" s="68"/>
      <c r="BD194" s="68"/>
      <c r="BE194" s="15"/>
      <c r="BF194" s="5">
        <f t="shared" si="95"/>
        <v>16730</v>
      </c>
      <c r="BG194" s="42">
        <v>9790</v>
      </c>
      <c r="BH194" s="42">
        <v>2100</v>
      </c>
      <c r="BI194" s="42"/>
      <c r="BJ194" s="42"/>
      <c r="BK194" s="42"/>
      <c r="BL194" s="42"/>
      <c r="BM194" s="42">
        <v>4840</v>
      </c>
    </row>
    <row r="195" spans="1:65" outlineLevel="5">
      <c r="A195" s="22">
        <f t="shared" si="80"/>
        <v>6</v>
      </c>
      <c r="B195" s="9">
        <f t="shared" si="79"/>
        <v>43989</v>
      </c>
      <c r="C195" s="51">
        <v>323425</v>
      </c>
      <c r="D195" s="64">
        <f t="shared" si="85"/>
        <v>35</v>
      </c>
      <c r="E195" s="12">
        <v>33</v>
      </c>
      <c r="F195" s="12">
        <v>35</v>
      </c>
      <c r="G195" s="12">
        <v>37</v>
      </c>
      <c r="H195" s="12">
        <v>37</v>
      </c>
      <c r="I195" s="12">
        <v>32</v>
      </c>
      <c r="J195" s="12">
        <v>34</v>
      </c>
      <c r="K195" s="12">
        <v>36</v>
      </c>
      <c r="L195" s="12">
        <v>36</v>
      </c>
      <c r="M195" s="74" t="str">
        <f t="shared" si="86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7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8"/>
        <v/>
      </c>
      <c r="AF195" s="41"/>
      <c r="AG195" s="41"/>
      <c r="AH195" s="41"/>
      <c r="AI195" s="41"/>
      <c r="AJ195" s="41"/>
      <c r="AK195" s="41"/>
      <c r="AL195" s="41"/>
      <c r="AM195" s="41"/>
      <c r="AN195" s="45">
        <f t="shared" si="89"/>
        <v>23.199534613147179</v>
      </c>
      <c r="AO195" s="41">
        <v>1719</v>
      </c>
      <c r="AP195" s="110"/>
      <c r="AQ195" s="111"/>
      <c r="AR195" s="126" t="str">
        <f t="shared" si="90"/>
        <v/>
      </c>
      <c r="AS195" s="126" t="str">
        <f t="shared" si="91"/>
        <v/>
      </c>
      <c r="AT195" s="127">
        <v>1803</v>
      </c>
      <c r="AU195" s="128"/>
      <c r="AV195" s="129"/>
      <c r="AW195" s="126" t="str">
        <f t="shared" si="92"/>
        <v/>
      </c>
      <c r="AX195" s="126" t="str">
        <f t="shared" si="93"/>
        <v/>
      </c>
      <c r="AY195" s="64" t="str">
        <f t="shared" si="94"/>
        <v/>
      </c>
      <c r="AZ195" s="97"/>
      <c r="BA195" s="68"/>
      <c r="BB195" s="68"/>
      <c r="BC195" s="68"/>
      <c r="BD195" s="68"/>
      <c r="BE195" s="15"/>
      <c r="BF195" s="5">
        <f t="shared" si="95"/>
        <v>17930</v>
      </c>
      <c r="BG195" s="42">
        <v>9670</v>
      </c>
      <c r="BH195" s="42">
        <v>3410</v>
      </c>
      <c r="BI195" s="42"/>
      <c r="BJ195" s="42"/>
      <c r="BK195" s="42"/>
      <c r="BL195" s="42"/>
      <c r="BM195" s="42">
        <v>4850</v>
      </c>
    </row>
    <row r="196" spans="1:65" outlineLevel="5">
      <c r="A196" s="22">
        <f t="shared" si="80"/>
        <v>6</v>
      </c>
      <c r="B196" s="9">
        <f t="shared" si="79"/>
        <v>43990</v>
      </c>
      <c r="C196" s="51">
        <v>347736</v>
      </c>
      <c r="D196" s="64">
        <f t="shared" si="85"/>
        <v>35.5</v>
      </c>
      <c r="E196" s="12">
        <v>34</v>
      </c>
      <c r="F196" s="12">
        <v>36</v>
      </c>
      <c r="G196" s="12">
        <v>37</v>
      </c>
      <c r="H196" s="12">
        <v>37</v>
      </c>
      <c r="I196" s="12">
        <v>33</v>
      </c>
      <c r="J196" s="12">
        <v>35</v>
      </c>
      <c r="K196" s="12">
        <v>36</v>
      </c>
      <c r="L196" s="12">
        <v>36</v>
      </c>
      <c r="M196" s="74" t="str">
        <f t="shared" si="86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7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8"/>
        <v/>
      </c>
      <c r="AF196" s="41"/>
      <c r="AG196" s="41"/>
      <c r="AH196" s="41"/>
      <c r="AI196" s="41"/>
      <c r="AJ196" s="41"/>
      <c r="AK196" s="41"/>
      <c r="AL196" s="41"/>
      <c r="AM196" s="41"/>
      <c r="AN196" s="45">
        <f t="shared" si="89"/>
        <v>26.747149564050972</v>
      </c>
      <c r="AO196" s="41">
        <v>1491</v>
      </c>
      <c r="AP196" s="110"/>
      <c r="AQ196" s="111"/>
      <c r="AR196" s="126" t="str">
        <f t="shared" si="90"/>
        <v/>
      </c>
      <c r="AS196" s="126" t="str">
        <f t="shared" si="91"/>
        <v/>
      </c>
      <c r="AT196" s="127">
        <v>1619</v>
      </c>
      <c r="AU196" s="128"/>
      <c r="AV196" s="129"/>
      <c r="AW196" s="126" t="str">
        <f t="shared" si="92"/>
        <v/>
      </c>
      <c r="AX196" s="126" t="str">
        <f t="shared" si="93"/>
        <v/>
      </c>
      <c r="AY196" s="64" t="str">
        <f t="shared" si="94"/>
        <v/>
      </c>
      <c r="AZ196" s="97">
        <v>79.849999999999994</v>
      </c>
      <c r="BA196" s="68"/>
      <c r="BB196" s="68"/>
      <c r="BC196" s="68"/>
      <c r="BD196" s="68"/>
      <c r="BE196" s="15"/>
      <c r="BF196" s="5">
        <f t="shared" si="95"/>
        <v>17940</v>
      </c>
      <c r="BG196" s="42">
        <v>9600</v>
      </c>
      <c r="BH196" s="42">
        <v>3460</v>
      </c>
      <c r="BI196" s="42"/>
      <c r="BJ196" s="42"/>
      <c r="BK196" s="42"/>
      <c r="BL196" s="42"/>
      <c r="BM196" s="42">
        <v>4880</v>
      </c>
    </row>
    <row r="197" spans="1:65" outlineLevel="5">
      <c r="A197" s="22">
        <f t="shared" si="80"/>
        <v>6</v>
      </c>
      <c r="B197" s="9">
        <f t="shared" si="79"/>
        <v>43991</v>
      </c>
      <c r="C197" s="51">
        <v>355025</v>
      </c>
      <c r="D197" s="64">
        <f t="shared" si="85"/>
        <v>35.799999999999997</v>
      </c>
      <c r="E197" s="12">
        <v>35</v>
      </c>
      <c r="F197" s="12">
        <v>36</v>
      </c>
      <c r="G197" s="12">
        <v>37</v>
      </c>
      <c r="H197" s="12">
        <v>37</v>
      </c>
      <c r="I197" s="12">
        <v>34</v>
      </c>
      <c r="J197" s="12">
        <v>35</v>
      </c>
      <c r="K197" s="12">
        <v>36</v>
      </c>
      <c r="L197" s="12">
        <v>36</v>
      </c>
      <c r="M197" s="74" t="str">
        <f t="shared" si="86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7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8"/>
        <v/>
      </c>
      <c r="AF197" s="41"/>
      <c r="AG197" s="41"/>
      <c r="AH197" s="41"/>
      <c r="AI197" s="41"/>
      <c r="AJ197" s="41"/>
      <c r="AK197" s="41"/>
      <c r="AL197" s="41"/>
      <c r="AM197" s="41"/>
      <c r="AN197" s="45">
        <f t="shared" si="89"/>
        <v>24.199029126213592</v>
      </c>
      <c r="AO197" s="41">
        <v>1648</v>
      </c>
      <c r="AP197" s="110"/>
      <c r="AQ197" s="111"/>
      <c r="AR197" s="126" t="str">
        <f t="shared" si="90"/>
        <v/>
      </c>
      <c r="AS197" s="126" t="str">
        <f t="shared" si="91"/>
        <v/>
      </c>
      <c r="AT197" s="127">
        <v>1821</v>
      </c>
      <c r="AU197" s="128"/>
      <c r="AV197" s="129"/>
      <c r="AW197" s="126" t="str">
        <f t="shared" si="92"/>
        <v/>
      </c>
      <c r="AX197" s="126" t="str">
        <f t="shared" si="93"/>
        <v/>
      </c>
      <c r="AY197" s="64" t="str">
        <f t="shared" si="94"/>
        <v/>
      </c>
      <c r="AZ197" s="97">
        <v>79.73</v>
      </c>
      <c r="BA197" s="68"/>
      <c r="BB197" s="68"/>
      <c r="BC197" s="68"/>
      <c r="BD197" s="68"/>
      <c r="BE197" s="15"/>
      <c r="BF197" s="5">
        <f t="shared" si="95"/>
        <v>18850</v>
      </c>
      <c r="BG197" s="42">
        <v>9570</v>
      </c>
      <c r="BH197" s="42">
        <v>4050</v>
      </c>
      <c r="BI197" s="42"/>
      <c r="BJ197" s="42"/>
      <c r="BK197" s="42"/>
      <c r="BL197" s="42"/>
      <c r="BM197" s="42">
        <v>5230</v>
      </c>
    </row>
    <row r="198" spans="1:65" outlineLevel="5">
      <c r="A198" s="22">
        <f t="shared" si="80"/>
        <v>6</v>
      </c>
      <c r="B198" s="9">
        <f t="shared" si="79"/>
        <v>43992</v>
      </c>
      <c r="C198" s="51">
        <v>352177</v>
      </c>
      <c r="D198" s="64">
        <f t="shared" si="85"/>
        <v>36.5</v>
      </c>
      <c r="E198" s="12">
        <v>36</v>
      </c>
      <c r="F198" s="12">
        <v>36</v>
      </c>
      <c r="G198" s="12">
        <v>38</v>
      </c>
      <c r="H198" s="12">
        <v>38</v>
      </c>
      <c r="I198" s="12">
        <v>35</v>
      </c>
      <c r="J198" s="12">
        <v>35</v>
      </c>
      <c r="K198" s="12">
        <v>37</v>
      </c>
      <c r="L198" s="12">
        <v>37</v>
      </c>
      <c r="M198" s="74" t="str">
        <f t="shared" si="86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7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8"/>
        <v/>
      </c>
      <c r="AF198" s="41"/>
      <c r="AG198" s="41"/>
      <c r="AH198" s="41"/>
      <c r="AI198" s="41"/>
      <c r="AJ198" s="41"/>
      <c r="AK198" s="41"/>
      <c r="AL198" s="41"/>
      <c r="AM198" s="41"/>
      <c r="AN198" s="45">
        <f t="shared" si="89"/>
        <v>23.611604499703965</v>
      </c>
      <c r="AO198" s="41">
        <v>1689</v>
      </c>
      <c r="AP198" s="110"/>
      <c r="AQ198" s="111"/>
      <c r="AR198" s="126" t="str">
        <f t="shared" si="90"/>
        <v/>
      </c>
      <c r="AS198" s="126" t="str">
        <f t="shared" si="91"/>
        <v/>
      </c>
      <c r="AT198" s="127">
        <v>1532</v>
      </c>
      <c r="AU198" s="128"/>
      <c r="AV198" s="129"/>
      <c r="AW198" s="126" t="str">
        <f t="shared" si="92"/>
        <v/>
      </c>
      <c r="AX198" s="126" t="str">
        <f t="shared" si="93"/>
        <v/>
      </c>
      <c r="AY198" s="64" t="str">
        <f t="shared" si="94"/>
        <v/>
      </c>
      <c r="AZ198" s="97">
        <v>79.81</v>
      </c>
      <c r="BA198" s="68"/>
      <c r="BB198" s="68"/>
      <c r="BC198" s="68"/>
      <c r="BD198" s="68"/>
      <c r="BE198" s="15"/>
      <c r="BF198" s="5">
        <f t="shared" si="95"/>
        <v>18630</v>
      </c>
      <c r="BG198" s="42">
        <v>9430</v>
      </c>
      <c r="BH198" s="42">
        <v>4240</v>
      </c>
      <c r="BI198" s="42"/>
      <c r="BJ198" s="42"/>
      <c r="BK198" s="42"/>
      <c r="BL198" s="42"/>
      <c r="BM198" s="42">
        <v>4960</v>
      </c>
    </row>
    <row r="199" spans="1:65" outlineLevel="5">
      <c r="A199" s="22">
        <f t="shared" si="80"/>
        <v>6</v>
      </c>
      <c r="B199" s="9">
        <f t="shared" si="79"/>
        <v>43993</v>
      </c>
      <c r="C199" s="51">
        <v>426039</v>
      </c>
      <c r="D199" s="64">
        <f t="shared" si="85"/>
        <v>36.5</v>
      </c>
      <c r="E199" s="12">
        <v>36</v>
      </c>
      <c r="F199" s="12">
        <v>36</v>
      </c>
      <c r="G199" s="12">
        <v>38</v>
      </c>
      <c r="H199" s="12">
        <v>38</v>
      </c>
      <c r="I199" s="12">
        <v>35</v>
      </c>
      <c r="J199" s="12">
        <v>35</v>
      </c>
      <c r="K199" s="12">
        <v>37</v>
      </c>
      <c r="L199" s="12">
        <v>37</v>
      </c>
      <c r="M199" s="74" t="str">
        <f t="shared" si="86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7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8"/>
        <v/>
      </c>
      <c r="AF199" s="41"/>
      <c r="AG199" s="41"/>
      <c r="AH199" s="41"/>
      <c r="AI199" s="41"/>
      <c r="AJ199" s="41"/>
      <c r="AK199" s="41"/>
      <c r="AL199" s="41"/>
      <c r="AM199" s="41"/>
      <c r="AN199" s="45">
        <f t="shared" si="89"/>
        <v>25.61335902376365</v>
      </c>
      <c r="AO199" s="41">
        <v>1557</v>
      </c>
      <c r="AP199" s="110"/>
      <c r="AQ199" s="111"/>
      <c r="AR199" s="126" t="str">
        <f t="shared" si="90"/>
        <v/>
      </c>
      <c r="AS199" s="126" t="str">
        <f t="shared" si="91"/>
        <v/>
      </c>
      <c r="AT199" s="127">
        <v>1665</v>
      </c>
      <c r="AU199" s="128"/>
      <c r="AV199" s="129"/>
      <c r="AW199" s="126" t="str">
        <f t="shared" si="92"/>
        <v/>
      </c>
      <c r="AX199" s="126" t="str">
        <f t="shared" si="93"/>
        <v/>
      </c>
      <c r="AY199" s="64" t="str">
        <f t="shared" si="94"/>
        <v/>
      </c>
      <c r="AZ199" s="97">
        <v>79.510000000000005</v>
      </c>
      <c r="BA199" s="68"/>
      <c r="BB199" s="68"/>
      <c r="BC199" s="68"/>
      <c r="BD199" s="68"/>
      <c r="BE199" s="15"/>
      <c r="BF199" s="5">
        <f t="shared" si="95"/>
        <v>16660</v>
      </c>
      <c r="BG199" s="42">
        <v>10380</v>
      </c>
      <c r="BH199" s="42">
        <v>1370</v>
      </c>
      <c r="BI199" s="42"/>
      <c r="BJ199" s="42"/>
      <c r="BK199" s="42"/>
      <c r="BL199" s="42"/>
      <c r="BM199" s="42">
        <v>4910</v>
      </c>
    </row>
    <row r="200" spans="1:65" outlineLevel="5">
      <c r="A200" s="22">
        <f t="shared" si="80"/>
        <v>6</v>
      </c>
      <c r="B200" s="9">
        <f t="shared" si="79"/>
        <v>43994</v>
      </c>
      <c r="C200" s="51">
        <v>354297</v>
      </c>
      <c r="D200" s="64">
        <f t="shared" si="85"/>
        <v>36.5</v>
      </c>
      <c r="E200" s="12">
        <v>37</v>
      </c>
      <c r="F200" s="12">
        <v>37</v>
      </c>
      <c r="G200" s="12">
        <v>37</v>
      </c>
      <c r="H200" s="12">
        <v>37</v>
      </c>
      <c r="I200" s="12">
        <v>36</v>
      </c>
      <c r="J200" s="12">
        <v>36</v>
      </c>
      <c r="K200" s="12">
        <v>36</v>
      </c>
      <c r="L200" s="12">
        <v>36</v>
      </c>
      <c r="M200" s="74">
        <f t="shared" si="86"/>
        <v>7.4</v>
      </c>
      <c r="N200" s="83">
        <v>7.38</v>
      </c>
      <c r="O200" s="83">
        <v>7.35</v>
      </c>
      <c r="P200" s="83">
        <v>7.36</v>
      </c>
      <c r="Q200" s="83">
        <v>7.42</v>
      </c>
      <c r="R200" s="83"/>
      <c r="S200" s="83"/>
      <c r="T200" s="83"/>
      <c r="U200" s="83"/>
      <c r="V200" s="5" t="str">
        <f t="shared" si="87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8"/>
        <v/>
      </c>
      <c r="AF200" s="41"/>
      <c r="AG200" s="41"/>
      <c r="AH200" s="41"/>
      <c r="AI200" s="41"/>
      <c r="AJ200" s="41"/>
      <c r="AK200" s="41"/>
      <c r="AL200" s="41"/>
      <c r="AM200" s="41"/>
      <c r="AN200" s="45">
        <f t="shared" si="89"/>
        <v>23.280793928779918</v>
      </c>
      <c r="AO200" s="41">
        <v>1713</v>
      </c>
      <c r="AP200" s="110">
        <v>2.17</v>
      </c>
      <c r="AQ200" s="111">
        <v>1.66</v>
      </c>
      <c r="AR200" s="126">
        <f t="shared" si="90"/>
        <v>76.497695852534562</v>
      </c>
      <c r="AS200" s="126">
        <f t="shared" si="91"/>
        <v>23.502304147465438</v>
      </c>
      <c r="AT200" s="127">
        <v>1951</v>
      </c>
      <c r="AU200" s="128">
        <v>2.4</v>
      </c>
      <c r="AV200" s="129">
        <v>1.46</v>
      </c>
      <c r="AW200" s="126">
        <f t="shared" si="92"/>
        <v>60.833333333333343</v>
      </c>
      <c r="AX200" s="126">
        <f t="shared" si="93"/>
        <v>39.166666666666657</v>
      </c>
      <c r="AY200" s="64">
        <f t="shared" si="94"/>
        <v>52.281466290694681</v>
      </c>
      <c r="AZ200" s="97">
        <v>79.44</v>
      </c>
      <c r="BA200" s="68"/>
      <c r="BB200" s="68"/>
      <c r="BC200" s="68"/>
      <c r="BD200" s="68"/>
      <c r="BE200" s="15"/>
      <c r="BF200" s="5">
        <f t="shared" si="95"/>
        <v>14980</v>
      </c>
      <c r="BG200" s="42">
        <v>8670</v>
      </c>
      <c r="BH200" s="42">
        <v>1120</v>
      </c>
      <c r="BI200" s="42"/>
      <c r="BJ200" s="42"/>
      <c r="BK200" s="42"/>
      <c r="BL200" s="42"/>
      <c r="BM200" s="42">
        <v>5190</v>
      </c>
    </row>
    <row r="201" spans="1:65" outlineLevel="5">
      <c r="A201" s="22">
        <f t="shared" si="80"/>
        <v>6</v>
      </c>
      <c r="B201" s="9">
        <f t="shared" si="79"/>
        <v>43995</v>
      </c>
      <c r="C201" s="51">
        <v>509736</v>
      </c>
      <c r="D201" s="64">
        <f t="shared" si="85"/>
        <v>36.799999999999997</v>
      </c>
      <c r="E201" s="12">
        <v>36</v>
      </c>
      <c r="F201" s="12">
        <v>37</v>
      </c>
      <c r="G201" s="12">
        <v>38</v>
      </c>
      <c r="H201" s="12">
        <v>38</v>
      </c>
      <c r="I201" s="12">
        <v>35</v>
      </c>
      <c r="J201" s="12">
        <v>36</v>
      </c>
      <c r="K201" s="12">
        <v>37</v>
      </c>
      <c r="L201" s="12">
        <v>37</v>
      </c>
      <c r="M201" s="74" t="str">
        <f t="shared" si="86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7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8"/>
        <v/>
      </c>
      <c r="AF201" s="41"/>
      <c r="AG201" s="41"/>
      <c r="AH201" s="41"/>
      <c r="AI201" s="41"/>
      <c r="AJ201" s="41"/>
      <c r="AK201" s="41"/>
      <c r="AL201" s="41"/>
      <c r="AM201" s="41"/>
      <c r="AN201" s="45">
        <f t="shared" si="89"/>
        <v>24.406364749082009</v>
      </c>
      <c r="AO201" s="41">
        <v>1634</v>
      </c>
      <c r="AP201" s="110"/>
      <c r="AQ201" s="111"/>
      <c r="AR201" s="126" t="str">
        <f t="shared" si="90"/>
        <v/>
      </c>
      <c r="AS201" s="126" t="str">
        <f t="shared" si="91"/>
        <v/>
      </c>
      <c r="AT201" s="127">
        <v>1948</v>
      </c>
      <c r="AU201" s="128"/>
      <c r="AV201" s="129"/>
      <c r="AW201" s="126" t="str">
        <f t="shared" si="92"/>
        <v/>
      </c>
      <c r="AX201" s="126" t="str">
        <f t="shared" si="93"/>
        <v/>
      </c>
      <c r="AY201" s="64" t="str">
        <f t="shared" si="94"/>
        <v/>
      </c>
      <c r="AZ201" s="97"/>
      <c r="BA201" s="68"/>
      <c r="BB201" s="68"/>
      <c r="BC201" s="68"/>
      <c r="BD201" s="68"/>
      <c r="BE201" s="15"/>
      <c r="BF201" s="5">
        <f t="shared" si="95"/>
        <v>14490</v>
      </c>
      <c r="BG201" s="42">
        <v>10440</v>
      </c>
      <c r="BH201" s="42">
        <v>0</v>
      </c>
      <c r="BI201" s="42"/>
      <c r="BJ201" s="42"/>
      <c r="BK201" s="42"/>
      <c r="BL201" s="42"/>
      <c r="BM201" s="42">
        <v>4050</v>
      </c>
    </row>
    <row r="202" spans="1:65" outlineLevel="5">
      <c r="A202" s="22">
        <f t="shared" si="80"/>
        <v>6</v>
      </c>
      <c r="B202" s="9">
        <f t="shared" si="79"/>
        <v>43996</v>
      </c>
      <c r="C202" s="51">
        <v>504121</v>
      </c>
      <c r="D202" s="64">
        <f t="shared" si="85"/>
        <v>37</v>
      </c>
      <c r="E202" s="12">
        <v>36</v>
      </c>
      <c r="F202" s="12">
        <v>37</v>
      </c>
      <c r="G202" s="12">
        <v>39</v>
      </c>
      <c r="H202" s="12">
        <v>38</v>
      </c>
      <c r="I202" s="12">
        <v>35</v>
      </c>
      <c r="J202" s="12">
        <v>36</v>
      </c>
      <c r="K202" s="12">
        <v>38</v>
      </c>
      <c r="L202" s="12">
        <v>37</v>
      </c>
      <c r="M202" s="74" t="str">
        <f t="shared" si="86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7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8"/>
        <v/>
      </c>
      <c r="AF202" s="41"/>
      <c r="AG202" s="41"/>
      <c r="AH202" s="41"/>
      <c r="AI202" s="41"/>
      <c r="AJ202" s="41"/>
      <c r="AK202" s="41"/>
      <c r="AL202" s="41"/>
      <c r="AM202" s="41"/>
      <c r="AN202" s="45">
        <f t="shared" si="89"/>
        <v>21.888035126234907</v>
      </c>
      <c r="AO202" s="41">
        <v>1822</v>
      </c>
      <c r="AP202" s="110"/>
      <c r="AQ202" s="111"/>
      <c r="AR202" s="126" t="str">
        <f t="shared" si="90"/>
        <v/>
      </c>
      <c r="AS202" s="126" t="str">
        <f t="shared" si="91"/>
        <v/>
      </c>
      <c r="AT202" s="127">
        <v>1913</v>
      </c>
      <c r="AU202" s="128"/>
      <c r="AV202" s="129"/>
      <c r="AW202" s="126" t="str">
        <f t="shared" si="92"/>
        <v/>
      </c>
      <c r="AX202" s="126" t="str">
        <f t="shared" si="93"/>
        <v/>
      </c>
      <c r="AY202" s="64" t="str">
        <f t="shared" si="94"/>
        <v/>
      </c>
      <c r="AZ202" s="97"/>
      <c r="BA202" s="68"/>
      <c r="BB202" s="68"/>
      <c r="BC202" s="68"/>
      <c r="BD202" s="68"/>
      <c r="BE202" s="15"/>
      <c r="BF202" s="5">
        <f t="shared" si="95"/>
        <v>15130</v>
      </c>
      <c r="BG202" s="42">
        <v>10270</v>
      </c>
      <c r="BH202" s="42">
        <v>0</v>
      </c>
      <c r="BI202" s="42"/>
      <c r="BJ202" s="42"/>
      <c r="BK202" s="42"/>
      <c r="BL202" s="42"/>
      <c r="BM202" s="42">
        <v>4860</v>
      </c>
    </row>
    <row r="203" spans="1:65" outlineLevel="5">
      <c r="A203" s="22">
        <f t="shared" si="80"/>
        <v>6</v>
      </c>
      <c r="B203" s="9">
        <f t="shared" si="79"/>
        <v>43997</v>
      </c>
      <c r="C203" s="51">
        <v>460556</v>
      </c>
      <c r="D203" s="64">
        <f t="shared" si="85"/>
        <v>36.799999999999997</v>
      </c>
      <c r="E203" s="12">
        <v>36</v>
      </c>
      <c r="F203" s="12">
        <v>37</v>
      </c>
      <c r="G203" s="12">
        <v>38</v>
      </c>
      <c r="H203" s="12">
        <v>38</v>
      </c>
      <c r="I203" s="12">
        <v>35</v>
      </c>
      <c r="J203" s="12">
        <v>36</v>
      </c>
      <c r="K203" s="12">
        <v>37</v>
      </c>
      <c r="L203" s="12">
        <v>37</v>
      </c>
      <c r="M203" s="74" t="str">
        <f t="shared" si="86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7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8"/>
        <v/>
      </c>
      <c r="AF203" s="41"/>
      <c r="AG203" s="41"/>
      <c r="AH203" s="41"/>
      <c r="AI203" s="41"/>
      <c r="AJ203" s="41"/>
      <c r="AK203" s="41"/>
      <c r="AL203" s="41"/>
      <c r="AM203" s="41"/>
      <c r="AN203" s="45">
        <f t="shared" si="89"/>
        <v>22.582106455266139</v>
      </c>
      <c r="AO203" s="41">
        <v>1766</v>
      </c>
      <c r="AP203" s="110"/>
      <c r="AQ203" s="111"/>
      <c r="AR203" s="126" t="str">
        <f t="shared" si="90"/>
        <v/>
      </c>
      <c r="AS203" s="126" t="str">
        <f t="shared" si="91"/>
        <v/>
      </c>
      <c r="AT203" s="127">
        <v>1895</v>
      </c>
      <c r="AU203" s="128"/>
      <c r="AV203" s="129"/>
      <c r="AW203" s="126" t="str">
        <f t="shared" si="92"/>
        <v/>
      </c>
      <c r="AX203" s="126" t="str">
        <f t="shared" si="93"/>
        <v/>
      </c>
      <c r="AY203" s="64" t="str">
        <f t="shared" si="94"/>
        <v/>
      </c>
      <c r="AZ203" s="97">
        <v>79.62</v>
      </c>
      <c r="BA203" s="68"/>
      <c r="BB203" s="68"/>
      <c r="BC203" s="68"/>
      <c r="BD203" s="68"/>
      <c r="BE203" s="15"/>
      <c r="BF203" s="5">
        <f t="shared" si="95"/>
        <v>17910</v>
      </c>
      <c r="BG203" s="42">
        <v>8520</v>
      </c>
      <c r="BH203" s="42">
        <v>4490</v>
      </c>
      <c r="BI203" s="42"/>
      <c r="BJ203" s="42"/>
      <c r="BK203" s="42"/>
      <c r="BL203" s="42"/>
      <c r="BM203" s="42">
        <v>4900</v>
      </c>
    </row>
    <row r="204" spans="1:65" outlineLevel="5">
      <c r="A204" s="22">
        <f t="shared" si="80"/>
        <v>6</v>
      </c>
      <c r="B204" s="9">
        <f t="shared" si="79"/>
        <v>43998</v>
      </c>
      <c r="C204" s="51">
        <v>430281</v>
      </c>
      <c r="D204" s="64">
        <f t="shared" si="85"/>
        <v>36.299999999999997</v>
      </c>
      <c r="E204" s="12">
        <v>35</v>
      </c>
      <c r="F204" s="12">
        <v>37</v>
      </c>
      <c r="G204" s="12">
        <v>37</v>
      </c>
      <c r="H204" s="12">
        <v>38</v>
      </c>
      <c r="I204" s="12">
        <v>34</v>
      </c>
      <c r="J204" s="12">
        <v>36</v>
      </c>
      <c r="K204" s="12">
        <v>36</v>
      </c>
      <c r="L204" s="12">
        <v>37</v>
      </c>
      <c r="M204" s="74" t="str">
        <f t="shared" si="86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7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8"/>
        <v/>
      </c>
      <c r="AF204" s="41"/>
      <c r="AG204" s="41"/>
      <c r="AH204" s="41"/>
      <c r="AI204" s="41"/>
      <c r="AJ204" s="41"/>
      <c r="AK204" s="41"/>
      <c r="AL204" s="41"/>
      <c r="AM204" s="41"/>
      <c r="AN204" s="45">
        <f t="shared" si="89"/>
        <v>20.419866871479776</v>
      </c>
      <c r="AO204" s="41">
        <v>1953</v>
      </c>
      <c r="AP204" s="110"/>
      <c r="AQ204" s="111"/>
      <c r="AR204" s="126" t="str">
        <f t="shared" si="90"/>
        <v/>
      </c>
      <c r="AS204" s="126" t="str">
        <f t="shared" si="91"/>
        <v/>
      </c>
      <c r="AT204" s="127">
        <v>1901</v>
      </c>
      <c r="AU204" s="128"/>
      <c r="AV204" s="129"/>
      <c r="AW204" s="126" t="str">
        <f t="shared" si="92"/>
        <v/>
      </c>
      <c r="AX204" s="126" t="str">
        <f t="shared" si="93"/>
        <v/>
      </c>
      <c r="AY204" s="64" t="str">
        <f t="shared" si="94"/>
        <v/>
      </c>
      <c r="AZ204" s="97">
        <v>79.28</v>
      </c>
      <c r="BA204" s="68"/>
      <c r="BB204" s="68"/>
      <c r="BC204" s="68"/>
      <c r="BD204" s="68"/>
      <c r="BE204" s="15"/>
      <c r="BF204" s="5">
        <f t="shared" si="95"/>
        <v>16640</v>
      </c>
      <c r="BG204" s="42">
        <v>8160</v>
      </c>
      <c r="BH204" s="42">
        <v>3410</v>
      </c>
      <c r="BI204" s="42"/>
      <c r="BJ204" s="42"/>
      <c r="BK204" s="42"/>
      <c r="BL204" s="42"/>
      <c r="BM204" s="42">
        <v>5070</v>
      </c>
    </row>
    <row r="205" spans="1:65" outlineLevel="5">
      <c r="A205" s="22">
        <f t="shared" si="80"/>
        <v>6</v>
      </c>
      <c r="B205" s="9">
        <f t="shared" si="79"/>
        <v>43999</v>
      </c>
      <c r="C205" s="51">
        <v>402027</v>
      </c>
      <c r="D205" s="64">
        <f t="shared" si="85"/>
        <v>36.5</v>
      </c>
      <c r="E205" s="12">
        <v>35</v>
      </c>
      <c r="F205" s="12">
        <v>37</v>
      </c>
      <c r="G205" s="12">
        <v>38</v>
      </c>
      <c r="H205" s="12">
        <v>38</v>
      </c>
      <c r="I205" s="12">
        <v>34</v>
      </c>
      <c r="J205" s="12">
        <v>36</v>
      </c>
      <c r="K205" s="12">
        <v>37</v>
      </c>
      <c r="L205" s="12">
        <v>37</v>
      </c>
      <c r="M205" s="74" t="str">
        <f t="shared" si="86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7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8"/>
        <v/>
      </c>
      <c r="AF205" s="41"/>
      <c r="AG205" s="41"/>
      <c r="AH205" s="41"/>
      <c r="AI205" s="41"/>
      <c r="AJ205" s="41"/>
      <c r="AK205" s="41"/>
      <c r="AL205" s="41"/>
      <c r="AM205" s="41"/>
      <c r="AN205" s="45">
        <f t="shared" si="89"/>
        <v>21.936193619361937</v>
      </c>
      <c r="AO205" s="41">
        <v>1818</v>
      </c>
      <c r="AP205" s="110"/>
      <c r="AQ205" s="111"/>
      <c r="AR205" s="126" t="str">
        <f t="shared" si="90"/>
        <v/>
      </c>
      <c r="AS205" s="126" t="str">
        <f t="shared" si="91"/>
        <v/>
      </c>
      <c r="AT205" s="127">
        <v>1840</v>
      </c>
      <c r="AU205" s="128"/>
      <c r="AV205" s="129"/>
      <c r="AW205" s="126" t="str">
        <f t="shared" si="92"/>
        <v/>
      </c>
      <c r="AX205" s="126" t="str">
        <f t="shared" si="93"/>
        <v/>
      </c>
      <c r="AY205" s="64" t="str">
        <f t="shared" si="94"/>
        <v/>
      </c>
      <c r="AZ205" s="97">
        <v>79.430000000000007</v>
      </c>
      <c r="BA205" s="68"/>
      <c r="BB205" s="68"/>
      <c r="BC205" s="68"/>
      <c r="BD205" s="68"/>
      <c r="BE205" s="15"/>
      <c r="BF205" s="5">
        <f t="shared" si="95"/>
        <v>15750</v>
      </c>
      <c r="BG205" s="42">
        <v>10590</v>
      </c>
      <c r="BH205" s="42">
        <v>0</v>
      </c>
      <c r="BI205" s="42"/>
      <c r="BJ205" s="42"/>
      <c r="BK205" s="42"/>
      <c r="BL205" s="42"/>
      <c r="BM205" s="42">
        <v>5160</v>
      </c>
    </row>
    <row r="206" spans="1:65" outlineLevel="5">
      <c r="A206" s="22">
        <f t="shared" si="80"/>
        <v>6</v>
      </c>
      <c r="B206" s="9">
        <f t="shared" si="79"/>
        <v>44000</v>
      </c>
      <c r="C206" s="51">
        <v>486348</v>
      </c>
      <c r="D206" s="64">
        <f t="shared" si="85"/>
        <v>37</v>
      </c>
      <c r="E206" s="12">
        <v>36</v>
      </c>
      <c r="F206" s="12">
        <v>38</v>
      </c>
      <c r="G206" s="12">
        <v>38</v>
      </c>
      <c r="H206" s="12">
        <v>38</v>
      </c>
      <c r="I206" s="12">
        <v>35</v>
      </c>
      <c r="J206" s="12">
        <v>37</v>
      </c>
      <c r="K206" s="12">
        <v>37</v>
      </c>
      <c r="L206" s="12">
        <v>37</v>
      </c>
      <c r="M206" s="74" t="str">
        <f t="shared" si="86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7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8"/>
        <v/>
      </c>
      <c r="AF206" s="41"/>
      <c r="AG206" s="41"/>
      <c r="AH206" s="41"/>
      <c r="AI206" s="41"/>
      <c r="AJ206" s="41"/>
      <c r="AK206" s="41"/>
      <c r="AL206" s="41"/>
      <c r="AM206" s="41"/>
      <c r="AN206" s="45">
        <f t="shared" si="89"/>
        <v>25.385105028644176</v>
      </c>
      <c r="AO206" s="41">
        <v>1571</v>
      </c>
      <c r="AP206" s="110"/>
      <c r="AQ206" s="111"/>
      <c r="AR206" s="126" t="str">
        <f t="shared" si="90"/>
        <v/>
      </c>
      <c r="AS206" s="126" t="str">
        <f t="shared" si="91"/>
        <v/>
      </c>
      <c r="AT206" s="127">
        <v>1794</v>
      </c>
      <c r="AU206" s="128"/>
      <c r="AV206" s="129"/>
      <c r="AW206" s="126" t="str">
        <f t="shared" si="92"/>
        <v/>
      </c>
      <c r="AX206" s="126" t="str">
        <f t="shared" si="93"/>
        <v/>
      </c>
      <c r="AY206" s="64" t="str">
        <f t="shared" si="94"/>
        <v/>
      </c>
      <c r="AZ206" s="97">
        <v>79.290000000000006</v>
      </c>
      <c r="BA206" s="68"/>
      <c r="BB206" s="68"/>
      <c r="BC206" s="68"/>
      <c r="BD206" s="68"/>
      <c r="BE206" s="15"/>
      <c r="BF206" s="5">
        <f t="shared" si="95"/>
        <v>17590</v>
      </c>
      <c r="BG206" s="42">
        <v>9940</v>
      </c>
      <c r="BH206" s="42">
        <v>6380</v>
      </c>
      <c r="BI206" s="42"/>
      <c r="BJ206" s="42"/>
      <c r="BK206" s="42"/>
      <c r="BL206" s="42"/>
      <c r="BM206" s="42">
        <v>1270</v>
      </c>
    </row>
    <row r="207" spans="1:65" outlineLevel="5">
      <c r="A207" s="22">
        <f t="shared" si="80"/>
        <v>6</v>
      </c>
      <c r="B207" s="9">
        <f t="shared" si="79"/>
        <v>44001</v>
      </c>
      <c r="C207" s="51">
        <v>532273</v>
      </c>
      <c r="D207" s="64">
        <f t="shared" si="85"/>
        <v>37</v>
      </c>
      <c r="E207" s="12">
        <v>36</v>
      </c>
      <c r="F207" s="12">
        <v>38</v>
      </c>
      <c r="G207" s="12">
        <v>38</v>
      </c>
      <c r="H207" s="12">
        <v>38</v>
      </c>
      <c r="I207" s="12">
        <v>35</v>
      </c>
      <c r="J207" s="12">
        <v>37</v>
      </c>
      <c r="K207" s="12">
        <v>37</v>
      </c>
      <c r="L207" s="12">
        <v>37</v>
      </c>
      <c r="M207" s="74">
        <f t="shared" si="86"/>
        <v>7.4</v>
      </c>
      <c r="N207" s="83">
        <v>7.34</v>
      </c>
      <c r="O207" s="83">
        <v>7.36</v>
      </c>
      <c r="P207" s="83">
        <v>7.4</v>
      </c>
      <c r="Q207" s="83">
        <v>7.41</v>
      </c>
      <c r="R207" s="83"/>
      <c r="S207" s="83"/>
      <c r="T207" s="83"/>
      <c r="U207" s="83"/>
      <c r="V207" s="5" t="str">
        <f t="shared" si="87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8"/>
        <v/>
      </c>
      <c r="AF207" s="41"/>
      <c r="AG207" s="41"/>
      <c r="AH207" s="41"/>
      <c r="AI207" s="41"/>
      <c r="AJ207" s="41"/>
      <c r="AK207" s="41"/>
      <c r="AL207" s="41"/>
      <c r="AM207" s="41"/>
      <c r="AN207" s="45">
        <f t="shared" si="89"/>
        <v>25.64630225080386</v>
      </c>
      <c r="AO207" s="41">
        <v>1555</v>
      </c>
      <c r="AP207" s="110">
        <v>2.23</v>
      </c>
      <c r="AQ207" s="111">
        <v>1.68</v>
      </c>
      <c r="AR207" s="126">
        <f t="shared" si="90"/>
        <v>75.336322869955154</v>
      </c>
      <c r="AS207" s="126">
        <f t="shared" si="91"/>
        <v>24.663677130044846</v>
      </c>
      <c r="AT207" s="127">
        <v>1785</v>
      </c>
      <c r="AU207" s="128">
        <v>2.2599999999999998</v>
      </c>
      <c r="AV207" s="129">
        <v>1.36</v>
      </c>
      <c r="AW207" s="126">
        <f t="shared" si="92"/>
        <v>60.176991150442483</v>
      </c>
      <c r="AX207" s="126">
        <f t="shared" si="93"/>
        <v>39.823008849557517</v>
      </c>
      <c r="AY207" s="64">
        <f t="shared" si="94"/>
        <v>50.529100529100511</v>
      </c>
      <c r="AZ207" s="97">
        <v>79.19</v>
      </c>
      <c r="BA207" s="68"/>
      <c r="BB207" s="68"/>
      <c r="BC207" s="68"/>
      <c r="BD207" s="68"/>
      <c r="BE207" s="15"/>
      <c r="BF207" s="5">
        <f t="shared" si="95"/>
        <v>16960</v>
      </c>
      <c r="BG207" s="42">
        <v>6320</v>
      </c>
      <c r="BH207" s="42">
        <v>7220</v>
      </c>
      <c r="BI207" s="42"/>
      <c r="BJ207" s="42"/>
      <c r="BK207" s="42"/>
      <c r="BL207" s="42"/>
      <c r="BM207" s="42">
        <v>3420</v>
      </c>
    </row>
    <row r="208" spans="1:65" outlineLevel="5">
      <c r="A208" s="22">
        <f t="shared" si="80"/>
        <v>6</v>
      </c>
      <c r="B208" s="9">
        <f t="shared" si="79"/>
        <v>44002</v>
      </c>
      <c r="C208" s="51">
        <v>420366</v>
      </c>
      <c r="D208" s="64">
        <f t="shared" si="85"/>
        <v>36.5</v>
      </c>
      <c r="E208" s="12">
        <v>35</v>
      </c>
      <c r="F208" s="12">
        <v>38</v>
      </c>
      <c r="G208" s="12">
        <v>38</v>
      </c>
      <c r="H208" s="12">
        <v>37</v>
      </c>
      <c r="I208" s="12">
        <v>34</v>
      </c>
      <c r="J208" s="12">
        <v>37</v>
      </c>
      <c r="K208" s="12">
        <v>37</v>
      </c>
      <c r="L208" s="12">
        <v>36</v>
      </c>
      <c r="M208" s="74" t="str">
        <f t="shared" si="86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7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8"/>
        <v/>
      </c>
      <c r="AF208" s="41"/>
      <c r="AG208" s="41"/>
      <c r="AH208" s="41"/>
      <c r="AI208" s="41"/>
      <c r="AJ208" s="41"/>
      <c r="AK208" s="41"/>
      <c r="AL208" s="41"/>
      <c r="AM208" s="41"/>
      <c r="AN208" s="45">
        <f t="shared" si="89"/>
        <v>22.775556824671614</v>
      </c>
      <c r="AO208" s="41">
        <v>1751</v>
      </c>
      <c r="AP208" s="110"/>
      <c r="AQ208" s="111"/>
      <c r="AR208" s="126" t="str">
        <f t="shared" si="90"/>
        <v/>
      </c>
      <c r="AS208" s="126" t="str">
        <f t="shared" si="91"/>
        <v/>
      </c>
      <c r="AT208" s="127">
        <v>1865</v>
      </c>
      <c r="AU208" s="128"/>
      <c r="AV208" s="129"/>
      <c r="AW208" s="126" t="str">
        <f t="shared" si="92"/>
        <v/>
      </c>
      <c r="AX208" s="126" t="str">
        <f t="shared" si="93"/>
        <v/>
      </c>
      <c r="AY208" s="64" t="str">
        <f t="shared" si="94"/>
        <v/>
      </c>
      <c r="AZ208" s="97"/>
      <c r="BA208" s="68"/>
      <c r="BB208" s="68"/>
      <c r="BC208" s="68"/>
      <c r="BD208" s="68"/>
      <c r="BE208" s="15"/>
      <c r="BF208" s="5">
        <f t="shared" si="95"/>
        <v>14330</v>
      </c>
      <c r="BG208" s="42">
        <v>7560</v>
      </c>
      <c r="BH208" s="42">
        <v>1990</v>
      </c>
      <c r="BI208" s="42"/>
      <c r="BJ208" s="42"/>
      <c r="BK208" s="42"/>
      <c r="BL208" s="42"/>
      <c r="BM208" s="42">
        <v>4780</v>
      </c>
    </row>
    <row r="209" spans="1:65" outlineLevel="5">
      <c r="A209" s="22">
        <f t="shared" si="80"/>
        <v>6</v>
      </c>
      <c r="B209" s="9">
        <f t="shared" si="79"/>
        <v>44003</v>
      </c>
      <c r="C209" s="51">
        <v>385802</v>
      </c>
      <c r="D209" s="64">
        <f t="shared" si="85"/>
        <v>36</v>
      </c>
      <c r="E209" s="12">
        <v>35</v>
      </c>
      <c r="F209" s="12">
        <v>37</v>
      </c>
      <c r="G209" s="12">
        <v>37</v>
      </c>
      <c r="H209" s="12">
        <v>37</v>
      </c>
      <c r="I209" s="12">
        <v>34</v>
      </c>
      <c r="J209" s="12">
        <v>36</v>
      </c>
      <c r="K209" s="12">
        <v>36</v>
      </c>
      <c r="L209" s="12">
        <v>36</v>
      </c>
      <c r="M209" s="74" t="str">
        <f t="shared" si="86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7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8"/>
        <v/>
      </c>
      <c r="AF209" s="41"/>
      <c r="AG209" s="41"/>
      <c r="AH209" s="41"/>
      <c r="AI209" s="41"/>
      <c r="AJ209" s="41"/>
      <c r="AK209" s="41"/>
      <c r="AL209" s="41"/>
      <c r="AM209" s="41"/>
      <c r="AN209" s="45">
        <f t="shared" si="89"/>
        <v>23.625592417061611</v>
      </c>
      <c r="AO209" s="41">
        <v>1688</v>
      </c>
      <c r="AP209" s="110"/>
      <c r="AQ209" s="111"/>
      <c r="AR209" s="126" t="str">
        <f t="shared" si="90"/>
        <v/>
      </c>
      <c r="AS209" s="126" t="str">
        <f t="shared" si="91"/>
        <v/>
      </c>
      <c r="AT209" s="127">
        <v>1827</v>
      </c>
      <c r="AU209" s="128"/>
      <c r="AV209" s="129"/>
      <c r="AW209" s="126" t="str">
        <f t="shared" si="92"/>
        <v/>
      </c>
      <c r="AX209" s="126" t="str">
        <f t="shared" si="93"/>
        <v/>
      </c>
      <c r="AY209" s="64" t="str">
        <f t="shared" si="94"/>
        <v/>
      </c>
      <c r="AZ209" s="97"/>
      <c r="BA209" s="68"/>
      <c r="BB209" s="68"/>
      <c r="BC209" s="68"/>
      <c r="BD209" s="68"/>
      <c r="BE209" s="15"/>
      <c r="BF209" s="5">
        <f t="shared" si="95"/>
        <v>13750</v>
      </c>
      <c r="BG209" s="42">
        <v>7240</v>
      </c>
      <c r="BH209" s="42">
        <v>1640</v>
      </c>
      <c r="BI209" s="42"/>
      <c r="BJ209" s="42"/>
      <c r="BK209" s="42"/>
      <c r="BL209" s="42"/>
      <c r="BM209" s="42">
        <v>4870</v>
      </c>
    </row>
    <row r="210" spans="1:65" outlineLevel="5">
      <c r="A210" s="22">
        <f t="shared" si="80"/>
        <v>6</v>
      </c>
      <c r="B210" s="9">
        <f t="shared" si="79"/>
        <v>44004</v>
      </c>
      <c r="C210" s="51">
        <v>388296</v>
      </c>
      <c r="D210" s="64">
        <f t="shared" si="85"/>
        <v>35.799999999999997</v>
      </c>
      <c r="E210" s="12">
        <v>34</v>
      </c>
      <c r="F210" s="12">
        <v>37</v>
      </c>
      <c r="G210" s="12">
        <v>37</v>
      </c>
      <c r="H210" s="12">
        <v>37</v>
      </c>
      <c r="I210" s="12">
        <v>33</v>
      </c>
      <c r="J210" s="12">
        <v>36</v>
      </c>
      <c r="K210" s="12">
        <v>36</v>
      </c>
      <c r="L210" s="12">
        <v>36</v>
      </c>
      <c r="M210" s="74" t="str">
        <f t="shared" si="86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7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8"/>
        <v/>
      </c>
      <c r="AF210" s="41"/>
      <c r="AG210" s="41"/>
      <c r="AH210" s="41"/>
      <c r="AI210" s="41"/>
      <c r="AJ210" s="41"/>
      <c r="AK210" s="41"/>
      <c r="AL210" s="41"/>
      <c r="AM210" s="41"/>
      <c r="AN210" s="45">
        <f t="shared" si="89"/>
        <v>26.288727752142385</v>
      </c>
      <c r="AO210" s="41">
        <v>1517</v>
      </c>
      <c r="AP210" s="110"/>
      <c r="AQ210" s="111"/>
      <c r="AR210" s="126" t="str">
        <f t="shared" si="90"/>
        <v/>
      </c>
      <c r="AS210" s="126" t="str">
        <f t="shared" si="91"/>
        <v/>
      </c>
      <c r="AT210" s="127">
        <v>1807</v>
      </c>
      <c r="AU210" s="128"/>
      <c r="AV210" s="129"/>
      <c r="AW210" s="126" t="str">
        <f t="shared" si="92"/>
        <v/>
      </c>
      <c r="AX210" s="126" t="str">
        <f t="shared" si="93"/>
        <v/>
      </c>
      <c r="AY210" s="64" t="str">
        <f t="shared" si="94"/>
        <v/>
      </c>
      <c r="AZ210" s="97">
        <v>79.650000000000006</v>
      </c>
      <c r="BA210" s="68"/>
      <c r="BB210" s="68"/>
      <c r="BC210" s="68"/>
      <c r="BD210" s="68"/>
      <c r="BE210" s="15"/>
      <c r="BF210" s="5">
        <f t="shared" si="95"/>
        <v>14560</v>
      </c>
      <c r="BG210" s="42">
        <v>6940</v>
      </c>
      <c r="BH210" s="42">
        <v>2700</v>
      </c>
      <c r="BI210" s="42"/>
      <c r="BJ210" s="42"/>
      <c r="BK210" s="42"/>
      <c r="BL210" s="42"/>
      <c r="BM210" s="42">
        <v>4920</v>
      </c>
    </row>
    <row r="211" spans="1:65" outlineLevel="5">
      <c r="A211" s="22">
        <f t="shared" si="80"/>
        <v>6</v>
      </c>
      <c r="B211" s="9">
        <f t="shared" si="79"/>
        <v>44005</v>
      </c>
      <c r="C211" s="51">
        <v>400267</v>
      </c>
      <c r="D211" s="64">
        <f t="shared" si="85"/>
        <v>35.799999999999997</v>
      </c>
      <c r="E211" s="12">
        <v>34</v>
      </c>
      <c r="F211" s="12">
        <v>37</v>
      </c>
      <c r="G211" s="12">
        <v>37</v>
      </c>
      <c r="H211" s="12">
        <v>37</v>
      </c>
      <c r="I211" s="12">
        <v>33</v>
      </c>
      <c r="J211" s="12">
        <v>36</v>
      </c>
      <c r="K211" s="12">
        <v>36</v>
      </c>
      <c r="L211" s="12">
        <v>36</v>
      </c>
      <c r="M211" s="74" t="str">
        <f t="shared" si="86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7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8"/>
        <v/>
      </c>
      <c r="AF211" s="41"/>
      <c r="AG211" s="41"/>
      <c r="AH211" s="41"/>
      <c r="AI211" s="41"/>
      <c r="AJ211" s="41"/>
      <c r="AK211" s="41"/>
      <c r="AL211" s="41"/>
      <c r="AM211" s="41"/>
      <c r="AN211" s="45">
        <f t="shared" si="89"/>
        <v>23.808955223880599</v>
      </c>
      <c r="AO211" s="41">
        <v>1675</v>
      </c>
      <c r="AP211" s="110"/>
      <c r="AQ211" s="111"/>
      <c r="AR211" s="126" t="str">
        <f t="shared" si="90"/>
        <v/>
      </c>
      <c r="AS211" s="126" t="str">
        <f t="shared" si="91"/>
        <v/>
      </c>
      <c r="AT211" s="127">
        <v>1778</v>
      </c>
      <c r="AU211" s="128"/>
      <c r="AV211" s="129"/>
      <c r="AW211" s="126" t="str">
        <f t="shared" si="92"/>
        <v/>
      </c>
      <c r="AX211" s="126" t="str">
        <f t="shared" si="93"/>
        <v/>
      </c>
      <c r="AY211" s="64" t="str">
        <f t="shared" si="94"/>
        <v/>
      </c>
      <c r="AZ211" s="97">
        <v>79.47</v>
      </c>
      <c r="BA211" s="68"/>
      <c r="BB211" s="68"/>
      <c r="BC211" s="68"/>
      <c r="BD211" s="68"/>
      <c r="BE211" s="15"/>
      <c r="BF211" s="5">
        <f t="shared" si="95"/>
        <v>14970</v>
      </c>
      <c r="BG211" s="42">
        <v>7130</v>
      </c>
      <c r="BH211" s="42">
        <v>2950</v>
      </c>
      <c r="BI211" s="42"/>
      <c r="BJ211" s="42"/>
      <c r="BK211" s="42"/>
      <c r="BL211" s="42"/>
      <c r="BM211" s="42">
        <v>4890</v>
      </c>
    </row>
    <row r="212" spans="1:65" outlineLevel="5">
      <c r="A212" s="22">
        <f t="shared" si="80"/>
        <v>6</v>
      </c>
      <c r="B212" s="9">
        <f t="shared" si="79"/>
        <v>44006</v>
      </c>
      <c r="C212" s="51">
        <v>418277</v>
      </c>
      <c r="D212" s="64">
        <f t="shared" si="85"/>
        <v>35.5</v>
      </c>
      <c r="E212" s="12">
        <v>34</v>
      </c>
      <c r="F212" s="12">
        <v>36</v>
      </c>
      <c r="G212" s="12">
        <v>37</v>
      </c>
      <c r="H212" s="12">
        <v>37</v>
      </c>
      <c r="I212" s="12">
        <v>33</v>
      </c>
      <c r="J212" s="12">
        <v>35</v>
      </c>
      <c r="K212" s="12">
        <v>36</v>
      </c>
      <c r="L212" s="12">
        <v>36</v>
      </c>
      <c r="M212" s="74" t="str">
        <f t="shared" si="86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7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8"/>
        <v/>
      </c>
      <c r="AF212" s="41"/>
      <c r="AG212" s="41"/>
      <c r="AH212" s="41"/>
      <c r="AI212" s="41"/>
      <c r="AJ212" s="41"/>
      <c r="AK212" s="41"/>
      <c r="AL212" s="41"/>
      <c r="AM212" s="41"/>
      <c r="AN212" s="45">
        <f t="shared" si="89"/>
        <v>26.254114549045426</v>
      </c>
      <c r="AO212" s="41">
        <v>1519</v>
      </c>
      <c r="AP212" s="110"/>
      <c r="AQ212" s="111"/>
      <c r="AR212" s="126" t="str">
        <f t="shared" si="90"/>
        <v/>
      </c>
      <c r="AS212" s="126" t="str">
        <f t="shared" si="91"/>
        <v/>
      </c>
      <c r="AT212" s="127">
        <v>1728</v>
      </c>
      <c r="AU212" s="128"/>
      <c r="AV212" s="129"/>
      <c r="AW212" s="126" t="str">
        <f t="shared" si="92"/>
        <v/>
      </c>
      <c r="AX212" s="126" t="str">
        <f t="shared" si="93"/>
        <v/>
      </c>
      <c r="AY212" s="64" t="str">
        <f t="shared" si="94"/>
        <v/>
      </c>
      <c r="AZ212" s="97">
        <v>79.22</v>
      </c>
      <c r="BA212" s="68"/>
      <c r="BB212" s="68"/>
      <c r="BC212" s="68"/>
      <c r="BD212" s="68"/>
      <c r="BE212" s="15"/>
      <c r="BF212" s="5">
        <f t="shared" si="95"/>
        <v>14160</v>
      </c>
      <c r="BG212" s="42">
        <v>7560</v>
      </c>
      <c r="BH212" s="42">
        <v>1800</v>
      </c>
      <c r="BI212" s="42"/>
      <c r="BJ212" s="42"/>
      <c r="BK212" s="42"/>
      <c r="BL212" s="42"/>
      <c r="BM212" s="42">
        <v>4800</v>
      </c>
    </row>
    <row r="213" spans="1:65" outlineLevel="5">
      <c r="A213" s="22">
        <f t="shared" si="80"/>
        <v>6</v>
      </c>
      <c r="B213" s="9">
        <f t="shared" si="79"/>
        <v>44007</v>
      </c>
      <c r="C213" s="51">
        <v>541792</v>
      </c>
      <c r="D213" s="64">
        <f t="shared" si="85"/>
        <v>35.5</v>
      </c>
      <c r="E213" s="12">
        <v>34</v>
      </c>
      <c r="F213" s="12">
        <v>36</v>
      </c>
      <c r="G213" s="12">
        <v>37</v>
      </c>
      <c r="H213" s="12">
        <v>37</v>
      </c>
      <c r="I213" s="12">
        <v>33</v>
      </c>
      <c r="J213" s="12">
        <v>35</v>
      </c>
      <c r="K213" s="12">
        <v>36</v>
      </c>
      <c r="L213" s="12">
        <v>36</v>
      </c>
      <c r="M213" s="74" t="str">
        <f t="shared" si="86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7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8"/>
        <v/>
      </c>
      <c r="AF213" s="41"/>
      <c r="AG213" s="41"/>
      <c r="AH213" s="41"/>
      <c r="AI213" s="41"/>
      <c r="AJ213" s="41"/>
      <c r="AK213" s="41"/>
      <c r="AL213" s="41"/>
      <c r="AM213" s="41"/>
      <c r="AN213" s="45">
        <f t="shared" si="89"/>
        <v>28.364153627311524</v>
      </c>
      <c r="AO213" s="41">
        <v>1406</v>
      </c>
      <c r="AP213" s="110"/>
      <c r="AQ213" s="111"/>
      <c r="AR213" s="126" t="str">
        <f t="shared" si="90"/>
        <v/>
      </c>
      <c r="AS213" s="126" t="str">
        <f t="shared" si="91"/>
        <v/>
      </c>
      <c r="AT213" s="127">
        <v>1591</v>
      </c>
      <c r="AU213" s="128"/>
      <c r="AV213" s="129"/>
      <c r="AW213" s="126" t="str">
        <f t="shared" si="92"/>
        <v/>
      </c>
      <c r="AX213" s="126" t="str">
        <f t="shared" si="93"/>
        <v/>
      </c>
      <c r="AY213" s="64" t="str">
        <f t="shared" si="94"/>
        <v/>
      </c>
      <c r="AZ213" s="97">
        <v>79.349999999999994</v>
      </c>
      <c r="BA213" s="68"/>
      <c r="BB213" s="68"/>
      <c r="BC213" s="68"/>
      <c r="BD213" s="68"/>
      <c r="BE213" s="15"/>
      <c r="BF213" s="5">
        <f t="shared" si="95"/>
        <v>12540</v>
      </c>
      <c r="BG213" s="42">
        <v>7450</v>
      </c>
      <c r="BH213" s="42">
        <v>0</v>
      </c>
      <c r="BI213" s="42"/>
      <c r="BJ213" s="42"/>
      <c r="BK213" s="42"/>
      <c r="BL213" s="42"/>
      <c r="BM213" s="42">
        <v>5090</v>
      </c>
    </row>
    <row r="214" spans="1:65" outlineLevel="5">
      <c r="A214" s="22">
        <f t="shared" si="80"/>
        <v>6</v>
      </c>
      <c r="B214" s="9">
        <f t="shared" si="79"/>
        <v>44008</v>
      </c>
      <c r="C214" s="51">
        <v>500987</v>
      </c>
      <c r="D214" s="64">
        <f t="shared" si="85"/>
        <v>35.5</v>
      </c>
      <c r="E214" s="12">
        <v>35</v>
      </c>
      <c r="F214" s="12">
        <v>36</v>
      </c>
      <c r="G214" s="12">
        <v>36</v>
      </c>
      <c r="H214" s="12">
        <v>37</v>
      </c>
      <c r="I214" s="12">
        <v>34</v>
      </c>
      <c r="J214" s="12">
        <v>35</v>
      </c>
      <c r="K214" s="12">
        <v>35</v>
      </c>
      <c r="L214" s="12">
        <v>36</v>
      </c>
      <c r="M214" s="74">
        <f t="shared" si="86"/>
        <v>7.3</v>
      </c>
      <c r="N214" s="83">
        <v>7.33</v>
      </c>
      <c r="O214" s="83">
        <v>7.33</v>
      </c>
      <c r="P214" s="83">
        <v>7.35</v>
      </c>
      <c r="Q214" s="83">
        <v>7.38</v>
      </c>
      <c r="R214" s="83"/>
      <c r="S214" s="83"/>
      <c r="T214" s="83"/>
      <c r="U214" s="83"/>
      <c r="V214" s="5" t="str">
        <f t="shared" si="87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8"/>
        <v/>
      </c>
      <c r="AF214" s="41"/>
      <c r="AG214" s="41"/>
      <c r="AH214" s="41"/>
      <c r="AI214" s="41"/>
      <c r="AJ214" s="41"/>
      <c r="AK214" s="41"/>
      <c r="AL214" s="41"/>
      <c r="AM214" s="41"/>
      <c r="AN214" s="45">
        <f t="shared" si="89"/>
        <v>28.203677510608205</v>
      </c>
      <c r="AO214" s="41">
        <v>1414</v>
      </c>
      <c r="AP214" s="110">
        <v>2.72</v>
      </c>
      <c r="AQ214" s="111">
        <v>1.94</v>
      </c>
      <c r="AR214" s="126">
        <f t="shared" si="90"/>
        <v>71.323529411764696</v>
      </c>
      <c r="AS214" s="126">
        <f t="shared" si="91"/>
        <v>28.676470588235304</v>
      </c>
      <c r="AT214" s="127">
        <v>1745</v>
      </c>
      <c r="AU214" s="128">
        <v>2.2999999999999998</v>
      </c>
      <c r="AV214" s="129">
        <v>1.26</v>
      </c>
      <c r="AW214" s="126">
        <f t="shared" si="92"/>
        <v>54.782608695652179</v>
      </c>
      <c r="AX214" s="126">
        <f t="shared" si="93"/>
        <v>45.217391304347821</v>
      </c>
      <c r="AY214" s="64">
        <f t="shared" si="94"/>
        <v>51.288659793814396</v>
      </c>
      <c r="AZ214" s="97">
        <v>79.62</v>
      </c>
      <c r="BA214" s="68"/>
      <c r="BB214" s="68"/>
      <c r="BC214" s="68"/>
      <c r="BD214" s="68"/>
      <c r="BE214" s="15"/>
      <c r="BF214" s="5">
        <f t="shared" si="95"/>
        <v>14890</v>
      </c>
      <c r="BG214" s="42">
        <v>7310</v>
      </c>
      <c r="BH214" s="42">
        <v>2550</v>
      </c>
      <c r="BI214" s="42"/>
      <c r="BJ214" s="42"/>
      <c r="BK214" s="42"/>
      <c r="BL214" s="42"/>
      <c r="BM214" s="42">
        <v>5030</v>
      </c>
    </row>
    <row r="215" spans="1:65" outlineLevel="5">
      <c r="A215" s="22">
        <f t="shared" si="80"/>
        <v>6</v>
      </c>
      <c r="B215" s="9">
        <f t="shared" si="79"/>
        <v>44009</v>
      </c>
      <c r="C215" s="51">
        <v>435097</v>
      </c>
      <c r="D215" s="64">
        <f t="shared" si="85"/>
        <v>35.799999999999997</v>
      </c>
      <c r="E215" s="12">
        <v>35</v>
      </c>
      <c r="F215" s="12">
        <v>37</v>
      </c>
      <c r="G215" s="12">
        <v>36</v>
      </c>
      <c r="H215" s="12">
        <v>37</v>
      </c>
      <c r="I215" s="12">
        <v>34</v>
      </c>
      <c r="J215" s="12">
        <v>36</v>
      </c>
      <c r="K215" s="12">
        <v>35</v>
      </c>
      <c r="L215" s="12">
        <v>36</v>
      </c>
      <c r="M215" s="74" t="str">
        <f t="shared" si="86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7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8"/>
        <v/>
      </c>
      <c r="AF215" s="41"/>
      <c r="AG215" s="41"/>
      <c r="AH215" s="41"/>
      <c r="AI215" s="41"/>
      <c r="AJ215" s="41"/>
      <c r="AK215" s="41"/>
      <c r="AL215" s="41"/>
      <c r="AM215" s="41"/>
      <c r="AN215" s="45">
        <f t="shared" si="89"/>
        <v>29.024745269286754</v>
      </c>
      <c r="AO215" s="41">
        <v>1374</v>
      </c>
      <c r="AP215" s="110"/>
      <c r="AQ215" s="111"/>
      <c r="AR215" s="126" t="str">
        <f t="shared" si="90"/>
        <v/>
      </c>
      <c r="AS215" s="126" t="str">
        <f t="shared" si="91"/>
        <v/>
      </c>
      <c r="AT215" s="127">
        <v>1806</v>
      </c>
      <c r="AU215" s="128"/>
      <c r="AV215" s="129"/>
      <c r="AW215" s="126" t="str">
        <f t="shared" si="92"/>
        <v/>
      </c>
      <c r="AX215" s="126" t="str">
        <f t="shared" si="93"/>
        <v/>
      </c>
      <c r="AY215" s="64" t="str">
        <f t="shared" si="94"/>
        <v/>
      </c>
      <c r="AZ215" s="97"/>
      <c r="BA215" s="68"/>
      <c r="BB215" s="68"/>
      <c r="BC215" s="68"/>
      <c r="BD215" s="68"/>
      <c r="BE215" s="15"/>
      <c r="BF215" s="5">
        <f t="shared" si="95"/>
        <v>14000</v>
      </c>
      <c r="BG215" s="42">
        <v>7090</v>
      </c>
      <c r="BH215" s="42">
        <v>1930</v>
      </c>
      <c r="BI215" s="42"/>
      <c r="BJ215" s="42"/>
      <c r="BK215" s="42"/>
      <c r="BL215" s="42"/>
      <c r="BM215" s="42">
        <v>4980</v>
      </c>
    </row>
    <row r="216" spans="1:65" outlineLevel="5">
      <c r="A216" s="22">
        <f t="shared" si="80"/>
        <v>6</v>
      </c>
      <c r="B216" s="9">
        <f t="shared" si="79"/>
        <v>44010</v>
      </c>
      <c r="C216" s="51">
        <v>385885</v>
      </c>
      <c r="D216" s="64">
        <f t="shared" si="85"/>
        <v>35.5</v>
      </c>
      <c r="E216" s="12">
        <v>35</v>
      </c>
      <c r="F216" s="12">
        <v>36</v>
      </c>
      <c r="G216" s="12">
        <v>36</v>
      </c>
      <c r="H216" s="12">
        <v>37</v>
      </c>
      <c r="I216" s="12">
        <v>34</v>
      </c>
      <c r="J216" s="12">
        <v>35</v>
      </c>
      <c r="K216" s="12">
        <v>35</v>
      </c>
      <c r="L216" s="12">
        <v>36</v>
      </c>
      <c r="M216" s="74" t="str">
        <f t="shared" si="86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7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8"/>
        <v/>
      </c>
      <c r="AF216" s="41"/>
      <c r="AG216" s="41"/>
      <c r="AH216" s="41"/>
      <c r="AI216" s="41"/>
      <c r="AJ216" s="41"/>
      <c r="AK216" s="41"/>
      <c r="AL216" s="41"/>
      <c r="AM216" s="41"/>
      <c r="AN216" s="45">
        <f t="shared" si="89"/>
        <v>25.466155810983398</v>
      </c>
      <c r="AO216" s="41">
        <v>1566</v>
      </c>
      <c r="AP216" s="110"/>
      <c r="AQ216" s="111"/>
      <c r="AR216" s="126" t="str">
        <f t="shared" si="90"/>
        <v/>
      </c>
      <c r="AS216" s="126" t="str">
        <f t="shared" si="91"/>
        <v/>
      </c>
      <c r="AT216" s="127">
        <v>1701</v>
      </c>
      <c r="AU216" s="128"/>
      <c r="AV216" s="129"/>
      <c r="AW216" s="126" t="str">
        <f t="shared" si="92"/>
        <v/>
      </c>
      <c r="AX216" s="126" t="str">
        <f t="shared" si="93"/>
        <v/>
      </c>
      <c r="AY216" s="64" t="str">
        <f t="shared" si="94"/>
        <v/>
      </c>
      <c r="AZ216" s="97"/>
      <c r="BA216" s="68"/>
      <c r="BB216" s="68"/>
      <c r="BC216" s="68"/>
      <c r="BD216" s="68"/>
      <c r="BE216" s="15"/>
      <c r="BF216" s="5">
        <f t="shared" si="95"/>
        <v>16230</v>
      </c>
      <c r="BG216" s="42">
        <v>9890</v>
      </c>
      <c r="BH216" s="42">
        <v>1420</v>
      </c>
      <c r="BI216" s="42"/>
      <c r="BJ216" s="42"/>
      <c r="BK216" s="42"/>
      <c r="BL216" s="42"/>
      <c r="BM216" s="42">
        <v>4920</v>
      </c>
    </row>
    <row r="217" spans="1:65" outlineLevel="5">
      <c r="A217" s="22">
        <f t="shared" si="80"/>
        <v>6</v>
      </c>
      <c r="B217" s="9">
        <f t="shared" si="79"/>
        <v>44011</v>
      </c>
      <c r="C217" s="51">
        <v>427988</v>
      </c>
      <c r="D217" s="64">
        <f t="shared" si="85"/>
        <v>35.799999999999997</v>
      </c>
      <c r="E217" s="12">
        <v>35</v>
      </c>
      <c r="F217" s="12">
        <v>36</v>
      </c>
      <c r="G217" s="12">
        <v>37</v>
      </c>
      <c r="H217" s="12">
        <v>37</v>
      </c>
      <c r="I217" s="12">
        <v>34</v>
      </c>
      <c r="J217" s="12">
        <v>35</v>
      </c>
      <c r="K217" s="12">
        <v>36</v>
      </c>
      <c r="L217" s="12">
        <v>36</v>
      </c>
      <c r="M217" s="74" t="str">
        <f t="shared" si="86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7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8"/>
        <v/>
      </c>
      <c r="AF217" s="41"/>
      <c r="AG217" s="41"/>
      <c r="AH217" s="41"/>
      <c r="AI217" s="41"/>
      <c r="AJ217" s="41"/>
      <c r="AK217" s="41"/>
      <c r="AL217" s="41"/>
      <c r="AM217" s="41"/>
      <c r="AN217" s="45">
        <f t="shared" si="89"/>
        <v>27.656033287101248</v>
      </c>
      <c r="AO217" s="41">
        <v>1442</v>
      </c>
      <c r="AP217" s="110"/>
      <c r="AQ217" s="111"/>
      <c r="AR217" s="126" t="str">
        <f t="shared" si="90"/>
        <v/>
      </c>
      <c r="AS217" s="126" t="str">
        <f t="shared" si="91"/>
        <v/>
      </c>
      <c r="AT217" s="127">
        <v>1682</v>
      </c>
      <c r="AU217" s="128"/>
      <c r="AV217" s="129"/>
      <c r="AW217" s="126" t="str">
        <f t="shared" si="92"/>
        <v/>
      </c>
      <c r="AX217" s="126" t="str">
        <f t="shared" si="93"/>
        <v/>
      </c>
      <c r="AY217" s="64" t="str">
        <f t="shared" si="94"/>
        <v/>
      </c>
      <c r="AZ217" s="97">
        <v>79.41</v>
      </c>
      <c r="BA217" s="68">
        <v>62.57</v>
      </c>
      <c r="BB217" s="68"/>
      <c r="BC217" s="68"/>
      <c r="BD217" s="68"/>
      <c r="BE217" s="15"/>
      <c r="BF217" s="5">
        <f t="shared" si="95"/>
        <v>11310</v>
      </c>
      <c r="BG217" s="42">
        <v>6820</v>
      </c>
      <c r="BH217" s="42">
        <v>0</v>
      </c>
      <c r="BI217" s="42"/>
      <c r="BJ217" s="42"/>
      <c r="BK217" s="42"/>
      <c r="BL217" s="42"/>
      <c r="BM217" s="42">
        <v>4490</v>
      </c>
    </row>
    <row r="218" spans="1:65" ht="17.25" outlineLevel="5" thickBot="1">
      <c r="A218" s="31">
        <f t="shared" si="80"/>
        <v>6</v>
      </c>
      <c r="B218" s="32">
        <f t="shared" si="79"/>
        <v>44012</v>
      </c>
      <c r="C218" s="51">
        <v>549677</v>
      </c>
      <c r="D218" s="64">
        <f t="shared" si="85"/>
        <v>35.299999999999997</v>
      </c>
      <c r="E218" s="12">
        <v>34</v>
      </c>
      <c r="F218" s="12">
        <v>35</v>
      </c>
      <c r="G218" s="12">
        <v>37</v>
      </c>
      <c r="H218" s="12">
        <v>37</v>
      </c>
      <c r="I218" s="12">
        <v>33</v>
      </c>
      <c r="J218" s="12">
        <v>34</v>
      </c>
      <c r="K218" s="12">
        <v>36</v>
      </c>
      <c r="L218" s="12">
        <v>36</v>
      </c>
      <c r="M218" s="74" t="str">
        <f t="shared" si="86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7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8"/>
        <v/>
      </c>
      <c r="AF218" s="41"/>
      <c r="AG218" s="41"/>
      <c r="AH218" s="41"/>
      <c r="AI218" s="41"/>
      <c r="AJ218" s="41"/>
      <c r="AK218" s="41"/>
      <c r="AL218" s="41"/>
      <c r="AM218" s="41"/>
      <c r="AN218" s="45">
        <f t="shared" si="89"/>
        <v>27.037288135593219</v>
      </c>
      <c r="AO218" s="41">
        <v>1475</v>
      </c>
      <c r="AP218" s="110"/>
      <c r="AQ218" s="111"/>
      <c r="AR218" s="126" t="str">
        <f t="shared" si="90"/>
        <v/>
      </c>
      <c r="AS218" s="126" t="str">
        <f t="shared" si="91"/>
        <v/>
      </c>
      <c r="AT218" s="127">
        <v>1693</v>
      </c>
      <c r="AU218" s="128"/>
      <c r="AV218" s="129"/>
      <c r="AW218" s="126" t="str">
        <f t="shared" si="92"/>
        <v/>
      </c>
      <c r="AX218" s="126" t="str">
        <f t="shared" si="93"/>
        <v/>
      </c>
      <c r="AY218" s="64" t="str">
        <f t="shared" si="94"/>
        <v/>
      </c>
      <c r="AZ218" s="97">
        <v>78.760000000000005</v>
      </c>
      <c r="BA218" s="68"/>
      <c r="BB218" s="68"/>
      <c r="BC218" s="68"/>
      <c r="BD218" s="68"/>
      <c r="BE218" s="15"/>
      <c r="BF218" s="5">
        <f t="shared" si="95"/>
        <v>14300</v>
      </c>
      <c r="BG218" s="42">
        <v>6690</v>
      </c>
      <c r="BH218" s="42">
        <v>2410</v>
      </c>
      <c r="BI218" s="42"/>
      <c r="BJ218" s="42"/>
      <c r="BK218" s="42"/>
      <c r="BL218" s="42"/>
      <c r="BM218" s="42">
        <v>5200</v>
      </c>
    </row>
    <row r="219" spans="1:65" outlineLevel="4">
      <c r="A219" s="157" t="s">
        <v>40</v>
      </c>
      <c r="B219" s="158"/>
      <c r="C219" s="50">
        <f t="shared" ref="C219:BM219" si="96">SUBTOTAL(4,C189:C218)</f>
        <v>549677</v>
      </c>
      <c r="D219" s="60">
        <f t="shared" si="96"/>
        <v>37</v>
      </c>
      <c r="E219" s="28">
        <f t="shared" si="96"/>
        <v>37</v>
      </c>
      <c r="F219" s="28">
        <f t="shared" si="96"/>
        <v>38</v>
      </c>
      <c r="G219" s="28">
        <f t="shared" si="96"/>
        <v>39</v>
      </c>
      <c r="H219" s="28">
        <f t="shared" si="96"/>
        <v>38</v>
      </c>
      <c r="I219" s="28">
        <f t="shared" si="96"/>
        <v>36</v>
      </c>
      <c r="J219" s="28">
        <f t="shared" si="96"/>
        <v>37</v>
      </c>
      <c r="K219" s="28">
        <f t="shared" si="96"/>
        <v>38</v>
      </c>
      <c r="L219" s="28">
        <f t="shared" si="96"/>
        <v>37</v>
      </c>
      <c r="M219" s="71">
        <f t="shared" si="96"/>
        <v>7.4</v>
      </c>
      <c r="N219" s="82">
        <f t="shared" si="96"/>
        <v>7.38</v>
      </c>
      <c r="O219" s="82">
        <f t="shared" si="96"/>
        <v>7.36</v>
      </c>
      <c r="P219" s="82">
        <f t="shared" si="96"/>
        <v>7.4</v>
      </c>
      <c r="Q219" s="82">
        <f t="shared" si="96"/>
        <v>7.42</v>
      </c>
      <c r="R219" s="82">
        <f t="shared" si="96"/>
        <v>0</v>
      </c>
      <c r="S219" s="82">
        <f t="shared" si="96"/>
        <v>0</v>
      </c>
      <c r="T219" s="82">
        <f t="shared" si="96"/>
        <v>0</v>
      </c>
      <c r="U219" s="82">
        <f t="shared" si="96"/>
        <v>0</v>
      </c>
      <c r="V219" s="29">
        <f t="shared" si="96"/>
        <v>0</v>
      </c>
      <c r="W219" s="39">
        <f t="shared" si="96"/>
        <v>0</v>
      </c>
      <c r="X219" s="39">
        <f t="shared" si="96"/>
        <v>0</v>
      </c>
      <c r="Y219" s="39">
        <f t="shared" si="96"/>
        <v>0</v>
      </c>
      <c r="Z219" s="39">
        <f t="shared" si="96"/>
        <v>0</v>
      </c>
      <c r="AA219" s="39">
        <f t="shared" si="96"/>
        <v>0</v>
      </c>
      <c r="AB219" s="39">
        <f t="shared" si="96"/>
        <v>0</v>
      </c>
      <c r="AC219" s="39">
        <f t="shared" si="96"/>
        <v>0</v>
      </c>
      <c r="AD219" s="39">
        <f t="shared" si="96"/>
        <v>0</v>
      </c>
      <c r="AE219" s="29">
        <f t="shared" si="96"/>
        <v>0</v>
      </c>
      <c r="AF219" s="39">
        <f t="shared" si="96"/>
        <v>0</v>
      </c>
      <c r="AG219" s="39">
        <f t="shared" si="96"/>
        <v>0</v>
      </c>
      <c r="AH219" s="39">
        <f t="shared" si="96"/>
        <v>0</v>
      </c>
      <c r="AI219" s="39">
        <f t="shared" si="96"/>
        <v>0</v>
      </c>
      <c r="AJ219" s="39">
        <f t="shared" si="96"/>
        <v>0</v>
      </c>
      <c r="AK219" s="39">
        <f t="shared" si="96"/>
        <v>0</v>
      </c>
      <c r="AL219" s="39">
        <f t="shared" si="96"/>
        <v>0</v>
      </c>
      <c r="AM219" s="39">
        <f t="shared" si="96"/>
        <v>0</v>
      </c>
      <c r="AN219" s="39">
        <f t="shared" si="96"/>
        <v>29.024745269286754</v>
      </c>
      <c r="AO219" s="39">
        <f t="shared" si="96"/>
        <v>1953</v>
      </c>
      <c r="AP219" s="104">
        <f t="shared" si="96"/>
        <v>2.8</v>
      </c>
      <c r="AQ219" s="105">
        <f t="shared" si="96"/>
        <v>2.15</v>
      </c>
      <c r="AR219" s="106">
        <f t="shared" si="96"/>
        <v>76.785714285714292</v>
      </c>
      <c r="AS219" s="106">
        <f t="shared" si="96"/>
        <v>28.676470588235304</v>
      </c>
      <c r="AT219" s="107">
        <f t="shared" si="96"/>
        <v>1951</v>
      </c>
      <c r="AU219" s="108">
        <f t="shared" si="96"/>
        <v>2.48</v>
      </c>
      <c r="AV219" s="109">
        <f t="shared" si="96"/>
        <v>1.48</v>
      </c>
      <c r="AW219" s="106">
        <f t="shared" si="96"/>
        <v>60.833333333333343</v>
      </c>
      <c r="AX219" s="106">
        <f t="shared" si="96"/>
        <v>45.217391304347821</v>
      </c>
      <c r="AY219" s="60">
        <f t="shared" si="96"/>
        <v>55.255813953488378</v>
      </c>
      <c r="AZ219" s="96">
        <f t="shared" si="96"/>
        <v>79.849999999999994</v>
      </c>
      <c r="BA219" s="67">
        <f t="shared" si="96"/>
        <v>62.57</v>
      </c>
      <c r="BB219" s="67">
        <f t="shared" si="96"/>
        <v>0</v>
      </c>
      <c r="BC219" s="67">
        <f t="shared" si="96"/>
        <v>0</v>
      </c>
      <c r="BD219" s="67">
        <f t="shared" si="96"/>
        <v>0</v>
      </c>
      <c r="BE219" s="27">
        <f t="shared" si="96"/>
        <v>0</v>
      </c>
      <c r="BF219" s="29">
        <f t="shared" si="96"/>
        <v>18850</v>
      </c>
      <c r="BG219" s="39">
        <f t="shared" si="96"/>
        <v>10590</v>
      </c>
      <c r="BH219" s="40">
        <f t="shared" si="96"/>
        <v>9060</v>
      </c>
      <c r="BI219" s="40">
        <f t="shared" si="96"/>
        <v>0</v>
      </c>
      <c r="BJ219" s="40">
        <f t="shared" si="96"/>
        <v>0</v>
      </c>
      <c r="BK219" s="40">
        <f t="shared" si="96"/>
        <v>0</v>
      </c>
      <c r="BL219" s="40">
        <f t="shared" si="96"/>
        <v>0</v>
      </c>
      <c r="BM219" s="27">
        <f t="shared" si="96"/>
        <v>5230</v>
      </c>
    </row>
    <row r="220" spans="1:65" outlineLevel="3">
      <c r="A220" s="187" t="s">
        <v>29</v>
      </c>
      <c r="B220" s="188"/>
      <c r="C220" s="51">
        <f t="shared" ref="C220:BM220" si="97">SUBTOTAL(5,C189:C218)</f>
        <v>323425</v>
      </c>
      <c r="D220" s="61">
        <f t="shared" si="97"/>
        <v>34</v>
      </c>
      <c r="E220" s="12">
        <f t="shared" si="97"/>
        <v>33</v>
      </c>
      <c r="F220" s="12">
        <f t="shared" si="97"/>
        <v>35</v>
      </c>
      <c r="G220" s="12">
        <f t="shared" si="97"/>
        <v>35</v>
      </c>
      <c r="H220" s="12">
        <f t="shared" si="97"/>
        <v>35</v>
      </c>
      <c r="I220" s="12">
        <f t="shared" si="97"/>
        <v>32</v>
      </c>
      <c r="J220" s="12">
        <f t="shared" si="97"/>
        <v>34</v>
      </c>
      <c r="K220" s="12">
        <f t="shared" si="97"/>
        <v>34</v>
      </c>
      <c r="L220" s="12">
        <f t="shared" si="97"/>
        <v>34</v>
      </c>
      <c r="M220" s="72">
        <f t="shared" si="97"/>
        <v>7.3</v>
      </c>
      <c r="N220" s="83">
        <f t="shared" si="97"/>
        <v>7.33</v>
      </c>
      <c r="O220" s="83">
        <f t="shared" si="97"/>
        <v>7.33</v>
      </c>
      <c r="P220" s="83">
        <f t="shared" si="97"/>
        <v>7.35</v>
      </c>
      <c r="Q220" s="83">
        <f t="shared" si="97"/>
        <v>7.38</v>
      </c>
      <c r="R220" s="83">
        <f t="shared" si="97"/>
        <v>0</v>
      </c>
      <c r="S220" s="83">
        <f t="shared" si="97"/>
        <v>0</v>
      </c>
      <c r="T220" s="83">
        <f t="shared" si="97"/>
        <v>0</v>
      </c>
      <c r="U220" s="83">
        <f t="shared" si="97"/>
        <v>0</v>
      </c>
      <c r="V220" s="6">
        <f t="shared" si="97"/>
        <v>0</v>
      </c>
      <c r="W220" s="41">
        <f t="shared" si="97"/>
        <v>0</v>
      </c>
      <c r="X220" s="41">
        <f t="shared" si="97"/>
        <v>0</v>
      </c>
      <c r="Y220" s="41">
        <f t="shared" si="97"/>
        <v>0</v>
      </c>
      <c r="Z220" s="41">
        <f t="shared" si="97"/>
        <v>0</v>
      </c>
      <c r="AA220" s="41">
        <f t="shared" si="97"/>
        <v>0</v>
      </c>
      <c r="AB220" s="41">
        <f t="shared" si="97"/>
        <v>0</v>
      </c>
      <c r="AC220" s="41">
        <f t="shared" si="97"/>
        <v>0</v>
      </c>
      <c r="AD220" s="41">
        <f t="shared" si="97"/>
        <v>0</v>
      </c>
      <c r="AE220" s="6">
        <f t="shared" si="97"/>
        <v>0</v>
      </c>
      <c r="AF220" s="41">
        <f t="shared" si="97"/>
        <v>0</v>
      </c>
      <c r="AG220" s="41">
        <f t="shared" si="97"/>
        <v>0</v>
      </c>
      <c r="AH220" s="41">
        <f t="shared" si="97"/>
        <v>0</v>
      </c>
      <c r="AI220" s="41">
        <f t="shared" si="97"/>
        <v>0</v>
      </c>
      <c r="AJ220" s="41">
        <f t="shared" si="97"/>
        <v>0</v>
      </c>
      <c r="AK220" s="41">
        <f t="shared" si="97"/>
        <v>0</v>
      </c>
      <c r="AL220" s="41">
        <f t="shared" si="97"/>
        <v>0</v>
      </c>
      <c r="AM220" s="41">
        <f t="shared" si="97"/>
        <v>0</v>
      </c>
      <c r="AN220" s="41">
        <f t="shared" si="97"/>
        <v>20.419866871479776</v>
      </c>
      <c r="AO220" s="41">
        <f t="shared" si="97"/>
        <v>1374</v>
      </c>
      <c r="AP220" s="110">
        <f t="shared" si="97"/>
        <v>2.17</v>
      </c>
      <c r="AQ220" s="111">
        <f t="shared" si="97"/>
        <v>1.66</v>
      </c>
      <c r="AR220" s="112">
        <f t="shared" si="97"/>
        <v>71.323529411764696</v>
      </c>
      <c r="AS220" s="112">
        <f t="shared" si="97"/>
        <v>23.214285714285708</v>
      </c>
      <c r="AT220" s="113">
        <f t="shared" si="97"/>
        <v>1532</v>
      </c>
      <c r="AU220" s="114">
        <f t="shared" si="97"/>
        <v>2.2599999999999998</v>
      </c>
      <c r="AV220" s="115">
        <f t="shared" si="97"/>
        <v>1.26</v>
      </c>
      <c r="AW220" s="112">
        <f t="shared" si="97"/>
        <v>54.782608695652179</v>
      </c>
      <c r="AX220" s="112">
        <f t="shared" si="97"/>
        <v>39.166666666666657</v>
      </c>
      <c r="AY220" s="61">
        <f t="shared" si="97"/>
        <v>50.529100529100511</v>
      </c>
      <c r="AZ220" s="97">
        <f t="shared" si="97"/>
        <v>78.760000000000005</v>
      </c>
      <c r="BA220" s="68">
        <f t="shared" si="97"/>
        <v>62.57</v>
      </c>
      <c r="BB220" s="68">
        <f t="shared" si="97"/>
        <v>0</v>
      </c>
      <c r="BC220" s="68">
        <f t="shared" si="97"/>
        <v>0</v>
      </c>
      <c r="BD220" s="68">
        <f t="shared" si="97"/>
        <v>0</v>
      </c>
      <c r="BE220" s="15">
        <f t="shared" si="97"/>
        <v>0</v>
      </c>
      <c r="BF220" s="6">
        <f t="shared" si="97"/>
        <v>11310</v>
      </c>
      <c r="BG220" s="41">
        <f t="shared" si="97"/>
        <v>3900</v>
      </c>
      <c r="BH220" s="42">
        <f t="shared" si="97"/>
        <v>0</v>
      </c>
      <c r="BI220" s="42">
        <f t="shared" si="97"/>
        <v>0</v>
      </c>
      <c r="BJ220" s="42">
        <f t="shared" si="97"/>
        <v>0</v>
      </c>
      <c r="BK220" s="42">
        <f t="shared" si="97"/>
        <v>0</v>
      </c>
      <c r="BL220" s="42">
        <f t="shared" si="97"/>
        <v>0</v>
      </c>
      <c r="BM220" s="15">
        <f t="shared" si="97"/>
        <v>1270</v>
      </c>
    </row>
    <row r="221" spans="1:65" outlineLevel="2">
      <c r="A221" s="187" t="s">
        <v>18</v>
      </c>
      <c r="B221" s="188"/>
      <c r="C221" s="51">
        <f>IFERROR(SUBTOTAL(1,C189:C218),"")</f>
        <v>416439.83333333331</v>
      </c>
      <c r="D221" s="61">
        <f t="shared" ref="D221:BM221" si="98">IFERROR(SUBTOTAL(1,D189:D218),"")</f>
        <v>35.826666666666661</v>
      </c>
      <c r="E221" s="12">
        <f t="shared" si="98"/>
        <v>34.833333333333336</v>
      </c>
      <c r="F221" s="12">
        <f t="shared" si="98"/>
        <v>36.266666666666666</v>
      </c>
      <c r="G221" s="12">
        <f t="shared" si="98"/>
        <v>37</v>
      </c>
      <c r="H221" s="12">
        <f t="shared" si="98"/>
        <v>37.133333333333333</v>
      </c>
      <c r="I221" s="12">
        <f t="shared" si="98"/>
        <v>33.833333333333336</v>
      </c>
      <c r="J221" s="12">
        <f t="shared" si="98"/>
        <v>35.266666666666666</v>
      </c>
      <c r="K221" s="12">
        <f t="shared" si="98"/>
        <v>36</v>
      </c>
      <c r="L221" s="12">
        <f t="shared" si="98"/>
        <v>36.133333333333333</v>
      </c>
      <c r="M221" s="72">
        <f t="shared" si="98"/>
        <v>7.3750000000000009</v>
      </c>
      <c r="N221" s="83">
        <f t="shared" si="98"/>
        <v>7.3475000000000001</v>
      </c>
      <c r="O221" s="83">
        <f t="shared" si="98"/>
        <v>7.35</v>
      </c>
      <c r="P221" s="83">
        <f t="shared" si="98"/>
        <v>7.3650000000000002</v>
      </c>
      <c r="Q221" s="83">
        <f t="shared" si="98"/>
        <v>7.4024999999999999</v>
      </c>
      <c r="R221" s="83" t="str">
        <f t="shared" si="98"/>
        <v/>
      </c>
      <c r="S221" s="83" t="str">
        <f t="shared" si="98"/>
        <v/>
      </c>
      <c r="T221" s="83" t="str">
        <f t="shared" si="98"/>
        <v/>
      </c>
      <c r="U221" s="83" t="str">
        <f t="shared" si="98"/>
        <v/>
      </c>
      <c r="V221" s="6" t="str">
        <f t="shared" si="98"/>
        <v/>
      </c>
      <c r="W221" s="41" t="str">
        <f t="shared" si="98"/>
        <v/>
      </c>
      <c r="X221" s="41" t="str">
        <f t="shared" si="98"/>
        <v/>
      </c>
      <c r="Y221" s="41" t="str">
        <f t="shared" si="98"/>
        <v/>
      </c>
      <c r="Z221" s="41" t="str">
        <f t="shared" si="98"/>
        <v/>
      </c>
      <c r="AA221" s="41" t="str">
        <f t="shared" si="98"/>
        <v/>
      </c>
      <c r="AB221" s="41" t="str">
        <f t="shared" si="98"/>
        <v/>
      </c>
      <c r="AC221" s="41" t="str">
        <f t="shared" si="98"/>
        <v/>
      </c>
      <c r="AD221" s="41" t="str">
        <f t="shared" si="98"/>
        <v/>
      </c>
      <c r="AE221" s="6" t="str">
        <f t="shared" si="98"/>
        <v/>
      </c>
      <c r="AF221" s="41" t="str">
        <f t="shared" si="98"/>
        <v/>
      </c>
      <c r="AG221" s="41" t="str">
        <f t="shared" si="98"/>
        <v/>
      </c>
      <c r="AH221" s="41" t="str">
        <f t="shared" si="98"/>
        <v/>
      </c>
      <c r="AI221" s="41" t="str">
        <f t="shared" si="98"/>
        <v/>
      </c>
      <c r="AJ221" s="41" t="str">
        <f t="shared" si="98"/>
        <v/>
      </c>
      <c r="AK221" s="41" t="str">
        <f t="shared" si="98"/>
        <v/>
      </c>
      <c r="AL221" s="41" t="str">
        <f t="shared" si="98"/>
        <v/>
      </c>
      <c r="AM221" s="41" t="str">
        <f t="shared" si="98"/>
        <v/>
      </c>
      <c r="AN221" s="41">
        <f t="shared" si="98"/>
        <v>25.169526811209135</v>
      </c>
      <c r="AO221" s="41">
        <f t="shared" si="98"/>
        <v>1596.5333333333333</v>
      </c>
      <c r="AP221" s="110">
        <f t="shared" si="98"/>
        <v>2.48</v>
      </c>
      <c r="AQ221" s="111">
        <f t="shared" si="98"/>
        <v>1.8574999999999999</v>
      </c>
      <c r="AR221" s="112">
        <f t="shared" si="98"/>
        <v>74.985815604992183</v>
      </c>
      <c r="AS221" s="112">
        <f t="shared" si="98"/>
        <v>25.014184395007824</v>
      </c>
      <c r="AT221" s="113">
        <f t="shared" si="98"/>
        <v>1781.3333333333333</v>
      </c>
      <c r="AU221" s="114">
        <f t="shared" si="98"/>
        <v>2.36</v>
      </c>
      <c r="AV221" s="115">
        <f t="shared" si="98"/>
        <v>1.39</v>
      </c>
      <c r="AW221" s="112">
        <f t="shared" si="98"/>
        <v>58.867588133566684</v>
      </c>
      <c r="AX221" s="112">
        <f t="shared" si="98"/>
        <v>41.132411866433316</v>
      </c>
      <c r="AY221" s="61">
        <f t="shared" si="98"/>
        <v>52.338760141774486</v>
      </c>
      <c r="AZ221" s="97">
        <f t="shared" si="98"/>
        <v>79.472272727272738</v>
      </c>
      <c r="BA221" s="68">
        <f t="shared" si="98"/>
        <v>62.57</v>
      </c>
      <c r="BB221" s="68" t="str">
        <f t="shared" si="98"/>
        <v/>
      </c>
      <c r="BC221" s="68" t="str">
        <f t="shared" si="98"/>
        <v/>
      </c>
      <c r="BD221" s="68" t="str">
        <f t="shared" si="98"/>
        <v/>
      </c>
      <c r="BE221" s="15" t="str">
        <f>IFERROR(SUBTOTAL(1,BE189:BE218),"")</f>
        <v/>
      </c>
      <c r="BF221" s="6">
        <f t="shared" si="98"/>
        <v>15739.666666666666</v>
      </c>
      <c r="BG221" s="41">
        <f t="shared" si="98"/>
        <v>8336.3333333333339</v>
      </c>
      <c r="BH221" s="42">
        <f t="shared" si="98"/>
        <v>2679.6666666666665</v>
      </c>
      <c r="BI221" s="42" t="str">
        <f t="shared" si="98"/>
        <v/>
      </c>
      <c r="BJ221" s="42" t="str">
        <f t="shared" si="98"/>
        <v/>
      </c>
      <c r="BK221" s="42" t="str">
        <f t="shared" si="98"/>
        <v/>
      </c>
      <c r="BL221" s="42" t="str">
        <f t="shared" si="98"/>
        <v/>
      </c>
      <c r="BM221" s="15">
        <f t="shared" si="98"/>
        <v>4723.666666666667</v>
      </c>
    </row>
    <row r="222" spans="1:65" ht="17.25" outlineLevel="1" thickBot="1">
      <c r="A222" s="189" t="s">
        <v>55</v>
      </c>
      <c r="B222" s="190"/>
      <c r="C222" s="52">
        <f>SUBTOTAL(9,C189:C218)</f>
        <v>12493195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47896</v>
      </c>
      <c r="AP222" s="116"/>
      <c r="AQ222" s="117"/>
      <c r="AR222" s="118"/>
      <c r="AS222" s="118"/>
      <c r="AT222" s="119">
        <f>SUBTOTAL(9,AT189:AT218)</f>
        <v>53440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9">SUBTOTAL(9,BF189:BF218)</f>
        <v>472190</v>
      </c>
      <c r="BG222" s="43">
        <f t="shared" si="99"/>
        <v>250090</v>
      </c>
      <c r="BH222" s="44">
        <f t="shared" si="99"/>
        <v>80390</v>
      </c>
      <c r="BI222" s="44">
        <f t="shared" si="99"/>
        <v>0</v>
      </c>
      <c r="BJ222" s="44">
        <f t="shared" si="99"/>
        <v>0</v>
      </c>
      <c r="BK222" s="44">
        <f t="shared" si="99"/>
        <v>0</v>
      </c>
      <c r="BL222" s="44">
        <f t="shared" si="99"/>
        <v>0</v>
      </c>
      <c r="BM222" s="16">
        <f t="shared" si="99"/>
        <v>141710</v>
      </c>
    </row>
    <row r="223" spans="1:65" outlineLevel="5">
      <c r="A223" s="21">
        <f t="shared" si="80"/>
        <v>7</v>
      </c>
      <c r="B223" s="33">
        <f>B218+1</f>
        <v>44013</v>
      </c>
      <c r="C223" s="51">
        <v>524416</v>
      </c>
      <c r="D223" s="64">
        <f t="shared" ref="D223:D253" si="100">IFERROR(ROUND(AVERAGE(E223:L223),1),"")</f>
        <v>34.799999999999997</v>
      </c>
      <c r="E223" s="12">
        <v>33</v>
      </c>
      <c r="F223" s="12">
        <v>35</v>
      </c>
      <c r="G223" s="12">
        <v>36</v>
      </c>
      <c r="H223" s="12">
        <v>37</v>
      </c>
      <c r="I223" s="12">
        <v>32</v>
      </c>
      <c r="J223" s="12">
        <v>34</v>
      </c>
      <c r="K223" s="12">
        <v>35</v>
      </c>
      <c r="L223" s="12">
        <v>36</v>
      </c>
      <c r="M223" s="74" t="str">
        <f t="shared" ref="M223:M253" si="101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102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3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5">
        <f t="shared" ref="AN223:AN253" si="104">39880/AO223</f>
        <v>26.410596026490065</v>
      </c>
      <c r="AO223" s="41">
        <v>1510</v>
      </c>
      <c r="AP223" s="110"/>
      <c r="AQ223" s="111"/>
      <c r="AR223" s="126" t="str">
        <f t="shared" ref="AR223:AR253" si="105">IFERROR(AQ223/AP223*100,"")</f>
        <v/>
      </c>
      <c r="AS223" s="126" t="str">
        <f t="shared" ref="AS223:AS253" si="106">IFERROR(100-AR223,"")</f>
        <v/>
      </c>
      <c r="AT223" s="127">
        <v>1712</v>
      </c>
      <c r="AU223" s="128"/>
      <c r="AV223" s="129"/>
      <c r="AW223" s="126" t="str">
        <f t="shared" ref="AW223:AW253" si="107">IFERROR(AV223/AU223*100,"")</f>
        <v/>
      </c>
      <c r="AX223" s="126" t="str">
        <f t="shared" ref="AX223:AX253" si="108">IFERROR(100-AW223,"")</f>
        <v/>
      </c>
      <c r="AY223" s="143" t="str">
        <f t="shared" ref="AY223:AY253" si="109">IFERROR((1-((AW223*AS223)/(AX223*AR223)))*100,"")</f>
        <v/>
      </c>
      <c r="AZ223" s="97">
        <v>78.900000000000006</v>
      </c>
      <c r="BA223" s="68"/>
      <c r="BB223" s="68"/>
      <c r="BC223" s="68"/>
      <c r="BD223" s="68"/>
      <c r="BE223" s="15"/>
      <c r="BF223" s="5">
        <f t="shared" ref="BF223:BF253" si="110">IF(SUM(BG223:BM223)=0,"",SUM(BG223:BM223))</f>
        <v>13210</v>
      </c>
      <c r="BG223" s="42">
        <v>6920</v>
      </c>
      <c r="BH223" s="42">
        <v>1900</v>
      </c>
      <c r="BI223" s="42"/>
      <c r="BJ223" s="42"/>
      <c r="BK223" s="42"/>
      <c r="BL223" s="42"/>
      <c r="BM223" s="15">
        <v>4390</v>
      </c>
    </row>
    <row r="224" spans="1:65" outlineLevel="5">
      <c r="A224" s="22">
        <f t="shared" si="80"/>
        <v>7</v>
      </c>
      <c r="B224" s="9">
        <f t="shared" ref="B224:B287" si="111">B223+1</f>
        <v>44014</v>
      </c>
      <c r="C224" s="51">
        <v>515111</v>
      </c>
      <c r="D224" s="64">
        <f t="shared" si="100"/>
        <v>34.799999999999997</v>
      </c>
      <c r="E224" s="12">
        <v>33</v>
      </c>
      <c r="F224" s="12">
        <v>35</v>
      </c>
      <c r="G224" s="12">
        <v>36</v>
      </c>
      <c r="H224" s="12">
        <v>37</v>
      </c>
      <c r="I224" s="12">
        <v>32</v>
      </c>
      <c r="J224" s="12">
        <v>34</v>
      </c>
      <c r="K224" s="12">
        <v>35</v>
      </c>
      <c r="L224" s="12">
        <v>36</v>
      </c>
      <c r="M224" s="74" t="str">
        <f t="shared" si="101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2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3"/>
        <v/>
      </c>
      <c r="AF224" s="41"/>
      <c r="AG224" s="41"/>
      <c r="AH224" s="41"/>
      <c r="AI224" s="41"/>
      <c r="AJ224" s="41"/>
      <c r="AK224" s="41"/>
      <c r="AL224" s="41"/>
      <c r="AM224" s="41"/>
      <c r="AN224" s="45">
        <f t="shared" si="104"/>
        <v>27.694444444444443</v>
      </c>
      <c r="AO224" s="41">
        <v>1440</v>
      </c>
      <c r="AP224" s="110"/>
      <c r="AQ224" s="111"/>
      <c r="AR224" s="126" t="str">
        <f t="shared" si="105"/>
        <v/>
      </c>
      <c r="AS224" s="126" t="str">
        <f t="shared" si="106"/>
        <v/>
      </c>
      <c r="AT224" s="127">
        <v>1743</v>
      </c>
      <c r="AU224" s="128"/>
      <c r="AV224" s="129"/>
      <c r="AW224" s="126" t="str">
        <f t="shared" si="107"/>
        <v/>
      </c>
      <c r="AX224" s="126" t="str">
        <f t="shared" si="108"/>
        <v/>
      </c>
      <c r="AY224" s="143" t="str">
        <f t="shared" si="109"/>
        <v/>
      </c>
      <c r="AZ224" s="97">
        <v>78.8</v>
      </c>
      <c r="BA224" s="68"/>
      <c r="BB224" s="68"/>
      <c r="BC224" s="68"/>
      <c r="BD224" s="68"/>
      <c r="BE224" s="15"/>
      <c r="BF224" s="5">
        <f t="shared" si="110"/>
        <v>11520</v>
      </c>
      <c r="BG224" s="42">
        <v>6460</v>
      </c>
      <c r="BH224" s="42">
        <v>0</v>
      </c>
      <c r="BI224" s="42"/>
      <c r="BJ224" s="42"/>
      <c r="BK224" s="42"/>
      <c r="BL224" s="42"/>
      <c r="BM224" s="15">
        <v>5060</v>
      </c>
    </row>
    <row r="225" spans="1:65" outlineLevel="5">
      <c r="A225" s="22">
        <f t="shared" si="80"/>
        <v>7</v>
      </c>
      <c r="B225" s="9">
        <f t="shared" si="111"/>
        <v>44015</v>
      </c>
      <c r="C225" s="51">
        <v>502832</v>
      </c>
      <c r="D225" s="64">
        <f t="shared" si="100"/>
        <v>34.799999999999997</v>
      </c>
      <c r="E225" s="12">
        <v>33</v>
      </c>
      <c r="F225" s="12">
        <v>35</v>
      </c>
      <c r="G225" s="12">
        <v>36</v>
      </c>
      <c r="H225" s="12">
        <v>37</v>
      </c>
      <c r="I225" s="12">
        <v>32</v>
      </c>
      <c r="J225" s="12">
        <v>34</v>
      </c>
      <c r="K225" s="12">
        <v>35</v>
      </c>
      <c r="L225" s="12">
        <v>36</v>
      </c>
      <c r="M225" s="74">
        <f t="shared" si="101"/>
        <v>7.4</v>
      </c>
      <c r="N225" s="83">
        <v>7.36</v>
      </c>
      <c r="O225" s="83">
        <v>7.34</v>
      </c>
      <c r="P225" s="83">
        <v>7.38</v>
      </c>
      <c r="Q225" s="83">
        <v>7.38</v>
      </c>
      <c r="R225" s="83"/>
      <c r="S225" s="83"/>
      <c r="T225" s="83"/>
      <c r="U225" s="83"/>
      <c r="V225" s="5" t="str">
        <f t="shared" si="102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3"/>
        <v/>
      </c>
      <c r="AF225" s="41"/>
      <c r="AG225" s="41"/>
      <c r="AH225" s="41"/>
      <c r="AI225" s="41"/>
      <c r="AJ225" s="41"/>
      <c r="AK225" s="41"/>
      <c r="AL225" s="41"/>
      <c r="AM225" s="41"/>
      <c r="AN225" s="45">
        <f t="shared" si="104"/>
        <v>36.789667896678964</v>
      </c>
      <c r="AO225" s="41">
        <v>1084</v>
      </c>
      <c r="AP225" s="110">
        <v>2.74</v>
      </c>
      <c r="AQ225" s="111">
        <v>1.96</v>
      </c>
      <c r="AR225" s="126">
        <f t="shared" si="105"/>
        <v>71.532846715328461</v>
      </c>
      <c r="AS225" s="126">
        <f t="shared" si="106"/>
        <v>28.467153284671539</v>
      </c>
      <c r="AT225" s="127">
        <v>1332</v>
      </c>
      <c r="AU225" s="128">
        <v>2.27</v>
      </c>
      <c r="AV225" s="129">
        <v>1.26</v>
      </c>
      <c r="AW225" s="126">
        <f t="shared" si="107"/>
        <v>55.506607929515418</v>
      </c>
      <c r="AX225" s="126">
        <f t="shared" si="108"/>
        <v>44.493392070484582</v>
      </c>
      <c r="AY225" s="143">
        <f t="shared" si="109"/>
        <v>50.353606789250335</v>
      </c>
      <c r="AZ225" s="97">
        <v>78.8</v>
      </c>
      <c r="BA225" s="68"/>
      <c r="BB225" s="68"/>
      <c r="BC225" s="68"/>
      <c r="BD225" s="68"/>
      <c r="BE225" s="15"/>
      <c r="BF225" s="5">
        <f t="shared" si="110"/>
        <v>10700</v>
      </c>
      <c r="BG225" s="42">
        <v>5570</v>
      </c>
      <c r="BH225" s="42">
        <v>0</v>
      </c>
      <c r="BI225" s="42"/>
      <c r="BJ225" s="42"/>
      <c r="BK225" s="42"/>
      <c r="BL225" s="42"/>
      <c r="BM225" s="15">
        <v>5130</v>
      </c>
    </row>
    <row r="226" spans="1:65" outlineLevel="5">
      <c r="A226" s="22">
        <f t="shared" si="80"/>
        <v>7</v>
      </c>
      <c r="B226" s="9">
        <f t="shared" si="111"/>
        <v>44016</v>
      </c>
      <c r="C226" s="51">
        <v>471222</v>
      </c>
      <c r="D226" s="64">
        <f t="shared" si="100"/>
        <v>34.5</v>
      </c>
      <c r="E226" s="12">
        <v>33</v>
      </c>
      <c r="F226" s="12">
        <v>35</v>
      </c>
      <c r="G226" s="12">
        <v>35</v>
      </c>
      <c r="H226" s="12">
        <v>37</v>
      </c>
      <c r="I226" s="12">
        <v>32</v>
      </c>
      <c r="J226" s="12">
        <v>34</v>
      </c>
      <c r="K226" s="12">
        <v>34</v>
      </c>
      <c r="L226" s="12">
        <v>36</v>
      </c>
      <c r="M226" s="74" t="str">
        <f t="shared" si="101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2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3"/>
        <v/>
      </c>
      <c r="AF226" s="41"/>
      <c r="AG226" s="41"/>
      <c r="AH226" s="41"/>
      <c r="AI226" s="41"/>
      <c r="AJ226" s="41"/>
      <c r="AK226" s="41"/>
      <c r="AL226" s="41"/>
      <c r="AM226" s="41"/>
      <c r="AN226" s="45">
        <f t="shared" si="104"/>
        <v>35.57537912578055</v>
      </c>
      <c r="AO226" s="41">
        <v>1121</v>
      </c>
      <c r="AP226" s="110"/>
      <c r="AQ226" s="111"/>
      <c r="AR226" s="126" t="str">
        <f t="shared" si="105"/>
        <v/>
      </c>
      <c r="AS226" s="126" t="str">
        <f t="shared" si="106"/>
        <v/>
      </c>
      <c r="AT226" s="127">
        <v>1347</v>
      </c>
      <c r="AU226" s="128"/>
      <c r="AV226" s="129"/>
      <c r="AW226" s="126" t="str">
        <f t="shared" si="107"/>
        <v/>
      </c>
      <c r="AX226" s="126" t="str">
        <f t="shared" si="108"/>
        <v/>
      </c>
      <c r="AY226" s="143" t="str">
        <f t="shared" si="109"/>
        <v/>
      </c>
      <c r="AZ226" s="97"/>
      <c r="BA226" s="68"/>
      <c r="BB226" s="68"/>
      <c r="BC226" s="68"/>
      <c r="BD226" s="68"/>
      <c r="BE226" s="15"/>
      <c r="BF226" s="5">
        <f t="shared" si="110"/>
        <v>12350</v>
      </c>
      <c r="BG226" s="42">
        <v>7490</v>
      </c>
      <c r="BH226" s="42">
        <v>0</v>
      </c>
      <c r="BI226" s="42"/>
      <c r="BJ226" s="42"/>
      <c r="BK226" s="42"/>
      <c r="BL226" s="42"/>
      <c r="BM226" s="15">
        <v>4860</v>
      </c>
    </row>
    <row r="227" spans="1:65" outlineLevel="5">
      <c r="A227" s="22">
        <f t="shared" si="80"/>
        <v>7</v>
      </c>
      <c r="B227" s="9">
        <f t="shared" si="111"/>
        <v>44017</v>
      </c>
      <c r="C227" s="51">
        <v>426500</v>
      </c>
      <c r="D227" s="64">
        <f t="shared" si="100"/>
        <v>34.299999999999997</v>
      </c>
      <c r="E227" s="12">
        <v>33</v>
      </c>
      <c r="F227" s="12">
        <v>35</v>
      </c>
      <c r="G227" s="12">
        <v>34</v>
      </c>
      <c r="H227" s="12">
        <v>37</v>
      </c>
      <c r="I227" s="12">
        <v>32</v>
      </c>
      <c r="J227" s="12">
        <v>34</v>
      </c>
      <c r="K227" s="12">
        <v>33</v>
      </c>
      <c r="L227" s="12">
        <v>36</v>
      </c>
      <c r="M227" s="74" t="str">
        <f t="shared" si="101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102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3"/>
        <v/>
      </c>
      <c r="AF227" s="41"/>
      <c r="AG227" s="41"/>
      <c r="AH227" s="41"/>
      <c r="AI227" s="41"/>
      <c r="AJ227" s="41"/>
      <c r="AK227" s="41"/>
      <c r="AL227" s="41"/>
      <c r="AM227" s="41"/>
      <c r="AN227" s="45">
        <f t="shared" si="104"/>
        <v>28.773448773448774</v>
      </c>
      <c r="AO227" s="41">
        <v>1386</v>
      </c>
      <c r="AP227" s="110"/>
      <c r="AQ227" s="111"/>
      <c r="AR227" s="126" t="str">
        <f t="shared" si="105"/>
        <v/>
      </c>
      <c r="AS227" s="126" t="str">
        <f t="shared" si="106"/>
        <v/>
      </c>
      <c r="AT227" s="127">
        <v>1298</v>
      </c>
      <c r="AU227" s="128"/>
      <c r="AV227" s="129"/>
      <c r="AW227" s="126" t="str">
        <f t="shared" si="107"/>
        <v/>
      </c>
      <c r="AX227" s="126" t="str">
        <f t="shared" si="108"/>
        <v/>
      </c>
      <c r="AY227" s="143" t="str">
        <f t="shared" si="109"/>
        <v/>
      </c>
      <c r="AZ227" s="97"/>
      <c r="BA227" s="68"/>
      <c r="BB227" s="68"/>
      <c r="BC227" s="68"/>
      <c r="BD227" s="68"/>
      <c r="BE227" s="15"/>
      <c r="BF227" s="5">
        <f t="shared" si="110"/>
        <v>7790</v>
      </c>
      <c r="BG227" s="42">
        <v>2970</v>
      </c>
      <c r="BH227" s="42">
        <v>0</v>
      </c>
      <c r="BI227" s="42"/>
      <c r="BJ227" s="42"/>
      <c r="BK227" s="42"/>
      <c r="BL227" s="42"/>
      <c r="BM227" s="15">
        <v>4820</v>
      </c>
    </row>
    <row r="228" spans="1:65" outlineLevel="5">
      <c r="A228" s="22">
        <f t="shared" si="80"/>
        <v>7</v>
      </c>
      <c r="B228" s="9">
        <f t="shared" si="111"/>
        <v>44018</v>
      </c>
      <c r="C228" s="51">
        <v>432645</v>
      </c>
      <c r="D228" s="64">
        <f t="shared" si="100"/>
        <v>33.799999999999997</v>
      </c>
      <c r="E228" s="12">
        <v>32</v>
      </c>
      <c r="F228" s="12">
        <v>35</v>
      </c>
      <c r="G228" s="12">
        <v>34</v>
      </c>
      <c r="H228" s="12">
        <v>36</v>
      </c>
      <c r="I228" s="12">
        <v>31</v>
      </c>
      <c r="J228" s="12">
        <v>34</v>
      </c>
      <c r="K228" s="12">
        <v>33</v>
      </c>
      <c r="L228" s="12">
        <v>35</v>
      </c>
      <c r="M228" s="74" t="str">
        <f t="shared" si="101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102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3"/>
        <v/>
      </c>
      <c r="AF228" s="41"/>
      <c r="AG228" s="41"/>
      <c r="AH228" s="41"/>
      <c r="AI228" s="41"/>
      <c r="AJ228" s="41"/>
      <c r="AK228" s="41"/>
      <c r="AL228" s="41"/>
      <c r="AM228" s="41"/>
      <c r="AN228" s="45">
        <f t="shared" si="104"/>
        <v>36.221616712079928</v>
      </c>
      <c r="AO228" s="41">
        <v>1101</v>
      </c>
      <c r="AP228" s="110"/>
      <c r="AQ228" s="111"/>
      <c r="AR228" s="126" t="str">
        <f t="shared" si="105"/>
        <v/>
      </c>
      <c r="AS228" s="126" t="str">
        <f t="shared" si="106"/>
        <v/>
      </c>
      <c r="AT228" s="127">
        <v>1329</v>
      </c>
      <c r="AU228" s="128"/>
      <c r="AV228" s="129"/>
      <c r="AW228" s="126" t="str">
        <f t="shared" si="107"/>
        <v/>
      </c>
      <c r="AX228" s="126" t="str">
        <f t="shared" si="108"/>
        <v/>
      </c>
      <c r="AY228" s="143" t="str">
        <f t="shared" si="109"/>
        <v/>
      </c>
      <c r="AZ228" s="97">
        <v>79</v>
      </c>
      <c r="BA228" s="68"/>
      <c r="BB228" s="68"/>
      <c r="BC228" s="68"/>
      <c r="BD228" s="68"/>
      <c r="BE228" s="15"/>
      <c r="BF228" s="5">
        <f t="shared" si="110"/>
        <v>6814</v>
      </c>
      <c r="BG228" s="42">
        <v>170</v>
      </c>
      <c r="BH228" s="42">
        <v>0</v>
      </c>
      <c r="BI228" s="42"/>
      <c r="BJ228" s="42">
        <v>1904</v>
      </c>
      <c r="BK228" s="42"/>
      <c r="BL228" s="42"/>
      <c r="BM228" s="15">
        <v>4740</v>
      </c>
    </row>
    <row r="229" spans="1:65" outlineLevel="5">
      <c r="A229" s="22">
        <f t="shared" si="80"/>
        <v>7</v>
      </c>
      <c r="B229" s="9">
        <f t="shared" si="111"/>
        <v>44019</v>
      </c>
      <c r="C229" s="51">
        <v>451259</v>
      </c>
      <c r="D229" s="64">
        <f t="shared" si="100"/>
        <v>33.5</v>
      </c>
      <c r="E229" s="12">
        <v>31</v>
      </c>
      <c r="F229" s="12">
        <v>35</v>
      </c>
      <c r="G229" s="12">
        <v>34</v>
      </c>
      <c r="H229" s="12">
        <v>36</v>
      </c>
      <c r="I229" s="12">
        <v>30</v>
      </c>
      <c r="J229" s="12">
        <v>34</v>
      </c>
      <c r="K229" s="12">
        <v>33</v>
      </c>
      <c r="L229" s="12">
        <v>35</v>
      </c>
      <c r="M229" s="74" t="str">
        <f t="shared" si="101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2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3"/>
        <v/>
      </c>
      <c r="AF229" s="41"/>
      <c r="AG229" s="41"/>
      <c r="AH229" s="41"/>
      <c r="AI229" s="41"/>
      <c r="AJ229" s="41"/>
      <c r="AK229" s="41"/>
      <c r="AL229" s="41"/>
      <c r="AM229" s="41"/>
      <c r="AN229" s="45">
        <f t="shared" si="104"/>
        <v>27.203274215552526</v>
      </c>
      <c r="AO229" s="41">
        <v>1466</v>
      </c>
      <c r="AP229" s="110"/>
      <c r="AQ229" s="111"/>
      <c r="AR229" s="126" t="str">
        <f t="shared" si="105"/>
        <v/>
      </c>
      <c r="AS229" s="126" t="str">
        <f t="shared" si="106"/>
        <v/>
      </c>
      <c r="AT229" s="127">
        <v>1775</v>
      </c>
      <c r="AU229" s="128"/>
      <c r="AV229" s="129"/>
      <c r="AW229" s="126" t="str">
        <f t="shared" si="107"/>
        <v/>
      </c>
      <c r="AX229" s="126" t="str">
        <f t="shared" si="108"/>
        <v/>
      </c>
      <c r="AY229" s="143" t="str">
        <f t="shared" si="109"/>
        <v/>
      </c>
      <c r="AZ229" s="97">
        <v>79.599999999999994</v>
      </c>
      <c r="BA229" s="68"/>
      <c r="BB229" s="68"/>
      <c r="BC229" s="68"/>
      <c r="BD229" s="68"/>
      <c r="BE229" s="15"/>
      <c r="BF229" s="5">
        <f t="shared" si="110"/>
        <v>10142</v>
      </c>
      <c r="BG229" s="42">
        <v>0</v>
      </c>
      <c r="BH229" s="42">
        <v>0</v>
      </c>
      <c r="BI229" s="42"/>
      <c r="BJ229" s="42">
        <v>5342</v>
      </c>
      <c r="BK229" s="42"/>
      <c r="BL229" s="42"/>
      <c r="BM229" s="15">
        <v>4800</v>
      </c>
    </row>
    <row r="230" spans="1:65" outlineLevel="5">
      <c r="A230" s="22">
        <f t="shared" si="80"/>
        <v>7</v>
      </c>
      <c r="B230" s="9">
        <f t="shared" si="111"/>
        <v>44020</v>
      </c>
      <c r="C230" s="51">
        <v>443072</v>
      </c>
      <c r="D230" s="64">
        <f t="shared" si="100"/>
        <v>33.299999999999997</v>
      </c>
      <c r="E230" s="12">
        <v>31</v>
      </c>
      <c r="F230" s="12">
        <v>34</v>
      </c>
      <c r="G230" s="12">
        <v>34</v>
      </c>
      <c r="H230" s="12">
        <v>36</v>
      </c>
      <c r="I230" s="12">
        <v>30</v>
      </c>
      <c r="J230" s="12">
        <v>33</v>
      </c>
      <c r="K230" s="12">
        <v>33</v>
      </c>
      <c r="L230" s="12">
        <v>35</v>
      </c>
      <c r="M230" s="74" t="str">
        <f t="shared" si="101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102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3"/>
        <v/>
      </c>
      <c r="AF230" s="41"/>
      <c r="AG230" s="41"/>
      <c r="AH230" s="41"/>
      <c r="AI230" s="41"/>
      <c r="AJ230" s="41"/>
      <c r="AK230" s="41"/>
      <c r="AL230" s="41"/>
      <c r="AM230" s="41"/>
      <c r="AN230" s="45">
        <f t="shared" si="104"/>
        <v>25.336721728081322</v>
      </c>
      <c r="AO230" s="41">
        <v>1574</v>
      </c>
      <c r="AP230" s="110"/>
      <c r="AQ230" s="111"/>
      <c r="AR230" s="126" t="str">
        <f t="shared" si="105"/>
        <v/>
      </c>
      <c r="AS230" s="126" t="str">
        <f t="shared" si="106"/>
        <v/>
      </c>
      <c r="AT230" s="127">
        <v>1753</v>
      </c>
      <c r="AU230" s="128"/>
      <c r="AV230" s="129"/>
      <c r="AW230" s="126" t="str">
        <f t="shared" si="107"/>
        <v/>
      </c>
      <c r="AX230" s="126" t="str">
        <f t="shared" si="108"/>
        <v/>
      </c>
      <c r="AY230" s="143" t="str">
        <f t="shared" si="109"/>
        <v/>
      </c>
      <c r="AZ230" s="97">
        <v>78.2</v>
      </c>
      <c r="BA230" s="68"/>
      <c r="BB230" s="68"/>
      <c r="BC230" s="68"/>
      <c r="BD230" s="68"/>
      <c r="BE230" s="15"/>
      <c r="BF230" s="5">
        <f t="shared" si="110"/>
        <v>4890</v>
      </c>
      <c r="BG230" s="42">
        <v>0</v>
      </c>
      <c r="BH230" s="42">
        <v>0</v>
      </c>
      <c r="BI230" s="42"/>
      <c r="BJ230" s="42"/>
      <c r="BK230" s="42"/>
      <c r="BL230" s="42"/>
      <c r="BM230" s="15">
        <v>4890</v>
      </c>
    </row>
    <row r="231" spans="1:65" outlineLevel="5">
      <c r="A231" s="22">
        <f t="shared" si="80"/>
        <v>7</v>
      </c>
      <c r="B231" s="9">
        <f t="shared" si="111"/>
        <v>44021</v>
      </c>
      <c r="C231" s="51">
        <v>417558</v>
      </c>
      <c r="D231" s="64">
        <f t="shared" si="100"/>
        <v>33.299999999999997</v>
      </c>
      <c r="E231" s="12">
        <v>30</v>
      </c>
      <c r="F231" s="12">
        <v>34</v>
      </c>
      <c r="G231" s="12">
        <v>35</v>
      </c>
      <c r="H231" s="12">
        <v>36</v>
      </c>
      <c r="I231" s="12">
        <v>29</v>
      </c>
      <c r="J231" s="12">
        <v>33</v>
      </c>
      <c r="K231" s="12">
        <v>34</v>
      </c>
      <c r="L231" s="12">
        <v>35</v>
      </c>
      <c r="M231" s="74" t="str">
        <f t="shared" si="101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2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3"/>
        <v/>
      </c>
      <c r="AF231" s="41"/>
      <c r="AG231" s="41"/>
      <c r="AH231" s="41"/>
      <c r="AI231" s="41"/>
      <c r="AJ231" s="41"/>
      <c r="AK231" s="41"/>
      <c r="AL231" s="41"/>
      <c r="AM231" s="41"/>
      <c r="AN231" s="45">
        <f t="shared" si="104"/>
        <v>24.754810676598385</v>
      </c>
      <c r="AO231" s="41">
        <v>1611</v>
      </c>
      <c r="AP231" s="110"/>
      <c r="AQ231" s="111"/>
      <c r="AR231" s="126" t="str">
        <f t="shared" si="105"/>
        <v/>
      </c>
      <c r="AS231" s="126" t="str">
        <f t="shared" si="106"/>
        <v/>
      </c>
      <c r="AT231" s="127">
        <v>1872</v>
      </c>
      <c r="AU231" s="128"/>
      <c r="AV231" s="129"/>
      <c r="AW231" s="126" t="str">
        <f t="shared" si="107"/>
        <v/>
      </c>
      <c r="AX231" s="126" t="str">
        <f t="shared" si="108"/>
        <v/>
      </c>
      <c r="AY231" s="143" t="str">
        <f t="shared" si="109"/>
        <v/>
      </c>
      <c r="AZ231" s="97">
        <v>79.7</v>
      </c>
      <c r="BA231" s="68"/>
      <c r="BB231" s="68"/>
      <c r="BC231" s="68"/>
      <c r="BD231" s="68"/>
      <c r="BE231" s="15"/>
      <c r="BF231" s="5">
        <f t="shared" si="110"/>
        <v>13363</v>
      </c>
      <c r="BG231" s="42">
        <v>0</v>
      </c>
      <c r="BH231" s="42">
        <v>0</v>
      </c>
      <c r="BI231" s="42"/>
      <c r="BJ231" s="42">
        <v>8393</v>
      </c>
      <c r="BK231" s="42"/>
      <c r="BL231" s="42"/>
      <c r="BM231" s="15">
        <v>4970</v>
      </c>
    </row>
    <row r="232" spans="1:65" outlineLevel="5">
      <c r="A232" s="22">
        <f t="shared" si="80"/>
        <v>7</v>
      </c>
      <c r="B232" s="9">
        <f t="shared" si="111"/>
        <v>44022</v>
      </c>
      <c r="C232" s="51">
        <v>578605</v>
      </c>
      <c r="D232" s="64">
        <f t="shared" si="100"/>
        <v>33.5</v>
      </c>
      <c r="E232" s="12">
        <v>31</v>
      </c>
      <c r="F232" s="12">
        <v>34</v>
      </c>
      <c r="G232" s="12">
        <v>35</v>
      </c>
      <c r="H232" s="12">
        <v>36</v>
      </c>
      <c r="I232" s="12">
        <v>30</v>
      </c>
      <c r="J232" s="12">
        <v>33</v>
      </c>
      <c r="K232" s="12">
        <v>34</v>
      </c>
      <c r="L232" s="12">
        <v>35</v>
      </c>
      <c r="M232" s="74">
        <f t="shared" si="101"/>
        <v>7.3</v>
      </c>
      <c r="N232" s="83">
        <v>7.34</v>
      </c>
      <c r="O232" s="83">
        <v>7.3</v>
      </c>
      <c r="P232" s="83">
        <v>7.33</v>
      </c>
      <c r="Q232" s="83">
        <v>7.36</v>
      </c>
      <c r="R232" s="83"/>
      <c r="S232" s="83"/>
      <c r="T232" s="83"/>
      <c r="U232" s="83"/>
      <c r="V232" s="5" t="str">
        <f t="shared" si="102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3"/>
        <v/>
      </c>
      <c r="AF232" s="41"/>
      <c r="AG232" s="41"/>
      <c r="AH232" s="41"/>
      <c r="AI232" s="41"/>
      <c r="AJ232" s="41"/>
      <c r="AK232" s="41"/>
      <c r="AL232" s="41"/>
      <c r="AM232" s="41"/>
      <c r="AN232" s="45">
        <f t="shared" si="104"/>
        <v>23.908872901678656</v>
      </c>
      <c r="AO232" s="41">
        <v>1668</v>
      </c>
      <c r="AP232" s="110">
        <v>2.37</v>
      </c>
      <c r="AQ232" s="111">
        <v>1.77</v>
      </c>
      <c r="AR232" s="126">
        <f t="shared" si="105"/>
        <v>74.683544303797461</v>
      </c>
      <c r="AS232" s="126">
        <f t="shared" si="106"/>
        <v>25.316455696202539</v>
      </c>
      <c r="AT232" s="127">
        <v>1915</v>
      </c>
      <c r="AU232" s="128">
        <v>2.27</v>
      </c>
      <c r="AV232" s="129">
        <v>1.32</v>
      </c>
      <c r="AW232" s="126">
        <f t="shared" si="107"/>
        <v>58.149779735682827</v>
      </c>
      <c r="AX232" s="126">
        <f t="shared" si="108"/>
        <v>41.850220264317173</v>
      </c>
      <c r="AY232" s="143">
        <f t="shared" si="109"/>
        <v>52.89919714540585</v>
      </c>
      <c r="AZ232" s="97">
        <v>79.5</v>
      </c>
      <c r="BA232" s="68"/>
      <c r="BB232" s="68"/>
      <c r="BC232" s="68"/>
      <c r="BD232" s="68"/>
      <c r="BE232" s="15"/>
      <c r="BF232" s="5">
        <f t="shared" si="110"/>
        <v>11747</v>
      </c>
      <c r="BG232" s="42">
        <v>0</v>
      </c>
      <c r="BH232" s="42">
        <v>0</v>
      </c>
      <c r="BI232" s="42"/>
      <c r="BJ232" s="42">
        <v>7027</v>
      </c>
      <c r="BK232" s="42"/>
      <c r="BL232" s="42"/>
      <c r="BM232" s="15">
        <v>4720</v>
      </c>
    </row>
    <row r="233" spans="1:65" outlineLevel="5">
      <c r="A233" s="22">
        <f t="shared" si="80"/>
        <v>7</v>
      </c>
      <c r="B233" s="9">
        <f t="shared" si="111"/>
        <v>44023</v>
      </c>
      <c r="C233" s="51">
        <v>543717</v>
      </c>
      <c r="D233" s="64">
        <f t="shared" si="100"/>
        <v>33.299999999999997</v>
      </c>
      <c r="E233" s="12">
        <v>31</v>
      </c>
      <c r="F233" s="12">
        <v>34</v>
      </c>
      <c r="G233" s="12">
        <v>35</v>
      </c>
      <c r="H233" s="12">
        <v>35</v>
      </c>
      <c r="I233" s="12">
        <v>30</v>
      </c>
      <c r="J233" s="12">
        <v>33</v>
      </c>
      <c r="K233" s="12">
        <v>34</v>
      </c>
      <c r="L233" s="12">
        <v>34</v>
      </c>
      <c r="M233" s="74" t="str">
        <f t="shared" si="101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102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3"/>
        <v/>
      </c>
      <c r="AF233" s="41"/>
      <c r="AG233" s="41"/>
      <c r="AH233" s="41"/>
      <c r="AI233" s="41"/>
      <c r="AJ233" s="41"/>
      <c r="AK233" s="41"/>
      <c r="AL233" s="41"/>
      <c r="AM233" s="41"/>
      <c r="AN233" s="45">
        <f t="shared" si="104"/>
        <v>21.650380021715527</v>
      </c>
      <c r="AO233" s="41">
        <v>1842</v>
      </c>
      <c r="AP233" s="110"/>
      <c r="AQ233" s="111"/>
      <c r="AR233" s="126" t="str">
        <f t="shared" si="105"/>
        <v/>
      </c>
      <c r="AS233" s="126" t="str">
        <f t="shared" si="106"/>
        <v/>
      </c>
      <c r="AT233" s="127">
        <v>1880</v>
      </c>
      <c r="AU233" s="128"/>
      <c r="AV233" s="129"/>
      <c r="AW233" s="126" t="str">
        <f t="shared" si="107"/>
        <v/>
      </c>
      <c r="AX233" s="126" t="str">
        <f t="shared" si="108"/>
        <v/>
      </c>
      <c r="AY233" s="143" t="str">
        <f t="shared" si="109"/>
        <v/>
      </c>
      <c r="AZ233" s="97"/>
      <c r="BA233" s="68"/>
      <c r="BB233" s="68"/>
      <c r="BC233" s="68"/>
      <c r="BD233" s="68"/>
      <c r="BE233" s="15"/>
      <c r="BF233" s="5">
        <f t="shared" si="110"/>
        <v>11937</v>
      </c>
      <c r="BG233" s="42">
        <v>0</v>
      </c>
      <c r="BH233" s="42">
        <v>0</v>
      </c>
      <c r="BI233" s="42"/>
      <c r="BJ233" s="42">
        <v>6647</v>
      </c>
      <c r="BK233" s="42"/>
      <c r="BL233" s="42"/>
      <c r="BM233" s="15">
        <v>5290</v>
      </c>
    </row>
    <row r="234" spans="1:65" outlineLevel="5">
      <c r="A234" s="22">
        <f t="shared" si="80"/>
        <v>7</v>
      </c>
      <c r="B234" s="9">
        <f t="shared" si="111"/>
        <v>44024</v>
      </c>
      <c r="C234" s="51">
        <v>545794</v>
      </c>
      <c r="D234" s="64">
        <f t="shared" si="100"/>
        <v>32.799999999999997</v>
      </c>
      <c r="E234" s="12">
        <v>30</v>
      </c>
      <c r="F234" s="12">
        <v>34</v>
      </c>
      <c r="G234" s="12">
        <v>34</v>
      </c>
      <c r="H234" s="12">
        <v>35</v>
      </c>
      <c r="I234" s="12">
        <v>29</v>
      </c>
      <c r="J234" s="12">
        <v>33</v>
      </c>
      <c r="K234" s="12">
        <v>33</v>
      </c>
      <c r="L234" s="12">
        <v>34</v>
      </c>
      <c r="M234" s="74" t="str">
        <f t="shared" si="101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102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3"/>
        <v/>
      </c>
      <c r="AF234" s="41"/>
      <c r="AG234" s="41"/>
      <c r="AH234" s="41"/>
      <c r="AI234" s="41"/>
      <c r="AJ234" s="41"/>
      <c r="AK234" s="41"/>
      <c r="AL234" s="41"/>
      <c r="AM234" s="41"/>
      <c r="AN234" s="45">
        <f t="shared" si="104"/>
        <v>22.505643340857787</v>
      </c>
      <c r="AO234" s="41">
        <v>1772</v>
      </c>
      <c r="AP234" s="110"/>
      <c r="AQ234" s="111"/>
      <c r="AR234" s="126" t="str">
        <f t="shared" si="105"/>
        <v/>
      </c>
      <c r="AS234" s="126" t="str">
        <f t="shared" si="106"/>
        <v/>
      </c>
      <c r="AT234" s="127">
        <v>1843</v>
      </c>
      <c r="AU234" s="128"/>
      <c r="AV234" s="129"/>
      <c r="AW234" s="126" t="str">
        <f t="shared" si="107"/>
        <v/>
      </c>
      <c r="AX234" s="126" t="str">
        <f t="shared" si="108"/>
        <v/>
      </c>
      <c r="AY234" s="143" t="str">
        <f t="shared" si="109"/>
        <v/>
      </c>
      <c r="AZ234" s="97"/>
      <c r="BA234" s="68"/>
      <c r="BB234" s="68"/>
      <c r="BC234" s="68"/>
      <c r="BD234" s="68"/>
      <c r="BE234" s="15"/>
      <c r="BF234" s="5">
        <f t="shared" si="110"/>
        <v>12058</v>
      </c>
      <c r="BG234" s="42">
        <v>0</v>
      </c>
      <c r="BH234" s="42">
        <v>0</v>
      </c>
      <c r="BI234" s="42"/>
      <c r="BJ234" s="42">
        <v>7268</v>
      </c>
      <c r="BK234" s="42"/>
      <c r="BL234" s="42"/>
      <c r="BM234" s="15">
        <v>4790</v>
      </c>
    </row>
    <row r="235" spans="1:65" outlineLevel="5">
      <c r="A235" s="22">
        <f t="shared" ref="A235:A306" si="112">MONTH(B235)</f>
        <v>7</v>
      </c>
      <c r="B235" s="9">
        <f t="shared" si="111"/>
        <v>44025</v>
      </c>
      <c r="C235" s="51">
        <v>589397</v>
      </c>
      <c r="D235" s="64">
        <f t="shared" si="100"/>
        <v>32.799999999999997</v>
      </c>
      <c r="E235" s="12">
        <v>30</v>
      </c>
      <c r="F235" s="12">
        <v>34</v>
      </c>
      <c r="G235" s="12">
        <v>34</v>
      </c>
      <c r="H235" s="12">
        <v>35</v>
      </c>
      <c r="I235" s="12">
        <v>29</v>
      </c>
      <c r="J235" s="12">
        <v>33</v>
      </c>
      <c r="K235" s="12">
        <v>33</v>
      </c>
      <c r="L235" s="12">
        <v>34</v>
      </c>
      <c r="M235" s="74" t="str">
        <f t="shared" si="101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2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3"/>
        <v/>
      </c>
      <c r="AF235" s="41"/>
      <c r="AG235" s="41"/>
      <c r="AH235" s="41"/>
      <c r="AI235" s="41"/>
      <c r="AJ235" s="41"/>
      <c r="AK235" s="41"/>
      <c r="AL235" s="41"/>
      <c r="AM235" s="41"/>
      <c r="AN235" s="45">
        <f t="shared" si="104"/>
        <v>26.891436277815238</v>
      </c>
      <c r="AO235" s="41">
        <v>1483</v>
      </c>
      <c r="AP235" s="110"/>
      <c r="AQ235" s="111"/>
      <c r="AR235" s="126" t="str">
        <f t="shared" si="105"/>
        <v/>
      </c>
      <c r="AS235" s="126" t="str">
        <f t="shared" si="106"/>
        <v/>
      </c>
      <c r="AT235" s="127">
        <v>1866</v>
      </c>
      <c r="AU235" s="128"/>
      <c r="AV235" s="129"/>
      <c r="AW235" s="126" t="str">
        <f t="shared" si="107"/>
        <v/>
      </c>
      <c r="AX235" s="126" t="str">
        <f t="shared" si="108"/>
        <v/>
      </c>
      <c r="AY235" s="143" t="str">
        <f t="shared" si="109"/>
        <v/>
      </c>
      <c r="AZ235" s="97">
        <v>79.7</v>
      </c>
      <c r="BA235" s="68"/>
      <c r="BB235" s="68"/>
      <c r="BC235" s="68"/>
      <c r="BD235" s="68"/>
      <c r="BE235" s="15"/>
      <c r="BF235" s="5">
        <f t="shared" si="110"/>
        <v>15236</v>
      </c>
      <c r="BG235" s="42">
        <v>3740</v>
      </c>
      <c r="BH235" s="42">
        <v>0</v>
      </c>
      <c r="BI235" s="42"/>
      <c r="BJ235" s="42">
        <v>7036</v>
      </c>
      <c r="BK235" s="42"/>
      <c r="BL235" s="42"/>
      <c r="BM235" s="15">
        <v>4460</v>
      </c>
    </row>
    <row r="236" spans="1:65" outlineLevel="5">
      <c r="A236" s="22">
        <f t="shared" si="112"/>
        <v>7</v>
      </c>
      <c r="B236" s="9">
        <f t="shared" si="111"/>
        <v>44026</v>
      </c>
      <c r="C236" s="51">
        <v>581841</v>
      </c>
      <c r="D236" s="64">
        <f t="shared" si="100"/>
        <v>33</v>
      </c>
      <c r="E236" s="12">
        <v>30</v>
      </c>
      <c r="F236" s="12">
        <v>34</v>
      </c>
      <c r="G236" s="12">
        <v>35</v>
      </c>
      <c r="H236" s="12">
        <v>35</v>
      </c>
      <c r="I236" s="12">
        <v>29</v>
      </c>
      <c r="J236" s="12">
        <v>33</v>
      </c>
      <c r="K236" s="12">
        <v>34</v>
      </c>
      <c r="L236" s="12">
        <v>34</v>
      </c>
      <c r="M236" s="74" t="str">
        <f t="shared" si="101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2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3"/>
        <v/>
      </c>
      <c r="AF236" s="41"/>
      <c r="AG236" s="41"/>
      <c r="AH236" s="41"/>
      <c r="AI236" s="41"/>
      <c r="AJ236" s="41"/>
      <c r="AK236" s="41"/>
      <c r="AL236" s="41"/>
      <c r="AM236" s="41"/>
      <c r="AN236" s="45">
        <f t="shared" si="104"/>
        <v>24.155057540884311</v>
      </c>
      <c r="AO236" s="41">
        <v>1651</v>
      </c>
      <c r="AP236" s="110"/>
      <c r="AQ236" s="111"/>
      <c r="AR236" s="126" t="str">
        <f t="shared" si="105"/>
        <v/>
      </c>
      <c r="AS236" s="126" t="str">
        <f t="shared" si="106"/>
        <v/>
      </c>
      <c r="AT236" s="127">
        <v>1902</v>
      </c>
      <c r="AU236" s="128"/>
      <c r="AV236" s="129"/>
      <c r="AW236" s="126" t="str">
        <f t="shared" si="107"/>
        <v/>
      </c>
      <c r="AX236" s="126" t="str">
        <f t="shared" si="108"/>
        <v/>
      </c>
      <c r="AY236" s="143" t="str">
        <f t="shared" si="109"/>
        <v/>
      </c>
      <c r="AZ236" s="97">
        <v>79.599999999999994</v>
      </c>
      <c r="BA236" s="68"/>
      <c r="BB236" s="68"/>
      <c r="BC236" s="68"/>
      <c r="BD236" s="68"/>
      <c r="BE236" s="15"/>
      <c r="BF236" s="5">
        <f t="shared" si="110"/>
        <v>16744</v>
      </c>
      <c r="BG236" s="42">
        <v>3490</v>
      </c>
      <c r="BH236" s="42">
        <v>0</v>
      </c>
      <c r="BI236" s="42"/>
      <c r="BJ236" s="42">
        <v>8274</v>
      </c>
      <c r="BK236" s="42"/>
      <c r="BL236" s="42"/>
      <c r="BM236" s="15">
        <v>4980</v>
      </c>
    </row>
    <row r="237" spans="1:65" outlineLevel="5">
      <c r="A237" s="22">
        <f t="shared" si="112"/>
        <v>7</v>
      </c>
      <c r="B237" s="9">
        <f t="shared" si="111"/>
        <v>44027</v>
      </c>
      <c r="C237" s="51">
        <v>571538</v>
      </c>
      <c r="D237" s="64">
        <f t="shared" si="100"/>
        <v>33</v>
      </c>
      <c r="E237" s="12">
        <v>30</v>
      </c>
      <c r="F237" s="12">
        <v>34</v>
      </c>
      <c r="G237" s="12">
        <v>35</v>
      </c>
      <c r="H237" s="12">
        <v>35</v>
      </c>
      <c r="I237" s="12">
        <v>29</v>
      </c>
      <c r="J237" s="12">
        <v>33</v>
      </c>
      <c r="K237" s="12">
        <v>34</v>
      </c>
      <c r="L237" s="12">
        <v>34</v>
      </c>
      <c r="M237" s="74" t="str">
        <f t="shared" si="101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102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3"/>
        <v/>
      </c>
      <c r="AF237" s="41"/>
      <c r="AG237" s="41"/>
      <c r="AH237" s="41"/>
      <c r="AI237" s="41"/>
      <c r="AJ237" s="41"/>
      <c r="AK237" s="41"/>
      <c r="AL237" s="41"/>
      <c r="AM237" s="41"/>
      <c r="AN237" s="45">
        <f t="shared" si="104"/>
        <v>24.925000000000001</v>
      </c>
      <c r="AO237" s="41">
        <v>1600</v>
      </c>
      <c r="AP237" s="110"/>
      <c r="AQ237" s="111"/>
      <c r="AR237" s="126" t="str">
        <f t="shared" si="105"/>
        <v/>
      </c>
      <c r="AS237" s="126" t="str">
        <f t="shared" si="106"/>
        <v/>
      </c>
      <c r="AT237" s="127">
        <v>1861</v>
      </c>
      <c r="AU237" s="128"/>
      <c r="AV237" s="129"/>
      <c r="AW237" s="126" t="str">
        <f t="shared" si="107"/>
        <v/>
      </c>
      <c r="AX237" s="126" t="str">
        <f t="shared" si="108"/>
        <v/>
      </c>
      <c r="AY237" s="143" t="str">
        <f t="shared" si="109"/>
        <v/>
      </c>
      <c r="AZ237" s="97">
        <v>79.599999999999994</v>
      </c>
      <c r="BA237" s="68"/>
      <c r="BB237" s="68"/>
      <c r="BC237" s="68"/>
      <c r="BD237" s="68"/>
      <c r="BE237" s="15"/>
      <c r="BF237" s="5">
        <f t="shared" si="110"/>
        <v>13444</v>
      </c>
      <c r="BG237" s="42">
        <v>0</v>
      </c>
      <c r="BH237" s="42">
        <v>0</v>
      </c>
      <c r="BI237" s="42"/>
      <c r="BJ237" s="42">
        <v>8994</v>
      </c>
      <c r="BK237" s="42"/>
      <c r="BL237" s="42"/>
      <c r="BM237" s="15">
        <v>4450</v>
      </c>
    </row>
    <row r="238" spans="1:65" outlineLevel="5">
      <c r="A238" s="22">
        <f t="shared" si="112"/>
        <v>7</v>
      </c>
      <c r="B238" s="9">
        <f t="shared" si="111"/>
        <v>44028</v>
      </c>
      <c r="C238" s="51">
        <v>553480</v>
      </c>
      <c r="D238" s="64">
        <f t="shared" si="100"/>
        <v>32.799999999999997</v>
      </c>
      <c r="E238" s="12">
        <v>30</v>
      </c>
      <c r="F238" s="12">
        <v>33</v>
      </c>
      <c r="G238" s="12">
        <v>35</v>
      </c>
      <c r="H238" s="12">
        <v>35</v>
      </c>
      <c r="I238" s="12">
        <v>29</v>
      </c>
      <c r="J238" s="12">
        <v>32</v>
      </c>
      <c r="K238" s="12">
        <v>34</v>
      </c>
      <c r="L238" s="12">
        <v>34</v>
      </c>
      <c r="M238" s="74" t="str">
        <f t="shared" si="101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2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3"/>
        <v/>
      </c>
      <c r="AF238" s="41"/>
      <c r="AG238" s="41"/>
      <c r="AH238" s="41"/>
      <c r="AI238" s="41"/>
      <c r="AJ238" s="41"/>
      <c r="AK238" s="41"/>
      <c r="AL238" s="41"/>
      <c r="AM238" s="41"/>
      <c r="AN238" s="45">
        <f t="shared" si="104"/>
        <v>21.178969729155604</v>
      </c>
      <c r="AO238" s="41">
        <v>1883</v>
      </c>
      <c r="AP238" s="110"/>
      <c r="AQ238" s="111"/>
      <c r="AR238" s="126" t="str">
        <f t="shared" si="105"/>
        <v/>
      </c>
      <c r="AS238" s="126" t="str">
        <f t="shared" si="106"/>
        <v/>
      </c>
      <c r="AT238" s="127">
        <v>1858</v>
      </c>
      <c r="AU238" s="128"/>
      <c r="AV238" s="129"/>
      <c r="AW238" s="126" t="str">
        <f t="shared" si="107"/>
        <v/>
      </c>
      <c r="AX238" s="126" t="str">
        <f t="shared" si="108"/>
        <v/>
      </c>
      <c r="AY238" s="143" t="str">
        <f t="shared" si="109"/>
        <v/>
      </c>
      <c r="AZ238" s="97">
        <v>79.8</v>
      </c>
      <c r="BA238" s="68"/>
      <c r="BB238" s="68"/>
      <c r="BC238" s="68"/>
      <c r="BD238" s="68"/>
      <c r="BE238" s="15"/>
      <c r="BF238" s="5">
        <f t="shared" si="110"/>
        <v>19181</v>
      </c>
      <c r="BG238" s="42">
        <v>3100</v>
      </c>
      <c r="BH238" s="42">
        <v>3920</v>
      </c>
      <c r="BI238" s="42"/>
      <c r="BJ238" s="42">
        <v>7221</v>
      </c>
      <c r="BK238" s="42"/>
      <c r="BL238" s="42"/>
      <c r="BM238" s="15">
        <v>4940</v>
      </c>
    </row>
    <row r="239" spans="1:65" outlineLevel="5">
      <c r="A239" s="22">
        <f t="shared" si="112"/>
        <v>7</v>
      </c>
      <c r="B239" s="9">
        <f t="shared" si="111"/>
        <v>44029</v>
      </c>
      <c r="C239" s="51">
        <v>548013</v>
      </c>
      <c r="D239" s="64">
        <f t="shared" si="100"/>
        <v>33</v>
      </c>
      <c r="E239" s="12">
        <v>30</v>
      </c>
      <c r="F239" s="12">
        <v>34</v>
      </c>
      <c r="G239" s="12">
        <v>35</v>
      </c>
      <c r="H239" s="12">
        <v>35</v>
      </c>
      <c r="I239" s="12">
        <v>29</v>
      </c>
      <c r="J239" s="12">
        <v>33</v>
      </c>
      <c r="K239" s="12">
        <v>34</v>
      </c>
      <c r="L239" s="12">
        <v>34</v>
      </c>
      <c r="M239" s="74">
        <f t="shared" si="101"/>
        <v>7.4</v>
      </c>
      <c r="N239" s="83">
        <v>7.36</v>
      </c>
      <c r="O239" s="83">
        <v>7.33</v>
      </c>
      <c r="P239" s="83">
        <v>7.37</v>
      </c>
      <c r="Q239" s="83">
        <v>7.38</v>
      </c>
      <c r="R239" s="83"/>
      <c r="S239" s="83"/>
      <c r="T239" s="83"/>
      <c r="U239" s="83"/>
      <c r="V239" s="5" t="str">
        <f t="shared" si="102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3"/>
        <v/>
      </c>
      <c r="AF239" s="41"/>
      <c r="AG239" s="41"/>
      <c r="AH239" s="41"/>
      <c r="AI239" s="41"/>
      <c r="AJ239" s="41"/>
      <c r="AK239" s="41"/>
      <c r="AL239" s="41"/>
      <c r="AM239" s="41"/>
      <c r="AN239" s="45">
        <f t="shared" si="104"/>
        <v>23.213038416763677</v>
      </c>
      <c r="AO239" s="41">
        <v>1718</v>
      </c>
      <c r="AP239" s="110">
        <v>2.4300000000000002</v>
      </c>
      <c r="AQ239" s="111">
        <v>1.77</v>
      </c>
      <c r="AR239" s="126">
        <f t="shared" si="105"/>
        <v>72.839506172839492</v>
      </c>
      <c r="AS239" s="126">
        <f t="shared" si="106"/>
        <v>27.160493827160508</v>
      </c>
      <c r="AT239" s="127">
        <v>1774</v>
      </c>
      <c r="AU239" s="128">
        <v>2.2799999999999998</v>
      </c>
      <c r="AV239" s="129">
        <v>1.32</v>
      </c>
      <c r="AW239" s="126">
        <f t="shared" si="107"/>
        <v>57.894736842105267</v>
      </c>
      <c r="AX239" s="126">
        <f t="shared" si="108"/>
        <v>42.105263157894733</v>
      </c>
      <c r="AY239" s="143">
        <f t="shared" si="109"/>
        <v>48.728813559321992</v>
      </c>
      <c r="AZ239" s="97">
        <v>79.8</v>
      </c>
      <c r="BA239" s="68"/>
      <c r="BB239" s="68"/>
      <c r="BC239" s="68"/>
      <c r="BD239" s="68"/>
      <c r="BE239" s="15"/>
      <c r="BF239" s="5">
        <f t="shared" si="110"/>
        <v>17189</v>
      </c>
      <c r="BG239" s="42">
        <v>6110</v>
      </c>
      <c r="BH239" s="42">
        <v>0</v>
      </c>
      <c r="BI239" s="42"/>
      <c r="BJ239" s="42">
        <v>6259</v>
      </c>
      <c r="BK239" s="42"/>
      <c r="BL239" s="42"/>
      <c r="BM239" s="15">
        <v>4820</v>
      </c>
    </row>
    <row r="240" spans="1:65" outlineLevel="5">
      <c r="A240" s="22">
        <f t="shared" si="112"/>
        <v>7</v>
      </c>
      <c r="B240" s="9">
        <f t="shared" si="111"/>
        <v>44030</v>
      </c>
      <c r="C240" s="51">
        <v>477951</v>
      </c>
      <c r="D240" s="64">
        <f t="shared" si="100"/>
        <v>33.5</v>
      </c>
      <c r="E240" s="12">
        <v>31</v>
      </c>
      <c r="F240" s="12">
        <v>34</v>
      </c>
      <c r="G240" s="12">
        <v>35</v>
      </c>
      <c r="H240" s="12">
        <v>36</v>
      </c>
      <c r="I240" s="12">
        <v>30</v>
      </c>
      <c r="J240" s="12">
        <v>33</v>
      </c>
      <c r="K240" s="12">
        <v>34</v>
      </c>
      <c r="L240" s="12">
        <v>35</v>
      </c>
      <c r="M240" s="74" t="str">
        <f t="shared" si="101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2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3"/>
        <v/>
      </c>
      <c r="AF240" s="41"/>
      <c r="AG240" s="41"/>
      <c r="AH240" s="41"/>
      <c r="AI240" s="41"/>
      <c r="AJ240" s="41"/>
      <c r="AK240" s="41"/>
      <c r="AL240" s="41"/>
      <c r="AM240" s="41"/>
      <c r="AN240" s="45">
        <f t="shared" si="104"/>
        <v>24.831880448318806</v>
      </c>
      <c r="AO240" s="41">
        <v>1606</v>
      </c>
      <c r="AP240" s="110"/>
      <c r="AQ240" s="111"/>
      <c r="AR240" s="126" t="str">
        <f t="shared" si="105"/>
        <v/>
      </c>
      <c r="AS240" s="126" t="str">
        <f t="shared" si="106"/>
        <v/>
      </c>
      <c r="AT240" s="127">
        <v>1708</v>
      </c>
      <c r="AU240" s="128"/>
      <c r="AV240" s="129"/>
      <c r="AW240" s="126" t="str">
        <f t="shared" si="107"/>
        <v/>
      </c>
      <c r="AX240" s="126" t="str">
        <f t="shared" si="108"/>
        <v/>
      </c>
      <c r="AY240" s="143" t="str">
        <f t="shared" si="109"/>
        <v/>
      </c>
      <c r="AZ240" s="97"/>
      <c r="BA240" s="68"/>
      <c r="BB240" s="68"/>
      <c r="BC240" s="68"/>
      <c r="BD240" s="68"/>
      <c r="BE240" s="15"/>
      <c r="BF240" s="5">
        <f t="shared" si="110"/>
        <v>19191</v>
      </c>
      <c r="BG240" s="42">
        <v>7480</v>
      </c>
      <c r="BH240" s="42">
        <v>0</v>
      </c>
      <c r="BI240" s="42"/>
      <c r="BJ240" s="42">
        <v>6811</v>
      </c>
      <c r="BK240" s="42"/>
      <c r="BL240" s="42"/>
      <c r="BM240" s="15">
        <v>4900</v>
      </c>
    </row>
    <row r="241" spans="1:65" outlineLevel="5">
      <c r="A241" s="22">
        <f t="shared" si="112"/>
        <v>7</v>
      </c>
      <c r="B241" s="9">
        <f t="shared" si="111"/>
        <v>44031</v>
      </c>
      <c r="C241" s="51">
        <v>445440</v>
      </c>
      <c r="D241" s="64">
        <f t="shared" si="100"/>
        <v>34.299999999999997</v>
      </c>
      <c r="E241" s="12">
        <v>32</v>
      </c>
      <c r="F241" s="12">
        <v>34</v>
      </c>
      <c r="G241" s="12">
        <v>37</v>
      </c>
      <c r="H241" s="12">
        <v>36</v>
      </c>
      <c r="I241" s="12">
        <v>31</v>
      </c>
      <c r="J241" s="12">
        <v>33</v>
      </c>
      <c r="K241" s="12">
        <v>36</v>
      </c>
      <c r="L241" s="12">
        <v>35</v>
      </c>
      <c r="M241" s="74" t="str">
        <f t="shared" si="101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102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3"/>
        <v/>
      </c>
      <c r="AF241" s="41"/>
      <c r="AG241" s="41"/>
      <c r="AH241" s="41"/>
      <c r="AI241" s="41"/>
      <c r="AJ241" s="41"/>
      <c r="AK241" s="41"/>
      <c r="AL241" s="41"/>
      <c r="AM241" s="41"/>
      <c r="AN241" s="45">
        <f t="shared" si="104"/>
        <v>25.61335902376365</v>
      </c>
      <c r="AO241" s="41">
        <v>1557</v>
      </c>
      <c r="AP241" s="110"/>
      <c r="AQ241" s="111"/>
      <c r="AR241" s="126" t="str">
        <f t="shared" si="105"/>
        <v/>
      </c>
      <c r="AS241" s="126" t="str">
        <f t="shared" si="106"/>
        <v/>
      </c>
      <c r="AT241" s="127">
        <v>1375</v>
      </c>
      <c r="AU241" s="128"/>
      <c r="AV241" s="129"/>
      <c r="AW241" s="126" t="str">
        <f t="shared" si="107"/>
        <v/>
      </c>
      <c r="AX241" s="126" t="str">
        <f t="shared" si="108"/>
        <v/>
      </c>
      <c r="AY241" s="143" t="str">
        <f t="shared" si="109"/>
        <v/>
      </c>
      <c r="AZ241" s="97"/>
      <c r="BA241" s="68"/>
      <c r="BB241" s="68"/>
      <c r="BC241" s="68"/>
      <c r="BD241" s="68"/>
      <c r="BE241" s="15"/>
      <c r="BF241" s="5">
        <f t="shared" si="110"/>
        <v>20198</v>
      </c>
      <c r="BG241" s="42">
        <v>7420</v>
      </c>
      <c r="BH241" s="42">
        <v>0</v>
      </c>
      <c r="BI241" s="42"/>
      <c r="BJ241" s="42">
        <v>7478</v>
      </c>
      <c r="BK241" s="42"/>
      <c r="BL241" s="42"/>
      <c r="BM241" s="15">
        <v>5300</v>
      </c>
    </row>
    <row r="242" spans="1:65" outlineLevel="5">
      <c r="A242" s="22">
        <f t="shared" si="112"/>
        <v>7</v>
      </c>
      <c r="B242" s="9">
        <f t="shared" si="111"/>
        <v>44032</v>
      </c>
      <c r="C242" s="51">
        <v>466716</v>
      </c>
      <c r="D242" s="64">
        <f t="shared" si="100"/>
        <v>35</v>
      </c>
      <c r="E242" s="12">
        <v>33</v>
      </c>
      <c r="F242" s="12">
        <v>35</v>
      </c>
      <c r="G242" s="12">
        <v>37</v>
      </c>
      <c r="H242" s="12">
        <v>37</v>
      </c>
      <c r="I242" s="12">
        <v>32</v>
      </c>
      <c r="J242" s="12">
        <v>34</v>
      </c>
      <c r="K242" s="12">
        <v>36</v>
      </c>
      <c r="L242" s="12">
        <v>36</v>
      </c>
      <c r="M242" s="74" t="str">
        <f t="shared" si="101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2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3"/>
        <v/>
      </c>
      <c r="AF242" s="41"/>
      <c r="AG242" s="41"/>
      <c r="AH242" s="41"/>
      <c r="AI242" s="41"/>
      <c r="AJ242" s="41"/>
      <c r="AK242" s="41"/>
      <c r="AL242" s="41"/>
      <c r="AM242" s="41"/>
      <c r="AN242" s="45">
        <f t="shared" si="104"/>
        <v>29.003636363636364</v>
      </c>
      <c r="AO242" s="41">
        <v>1375</v>
      </c>
      <c r="AP242" s="110"/>
      <c r="AQ242" s="111"/>
      <c r="AR242" s="126" t="str">
        <f t="shared" si="105"/>
        <v/>
      </c>
      <c r="AS242" s="126" t="str">
        <f t="shared" si="106"/>
        <v/>
      </c>
      <c r="AT242" s="127">
        <v>1513</v>
      </c>
      <c r="AU242" s="128"/>
      <c r="AV242" s="129"/>
      <c r="AW242" s="126" t="str">
        <f t="shared" si="107"/>
        <v/>
      </c>
      <c r="AX242" s="126" t="str">
        <f t="shared" si="108"/>
        <v/>
      </c>
      <c r="AY242" s="143" t="str">
        <f t="shared" si="109"/>
        <v/>
      </c>
      <c r="AZ242" s="97">
        <v>78.2</v>
      </c>
      <c r="BA242" s="68"/>
      <c r="BB242" s="68"/>
      <c r="BC242" s="68"/>
      <c r="BD242" s="68"/>
      <c r="BE242" s="15"/>
      <c r="BF242" s="5">
        <f t="shared" si="110"/>
        <v>12190</v>
      </c>
      <c r="BG242" s="42">
        <v>7250</v>
      </c>
      <c r="BH242" s="42">
        <v>0</v>
      </c>
      <c r="BI242" s="42"/>
      <c r="BJ242" s="42"/>
      <c r="BK242" s="42"/>
      <c r="BL242" s="42"/>
      <c r="BM242" s="15">
        <v>4940</v>
      </c>
    </row>
    <row r="243" spans="1:65" outlineLevel="5">
      <c r="A243" s="22">
        <f t="shared" si="112"/>
        <v>7</v>
      </c>
      <c r="B243" s="9">
        <f t="shared" si="111"/>
        <v>44033</v>
      </c>
      <c r="C243" s="51">
        <v>502444</v>
      </c>
      <c r="D243" s="64">
        <f t="shared" si="100"/>
        <v>35.299999999999997</v>
      </c>
      <c r="E243" s="12">
        <v>33</v>
      </c>
      <c r="F243" s="12">
        <v>35</v>
      </c>
      <c r="G243" s="12">
        <v>38</v>
      </c>
      <c r="H243" s="12">
        <v>37</v>
      </c>
      <c r="I243" s="12">
        <v>32</v>
      </c>
      <c r="J243" s="12">
        <v>34</v>
      </c>
      <c r="K243" s="12">
        <v>37</v>
      </c>
      <c r="L243" s="12">
        <v>36</v>
      </c>
      <c r="M243" s="74" t="str">
        <f t="shared" si="101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2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3"/>
        <v/>
      </c>
      <c r="AF243" s="41"/>
      <c r="AG243" s="41"/>
      <c r="AH243" s="41"/>
      <c r="AI243" s="41"/>
      <c r="AJ243" s="41"/>
      <c r="AK243" s="41"/>
      <c r="AL243" s="41"/>
      <c r="AM243" s="41"/>
      <c r="AN243" s="45">
        <f t="shared" si="104"/>
        <v>23.653618030842232</v>
      </c>
      <c r="AO243" s="41">
        <v>1686</v>
      </c>
      <c r="AP243" s="110"/>
      <c r="AQ243" s="111"/>
      <c r="AR243" s="126" t="str">
        <f t="shared" si="105"/>
        <v/>
      </c>
      <c r="AS243" s="126" t="str">
        <f t="shared" si="106"/>
        <v/>
      </c>
      <c r="AT243" s="127">
        <v>1819</v>
      </c>
      <c r="AU243" s="128"/>
      <c r="AV243" s="129"/>
      <c r="AW243" s="126" t="str">
        <f t="shared" si="107"/>
        <v/>
      </c>
      <c r="AX243" s="126" t="str">
        <f t="shared" si="108"/>
        <v/>
      </c>
      <c r="AY243" s="143" t="str">
        <f t="shared" si="109"/>
        <v/>
      </c>
      <c r="AZ243" s="97">
        <v>78.5</v>
      </c>
      <c r="BA243" s="68"/>
      <c r="BB243" s="68"/>
      <c r="BC243" s="68"/>
      <c r="BD243" s="68"/>
      <c r="BE243" s="15"/>
      <c r="BF243" s="5">
        <f t="shared" si="110"/>
        <v>11910</v>
      </c>
      <c r="BG243" s="42">
        <v>6870</v>
      </c>
      <c r="BH243" s="42">
        <v>0</v>
      </c>
      <c r="BI243" s="42"/>
      <c r="BJ243" s="42"/>
      <c r="BK243" s="42"/>
      <c r="BL243" s="42"/>
      <c r="BM243" s="15">
        <v>5040</v>
      </c>
    </row>
    <row r="244" spans="1:65" outlineLevel="5">
      <c r="A244" s="22">
        <f t="shared" si="112"/>
        <v>7</v>
      </c>
      <c r="B244" s="9">
        <f t="shared" si="111"/>
        <v>44034</v>
      </c>
      <c r="C244" s="51">
        <v>532908</v>
      </c>
      <c r="D244" s="64">
        <f t="shared" si="100"/>
        <v>35.5</v>
      </c>
      <c r="E244" s="12">
        <v>34</v>
      </c>
      <c r="F244" s="12">
        <v>35</v>
      </c>
      <c r="G244" s="12">
        <v>38</v>
      </c>
      <c r="H244" s="12">
        <v>37</v>
      </c>
      <c r="I244" s="12">
        <v>33</v>
      </c>
      <c r="J244" s="12">
        <v>34</v>
      </c>
      <c r="K244" s="12">
        <v>37</v>
      </c>
      <c r="L244" s="12">
        <v>36</v>
      </c>
      <c r="M244" s="74" t="str">
        <f t="shared" si="101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102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3"/>
        <v/>
      </c>
      <c r="AF244" s="41"/>
      <c r="AG244" s="41"/>
      <c r="AH244" s="41"/>
      <c r="AI244" s="41"/>
      <c r="AJ244" s="41"/>
      <c r="AK244" s="41"/>
      <c r="AL244" s="41"/>
      <c r="AM244" s="41"/>
      <c r="AN244" s="45">
        <f t="shared" si="104"/>
        <v>23.253644314868804</v>
      </c>
      <c r="AO244" s="41">
        <v>1715</v>
      </c>
      <c r="AP244" s="110"/>
      <c r="AQ244" s="111"/>
      <c r="AR244" s="126" t="str">
        <f t="shared" si="105"/>
        <v/>
      </c>
      <c r="AS244" s="126" t="str">
        <f t="shared" si="106"/>
        <v/>
      </c>
      <c r="AT244" s="127">
        <v>1769</v>
      </c>
      <c r="AU244" s="128"/>
      <c r="AV244" s="129"/>
      <c r="AW244" s="126" t="str">
        <f t="shared" si="107"/>
        <v/>
      </c>
      <c r="AX244" s="126" t="str">
        <f t="shared" si="108"/>
        <v/>
      </c>
      <c r="AY244" s="143" t="str">
        <f t="shared" si="109"/>
        <v/>
      </c>
      <c r="AZ244" s="97">
        <v>78.7</v>
      </c>
      <c r="BA244" s="68"/>
      <c r="BB244" s="68"/>
      <c r="BC244" s="68"/>
      <c r="BD244" s="68"/>
      <c r="BE244" s="15"/>
      <c r="BF244" s="5">
        <f t="shared" si="110"/>
        <v>9260</v>
      </c>
      <c r="BG244" s="42">
        <v>3830</v>
      </c>
      <c r="BH244" s="42">
        <v>510</v>
      </c>
      <c r="BI244" s="42"/>
      <c r="BJ244" s="42"/>
      <c r="BK244" s="42"/>
      <c r="BL244" s="42"/>
      <c r="BM244" s="15">
        <v>4920</v>
      </c>
    </row>
    <row r="245" spans="1:65" outlineLevel="5">
      <c r="A245" s="22">
        <f t="shared" si="112"/>
        <v>7</v>
      </c>
      <c r="B245" s="9">
        <f t="shared" si="111"/>
        <v>44035</v>
      </c>
      <c r="C245" s="51">
        <v>569463</v>
      </c>
      <c r="D245" s="64">
        <f t="shared" si="100"/>
        <v>35.299999999999997</v>
      </c>
      <c r="E245" s="12">
        <v>35</v>
      </c>
      <c r="F245" s="12">
        <v>35</v>
      </c>
      <c r="G245" s="12">
        <v>36</v>
      </c>
      <c r="H245" s="12">
        <v>37</v>
      </c>
      <c r="I245" s="12">
        <v>34</v>
      </c>
      <c r="J245" s="12">
        <v>34</v>
      </c>
      <c r="K245" s="12">
        <v>35</v>
      </c>
      <c r="L245" s="12">
        <v>36</v>
      </c>
      <c r="M245" s="74" t="str">
        <f t="shared" si="101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2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3"/>
        <v/>
      </c>
      <c r="AF245" s="41"/>
      <c r="AG245" s="41"/>
      <c r="AH245" s="41"/>
      <c r="AI245" s="41"/>
      <c r="AJ245" s="41"/>
      <c r="AK245" s="41"/>
      <c r="AL245" s="41"/>
      <c r="AM245" s="41"/>
      <c r="AN245" s="45">
        <f t="shared" si="104"/>
        <v>21.280683030949842</v>
      </c>
      <c r="AO245" s="41">
        <v>1874</v>
      </c>
      <c r="AP245" s="110"/>
      <c r="AQ245" s="111"/>
      <c r="AR245" s="126" t="str">
        <f t="shared" si="105"/>
        <v/>
      </c>
      <c r="AS245" s="126" t="str">
        <f t="shared" si="106"/>
        <v/>
      </c>
      <c r="AT245" s="127">
        <v>1791</v>
      </c>
      <c r="AU245" s="128"/>
      <c r="AV245" s="129"/>
      <c r="AW245" s="126" t="str">
        <f t="shared" si="107"/>
        <v/>
      </c>
      <c r="AX245" s="126" t="str">
        <f t="shared" si="108"/>
        <v/>
      </c>
      <c r="AY245" s="143" t="str">
        <f t="shared" si="109"/>
        <v/>
      </c>
      <c r="AZ245" s="97">
        <v>78.5</v>
      </c>
      <c r="BA245" s="68"/>
      <c r="BB245" s="68"/>
      <c r="BC245" s="68"/>
      <c r="BD245" s="68"/>
      <c r="BE245" s="15"/>
      <c r="BF245" s="5">
        <f t="shared" si="110"/>
        <v>4870</v>
      </c>
      <c r="BG245" s="42">
        <v>550</v>
      </c>
      <c r="BH245" s="42">
        <v>0</v>
      </c>
      <c r="BI245" s="42"/>
      <c r="BJ245" s="42"/>
      <c r="BK245" s="42"/>
      <c r="BL245" s="42"/>
      <c r="BM245" s="15">
        <v>4320</v>
      </c>
    </row>
    <row r="246" spans="1:65" outlineLevel="5">
      <c r="A246" s="22">
        <f t="shared" si="112"/>
        <v>7</v>
      </c>
      <c r="B246" s="9">
        <f t="shared" si="111"/>
        <v>44036</v>
      </c>
      <c r="C246" s="51">
        <v>554346</v>
      </c>
      <c r="D246" s="64">
        <f t="shared" si="100"/>
        <v>35</v>
      </c>
      <c r="E246" s="12">
        <v>34</v>
      </c>
      <c r="F246" s="12">
        <v>35</v>
      </c>
      <c r="G246" s="12">
        <v>37</v>
      </c>
      <c r="H246" s="12">
        <v>36</v>
      </c>
      <c r="I246" s="12">
        <v>33</v>
      </c>
      <c r="J246" s="12">
        <v>34</v>
      </c>
      <c r="K246" s="12">
        <v>36</v>
      </c>
      <c r="L246" s="12">
        <v>35</v>
      </c>
      <c r="M246" s="74">
        <f t="shared" si="101"/>
        <v>7.4</v>
      </c>
      <c r="N246" s="83">
        <v>7.32</v>
      </c>
      <c r="O246" s="83">
        <v>7.36</v>
      </c>
      <c r="P246" s="83">
        <v>7.33</v>
      </c>
      <c r="Q246" s="83">
        <v>7.41</v>
      </c>
      <c r="R246" s="83"/>
      <c r="S246" s="83"/>
      <c r="T246" s="83"/>
      <c r="U246" s="83"/>
      <c r="V246" s="5" t="str">
        <f t="shared" si="102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3"/>
        <v/>
      </c>
      <c r="AF246" s="41"/>
      <c r="AG246" s="41"/>
      <c r="AH246" s="41"/>
      <c r="AI246" s="41"/>
      <c r="AJ246" s="41"/>
      <c r="AK246" s="41"/>
      <c r="AL246" s="41"/>
      <c r="AM246" s="41"/>
      <c r="AN246" s="45">
        <f t="shared" si="104"/>
        <v>20.967402733964249</v>
      </c>
      <c r="AO246" s="41">
        <v>1902</v>
      </c>
      <c r="AP246" s="110">
        <v>2.15</v>
      </c>
      <c r="AQ246" s="111">
        <v>1.55</v>
      </c>
      <c r="AR246" s="126">
        <f t="shared" si="105"/>
        <v>72.093023255813961</v>
      </c>
      <c r="AS246" s="126">
        <f t="shared" si="106"/>
        <v>27.906976744186039</v>
      </c>
      <c r="AT246" s="127">
        <v>1807</v>
      </c>
      <c r="AU246" s="128">
        <v>2.2000000000000002</v>
      </c>
      <c r="AV246" s="129">
        <v>1.21</v>
      </c>
      <c r="AW246" s="126">
        <f t="shared" si="107"/>
        <v>54.999999999999993</v>
      </c>
      <c r="AX246" s="126">
        <f t="shared" si="108"/>
        <v>45.000000000000007</v>
      </c>
      <c r="AY246" s="143">
        <f t="shared" si="109"/>
        <v>52.68817204301078</v>
      </c>
      <c r="AZ246" s="97">
        <v>77.8</v>
      </c>
      <c r="BA246" s="68"/>
      <c r="BB246" s="68"/>
      <c r="BC246" s="68"/>
      <c r="BD246" s="68"/>
      <c r="BE246" s="15"/>
      <c r="BF246" s="5">
        <f t="shared" si="110"/>
        <v>17733</v>
      </c>
      <c r="BG246" s="42">
        <v>0</v>
      </c>
      <c r="BH246" s="42">
        <v>0</v>
      </c>
      <c r="BI246" s="42"/>
      <c r="BJ246" s="42">
        <v>12913</v>
      </c>
      <c r="BK246" s="42"/>
      <c r="BL246" s="42"/>
      <c r="BM246" s="15">
        <v>4820</v>
      </c>
    </row>
    <row r="247" spans="1:65" outlineLevel="5">
      <c r="A247" s="22">
        <f t="shared" si="112"/>
        <v>7</v>
      </c>
      <c r="B247" s="9">
        <f t="shared" si="111"/>
        <v>44037</v>
      </c>
      <c r="C247" s="51">
        <v>522222</v>
      </c>
      <c r="D247" s="64">
        <f t="shared" si="100"/>
        <v>35.5</v>
      </c>
      <c r="E247" s="12">
        <v>35</v>
      </c>
      <c r="F247" s="12">
        <v>36</v>
      </c>
      <c r="G247" s="12">
        <v>36</v>
      </c>
      <c r="H247" s="12">
        <v>37</v>
      </c>
      <c r="I247" s="12">
        <v>34</v>
      </c>
      <c r="J247" s="12">
        <v>35</v>
      </c>
      <c r="K247" s="12">
        <v>35</v>
      </c>
      <c r="L247" s="12">
        <v>36</v>
      </c>
      <c r="M247" s="74" t="str">
        <f t="shared" si="101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2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3"/>
        <v/>
      </c>
      <c r="AF247" s="41"/>
      <c r="AG247" s="41"/>
      <c r="AH247" s="41"/>
      <c r="AI247" s="41"/>
      <c r="AJ247" s="41"/>
      <c r="AK247" s="41"/>
      <c r="AL247" s="41"/>
      <c r="AM247" s="41"/>
      <c r="AN247" s="45">
        <f t="shared" si="104"/>
        <v>24.024096385542169</v>
      </c>
      <c r="AO247" s="41">
        <v>1660</v>
      </c>
      <c r="AP247" s="110"/>
      <c r="AQ247" s="111"/>
      <c r="AR247" s="126" t="str">
        <f t="shared" si="105"/>
        <v/>
      </c>
      <c r="AS247" s="126" t="str">
        <f t="shared" si="106"/>
        <v/>
      </c>
      <c r="AT247" s="127">
        <v>1526</v>
      </c>
      <c r="AU247" s="128"/>
      <c r="AV247" s="129"/>
      <c r="AW247" s="126" t="str">
        <f t="shared" si="107"/>
        <v/>
      </c>
      <c r="AX247" s="126" t="str">
        <f t="shared" si="108"/>
        <v/>
      </c>
      <c r="AY247" s="143" t="str">
        <f t="shared" si="109"/>
        <v/>
      </c>
      <c r="AZ247" s="97"/>
      <c r="BA247" s="68"/>
      <c r="BB247" s="68"/>
      <c r="BC247" s="68"/>
      <c r="BD247" s="68"/>
      <c r="BE247" s="15"/>
      <c r="BF247" s="5">
        <f t="shared" si="110"/>
        <v>15809</v>
      </c>
      <c r="BG247" s="42">
        <v>0</v>
      </c>
      <c r="BH247" s="42">
        <v>0</v>
      </c>
      <c r="BI247" s="42"/>
      <c r="BJ247" s="42">
        <v>10819</v>
      </c>
      <c r="BK247" s="42"/>
      <c r="BL247" s="42"/>
      <c r="BM247" s="15">
        <v>4990</v>
      </c>
    </row>
    <row r="248" spans="1:65" outlineLevel="5">
      <c r="A248" s="22">
        <f t="shared" si="112"/>
        <v>7</v>
      </c>
      <c r="B248" s="9">
        <f t="shared" si="111"/>
        <v>44038</v>
      </c>
      <c r="C248" s="51">
        <v>535804</v>
      </c>
      <c r="D248" s="64">
        <f t="shared" si="100"/>
        <v>35.799999999999997</v>
      </c>
      <c r="E248" s="12">
        <v>35</v>
      </c>
      <c r="F248" s="12">
        <v>36</v>
      </c>
      <c r="G248" s="12">
        <v>37</v>
      </c>
      <c r="H248" s="12">
        <v>37</v>
      </c>
      <c r="I248" s="12">
        <v>34</v>
      </c>
      <c r="J248" s="12">
        <v>35</v>
      </c>
      <c r="K248" s="12">
        <v>36</v>
      </c>
      <c r="L248" s="12">
        <v>36</v>
      </c>
      <c r="M248" s="74" t="str">
        <f t="shared" si="101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102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3"/>
        <v/>
      </c>
      <c r="AF248" s="41"/>
      <c r="AG248" s="41"/>
      <c r="AH248" s="41"/>
      <c r="AI248" s="41"/>
      <c r="AJ248" s="41"/>
      <c r="AK248" s="41"/>
      <c r="AL248" s="41"/>
      <c r="AM248" s="41"/>
      <c r="AN248" s="45">
        <f t="shared" si="104"/>
        <v>28.526466380543635</v>
      </c>
      <c r="AO248" s="41">
        <v>1398</v>
      </c>
      <c r="AP248" s="110"/>
      <c r="AQ248" s="111"/>
      <c r="AR248" s="126" t="str">
        <f t="shared" si="105"/>
        <v/>
      </c>
      <c r="AS248" s="126" t="str">
        <f t="shared" si="106"/>
        <v/>
      </c>
      <c r="AT248" s="127">
        <v>1361</v>
      </c>
      <c r="AU248" s="128"/>
      <c r="AV248" s="129"/>
      <c r="AW248" s="126" t="str">
        <f t="shared" si="107"/>
        <v/>
      </c>
      <c r="AX248" s="126" t="str">
        <f t="shared" si="108"/>
        <v/>
      </c>
      <c r="AY248" s="143" t="str">
        <f t="shared" si="109"/>
        <v/>
      </c>
      <c r="AZ248" s="97"/>
      <c r="BA248" s="68"/>
      <c r="BB248" s="68"/>
      <c r="BC248" s="68"/>
      <c r="BD248" s="68"/>
      <c r="BE248" s="15"/>
      <c r="BF248" s="5">
        <f t="shared" si="110"/>
        <v>13823</v>
      </c>
      <c r="BG248" s="42">
        <v>0</v>
      </c>
      <c r="BH248" s="42">
        <v>0</v>
      </c>
      <c r="BI248" s="42"/>
      <c r="BJ248" s="42">
        <v>8753</v>
      </c>
      <c r="BK248" s="42"/>
      <c r="BL248" s="42"/>
      <c r="BM248" s="15">
        <v>5070</v>
      </c>
    </row>
    <row r="249" spans="1:65" outlineLevel="5">
      <c r="A249" s="22">
        <f t="shared" si="112"/>
        <v>7</v>
      </c>
      <c r="B249" s="9">
        <f t="shared" si="111"/>
        <v>44039</v>
      </c>
      <c r="C249" s="51">
        <v>540342</v>
      </c>
      <c r="D249" s="64">
        <f t="shared" si="100"/>
        <v>35.5</v>
      </c>
      <c r="E249" s="12">
        <v>35</v>
      </c>
      <c r="F249" s="12">
        <v>36</v>
      </c>
      <c r="G249" s="12">
        <v>37</v>
      </c>
      <c r="H249" s="12">
        <v>36</v>
      </c>
      <c r="I249" s="12">
        <v>34</v>
      </c>
      <c r="J249" s="12">
        <v>35</v>
      </c>
      <c r="K249" s="12">
        <v>36</v>
      </c>
      <c r="L249" s="12">
        <v>35</v>
      </c>
      <c r="M249" s="74" t="str">
        <f t="shared" si="101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102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3"/>
        <v/>
      </c>
      <c r="AF249" s="41"/>
      <c r="AG249" s="41"/>
      <c r="AH249" s="41"/>
      <c r="AI249" s="41"/>
      <c r="AJ249" s="41"/>
      <c r="AK249" s="41"/>
      <c r="AL249" s="41"/>
      <c r="AM249" s="41"/>
      <c r="AN249" s="45">
        <f t="shared" si="104"/>
        <v>32.608340147179071</v>
      </c>
      <c r="AO249" s="41">
        <v>1223</v>
      </c>
      <c r="AP249" s="110"/>
      <c r="AQ249" s="111"/>
      <c r="AR249" s="126" t="str">
        <f t="shared" si="105"/>
        <v/>
      </c>
      <c r="AS249" s="126" t="str">
        <f t="shared" si="106"/>
        <v/>
      </c>
      <c r="AT249" s="127">
        <v>1547</v>
      </c>
      <c r="AU249" s="128"/>
      <c r="AV249" s="129"/>
      <c r="AW249" s="126" t="str">
        <f t="shared" si="107"/>
        <v/>
      </c>
      <c r="AX249" s="126" t="str">
        <f t="shared" si="108"/>
        <v/>
      </c>
      <c r="AY249" s="143" t="str">
        <f t="shared" si="109"/>
        <v/>
      </c>
      <c r="AZ249" s="97">
        <v>77.8</v>
      </c>
      <c r="BA249" s="68"/>
      <c r="BB249" s="68"/>
      <c r="BC249" s="68"/>
      <c r="BD249" s="68"/>
      <c r="BE249" s="15"/>
      <c r="BF249" s="5">
        <f t="shared" si="110"/>
        <v>10760</v>
      </c>
      <c r="BG249" s="42">
        <v>0</v>
      </c>
      <c r="BH249" s="42">
        <v>0</v>
      </c>
      <c r="BI249" s="42"/>
      <c r="BJ249" s="42">
        <v>8510</v>
      </c>
      <c r="BK249" s="42"/>
      <c r="BL249" s="42"/>
      <c r="BM249" s="15">
        <v>2250</v>
      </c>
    </row>
    <row r="250" spans="1:65" outlineLevel="5">
      <c r="A250" s="22">
        <f t="shared" si="112"/>
        <v>7</v>
      </c>
      <c r="B250" s="9">
        <f t="shared" si="111"/>
        <v>44040</v>
      </c>
      <c r="C250" s="51">
        <v>574245</v>
      </c>
      <c r="D250" s="64">
        <f t="shared" si="100"/>
        <v>35.5</v>
      </c>
      <c r="E250" s="12">
        <v>35</v>
      </c>
      <c r="F250" s="12">
        <v>36</v>
      </c>
      <c r="G250" s="12">
        <v>36</v>
      </c>
      <c r="H250" s="12">
        <v>37</v>
      </c>
      <c r="I250" s="12">
        <v>34</v>
      </c>
      <c r="J250" s="12">
        <v>35</v>
      </c>
      <c r="K250" s="12">
        <v>35</v>
      </c>
      <c r="L250" s="12">
        <v>36</v>
      </c>
      <c r="M250" s="74" t="str">
        <f t="shared" si="101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102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3"/>
        <v/>
      </c>
      <c r="AF250" s="41"/>
      <c r="AG250" s="41"/>
      <c r="AH250" s="41"/>
      <c r="AI250" s="41"/>
      <c r="AJ250" s="41"/>
      <c r="AK250" s="41"/>
      <c r="AL250" s="41"/>
      <c r="AM250" s="41"/>
      <c r="AN250" s="45">
        <f t="shared" si="104"/>
        <v>26.082406801831262</v>
      </c>
      <c r="AO250" s="41">
        <v>1529</v>
      </c>
      <c r="AP250" s="110"/>
      <c r="AQ250" s="111"/>
      <c r="AR250" s="126" t="str">
        <f t="shared" si="105"/>
        <v/>
      </c>
      <c r="AS250" s="126" t="str">
        <f t="shared" si="106"/>
        <v/>
      </c>
      <c r="AT250" s="127">
        <v>1841</v>
      </c>
      <c r="AU250" s="128"/>
      <c r="AV250" s="129"/>
      <c r="AW250" s="126" t="str">
        <f t="shared" si="107"/>
        <v/>
      </c>
      <c r="AX250" s="126" t="str">
        <f t="shared" si="108"/>
        <v/>
      </c>
      <c r="AY250" s="143" t="str">
        <f t="shared" si="109"/>
        <v/>
      </c>
      <c r="AZ250" s="97">
        <v>77.5</v>
      </c>
      <c r="BA250" s="68"/>
      <c r="BB250" s="68"/>
      <c r="BC250" s="68"/>
      <c r="BD250" s="68"/>
      <c r="BE250" s="15"/>
      <c r="BF250" s="5">
        <f t="shared" si="110"/>
        <v>13541</v>
      </c>
      <c r="BG250" s="42">
        <v>0</v>
      </c>
      <c r="BH250" s="42">
        <v>0</v>
      </c>
      <c r="BI250" s="42"/>
      <c r="BJ250" s="42">
        <v>10651</v>
      </c>
      <c r="BK250" s="42"/>
      <c r="BL250" s="42"/>
      <c r="BM250" s="15">
        <v>2890</v>
      </c>
    </row>
    <row r="251" spans="1:65" outlineLevel="5">
      <c r="A251" s="22">
        <f t="shared" si="112"/>
        <v>7</v>
      </c>
      <c r="B251" s="9">
        <f t="shared" si="111"/>
        <v>44041</v>
      </c>
      <c r="C251" s="51">
        <v>553388</v>
      </c>
      <c r="D251" s="64">
        <f t="shared" si="100"/>
        <v>35.799999999999997</v>
      </c>
      <c r="E251" s="12">
        <v>36</v>
      </c>
      <c r="F251" s="12">
        <v>36</v>
      </c>
      <c r="G251" s="12">
        <v>36</v>
      </c>
      <c r="H251" s="12">
        <v>37</v>
      </c>
      <c r="I251" s="12">
        <v>35</v>
      </c>
      <c r="J251" s="12">
        <v>35</v>
      </c>
      <c r="K251" s="12">
        <v>35</v>
      </c>
      <c r="L251" s="12">
        <v>36</v>
      </c>
      <c r="M251" s="74" t="str">
        <f t="shared" si="101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2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3"/>
        <v/>
      </c>
      <c r="AF251" s="41"/>
      <c r="AG251" s="41"/>
      <c r="AH251" s="41"/>
      <c r="AI251" s="41"/>
      <c r="AJ251" s="41"/>
      <c r="AK251" s="41"/>
      <c r="AL251" s="41"/>
      <c r="AM251" s="41"/>
      <c r="AN251" s="45">
        <f t="shared" si="104"/>
        <v>20.080563947633433</v>
      </c>
      <c r="AO251" s="41">
        <v>1986</v>
      </c>
      <c r="AP251" s="110"/>
      <c r="AQ251" s="111"/>
      <c r="AR251" s="126" t="str">
        <f t="shared" si="105"/>
        <v/>
      </c>
      <c r="AS251" s="126" t="str">
        <f t="shared" si="106"/>
        <v/>
      </c>
      <c r="AT251" s="127">
        <v>1829</v>
      </c>
      <c r="AU251" s="128"/>
      <c r="AV251" s="129"/>
      <c r="AW251" s="126" t="str">
        <f t="shared" si="107"/>
        <v/>
      </c>
      <c r="AX251" s="126" t="str">
        <f t="shared" si="108"/>
        <v/>
      </c>
      <c r="AY251" s="143" t="str">
        <f t="shared" si="109"/>
        <v/>
      </c>
      <c r="AZ251" s="97">
        <v>77.599999999999994</v>
      </c>
      <c r="BA251" s="68"/>
      <c r="BB251" s="68"/>
      <c r="BC251" s="68"/>
      <c r="BD251" s="68"/>
      <c r="BE251" s="15"/>
      <c r="BF251" s="5">
        <f t="shared" si="110"/>
        <v>16569</v>
      </c>
      <c r="BG251" s="42">
        <v>0</v>
      </c>
      <c r="BH251" s="42">
        <v>0</v>
      </c>
      <c r="BI251" s="42"/>
      <c r="BJ251" s="42">
        <v>11659</v>
      </c>
      <c r="BK251" s="42"/>
      <c r="BL251" s="42"/>
      <c r="BM251" s="15">
        <v>4910</v>
      </c>
    </row>
    <row r="252" spans="1:65" outlineLevel="5">
      <c r="A252" s="22">
        <f t="shared" si="112"/>
        <v>7</v>
      </c>
      <c r="B252" s="9">
        <f t="shared" si="111"/>
        <v>44042</v>
      </c>
      <c r="C252" s="51">
        <v>553568</v>
      </c>
      <c r="D252" s="64">
        <f t="shared" si="100"/>
        <v>35.5</v>
      </c>
      <c r="E252" s="12">
        <v>35</v>
      </c>
      <c r="F252" s="12">
        <v>36</v>
      </c>
      <c r="G252" s="12">
        <v>36</v>
      </c>
      <c r="H252" s="12">
        <v>37</v>
      </c>
      <c r="I252" s="12">
        <v>34</v>
      </c>
      <c r="J252" s="12">
        <v>35</v>
      </c>
      <c r="K252" s="12">
        <v>35</v>
      </c>
      <c r="L252" s="12">
        <v>36</v>
      </c>
      <c r="M252" s="74" t="str">
        <f t="shared" si="101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2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3"/>
        <v/>
      </c>
      <c r="AF252" s="41"/>
      <c r="AG252" s="41"/>
      <c r="AH252" s="41"/>
      <c r="AI252" s="41"/>
      <c r="AJ252" s="41"/>
      <c r="AK252" s="41"/>
      <c r="AL252" s="41"/>
      <c r="AM252" s="41"/>
      <c r="AN252" s="45">
        <f t="shared" si="104"/>
        <v>25.547725816784112</v>
      </c>
      <c r="AO252" s="41">
        <v>1561</v>
      </c>
      <c r="AP252" s="110"/>
      <c r="AQ252" s="111"/>
      <c r="AR252" s="126" t="str">
        <f t="shared" si="105"/>
        <v/>
      </c>
      <c r="AS252" s="126" t="str">
        <f t="shared" si="106"/>
        <v/>
      </c>
      <c r="AT252" s="127">
        <v>1817</v>
      </c>
      <c r="AU252" s="128"/>
      <c r="AV252" s="129"/>
      <c r="AW252" s="126" t="str">
        <f t="shared" si="107"/>
        <v/>
      </c>
      <c r="AX252" s="126" t="str">
        <f t="shared" si="108"/>
        <v/>
      </c>
      <c r="AY252" s="143" t="str">
        <f t="shared" si="109"/>
        <v/>
      </c>
      <c r="AZ252" s="97">
        <v>78</v>
      </c>
      <c r="BA252" s="68">
        <v>61.3</v>
      </c>
      <c r="BB252" s="68"/>
      <c r="BC252" s="68"/>
      <c r="BD252" s="68"/>
      <c r="BE252" s="15"/>
      <c r="BF252" s="5">
        <f t="shared" si="110"/>
        <v>11188</v>
      </c>
      <c r="BG252" s="42">
        <v>0</v>
      </c>
      <c r="BH252" s="42">
        <v>0</v>
      </c>
      <c r="BI252" s="42"/>
      <c r="BJ252" s="42">
        <v>6378</v>
      </c>
      <c r="BK252" s="42"/>
      <c r="BL252" s="42"/>
      <c r="BM252" s="15">
        <v>4810</v>
      </c>
    </row>
    <row r="253" spans="1:65" ht="17.25" outlineLevel="5" thickBot="1">
      <c r="A253" s="31">
        <f t="shared" si="112"/>
        <v>7</v>
      </c>
      <c r="B253" s="32">
        <f t="shared" si="111"/>
        <v>44043</v>
      </c>
      <c r="C253" s="51">
        <v>536345</v>
      </c>
      <c r="D253" s="64">
        <f t="shared" si="100"/>
        <v>35.5</v>
      </c>
      <c r="E253" s="12">
        <v>35</v>
      </c>
      <c r="F253" s="12">
        <v>36</v>
      </c>
      <c r="G253" s="12">
        <v>37</v>
      </c>
      <c r="H253" s="12">
        <v>36</v>
      </c>
      <c r="I253" s="12">
        <v>34</v>
      </c>
      <c r="J253" s="12">
        <v>35</v>
      </c>
      <c r="K253" s="12">
        <v>36</v>
      </c>
      <c r="L253" s="12">
        <v>35</v>
      </c>
      <c r="M253" s="74">
        <f t="shared" si="101"/>
        <v>7.3</v>
      </c>
      <c r="N253" s="83">
        <v>7.38</v>
      </c>
      <c r="O253" s="83">
        <v>7.3</v>
      </c>
      <c r="P253" s="83">
        <v>7.32</v>
      </c>
      <c r="Q253" s="83">
        <v>7.28</v>
      </c>
      <c r="R253" s="83"/>
      <c r="S253" s="83"/>
      <c r="T253" s="83"/>
      <c r="U253" s="83"/>
      <c r="V253" s="5" t="str">
        <f t="shared" si="102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3"/>
        <v/>
      </c>
      <c r="AF253" s="41"/>
      <c r="AG253" s="41"/>
      <c r="AH253" s="41"/>
      <c r="AI253" s="41"/>
      <c r="AJ253" s="41"/>
      <c r="AK253" s="41"/>
      <c r="AL253" s="41"/>
      <c r="AM253" s="41"/>
      <c r="AN253" s="45">
        <f t="shared" si="104"/>
        <v>28.67002156721783</v>
      </c>
      <c r="AO253" s="41">
        <v>1391</v>
      </c>
      <c r="AP253" s="110">
        <v>3.64</v>
      </c>
      <c r="AQ253" s="111">
        <v>2.58</v>
      </c>
      <c r="AR253" s="126">
        <f t="shared" si="105"/>
        <v>70.879120879120876</v>
      </c>
      <c r="AS253" s="126">
        <f t="shared" si="106"/>
        <v>29.120879120879124</v>
      </c>
      <c r="AT253" s="127">
        <v>1745</v>
      </c>
      <c r="AU253" s="128">
        <v>2.35</v>
      </c>
      <c r="AV253" s="129">
        <v>1.23</v>
      </c>
      <c r="AW253" s="126">
        <f t="shared" si="107"/>
        <v>52.340425531914889</v>
      </c>
      <c r="AX253" s="126">
        <f t="shared" si="108"/>
        <v>47.659574468085111</v>
      </c>
      <c r="AY253" s="143">
        <f t="shared" si="109"/>
        <v>54.879568106312291</v>
      </c>
      <c r="AZ253" s="97">
        <v>78.099999999999994</v>
      </c>
      <c r="BA253" s="68"/>
      <c r="BB253" s="68"/>
      <c r="BC253" s="68"/>
      <c r="BD253" s="68"/>
      <c r="BE253" s="15"/>
      <c r="BF253" s="5">
        <f t="shared" si="110"/>
        <v>5400</v>
      </c>
      <c r="BG253" s="42">
        <v>0</v>
      </c>
      <c r="BH253" s="42">
        <v>0</v>
      </c>
      <c r="BI253" s="42"/>
      <c r="BJ253" s="42"/>
      <c r="BK253" s="42"/>
      <c r="BL253" s="42"/>
      <c r="BM253" s="15">
        <v>5400</v>
      </c>
    </row>
    <row r="254" spans="1:65" outlineLevel="4">
      <c r="A254" s="157" t="s">
        <v>41</v>
      </c>
      <c r="B254" s="158"/>
      <c r="C254" s="50">
        <f t="shared" ref="C254:BM254" si="113">SUBTOTAL(4,C223:C253)</f>
        <v>589397</v>
      </c>
      <c r="D254" s="60">
        <f t="shared" si="113"/>
        <v>35.799999999999997</v>
      </c>
      <c r="E254" s="28">
        <f t="shared" si="113"/>
        <v>36</v>
      </c>
      <c r="F254" s="28">
        <f t="shared" si="113"/>
        <v>36</v>
      </c>
      <c r="G254" s="28">
        <f t="shared" si="113"/>
        <v>38</v>
      </c>
      <c r="H254" s="28">
        <f t="shared" si="113"/>
        <v>37</v>
      </c>
      <c r="I254" s="28">
        <f t="shared" si="113"/>
        <v>35</v>
      </c>
      <c r="J254" s="28">
        <f t="shared" si="113"/>
        <v>35</v>
      </c>
      <c r="K254" s="28">
        <f t="shared" si="113"/>
        <v>37</v>
      </c>
      <c r="L254" s="28">
        <f t="shared" si="113"/>
        <v>36</v>
      </c>
      <c r="M254" s="71">
        <f t="shared" si="113"/>
        <v>7.4</v>
      </c>
      <c r="N254" s="82">
        <f t="shared" si="113"/>
        <v>7.38</v>
      </c>
      <c r="O254" s="82">
        <f t="shared" si="113"/>
        <v>7.36</v>
      </c>
      <c r="P254" s="82">
        <f t="shared" si="113"/>
        <v>7.38</v>
      </c>
      <c r="Q254" s="82">
        <f t="shared" si="113"/>
        <v>7.41</v>
      </c>
      <c r="R254" s="82">
        <f t="shared" si="113"/>
        <v>0</v>
      </c>
      <c r="S254" s="82">
        <f t="shared" si="113"/>
        <v>0</v>
      </c>
      <c r="T254" s="82">
        <f t="shared" si="113"/>
        <v>0</v>
      </c>
      <c r="U254" s="82">
        <f t="shared" si="113"/>
        <v>0</v>
      </c>
      <c r="V254" s="29">
        <f t="shared" si="113"/>
        <v>0</v>
      </c>
      <c r="W254" s="39">
        <f t="shared" si="113"/>
        <v>0</v>
      </c>
      <c r="X254" s="39">
        <f t="shared" si="113"/>
        <v>0</v>
      </c>
      <c r="Y254" s="39">
        <f t="shared" si="113"/>
        <v>0</v>
      </c>
      <c r="Z254" s="39">
        <f t="shared" si="113"/>
        <v>0</v>
      </c>
      <c r="AA254" s="39">
        <f t="shared" si="113"/>
        <v>0</v>
      </c>
      <c r="AB254" s="39">
        <f t="shared" si="113"/>
        <v>0</v>
      </c>
      <c r="AC254" s="39">
        <f t="shared" si="113"/>
        <v>0</v>
      </c>
      <c r="AD254" s="39">
        <f t="shared" si="113"/>
        <v>0</v>
      </c>
      <c r="AE254" s="29">
        <f t="shared" si="113"/>
        <v>0</v>
      </c>
      <c r="AF254" s="39">
        <f t="shared" si="113"/>
        <v>0</v>
      </c>
      <c r="AG254" s="39">
        <f t="shared" si="113"/>
        <v>0</v>
      </c>
      <c r="AH254" s="39">
        <f t="shared" si="113"/>
        <v>0</v>
      </c>
      <c r="AI254" s="39">
        <f t="shared" si="113"/>
        <v>0</v>
      </c>
      <c r="AJ254" s="39">
        <f t="shared" si="113"/>
        <v>0</v>
      </c>
      <c r="AK254" s="39">
        <f t="shared" si="113"/>
        <v>0</v>
      </c>
      <c r="AL254" s="39">
        <f t="shared" si="113"/>
        <v>0</v>
      </c>
      <c r="AM254" s="39">
        <f t="shared" si="113"/>
        <v>0</v>
      </c>
      <c r="AN254" s="39">
        <f t="shared" si="113"/>
        <v>36.789667896678964</v>
      </c>
      <c r="AO254" s="39">
        <f t="shared" si="113"/>
        <v>1986</v>
      </c>
      <c r="AP254" s="104">
        <f t="shared" si="113"/>
        <v>3.64</v>
      </c>
      <c r="AQ254" s="105">
        <f t="shared" si="113"/>
        <v>2.58</v>
      </c>
      <c r="AR254" s="106">
        <f t="shared" si="113"/>
        <v>74.683544303797461</v>
      </c>
      <c r="AS254" s="106">
        <f t="shared" si="113"/>
        <v>29.120879120879124</v>
      </c>
      <c r="AT254" s="107">
        <f t="shared" si="113"/>
        <v>1915</v>
      </c>
      <c r="AU254" s="108">
        <f t="shared" si="113"/>
        <v>2.35</v>
      </c>
      <c r="AV254" s="109">
        <f t="shared" si="113"/>
        <v>1.32</v>
      </c>
      <c r="AW254" s="106">
        <f t="shared" si="113"/>
        <v>58.149779735682827</v>
      </c>
      <c r="AX254" s="106">
        <f t="shared" si="113"/>
        <v>47.659574468085111</v>
      </c>
      <c r="AY254" s="60">
        <f t="shared" si="113"/>
        <v>54.879568106312291</v>
      </c>
      <c r="AZ254" s="96">
        <f t="shared" si="113"/>
        <v>79.8</v>
      </c>
      <c r="BA254" s="67">
        <f t="shared" si="113"/>
        <v>61.3</v>
      </c>
      <c r="BB254" s="67">
        <f t="shared" si="113"/>
        <v>0</v>
      </c>
      <c r="BC254" s="67">
        <f t="shared" si="113"/>
        <v>0</v>
      </c>
      <c r="BD254" s="67">
        <f t="shared" si="113"/>
        <v>0</v>
      </c>
      <c r="BE254" s="27">
        <f t="shared" si="113"/>
        <v>0</v>
      </c>
      <c r="BF254" s="29">
        <f t="shared" si="113"/>
        <v>20198</v>
      </c>
      <c r="BG254" s="39">
        <f t="shared" si="113"/>
        <v>7490</v>
      </c>
      <c r="BH254" s="40">
        <f t="shared" si="113"/>
        <v>3920</v>
      </c>
      <c r="BI254" s="40">
        <f t="shared" si="113"/>
        <v>0</v>
      </c>
      <c r="BJ254" s="40">
        <f t="shared" si="113"/>
        <v>12913</v>
      </c>
      <c r="BK254" s="40">
        <f t="shared" si="113"/>
        <v>0</v>
      </c>
      <c r="BL254" s="40">
        <f t="shared" si="113"/>
        <v>0</v>
      </c>
      <c r="BM254" s="27">
        <f t="shared" si="113"/>
        <v>5400</v>
      </c>
    </row>
    <row r="255" spans="1:65" outlineLevel="3">
      <c r="A255" s="187" t="s">
        <v>30</v>
      </c>
      <c r="B255" s="188"/>
      <c r="C255" s="51">
        <f t="shared" ref="C255:BM255" si="114">SUBTOTAL(5,C223:C253)</f>
        <v>417558</v>
      </c>
      <c r="D255" s="61">
        <f t="shared" si="114"/>
        <v>32.799999999999997</v>
      </c>
      <c r="E255" s="12">
        <f t="shared" si="114"/>
        <v>30</v>
      </c>
      <c r="F255" s="12">
        <f t="shared" si="114"/>
        <v>33</v>
      </c>
      <c r="G255" s="12">
        <f t="shared" si="114"/>
        <v>34</v>
      </c>
      <c r="H255" s="12">
        <f t="shared" si="114"/>
        <v>35</v>
      </c>
      <c r="I255" s="12">
        <f t="shared" si="114"/>
        <v>29</v>
      </c>
      <c r="J255" s="12">
        <f t="shared" si="114"/>
        <v>32</v>
      </c>
      <c r="K255" s="12">
        <f t="shared" si="114"/>
        <v>33</v>
      </c>
      <c r="L255" s="12">
        <f t="shared" si="114"/>
        <v>34</v>
      </c>
      <c r="M255" s="72">
        <f t="shared" si="114"/>
        <v>7.3</v>
      </c>
      <c r="N255" s="83">
        <f t="shared" si="114"/>
        <v>7.32</v>
      </c>
      <c r="O255" s="83">
        <f t="shared" si="114"/>
        <v>7.3</v>
      </c>
      <c r="P255" s="83">
        <f t="shared" si="114"/>
        <v>7.32</v>
      </c>
      <c r="Q255" s="83">
        <f t="shared" si="114"/>
        <v>7.28</v>
      </c>
      <c r="R255" s="83">
        <f t="shared" si="114"/>
        <v>0</v>
      </c>
      <c r="S255" s="83">
        <f t="shared" si="114"/>
        <v>0</v>
      </c>
      <c r="T255" s="83">
        <f t="shared" si="114"/>
        <v>0</v>
      </c>
      <c r="U255" s="83">
        <f t="shared" si="114"/>
        <v>0</v>
      </c>
      <c r="V255" s="6">
        <f t="shared" si="114"/>
        <v>0</v>
      </c>
      <c r="W255" s="41">
        <f t="shared" si="114"/>
        <v>0</v>
      </c>
      <c r="X255" s="41">
        <f t="shared" si="114"/>
        <v>0</v>
      </c>
      <c r="Y255" s="41">
        <f t="shared" si="114"/>
        <v>0</v>
      </c>
      <c r="Z255" s="41">
        <f t="shared" si="114"/>
        <v>0</v>
      </c>
      <c r="AA255" s="41">
        <f t="shared" si="114"/>
        <v>0</v>
      </c>
      <c r="AB255" s="41">
        <f t="shared" si="114"/>
        <v>0</v>
      </c>
      <c r="AC255" s="41">
        <f t="shared" si="114"/>
        <v>0</v>
      </c>
      <c r="AD255" s="41">
        <f t="shared" si="114"/>
        <v>0</v>
      </c>
      <c r="AE255" s="6">
        <f t="shared" si="114"/>
        <v>0</v>
      </c>
      <c r="AF255" s="41">
        <f t="shared" si="114"/>
        <v>0</v>
      </c>
      <c r="AG255" s="41">
        <f t="shared" si="114"/>
        <v>0</v>
      </c>
      <c r="AH255" s="41">
        <f t="shared" si="114"/>
        <v>0</v>
      </c>
      <c r="AI255" s="41">
        <f t="shared" si="114"/>
        <v>0</v>
      </c>
      <c r="AJ255" s="41">
        <f t="shared" si="114"/>
        <v>0</v>
      </c>
      <c r="AK255" s="41">
        <f t="shared" si="114"/>
        <v>0</v>
      </c>
      <c r="AL255" s="41">
        <f t="shared" si="114"/>
        <v>0</v>
      </c>
      <c r="AM255" s="41">
        <f t="shared" si="114"/>
        <v>0</v>
      </c>
      <c r="AN255" s="41">
        <f t="shared" si="114"/>
        <v>20.080563947633433</v>
      </c>
      <c r="AO255" s="41">
        <f t="shared" si="114"/>
        <v>1084</v>
      </c>
      <c r="AP255" s="110">
        <f t="shared" si="114"/>
        <v>2.15</v>
      </c>
      <c r="AQ255" s="111">
        <f t="shared" si="114"/>
        <v>1.55</v>
      </c>
      <c r="AR255" s="112">
        <f t="shared" si="114"/>
        <v>70.879120879120876</v>
      </c>
      <c r="AS255" s="112">
        <f t="shared" si="114"/>
        <v>25.316455696202539</v>
      </c>
      <c r="AT255" s="113">
        <f t="shared" si="114"/>
        <v>1298</v>
      </c>
      <c r="AU255" s="114">
        <f t="shared" si="114"/>
        <v>2.2000000000000002</v>
      </c>
      <c r="AV255" s="115">
        <f t="shared" si="114"/>
        <v>1.21</v>
      </c>
      <c r="AW255" s="112">
        <f t="shared" si="114"/>
        <v>52.340425531914889</v>
      </c>
      <c r="AX255" s="112">
        <f t="shared" si="114"/>
        <v>41.850220264317173</v>
      </c>
      <c r="AY255" s="61">
        <f t="shared" si="114"/>
        <v>48.728813559321992</v>
      </c>
      <c r="AZ255" s="97">
        <f t="shared" si="114"/>
        <v>77.5</v>
      </c>
      <c r="BA255" s="68">
        <f t="shared" si="114"/>
        <v>61.3</v>
      </c>
      <c r="BB255" s="68">
        <f t="shared" si="114"/>
        <v>0</v>
      </c>
      <c r="BC255" s="68">
        <f t="shared" si="114"/>
        <v>0</v>
      </c>
      <c r="BD255" s="68">
        <f t="shared" si="114"/>
        <v>0</v>
      </c>
      <c r="BE255" s="15">
        <f t="shared" si="114"/>
        <v>0</v>
      </c>
      <c r="BF255" s="6">
        <f t="shared" si="114"/>
        <v>4870</v>
      </c>
      <c r="BG255" s="41">
        <f t="shared" si="114"/>
        <v>0</v>
      </c>
      <c r="BH255" s="42">
        <f t="shared" si="114"/>
        <v>0</v>
      </c>
      <c r="BI255" s="42">
        <f t="shared" si="114"/>
        <v>0</v>
      </c>
      <c r="BJ255" s="42">
        <f t="shared" si="114"/>
        <v>1904</v>
      </c>
      <c r="BK255" s="42">
        <f t="shared" si="114"/>
        <v>0</v>
      </c>
      <c r="BL255" s="42">
        <f t="shared" si="114"/>
        <v>0</v>
      </c>
      <c r="BM255" s="15">
        <f t="shared" si="114"/>
        <v>2250</v>
      </c>
    </row>
    <row r="256" spans="1:65" outlineLevel="2">
      <c r="A256" s="187" t="s">
        <v>19</v>
      </c>
      <c r="B256" s="188"/>
      <c r="C256" s="51">
        <f>IFERROR(SUBTOTAL(1,C223:C253),"")</f>
        <v>518134.90322580643</v>
      </c>
      <c r="D256" s="61">
        <f t="shared" ref="D256:BM256" si="115">IFERROR(SUBTOTAL(1,D223:D253),"")</f>
        <v>34.332258064516118</v>
      </c>
      <c r="E256" s="12">
        <f t="shared" si="115"/>
        <v>32.548387096774192</v>
      </c>
      <c r="F256" s="12">
        <f t="shared" si="115"/>
        <v>34.806451612903224</v>
      </c>
      <c r="G256" s="12">
        <f t="shared" si="115"/>
        <v>35.645161290322584</v>
      </c>
      <c r="H256" s="12">
        <f t="shared" si="115"/>
        <v>36.225806451612904</v>
      </c>
      <c r="I256" s="12">
        <f t="shared" si="115"/>
        <v>31.548387096774192</v>
      </c>
      <c r="J256" s="12">
        <f t="shared" si="115"/>
        <v>33.806451612903224</v>
      </c>
      <c r="K256" s="12">
        <f t="shared" si="115"/>
        <v>34.645161290322584</v>
      </c>
      <c r="L256" s="12">
        <f t="shared" si="115"/>
        <v>35.225806451612904</v>
      </c>
      <c r="M256" s="72">
        <f t="shared" si="115"/>
        <v>7.3599999999999994</v>
      </c>
      <c r="N256" s="83">
        <f t="shared" si="115"/>
        <v>7.3519999999999994</v>
      </c>
      <c r="O256" s="83">
        <f t="shared" si="115"/>
        <v>7.3259999999999987</v>
      </c>
      <c r="P256" s="83">
        <f t="shared" si="115"/>
        <v>7.346000000000001</v>
      </c>
      <c r="Q256" s="83">
        <f t="shared" si="115"/>
        <v>7.3620000000000001</v>
      </c>
      <c r="R256" s="83" t="str">
        <f t="shared" si="115"/>
        <v/>
      </c>
      <c r="S256" s="83" t="str">
        <f t="shared" si="115"/>
        <v/>
      </c>
      <c r="T256" s="83" t="str">
        <f t="shared" si="115"/>
        <v/>
      </c>
      <c r="U256" s="83" t="str">
        <f t="shared" si="115"/>
        <v/>
      </c>
      <c r="V256" s="6" t="str">
        <f t="shared" si="115"/>
        <v/>
      </c>
      <c r="W256" s="41" t="str">
        <f t="shared" si="115"/>
        <v/>
      </c>
      <c r="X256" s="41" t="str">
        <f t="shared" si="115"/>
        <v/>
      </c>
      <c r="Y256" s="41" t="str">
        <f t="shared" si="115"/>
        <v/>
      </c>
      <c r="Z256" s="41" t="str">
        <f t="shared" si="115"/>
        <v/>
      </c>
      <c r="AA256" s="41" t="str">
        <f t="shared" si="115"/>
        <v/>
      </c>
      <c r="AB256" s="41" t="str">
        <f t="shared" si="115"/>
        <v/>
      </c>
      <c r="AC256" s="41" t="str">
        <f t="shared" si="115"/>
        <v/>
      </c>
      <c r="AD256" s="41" t="str">
        <f t="shared" si="115"/>
        <v/>
      </c>
      <c r="AE256" s="6" t="str">
        <f t="shared" si="115"/>
        <v/>
      </c>
      <c r="AF256" s="41" t="str">
        <f t="shared" si="115"/>
        <v/>
      </c>
      <c r="AG256" s="41" t="str">
        <f t="shared" si="115"/>
        <v/>
      </c>
      <c r="AH256" s="41" t="str">
        <f t="shared" si="115"/>
        <v/>
      </c>
      <c r="AI256" s="41" t="str">
        <f t="shared" si="115"/>
        <v/>
      </c>
      <c r="AJ256" s="41" t="str">
        <f t="shared" si="115"/>
        <v/>
      </c>
      <c r="AK256" s="41" t="str">
        <f t="shared" si="115"/>
        <v/>
      </c>
      <c r="AL256" s="41" t="str">
        <f t="shared" si="115"/>
        <v/>
      </c>
      <c r="AM256" s="41" t="str">
        <f t="shared" si="115"/>
        <v/>
      </c>
      <c r="AN256" s="41">
        <f t="shared" si="115"/>
        <v>26.172006542616167</v>
      </c>
      <c r="AO256" s="41">
        <f t="shared" si="115"/>
        <v>1560.4193548387098</v>
      </c>
      <c r="AP256" s="110">
        <f t="shared" si="115"/>
        <v>2.6660000000000004</v>
      </c>
      <c r="AQ256" s="111">
        <f t="shared" si="115"/>
        <v>1.9259999999999997</v>
      </c>
      <c r="AR256" s="112">
        <f t="shared" si="115"/>
        <v>72.405608265380039</v>
      </c>
      <c r="AS256" s="112">
        <f t="shared" si="115"/>
        <v>27.594391734619951</v>
      </c>
      <c r="AT256" s="113">
        <f t="shared" si="115"/>
        <v>1693.8064516129032</v>
      </c>
      <c r="AU256" s="114">
        <f t="shared" si="115"/>
        <v>2.274</v>
      </c>
      <c r="AV256" s="115">
        <f t="shared" si="115"/>
        <v>1.268</v>
      </c>
      <c r="AW256" s="112">
        <f t="shared" si="115"/>
        <v>55.778310007843672</v>
      </c>
      <c r="AX256" s="112">
        <f t="shared" si="115"/>
        <v>44.221689992156321</v>
      </c>
      <c r="AY256" s="61">
        <f t="shared" si="115"/>
        <v>51.909871528660254</v>
      </c>
      <c r="AZ256" s="97">
        <f t="shared" si="115"/>
        <v>78.769565217391303</v>
      </c>
      <c r="BA256" s="68">
        <f t="shared" si="115"/>
        <v>61.3</v>
      </c>
      <c r="BB256" s="68" t="str">
        <f t="shared" si="115"/>
        <v/>
      </c>
      <c r="BC256" s="68" t="str">
        <f t="shared" si="115"/>
        <v/>
      </c>
      <c r="BD256" s="68" t="str">
        <f t="shared" si="115"/>
        <v/>
      </c>
      <c r="BE256" s="15" t="str">
        <f>IFERROR(SUBTOTAL(1,BE223:BE253),"")</f>
        <v/>
      </c>
      <c r="BF256" s="6">
        <f t="shared" si="115"/>
        <v>12605.064516129032</v>
      </c>
      <c r="BG256" s="41">
        <f t="shared" si="115"/>
        <v>2561.9354838709678</v>
      </c>
      <c r="BH256" s="42">
        <f t="shared" si="115"/>
        <v>204.19354838709677</v>
      </c>
      <c r="BI256" s="42" t="str">
        <f t="shared" si="115"/>
        <v/>
      </c>
      <c r="BJ256" s="42">
        <f t="shared" si="115"/>
        <v>7916.85</v>
      </c>
      <c r="BK256" s="42" t="str">
        <f t="shared" si="115"/>
        <v/>
      </c>
      <c r="BL256" s="42" t="str">
        <f t="shared" si="115"/>
        <v/>
      </c>
      <c r="BM256" s="15">
        <f t="shared" si="115"/>
        <v>4731.2903225806449</v>
      </c>
    </row>
    <row r="257" spans="1:65" ht="17.25" outlineLevel="1" thickBot="1">
      <c r="A257" s="189" t="s">
        <v>54</v>
      </c>
      <c r="B257" s="190"/>
      <c r="C257" s="52">
        <f>SUBTOTAL(9,C223:C253)</f>
        <v>16062182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48373</v>
      </c>
      <c r="AP257" s="116"/>
      <c r="AQ257" s="117"/>
      <c r="AR257" s="118"/>
      <c r="AS257" s="118"/>
      <c r="AT257" s="119">
        <f>SUBTOTAL(9,AT223:AT253)</f>
        <v>52508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6">SUBTOTAL(9,BF223:BF253)</f>
        <v>390757</v>
      </c>
      <c r="BG257" s="43">
        <f t="shared" si="116"/>
        <v>79420</v>
      </c>
      <c r="BH257" s="44">
        <f t="shared" si="116"/>
        <v>6330</v>
      </c>
      <c r="BI257" s="44">
        <f t="shared" si="116"/>
        <v>0</v>
      </c>
      <c r="BJ257" s="44">
        <f t="shared" si="116"/>
        <v>158337</v>
      </c>
      <c r="BK257" s="44">
        <f t="shared" si="116"/>
        <v>0</v>
      </c>
      <c r="BL257" s="44">
        <f t="shared" si="116"/>
        <v>0</v>
      </c>
      <c r="BM257" s="16">
        <f t="shared" si="116"/>
        <v>146670</v>
      </c>
    </row>
    <row r="258" spans="1:65" outlineLevel="5">
      <c r="A258" s="21">
        <f t="shared" si="112"/>
        <v>8</v>
      </c>
      <c r="B258" s="33">
        <f>B253+1</f>
        <v>44044</v>
      </c>
      <c r="C258" s="51">
        <v>528005</v>
      </c>
      <c r="D258" s="64">
        <f t="shared" ref="D258:D288" si="117">IFERROR(ROUND(AVERAGE(E258:L258),1),"")</f>
        <v>35.799999999999997</v>
      </c>
      <c r="E258" s="12">
        <v>35</v>
      </c>
      <c r="F258" s="12">
        <v>36</v>
      </c>
      <c r="G258" s="12">
        <v>38</v>
      </c>
      <c r="H258" s="12">
        <v>36</v>
      </c>
      <c r="I258" s="12">
        <v>34</v>
      </c>
      <c r="J258" s="12">
        <v>35</v>
      </c>
      <c r="K258" s="12">
        <v>37</v>
      </c>
      <c r="L258" s="12">
        <v>35</v>
      </c>
      <c r="M258" s="74" t="str">
        <f t="shared" ref="M258:M288" si="118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9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0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5">
        <f t="shared" ref="AN258:AN288" si="121">39880/AO258</f>
        <v>28.877624909485881</v>
      </c>
      <c r="AO258" s="41">
        <v>1381</v>
      </c>
      <c r="AP258" s="110"/>
      <c r="AQ258" s="111"/>
      <c r="AR258" s="126" t="str">
        <f t="shared" ref="AR258:AR288" si="122">IFERROR(AQ258/AP258*100,"")</f>
        <v/>
      </c>
      <c r="AS258" s="126" t="str">
        <f t="shared" ref="AS258:AS288" si="123">IFERROR(100-AR258,"")</f>
        <v/>
      </c>
      <c r="AT258" s="127">
        <v>1373</v>
      </c>
      <c r="AU258" s="128"/>
      <c r="AV258" s="129"/>
      <c r="AW258" s="126" t="str">
        <f t="shared" ref="AW258:AW288" si="124">IFERROR(AV258/AU258*100,"")</f>
        <v/>
      </c>
      <c r="AX258" s="126" t="str">
        <f t="shared" ref="AX258:AX288" si="125">IFERROR(100-AW258,"")</f>
        <v/>
      </c>
      <c r="AY258" s="64" t="str">
        <f t="shared" ref="AY258:AY288" si="126">IFERROR((1-((AW258*AS258)/(AX258*AR258)))*100,"")</f>
        <v/>
      </c>
      <c r="AZ258" s="97"/>
      <c r="BA258" s="68"/>
      <c r="BB258" s="68"/>
      <c r="BC258" s="68"/>
      <c r="BD258" s="68"/>
      <c r="BE258" s="15"/>
      <c r="BF258" s="5">
        <f t="shared" ref="BF258:BF288" si="127">IF(SUM(BG258:BM258)=0,"",SUM(BG258:BM258))</f>
        <v>12475</v>
      </c>
      <c r="BG258" s="42"/>
      <c r="BH258" s="42"/>
      <c r="BI258" s="42"/>
      <c r="BJ258" s="42">
        <v>7655</v>
      </c>
      <c r="BK258" s="42"/>
      <c r="BL258" s="42"/>
      <c r="BM258" s="15">
        <v>4820</v>
      </c>
    </row>
    <row r="259" spans="1:65" outlineLevel="5">
      <c r="A259" s="22">
        <f t="shared" si="112"/>
        <v>8</v>
      </c>
      <c r="B259" s="9">
        <f t="shared" si="111"/>
        <v>44045</v>
      </c>
      <c r="C259" s="51">
        <v>525088</v>
      </c>
      <c r="D259" s="64">
        <f t="shared" si="117"/>
        <v>35.5</v>
      </c>
      <c r="E259" s="12">
        <v>34</v>
      </c>
      <c r="F259" s="12">
        <v>36</v>
      </c>
      <c r="G259" s="12">
        <v>38</v>
      </c>
      <c r="H259" s="12">
        <v>36</v>
      </c>
      <c r="I259" s="12">
        <v>33</v>
      </c>
      <c r="J259" s="12">
        <v>35</v>
      </c>
      <c r="K259" s="12">
        <v>37</v>
      </c>
      <c r="L259" s="12">
        <v>35</v>
      </c>
      <c r="M259" s="74" t="str">
        <f t="shared" si="118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9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0"/>
        <v/>
      </c>
      <c r="AF259" s="41"/>
      <c r="AG259" s="41"/>
      <c r="AH259" s="41"/>
      <c r="AI259" s="41"/>
      <c r="AJ259" s="41"/>
      <c r="AK259" s="41"/>
      <c r="AL259" s="41"/>
      <c r="AM259" s="41"/>
      <c r="AN259" s="45">
        <f t="shared" si="121"/>
        <v>33.428331936295052</v>
      </c>
      <c r="AO259" s="41">
        <v>1193</v>
      </c>
      <c r="AP259" s="110"/>
      <c r="AQ259" s="111"/>
      <c r="AR259" s="126" t="str">
        <f t="shared" si="122"/>
        <v/>
      </c>
      <c r="AS259" s="126" t="str">
        <f t="shared" si="123"/>
        <v/>
      </c>
      <c r="AT259" s="127">
        <v>1375</v>
      </c>
      <c r="AU259" s="128"/>
      <c r="AV259" s="129"/>
      <c r="AW259" s="126" t="str">
        <f t="shared" si="124"/>
        <v/>
      </c>
      <c r="AX259" s="126" t="str">
        <f t="shared" si="125"/>
        <v/>
      </c>
      <c r="AY259" s="64" t="str">
        <f t="shared" si="126"/>
        <v/>
      </c>
      <c r="AZ259" s="97"/>
      <c r="BA259" s="68"/>
      <c r="BB259" s="68"/>
      <c r="BC259" s="68"/>
      <c r="BD259" s="68"/>
      <c r="BE259" s="15"/>
      <c r="BF259" s="5">
        <f t="shared" si="127"/>
        <v>11656</v>
      </c>
      <c r="BG259" s="42"/>
      <c r="BH259" s="42"/>
      <c r="BI259" s="42"/>
      <c r="BJ259" s="42">
        <v>6486</v>
      </c>
      <c r="BK259" s="42"/>
      <c r="BL259" s="42"/>
      <c r="BM259" s="15">
        <v>5170</v>
      </c>
    </row>
    <row r="260" spans="1:65" outlineLevel="5">
      <c r="A260" s="22">
        <f t="shared" si="112"/>
        <v>8</v>
      </c>
      <c r="B260" s="9">
        <f t="shared" si="111"/>
        <v>44046</v>
      </c>
      <c r="C260" s="51">
        <v>505620</v>
      </c>
      <c r="D260" s="64">
        <f t="shared" si="117"/>
        <v>35</v>
      </c>
      <c r="E260" s="12">
        <v>33</v>
      </c>
      <c r="F260" s="12">
        <v>36</v>
      </c>
      <c r="G260" s="12">
        <v>37</v>
      </c>
      <c r="H260" s="12">
        <v>36</v>
      </c>
      <c r="I260" s="12">
        <v>32</v>
      </c>
      <c r="J260" s="12">
        <v>35</v>
      </c>
      <c r="K260" s="12">
        <v>36</v>
      </c>
      <c r="L260" s="12">
        <v>35</v>
      </c>
      <c r="M260" s="74" t="str">
        <f t="shared" si="118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9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0"/>
        <v/>
      </c>
      <c r="AF260" s="41"/>
      <c r="AG260" s="41"/>
      <c r="AH260" s="41"/>
      <c r="AI260" s="41"/>
      <c r="AJ260" s="41"/>
      <c r="AK260" s="41"/>
      <c r="AL260" s="41"/>
      <c r="AM260" s="41"/>
      <c r="AN260" s="45">
        <f t="shared" si="121"/>
        <v>37.271028037383175</v>
      </c>
      <c r="AO260" s="41">
        <v>1070</v>
      </c>
      <c r="AP260" s="110"/>
      <c r="AQ260" s="111"/>
      <c r="AR260" s="126" t="str">
        <f t="shared" si="122"/>
        <v/>
      </c>
      <c r="AS260" s="126" t="str">
        <f t="shared" si="123"/>
        <v/>
      </c>
      <c r="AT260" s="127">
        <v>1430</v>
      </c>
      <c r="AU260" s="128"/>
      <c r="AV260" s="129"/>
      <c r="AW260" s="126" t="str">
        <f t="shared" si="124"/>
        <v/>
      </c>
      <c r="AX260" s="126" t="str">
        <f t="shared" si="125"/>
        <v/>
      </c>
      <c r="AY260" s="64" t="str">
        <f t="shared" si="126"/>
        <v/>
      </c>
      <c r="AZ260" s="97">
        <v>77.900000000000006</v>
      </c>
      <c r="BA260" s="68"/>
      <c r="BB260" s="68"/>
      <c r="BC260" s="68"/>
      <c r="BD260" s="68"/>
      <c r="BE260" s="15"/>
      <c r="BF260" s="5">
        <f t="shared" si="127"/>
        <v>11470</v>
      </c>
      <c r="BG260" s="42"/>
      <c r="BH260" s="42"/>
      <c r="BI260" s="42"/>
      <c r="BJ260" s="42">
        <v>6500</v>
      </c>
      <c r="BK260" s="42"/>
      <c r="BL260" s="42"/>
      <c r="BM260" s="15">
        <v>4970</v>
      </c>
    </row>
    <row r="261" spans="1:65" outlineLevel="5">
      <c r="A261" s="22">
        <f t="shared" si="112"/>
        <v>8</v>
      </c>
      <c r="B261" s="9">
        <f t="shared" si="111"/>
        <v>44047</v>
      </c>
      <c r="C261" s="51">
        <v>503646</v>
      </c>
      <c r="D261" s="64">
        <f t="shared" si="117"/>
        <v>35</v>
      </c>
      <c r="E261" s="12">
        <v>33</v>
      </c>
      <c r="F261" s="12">
        <v>36</v>
      </c>
      <c r="G261" s="12">
        <v>37</v>
      </c>
      <c r="H261" s="12">
        <v>36</v>
      </c>
      <c r="I261" s="12">
        <v>32</v>
      </c>
      <c r="J261" s="12">
        <v>35</v>
      </c>
      <c r="K261" s="12">
        <v>36</v>
      </c>
      <c r="L261" s="12">
        <v>35</v>
      </c>
      <c r="M261" s="74" t="str">
        <f t="shared" si="118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9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0"/>
        <v/>
      </c>
      <c r="AF261" s="41"/>
      <c r="AG261" s="41"/>
      <c r="AH261" s="41"/>
      <c r="AI261" s="41"/>
      <c r="AJ261" s="41"/>
      <c r="AK261" s="41"/>
      <c r="AL261" s="41"/>
      <c r="AM261" s="41"/>
      <c r="AN261" s="45">
        <f t="shared" si="121"/>
        <v>33.233333333333334</v>
      </c>
      <c r="AO261" s="41">
        <v>1200</v>
      </c>
      <c r="AP261" s="110"/>
      <c r="AQ261" s="111"/>
      <c r="AR261" s="126" t="str">
        <f t="shared" si="122"/>
        <v/>
      </c>
      <c r="AS261" s="126" t="str">
        <f t="shared" si="123"/>
        <v/>
      </c>
      <c r="AT261" s="127">
        <v>1760</v>
      </c>
      <c r="AU261" s="128"/>
      <c r="AV261" s="129"/>
      <c r="AW261" s="126" t="str">
        <f t="shared" si="124"/>
        <v/>
      </c>
      <c r="AX261" s="126" t="str">
        <f t="shared" si="125"/>
        <v/>
      </c>
      <c r="AY261" s="64" t="str">
        <f t="shared" si="126"/>
        <v/>
      </c>
      <c r="AZ261" s="97">
        <v>77.680000000000007</v>
      </c>
      <c r="BA261" s="68"/>
      <c r="BB261" s="68"/>
      <c r="BC261" s="68"/>
      <c r="BD261" s="68"/>
      <c r="BE261" s="15"/>
      <c r="BF261" s="5">
        <f t="shared" si="127"/>
        <v>11997</v>
      </c>
      <c r="BG261" s="42"/>
      <c r="BH261" s="42"/>
      <c r="BI261" s="42"/>
      <c r="BJ261" s="42">
        <v>6557</v>
      </c>
      <c r="BK261" s="42"/>
      <c r="BL261" s="42"/>
      <c r="BM261" s="15">
        <v>5440</v>
      </c>
    </row>
    <row r="262" spans="1:65" outlineLevel="5">
      <c r="A262" s="22">
        <f t="shared" si="112"/>
        <v>8</v>
      </c>
      <c r="B262" s="9">
        <f t="shared" si="111"/>
        <v>44048</v>
      </c>
      <c r="C262" s="51">
        <v>506548</v>
      </c>
      <c r="D262" s="64">
        <f t="shared" si="117"/>
        <v>34.799999999999997</v>
      </c>
      <c r="E262" s="12">
        <v>33</v>
      </c>
      <c r="F262" s="12">
        <v>36</v>
      </c>
      <c r="G262" s="12">
        <v>36</v>
      </c>
      <c r="H262" s="12">
        <v>36</v>
      </c>
      <c r="I262" s="12">
        <v>32</v>
      </c>
      <c r="J262" s="12">
        <v>35</v>
      </c>
      <c r="K262" s="12">
        <v>35</v>
      </c>
      <c r="L262" s="12">
        <v>35</v>
      </c>
      <c r="M262" s="74" t="str">
        <f t="shared" si="118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9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0"/>
        <v/>
      </c>
      <c r="AF262" s="41"/>
      <c r="AG262" s="41"/>
      <c r="AH262" s="41"/>
      <c r="AI262" s="41"/>
      <c r="AJ262" s="41"/>
      <c r="AK262" s="41"/>
      <c r="AL262" s="41"/>
      <c r="AM262" s="41"/>
      <c r="AN262" s="45">
        <f t="shared" si="121"/>
        <v>25.82901554404145</v>
      </c>
      <c r="AO262" s="41">
        <v>1544</v>
      </c>
      <c r="AP262" s="110"/>
      <c r="AQ262" s="111"/>
      <c r="AR262" s="126" t="str">
        <f t="shared" si="122"/>
        <v/>
      </c>
      <c r="AS262" s="126" t="str">
        <f t="shared" si="123"/>
        <v/>
      </c>
      <c r="AT262" s="127">
        <v>1988</v>
      </c>
      <c r="AU262" s="128"/>
      <c r="AV262" s="129"/>
      <c r="AW262" s="126" t="str">
        <f t="shared" si="124"/>
        <v/>
      </c>
      <c r="AX262" s="126" t="str">
        <f t="shared" si="125"/>
        <v/>
      </c>
      <c r="AY262" s="64" t="str">
        <f t="shared" si="126"/>
        <v/>
      </c>
      <c r="AZ262" s="97">
        <v>77.81</v>
      </c>
      <c r="BA262" s="68"/>
      <c r="BB262" s="68"/>
      <c r="BC262" s="68"/>
      <c r="BD262" s="68"/>
      <c r="BE262" s="15"/>
      <c r="BF262" s="5">
        <f t="shared" si="127"/>
        <v>16250</v>
      </c>
      <c r="BG262" s="42"/>
      <c r="BH262" s="42"/>
      <c r="BI262" s="42"/>
      <c r="BJ262" s="42">
        <v>11120</v>
      </c>
      <c r="BK262" s="42"/>
      <c r="BL262" s="42"/>
      <c r="BM262" s="15">
        <v>5130</v>
      </c>
    </row>
    <row r="263" spans="1:65" outlineLevel="5">
      <c r="A263" s="22">
        <f t="shared" si="112"/>
        <v>8</v>
      </c>
      <c r="B263" s="9">
        <f t="shared" si="111"/>
        <v>44049</v>
      </c>
      <c r="C263" s="51">
        <v>515483</v>
      </c>
      <c r="D263" s="64">
        <f t="shared" si="117"/>
        <v>35.299999999999997</v>
      </c>
      <c r="E263" s="12">
        <v>34</v>
      </c>
      <c r="F263" s="12">
        <v>36</v>
      </c>
      <c r="G263" s="12">
        <v>36</v>
      </c>
      <c r="H263" s="12">
        <v>37</v>
      </c>
      <c r="I263" s="12">
        <v>33</v>
      </c>
      <c r="J263" s="12">
        <v>35</v>
      </c>
      <c r="K263" s="12">
        <v>35</v>
      </c>
      <c r="L263" s="12">
        <v>36</v>
      </c>
      <c r="M263" s="74" t="str">
        <f t="shared" si="118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9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0"/>
        <v/>
      </c>
      <c r="AF263" s="41"/>
      <c r="AG263" s="41"/>
      <c r="AH263" s="41"/>
      <c r="AI263" s="41"/>
      <c r="AJ263" s="41"/>
      <c r="AK263" s="41"/>
      <c r="AL263" s="41"/>
      <c r="AM263" s="41"/>
      <c r="AN263" s="45">
        <f t="shared" si="121"/>
        <v>23.653618030842232</v>
      </c>
      <c r="AO263" s="41">
        <v>1686</v>
      </c>
      <c r="AP263" s="110"/>
      <c r="AQ263" s="111"/>
      <c r="AR263" s="126" t="str">
        <f t="shared" si="122"/>
        <v/>
      </c>
      <c r="AS263" s="126" t="str">
        <f t="shared" si="123"/>
        <v/>
      </c>
      <c r="AT263" s="127">
        <v>2002</v>
      </c>
      <c r="AU263" s="128"/>
      <c r="AV263" s="129"/>
      <c r="AW263" s="126" t="str">
        <f t="shared" si="124"/>
        <v/>
      </c>
      <c r="AX263" s="126" t="str">
        <f t="shared" si="125"/>
        <v/>
      </c>
      <c r="AY263" s="64" t="str">
        <f t="shared" si="126"/>
        <v/>
      </c>
      <c r="AZ263" s="97">
        <v>78.05</v>
      </c>
      <c r="BA263" s="68"/>
      <c r="BB263" s="68"/>
      <c r="BC263" s="68"/>
      <c r="BD263" s="68"/>
      <c r="BE263" s="15"/>
      <c r="BF263" s="5">
        <f t="shared" si="127"/>
        <v>14331</v>
      </c>
      <c r="BG263" s="42"/>
      <c r="BH263" s="42"/>
      <c r="BI263" s="42"/>
      <c r="BJ263" s="42">
        <v>9291</v>
      </c>
      <c r="BK263" s="42"/>
      <c r="BL263" s="42"/>
      <c r="BM263" s="15">
        <v>5040</v>
      </c>
    </row>
    <row r="264" spans="1:65" outlineLevel="5">
      <c r="A264" s="22">
        <f t="shared" si="112"/>
        <v>8</v>
      </c>
      <c r="B264" s="9">
        <f t="shared" si="111"/>
        <v>44050</v>
      </c>
      <c r="C264" s="51">
        <v>486460</v>
      </c>
      <c r="D264" s="64">
        <f t="shared" si="117"/>
        <v>34.799999999999997</v>
      </c>
      <c r="E264" s="12">
        <v>33</v>
      </c>
      <c r="F264" s="12">
        <v>36</v>
      </c>
      <c r="G264" s="12">
        <v>36</v>
      </c>
      <c r="H264" s="12">
        <v>36</v>
      </c>
      <c r="I264" s="12">
        <v>32</v>
      </c>
      <c r="J264" s="12">
        <v>35</v>
      </c>
      <c r="K264" s="12">
        <v>35</v>
      </c>
      <c r="L264" s="12">
        <v>35</v>
      </c>
      <c r="M264" s="74">
        <f t="shared" si="118"/>
        <v>7.3</v>
      </c>
      <c r="N264" s="83">
        <v>7.35</v>
      </c>
      <c r="O264" s="83">
        <v>7.33</v>
      </c>
      <c r="P264" s="83">
        <v>7.33</v>
      </c>
      <c r="Q264" s="83">
        <v>7.35</v>
      </c>
      <c r="R264" s="83"/>
      <c r="S264" s="83"/>
      <c r="T264" s="83"/>
      <c r="U264" s="83"/>
      <c r="V264" s="5" t="str">
        <f t="shared" si="119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0"/>
        <v/>
      </c>
      <c r="AF264" s="41"/>
      <c r="AG264" s="41"/>
      <c r="AH264" s="41"/>
      <c r="AI264" s="41"/>
      <c r="AJ264" s="41"/>
      <c r="AK264" s="41"/>
      <c r="AL264" s="41"/>
      <c r="AM264" s="41"/>
      <c r="AN264" s="45">
        <f t="shared" si="121"/>
        <v>22.972350230414747</v>
      </c>
      <c r="AO264" s="41">
        <v>1736</v>
      </c>
      <c r="AP264" s="110">
        <v>3.44</v>
      </c>
      <c r="AQ264" s="111">
        <v>2.46</v>
      </c>
      <c r="AR264" s="126">
        <f t="shared" si="122"/>
        <v>71.511627906976756</v>
      </c>
      <c r="AS264" s="126">
        <f t="shared" si="123"/>
        <v>28.488372093023244</v>
      </c>
      <c r="AT264" s="127">
        <v>1923</v>
      </c>
      <c r="AU264" s="128">
        <v>2.2799999999999998</v>
      </c>
      <c r="AV264" s="129">
        <v>1.32</v>
      </c>
      <c r="AW264" s="126">
        <f t="shared" si="124"/>
        <v>57.894736842105267</v>
      </c>
      <c r="AX264" s="126">
        <f t="shared" si="125"/>
        <v>42.105263157894733</v>
      </c>
      <c r="AY264" s="64">
        <f t="shared" si="126"/>
        <v>45.223577235772382</v>
      </c>
      <c r="AZ264" s="97">
        <v>78.099999999999994</v>
      </c>
      <c r="BA264" s="68"/>
      <c r="BB264" s="68"/>
      <c r="BC264" s="68"/>
      <c r="BD264" s="68"/>
      <c r="BE264" s="15"/>
      <c r="BF264" s="5">
        <f t="shared" si="127"/>
        <v>15438</v>
      </c>
      <c r="BG264" s="42"/>
      <c r="BH264" s="42"/>
      <c r="BI264" s="42"/>
      <c r="BJ264" s="42">
        <v>10318</v>
      </c>
      <c r="BK264" s="42"/>
      <c r="BL264" s="42"/>
      <c r="BM264" s="15">
        <v>5120</v>
      </c>
    </row>
    <row r="265" spans="1:65" outlineLevel="5">
      <c r="A265" s="22">
        <f t="shared" si="112"/>
        <v>8</v>
      </c>
      <c r="B265" s="9">
        <f t="shared" si="111"/>
        <v>44051</v>
      </c>
      <c r="C265" s="51">
        <v>584286</v>
      </c>
      <c r="D265" s="64">
        <f t="shared" si="117"/>
        <v>35.299999999999997</v>
      </c>
      <c r="E265" s="12">
        <v>33</v>
      </c>
      <c r="F265" s="12">
        <v>36</v>
      </c>
      <c r="G265" s="12">
        <v>37</v>
      </c>
      <c r="H265" s="12">
        <v>37</v>
      </c>
      <c r="I265" s="12">
        <v>32</v>
      </c>
      <c r="J265" s="12">
        <v>35</v>
      </c>
      <c r="K265" s="12">
        <v>36</v>
      </c>
      <c r="L265" s="12">
        <v>36</v>
      </c>
      <c r="M265" s="74" t="str">
        <f t="shared" si="118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9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0"/>
        <v/>
      </c>
      <c r="AF265" s="41"/>
      <c r="AG265" s="41"/>
      <c r="AH265" s="41"/>
      <c r="AI265" s="41"/>
      <c r="AJ265" s="41"/>
      <c r="AK265" s="41"/>
      <c r="AL265" s="41"/>
      <c r="AM265" s="41"/>
      <c r="AN265" s="45">
        <f t="shared" si="121"/>
        <v>22.266890005583473</v>
      </c>
      <c r="AO265" s="41">
        <v>1791</v>
      </c>
      <c r="AP265" s="110"/>
      <c r="AQ265" s="111"/>
      <c r="AR265" s="126" t="str">
        <f t="shared" si="122"/>
        <v/>
      </c>
      <c r="AS265" s="126" t="str">
        <f t="shared" si="123"/>
        <v/>
      </c>
      <c r="AT265" s="127">
        <v>1885</v>
      </c>
      <c r="AU265" s="128"/>
      <c r="AV265" s="129"/>
      <c r="AW265" s="126" t="str">
        <f t="shared" si="124"/>
        <v/>
      </c>
      <c r="AX265" s="126" t="str">
        <f t="shared" si="125"/>
        <v/>
      </c>
      <c r="AY265" s="64" t="str">
        <f t="shared" si="126"/>
        <v/>
      </c>
      <c r="AZ265" s="97"/>
      <c r="BA265" s="68"/>
      <c r="BB265" s="68"/>
      <c r="BC265" s="68"/>
      <c r="BD265" s="68"/>
      <c r="BE265" s="15"/>
      <c r="BF265" s="5">
        <f t="shared" si="127"/>
        <v>11580</v>
      </c>
      <c r="BG265" s="42"/>
      <c r="BH265" s="42"/>
      <c r="BI265" s="42"/>
      <c r="BJ265" s="42">
        <v>7340</v>
      </c>
      <c r="BK265" s="42"/>
      <c r="BL265" s="42"/>
      <c r="BM265" s="15">
        <v>4240</v>
      </c>
    </row>
    <row r="266" spans="1:65" outlineLevel="5">
      <c r="A266" s="22">
        <f t="shared" si="112"/>
        <v>8</v>
      </c>
      <c r="B266" s="9">
        <f t="shared" si="111"/>
        <v>44052</v>
      </c>
      <c r="C266" s="51">
        <v>548362</v>
      </c>
      <c r="D266" s="64">
        <f t="shared" si="117"/>
        <v>34.5</v>
      </c>
      <c r="E266" s="12">
        <v>32</v>
      </c>
      <c r="F266" s="12">
        <v>36</v>
      </c>
      <c r="G266" s="12">
        <v>36</v>
      </c>
      <c r="H266" s="12">
        <v>36</v>
      </c>
      <c r="I266" s="12">
        <v>31</v>
      </c>
      <c r="J266" s="12">
        <v>35</v>
      </c>
      <c r="K266" s="12">
        <v>35</v>
      </c>
      <c r="L266" s="12">
        <v>35</v>
      </c>
      <c r="M266" s="74" t="str">
        <f t="shared" si="118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9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0"/>
        <v/>
      </c>
      <c r="AF266" s="41"/>
      <c r="AG266" s="41"/>
      <c r="AH266" s="41"/>
      <c r="AI266" s="41"/>
      <c r="AJ266" s="41"/>
      <c r="AK266" s="41"/>
      <c r="AL266" s="41"/>
      <c r="AM266" s="41"/>
      <c r="AN266" s="45">
        <f t="shared" si="121"/>
        <v>23.486454652532391</v>
      </c>
      <c r="AO266" s="41">
        <v>1698</v>
      </c>
      <c r="AP266" s="110"/>
      <c r="AQ266" s="111"/>
      <c r="AR266" s="126" t="str">
        <f t="shared" si="122"/>
        <v/>
      </c>
      <c r="AS266" s="126" t="str">
        <f t="shared" si="123"/>
        <v/>
      </c>
      <c r="AT266" s="127">
        <v>1844</v>
      </c>
      <c r="AU266" s="128"/>
      <c r="AV266" s="129"/>
      <c r="AW266" s="126" t="str">
        <f t="shared" si="124"/>
        <v/>
      </c>
      <c r="AX266" s="126" t="str">
        <f t="shared" si="125"/>
        <v/>
      </c>
      <c r="AY266" s="64" t="str">
        <f t="shared" si="126"/>
        <v/>
      </c>
      <c r="AZ266" s="97"/>
      <c r="BA266" s="68"/>
      <c r="BB266" s="68"/>
      <c r="BC266" s="68"/>
      <c r="BD266" s="68"/>
      <c r="BE266" s="15"/>
      <c r="BF266" s="5">
        <f t="shared" si="127"/>
        <v>9540</v>
      </c>
      <c r="BG266" s="42"/>
      <c r="BH266" s="42"/>
      <c r="BI266" s="42"/>
      <c r="BJ266" s="42">
        <v>6460</v>
      </c>
      <c r="BK266" s="42"/>
      <c r="BL266" s="42"/>
      <c r="BM266" s="15">
        <v>3080</v>
      </c>
    </row>
    <row r="267" spans="1:65" outlineLevel="5">
      <c r="A267" s="22">
        <f t="shared" si="112"/>
        <v>8</v>
      </c>
      <c r="B267" s="9">
        <f t="shared" si="111"/>
        <v>44053</v>
      </c>
      <c r="C267" s="51">
        <v>549237</v>
      </c>
      <c r="D267" s="64">
        <f t="shared" si="117"/>
        <v>34.799999999999997</v>
      </c>
      <c r="E267" s="12">
        <v>33</v>
      </c>
      <c r="F267" s="12">
        <v>36</v>
      </c>
      <c r="G267" s="12">
        <v>36</v>
      </c>
      <c r="H267" s="12">
        <v>36</v>
      </c>
      <c r="I267" s="12">
        <v>32</v>
      </c>
      <c r="J267" s="12">
        <v>35</v>
      </c>
      <c r="K267" s="12">
        <v>35</v>
      </c>
      <c r="L267" s="12">
        <v>35</v>
      </c>
      <c r="M267" s="74" t="str">
        <f t="shared" si="118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9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0"/>
        <v/>
      </c>
      <c r="AF267" s="41"/>
      <c r="AG267" s="41"/>
      <c r="AH267" s="41"/>
      <c r="AI267" s="41"/>
      <c r="AJ267" s="41"/>
      <c r="AK267" s="41"/>
      <c r="AL267" s="41"/>
      <c r="AM267" s="41"/>
      <c r="AN267" s="45">
        <f t="shared" si="121"/>
        <v>25.449904275686023</v>
      </c>
      <c r="AO267" s="41">
        <v>1567</v>
      </c>
      <c r="AP267" s="110"/>
      <c r="AQ267" s="111"/>
      <c r="AR267" s="126" t="str">
        <f t="shared" si="122"/>
        <v/>
      </c>
      <c r="AS267" s="126" t="str">
        <f t="shared" si="123"/>
        <v/>
      </c>
      <c r="AT267" s="127">
        <v>1868</v>
      </c>
      <c r="AU267" s="128"/>
      <c r="AV267" s="129"/>
      <c r="AW267" s="126" t="str">
        <f t="shared" si="124"/>
        <v/>
      </c>
      <c r="AX267" s="126" t="str">
        <f t="shared" si="125"/>
        <v/>
      </c>
      <c r="AY267" s="64" t="str">
        <f t="shared" si="126"/>
        <v/>
      </c>
      <c r="AZ267" s="97">
        <v>78.91</v>
      </c>
      <c r="BA267" s="68"/>
      <c r="BB267" s="68"/>
      <c r="BC267" s="68"/>
      <c r="BD267" s="68"/>
      <c r="BE267" s="15"/>
      <c r="BF267" s="5">
        <f t="shared" si="127"/>
        <v>10922</v>
      </c>
      <c r="BG267" s="42"/>
      <c r="BH267" s="42"/>
      <c r="BI267" s="42"/>
      <c r="BJ267" s="42">
        <v>9612</v>
      </c>
      <c r="BK267" s="42"/>
      <c r="BL267" s="42"/>
      <c r="BM267" s="15">
        <v>1310</v>
      </c>
    </row>
    <row r="268" spans="1:65" outlineLevel="5">
      <c r="A268" s="22">
        <f t="shared" si="112"/>
        <v>8</v>
      </c>
      <c r="B268" s="9">
        <f t="shared" si="111"/>
        <v>44054</v>
      </c>
      <c r="C268" s="51">
        <v>584614</v>
      </c>
      <c r="D268" s="64">
        <f t="shared" si="117"/>
        <v>35.299999999999997</v>
      </c>
      <c r="E268" s="12">
        <v>35</v>
      </c>
      <c r="F268" s="12">
        <v>36</v>
      </c>
      <c r="G268" s="12">
        <v>36</v>
      </c>
      <c r="H268" s="12">
        <v>36</v>
      </c>
      <c r="I268" s="12">
        <v>34</v>
      </c>
      <c r="J268" s="12">
        <v>35</v>
      </c>
      <c r="K268" s="12">
        <v>35</v>
      </c>
      <c r="L268" s="12">
        <v>35</v>
      </c>
      <c r="M268" s="74" t="str">
        <f t="shared" si="118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19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0"/>
        <v/>
      </c>
      <c r="AF268" s="41"/>
      <c r="AG268" s="41"/>
      <c r="AH268" s="41"/>
      <c r="AI268" s="41"/>
      <c r="AJ268" s="41"/>
      <c r="AK268" s="41"/>
      <c r="AL268" s="41"/>
      <c r="AM268" s="41"/>
      <c r="AN268" s="45">
        <f t="shared" si="121"/>
        <v>32.958677685950413</v>
      </c>
      <c r="AO268" s="41">
        <v>1210</v>
      </c>
      <c r="AP268" s="110"/>
      <c r="AQ268" s="111"/>
      <c r="AR268" s="126" t="str">
        <f t="shared" si="122"/>
        <v/>
      </c>
      <c r="AS268" s="126" t="str">
        <f t="shared" si="123"/>
        <v/>
      </c>
      <c r="AT268" s="127">
        <v>1420</v>
      </c>
      <c r="AU268" s="128"/>
      <c r="AV268" s="129"/>
      <c r="AW268" s="126" t="str">
        <f t="shared" si="124"/>
        <v/>
      </c>
      <c r="AX268" s="126" t="str">
        <f t="shared" si="125"/>
        <v/>
      </c>
      <c r="AY268" s="64" t="str">
        <f t="shared" si="126"/>
        <v/>
      </c>
      <c r="AZ268" s="97">
        <v>78.739999999999995</v>
      </c>
      <c r="BA268" s="68"/>
      <c r="BB268" s="68"/>
      <c r="BC268" s="68"/>
      <c r="BD268" s="68"/>
      <c r="BE268" s="15"/>
      <c r="BF268" s="5">
        <f t="shared" si="127"/>
        <v>11865</v>
      </c>
      <c r="BG268" s="42"/>
      <c r="BH268" s="42"/>
      <c r="BI268" s="42"/>
      <c r="BJ268" s="42">
        <v>6885</v>
      </c>
      <c r="BK268" s="42"/>
      <c r="BL268" s="42"/>
      <c r="BM268" s="15">
        <v>4980</v>
      </c>
    </row>
    <row r="269" spans="1:65" outlineLevel="5">
      <c r="A269" s="22">
        <f t="shared" si="112"/>
        <v>8</v>
      </c>
      <c r="B269" s="9">
        <f t="shared" si="111"/>
        <v>44055</v>
      </c>
      <c r="C269" s="51">
        <v>545666</v>
      </c>
      <c r="D269" s="64">
        <f t="shared" si="117"/>
        <v>35.5</v>
      </c>
      <c r="E269" s="12">
        <v>35</v>
      </c>
      <c r="F269" s="12">
        <v>36</v>
      </c>
      <c r="G269" s="12">
        <v>37</v>
      </c>
      <c r="H269" s="12">
        <v>36</v>
      </c>
      <c r="I269" s="12">
        <v>34</v>
      </c>
      <c r="J269" s="12">
        <v>35</v>
      </c>
      <c r="K269" s="12">
        <v>36</v>
      </c>
      <c r="L269" s="12">
        <v>35</v>
      </c>
      <c r="M269" s="74" t="str">
        <f t="shared" si="118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9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0"/>
        <v/>
      </c>
      <c r="AF269" s="41"/>
      <c r="AG269" s="41"/>
      <c r="AH269" s="41"/>
      <c r="AI269" s="41"/>
      <c r="AJ269" s="41"/>
      <c r="AK269" s="41"/>
      <c r="AL269" s="41"/>
      <c r="AM269" s="41"/>
      <c r="AN269" s="45">
        <f t="shared" si="121"/>
        <v>37.097674418604655</v>
      </c>
      <c r="AO269" s="41">
        <v>1075</v>
      </c>
      <c r="AP269" s="110"/>
      <c r="AQ269" s="111"/>
      <c r="AR269" s="126" t="str">
        <f t="shared" si="122"/>
        <v/>
      </c>
      <c r="AS269" s="126" t="str">
        <f t="shared" si="123"/>
        <v/>
      </c>
      <c r="AT269" s="127">
        <v>1394</v>
      </c>
      <c r="AU269" s="128"/>
      <c r="AV269" s="129"/>
      <c r="AW269" s="126" t="str">
        <f t="shared" si="124"/>
        <v/>
      </c>
      <c r="AX269" s="126" t="str">
        <f t="shared" si="125"/>
        <v/>
      </c>
      <c r="AY269" s="64" t="str">
        <f t="shared" si="126"/>
        <v/>
      </c>
      <c r="AZ269" s="97">
        <v>79.08</v>
      </c>
      <c r="BA269" s="68"/>
      <c r="BB269" s="68"/>
      <c r="BC269" s="68"/>
      <c r="BD269" s="68"/>
      <c r="BE269" s="15"/>
      <c r="BF269" s="5">
        <f t="shared" si="127"/>
        <v>9248</v>
      </c>
      <c r="BG269" s="42"/>
      <c r="BH269" s="42"/>
      <c r="BI269" s="42"/>
      <c r="BJ269" s="42">
        <v>3918</v>
      </c>
      <c r="BK269" s="42"/>
      <c r="BL269" s="42"/>
      <c r="BM269" s="15">
        <v>5330</v>
      </c>
    </row>
    <row r="270" spans="1:65" outlineLevel="5">
      <c r="A270" s="22">
        <f t="shared" si="112"/>
        <v>8</v>
      </c>
      <c r="B270" s="9">
        <f t="shared" si="111"/>
        <v>44056</v>
      </c>
      <c r="C270" s="51">
        <v>541676</v>
      </c>
      <c r="D270" s="64">
        <f t="shared" si="117"/>
        <v>35.5</v>
      </c>
      <c r="E270" s="12">
        <v>35</v>
      </c>
      <c r="F270" s="12">
        <v>36</v>
      </c>
      <c r="G270" s="12">
        <v>37</v>
      </c>
      <c r="H270" s="12">
        <v>36</v>
      </c>
      <c r="I270" s="12">
        <v>34</v>
      </c>
      <c r="J270" s="12">
        <v>35</v>
      </c>
      <c r="K270" s="12">
        <v>36</v>
      </c>
      <c r="L270" s="12">
        <v>35</v>
      </c>
      <c r="M270" s="74" t="str">
        <f t="shared" si="118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9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0"/>
        <v/>
      </c>
      <c r="AF270" s="41"/>
      <c r="AG270" s="41"/>
      <c r="AH270" s="41"/>
      <c r="AI270" s="41"/>
      <c r="AJ270" s="41"/>
      <c r="AK270" s="41"/>
      <c r="AL270" s="41"/>
      <c r="AM270" s="41"/>
      <c r="AN270" s="45">
        <f t="shared" si="121"/>
        <v>40.777096114519431</v>
      </c>
      <c r="AO270" s="41">
        <v>978</v>
      </c>
      <c r="AP270" s="110"/>
      <c r="AQ270" s="111"/>
      <c r="AR270" s="126" t="str">
        <f t="shared" si="122"/>
        <v/>
      </c>
      <c r="AS270" s="126" t="str">
        <f t="shared" si="123"/>
        <v/>
      </c>
      <c r="AT270" s="127">
        <v>1119</v>
      </c>
      <c r="AU270" s="128"/>
      <c r="AV270" s="129"/>
      <c r="AW270" s="126" t="str">
        <f t="shared" si="124"/>
        <v/>
      </c>
      <c r="AX270" s="126" t="str">
        <f t="shared" si="125"/>
        <v/>
      </c>
      <c r="AY270" s="64" t="str">
        <f t="shared" si="126"/>
        <v/>
      </c>
      <c r="AZ270" s="97">
        <v>78.989999999999995</v>
      </c>
      <c r="BA270" s="68"/>
      <c r="BB270" s="68"/>
      <c r="BC270" s="68"/>
      <c r="BD270" s="68"/>
      <c r="BE270" s="15"/>
      <c r="BF270" s="5">
        <f t="shared" si="127"/>
        <v>13097</v>
      </c>
      <c r="BG270" s="42"/>
      <c r="BH270" s="42"/>
      <c r="BI270" s="42"/>
      <c r="BJ270" s="42">
        <v>7777</v>
      </c>
      <c r="BK270" s="42"/>
      <c r="BL270" s="42"/>
      <c r="BM270" s="15">
        <v>5320</v>
      </c>
    </row>
    <row r="271" spans="1:65" outlineLevel="5">
      <c r="A271" s="22">
        <f t="shared" si="112"/>
        <v>8</v>
      </c>
      <c r="B271" s="9">
        <f t="shared" si="111"/>
        <v>44057</v>
      </c>
      <c r="C271" s="51">
        <v>540785</v>
      </c>
      <c r="D271" s="64">
        <f t="shared" si="117"/>
        <v>35.799999999999997</v>
      </c>
      <c r="E271" s="12">
        <v>35</v>
      </c>
      <c r="F271" s="12">
        <v>36</v>
      </c>
      <c r="G271" s="12">
        <v>37</v>
      </c>
      <c r="H271" s="12">
        <v>37</v>
      </c>
      <c r="I271" s="12">
        <v>34</v>
      </c>
      <c r="J271" s="12">
        <v>35</v>
      </c>
      <c r="K271" s="12">
        <v>36</v>
      </c>
      <c r="L271" s="12">
        <v>36</v>
      </c>
      <c r="M271" s="74">
        <f t="shared" si="118"/>
        <v>7.3</v>
      </c>
      <c r="N271" s="83">
        <v>7.31</v>
      </c>
      <c r="O271" s="83">
        <v>7.34</v>
      </c>
      <c r="P271" s="83">
        <v>7.36</v>
      </c>
      <c r="Q271" s="83">
        <v>7.3</v>
      </c>
      <c r="R271" s="83"/>
      <c r="S271" s="83"/>
      <c r="T271" s="83"/>
      <c r="U271" s="83"/>
      <c r="V271" s="5" t="str">
        <f t="shared" si="119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0"/>
        <v/>
      </c>
      <c r="AF271" s="41"/>
      <c r="AG271" s="41"/>
      <c r="AH271" s="41"/>
      <c r="AI271" s="41"/>
      <c r="AJ271" s="41"/>
      <c r="AK271" s="41"/>
      <c r="AL271" s="41"/>
      <c r="AM271" s="41"/>
      <c r="AN271" s="45">
        <f t="shared" si="121"/>
        <v>52.542819499341242</v>
      </c>
      <c r="AO271" s="41">
        <v>759</v>
      </c>
      <c r="AP271" s="110">
        <v>2.81</v>
      </c>
      <c r="AQ271" s="111">
        <v>1.93</v>
      </c>
      <c r="AR271" s="126">
        <f t="shared" si="122"/>
        <v>68.683274021352318</v>
      </c>
      <c r="AS271" s="126">
        <f t="shared" si="123"/>
        <v>31.316725978647682</v>
      </c>
      <c r="AT271" s="127">
        <v>923</v>
      </c>
      <c r="AU271" s="128">
        <v>2.19</v>
      </c>
      <c r="AV271" s="129">
        <v>1.19</v>
      </c>
      <c r="AW271" s="126">
        <f t="shared" si="124"/>
        <v>54.337899543378995</v>
      </c>
      <c r="AX271" s="126">
        <f t="shared" si="125"/>
        <v>45.662100456621005</v>
      </c>
      <c r="AY271" s="64">
        <f t="shared" si="126"/>
        <v>45.740932642487067</v>
      </c>
      <c r="AZ271" s="97">
        <v>78.72</v>
      </c>
      <c r="BA271" s="68"/>
      <c r="BB271" s="68"/>
      <c r="BC271" s="68"/>
      <c r="BD271" s="68"/>
      <c r="BE271" s="15"/>
      <c r="BF271" s="5">
        <f t="shared" si="127"/>
        <v>11176</v>
      </c>
      <c r="BG271" s="42"/>
      <c r="BH271" s="42"/>
      <c r="BI271" s="42"/>
      <c r="BJ271" s="42">
        <v>5936</v>
      </c>
      <c r="BK271" s="42"/>
      <c r="BL271" s="42"/>
      <c r="BM271" s="15">
        <v>5240</v>
      </c>
    </row>
    <row r="272" spans="1:65" outlineLevel="5">
      <c r="A272" s="22">
        <f t="shared" si="112"/>
        <v>8</v>
      </c>
      <c r="B272" s="9">
        <f t="shared" si="111"/>
        <v>44058</v>
      </c>
      <c r="C272" s="51">
        <v>524545</v>
      </c>
      <c r="D272" s="64">
        <f t="shared" si="117"/>
        <v>36</v>
      </c>
      <c r="E272" s="12">
        <v>35</v>
      </c>
      <c r="F272" s="12">
        <v>37</v>
      </c>
      <c r="G272" s="12">
        <v>37</v>
      </c>
      <c r="H272" s="12">
        <v>37</v>
      </c>
      <c r="I272" s="12">
        <v>34</v>
      </c>
      <c r="J272" s="12">
        <v>36</v>
      </c>
      <c r="K272" s="12">
        <v>36</v>
      </c>
      <c r="L272" s="12">
        <v>36</v>
      </c>
      <c r="M272" s="74" t="str">
        <f t="shared" si="118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9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0"/>
        <v/>
      </c>
      <c r="AF272" s="41"/>
      <c r="AG272" s="41"/>
      <c r="AH272" s="41"/>
      <c r="AI272" s="41"/>
      <c r="AJ272" s="41"/>
      <c r="AK272" s="41"/>
      <c r="AL272" s="41"/>
      <c r="AM272" s="41"/>
      <c r="AN272" s="45">
        <f t="shared" si="121"/>
        <v>43.489640130861503</v>
      </c>
      <c r="AO272" s="41">
        <v>917</v>
      </c>
      <c r="AP272" s="110"/>
      <c r="AQ272" s="111"/>
      <c r="AR272" s="126" t="str">
        <f t="shared" si="122"/>
        <v/>
      </c>
      <c r="AS272" s="126" t="str">
        <f t="shared" si="123"/>
        <v/>
      </c>
      <c r="AT272" s="127">
        <v>922</v>
      </c>
      <c r="AU272" s="128"/>
      <c r="AV272" s="129"/>
      <c r="AW272" s="126" t="str">
        <f t="shared" si="124"/>
        <v/>
      </c>
      <c r="AX272" s="126" t="str">
        <f t="shared" si="125"/>
        <v/>
      </c>
      <c r="AY272" s="64" t="str">
        <f t="shared" si="126"/>
        <v/>
      </c>
      <c r="AZ272" s="97"/>
      <c r="BA272" s="68"/>
      <c r="BB272" s="68"/>
      <c r="BC272" s="68"/>
      <c r="BD272" s="68"/>
      <c r="BE272" s="15"/>
      <c r="BF272" s="5">
        <f t="shared" si="127"/>
        <v>8417</v>
      </c>
      <c r="BG272" s="42"/>
      <c r="BH272" s="42"/>
      <c r="BI272" s="42"/>
      <c r="BJ272" s="42">
        <v>3227</v>
      </c>
      <c r="BK272" s="42"/>
      <c r="BL272" s="42"/>
      <c r="BM272" s="15">
        <v>5190</v>
      </c>
    </row>
    <row r="273" spans="1:65" outlineLevel="5">
      <c r="A273" s="22">
        <f t="shared" si="112"/>
        <v>8</v>
      </c>
      <c r="B273" s="9">
        <f t="shared" si="111"/>
        <v>44059</v>
      </c>
      <c r="C273" s="51">
        <v>521155</v>
      </c>
      <c r="D273" s="64">
        <f t="shared" si="117"/>
        <v>36.299999999999997</v>
      </c>
      <c r="E273" s="12">
        <v>36</v>
      </c>
      <c r="F273" s="12">
        <v>37</v>
      </c>
      <c r="G273" s="12">
        <v>37</v>
      </c>
      <c r="H273" s="12">
        <v>37</v>
      </c>
      <c r="I273" s="12">
        <v>35</v>
      </c>
      <c r="J273" s="12">
        <v>36</v>
      </c>
      <c r="K273" s="12">
        <v>36</v>
      </c>
      <c r="L273" s="12">
        <v>36</v>
      </c>
      <c r="M273" s="74" t="str">
        <f t="shared" si="118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9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0"/>
        <v/>
      </c>
      <c r="AF273" s="41"/>
      <c r="AG273" s="41"/>
      <c r="AH273" s="41"/>
      <c r="AI273" s="41"/>
      <c r="AJ273" s="41"/>
      <c r="AK273" s="41"/>
      <c r="AL273" s="41"/>
      <c r="AM273" s="41"/>
      <c r="AN273" s="45">
        <f t="shared" si="121"/>
        <v>42.789699570815451</v>
      </c>
      <c r="AO273" s="41">
        <v>932</v>
      </c>
      <c r="AP273" s="110"/>
      <c r="AQ273" s="111"/>
      <c r="AR273" s="126" t="str">
        <f t="shared" si="122"/>
        <v/>
      </c>
      <c r="AS273" s="126" t="str">
        <f t="shared" si="123"/>
        <v/>
      </c>
      <c r="AT273" s="127">
        <v>1070</v>
      </c>
      <c r="AU273" s="128"/>
      <c r="AV273" s="129"/>
      <c r="AW273" s="126" t="str">
        <f t="shared" si="124"/>
        <v/>
      </c>
      <c r="AX273" s="126" t="str">
        <f t="shared" si="125"/>
        <v/>
      </c>
      <c r="AY273" s="64" t="str">
        <f t="shared" si="126"/>
        <v/>
      </c>
      <c r="AZ273" s="97"/>
      <c r="BA273" s="68"/>
      <c r="BB273" s="68"/>
      <c r="BC273" s="68"/>
      <c r="BD273" s="68"/>
      <c r="BE273" s="15"/>
      <c r="BF273" s="5">
        <f t="shared" si="127"/>
        <v>12718</v>
      </c>
      <c r="BG273" s="42"/>
      <c r="BH273" s="42"/>
      <c r="BI273" s="42"/>
      <c r="BJ273" s="42">
        <v>7308</v>
      </c>
      <c r="BK273" s="42"/>
      <c r="BL273" s="42"/>
      <c r="BM273" s="15">
        <v>5410</v>
      </c>
    </row>
    <row r="274" spans="1:65" outlineLevel="5">
      <c r="A274" s="22">
        <f t="shared" si="112"/>
        <v>8</v>
      </c>
      <c r="B274" s="9">
        <f t="shared" si="111"/>
        <v>44060</v>
      </c>
      <c r="C274" s="51">
        <v>471378</v>
      </c>
      <c r="D274" s="64">
        <f t="shared" si="117"/>
        <v>36.299999999999997</v>
      </c>
      <c r="E274" s="12">
        <v>36</v>
      </c>
      <c r="F274" s="12">
        <v>37</v>
      </c>
      <c r="G274" s="12">
        <v>37</v>
      </c>
      <c r="H274" s="12">
        <v>37</v>
      </c>
      <c r="I274" s="12">
        <v>35</v>
      </c>
      <c r="J274" s="12">
        <v>36</v>
      </c>
      <c r="K274" s="12">
        <v>36</v>
      </c>
      <c r="L274" s="12">
        <v>36</v>
      </c>
      <c r="M274" s="74" t="str">
        <f t="shared" si="118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9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0"/>
        <v/>
      </c>
      <c r="AF274" s="41"/>
      <c r="AG274" s="41"/>
      <c r="AH274" s="41"/>
      <c r="AI274" s="41"/>
      <c r="AJ274" s="41"/>
      <c r="AK274" s="41"/>
      <c r="AL274" s="41"/>
      <c r="AM274" s="41"/>
      <c r="AN274" s="45">
        <f t="shared" si="121"/>
        <v>32.213247172859454</v>
      </c>
      <c r="AO274" s="41">
        <v>1238</v>
      </c>
      <c r="AP274" s="110"/>
      <c r="AQ274" s="111"/>
      <c r="AR274" s="126" t="str">
        <f t="shared" si="122"/>
        <v/>
      </c>
      <c r="AS274" s="126" t="str">
        <f t="shared" si="123"/>
        <v/>
      </c>
      <c r="AT274" s="127">
        <v>1388</v>
      </c>
      <c r="AU274" s="128"/>
      <c r="AV274" s="129"/>
      <c r="AW274" s="126" t="str">
        <f t="shared" si="124"/>
        <v/>
      </c>
      <c r="AX274" s="126" t="str">
        <f t="shared" si="125"/>
        <v/>
      </c>
      <c r="AY274" s="64" t="str">
        <f t="shared" si="126"/>
        <v/>
      </c>
      <c r="AZ274" s="97"/>
      <c r="BA274" s="68"/>
      <c r="BB274" s="68"/>
      <c r="BC274" s="68"/>
      <c r="BD274" s="68"/>
      <c r="BE274" s="15"/>
      <c r="BF274" s="5">
        <f t="shared" si="127"/>
        <v>10201</v>
      </c>
      <c r="BG274" s="42"/>
      <c r="BH274" s="42"/>
      <c r="BI274" s="42"/>
      <c r="BJ274" s="42">
        <v>4831</v>
      </c>
      <c r="BK274" s="42"/>
      <c r="BL274" s="42"/>
      <c r="BM274" s="15">
        <v>5370</v>
      </c>
    </row>
    <row r="275" spans="1:65" outlineLevel="5">
      <c r="A275" s="22">
        <f t="shared" si="112"/>
        <v>8</v>
      </c>
      <c r="B275" s="9">
        <f t="shared" si="111"/>
        <v>44061</v>
      </c>
      <c r="C275" s="51">
        <v>494063</v>
      </c>
      <c r="D275" s="64">
        <f t="shared" si="117"/>
        <v>36</v>
      </c>
      <c r="E275" s="12">
        <v>36</v>
      </c>
      <c r="F275" s="12">
        <v>37</v>
      </c>
      <c r="G275" s="12">
        <v>37</v>
      </c>
      <c r="H275" s="12">
        <v>36</v>
      </c>
      <c r="I275" s="12">
        <v>35</v>
      </c>
      <c r="J275" s="12">
        <v>36</v>
      </c>
      <c r="K275" s="12">
        <v>36</v>
      </c>
      <c r="L275" s="12">
        <v>35</v>
      </c>
      <c r="M275" s="74" t="str">
        <f t="shared" si="118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9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0"/>
        <v/>
      </c>
      <c r="AF275" s="41"/>
      <c r="AG275" s="41"/>
      <c r="AH275" s="41"/>
      <c r="AI275" s="41"/>
      <c r="AJ275" s="41"/>
      <c r="AK275" s="41"/>
      <c r="AL275" s="41"/>
      <c r="AM275" s="41"/>
      <c r="AN275" s="45">
        <f t="shared" si="121"/>
        <v>24.724116553006819</v>
      </c>
      <c r="AO275" s="41">
        <v>1613</v>
      </c>
      <c r="AP275" s="110"/>
      <c r="AQ275" s="111"/>
      <c r="AR275" s="126" t="str">
        <f t="shared" si="122"/>
        <v/>
      </c>
      <c r="AS275" s="126" t="str">
        <f t="shared" si="123"/>
        <v/>
      </c>
      <c r="AT275" s="127">
        <v>1627</v>
      </c>
      <c r="AU275" s="128"/>
      <c r="AV275" s="129"/>
      <c r="AW275" s="126" t="str">
        <f t="shared" si="124"/>
        <v/>
      </c>
      <c r="AX275" s="126" t="str">
        <f t="shared" si="125"/>
        <v/>
      </c>
      <c r="AY275" s="64" t="str">
        <f t="shared" si="126"/>
        <v/>
      </c>
      <c r="AZ275" s="97">
        <v>77.5</v>
      </c>
      <c r="BA275" s="68"/>
      <c r="BB275" s="68"/>
      <c r="BC275" s="68"/>
      <c r="BD275" s="68"/>
      <c r="BE275" s="15"/>
      <c r="BF275" s="5">
        <f t="shared" si="127"/>
        <v>14026</v>
      </c>
      <c r="BG275" s="42"/>
      <c r="BH275" s="42"/>
      <c r="BI275" s="42"/>
      <c r="BJ275" s="42">
        <v>8656</v>
      </c>
      <c r="BK275" s="42"/>
      <c r="BL275" s="42"/>
      <c r="BM275" s="15">
        <v>5370</v>
      </c>
    </row>
    <row r="276" spans="1:65" outlineLevel="5">
      <c r="A276" s="22">
        <f t="shared" si="112"/>
        <v>8</v>
      </c>
      <c r="B276" s="9">
        <f t="shared" si="111"/>
        <v>44062</v>
      </c>
      <c r="C276" s="51">
        <v>485824</v>
      </c>
      <c r="D276" s="64">
        <f t="shared" si="117"/>
        <v>36.299999999999997</v>
      </c>
      <c r="E276" s="12">
        <v>36</v>
      </c>
      <c r="F276" s="12">
        <v>37</v>
      </c>
      <c r="G276" s="12">
        <v>37</v>
      </c>
      <c r="H276" s="12">
        <v>37</v>
      </c>
      <c r="I276" s="12">
        <v>35</v>
      </c>
      <c r="J276" s="12">
        <v>36</v>
      </c>
      <c r="K276" s="12">
        <v>36</v>
      </c>
      <c r="L276" s="12">
        <v>36</v>
      </c>
      <c r="M276" s="74" t="str">
        <f t="shared" si="118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9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0"/>
        <v/>
      </c>
      <c r="AF276" s="41"/>
      <c r="AG276" s="41"/>
      <c r="AH276" s="41"/>
      <c r="AI276" s="41"/>
      <c r="AJ276" s="41"/>
      <c r="AK276" s="41"/>
      <c r="AL276" s="41"/>
      <c r="AM276" s="41"/>
      <c r="AN276" s="45">
        <f t="shared" si="121"/>
        <v>22.492949802594474</v>
      </c>
      <c r="AO276" s="41">
        <v>1773</v>
      </c>
      <c r="AP276" s="110"/>
      <c r="AQ276" s="111"/>
      <c r="AR276" s="126" t="str">
        <f t="shared" si="122"/>
        <v/>
      </c>
      <c r="AS276" s="126" t="str">
        <f t="shared" si="123"/>
        <v/>
      </c>
      <c r="AT276" s="127">
        <v>1969</v>
      </c>
      <c r="AU276" s="128"/>
      <c r="AV276" s="129"/>
      <c r="AW276" s="126" t="str">
        <f t="shared" si="124"/>
        <v/>
      </c>
      <c r="AX276" s="126" t="str">
        <f t="shared" si="125"/>
        <v/>
      </c>
      <c r="AY276" s="64" t="str">
        <f t="shared" si="126"/>
        <v/>
      </c>
      <c r="AZ276" s="97">
        <v>77.2</v>
      </c>
      <c r="BA276" s="68"/>
      <c r="BB276" s="68"/>
      <c r="BC276" s="68"/>
      <c r="BD276" s="68"/>
      <c r="BE276" s="15"/>
      <c r="BF276" s="5">
        <f t="shared" si="127"/>
        <v>14142</v>
      </c>
      <c r="BG276" s="42"/>
      <c r="BH276" s="42"/>
      <c r="BI276" s="42"/>
      <c r="BJ276" s="42">
        <v>8802</v>
      </c>
      <c r="BK276" s="42"/>
      <c r="BL276" s="42"/>
      <c r="BM276" s="15">
        <v>5340</v>
      </c>
    </row>
    <row r="277" spans="1:65" outlineLevel="5">
      <c r="A277" s="22">
        <f t="shared" si="112"/>
        <v>8</v>
      </c>
      <c r="B277" s="9">
        <f t="shared" si="111"/>
        <v>44063</v>
      </c>
      <c r="C277" s="51">
        <v>483244</v>
      </c>
      <c r="D277" s="64">
        <f t="shared" si="117"/>
        <v>36.5</v>
      </c>
      <c r="E277" s="12">
        <v>37</v>
      </c>
      <c r="F277" s="12">
        <v>37</v>
      </c>
      <c r="G277" s="12">
        <v>37</v>
      </c>
      <c r="H277" s="12">
        <v>37</v>
      </c>
      <c r="I277" s="12">
        <v>36</v>
      </c>
      <c r="J277" s="12">
        <v>36</v>
      </c>
      <c r="K277" s="12">
        <v>36</v>
      </c>
      <c r="L277" s="12">
        <v>36</v>
      </c>
      <c r="M277" s="74" t="str">
        <f t="shared" si="118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9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0"/>
        <v/>
      </c>
      <c r="AF277" s="41"/>
      <c r="AG277" s="41"/>
      <c r="AH277" s="41"/>
      <c r="AI277" s="41"/>
      <c r="AJ277" s="41"/>
      <c r="AK277" s="41"/>
      <c r="AL277" s="41"/>
      <c r="AM277" s="41"/>
      <c r="AN277" s="45">
        <f t="shared" si="121"/>
        <v>22.906375646180358</v>
      </c>
      <c r="AO277" s="41">
        <v>1741</v>
      </c>
      <c r="AP277" s="110"/>
      <c r="AQ277" s="111"/>
      <c r="AR277" s="126" t="str">
        <f t="shared" si="122"/>
        <v/>
      </c>
      <c r="AS277" s="126" t="str">
        <f t="shared" si="123"/>
        <v/>
      </c>
      <c r="AT277" s="127">
        <v>1971</v>
      </c>
      <c r="AU277" s="128"/>
      <c r="AV277" s="129"/>
      <c r="AW277" s="126" t="str">
        <f t="shared" si="124"/>
        <v/>
      </c>
      <c r="AX277" s="126" t="str">
        <f t="shared" si="125"/>
        <v/>
      </c>
      <c r="AY277" s="64" t="str">
        <f t="shared" si="126"/>
        <v/>
      </c>
      <c r="AZ277" s="97">
        <v>77.38</v>
      </c>
      <c r="BA277" s="68"/>
      <c r="BB277" s="68"/>
      <c r="BC277" s="68"/>
      <c r="BD277" s="68"/>
      <c r="BE277" s="15"/>
      <c r="BF277" s="5">
        <f t="shared" si="127"/>
        <v>18923</v>
      </c>
      <c r="BG277" s="42"/>
      <c r="BH277" s="42"/>
      <c r="BI277" s="42"/>
      <c r="BJ277" s="42">
        <v>13213</v>
      </c>
      <c r="BK277" s="42"/>
      <c r="BL277" s="42"/>
      <c r="BM277" s="15">
        <v>5710</v>
      </c>
    </row>
    <row r="278" spans="1:65" outlineLevel="5">
      <c r="A278" s="22">
        <f t="shared" si="112"/>
        <v>8</v>
      </c>
      <c r="B278" s="9">
        <f t="shared" si="111"/>
        <v>44064</v>
      </c>
      <c r="C278" s="51">
        <v>450417</v>
      </c>
      <c r="D278" s="64">
        <f t="shared" si="117"/>
        <v>37</v>
      </c>
      <c r="E278" s="12">
        <v>37</v>
      </c>
      <c r="F278" s="12">
        <v>37</v>
      </c>
      <c r="G278" s="12">
        <v>38</v>
      </c>
      <c r="H278" s="12">
        <v>38</v>
      </c>
      <c r="I278" s="12">
        <v>36</v>
      </c>
      <c r="J278" s="12">
        <v>36</v>
      </c>
      <c r="K278" s="12">
        <v>37</v>
      </c>
      <c r="L278" s="12">
        <v>37</v>
      </c>
      <c r="M278" s="74">
        <f t="shared" si="118"/>
        <v>7.3</v>
      </c>
      <c r="N278" s="83">
        <v>7.33</v>
      </c>
      <c r="O278" s="83">
        <v>7.32</v>
      </c>
      <c r="P278" s="83">
        <v>7.35</v>
      </c>
      <c r="Q278" s="83">
        <v>7.31</v>
      </c>
      <c r="R278" s="83"/>
      <c r="S278" s="83"/>
      <c r="T278" s="83"/>
      <c r="U278" s="83"/>
      <c r="V278" s="5" t="str">
        <f t="shared" si="119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0"/>
        <v/>
      </c>
      <c r="AF278" s="41"/>
      <c r="AG278" s="41"/>
      <c r="AH278" s="41"/>
      <c r="AI278" s="41"/>
      <c r="AJ278" s="41"/>
      <c r="AK278" s="41"/>
      <c r="AL278" s="41"/>
      <c r="AM278" s="41"/>
      <c r="AN278" s="45">
        <f t="shared" si="121"/>
        <v>21.662140141227592</v>
      </c>
      <c r="AO278" s="41">
        <v>1841</v>
      </c>
      <c r="AP278" s="110">
        <v>2.97</v>
      </c>
      <c r="AQ278" s="111">
        <v>2.0299999999999998</v>
      </c>
      <c r="AR278" s="126">
        <f t="shared" si="122"/>
        <v>68.350168350168332</v>
      </c>
      <c r="AS278" s="126">
        <f t="shared" si="123"/>
        <v>31.649831649831668</v>
      </c>
      <c r="AT278" s="127">
        <v>1966</v>
      </c>
      <c r="AU278" s="128">
        <v>2.1</v>
      </c>
      <c r="AV278" s="129">
        <v>1.1399999999999999</v>
      </c>
      <c r="AW278" s="126">
        <f t="shared" si="124"/>
        <v>54.285714285714285</v>
      </c>
      <c r="AX278" s="126">
        <f t="shared" si="125"/>
        <v>45.714285714285715</v>
      </c>
      <c r="AY278" s="64">
        <f t="shared" si="126"/>
        <v>45.012315270935908</v>
      </c>
      <c r="AZ278" s="97">
        <v>77.25</v>
      </c>
      <c r="BA278" s="68"/>
      <c r="BB278" s="68"/>
      <c r="BC278" s="68"/>
      <c r="BD278" s="68"/>
      <c r="BE278" s="15"/>
      <c r="BF278" s="5">
        <f t="shared" si="127"/>
        <v>15315</v>
      </c>
      <c r="BG278" s="42"/>
      <c r="BH278" s="42"/>
      <c r="BI278" s="42"/>
      <c r="BJ278" s="42">
        <v>10035</v>
      </c>
      <c r="BK278" s="42"/>
      <c r="BL278" s="42"/>
      <c r="BM278" s="15">
        <v>5280</v>
      </c>
    </row>
    <row r="279" spans="1:65" outlineLevel="5">
      <c r="A279" s="22">
        <f t="shared" si="112"/>
        <v>8</v>
      </c>
      <c r="B279" s="9">
        <f t="shared" si="111"/>
        <v>44065</v>
      </c>
      <c r="C279" s="51">
        <v>425023</v>
      </c>
      <c r="D279" s="64">
        <f t="shared" si="117"/>
        <v>37.299999999999997</v>
      </c>
      <c r="E279" s="12">
        <v>37</v>
      </c>
      <c r="F279" s="12">
        <v>38</v>
      </c>
      <c r="G279" s="12">
        <v>38</v>
      </c>
      <c r="H279" s="12">
        <v>38</v>
      </c>
      <c r="I279" s="12">
        <v>36</v>
      </c>
      <c r="J279" s="12">
        <v>37</v>
      </c>
      <c r="K279" s="12">
        <v>37</v>
      </c>
      <c r="L279" s="12">
        <v>37</v>
      </c>
      <c r="M279" s="74" t="str">
        <f t="shared" si="118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9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0"/>
        <v/>
      </c>
      <c r="AF279" s="41"/>
      <c r="AG279" s="41"/>
      <c r="AH279" s="41"/>
      <c r="AI279" s="41"/>
      <c r="AJ279" s="41"/>
      <c r="AK279" s="41"/>
      <c r="AL279" s="41"/>
      <c r="AM279" s="41"/>
      <c r="AN279" s="45">
        <f t="shared" si="121"/>
        <v>20.879581151832461</v>
      </c>
      <c r="AO279" s="41">
        <v>1910</v>
      </c>
      <c r="AP279" s="110"/>
      <c r="AQ279" s="111"/>
      <c r="AR279" s="126" t="str">
        <f t="shared" si="122"/>
        <v/>
      </c>
      <c r="AS279" s="126" t="str">
        <f t="shared" si="123"/>
        <v/>
      </c>
      <c r="AT279" s="127">
        <v>1962</v>
      </c>
      <c r="AU279" s="128"/>
      <c r="AV279" s="129"/>
      <c r="AW279" s="126" t="str">
        <f t="shared" si="124"/>
        <v/>
      </c>
      <c r="AX279" s="126" t="str">
        <f t="shared" si="125"/>
        <v/>
      </c>
      <c r="AY279" s="64" t="str">
        <f t="shared" si="126"/>
        <v/>
      </c>
      <c r="AZ279" s="97"/>
      <c r="BA279" s="68"/>
      <c r="BB279" s="68"/>
      <c r="BC279" s="68"/>
      <c r="BD279" s="68"/>
      <c r="BE279" s="15"/>
      <c r="BF279" s="5">
        <f t="shared" si="127"/>
        <v>16452</v>
      </c>
      <c r="BG279" s="42"/>
      <c r="BH279" s="42"/>
      <c r="BI279" s="42"/>
      <c r="BJ279" s="42">
        <v>11442</v>
      </c>
      <c r="BK279" s="42"/>
      <c r="BL279" s="42"/>
      <c r="BM279" s="15">
        <v>5010</v>
      </c>
    </row>
    <row r="280" spans="1:65" outlineLevel="5">
      <c r="A280" s="22">
        <f t="shared" si="112"/>
        <v>8</v>
      </c>
      <c r="B280" s="9">
        <f t="shared" si="111"/>
        <v>44066</v>
      </c>
      <c r="C280" s="51">
        <v>414135</v>
      </c>
      <c r="D280" s="64">
        <f t="shared" si="117"/>
        <v>37.299999999999997</v>
      </c>
      <c r="E280" s="12">
        <v>37</v>
      </c>
      <c r="F280" s="12">
        <v>38</v>
      </c>
      <c r="G280" s="12">
        <v>38</v>
      </c>
      <c r="H280" s="12">
        <v>38</v>
      </c>
      <c r="I280" s="12">
        <v>36</v>
      </c>
      <c r="J280" s="12">
        <v>37</v>
      </c>
      <c r="K280" s="12">
        <v>37</v>
      </c>
      <c r="L280" s="12">
        <v>37</v>
      </c>
      <c r="M280" s="74" t="str">
        <f t="shared" si="118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9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0"/>
        <v/>
      </c>
      <c r="AF280" s="41"/>
      <c r="AG280" s="41"/>
      <c r="AH280" s="41"/>
      <c r="AI280" s="41"/>
      <c r="AJ280" s="41"/>
      <c r="AK280" s="41"/>
      <c r="AL280" s="41"/>
      <c r="AM280" s="41"/>
      <c r="AN280" s="45">
        <f t="shared" si="121"/>
        <v>21.744820065430751</v>
      </c>
      <c r="AO280" s="41">
        <v>1834</v>
      </c>
      <c r="AP280" s="110"/>
      <c r="AQ280" s="111"/>
      <c r="AR280" s="126" t="str">
        <f t="shared" si="122"/>
        <v/>
      </c>
      <c r="AS280" s="126" t="str">
        <f t="shared" si="123"/>
        <v/>
      </c>
      <c r="AT280" s="127">
        <v>1967</v>
      </c>
      <c r="AU280" s="128"/>
      <c r="AV280" s="129"/>
      <c r="AW280" s="126" t="str">
        <f t="shared" si="124"/>
        <v/>
      </c>
      <c r="AX280" s="126" t="str">
        <f t="shared" si="125"/>
        <v/>
      </c>
      <c r="AY280" s="64" t="str">
        <f t="shared" si="126"/>
        <v/>
      </c>
      <c r="AZ280" s="97"/>
      <c r="BA280" s="68"/>
      <c r="BB280" s="68"/>
      <c r="BC280" s="68"/>
      <c r="BD280" s="68"/>
      <c r="BE280" s="15"/>
      <c r="BF280" s="5">
        <f t="shared" si="127"/>
        <v>15063</v>
      </c>
      <c r="BG280" s="42"/>
      <c r="BH280" s="42"/>
      <c r="BI280" s="42"/>
      <c r="BJ280" s="42">
        <v>9963</v>
      </c>
      <c r="BK280" s="42"/>
      <c r="BL280" s="42"/>
      <c r="BM280" s="15">
        <v>5100</v>
      </c>
    </row>
    <row r="281" spans="1:65" outlineLevel="5">
      <c r="A281" s="22">
        <f t="shared" si="112"/>
        <v>8</v>
      </c>
      <c r="B281" s="9">
        <f t="shared" si="111"/>
        <v>44067</v>
      </c>
      <c r="C281" s="51">
        <v>425903</v>
      </c>
      <c r="D281" s="64">
        <f t="shared" si="117"/>
        <v>37.5</v>
      </c>
      <c r="E281" s="12">
        <v>37</v>
      </c>
      <c r="F281" s="12">
        <v>38</v>
      </c>
      <c r="G281" s="12">
        <v>39</v>
      </c>
      <c r="H281" s="12">
        <v>38</v>
      </c>
      <c r="I281" s="12">
        <v>36</v>
      </c>
      <c r="J281" s="12">
        <v>37</v>
      </c>
      <c r="K281" s="12">
        <v>38</v>
      </c>
      <c r="L281" s="12">
        <v>37</v>
      </c>
      <c r="M281" s="74" t="str">
        <f t="shared" si="118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9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0"/>
        <v/>
      </c>
      <c r="AF281" s="41"/>
      <c r="AG281" s="41"/>
      <c r="AH281" s="41"/>
      <c r="AI281" s="41"/>
      <c r="AJ281" s="41"/>
      <c r="AK281" s="41"/>
      <c r="AL281" s="41"/>
      <c r="AM281" s="41"/>
      <c r="AN281" s="45">
        <f t="shared" si="121"/>
        <v>24.893882646691637</v>
      </c>
      <c r="AO281" s="41">
        <v>1602</v>
      </c>
      <c r="AP281" s="110"/>
      <c r="AQ281" s="111"/>
      <c r="AR281" s="126" t="str">
        <f t="shared" si="122"/>
        <v/>
      </c>
      <c r="AS281" s="126" t="str">
        <f t="shared" si="123"/>
        <v/>
      </c>
      <c r="AT281" s="127">
        <v>1957</v>
      </c>
      <c r="AU281" s="128"/>
      <c r="AV281" s="129"/>
      <c r="AW281" s="126" t="str">
        <f t="shared" si="124"/>
        <v/>
      </c>
      <c r="AX281" s="126" t="str">
        <f t="shared" si="125"/>
        <v/>
      </c>
      <c r="AY281" s="64" t="str">
        <f t="shared" si="126"/>
        <v/>
      </c>
      <c r="AZ281" s="97">
        <v>76.930000000000007</v>
      </c>
      <c r="BA281" s="68"/>
      <c r="BB281" s="68"/>
      <c r="BC281" s="68"/>
      <c r="BD281" s="68"/>
      <c r="BE281" s="15"/>
      <c r="BF281" s="5">
        <f t="shared" si="127"/>
        <v>18402</v>
      </c>
      <c r="BG281" s="42"/>
      <c r="BH281" s="42"/>
      <c r="BI281" s="42"/>
      <c r="BJ281" s="42">
        <v>12942</v>
      </c>
      <c r="BK281" s="42"/>
      <c r="BL281" s="42"/>
      <c r="BM281" s="15">
        <v>5460</v>
      </c>
    </row>
    <row r="282" spans="1:65" outlineLevel="5">
      <c r="A282" s="22">
        <f t="shared" si="112"/>
        <v>8</v>
      </c>
      <c r="B282" s="9">
        <f t="shared" si="111"/>
        <v>44068</v>
      </c>
      <c r="C282" s="51">
        <v>426859</v>
      </c>
      <c r="D282" s="64">
        <f t="shared" si="117"/>
        <v>38</v>
      </c>
      <c r="E282" s="12">
        <v>38</v>
      </c>
      <c r="F282" s="12">
        <v>38</v>
      </c>
      <c r="G282" s="12">
        <v>39</v>
      </c>
      <c r="H282" s="12">
        <v>39</v>
      </c>
      <c r="I282" s="12">
        <v>37</v>
      </c>
      <c r="J282" s="12">
        <v>37</v>
      </c>
      <c r="K282" s="12">
        <v>38</v>
      </c>
      <c r="L282" s="12">
        <v>38</v>
      </c>
      <c r="M282" s="74" t="str">
        <f t="shared" si="118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9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0"/>
        <v/>
      </c>
      <c r="AF282" s="41"/>
      <c r="AG282" s="41"/>
      <c r="AH282" s="41"/>
      <c r="AI282" s="41"/>
      <c r="AJ282" s="41"/>
      <c r="AK282" s="41"/>
      <c r="AL282" s="41"/>
      <c r="AM282" s="41"/>
      <c r="AN282" s="45">
        <f t="shared" si="121"/>
        <v>24.184354154032746</v>
      </c>
      <c r="AO282" s="41">
        <v>1649</v>
      </c>
      <c r="AP282" s="110"/>
      <c r="AQ282" s="111"/>
      <c r="AR282" s="126" t="str">
        <f t="shared" si="122"/>
        <v/>
      </c>
      <c r="AS282" s="126" t="str">
        <f t="shared" si="123"/>
        <v/>
      </c>
      <c r="AT282" s="127">
        <v>1709</v>
      </c>
      <c r="AU282" s="128"/>
      <c r="AV282" s="129"/>
      <c r="AW282" s="126" t="str">
        <f t="shared" si="124"/>
        <v/>
      </c>
      <c r="AX282" s="126" t="str">
        <f t="shared" si="125"/>
        <v/>
      </c>
      <c r="AY282" s="64" t="str">
        <f t="shared" si="126"/>
        <v/>
      </c>
      <c r="AZ282" s="97">
        <v>77.25</v>
      </c>
      <c r="BA282" s="68"/>
      <c r="BB282" s="68"/>
      <c r="BC282" s="68"/>
      <c r="BD282" s="68"/>
      <c r="BE282" s="15"/>
      <c r="BF282" s="5">
        <f t="shared" si="127"/>
        <v>16998</v>
      </c>
      <c r="BG282" s="42"/>
      <c r="BH282" s="42"/>
      <c r="BI282" s="42"/>
      <c r="BJ282" s="42">
        <v>11648</v>
      </c>
      <c r="BK282" s="42"/>
      <c r="BL282" s="42"/>
      <c r="BM282" s="15">
        <v>5350</v>
      </c>
    </row>
    <row r="283" spans="1:65" outlineLevel="5">
      <c r="A283" s="22">
        <f t="shared" si="112"/>
        <v>8</v>
      </c>
      <c r="B283" s="9">
        <f t="shared" si="111"/>
        <v>44069</v>
      </c>
      <c r="C283" s="51">
        <v>416224</v>
      </c>
      <c r="D283" s="64">
        <f t="shared" si="117"/>
        <v>38</v>
      </c>
      <c r="E283" s="12">
        <v>38</v>
      </c>
      <c r="F283" s="12">
        <v>38</v>
      </c>
      <c r="G283" s="12">
        <v>39</v>
      </c>
      <c r="H283" s="12">
        <v>39</v>
      </c>
      <c r="I283" s="12">
        <v>37</v>
      </c>
      <c r="J283" s="12">
        <v>37</v>
      </c>
      <c r="K283" s="12">
        <v>38</v>
      </c>
      <c r="L283" s="12">
        <v>38</v>
      </c>
      <c r="M283" s="74" t="str">
        <f t="shared" si="118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9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0"/>
        <v/>
      </c>
      <c r="AF283" s="41"/>
      <c r="AG283" s="41"/>
      <c r="AH283" s="41"/>
      <c r="AI283" s="41"/>
      <c r="AJ283" s="41"/>
      <c r="AK283" s="41"/>
      <c r="AL283" s="41"/>
      <c r="AM283" s="41"/>
      <c r="AN283" s="45">
        <f t="shared" si="121"/>
        <v>23.01211771494518</v>
      </c>
      <c r="AO283" s="41">
        <v>1733</v>
      </c>
      <c r="AP283" s="110"/>
      <c r="AQ283" s="111"/>
      <c r="AR283" s="126" t="str">
        <f t="shared" si="122"/>
        <v/>
      </c>
      <c r="AS283" s="126" t="str">
        <f t="shared" si="123"/>
        <v/>
      </c>
      <c r="AT283" s="127">
        <v>1733</v>
      </c>
      <c r="AU283" s="128"/>
      <c r="AV283" s="129"/>
      <c r="AW283" s="126" t="str">
        <f t="shared" si="124"/>
        <v/>
      </c>
      <c r="AX283" s="126" t="str">
        <f t="shared" si="125"/>
        <v/>
      </c>
      <c r="AY283" s="64" t="str">
        <f t="shared" si="126"/>
        <v/>
      </c>
      <c r="AZ283" s="97">
        <v>77.36</v>
      </c>
      <c r="BA283" s="68"/>
      <c r="BB283" s="68"/>
      <c r="BC283" s="68"/>
      <c r="BD283" s="68"/>
      <c r="BE283" s="15"/>
      <c r="BF283" s="5">
        <f t="shared" si="127"/>
        <v>13819</v>
      </c>
      <c r="BG283" s="42"/>
      <c r="BH283" s="42"/>
      <c r="BI283" s="42"/>
      <c r="BJ283" s="42">
        <v>8539</v>
      </c>
      <c r="BK283" s="42"/>
      <c r="BL283" s="42"/>
      <c r="BM283" s="15">
        <v>5280</v>
      </c>
    </row>
    <row r="284" spans="1:65" outlineLevel="5">
      <c r="A284" s="22">
        <f t="shared" si="112"/>
        <v>8</v>
      </c>
      <c r="B284" s="9">
        <f t="shared" si="111"/>
        <v>44070</v>
      </c>
      <c r="C284" s="51">
        <v>492922</v>
      </c>
      <c r="D284" s="64">
        <f t="shared" si="117"/>
        <v>37.799999999999997</v>
      </c>
      <c r="E284" s="12">
        <v>38</v>
      </c>
      <c r="F284" s="12">
        <v>38</v>
      </c>
      <c r="G284" s="12">
        <v>38</v>
      </c>
      <c r="H284" s="12">
        <v>39</v>
      </c>
      <c r="I284" s="12">
        <v>37</v>
      </c>
      <c r="J284" s="12">
        <v>37</v>
      </c>
      <c r="K284" s="12">
        <v>37</v>
      </c>
      <c r="L284" s="12">
        <v>38</v>
      </c>
      <c r="M284" s="74" t="str">
        <f t="shared" si="118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9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0"/>
        <v/>
      </c>
      <c r="AF284" s="41"/>
      <c r="AG284" s="41"/>
      <c r="AH284" s="41"/>
      <c r="AI284" s="41"/>
      <c r="AJ284" s="41"/>
      <c r="AK284" s="41"/>
      <c r="AL284" s="41"/>
      <c r="AM284" s="41"/>
      <c r="AN284" s="45">
        <f t="shared" si="121"/>
        <v>22.266890005583473</v>
      </c>
      <c r="AO284" s="41">
        <v>1791</v>
      </c>
      <c r="AP284" s="110"/>
      <c r="AQ284" s="111"/>
      <c r="AR284" s="126" t="str">
        <f t="shared" si="122"/>
        <v/>
      </c>
      <c r="AS284" s="126" t="str">
        <f t="shared" si="123"/>
        <v/>
      </c>
      <c r="AT284" s="127">
        <v>1969</v>
      </c>
      <c r="AU284" s="128"/>
      <c r="AV284" s="129"/>
      <c r="AW284" s="126" t="str">
        <f t="shared" si="124"/>
        <v/>
      </c>
      <c r="AX284" s="126" t="str">
        <f t="shared" si="125"/>
        <v/>
      </c>
      <c r="AY284" s="64" t="str">
        <f t="shared" si="126"/>
        <v/>
      </c>
      <c r="AZ284" s="97">
        <v>78.52</v>
      </c>
      <c r="BA284" s="68"/>
      <c r="BB284" s="68"/>
      <c r="BC284" s="68"/>
      <c r="BD284" s="68"/>
      <c r="BE284" s="15"/>
      <c r="BF284" s="5">
        <f t="shared" si="127"/>
        <v>18333</v>
      </c>
      <c r="BG284" s="42"/>
      <c r="BH284" s="42"/>
      <c r="BI284" s="42"/>
      <c r="BJ284" s="42">
        <v>13173</v>
      </c>
      <c r="BK284" s="42"/>
      <c r="BL284" s="42"/>
      <c r="BM284" s="15">
        <v>5160</v>
      </c>
    </row>
    <row r="285" spans="1:65" outlineLevel="5">
      <c r="A285" s="22">
        <f t="shared" si="112"/>
        <v>8</v>
      </c>
      <c r="B285" s="9">
        <f t="shared" si="111"/>
        <v>44071</v>
      </c>
      <c r="C285" s="51">
        <v>539824</v>
      </c>
      <c r="D285" s="64">
        <f t="shared" si="117"/>
        <v>38</v>
      </c>
      <c r="E285" s="12">
        <v>38</v>
      </c>
      <c r="F285" s="12">
        <v>38</v>
      </c>
      <c r="G285" s="12">
        <v>39</v>
      </c>
      <c r="H285" s="12">
        <v>39</v>
      </c>
      <c r="I285" s="12">
        <v>37</v>
      </c>
      <c r="J285" s="12">
        <v>37</v>
      </c>
      <c r="K285" s="12">
        <v>38</v>
      </c>
      <c r="L285" s="12">
        <v>38</v>
      </c>
      <c r="M285" s="74">
        <f t="shared" si="118"/>
        <v>7.3</v>
      </c>
      <c r="N285" s="83">
        <v>7.3</v>
      </c>
      <c r="O285" s="83">
        <v>7.34</v>
      </c>
      <c r="P285" s="83">
        <v>7.33</v>
      </c>
      <c r="Q285" s="83">
        <v>7.28</v>
      </c>
      <c r="R285" s="83"/>
      <c r="S285" s="83"/>
      <c r="T285" s="83"/>
      <c r="U285" s="83"/>
      <c r="V285" s="5" t="str">
        <f t="shared" si="119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0"/>
        <v/>
      </c>
      <c r="AF285" s="41"/>
      <c r="AG285" s="41"/>
      <c r="AH285" s="41"/>
      <c r="AI285" s="41"/>
      <c r="AJ285" s="41"/>
      <c r="AK285" s="41"/>
      <c r="AL285" s="41"/>
      <c r="AM285" s="41"/>
      <c r="AN285" s="45">
        <f t="shared" si="121"/>
        <v>24.436274509803923</v>
      </c>
      <c r="AO285" s="41">
        <v>1632</v>
      </c>
      <c r="AP285" s="110">
        <v>3.27</v>
      </c>
      <c r="AQ285" s="111">
        <v>2.21</v>
      </c>
      <c r="AR285" s="126">
        <f t="shared" si="122"/>
        <v>67.584097859327215</v>
      </c>
      <c r="AS285" s="126">
        <f t="shared" si="123"/>
        <v>32.415902140672785</v>
      </c>
      <c r="AT285" s="127">
        <v>1997</v>
      </c>
      <c r="AU285" s="128">
        <v>2.02</v>
      </c>
      <c r="AV285" s="129">
        <v>1.1000000000000001</v>
      </c>
      <c r="AW285" s="126">
        <f t="shared" si="124"/>
        <v>54.455445544554458</v>
      </c>
      <c r="AX285" s="126">
        <f t="shared" si="125"/>
        <v>45.544554455445542</v>
      </c>
      <c r="AY285" s="64">
        <f t="shared" si="126"/>
        <v>42.65197717883138</v>
      </c>
      <c r="AZ285" s="97">
        <v>78.61</v>
      </c>
      <c r="BA285" s="68">
        <v>57.97</v>
      </c>
      <c r="BB285" s="68"/>
      <c r="BC285" s="68"/>
      <c r="BD285" s="68"/>
      <c r="BE285" s="15"/>
      <c r="BF285" s="5">
        <f t="shared" si="127"/>
        <v>16428</v>
      </c>
      <c r="BG285" s="42"/>
      <c r="BH285" s="42"/>
      <c r="BI285" s="42"/>
      <c r="BJ285" s="42">
        <v>10778</v>
      </c>
      <c r="BK285" s="42"/>
      <c r="BL285" s="42"/>
      <c r="BM285" s="15">
        <v>5650</v>
      </c>
    </row>
    <row r="286" spans="1:65" outlineLevel="5">
      <c r="A286" s="22">
        <f t="shared" si="112"/>
        <v>8</v>
      </c>
      <c r="B286" s="9">
        <f t="shared" si="111"/>
        <v>44072</v>
      </c>
      <c r="C286" s="51">
        <v>482095</v>
      </c>
      <c r="D286" s="64">
        <f t="shared" si="117"/>
        <v>38</v>
      </c>
      <c r="E286" s="12">
        <v>38</v>
      </c>
      <c r="F286" s="12">
        <v>38</v>
      </c>
      <c r="G286" s="12">
        <v>39</v>
      </c>
      <c r="H286" s="12">
        <v>39</v>
      </c>
      <c r="I286" s="12">
        <v>37</v>
      </c>
      <c r="J286" s="12">
        <v>37</v>
      </c>
      <c r="K286" s="12">
        <v>38</v>
      </c>
      <c r="L286" s="12">
        <v>38</v>
      </c>
      <c r="M286" s="74" t="str">
        <f t="shared" si="118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9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0"/>
        <v/>
      </c>
      <c r="AF286" s="41"/>
      <c r="AG286" s="41"/>
      <c r="AH286" s="41"/>
      <c r="AI286" s="41"/>
      <c r="AJ286" s="41"/>
      <c r="AK286" s="41"/>
      <c r="AL286" s="41"/>
      <c r="AM286" s="41"/>
      <c r="AN286" s="45">
        <f t="shared" si="121"/>
        <v>22.279329608938546</v>
      </c>
      <c r="AO286" s="41">
        <v>1790</v>
      </c>
      <c r="AP286" s="110"/>
      <c r="AQ286" s="111"/>
      <c r="AR286" s="126" t="str">
        <f t="shared" si="122"/>
        <v/>
      </c>
      <c r="AS286" s="126" t="str">
        <f t="shared" si="123"/>
        <v/>
      </c>
      <c r="AT286" s="127">
        <v>2000</v>
      </c>
      <c r="AU286" s="128"/>
      <c r="AV286" s="129"/>
      <c r="AW286" s="126" t="str">
        <f t="shared" si="124"/>
        <v/>
      </c>
      <c r="AX286" s="126" t="str">
        <f t="shared" si="125"/>
        <v/>
      </c>
      <c r="AY286" s="64" t="str">
        <f t="shared" si="126"/>
        <v/>
      </c>
      <c r="AZ286" s="97"/>
      <c r="BA286" s="68"/>
      <c r="BB286" s="68"/>
      <c r="BC286" s="68"/>
      <c r="BD286" s="68"/>
      <c r="BE286" s="15"/>
      <c r="BF286" s="5">
        <f t="shared" si="127"/>
        <v>15795</v>
      </c>
      <c r="BG286" s="42"/>
      <c r="BH286" s="42"/>
      <c r="BI286" s="42"/>
      <c r="BJ286" s="42">
        <v>10485</v>
      </c>
      <c r="BK286" s="42"/>
      <c r="BL286" s="42"/>
      <c r="BM286" s="15">
        <v>5310</v>
      </c>
    </row>
    <row r="287" spans="1:65" outlineLevel="5">
      <c r="A287" s="22">
        <f t="shared" si="112"/>
        <v>8</v>
      </c>
      <c r="B287" s="9">
        <f t="shared" si="111"/>
        <v>44073</v>
      </c>
      <c r="C287" s="51">
        <v>411452</v>
      </c>
      <c r="D287" s="64">
        <f t="shared" si="117"/>
        <v>37.799999999999997</v>
      </c>
      <c r="E287" s="12">
        <v>37</v>
      </c>
      <c r="F287" s="12">
        <v>38</v>
      </c>
      <c r="G287" s="12">
        <v>39</v>
      </c>
      <c r="H287" s="12">
        <v>39</v>
      </c>
      <c r="I287" s="12">
        <v>36</v>
      </c>
      <c r="J287" s="12">
        <v>37</v>
      </c>
      <c r="K287" s="12">
        <v>38</v>
      </c>
      <c r="L287" s="12">
        <v>38</v>
      </c>
      <c r="M287" s="74" t="str">
        <f t="shared" si="118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9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0"/>
        <v/>
      </c>
      <c r="AF287" s="41"/>
      <c r="AG287" s="41"/>
      <c r="AH287" s="41"/>
      <c r="AI287" s="41"/>
      <c r="AJ287" s="41"/>
      <c r="AK287" s="41"/>
      <c r="AL287" s="41"/>
      <c r="AM287" s="41"/>
      <c r="AN287" s="45">
        <f t="shared" si="121"/>
        <v>20.770833333333332</v>
      </c>
      <c r="AO287" s="41">
        <v>1920</v>
      </c>
      <c r="AP287" s="110"/>
      <c r="AQ287" s="111"/>
      <c r="AR287" s="126" t="str">
        <f t="shared" si="122"/>
        <v/>
      </c>
      <c r="AS287" s="126" t="str">
        <f t="shared" si="123"/>
        <v/>
      </c>
      <c r="AT287" s="127">
        <v>2003</v>
      </c>
      <c r="AU287" s="128"/>
      <c r="AV287" s="129"/>
      <c r="AW287" s="126" t="str">
        <f t="shared" si="124"/>
        <v/>
      </c>
      <c r="AX287" s="126" t="str">
        <f t="shared" si="125"/>
        <v/>
      </c>
      <c r="AY287" s="64" t="str">
        <f t="shared" si="126"/>
        <v/>
      </c>
      <c r="AZ287" s="97"/>
      <c r="BA287" s="68"/>
      <c r="BB287" s="68"/>
      <c r="BC287" s="68"/>
      <c r="BD287" s="68"/>
      <c r="BE287" s="15"/>
      <c r="BF287" s="5">
        <f t="shared" si="127"/>
        <v>14363</v>
      </c>
      <c r="BG287" s="42"/>
      <c r="BH287" s="42"/>
      <c r="BI287" s="42"/>
      <c r="BJ287" s="42">
        <v>9273</v>
      </c>
      <c r="BK287" s="42"/>
      <c r="BL287" s="42"/>
      <c r="BM287" s="15">
        <v>5090</v>
      </c>
    </row>
    <row r="288" spans="1:65" ht="17.25" outlineLevel="5" thickBot="1">
      <c r="A288" s="31">
        <f t="shared" si="112"/>
        <v>8</v>
      </c>
      <c r="B288" s="32">
        <f t="shared" ref="B288:B351" si="128">B287+1</f>
        <v>44074</v>
      </c>
      <c r="C288" s="51">
        <v>405933</v>
      </c>
      <c r="D288" s="64">
        <f t="shared" si="117"/>
        <v>38</v>
      </c>
      <c r="E288" s="12">
        <v>37</v>
      </c>
      <c r="F288" s="12">
        <v>39</v>
      </c>
      <c r="G288" s="12">
        <v>39</v>
      </c>
      <c r="H288" s="12">
        <v>39</v>
      </c>
      <c r="I288" s="12">
        <v>36</v>
      </c>
      <c r="J288" s="12">
        <v>38</v>
      </c>
      <c r="K288" s="12">
        <v>38</v>
      </c>
      <c r="L288" s="12">
        <v>38</v>
      </c>
      <c r="M288" s="74" t="str">
        <f t="shared" si="118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9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0"/>
        <v/>
      </c>
      <c r="AF288" s="41"/>
      <c r="AG288" s="41"/>
      <c r="AH288" s="41"/>
      <c r="AI288" s="41"/>
      <c r="AJ288" s="41"/>
      <c r="AK288" s="41"/>
      <c r="AL288" s="41"/>
      <c r="AM288" s="41"/>
      <c r="AN288" s="45">
        <f t="shared" si="121"/>
        <v>22.417088251826868</v>
      </c>
      <c r="AO288" s="41">
        <v>1779</v>
      </c>
      <c r="AP288" s="110"/>
      <c r="AQ288" s="111"/>
      <c r="AR288" s="126" t="str">
        <f t="shared" si="122"/>
        <v/>
      </c>
      <c r="AS288" s="126" t="str">
        <f t="shared" si="123"/>
        <v/>
      </c>
      <c r="AT288" s="127">
        <v>2000</v>
      </c>
      <c r="AU288" s="128"/>
      <c r="AV288" s="129"/>
      <c r="AW288" s="126" t="str">
        <f t="shared" si="124"/>
        <v/>
      </c>
      <c r="AX288" s="126" t="str">
        <f t="shared" si="125"/>
        <v/>
      </c>
      <c r="AY288" s="64" t="str">
        <f t="shared" si="126"/>
        <v/>
      </c>
      <c r="AZ288" s="97">
        <v>77.510000000000005</v>
      </c>
      <c r="BA288" s="68"/>
      <c r="BB288" s="68"/>
      <c r="BC288" s="68"/>
      <c r="BD288" s="68"/>
      <c r="BE288" s="15"/>
      <c r="BF288" s="5">
        <f t="shared" si="127"/>
        <v>16854</v>
      </c>
      <c r="BG288" s="42"/>
      <c r="BH288" s="42"/>
      <c r="BI288" s="42"/>
      <c r="BJ288" s="42">
        <v>11684</v>
      </c>
      <c r="BK288" s="42"/>
      <c r="BL288" s="42"/>
      <c r="BM288" s="15">
        <v>5170</v>
      </c>
    </row>
    <row r="289" spans="1:65" outlineLevel="4">
      <c r="A289" s="157" t="s">
        <v>42</v>
      </c>
      <c r="B289" s="158"/>
      <c r="C289" s="50">
        <f t="shared" ref="C289:BM289" si="129">SUBTOTAL(4,C258:C288)</f>
        <v>584614</v>
      </c>
      <c r="D289" s="60">
        <f t="shared" si="129"/>
        <v>38</v>
      </c>
      <c r="E289" s="28">
        <f t="shared" si="129"/>
        <v>38</v>
      </c>
      <c r="F289" s="28">
        <f t="shared" si="129"/>
        <v>39</v>
      </c>
      <c r="G289" s="28">
        <f t="shared" si="129"/>
        <v>39</v>
      </c>
      <c r="H289" s="28">
        <f t="shared" si="129"/>
        <v>39</v>
      </c>
      <c r="I289" s="28">
        <f t="shared" si="129"/>
        <v>37</v>
      </c>
      <c r="J289" s="28">
        <f t="shared" si="129"/>
        <v>38</v>
      </c>
      <c r="K289" s="28">
        <f t="shared" si="129"/>
        <v>38</v>
      </c>
      <c r="L289" s="28">
        <f t="shared" si="129"/>
        <v>38</v>
      </c>
      <c r="M289" s="71">
        <f t="shared" si="129"/>
        <v>7.3</v>
      </c>
      <c r="N289" s="82">
        <f t="shared" si="129"/>
        <v>7.35</v>
      </c>
      <c r="O289" s="82">
        <f t="shared" si="129"/>
        <v>7.34</v>
      </c>
      <c r="P289" s="82">
        <f t="shared" si="129"/>
        <v>7.36</v>
      </c>
      <c r="Q289" s="82">
        <f t="shared" si="129"/>
        <v>7.35</v>
      </c>
      <c r="R289" s="82">
        <f t="shared" si="129"/>
        <v>0</v>
      </c>
      <c r="S289" s="82">
        <f t="shared" si="129"/>
        <v>0</v>
      </c>
      <c r="T289" s="82">
        <f t="shared" si="129"/>
        <v>0</v>
      </c>
      <c r="U289" s="82">
        <f t="shared" si="129"/>
        <v>0</v>
      </c>
      <c r="V289" s="29">
        <f t="shared" si="129"/>
        <v>0</v>
      </c>
      <c r="W289" s="39">
        <f t="shared" si="129"/>
        <v>0</v>
      </c>
      <c r="X289" s="39">
        <f t="shared" si="129"/>
        <v>0</v>
      </c>
      <c r="Y289" s="39">
        <f t="shared" si="129"/>
        <v>0</v>
      </c>
      <c r="Z289" s="39">
        <f t="shared" si="129"/>
        <v>0</v>
      </c>
      <c r="AA289" s="39">
        <f t="shared" si="129"/>
        <v>0</v>
      </c>
      <c r="AB289" s="39">
        <f t="shared" si="129"/>
        <v>0</v>
      </c>
      <c r="AC289" s="39">
        <f t="shared" si="129"/>
        <v>0</v>
      </c>
      <c r="AD289" s="39">
        <f t="shared" si="129"/>
        <v>0</v>
      </c>
      <c r="AE289" s="29">
        <f t="shared" si="129"/>
        <v>0</v>
      </c>
      <c r="AF289" s="39">
        <f t="shared" si="129"/>
        <v>0</v>
      </c>
      <c r="AG289" s="39">
        <f t="shared" si="129"/>
        <v>0</v>
      </c>
      <c r="AH289" s="39">
        <f t="shared" si="129"/>
        <v>0</v>
      </c>
      <c r="AI289" s="39">
        <f t="shared" si="129"/>
        <v>0</v>
      </c>
      <c r="AJ289" s="39">
        <f t="shared" si="129"/>
        <v>0</v>
      </c>
      <c r="AK289" s="39">
        <f t="shared" si="129"/>
        <v>0</v>
      </c>
      <c r="AL289" s="39">
        <f t="shared" si="129"/>
        <v>0</v>
      </c>
      <c r="AM289" s="39">
        <f t="shared" si="129"/>
        <v>0</v>
      </c>
      <c r="AN289" s="39">
        <f t="shared" si="129"/>
        <v>52.542819499341242</v>
      </c>
      <c r="AO289" s="39">
        <f t="shared" si="129"/>
        <v>1920</v>
      </c>
      <c r="AP289" s="104">
        <f t="shared" si="129"/>
        <v>3.44</v>
      </c>
      <c r="AQ289" s="105">
        <f t="shared" si="129"/>
        <v>2.46</v>
      </c>
      <c r="AR289" s="106">
        <f t="shared" si="129"/>
        <v>71.511627906976756</v>
      </c>
      <c r="AS289" s="106">
        <f t="shared" si="129"/>
        <v>32.415902140672785</v>
      </c>
      <c r="AT289" s="107">
        <f t="shared" si="129"/>
        <v>2003</v>
      </c>
      <c r="AU289" s="108">
        <f t="shared" si="129"/>
        <v>2.2799999999999998</v>
      </c>
      <c r="AV289" s="109">
        <f t="shared" si="129"/>
        <v>1.32</v>
      </c>
      <c r="AW289" s="106">
        <f t="shared" si="129"/>
        <v>57.894736842105267</v>
      </c>
      <c r="AX289" s="106">
        <f t="shared" si="129"/>
        <v>45.714285714285715</v>
      </c>
      <c r="AY289" s="60">
        <f t="shared" si="129"/>
        <v>45.740932642487067</v>
      </c>
      <c r="AZ289" s="96">
        <f t="shared" si="129"/>
        <v>79.08</v>
      </c>
      <c r="BA289" s="67">
        <f t="shared" si="129"/>
        <v>57.97</v>
      </c>
      <c r="BB289" s="67">
        <f t="shared" si="129"/>
        <v>0</v>
      </c>
      <c r="BC289" s="67">
        <f t="shared" si="129"/>
        <v>0</v>
      </c>
      <c r="BD289" s="67">
        <f t="shared" si="129"/>
        <v>0</v>
      </c>
      <c r="BE289" s="27">
        <f t="shared" si="129"/>
        <v>0</v>
      </c>
      <c r="BF289" s="29">
        <f t="shared" si="129"/>
        <v>18923</v>
      </c>
      <c r="BG289" s="39">
        <f t="shared" si="129"/>
        <v>0</v>
      </c>
      <c r="BH289" s="40">
        <f t="shared" si="129"/>
        <v>0</v>
      </c>
      <c r="BI289" s="40">
        <f t="shared" si="129"/>
        <v>0</v>
      </c>
      <c r="BJ289" s="40">
        <f t="shared" si="129"/>
        <v>13213</v>
      </c>
      <c r="BK289" s="40">
        <f t="shared" si="129"/>
        <v>0</v>
      </c>
      <c r="BL289" s="40">
        <f t="shared" si="129"/>
        <v>0</v>
      </c>
      <c r="BM289" s="27">
        <f t="shared" si="129"/>
        <v>5710</v>
      </c>
    </row>
    <row r="290" spans="1:65" outlineLevel="3">
      <c r="A290" s="187" t="s">
        <v>31</v>
      </c>
      <c r="B290" s="188"/>
      <c r="C290" s="51">
        <f t="shared" ref="C290:BM290" si="130">SUBTOTAL(5,C258:C288)</f>
        <v>405933</v>
      </c>
      <c r="D290" s="61">
        <f t="shared" si="130"/>
        <v>34.5</v>
      </c>
      <c r="E290" s="12">
        <f t="shared" si="130"/>
        <v>32</v>
      </c>
      <c r="F290" s="12">
        <f t="shared" si="130"/>
        <v>36</v>
      </c>
      <c r="G290" s="12">
        <f t="shared" si="130"/>
        <v>36</v>
      </c>
      <c r="H290" s="12">
        <f t="shared" si="130"/>
        <v>36</v>
      </c>
      <c r="I290" s="12">
        <f t="shared" si="130"/>
        <v>31</v>
      </c>
      <c r="J290" s="12">
        <f t="shared" si="130"/>
        <v>35</v>
      </c>
      <c r="K290" s="12">
        <f t="shared" si="130"/>
        <v>35</v>
      </c>
      <c r="L290" s="12">
        <f t="shared" si="130"/>
        <v>35</v>
      </c>
      <c r="M290" s="72">
        <f t="shared" si="130"/>
        <v>7.3</v>
      </c>
      <c r="N290" s="83">
        <f t="shared" si="130"/>
        <v>7.3</v>
      </c>
      <c r="O290" s="83">
        <f t="shared" si="130"/>
        <v>7.32</v>
      </c>
      <c r="P290" s="83">
        <f t="shared" si="130"/>
        <v>7.33</v>
      </c>
      <c r="Q290" s="83">
        <f t="shared" si="130"/>
        <v>7.28</v>
      </c>
      <c r="R290" s="83">
        <f t="shared" si="130"/>
        <v>0</v>
      </c>
      <c r="S290" s="83">
        <f t="shared" si="130"/>
        <v>0</v>
      </c>
      <c r="T290" s="83">
        <f t="shared" si="130"/>
        <v>0</v>
      </c>
      <c r="U290" s="83">
        <f t="shared" si="130"/>
        <v>0</v>
      </c>
      <c r="V290" s="6">
        <f t="shared" si="130"/>
        <v>0</v>
      </c>
      <c r="W290" s="41">
        <f t="shared" si="130"/>
        <v>0</v>
      </c>
      <c r="X290" s="41">
        <f t="shared" si="130"/>
        <v>0</v>
      </c>
      <c r="Y290" s="41">
        <f t="shared" si="130"/>
        <v>0</v>
      </c>
      <c r="Z290" s="41">
        <f t="shared" si="130"/>
        <v>0</v>
      </c>
      <c r="AA290" s="41">
        <f t="shared" si="130"/>
        <v>0</v>
      </c>
      <c r="AB290" s="41">
        <f t="shared" si="130"/>
        <v>0</v>
      </c>
      <c r="AC290" s="41">
        <f t="shared" si="130"/>
        <v>0</v>
      </c>
      <c r="AD290" s="41">
        <f t="shared" si="130"/>
        <v>0</v>
      </c>
      <c r="AE290" s="6">
        <f t="shared" si="130"/>
        <v>0</v>
      </c>
      <c r="AF290" s="41">
        <f t="shared" si="130"/>
        <v>0</v>
      </c>
      <c r="AG290" s="41">
        <f t="shared" si="130"/>
        <v>0</v>
      </c>
      <c r="AH290" s="41">
        <f t="shared" si="130"/>
        <v>0</v>
      </c>
      <c r="AI290" s="41">
        <f t="shared" si="130"/>
        <v>0</v>
      </c>
      <c r="AJ290" s="41">
        <f t="shared" si="130"/>
        <v>0</v>
      </c>
      <c r="AK290" s="41">
        <f t="shared" si="130"/>
        <v>0</v>
      </c>
      <c r="AL290" s="41">
        <f t="shared" si="130"/>
        <v>0</v>
      </c>
      <c r="AM290" s="41">
        <f t="shared" si="130"/>
        <v>0</v>
      </c>
      <c r="AN290" s="41">
        <f t="shared" si="130"/>
        <v>20.770833333333332</v>
      </c>
      <c r="AO290" s="41">
        <f t="shared" si="130"/>
        <v>759</v>
      </c>
      <c r="AP290" s="110">
        <f t="shared" si="130"/>
        <v>2.81</v>
      </c>
      <c r="AQ290" s="111">
        <f t="shared" si="130"/>
        <v>1.93</v>
      </c>
      <c r="AR290" s="112">
        <f t="shared" si="130"/>
        <v>67.584097859327215</v>
      </c>
      <c r="AS290" s="112">
        <f t="shared" si="130"/>
        <v>28.488372093023244</v>
      </c>
      <c r="AT290" s="113">
        <f t="shared" si="130"/>
        <v>922</v>
      </c>
      <c r="AU290" s="114">
        <f t="shared" si="130"/>
        <v>2.02</v>
      </c>
      <c r="AV290" s="115">
        <f t="shared" si="130"/>
        <v>1.1000000000000001</v>
      </c>
      <c r="AW290" s="112">
        <f t="shared" si="130"/>
        <v>54.285714285714285</v>
      </c>
      <c r="AX290" s="112">
        <f t="shared" si="130"/>
        <v>42.105263157894733</v>
      </c>
      <c r="AY290" s="61">
        <f t="shared" si="130"/>
        <v>42.65197717883138</v>
      </c>
      <c r="AZ290" s="97">
        <f t="shared" si="130"/>
        <v>76.930000000000007</v>
      </c>
      <c r="BA290" s="68">
        <f t="shared" si="130"/>
        <v>57.97</v>
      </c>
      <c r="BB290" s="68">
        <f t="shared" si="130"/>
        <v>0</v>
      </c>
      <c r="BC290" s="68">
        <f t="shared" si="130"/>
        <v>0</v>
      </c>
      <c r="BD290" s="68">
        <f t="shared" si="130"/>
        <v>0</v>
      </c>
      <c r="BE290" s="15">
        <f t="shared" si="130"/>
        <v>0</v>
      </c>
      <c r="BF290" s="6">
        <f t="shared" si="130"/>
        <v>8417</v>
      </c>
      <c r="BG290" s="41">
        <f t="shared" si="130"/>
        <v>0</v>
      </c>
      <c r="BH290" s="42">
        <f t="shared" si="130"/>
        <v>0</v>
      </c>
      <c r="BI290" s="42">
        <f t="shared" si="130"/>
        <v>0</v>
      </c>
      <c r="BJ290" s="42">
        <f t="shared" si="130"/>
        <v>3227</v>
      </c>
      <c r="BK290" s="42">
        <f t="shared" si="130"/>
        <v>0</v>
      </c>
      <c r="BL290" s="42">
        <f t="shared" si="130"/>
        <v>0</v>
      </c>
      <c r="BM290" s="15">
        <f t="shared" si="130"/>
        <v>1310</v>
      </c>
    </row>
    <row r="291" spans="1:65" outlineLevel="2">
      <c r="A291" s="187" t="s">
        <v>20</v>
      </c>
      <c r="B291" s="188"/>
      <c r="C291" s="51">
        <f>IFERROR(SUBTOTAL(1,C258:C288),"")</f>
        <v>494724.90322580643</v>
      </c>
      <c r="D291" s="61">
        <f t="shared" ref="D291:BM291" si="131">IFERROR(SUBTOTAL(1,D258:D288),"")</f>
        <v>36.290322580645153</v>
      </c>
      <c r="E291" s="12">
        <f t="shared" si="131"/>
        <v>35.516129032258064</v>
      </c>
      <c r="F291" s="12">
        <f t="shared" si="131"/>
        <v>36.903225806451616</v>
      </c>
      <c r="G291" s="12">
        <f t="shared" si="131"/>
        <v>37.451612903225808</v>
      </c>
      <c r="H291" s="12">
        <f t="shared" si="131"/>
        <v>37.193548387096776</v>
      </c>
      <c r="I291" s="12">
        <f t="shared" si="131"/>
        <v>34.516129032258064</v>
      </c>
      <c r="J291" s="12">
        <f t="shared" si="131"/>
        <v>35.903225806451616</v>
      </c>
      <c r="K291" s="12">
        <f t="shared" si="131"/>
        <v>36.451612903225808</v>
      </c>
      <c r="L291" s="12">
        <f t="shared" si="131"/>
        <v>36.193548387096776</v>
      </c>
      <c r="M291" s="72">
        <f t="shared" si="131"/>
        <v>7.3</v>
      </c>
      <c r="N291" s="83">
        <f t="shared" si="131"/>
        <v>7.3225000000000007</v>
      </c>
      <c r="O291" s="83">
        <f t="shared" si="131"/>
        <v>7.3325000000000005</v>
      </c>
      <c r="P291" s="83">
        <f t="shared" si="131"/>
        <v>7.3424999999999994</v>
      </c>
      <c r="Q291" s="83">
        <f t="shared" si="131"/>
        <v>7.31</v>
      </c>
      <c r="R291" s="83" t="str">
        <f t="shared" si="131"/>
        <v/>
      </c>
      <c r="S291" s="83" t="str">
        <f t="shared" si="131"/>
        <v/>
      </c>
      <c r="T291" s="83" t="str">
        <f t="shared" si="131"/>
        <v/>
      </c>
      <c r="U291" s="83" t="str">
        <f t="shared" si="131"/>
        <v/>
      </c>
      <c r="V291" s="6" t="str">
        <f t="shared" si="131"/>
        <v/>
      </c>
      <c r="W291" s="41" t="str">
        <f t="shared" si="131"/>
        <v/>
      </c>
      <c r="X291" s="41" t="str">
        <f t="shared" si="131"/>
        <v/>
      </c>
      <c r="Y291" s="41" t="str">
        <f t="shared" si="131"/>
        <v/>
      </c>
      <c r="Z291" s="41" t="str">
        <f t="shared" si="131"/>
        <v/>
      </c>
      <c r="AA291" s="41" t="str">
        <f t="shared" si="131"/>
        <v/>
      </c>
      <c r="AB291" s="41" t="str">
        <f t="shared" si="131"/>
        <v/>
      </c>
      <c r="AC291" s="41" t="str">
        <f t="shared" si="131"/>
        <v/>
      </c>
      <c r="AD291" s="41" t="str">
        <f t="shared" si="131"/>
        <v/>
      </c>
      <c r="AE291" s="6" t="str">
        <f t="shared" si="131"/>
        <v/>
      </c>
      <c r="AF291" s="41" t="str">
        <f t="shared" si="131"/>
        <v/>
      </c>
      <c r="AG291" s="41" t="str">
        <f t="shared" si="131"/>
        <v/>
      </c>
      <c r="AH291" s="41" t="str">
        <f t="shared" si="131"/>
        <v/>
      </c>
      <c r="AI291" s="41" t="str">
        <f t="shared" si="131"/>
        <v/>
      </c>
      <c r="AJ291" s="41" t="str">
        <f t="shared" si="131"/>
        <v/>
      </c>
      <c r="AK291" s="41" t="str">
        <f t="shared" si="131"/>
        <v/>
      </c>
      <c r="AL291" s="41" t="str">
        <f t="shared" si="131"/>
        <v/>
      </c>
      <c r="AM291" s="41" t="str">
        <f t="shared" si="131"/>
        <v/>
      </c>
      <c r="AN291" s="41">
        <f t="shared" si="131"/>
        <v>28.290585778515421</v>
      </c>
      <c r="AO291" s="41">
        <f t="shared" si="131"/>
        <v>1502.6774193548388</v>
      </c>
      <c r="AP291" s="110">
        <f t="shared" si="131"/>
        <v>3.1225000000000001</v>
      </c>
      <c r="AQ291" s="111">
        <f t="shared" si="131"/>
        <v>2.1574999999999998</v>
      </c>
      <c r="AR291" s="112">
        <f t="shared" si="131"/>
        <v>69.032292034456162</v>
      </c>
      <c r="AS291" s="112">
        <f t="shared" si="131"/>
        <v>30.967707965543845</v>
      </c>
      <c r="AT291" s="113">
        <f t="shared" si="131"/>
        <v>1694</v>
      </c>
      <c r="AU291" s="114">
        <f t="shared" si="131"/>
        <v>2.1475</v>
      </c>
      <c r="AV291" s="115">
        <f t="shared" si="131"/>
        <v>1.1875</v>
      </c>
      <c r="AW291" s="112">
        <f t="shared" si="131"/>
        <v>55.243449053938249</v>
      </c>
      <c r="AX291" s="112">
        <f t="shared" si="131"/>
        <v>44.756550946061751</v>
      </c>
      <c r="AY291" s="61">
        <f t="shared" si="131"/>
        <v>44.657200582006681</v>
      </c>
      <c r="AZ291" s="97">
        <f t="shared" si="131"/>
        <v>77.974499999999992</v>
      </c>
      <c r="BA291" s="68">
        <f t="shared" si="131"/>
        <v>57.97</v>
      </c>
      <c r="BB291" s="68" t="str">
        <f t="shared" si="131"/>
        <v/>
      </c>
      <c r="BC291" s="68" t="str">
        <f t="shared" si="131"/>
        <v/>
      </c>
      <c r="BD291" s="68" t="str">
        <f t="shared" si="131"/>
        <v/>
      </c>
      <c r="BE291" s="15" t="str">
        <f>IFERROR(SUBTOTAL(1,BE258:BE288),"")</f>
        <v/>
      </c>
      <c r="BF291" s="6">
        <f t="shared" si="131"/>
        <v>13783.677419354839</v>
      </c>
      <c r="BG291" s="41" t="str">
        <f t="shared" si="131"/>
        <v/>
      </c>
      <c r="BH291" s="42" t="str">
        <f t="shared" si="131"/>
        <v/>
      </c>
      <c r="BI291" s="42" t="str">
        <f t="shared" si="131"/>
        <v/>
      </c>
      <c r="BJ291" s="42">
        <f t="shared" si="131"/>
        <v>8769.4838709677424</v>
      </c>
      <c r="BK291" s="42" t="str">
        <f t="shared" si="131"/>
        <v/>
      </c>
      <c r="BL291" s="42" t="str">
        <f t="shared" si="131"/>
        <v/>
      </c>
      <c r="BM291" s="15">
        <f t="shared" si="131"/>
        <v>5014.1935483870966</v>
      </c>
    </row>
    <row r="292" spans="1:65" ht="17.25" outlineLevel="1" thickBot="1">
      <c r="A292" s="189" t="s">
        <v>53</v>
      </c>
      <c r="B292" s="190"/>
      <c r="C292" s="52">
        <f>SUBTOTAL(9,C258:C288)</f>
        <v>15336472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46583</v>
      </c>
      <c r="AP292" s="116"/>
      <c r="AQ292" s="117"/>
      <c r="AR292" s="118"/>
      <c r="AS292" s="118"/>
      <c r="AT292" s="119">
        <f>SUBTOTAL(9,AT258:AT288)</f>
        <v>52514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2">SUBTOTAL(9,BF258:BF288)</f>
        <v>427294</v>
      </c>
      <c r="BG292" s="43">
        <f t="shared" si="132"/>
        <v>0</v>
      </c>
      <c r="BH292" s="44">
        <f t="shared" si="132"/>
        <v>0</v>
      </c>
      <c r="BI292" s="44">
        <f t="shared" si="132"/>
        <v>0</v>
      </c>
      <c r="BJ292" s="44">
        <f t="shared" si="132"/>
        <v>271854</v>
      </c>
      <c r="BK292" s="44">
        <f t="shared" si="132"/>
        <v>0</v>
      </c>
      <c r="BL292" s="44">
        <f t="shared" si="132"/>
        <v>0</v>
      </c>
      <c r="BM292" s="16">
        <f t="shared" si="132"/>
        <v>155440</v>
      </c>
    </row>
    <row r="293" spans="1:65" outlineLevel="5">
      <c r="A293" s="21">
        <f t="shared" si="112"/>
        <v>9</v>
      </c>
      <c r="B293" s="33">
        <f>B288+1</f>
        <v>44075</v>
      </c>
      <c r="C293" s="51">
        <v>426863</v>
      </c>
      <c r="D293" s="64">
        <f t="shared" ref="D293:D322" si="133">IFERROR(ROUND(AVERAGE(E293:L293),1),"")</f>
        <v>37.799999999999997</v>
      </c>
      <c r="E293" s="12">
        <v>38</v>
      </c>
      <c r="F293" s="12">
        <v>38</v>
      </c>
      <c r="G293" s="12">
        <v>39</v>
      </c>
      <c r="H293" s="12">
        <v>38</v>
      </c>
      <c r="I293" s="12">
        <v>37</v>
      </c>
      <c r="J293" s="12">
        <v>37</v>
      </c>
      <c r="K293" s="12">
        <v>38</v>
      </c>
      <c r="L293" s="12">
        <v>37</v>
      </c>
      <c r="M293" s="74" t="str">
        <f t="shared" ref="M293:M322" si="134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5">
        <f t="shared" ref="AN293:AN322" si="137">39880/AO293</f>
        <v>21.201488569909621</v>
      </c>
      <c r="AO293" s="41">
        <v>1881</v>
      </c>
      <c r="AP293" s="110"/>
      <c r="AQ293" s="111"/>
      <c r="AR293" s="126" t="str">
        <f t="shared" ref="AR293:AR322" si="138">IFERROR(AQ293/AP293*100,"")</f>
        <v/>
      </c>
      <c r="AS293" s="126" t="str">
        <f t="shared" ref="AS293:AS322" si="139">IFERROR(100-AR293,"")</f>
        <v/>
      </c>
      <c r="AT293" s="127">
        <v>1988</v>
      </c>
      <c r="AU293" s="128"/>
      <c r="AV293" s="129"/>
      <c r="AW293" s="126" t="str">
        <f t="shared" ref="AW293:AW322" si="140">IFERROR(AV293/AU293*100,"")</f>
        <v/>
      </c>
      <c r="AX293" s="126" t="str">
        <f t="shared" ref="AX293:AX322" si="141">IFERROR(100-AW293,"")</f>
        <v/>
      </c>
      <c r="AY293" s="64" t="str">
        <f t="shared" ref="AY293:AY322" si="142">IFERROR((1-((AW293*AS293)/(AX293*AR293)))*100,"")</f>
        <v/>
      </c>
      <c r="AZ293" s="97">
        <v>77.8</v>
      </c>
      <c r="BA293" s="68"/>
      <c r="BB293" s="68"/>
      <c r="BC293" s="68"/>
      <c r="BD293" s="68"/>
      <c r="BE293" s="15"/>
      <c r="BF293" s="5">
        <f t="shared" ref="BF293:BF322" si="143">IF(SUM(BG293:BM293)=0,"",SUM(BG293:BM293))</f>
        <v>13599</v>
      </c>
      <c r="BG293" s="42"/>
      <c r="BH293" s="42"/>
      <c r="BI293" s="42"/>
      <c r="BJ293" s="42">
        <v>8349</v>
      </c>
      <c r="BK293" s="42"/>
      <c r="BL293" s="42"/>
      <c r="BM293" s="15">
        <v>5250</v>
      </c>
    </row>
    <row r="294" spans="1:65" outlineLevel="5">
      <c r="A294" s="22">
        <f t="shared" si="112"/>
        <v>9</v>
      </c>
      <c r="B294" s="9">
        <f t="shared" si="128"/>
        <v>44076</v>
      </c>
      <c r="C294" s="51">
        <v>498990</v>
      </c>
      <c r="D294" s="64">
        <f t="shared" si="133"/>
        <v>38.299999999999997</v>
      </c>
      <c r="E294" s="12">
        <v>38</v>
      </c>
      <c r="F294" s="12">
        <v>39</v>
      </c>
      <c r="G294" s="12">
        <v>39</v>
      </c>
      <c r="H294" s="12">
        <v>39</v>
      </c>
      <c r="I294" s="12">
        <v>37</v>
      </c>
      <c r="J294" s="12">
        <v>38</v>
      </c>
      <c r="K294" s="12">
        <v>38</v>
      </c>
      <c r="L294" s="12">
        <v>38</v>
      </c>
      <c r="M294" s="74" t="str">
        <f t="shared" si="134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3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6"/>
        <v/>
      </c>
      <c r="AF294" s="41"/>
      <c r="AG294" s="41"/>
      <c r="AH294" s="41"/>
      <c r="AI294" s="41"/>
      <c r="AJ294" s="41"/>
      <c r="AK294" s="41"/>
      <c r="AL294" s="41"/>
      <c r="AM294" s="41"/>
      <c r="AN294" s="45">
        <f t="shared" si="137"/>
        <v>22.155555555555555</v>
      </c>
      <c r="AO294" s="41">
        <v>1800</v>
      </c>
      <c r="AP294" s="110"/>
      <c r="AQ294" s="111"/>
      <c r="AR294" s="126" t="str">
        <f t="shared" si="138"/>
        <v/>
      </c>
      <c r="AS294" s="126" t="str">
        <f t="shared" si="139"/>
        <v/>
      </c>
      <c r="AT294" s="127">
        <v>1993</v>
      </c>
      <c r="AU294" s="128"/>
      <c r="AV294" s="129"/>
      <c r="AW294" s="126" t="str">
        <f t="shared" si="140"/>
        <v/>
      </c>
      <c r="AX294" s="126" t="str">
        <f t="shared" si="141"/>
        <v/>
      </c>
      <c r="AY294" s="64" t="str">
        <f t="shared" si="142"/>
        <v/>
      </c>
      <c r="AZ294" s="97">
        <v>77.599999999999994</v>
      </c>
      <c r="BA294" s="68"/>
      <c r="BB294" s="68"/>
      <c r="BC294" s="68"/>
      <c r="BD294" s="68"/>
      <c r="BE294" s="15"/>
      <c r="BF294" s="5">
        <f t="shared" si="143"/>
        <v>12799</v>
      </c>
      <c r="BG294" s="42"/>
      <c r="BH294" s="42"/>
      <c r="BI294" s="42"/>
      <c r="BJ294" s="42">
        <v>7659</v>
      </c>
      <c r="BK294" s="42"/>
      <c r="BL294" s="42"/>
      <c r="BM294" s="15">
        <v>5140</v>
      </c>
    </row>
    <row r="295" spans="1:65" outlineLevel="5">
      <c r="A295" s="22">
        <f t="shared" si="112"/>
        <v>9</v>
      </c>
      <c r="B295" s="9">
        <f t="shared" si="128"/>
        <v>44077</v>
      </c>
      <c r="C295" s="51">
        <v>517362</v>
      </c>
      <c r="D295" s="64">
        <f t="shared" si="133"/>
        <v>38</v>
      </c>
      <c r="E295" s="12">
        <v>38</v>
      </c>
      <c r="F295" s="12">
        <v>39</v>
      </c>
      <c r="G295" s="12">
        <v>38</v>
      </c>
      <c r="H295" s="12">
        <v>39</v>
      </c>
      <c r="I295" s="12">
        <v>37</v>
      </c>
      <c r="J295" s="12">
        <v>38</v>
      </c>
      <c r="K295" s="12">
        <v>37</v>
      </c>
      <c r="L295" s="12">
        <v>38</v>
      </c>
      <c r="M295" s="74" t="str">
        <f t="shared" si="134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6"/>
        <v/>
      </c>
      <c r="AF295" s="41"/>
      <c r="AG295" s="41"/>
      <c r="AH295" s="41"/>
      <c r="AI295" s="41"/>
      <c r="AJ295" s="41"/>
      <c r="AK295" s="41"/>
      <c r="AL295" s="41"/>
      <c r="AM295" s="41"/>
      <c r="AN295" s="45">
        <f t="shared" si="137"/>
        <v>31.253918495297807</v>
      </c>
      <c r="AO295" s="41">
        <v>1276</v>
      </c>
      <c r="AP295" s="110"/>
      <c r="AQ295" s="111"/>
      <c r="AR295" s="126" t="str">
        <f t="shared" si="138"/>
        <v/>
      </c>
      <c r="AS295" s="126" t="str">
        <f t="shared" si="139"/>
        <v/>
      </c>
      <c r="AT295" s="127">
        <v>1123</v>
      </c>
      <c r="AU295" s="128"/>
      <c r="AV295" s="129"/>
      <c r="AW295" s="126" t="str">
        <f t="shared" si="140"/>
        <v/>
      </c>
      <c r="AX295" s="126" t="str">
        <f t="shared" si="141"/>
        <v/>
      </c>
      <c r="AY295" s="64" t="str">
        <f t="shared" si="142"/>
        <v/>
      </c>
      <c r="AZ295" s="97">
        <v>77.599999999999994</v>
      </c>
      <c r="BA295" s="68"/>
      <c r="BB295" s="68"/>
      <c r="BC295" s="68"/>
      <c r="BD295" s="68"/>
      <c r="BE295" s="15"/>
      <c r="BF295" s="5">
        <f t="shared" si="143"/>
        <v>13905</v>
      </c>
      <c r="BG295" s="42"/>
      <c r="BH295" s="42"/>
      <c r="BI295" s="42"/>
      <c r="BJ295" s="42">
        <v>13225</v>
      </c>
      <c r="BK295" s="42"/>
      <c r="BL295" s="42"/>
      <c r="BM295" s="15">
        <v>680</v>
      </c>
    </row>
    <row r="296" spans="1:65" outlineLevel="5">
      <c r="A296" s="22">
        <f t="shared" si="112"/>
        <v>9</v>
      </c>
      <c r="B296" s="9">
        <f t="shared" si="128"/>
        <v>44078</v>
      </c>
      <c r="C296" s="51">
        <v>528366</v>
      </c>
      <c r="D296" s="64">
        <f t="shared" si="133"/>
        <v>38.299999999999997</v>
      </c>
      <c r="E296" s="12">
        <v>38</v>
      </c>
      <c r="F296" s="12">
        <v>39</v>
      </c>
      <c r="G296" s="12">
        <v>39</v>
      </c>
      <c r="H296" s="12">
        <v>39</v>
      </c>
      <c r="I296" s="12">
        <v>37</v>
      </c>
      <c r="J296" s="12">
        <v>38</v>
      </c>
      <c r="K296" s="12">
        <v>38</v>
      </c>
      <c r="L296" s="12">
        <v>38</v>
      </c>
      <c r="M296" s="74">
        <f t="shared" si="134"/>
        <v>7.3</v>
      </c>
      <c r="N296" s="83">
        <v>7.33</v>
      </c>
      <c r="O296" s="83">
        <v>7.32</v>
      </c>
      <c r="P296" s="83">
        <v>7.35</v>
      </c>
      <c r="Q296" s="83">
        <v>7.31</v>
      </c>
      <c r="R296" s="83"/>
      <c r="S296" s="83"/>
      <c r="T296" s="83"/>
      <c r="U296" s="83"/>
      <c r="V296" s="5" t="str">
        <f t="shared" si="13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6"/>
        <v/>
      </c>
      <c r="AF296" s="41"/>
      <c r="AG296" s="41"/>
      <c r="AH296" s="41"/>
      <c r="AI296" s="41"/>
      <c r="AJ296" s="41"/>
      <c r="AK296" s="41"/>
      <c r="AL296" s="41"/>
      <c r="AM296" s="41"/>
      <c r="AN296" s="45">
        <f t="shared" si="137"/>
        <v>23.880239520958085</v>
      </c>
      <c r="AO296" s="41">
        <v>1670</v>
      </c>
      <c r="AP296" s="110">
        <v>3.44</v>
      </c>
      <c r="AQ296" s="111">
        <v>2.15</v>
      </c>
      <c r="AR296" s="126">
        <f t="shared" si="138"/>
        <v>62.5</v>
      </c>
      <c r="AS296" s="126">
        <f t="shared" si="139"/>
        <v>37.5</v>
      </c>
      <c r="AT296" s="127">
        <v>1879</v>
      </c>
      <c r="AU296" s="128">
        <v>1.94</v>
      </c>
      <c r="AV296" s="129">
        <v>0.97</v>
      </c>
      <c r="AW296" s="126">
        <f t="shared" si="140"/>
        <v>50</v>
      </c>
      <c r="AX296" s="126">
        <f t="shared" si="141"/>
        <v>50</v>
      </c>
      <c r="AY296" s="64">
        <f t="shared" si="142"/>
        <v>40</v>
      </c>
      <c r="AZ296" s="97">
        <v>78.599999999999994</v>
      </c>
      <c r="BA296" s="68"/>
      <c r="BB296" s="68"/>
      <c r="BC296" s="68"/>
      <c r="BD296" s="68"/>
      <c r="BE296" s="15"/>
      <c r="BF296" s="5">
        <f t="shared" si="143"/>
        <v>12663</v>
      </c>
      <c r="BG296" s="42"/>
      <c r="BH296" s="42"/>
      <c r="BI296" s="42"/>
      <c r="BJ296" s="42">
        <v>8433</v>
      </c>
      <c r="BK296" s="42"/>
      <c r="BL296" s="42"/>
      <c r="BM296" s="15">
        <v>4230</v>
      </c>
    </row>
    <row r="297" spans="1:65" outlineLevel="5">
      <c r="A297" s="22">
        <f t="shared" si="112"/>
        <v>9</v>
      </c>
      <c r="B297" s="9">
        <f t="shared" si="128"/>
        <v>44079</v>
      </c>
      <c r="C297" s="51">
        <v>525333</v>
      </c>
      <c r="D297" s="64">
        <f t="shared" si="133"/>
        <v>37.799999999999997</v>
      </c>
      <c r="E297" s="12">
        <v>38</v>
      </c>
      <c r="F297" s="12">
        <v>38</v>
      </c>
      <c r="G297" s="12">
        <v>38</v>
      </c>
      <c r="H297" s="12">
        <v>39</v>
      </c>
      <c r="I297" s="12">
        <v>37</v>
      </c>
      <c r="J297" s="12">
        <v>37</v>
      </c>
      <c r="K297" s="12">
        <v>37</v>
      </c>
      <c r="L297" s="12">
        <v>38</v>
      </c>
      <c r="M297" s="74" t="str">
        <f t="shared" si="134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5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6"/>
        <v/>
      </c>
      <c r="AF297" s="41"/>
      <c r="AG297" s="41"/>
      <c r="AH297" s="41"/>
      <c r="AI297" s="41"/>
      <c r="AJ297" s="41"/>
      <c r="AK297" s="41"/>
      <c r="AL297" s="41"/>
      <c r="AM297" s="41"/>
      <c r="AN297" s="45">
        <f t="shared" si="137"/>
        <v>25.417463352453794</v>
      </c>
      <c r="AO297" s="41">
        <v>1569</v>
      </c>
      <c r="AP297" s="110"/>
      <c r="AQ297" s="111"/>
      <c r="AR297" s="126" t="str">
        <f t="shared" si="138"/>
        <v/>
      </c>
      <c r="AS297" s="126" t="str">
        <f t="shared" si="139"/>
        <v/>
      </c>
      <c r="AT297" s="127">
        <v>1878</v>
      </c>
      <c r="AU297" s="128"/>
      <c r="AV297" s="129"/>
      <c r="AW297" s="126" t="str">
        <f t="shared" si="140"/>
        <v/>
      </c>
      <c r="AX297" s="126" t="str">
        <f t="shared" si="141"/>
        <v/>
      </c>
      <c r="AY297" s="64" t="str">
        <f t="shared" si="142"/>
        <v/>
      </c>
      <c r="AZ297" s="97"/>
      <c r="BA297" s="68"/>
      <c r="BB297" s="68"/>
      <c r="BC297" s="68"/>
      <c r="BD297" s="68"/>
      <c r="BE297" s="15"/>
      <c r="BF297" s="5">
        <f t="shared" si="143"/>
        <v>15222</v>
      </c>
      <c r="BG297" s="42"/>
      <c r="BH297" s="42"/>
      <c r="BI297" s="42"/>
      <c r="BJ297" s="42">
        <v>11662</v>
      </c>
      <c r="BK297" s="42"/>
      <c r="BL297" s="42"/>
      <c r="BM297" s="15">
        <v>3560</v>
      </c>
    </row>
    <row r="298" spans="1:65" outlineLevel="5">
      <c r="A298" s="22">
        <f t="shared" si="112"/>
        <v>9</v>
      </c>
      <c r="B298" s="9">
        <f t="shared" si="128"/>
        <v>44080</v>
      </c>
      <c r="C298" s="51">
        <v>448020</v>
      </c>
      <c r="D298" s="64">
        <f t="shared" si="133"/>
        <v>38</v>
      </c>
      <c r="E298" s="12">
        <v>38</v>
      </c>
      <c r="F298" s="12">
        <v>38</v>
      </c>
      <c r="G298" s="12">
        <v>39</v>
      </c>
      <c r="H298" s="12">
        <v>39</v>
      </c>
      <c r="I298" s="12">
        <v>37</v>
      </c>
      <c r="J298" s="12">
        <v>37</v>
      </c>
      <c r="K298" s="12">
        <v>38</v>
      </c>
      <c r="L298" s="12">
        <v>38</v>
      </c>
      <c r="M298" s="74" t="str">
        <f t="shared" si="134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3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6"/>
        <v/>
      </c>
      <c r="AF298" s="41"/>
      <c r="AG298" s="41"/>
      <c r="AH298" s="41"/>
      <c r="AI298" s="41"/>
      <c r="AJ298" s="41"/>
      <c r="AK298" s="41"/>
      <c r="AL298" s="41"/>
      <c r="AM298" s="41"/>
      <c r="AN298" s="45">
        <f t="shared" si="137"/>
        <v>23.667655786350149</v>
      </c>
      <c r="AO298" s="41">
        <v>1685</v>
      </c>
      <c r="AP298" s="110"/>
      <c r="AQ298" s="111"/>
      <c r="AR298" s="126" t="str">
        <f t="shared" si="138"/>
        <v/>
      </c>
      <c r="AS298" s="126" t="str">
        <f t="shared" si="139"/>
        <v/>
      </c>
      <c r="AT298" s="127">
        <v>1862</v>
      </c>
      <c r="AU298" s="128"/>
      <c r="AV298" s="129"/>
      <c r="AW298" s="126" t="str">
        <f t="shared" si="140"/>
        <v/>
      </c>
      <c r="AX298" s="126" t="str">
        <f t="shared" si="141"/>
        <v/>
      </c>
      <c r="AY298" s="64" t="str">
        <f t="shared" si="142"/>
        <v/>
      </c>
      <c r="AZ298" s="97"/>
      <c r="BA298" s="68"/>
      <c r="BB298" s="68"/>
      <c r="BC298" s="68"/>
      <c r="BD298" s="68"/>
      <c r="BE298" s="15"/>
      <c r="BF298" s="5">
        <f t="shared" si="143"/>
        <v>12418</v>
      </c>
      <c r="BG298" s="42"/>
      <c r="BH298" s="42"/>
      <c r="BI298" s="42"/>
      <c r="BJ298" s="42">
        <v>8438</v>
      </c>
      <c r="BK298" s="42"/>
      <c r="BL298" s="42"/>
      <c r="BM298" s="15">
        <v>3980</v>
      </c>
    </row>
    <row r="299" spans="1:65" outlineLevel="5">
      <c r="A299" s="22">
        <f t="shared" si="112"/>
        <v>9</v>
      </c>
      <c r="B299" s="9">
        <f t="shared" si="128"/>
        <v>44081</v>
      </c>
      <c r="C299" s="51">
        <v>531715</v>
      </c>
      <c r="D299" s="64">
        <f t="shared" si="133"/>
        <v>38</v>
      </c>
      <c r="E299" s="12">
        <v>38</v>
      </c>
      <c r="F299" s="12">
        <v>38</v>
      </c>
      <c r="G299" s="12">
        <v>39</v>
      </c>
      <c r="H299" s="12">
        <v>39</v>
      </c>
      <c r="I299" s="12">
        <v>37</v>
      </c>
      <c r="J299" s="12">
        <v>37</v>
      </c>
      <c r="K299" s="12">
        <v>38</v>
      </c>
      <c r="L299" s="12">
        <v>38</v>
      </c>
      <c r="M299" s="74" t="str">
        <f t="shared" si="134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3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6"/>
        <v/>
      </c>
      <c r="AF299" s="41"/>
      <c r="AG299" s="41"/>
      <c r="AH299" s="41"/>
      <c r="AI299" s="41"/>
      <c r="AJ299" s="41"/>
      <c r="AK299" s="41"/>
      <c r="AL299" s="41"/>
      <c r="AM299" s="41"/>
      <c r="AN299" s="45">
        <f t="shared" si="137"/>
        <v>37.622641509433961</v>
      </c>
      <c r="AO299" s="41">
        <v>1060</v>
      </c>
      <c r="AP299" s="110"/>
      <c r="AQ299" s="111"/>
      <c r="AR299" s="126" t="str">
        <f t="shared" si="138"/>
        <v/>
      </c>
      <c r="AS299" s="126" t="str">
        <f t="shared" si="139"/>
        <v/>
      </c>
      <c r="AT299" s="127">
        <v>1240</v>
      </c>
      <c r="AU299" s="128"/>
      <c r="AV299" s="129"/>
      <c r="AW299" s="126" t="str">
        <f t="shared" si="140"/>
        <v/>
      </c>
      <c r="AX299" s="126" t="str">
        <f t="shared" si="141"/>
        <v/>
      </c>
      <c r="AY299" s="64" t="str">
        <f t="shared" si="142"/>
        <v/>
      </c>
      <c r="AZ299" s="97">
        <v>78.099999999999994</v>
      </c>
      <c r="BA299" s="68"/>
      <c r="BB299" s="68"/>
      <c r="BC299" s="68"/>
      <c r="BD299" s="68"/>
      <c r="BE299" s="15"/>
      <c r="BF299" s="5">
        <f t="shared" si="143"/>
        <v>13240</v>
      </c>
      <c r="BG299" s="42"/>
      <c r="BH299" s="42"/>
      <c r="BI299" s="42"/>
      <c r="BJ299" s="42">
        <v>11540</v>
      </c>
      <c r="BK299" s="42"/>
      <c r="BL299" s="42"/>
      <c r="BM299" s="15">
        <v>1700</v>
      </c>
    </row>
    <row r="300" spans="1:65" outlineLevel="5">
      <c r="A300" s="22">
        <f t="shared" si="112"/>
        <v>9</v>
      </c>
      <c r="B300" s="9">
        <f t="shared" si="128"/>
        <v>44082</v>
      </c>
      <c r="C300" s="51">
        <v>527071</v>
      </c>
      <c r="D300" s="64">
        <f t="shared" si="133"/>
        <v>37.799999999999997</v>
      </c>
      <c r="E300" s="12">
        <v>38</v>
      </c>
      <c r="F300" s="12">
        <v>38</v>
      </c>
      <c r="G300" s="12">
        <v>38</v>
      </c>
      <c r="H300" s="12">
        <v>39</v>
      </c>
      <c r="I300" s="12">
        <v>37</v>
      </c>
      <c r="J300" s="12">
        <v>37</v>
      </c>
      <c r="K300" s="12">
        <v>37</v>
      </c>
      <c r="L300" s="12">
        <v>38</v>
      </c>
      <c r="M300" s="74" t="str">
        <f t="shared" si="134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6"/>
        <v/>
      </c>
      <c r="AF300" s="41"/>
      <c r="AG300" s="41"/>
      <c r="AH300" s="41"/>
      <c r="AI300" s="41"/>
      <c r="AJ300" s="41"/>
      <c r="AK300" s="41"/>
      <c r="AL300" s="41"/>
      <c r="AM300" s="41"/>
      <c r="AN300" s="45">
        <f t="shared" si="137"/>
        <v>26.410596026490065</v>
      </c>
      <c r="AO300" s="41">
        <v>1510</v>
      </c>
      <c r="AP300" s="110"/>
      <c r="AQ300" s="111"/>
      <c r="AR300" s="126" t="str">
        <f t="shared" si="138"/>
        <v/>
      </c>
      <c r="AS300" s="126" t="str">
        <f t="shared" si="139"/>
        <v/>
      </c>
      <c r="AT300" s="127">
        <v>1851</v>
      </c>
      <c r="AU300" s="128"/>
      <c r="AV300" s="129"/>
      <c r="AW300" s="126" t="str">
        <f t="shared" si="140"/>
        <v/>
      </c>
      <c r="AX300" s="126" t="str">
        <f t="shared" si="141"/>
        <v/>
      </c>
      <c r="AY300" s="64" t="str">
        <f t="shared" si="142"/>
        <v/>
      </c>
      <c r="AZ300" s="97">
        <v>77.900000000000006</v>
      </c>
      <c r="BA300" s="68"/>
      <c r="BB300" s="68"/>
      <c r="BC300" s="68"/>
      <c r="BD300" s="68"/>
      <c r="BE300" s="15"/>
      <c r="BF300" s="5">
        <f t="shared" si="143"/>
        <v>9323</v>
      </c>
      <c r="BG300" s="42"/>
      <c r="BH300" s="42"/>
      <c r="BI300" s="42"/>
      <c r="BJ300" s="42">
        <v>5223</v>
      </c>
      <c r="BK300" s="42"/>
      <c r="BL300" s="42"/>
      <c r="BM300" s="15">
        <v>4100</v>
      </c>
    </row>
    <row r="301" spans="1:65" outlineLevel="5">
      <c r="A301" s="22">
        <f t="shared" si="112"/>
        <v>9</v>
      </c>
      <c r="B301" s="9">
        <f t="shared" si="128"/>
        <v>44083</v>
      </c>
      <c r="C301" s="51">
        <v>504345</v>
      </c>
      <c r="D301" s="64">
        <f t="shared" si="133"/>
        <v>37.299999999999997</v>
      </c>
      <c r="E301" s="12">
        <v>37</v>
      </c>
      <c r="F301" s="12">
        <v>38</v>
      </c>
      <c r="G301" s="12">
        <v>38</v>
      </c>
      <c r="H301" s="12">
        <v>38</v>
      </c>
      <c r="I301" s="12">
        <v>36</v>
      </c>
      <c r="J301" s="12">
        <v>37</v>
      </c>
      <c r="K301" s="12">
        <v>37</v>
      </c>
      <c r="L301" s="12">
        <v>37</v>
      </c>
      <c r="M301" s="74" t="str">
        <f t="shared" si="134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3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6"/>
        <v/>
      </c>
      <c r="AF301" s="41"/>
      <c r="AG301" s="41"/>
      <c r="AH301" s="41"/>
      <c r="AI301" s="41"/>
      <c r="AJ301" s="41"/>
      <c r="AK301" s="41"/>
      <c r="AL301" s="41"/>
      <c r="AM301" s="41"/>
      <c r="AN301" s="45">
        <f t="shared" si="137"/>
        <v>26.837146702557199</v>
      </c>
      <c r="AO301" s="41">
        <v>1486</v>
      </c>
      <c r="AP301" s="110"/>
      <c r="AQ301" s="111"/>
      <c r="AR301" s="126" t="str">
        <f t="shared" si="138"/>
        <v/>
      </c>
      <c r="AS301" s="126" t="str">
        <f t="shared" si="139"/>
        <v/>
      </c>
      <c r="AT301" s="127">
        <v>1851</v>
      </c>
      <c r="AU301" s="128"/>
      <c r="AV301" s="129"/>
      <c r="AW301" s="126" t="str">
        <f t="shared" si="140"/>
        <v/>
      </c>
      <c r="AX301" s="126" t="str">
        <f t="shared" si="141"/>
        <v/>
      </c>
      <c r="AY301" s="64" t="str">
        <f t="shared" si="142"/>
        <v/>
      </c>
      <c r="AZ301" s="97">
        <v>78.2</v>
      </c>
      <c r="BA301" s="68"/>
      <c r="BB301" s="68"/>
      <c r="BC301" s="68"/>
      <c r="BD301" s="68"/>
      <c r="BE301" s="15"/>
      <c r="BF301" s="5">
        <f t="shared" si="143"/>
        <v>12355</v>
      </c>
      <c r="BG301" s="42"/>
      <c r="BH301" s="42"/>
      <c r="BI301" s="42"/>
      <c r="BJ301" s="42">
        <v>7435</v>
      </c>
      <c r="BK301" s="42"/>
      <c r="BL301" s="42"/>
      <c r="BM301" s="15">
        <v>4920</v>
      </c>
    </row>
    <row r="302" spans="1:65" outlineLevel="5">
      <c r="A302" s="22">
        <f t="shared" si="112"/>
        <v>9</v>
      </c>
      <c r="B302" s="9">
        <f t="shared" si="128"/>
        <v>44084</v>
      </c>
      <c r="C302" s="51">
        <v>530376</v>
      </c>
      <c r="D302" s="64">
        <f t="shared" si="133"/>
        <v>37.299999999999997</v>
      </c>
      <c r="E302" s="12">
        <v>37</v>
      </c>
      <c r="F302" s="12">
        <v>38</v>
      </c>
      <c r="G302" s="12">
        <v>38</v>
      </c>
      <c r="H302" s="12">
        <v>38</v>
      </c>
      <c r="I302" s="12">
        <v>36</v>
      </c>
      <c r="J302" s="12">
        <v>37</v>
      </c>
      <c r="K302" s="12">
        <v>37</v>
      </c>
      <c r="L302" s="12">
        <v>37</v>
      </c>
      <c r="M302" s="74" t="str">
        <f t="shared" si="134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6"/>
        <v/>
      </c>
      <c r="AF302" s="41"/>
      <c r="AG302" s="41"/>
      <c r="AH302" s="41"/>
      <c r="AI302" s="41"/>
      <c r="AJ302" s="41"/>
      <c r="AK302" s="41"/>
      <c r="AL302" s="41"/>
      <c r="AM302" s="41"/>
      <c r="AN302" s="45">
        <f t="shared" si="137"/>
        <v>25.980456026058633</v>
      </c>
      <c r="AO302" s="41">
        <v>1535</v>
      </c>
      <c r="AP302" s="110"/>
      <c r="AQ302" s="111"/>
      <c r="AR302" s="126" t="str">
        <f t="shared" si="138"/>
        <v/>
      </c>
      <c r="AS302" s="126" t="str">
        <f t="shared" si="139"/>
        <v/>
      </c>
      <c r="AT302" s="127">
        <v>1841</v>
      </c>
      <c r="AU302" s="128"/>
      <c r="AV302" s="129"/>
      <c r="AW302" s="126" t="str">
        <f t="shared" si="140"/>
        <v/>
      </c>
      <c r="AX302" s="126" t="str">
        <f t="shared" si="141"/>
        <v/>
      </c>
      <c r="AY302" s="64" t="str">
        <f t="shared" si="142"/>
        <v/>
      </c>
      <c r="AZ302" s="97">
        <v>77.5</v>
      </c>
      <c r="BA302" s="68"/>
      <c r="BB302" s="68"/>
      <c r="BC302" s="68"/>
      <c r="BD302" s="68"/>
      <c r="BE302" s="15"/>
      <c r="BF302" s="5">
        <f t="shared" si="143"/>
        <v>13053</v>
      </c>
      <c r="BG302" s="42"/>
      <c r="BH302" s="42"/>
      <c r="BI302" s="42"/>
      <c r="BJ302" s="42">
        <v>7893</v>
      </c>
      <c r="BK302" s="42"/>
      <c r="BL302" s="42"/>
      <c r="BM302" s="15">
        <v>5160</v>
      </c>
    </row>
    <row r="303" spans="1:65" outlineLevel="5">
      <c r="A303" s="22">
        <f t="shared" si="112"/>
        <v>9</v>
      </c>
      <c r="B303" s="9">
        <f t="shared" si="128"/>
        <v>44085</v>
      </c>
      <c r="C303" s="51">
        <v>521030</v>
      </c>
      <c r="D303" s="64">
        <f t="shared" si="133"/>
        <v>37.299999999999997</v>
      </c>
      <c r="E303" s="12">
        <v>37</v>
      </c>
      <c r="F303" s="12">
        <v>38</v>
      </c>
      <c r="G303" s="12">
        <v>38</v>
      </c>
      <c r="H303" s="12">
        <v>38</v>
      </c>
      <c r="I303" s="12">
        <v>36</v>
      </c>
      <c r="J303" s="12">
        <v>37</v>
      </c>
      <c r="K303" s="12">
        <v>37</v>
      </c>
      <c r="L303" s="12">
        <v>37</v>
      </c>
      <c r="M303" s="74">
        <f t="shared" si="134"/>
        <v>7.3</v>
      </c>
      <c r="N303" s="83">
        <v>7.28</v>
      </c>
      <c r="O303" s="83">
        <v>7.3</v>
      </c>
      <c r="P303" s="83">
        <v>7.29</v>
      </c>
      <c r="Q303" s="83">
        <v>7.33</v>
      </c>
      <c r="R303" s="83"/>
      <c r="S303" s="83"/>
      <c r="T303" s="83"/>
      <c r="U303" s="83"/>
      <c r="V303" s="5" t="str">
        <f t="shared" si="13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6"/>
        <v/>
      </c>
      <c r="AF303" s="41"/>
      <c r="AG303" s="41"/>
      <c r="AH303" s="41"/>
      <c r="AI303" s="41"/>
      <c r="AJ303" s="41"/>
      <c r="AK303" s="41"/>
      <c r="AL303" s="41"/>
      <c r="AM303" s="41"/>
      <c r="AN303" s="45">
        <f t="shared" si="137"/>
        <v>24.526445264452644</v>
      </c>
      <c r="AO303" s="41">
        <v>1626</v>
      </c>
      <c r="AP303" s="110">
        <v>3.1</v>
      </c>
      <c r="AQ303" s="111">
        <v>2.13</v>
      </c>
      <c r="AR303" s="126">
        <f t="shared" si="138"/>
        <v>68.709677419354833</v>
      </c>
      <c r="AS303" s="126">
        <f t="shared" si="139"/>
        <v>31.290322580645167</v>
      </c>
      <c r="AT303" s="127">
        <v>1851</v>
      </c>
      <c r="AU303" s="128">
        <v>2.12</v>
      </c>
      <c r="AV303" s="129">
        <v>1.1399999999999999</v>
      </c>
      <c r="AW303" s="126">
        <f t="shared" si="140"/>
        <v>53.773584905660364</v>
      </c>
      <c r="AX303" s="126">
        <f t="shared" si="141"/>
        <v>46.226415094339636</v>
      </c>
      <c r="AY303" s="64">
        <f t="shared" si="142"/>
        <v>47.025007185972989</v>
      </c>
      <c r="AZ303" s="97">
        <v>77.8</v>
      </c>
      <c r="BA303" s="68"/>
      <c r="BB303" s="68"/>
      <c r="BC303" s="68"/>
      <c r="BD303" s="68"/>
      <c r="BE303" s="15"/>
      <c r="BF303" s="5">
        <f t="shared" si="143"/>
        <v>17489</v>
      </c>
      <c r="BG303" s="42"/>
      <c r="BH303" s="42"/>
      <c r="BI303" s="42"/>
      <c r="BJ303" s="42">
        <v>12419</v>
      </c>
      <c r="BK303" s="42"/>
      <c r="BL303" s="42"/>
      <c r="BM303" s="15">
        <v>5070</v>
      </c>
    </row>
    <row r="304" spans="1:65" outlineLevel="5">
      <c r="A304" s="22">
        <f t="shared" si="112"/>
        <v>9</v>
      </c>
      <c r="B304" s="9">
        <f t="shared" si="128"/>
        <v>44086</v>
      </c>
      <c r="C304" s="51">
        <v>511606</v>
      </c>
      <c r="D304" s="64">
        <f t="shared" si="133"/>
        <v>37.299999999999997</v>
      </c>
      <c r="E304" s="12">
        <v>38</v>
      </c>
      <c r="F304" s="12">
        <v>38</v>
      </c>
      <c r="G304" s="12">
        <v>37</v>
      </c>
      <c r="H304" s="12">
        <v>38</v>
      </c>
      <c r="I304" s="12">
        <v>37</v>
      </c>
      <c r="J304" s="12">
        <v>37</v>
      </c>
      <c r="K304" s="12">
        <v>36</v>
      </c>
      <c r="L304" s="12">
        <v>37</v>
      </c>
      <c r="M304" s="74" t="str">
        <f t="shared" si="134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5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6"/>
        <v/>
      </c>
      <c r="AF304" s="41"/>
      <c r="AG304" s="41"/>
      <c r="AH304" s="41"/>
      <c r="AI304" s="41"/>
      <c r="AJ304" s="41"/>
      <c r="AK304" s="41"/>
      <c r="AL304" s="41"/>
      <c r="AM304" s="41"/>
      <c r="AN304" s="45">
        <f t="shared" si="137"/>
        <v>22.633371169125994</v>
      </c>
      <c r="AO304" s="41">
        <v>1762</v>
      </c>
      <c r="AP304" s="110"/>
      <c r="AQ304" s="111"/>
      <c r="AR304" s="126" t="str">
        <f t="shared" si="138"/>
        <v/>
      </c>
      <c r="AS304" s="126" t="str">
        <f t="shared" si="139"/>
        <v/>
      </c>
      <c r="AT304" s="127">
        <v>1736</v>
      </c>
      <c r="AU304" s="128"/>
      <c r="AV304" s="129"/>
      <c r="AW304" s="126" t="str">
        <f t="shared" si="140"/>
        <v/>
      </c>
      <c r="AX304" s="126" t="str">
        <f t="shared" si="141"/>
        <v/>
      </c>
      <c r="AY304" s="64" t="str">
        <f t="shared" si="142"/>
        <v/>
      </c>
      <c r="AZ304" s="97"/>
      <c r="BA304" s="68"/>
      <c r="BB304" s="68"/>
      <c r="BC304" s="68"/>
      <c r="BD304" s="68"/>
      <c r="BE304" s="15"/>
      <c r="BF304" s="5">
        <f t="shared" si="143"/>
        <v>13558</v>
      </c>
      <c r="BG304" s="42"/>
      <c r="BH304" s="42"/>
      <c r="BI304" s="42"/>
      <c r="BJ304" s="42">
        <v>8558</v>
      </c>
      <c r="BK304" s="42"/>
      <c r="BL304" s="42"/>
      <c r="BM304" s="15">
        <v>5000</v>
      </c>
    </row>
    <row r="305" spans="1:65" outlineLevel="5">
      <c r="A305" s="22">
        <f t="shared" si="112"/>
        <v>9</v>
      </c>
      <c r="B305" s="9">
        <f t="shared" si="128"/>
        <v>44087</v>
      </c>
      <c r="C305" s="51">
        <v>447745</v>
      </c>
      <c r="D305" s="64">
        <f t="shared" si="133"/>
        <v>37.299999999999997</v>
      </c>
      <c r="E305" s="12">
        <v>37</v>
      </c>
      <c r="F305" s="12">
        <v>38</v>
      </c>
      <c r="G305" s="12">
        <v>38</v>
      </c>
      <c r="H305" s="12">
        <v>38</v>
      </c>
      <c r="I305" s="12">
        <v>36</v>
      </c>
      <c r="J305" s="12">
        <v>37</v>
      </c>
      <c r="K305" s="12">
        <v>37</v>
      </c>
      <c r="L305" s="12">
        <v>37</v>
      </c>
      <c r="M305" s="74" t="str">
        <f t="shared" si="134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6"/>
        <v/>
      </c>
      <c r="AF305" s="41"/>
      <c r="AG305" s="41"/>
      <c r="AH305" s="41"/>
      <c r="AI305" s="41"/>
      <c r="AJ305" s="41"/>
      <c r="AK305" s="41"/>
      <c r="AL305" s="41"/>
      <c r="AM305" s="41"/>
      <c r="AN305" s="45">
        <f t="shared" si="137"/>
        <v>24.082125603864736</v>
      </c>
      <c r="AO305" s="41">
        <v>1656</v>
      </c>
      <c r="AP305" s="110"/>
      <c r="AQ305" s="111"/>
      <c r="AR305" s="126" t="str">
        <f t="shared" si="138"/>
        <v/>
      </c>
      <c r="AS305" s="126" t="str">
        <f t="shared" si="139"/>
        <v/>
      </c>
      <c r="AT305" s="127">
        <v>1814</v>
      </c>
      <c r="AU305" s="128"/>
      <c r="AV305" s="129"/>
      <c r="AW305" s="126" t="str">
        <f t="shared" si="140"/>
        <v/>
      </c>
      <c r="AX305" s="126" t="str">
        <f t="shared" si="141"/>
        <v/>
      </c>
      <c r="AY305" s="64" t="str">
        <f t="shared" si="142"/>
        <v/>
      </c>
      <c r="AZ305" s="97"/>
      <c r="BA305" s="68"/>
      <c r="BB305" s="68"/>
      <c r="BC305" s="68"/>
      <c r="BD305" s="68"/>
      <c r="BE305" s="15"/>
      <c r="BF305" s="5">
        <f t="shared" si="143"/>
        <v>12792</v>
      </c>
      <c r="BG305" s="42"/>
      <c r="BH305" s="42"/>
      <c r="BI305" s="42"/>
      <c r="BJ305" s="42">
        <v>7542</v>
      </c>
      <c r="BK305" s="42"/>
      <c r="BL305" s="42"/>
      <c r="BM305" s="15">
        <v>5250</v>
      </c>
    </row>
    <row r="306" spans="1:65" outlineLevel="5">
      <c r="A306" s="22">
        <f t="shared" si="112"/>
        <v>9</v>
      </c>
      <c r="B306" s="9">
        <f t="shared" si="128"/>
        <v>44088</v>
      </c>
      <c r="C306" s="51">
        <v>458336</v>
      </c>
      <c r="D306" s="64">
        <f t="shared" si="133"/>
        <v>36.799999999999997</v>
      </c>
      <c r="E306" s="12">
        <v>37</v>
      </c>
      <c r="F306" s="12">
        <v>37</v>
      </c>
      <c r="G306" s="12">
        <v>38</v>
      </c>
      <c r="H306" s="12">
        <v>37</v>
      </c>
      <c r="I306" s="12">
        <v>36</v>
      </c>
      <c r="J306" s="12">
        <v>36</v>
      </c>
      <c r="K306" s="12">
        <v>37</v>
      </c>
      <c r="L306" s="12">
        <v>36</v>
      </c>
      <c r="M306" s="74" t="str">
        <f t="shared" si="134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6"/>
        <v/>
      </c>
      <c r="AF306" s="41"/>
      <c r="AG306" s="41"/>
      <c r="AH306" s="41"/>
      <c r="AI306" s="41"/>
      <c r="AJ306" s="41"/>
      <c r="AK306" s="41"/>
      <c r="AL306" s="41"/>
      <c r="AM306" s="41"/>
      <c r="AN306" s="45">
        <f t="shared" si="137"/>
        <v>34.588031222896788</v>
      </c>
      <c r="AO306" s="41">
        <v>1153</v>
      </c>
      <c r="AP306" s="110"/>
      <c r="AQ306" s="111"/>
      <c r="AR306" s="126" t="str">
        <f t="shared" si="138"/>
        <v/>
      </c>
      <c r="AS306" s="126" t="str">
        <f t="shared" si="139"/>
        <v/>
      </c>
      <c r="AT306" s="127">
        <v>1358</v>
      </c>
      <c r="AU306" s="128"/>
      <c r="AV306" s="129"/>
      <c r="AW306" s="126" t="str">
        <f t="shared" si="140"/>
        <v/>
      </c>
      <c r="AX306" s="126" t="str">
        <f t="shared" si="141"/>
        <v/>
      </c>
      <c r="AY306" s="64" t="str">
        <f t="shared" si="142"/>
        <v/>
      </c>
      <c r="AZ306" s="97">
        <v>78.3</v>
      </c>
      <c r="BA306" s="68"/>
      <c r="BB306" s="68"/>
      <c r="BC306" s="68"/>
      <c r="BD306" s="68"/>
      <c r="BE306" s="15"/>
      <c r="BF306" s="5">
        <f t="shared" si="143"/>
        <v>14238</v>
      </c>
      <c r="BG306" s="42"/>
      <c r="BH306" s="42"/>
      <c r="BI306" s="42"/>
      <c r="BJ306" s="42">
        <v>9148</v>
      </c>
      <c r="BK306" s="42"/>
      <c r="BL306" s="42"/>
      <c r="BM306" s="15">
        <v>5090</v>
      </c>
    </row>
    <row r="307" spans="1:65" outlineLevel="5">
      <c r="A307" s="22">
        <f t="shared" ref="A307:A378" si="144">MONTH(B307)</f>
        <v>9</v>
      </c>
      <c r="B307" s="9">
        <f t="shared" si="128"/>
        <v>44089</v>
      </c>
      <c r="C307" s="51">
        <v>468019</v>
      </c>
      <c r="D307" s="64">
        <f t="shared" si="133"/>
        <v>36.799999999999997</v>
      </c>
      <c r="E307" s="12">
        <v>37</v>
      </c>
      <c r="F307" s="12">
        <v>37</v>
      </c>
      <c r="G307" s="12">
        <v>38</v>
      </c>
      <c r="H307" s="12">
        <v>37</v>
      </c>
      <c r="I307" s="12">
        <v>36</v>
      </c>
      <c r="J307" s="12">
        <v>36</v>
      </c>
      <c r="K307" s="12">
        <v>37</v>
      </c>
      <c r="L307" s="12">
        <v>36</v>
      </c>
      <c r="M307" s="74" t="str">
        <f t="shared" si="134"/>
        <v/>
      </c>
      <c r="N307" s="83"/>
      <c r="O307" s="83"/>
      <c r="P307" s="83"/>
      <c r="Q307" s="83"/>
      <c r="R307" s="83"/>
      <c r="S307" s="83"/>
      <c r="T307" s="83"/>
      <c r="U307" s="83"/>
      <c r="V307" s="5" t="str">
        <f t="shared" si="13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6"/>
        <v/>
      </c>
      <c r="AF307" s="41"/>
      <c r="AG307" s="41"/>
      <c r="AH307" s="41"/>
      <c r="AI307" s="41"/>
      <c r="AJ307" s="41"/>
      <c r="AK307" s="41"/>
      <c r="AL307" s="41"/>
      <c r="AM307" s="41"/>
      <c r="AN307" s="45">
        <f t="shared" si="137"/>
        <v>29.345106696100075</v>
      </c>
      <c r="AO307" s="41">
        <v>1359</v>
      </c>
      <c r="AP307" s="110"/>
      <c r="AQ307" s="111"/>
      <c r="AR307" s="126" t="str">
        <f t="shared" si="138"/>
        <v/>
      </c>
      <c r="AS307" s="126" t="str">
        <f t="shared" si="139"/>
        <v/>
      </c>
      <c r="AT307" s="127">
        <v>1512</v>
      </c>
      <c r="AU307" s="128"/>
      <c r="AV307" s="129"/>
      <c r="AW307" s="126" t="str">
        <f t="shared" si="140"/>
        <v/>
      </c>
      <c r="AX307" s="126" t="str">
        <f t="shared" si="141"/>
        <v/>
      </c>
      <c r="AY307" s="64" t="str">
        <f t="shared" si="142"/>
        <v/>
      </c>
      <c r="AZ307" s="97">
        <v>78.400000000000006</v>
      </c>
      <c r="BA307" s="68"/>
      <c r="BB307" s="68"/>
      <c r="BC307" s="68"/>
      <c r="BD307" s="68"/>
      <c r="BE307" s="15"/>
      <c r="BF307" s="5">
        <f t="shared" si="143"/>
        <v>12141</v>
      </c>
      <c r="BG307" s="42"/>
      <c r="BH307" s="42"/>
      <c r="BI307" s="42"/>
      <c r="BJ307" s="42">
        <v>7061</v>
      </c>
      <c r="BK307" s="42"/>
      <c r="BL307" s="42"/>
      <c r="BM307" s="15">
        <v>5080</v>
      </c>
    </row>
    <row r="308" spans="1:65" outlineLevel="5">
      <c r="A308" s="22">
        <f t="shared" si="144"/>
        <v>9</v>
      </c>
      <c r="B308" s="9">
        <f t="shared" si="128"/>
        <v>44090</v>
      </c>
      <c r="C308" s="51">
        <v>453152</v>
      </c>
      <c r="D308" s="64">
        <f t="shared" si="133"/>
        <v>36.799999999999997</v>
      </c>
      <c r="E308" s="12">
        <v>37</v>
      </c>
      <c r="F308" s="12">
        <v>37</v>
      </c>
      <c r="G308" s="12">
        <v>37</v>
      </c>
      <c r="H308" s="12">
        <v>38</v>
      </c>
      <c r="I308" s="12">
        <v>36</v>
      </c>
      <c r="J308" s="12">
        <v>36</v>
      </c>
      <c r="K308" s="12">
        <v>36</v>
      </c>
      <c r="L308" s="12">
        <v>37</v>
      </c>
      <c r="M308" s="74" t="str">
        <f t="shared" si="134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6"/>
        <v/>
      </c>
      <c r="AF308" s="41"/>
      <c r="AG308" s="41"/>
      <c r="AH308" s="41"/>
      <c r="AI308" s="41"/>
      <c r="AJ308" s="41"/>
      <c r="AK308" s="41"/>
      <c r="AL308" s="41"/>
      <c r="AM308" s="41"/>
      <c r="AN308" s="45">
        <f t="shared" si="137"/>
        <v>32.608340147179071</v>
      </c>
      <c r="AO308" s="41">
        <v>1223</v>
      </c>
      <c r="AP308" s="110"/>
      <c r="AQ308" s="111"/>
      <c r="AR308" s="126" t="str">
        <f t="shared" si="138"/>
        <v/>
      </c>
      <c r="AS308" s="126" t="str">
        <f t="shared" si="139"/>
        <v/>
      </c>
      <c r="AT308" s="127">
        <v>1516</v>
      </c>
      <c r="AU308" s="128"/>
      <c r="AV308" s="129"/>
      <c r="AW308" s="126" t="str">
        <f t="shared" si="140"/>
        <v/>
      </c>
      <c r="AX308" s="126" t="str">
        <f t="shared" si="141"/>
        <v/>
      </c>
      <c r="AY308" s="64" t="str">
        <f t="shared" si="142"/>
        <v/>
      </c>
      <c r="AZ308" s="97">
        <v>78.2</v>
      </c>
      <c r="BA308" s="68"/>
      <c r="BB308" s="68"/>
      <c r="BC308" s="68"/>
      <c r="BD308" s="68"/>
      <c r="BE308" s="15"/>
      <c r="BF308" s="5">
        <f t="shared" si="143"/>
        <v>12196</v>
      </c>
      <c r="BG308" s="42"/>
      <c r="BH308" s="42"/>
      <c r="BI308" s="42"/>
      <c r="BJ308" s="42">
        <v>7336</v>
      </c>
      <c r="BK308" s="42"/>
      <c r="BL308" s="42"/>
      <c r="BM308" s="15">
        <v>4860</v>
      </c>
    </row>
    <row r="309" spans="1:65" outlineLevel="5">
      <c r="A309" s="22">
        <f t="shared" si="144"/>
        <v>9</v>
      </c>
      <c r="B309" s="9">
        <f t="shared" si="128"/>
        <v>44091</v>
      </c>
      <c r="C309" s="51">
        <v>472294</v>
      </c>
      <c r="D309" s="64">
        <f t="shared" si="133"/>
        <v>36.799999999999997</v>
      </c>
      <c r="E309" s="12">
        <v>36</v>
      </c>
      <c r="F309" s="12">
        <v>37</v>
      </c>
      <c r="G309" s="12">
        <v>38</v>
      </c>
      <c r="H309" s="12">
        <v>38</v>
      </c>
      <c r="I309" s="12">
        <v>35</v>
      </c>
      <c r="J309" s="12">
        <v>36</v>
      </c>
      <c r="K309" s="12">
        <v>37</v>
      </c>
      <c r="L309" s="12">
        <v>37</v>
      </c>
      <c r="M309" s="74" t="str">
        <f t="shared" si="134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6"/>
        <v/>
      </c>
      <c r="AF309" s="41"/>
      <c r="AG309" s="41"/>
      <c r="AH309" s="41"/>
      <c r="AI309" s="41"/>
      <c r="AJ309" s="41"/>
      <c r="AK309" s="41"/>
      <c r="AL309" s="41"/>
      <c r="AM309" s="41"/>
      <c r="AN309" s="45">
        <f t="shared" si="137"/>
        <v>25.160883280757098</v>
      </c>
      <c r="AO309" s="41">
        <v>1585</v>
      </c>
      <c r="AP309" s="110"/>
      <c r="AQ309" s="111"/>
      <c r="AR309" s="126" t="str">
        <f t="shared" si="138"/>
        <v/>
      </c>
      <c r="AS309" s="126" t="str">
        <f t="shared" si="139"/>
        <v/>
      </c>
      <c r="AT309" s="127">
        <v>1862</v>
      </c>
      <c r="AU309" s="128"/>
      <c r="AV309" s="129"/>
      <c r="AW309" s="126" t="str">
        <f t="shared" si="140"/>
        <v/>
      </c>
      <c r="AX309" s="126" t="str">
        <f t="shared" si="141"/>
        <v/>
      </c>
      <c r="AY309" s="64" t="str">
        <f t="shared" si="142"/>
        <v/>
      </c>
      <c r="AZ309" s="97">
        <v>78.400000000000006</v>
      </c>
      <c r="BA309" s="68"/>
      <c r="BB309" s="68"/>
      <c r="BC309" s="68"/>
      <c r="BD309" s="68"/>
      <c r="BE309" s="15"/>
      <c r="BF309" s="5">
        <f t="shared" si="143"/>
        <v>12315</v>
      </c>
      <c r="BG309" s="42"/>
      <c r="BH309" s="42"/>
      <c r="BI309" s="42"/>
      <c r="BJ309" s="42">
        <v>6305</v>
      </c>
      <c r="BK309" s="42"/>
      <c r="BL309" s="42"/>
      <c r="BM309" s="15">
        <v>6010</v>
      </c>
    </row>
    <row r="310" spans="1:65" outlineLevel="5">
      <c r="A310" s="22">
        <f t="shared" si="144"/>
        <v>9</v>
      </c>
      <c r="B310" s="9">
        <f t="shared" si="128"/>
        <v>44092</v>
      </c>
      <c r="C310" s="51">
        <v>497175</v>
      </c>
      <c r="D310" s="64">
        <f t="shared" si="133"/>
        <v>36.5</v>
      </c>
      <c r="E310" s="12">
        <v>36</v>
      </c>
      <c r="F310" s="12">
        <v>37</v>
      </c>
      <c r="G310" s="12">
        <v>38</v>
      </c>
      <c r="H310" s="12">
        <v>37</v>
      </c>
      <c r="I310" s="12">
        <v>35</v>
      </c>
      <c r="J310" s="12">
        <v>36</v>
      </c>
      <c r="K310" s="12">
        <v>37</v>
      </c>
      <c r="L310" s="12">
        <v>36</v>
      </c>
      <c r="M310" s="74">
        <f t="shared" si="134"/>
        <v>7.3</v>
      </c>
      <c r="N310" s="83">
        <v>7.32</v>
      </c>
      <c r="O310" s="83">
        <v>7.35</v>
      </c>
      <c r="P310" s="83">
        <v>7.31</v>
      </c>
      <c r="Q310" s="83">
        <v>7.33</v>
      </c>
      <c r="R310" s="83"/>
      <c r="S310" s="83"/>
      <c r="T310" s="83"/>
      <c r="U310" s="83"/>
      <c r="V310" s="5" t="str">
        <f t="shared" si="13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6"/>
        <v/>
      </c>
      <c r="AF310" s="41"/>
      <c r="AG310" s="41"/>
      <c r="AH310" s="41"/>
      <c r="AI310" s="41"/>
      <c r="AJ310" s="41"/>
      <c r="AK310" s="41"/>
      <c r="AL310" s="41"/>
      <c r="AM310" s="41"/>
      <c r="AN310" s="45">
        <f t="shared" si="137"/>
        <v>23.390029325513197</v>
      </c>
      <c r="AO310" s="41">
        <v>1705</v>
      </c>
      <c r="AP310" s="110">
        <v>3.24</v>
      </c>
      <c r="AQ310" s="111">
        <v>2.2400000000000002</v>
      </c>
      <c r="AR310" s="126">
        <f t="shared" si="138"/>
        <v>69.135802469135811</v>
      </c>
      <c r="AS310" s="126">
        <f t="shared" si="139"/>
        <v>30.864197530864189</v>
      </c>
      <c r="AT310" s="127">
        <v>1881</v>
      </c>
      <c r="AU310" s="128">
        <v>1.92</v>
      </c>
      <c r="AV310" s="129">
        <v>1.03</v>
      </c>
      <c r="AW310" s="126">
        <f t="shared" si="140"/>
        <v>53.645833333333336</v>
      </c>
      <c r="AX310" s="126">
        <f t="shared" si="141"/>
        <v>46.354166666666664</v>
      </c>
      <c r="AY310" s="64">
        <f t="shared" si="142"/>
        <v>48.33467094703051</v>
      </c>
      <c r="AZ310" s="97">
        <v>78.099999999999994</v>
      </c>
      <c r="BA310" s="68"/>
      <c r="BB310" s="68"/>
      <c r="BC310" s="68"/>
      <c r="BD310" s="68"/>
      <c r="BE310" s="15"/>
      <c r="BF310" s="5">
        <f t="shared" si="143"/>
        <v>13231</v>
      </c>
      <c r="BG310" s="42"/>
      <c r="BH310" s="42"/>
      <c r="BI310" s="42"/>
      <c r="BJ310" s="42">
        <v>8311</v>
      </c>
      <c r="BK310" s="42"/>
      <c r="BL310" s="42"/>
      <c r="BM310" s="15">
        <v>4920</v>
      </c>
    </row>
    <row r="311" spans="1:65" outlineLevel="5">
      <c r="A311" s="22">
        <f t="shared" si="144"/>
        <v>9</v>
      </c>
      <c r="B311" s="9">
        <f t="shared" si="128"/>
        <v>44093</v>
      </c>
      <c r="C311" s="51">
        <v>436647</v>
      </c>
      <c r="D311" s="64">
        <f t="shared" si="133"/>
        <v>36.5</v>
      </c>
      <c r="E311" s="12">
        <v>36</v>
      </c>
      <c r="F311" s="12">
        <v>37</v>
      </c>
      <c r="G311" s="12">
        <v>38</v>
      </c>
      <c r="H311" s="12">
        <v>37</v>
      </c>
      <c r="I311" s="12">
        <v>35</v>
      </c>
      <c r="J311" s="12">
        <v>36</v>
      </c>
      <c r="K311" s="12">
        <v>37</v>
      </c>
      <c r="L311" s="12">
        <v>36</v>
      </c>
      <c r="M311" s="74" t="str">
        <f t="shared" si="134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5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6"/>
        <v/>
      </c>
      <c r="AF311" s="41"/>
      <c r="AG311" s="41"/>
      <c r="AH311" s="41"/>
      <c r="AI311" s="41"/>
      <c r="AJ311" s="41"/>
      <c r="AK311" s="41"/>
      <c r="AL311" s="41"/>
      <c r="AM311" s="41"/>
      <c r="AN311" s="45">
        <f t="shared" si="137"/>
        <v>22.840778923253151</v>
      </c>
      <c r="AO311" s="41">
        <v>1746</v>
      </c>
      <c r="AP311" s="110"/>
      <c r="AQ311" s="111"/>
      <c r="AR311" s="126" t="str">
        <f t="shared" si="138"/>
        <v/>
      </c>
      <c r="AS311" s="126" t="str">
        <f t="shared" si="139"/>
        <v/>
      </c>
      <c r="AT311" s="127">
        <v>1874</v>
      </c>
      <c r="AU311" s="128"/>
      <c r="AV311" s="129"/>
      <c r="AW311" s="126" t="str">
        <f t="shared" si="140"/>
        <v/>
      </c>
      <c r="AX311" s="126" t="str">
        <f t="shared" si="141"/>
        <v/>
      </c>
      <c r="AY311" s="64" t="str">
        <f t="shared" si="142"/>
        <v/>
      </c>
      <c r="AZ311" s="97"/>
      <c r="BA311" s="68"/>
      <c r="BB311" s="68"/>
      <c r="BC311" s="68"/>
      <c r="BD311" s="68"/>
      <c r="BE311" s="15"/>
      <c r="BF311" s="5">
        <f t="shared" si="143"/>
        <v>11190</v>
      </c>
      <c r="BG311" s="42"/>
      <c r="BH311" s="42"/>
      <c r="BI311" s="42"/>
      <c r="BJ311" s="42">
        <v>6300</v>
      </c>
      <c r="BK311" s="42"/>
      <c r="BL311" s="42"/>
      <c r="BM311" s="15">
        <v>4890</v>
      </c>
    </row>
    <row r="312" spans="1:65" outlineLevel="5">
      <c r="A312" s="22">
        <f t="shared" si="144"/>
        <v>9</v>
      </c>
      <c r="B312" s="9">
        <f t="shared" si="128"/>
        <v>44094</v>
      </c>
      <c r="C312" s="51">
        <v>401222</v>
      </c>
      <c r="D312" s="64">
        <f t="shared" si="133"/>
        <v>36.299999999999997</v>
      </c>
      <c r="E312" s="12">
        <v>36</v>
      </c>
      <c r="F312" s="12">
        <v>37</v>
      </c>
      <c r="G312" s="12">
        <v>37</v>
      </c>
      <c r="H312" s="12">
        <v>37</v>
      </c>
      <c r="I312" s="12">
        <v>35</v>
      </c>
      <c r="J312" s="12">
        <v>36</v>
      </c>
      <c r="K312" s="12">
        <v>36</v>
      </c>
      <c r="L312" s="12">
        <v>36</v>
      </c>
      <c r="M312" s="74" t="str">
        <f t="shared" si="134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3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6"/>
        <v/>
      </c>
      <c r="AF312" s="41"/>
      <c r="AG312" s="41"/>
      <c r="AH312" s="41"/>
      <c r="AI312" s="41"/>
      <c r="AJ312" s="41"/>
      <c r="AK312" s="41"/>
      <c r="AL312" s="41"/>
      <c r="AM312" s="41"/>
      <c r="AN312" s="45">
        <f t="shared" si="137"/>
        <v>19.265700483091788</v>
      </c>
      <c r="AO312" s="41">
        <v>2070</v>
      </c>
      <c r="AP312" s="110"/>
      <c r="AQ312" s="111"/>
      <c r="AR312" s="126" t="str">
        <f t="shared" si="138"/>
        <v/>
      </c>
      <c r="AS312" s="126" t="str">
        <f t="shared" si="139"/>
        <v/>
      </c>
      <c r="AT312" s="127">
        <v>1832</v>
      </c>
      <c r="AU312" s="128"/>
      <c r="AV312" s="129"/>
      <c r="AW312" s="126" t="str">
        <f t="shared" si="140"/>
        <v/>
      </c>
      <c r="AX312" s="126" t="str">
        <f t="shared" si="141"/>
        <v/>
      </c>
      <c r="AY312" s="64" t="str">
        <f t="shared" si="142"/>
        <v/>
      </c>
      <c r="AZ312" s="97"/>
      <c r="BA312" s="68"/>
      <c r="BB312" s="68"/>
      <c r="BC312" s="68"/>
      <c r="BD312" s="68"/>
      <c r="BE312" s="15"/>
      <c r="BF312" s="5">
        <f t="shared" si="143"/>
        <v>14268</v>
      </c>
      <c r="BG312" s="42"/>
      <c r="BH312" s="42"/>
      <c r="BI312" s="42"/>
      <c r="BJ312" s="42">
        <v>6288</v>
      </c>
      <c r="BK312" s="42"/>
      <c r="BL312" s="42"/>
      <c r="BM312" s="15">
        <v>7980</v>
      </c>
    </row>
    <row r="313" spans="1:65" outlineLevel="5">
      <c r="A313" s="22">
        <f t="shared" si="144"/>
        <v>9</v>
      </c>
      <c r="B313" s="9">
        <f t="shared" si="128"/>
        <v>44095</v>
      </c>
      <c r="C313" s="51">
        <v>419809</v>
      </c>
      <c r="D313" s="64">
        <f t="shared" si="133"/>
        <v>36</v>
      </c>
      <c r="E313" s="12">
        <v>35</v>
      </c>
      <c r="F313" s="12">
        <v>37</v>
      </c>
      <c r="G313" s="12">
        <v>37</v>
      </c>
      <c r="H313" s="12">
        <v>37</v>
      </c>
      <c r="I313" s="12">
        <v>34</v>
      </c>
      <c r="J313" s="12">
        <v>36</v>
      </c>
      <c r="K313" s="12">
        <v>36</v>
      </c>
      <c r="L313" s="12">
        <v>36</v>
      </c>
      <c r="M313" s="74" t="str">
        <f t="shared" si="134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3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6"/>
        <v/>
      </c>
      <c r="AF313" s="41"/>
      <c r="AG313" s="41"/>
      <c r="AH313" s="41"/>
      <c r="AI313" s="41"/>
      <c r="AJ313" s="41"/>
      <c r="AK313" s="41"/>
      <c r="AL313" s="41"/>
      <c r="AM313" s="41"/>
      <c r="AN313" s="45">
        <f t="shared" si="137"/>
        <v>24.317073170731707</v>
      </c>
      <c r="AO313" s="41">
        <v>1640</v>
      </c>
      <c r="AP313" s="110"/>
      <c r="AQ313" s="111"/>
      <c r="AR313" s="126" t="str">
        <f t="shared" si="138"/>
        <v/>
      </c>
      <c r="AS313" s="126" t="str">
        <f t="shared" si="139"/>
        <v/>
      </c>
      <c r="AT313" s="127">
        <v>1721</v>
      </c>
      <c r="AU313" s="128"/>
      <c r="AV313" s="129"/>
      <c r="AW313" s="126" t="str">
        <f t="shared" si="140"/>
        <v/>
      </c>
      <c r="AX313" s="126" t="str">
        <f t="shared" si="141"/>
        <v/>
      </c>
      <c r="AY313" s="64" t="str">
        <f t="shared" si="142"/>
        <v/>
      </c>
      <c r="AZ313" s="97">
        <v>78</v>
      </c>
      <c r="BA313" s="68"/>
      <c r="BB313" s="68"/>
      <c r="BC313" s="68"/>
      <c r="BD313" s="68"/>
      <c r="BE313" s="15"/>
      <c r="BF313" s="5">
        <f t="shared" si="143"/>
        <v>10007</v>
      </c>
      <c r="BG313" s="42"/>
      <c r="BH313" s="42"/>
      <c r="BI313" s="42"/>
      <c r="BJ313" s="42">
        <v>4767</v>
      </c>
      <c r="BK313" s="42"/>
      <c r="BL313" s="42"/>
      <c r="BM313" s="15">
        <v>5240</v>
      </c>
    </row>
    <row r="314" spans="1:65" outlineLevel="5">
      <c r="A314" s="22">
        <f t="shared" si="144"/>
        <v>9</v>
      </c>
      <c r="B314" s="9">
        <f t="shared" si="128"/>
        <v>44096</v>
      </c>
      <c r="C314" s="51">
        <v>428484</v>
      </c>
      <c r="D314" s="64">
        <f t="shared" si="133"/>
        <v>35.799999999999997</v>
      </c>
      <c r="E314" s="12">
        <v>35</v>
      </c>
      <c r="F314" s="12">
        <v>37</v>
      </c>
      <c r="G314" s="12">
        <v>37</v>
      </c>
      <c r="H314" s="12">
        <v>36</v>
      </c>
      <c r="I314" s="12">
        <v>34</v>
      </c>
      <c r="J314" s="12">
        <v>36</v>
      </c>
      <c r="K314" s="12">
        <v>36</v>
      </c>
      <c r="L314" s="12">
        <v>35</v>
      </c>
      <c r="M314" s="74" t="str">
        <f t="shared" si="134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6"/>
        <v/>
      </c>
      <c r="AF314" s="41"/>
      <c r="AG314" s="41"/>
      <c r="AH314" s="41"/>
      <c r="AI314" s="41"/>
      <c r="AJ314" s="41"/>
      <c r="AK314" s="41"/>
      <c r="AL314" s="41"/>
      <c r="AM314" s="41"/>
      <c r="AN314" s="45">
        <f t="shared" si="137"/>
        <v>23.709869203329369</v>
      </c>
      <c r="AO314" s="41">
        <v>1682</v>
      </c>
      <c r="AP314" s="110"/>
      <c r="AQ314" s="111"/>
      <c r="AR314" s="126" t="str">
        <f t="shared" si="138"/>
        <v/>
      </c>
      <c r="AS314" s="126" t="str">
        <f t="shared" si="139"/>
        <v/>
      </c>
      <c r="AT314" s="127">
        <v>1860</v>
      </c>
      <c r="AU314" s="128"/>
      <c r="AV314" s="129"/>
      <c r="AW314" s="126" t="str">
        <f t="shared" si="140"/>
        <v/>
      </c>
      <c r="AX314" s="126" t="str">
        <f t="shared" si="141"/>
        <v/>
      </c>
      <c r="AY314" s="64" t="str">
        <f t="shared" si="142"/>
        <v/>
      </c>
      <c r="AZ314" s="97">
        <v>77.5</v>
      </c>
      <c r="BA314" s="68"/>
      <c r="BB314" s="68"/>
      <c r="BC314" s="68"/>
      <c r="BD314" s="68"/>
      <c r="BE314" s="15"/>
      <c r="BF314" s="5">
        <f t="shared" si="143"/>
        <v>12380</v>
      </c>
      <c r="BG314" s="42"/>
      <c r="BH314" s="42"/>
      <c r="BI314" s="42"/>
      <c r="BJ314" s="42">
        <v>7550</v>
      </c>
      <c r="BK314" s="42"/>
      <c r="BL314" s="42"/>
      <c r="BM314" s="15">
        <v>4830</v>
      </c>
    </row>
    <row r="315" spans="1:65" outlineLevel="5">
      <c r="A315" s="22">
        <f t="shared" si="144"/>
        <v>9</v>
      </c>
      <c r="B315" s="9">
        <f t="shared" si="128"/>
        <v>44097</v>
      </c>
      <c r="C315" s="51">
        <v>425960</v>
      </c>
      <c r="D315" s="64">
        <f t="shared" si="133"/>
        <v>35.299999999999997</v>
      </c>
      <c r="E315" s="12">
        <v>34</v>
      </c>
      <c r="F315" s="12">
        <v>36</v>
      </c>
      <c r="G315" s="12">
        <v>37</v>
      </c>
      <c r="H315" s="12">
        <v>36</v>
      </c>
      <c r="I315" s="12">
        <v>33</v>
      </c>
      <c r="J315" s="12">
        <v>35</v>
      </c>
      <c r="K315" s="12">
        <v>36</v>
      </c>
      <c r="L315" s="12">
        <v>35</v>
      </c>
      <c r="M315" s="74" t="str">
        <f t="shared" si="134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3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6"/>
        <v/>
      </c>
      <c r="AF315" s="41"/>
      <c r="AG315" s="41"/>
      <c r="AH315" s="41"/>
      <c r="AI315" s="41"/>
      <c r="AJ315" s="41"/>
      <c r="AK315" s="41"/>
      <c r="AL315" s="41"/>
      <c r="AM315" s="41"/>
      <c r="AN315" s="45">
        <f t="shared" si="137"/>
        <v>24.272671941570298</v>
      </c>
      <c r="AO315" s="41">
        <v>1643</v>
      </c>
      <c r="AP315" s="110"/>
      <c r="AQ315" s="111"/>
      <c r="AR315" s="126" t="str">
        <f t="shared" si="138"/>
        <v/>
      </c>
      <c r="AS315" s="126" t="str">
        <f t="shared" si="139"/>
        <v/>
      </c>
      <c r="AT315" s="127">
        <v>1932</v>
      </c>
      <c r="AU315" s="128"/>
      <c r="AV315" s="129"/>
      <c r="AW315" s="126" t="str">
        <f t="shared" si="140"/>
        <v/>
      </c>
      <c r="AX315" s="126" t="str">
        <f t="shared" si="141"/>
        <v/>
      </c>
      <c r="AY315" s="64" t="str">
        <f t="shared" si="142"/>
        <v/>
      </c>
      <c r="AZ315" s="97">
        <v>77.3</v>
      </c>
      <c r="BA315" s="68"/>
      <c r="BB315" s="68"/>
      <c r="BC315" s="68"/>
      <c r="BD315" s="68"/>
      <c r="BE315" s="15"/>
      <c r="BF315" s="5">
        <f t="shared" si="143"/>
        <v>10961</v>
      </c>
      <c r="BG315" s="42"/>
      <c r="BH315" s="42"/>
      <c r="BI315" s="42"/>
      <c r="BJ315" s="42">
        <v>6231</v>
      </c>
      <c r="BK315" s="42"/>
      <c r="BL315" s="42"/>
      <c r="BM315" s="15">
        <v>4730</v>
      </c>
    </row>
    <row r="316" spans="1:65" outlineLevel="5">
      <c r="A316" s="22">
        <f t="shared" si="144"/>
        <v>9</v>
      </c>
      <c r="B316" s="9">
        <f t="shared" si="128"/>
        <v>44098</v>
      </c>
      <c r="C316" s="51">
        <v>416298</v>
      </c>
      <c r="D316" s="64">
        <f t="shared" si="133"/>
        <v>35</v>
      </c>
      <c r="E316" s="12">
        <v>34</v>
      </c>
      <c r="F316" s="12">
        <v>36</v>
      </c>
      <c r="G316" s="12">
        <v>36</v>
      </c>
      <c r="H316" s="12">
        <v>36</v>
      </c>
      <c r="I316" s="12">
        <v>33</v>
      </c>
      <c r="J316" s="12">
        <v>35</v>
      </c>
      <c r="K316" s="12">
        <v>35</v>
      </c>
      <c r="L316" s="12">
        <v>35</v>
      </c>
      <c r="M316" s="74" t="str">
        <f t="shared" si="134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6"/>
        <v/>
      </c>
      <c r="AF316" s="41"/>
      <c r="AG316" s="41"/>
      <c r="AH316" s="41"/>
      <c r="AI316" s="41"/>
      <c r="AJ316" s="41"/>
      <c r="AK316" s="41"/>
      <c r="AL316" s="41"/>
      <c r="AM316" s="41"/>
      <c r="AN316" s="45">
        <f t="shared" si="137"/>
        <v>22.998846597462514</v>
      </c>
      <c r="AO316" s="41">
        <v>1734</v>
      </c>
      <c r="AP316" s="110"/>
      <c r="AQ316" s="111"/>
      <c r="AR316" s="126" t="str">
        <f t="shared" si="138"/>
        <v/>
      </c>
      <c r="AS316" s="126" t="str">
        <f t="shared" si="139"/>
        <v/>
      </c>
      <c r="AT316" s="127">
        <v>1925</v>
      </c>
      <c r="AU316" s="128"/>
      <c r="AV316" s="129"/>
      <c r="AW316" s="126" t="str">
        <f t="shared" si="140"/>
        <v/>
      </c>
      <c r="AX316" s="126" t="str">
        <f t="shared" si="141"/>
        <v/>
      </c>
      <c r="AY316" s="64" t="str">
        <f t="shared" si="142"/>
        <v/>
      </c>
      <c r="AZ316" s="97">
        <v>77.5</v>
      </c>
      <c r="BA316" s="68"/>
      <c r="BB316" s="68"/>
      <c r="BC316" s="68"/>
      <c r="BD316" s="68"/>
      <c r="BE316" s="15"/>
      <c r="BF316" s="5">
        <f t="shared" si="143"/>
        <v>11078</v>
      </c>
      <c r="BG316" s="42"/>
      <c r="BH316" s="42"/>
      <c r="BI316" s="42"/>
      <c r="BJ316" s="42">
        <v>6268</v>
      </c>
      <c r="BK316" s="42"/>
      <c r="BL316" s="42"/>
      <c r="BM316" s="15">
        <v>4810</v>
      </c>
    </row>
    <row r="317" spans="1:65" outlineLevel="5">
      <c r="A317" s="22">
        <f t="shared" si="144"/>
        <v>9</v>
      </c>
      <c r="B317" s="9">
        <f t="shared" si="128"/>
        <v>44099</v>
      </c>
      <c r="C317" s="51">
        <v>383399</v>
      </c>
      <c r="D317" s="64">
        <f t="shared" si="133"/>
        <v>34.799999999999997</v>
      </c>
      <c r="E317" s="12">
        <v>34</v>
      </c>
      <c r="F317" s="12">
        <v>35</v>
      </c>
      <c r="G317" s="12">
        <v>36</v>
      </c>
      <c r="H317" s="12">
        <v>36</v>
      </c>
      <c r="I317" s="12">
        <v>33</v>
      </c>
      <c r="J317" s="12">
        <v>34</v>
      </c>
      <c r="K317" s="12">
        <v>35</v>
      </c>
      <c r="L317" s="12">
        <v>35</v>
      </c>
      <c r="M317" s="74">
        <f t="shared" si="134"/>
        <v>7.4</v>
      </c>
      <c r="N317" s="83">
        <v>7.31</v>
      </c>
      <c r="O317" s="83">
        <v>7.33</v>
      </c>
      <c r="P317" s="83">
        <v>7.39</v>
      </c>
      <c r="Q317" s="83">
        <v>7.46</v>
      </c>
      <c r="R317" s="83"/>
      <c r="S317" s="83"/>
      <c r="T317" s="83"/>
      <c r="U317" s="83"/>
      <c r="V317" s="5" t="str">
        <f t="shared" si="13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6"/>
        <v/>
      </c>
      <c r="AF317" s="41"/>
      <c r="AG317" s="41"/>
      <c r="AH317" s="41"/>
      <c r="AI317" s="41"/>
      <c r="AJ317" s="41"/>
      <c r="AK317" s="41"/>
      <c r="AL317" s="41"/>
      <c r="AM317" s="41"/>
      <c r="AN317" s="45">
        <f t="shared" si="137"/>
        <v>22.620533182076006</v>
      </c>
      <c r="AO317" s="41">
        <v>1763</v>
      </c>
      <c r="AP317" s="110">
        <v>3.14</v>
      </c>
      <c r="AQ317" s="111">
        <v>2.36</v>
      </c>
      <c r="AR317" s="126">
        <f t="shared" si="138"/>
        <v>75.159235668789805</v>
      </c>
      <c r="AS317" s="126">
        <f t="shared" si="139"/>
        <v>24.840764331210195</v>
      </c>
      <c r="AT317" s="127">
        <v>1883</v>
      </c>
      <c r="AU317" s="128">
        <v>2.04</v>
      </c>
      <c r="AV317" s="129">
        <v>1.1000000000000001</v>
      </c>
      <c r="AW317" s="126">
        <f t="shared" si="140"/>
        <v>53.921568627450988</v>
      </c>
      <c r="AX317" s="126">
        <f t="shared" si="141"/>
        <v>46.078431372549012</v>
      </c>
      <c r="AY317" s="64">
        <f t="shared" si="142"/>
        <v>61.323476379372501</v>
      </c>
      <c r="AZ317" s="97">
        <v>77.3</v>
      </c>
      <c r="BA317" s="68"/>
      <c r="BB317" s="68"/>
      <c r="BC317" s="68"/>
      <c r="BD317" s="68"/>
      <c r="BE317" s="15"/>
      <c r="BF317" s="5">
        <f t="shared" si="143"/>
        <v>9512</v>
      </c>
      <c r="BG317" s="42"/>
      <c r="BH317" s="42"/>
      <c r="BI317" s="42"/>
      <c r="BJ317" s="42">
        <v>4482</v>
      </c>
      <c r="BK317" s="42"/>
      <c r="BL317" s="42"/>
      <c r="BM317" s="15">
        <v>5030</v>
      </c>
    </row>
    <row r="318" spans="1:65" outlineLevel="5">
      <c r="A318" s="22">
        <f t="shared" si="144"/>
        <v>9</v>
      </c>
      <c r="B318" s="9">
        <f t="shared" si="128"/>
        <v>44100</v>
      </c>
      <c r="C318" s="51">
        <v>366991</v>
      </c>
      <c r="D318" s="64">
        <f t="shared" si="133"/>
        <v>34.799999999999997</v>
      </c>
      <c r="E318" s="12">
        <v>34</v>
      </c>
      <c r="F318" s="12">
        <v>36</v>
      </c>
      <c r="G318" s="12">
        <v>36</v>
      </c>
      <c r="H318" s="12">
        <v>35</v>
      </c>
      <c r="I318" s="12">
        <v>33</v>
      </c>
      <c r="J318" s="12">
        <v>35</v>
      </c>
      <c r="K318" s="12">
        <v>35</v>
      </c>
      <c r="L318" s="12">
        <v>34</v>
      </c>
      <c r="M318" s="74" t="str">
        <f t="shared" si="134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5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6"/>
        <v/>
      </c>
      <c r="AF318" s="41"/>
      <c r="AG318" s="41"/>
      <c r="AH318" s="41"/>
      <c r="AI318" s="41"/>
      <c r="AJ318" s="41"/>
      <c r="AK318" s="41"/>
      <c r="AL318" s="41"/>
      <c r="AM318" s="41"/>
      <c r="AN318" s="45">
        <f t="shared" si="137"/>
        <v>26.855218855218855</v>
      </c>
      <c r="AO318" s="41">
        <v>1485</v>
      </c>
      <c r="AP318" s="110"/>
      <c r="AQ318" s="111"/>
      <c r="AR318" s="126" t="str">
        <f t="shared" si="138"/>
        <v/>
      </c>
      <c r="AS318" s="126" t="str">
        <f t="shared" si="139"/>
        <v/>
      </c>
      <c r="AT318" s="127">
        <v>1547</v>
      </c>
      <c r="AU318" s="128"/>
      <c r="AV318" s="129"/>
      <c r="AW318" s="126" t="str">
        <f t="shared" si="140"/>
        <v/>
      </c>
      <c r="AX318" s="126" t="str">
        <f t="shared" si="141"/>
        <v/>
      </c>
      <c r="AY318" s="64" t="str">
        <f t="shared" si="142"/>
        <v/>
      </c>
      <c r="AZ318" s="97"/>
      <c r="BA318" s="68"/>
      <c r="BB318" s="68"/>
      <c r="BC318" s="68"/>
      <c r="BD318" s="68"/>
      <c r="BE318" s="15"/>
      <c r="BF318" s="5">
        <f t="shared" si="143"/>
        <v>11186</v>
      </c>
      <c r="BG318" s="42"/>
      <c r="BH318" s="42"/>
      <c r="BI318" s="42"/>
      <c r="BJ318" s="42">
        <v>6306</v>
      </c>
      <c r="BK318" s="42"/>
      <c r="BL318" s="42"/>
      <c r="BM318" s="15">
        <v>4880</v>
      </c>
    </row>
    <row r="319" spans="1:65" outlineLevel="5">
      <c r="A319" s="22">
        <f t="shared" si="144"/>
        <v>9</v>
      </c>
      <c r="B319" s="9">
        <f t="shared" si="128"/>
        <v>44101</v>
      </c>
      <c r="C319" s="51">
        <v>372969</v>
      </c>
      <c r="D319" s="64">
        <f t="shared" si="133"/>
        <v>34.5</v>
      </c>
      <c r="E319" s="12">
        <v>34</v>
      </c>
      <c r="F319" s="12">
        <v>36</v>
      </c>
      <c r="G319" s="12">
        <v>35</v>
      </c>
      <c r="H319" s="12">
        <v>35</v>
      </c>
      <c r="I319" s="12">
        <v>33</v>
      </c>
      <c r="J319" s="12">
        <v>35</v>
      </c>
      <c r="K319" s="12">
        <v>34</v>
      </c>
      <c r="L319" s="12">
        <v>34</v>
      </c>
      <c r="M319" s="74" t="str">
        <f t="shared" si="134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3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6"/>
        <v/>
      </c>
      <c r="AF319" s="41"/>
      <c r="AG319" s="41"/>
      <c r="AH319" s="41"/>
      <c r="AI319" s="41"/>
      <c r="AJ319" s="41"/>
      <c r="AK319" s="41"/>
      <c r="AL319" s="41"/>
      <c r="AM319" s="41"/>
      <c r="AN319" s="45">
        <f t="shared" si="137"/>
        <v>21.371918542336548</v>
      </c>
      <c r="AO319" s="41">
        <v>1866</v>
      </c>
      <c r="AP319" s="110"/>
      <c r="AQ319" s="111"/>
      <c r="AR319" s="126" t="str">
        <f t="shared" si="138"/>
        <v/>
      </c>
      <c r="AS319" s="126" t="str">
        <f t="shared" si="139"/>
        <v/>
      </c>
      <c r="AT319" s="127">
        <v>1879</v>
      </c>
      <c r="AU319" s="128"/>
      <c r="AV319" s="129"/>
      <c r="AW319" s="126" t="str">
        <f t="shared" si="140"/>
        <v/>
      </c>
      <c r="AX319" s="126" t="str">
        <f t="shared" si="141"/>
        <v/>
      </c>
      <c r="AY319" s="64" t="str">
        <f t="shared" si="142"/>
        <v/>
      </c>
      <c r="AZ319" s="97"/>
      <c r="BA319" s="68"/>
      <c r="BB319" s="68"/>
      <c r="BC319" s="68"/>
      <c r="BD319" s="68"/>
      <c r="BE319" s="15"/>
      <c r="BF319" s="5">
        <f t="shared" si="143"/>
        <v>8792</v>
      </c>
      <c r="BG319" s="42"/>
      <c r="BH319" s="42"/>
      <c r="BI319" s="42"/>
      <c r="BJ319" s="42">
        <v>5052</v>
      </c>
      <c r="BK319" s="42"/>
      <c r="BL319" s="42"/>
      <c r="BM319" s="15">
        <v>3740</v>
      </c>
    </row>
    <row r="320" spans="1:65" outlineLevel="5">
      <c r="A320" s="22">
        <f t="shared" si="144"/>
        <v>9</v>
      </c>
      <c r="B320" s="9">
        <f t="shared" si="128"/>
        <v>44102</v>
      </c>
      <c r="C320" s="51">
        <v>376389</v>
      </c>
      <c r="D320" s="64">
        <f t="shared" si="133"/>
        <v>34.299999999999997</v>
      </c>
      <c r="E320" s="12">
        <v>34</v>
      </c>
      <c r="F320" s="12">
        <v>35</v>
      </c>
      <c r="G320" s="12">
        <v>35</v>
      </c>
      <c r="H320" s="12">
        <v>35</v>
      </c>
      <c r="I320" s="12">
        <v>33</v>
      </c>
      <c r="J320" s="12">
        <v>34</v>
      </c>
      <c r="K320" s="12">
        <v>34</v>
      </c>
      <c r="L320" s="12">
        <v>34</v>
      </c>
      <c r="M320" s="74" t="str">
        <f t="shared" si="134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6"/>
        <v/>
      </c>
      <c r="AF320" s="41"/>
      <c r="AG320" s="41"/>
      <c r="AH320" s="41"/>
      <c r="AI320" s="41"/>
      <c r="AJ320" s="41"/>
      <c r="AK320" s="41"/>
      <c r="AL320" s="41"/>
      <c r="AM320" s="41"/>
      <c r="AN320" s="45">
        <f t="shared" si="137"/>
        <v>25.997392438070403</v>
      </c>
      <c r="AO320" s="41">
        <v>1534</v>
      </c>
      <c r="AP320" s="110"/>
      <c r="AQ320" s="111"/>
      <c r="AR320" s="126" t="str">
        <f t="shared" si="138"/>
        <v/>
      </c>
      <c r="AS320" s="126" t="str">
        <f t="shared" si="139"/>
        <v/>
      </c>
      <c r="AT320" s="127">
        <v>1865</v>
      </c>
      <c r="AU320" s="128"/>
      <c r="AV320" s="129"/>
      <c r="AW320" s="126" t="str">
        <f t="shared" si="140"/>
        <v/>
      </c>
      <c r="AX320" s="126" t="str">
        <f t="shared" si="141"/>
        <v/>
      </c>
      <c r="AY320" s="64" t="str">
        <f t="shared" si="142"/>
        <v/>
      </c>
      <c r="AZ320" s="97">
        <v>78.599999999999994</v>
      </c>
      <c r="BA320" s="68"/>
      <c r="BB320" s="68"/>
      <c r="BC320" s="68"/>
      <c r="BD320" s="68"/>
      <c r="BE320" s="15"/>
      <c r="BF320" s="5">
        <f t="shared" si="143"/>
        <v>6847</v>
      </c>
      <c r="BG320" s="42"/>
      <c r="BH320" s="42"/>
      <c r="BI320" s="42"/>
      <c r="BJ320" s="42">
        <v>3067</v>
      </c>
      <c r="BK320" s="42"/>
      <c r="BL320" s="42"/>
      <c r="BM320" s="15">
        <v>3780</v>
      </c>
    </row>
    <row r="321" spans="1:65" outlineLevel="5">
      <c r="A321" s="22">
        <f t="shared" si="144"/>
        <v>9</v>
      </c>
      <c r="B321" s="9">
        <f t="shared" si="128"/>
        <v>44103</v>
      </c>
      <c r="C321" s="51">
        <v>385628</v>
      </c>
      <c r="D321" s="64">
        <f t="shared" si="133"/>
        <v>33.799999999999997</v>
      </c>
      <c r="E321" s="12">
        <v>33</v>
      </c>
      <c r="F321" s="12">
        <v>35</v>
      </c>
      <c r="G321" s="12">
        <v>35</v>
      </c>
      <c r="H321" s="12">
        <v>34</v>
      </c>
      <c r="I321" s="12">
        <v>32</v>
      </c>
      <c r="J321" s="12">
        <v>34</v>
      </c>
      <c r="K321" s="12">
        <v>34</v>
      </c>
      <c r="L321" s="12">
        <v>33</v>
      </c>
      <c r="M321" s="74" t="str">
        <f t="shared" si="134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3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6"/>
        <v/>
      </c>
      <c r="AF321" s="41"/>
      <c r="AG321" s="41"/>
      <c r="AH321" s="41"/>
      <c r="AI321" s="41"/>
      <c r="AJ321" s="41"/>
      <c r="AK321" s="41"/>
      <c r="AL321" s="41"/>
      <c r="AM321" s="41"/>
      <c r="AN321" s="45">
        <f t="shared" si="137"/>
        <v>22.697780307342061</v>
      </c>
      <c r="AO321" s="41">
        <v>1757</v>
      </c>
      <c r="AP321" s="110"/>
      <c r="AQ321" s="111"/>
      <c r="AR321" s="126" t="str">
        <f t="shared" si="138"/>
        <v/>
      </c>
      <c r="AS321" s="126" t="str">
        <f t="shared" si="139"/>
        <v/>
      </c>
      <c r="AT321" s="127">
        <v>1869</v>
      </c>
      <c r="AU321" s="128"/>
      <c r="AV321" s="129"/>
      <c r="AW321" s="126" t="str">
        <f t="shared" si="140"/>
        <v/>
      </c>
      <c r="AX321" s="126" t="str">
        <f t="shared" si="141"/>
        <v/>
      </c>
      <c r="AY321" s="64" t="str">
        <f t="shared" si="142"/>
        <v/>
      </c>
      <c r="AZ321" s="97">
        <v>78.8</v>
      </c>
      <c r="BA321" s="68"/>
      <c r="BB321" s="68"/>
      <c r="BC321" s="68"/>
      <c r="BD321" s="68"/>
      <c r="BE321" s="15"/>
      <c r="BF321" s="5">
        <f t="shared" si="143"/>
        <v>7392</v>
      </c>
      <c r="BG321" s="42"/>
      <c r="BH321" s="42"/>
      <c r="BI321" s="42"/>
      <c r="BJ321" s="42">
        <v>3042</v>
      </c>
      <c r="BK321" s="42"/>
      <c r="BL321" s="42"/>
      <c r="BM321" s="15">
        <v>4350</v>
      </c>
    </row>
    <row r="322" spans="1:65" ht="17.25" outlineLevel="5" thickBot="1">
      <c r="A322" s="31">
        <f t="shared" si="144"/>
        <v>9</v>
      </c>
      <c r="B322" s="32">
        <f t="shared" si="128"/>
        <v>44104</v>
      </c>
      <c r="C322" s="51">
        <v>376549</v>
      </c>
      <c r="D322" s="64">
        <f t="shared" si="133"/>
        <v>33.5</v>
      </c>
      <c r="E322" s="12">
        <v>33</v>
      </c>
      <c r="F322" s="12">
        <v>35</v>
      </c>
      <c r="G322" s="12">
        <v>34</v>
      </c>
      <c r="H322" s="12">
        <v>34</v>
      </c>
      <c r="I322" s="12">
        <v>32</v>
      </c>
      <c r="J322" s="12">
        <v>34</v>
      </c>
      <c r="K322" s="12">
        <v>33</v>
      </c>
      <c r="L322" s="12">
        <v>33</v>
      </c>
      <c r="M322" s="74" t="str">
        <f t="shared" si="134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3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6"/>
        <v/>
      </c>
      <c r="AF322" s="41"/>
      <c r="AG322" s="41"/>
      <c r="AH322" s="41"/>
      <c r="AI322" s="41"/>
      <c r="AJ322" s="41"/>
      <c r="AK322" s="41"/>
      <c r="AL322" s="41"/>
      <c r="AM322" s="41"/>
      <c r="AN322" s="45">
        <f t="shared" si="137"/>
        <v>23.431257344300821</v>
      </c>
      <c r="AO322" s="41">
        <v>1702</v>
      </c>
      <c r="AP322" s="110"/>
      <c r="AQ322" s="111"/>
      <c r="AR322" s="126" t="str">
        <f t="shared" si="138"/>
        <v/>
      </c>
      <c r="AS322" s="126" t="str">
        <f t="shared" si="139"/>
        <v/>
      </c>
      <c r="AT322" s="127">
        <v>1875</v>
      </c>
      <c r="AU322" s="128"/>
      <c r="AV322" s="129"/>
      <c r="AW322" s="126" t="str">
        <f t="shared" si="140"/>
        <v/>
      </c>
      <c r="AX322" s="126" t="str">
        <f t="shared" si="141"/>
        <v/>
      </c>
      <c r="AY322" s="64" t="str">
        <f t="shared" si="142"/>
        <v/>
      </c>
      <c r="AZ322" s="97"/>
      <c r="BA322" s="68"/>
      <c r="BB322" s="68"/>
      <c r="BC322" s="68"/>
      <c r="BD322" s="68"/>
      <c r="BE322" s="15"/>
      <c r="BF322" s="5">
        <f t="shared" si="143"/>
        <v>3604</v>
      </c>
      <c r="BG322" s="42"/>
      <c r="BH322" s="42"/>
      <c r="BI322" s="42"/>
      <c r="BJ322" s="42">
        <v>0</v>
      </c>
      <c r="BK322" s="42"/>
      <c r="BL322" s="42"/>
      <c r="BM322" s="15">
        <v>3604</v>
      </c>
    </row>
    <row r="323" spans="1:65" outlineLevel="4">
      <c r="A323" s="157" t="s">
        <v>43</v>
      </c>
      <c r="B323" s="158"/>
      <c r="C323" s="50">
        <f t="shared" ref="C323:BM323" si="145">SUBTOTAL(4,C293:C322)</f>
        <v>531715</v>
      </c>
      <c r="D323" s="60">
        <f t="shared" si="145"/>
        <v>38.299999999999997</v>
      </c>
      <c r="E323" s="28">
        <f t="shared" si="145"/>
        <v>38</v>
      </c>
      <c r="F323" s="28">
        <f t="shared" si="145"/>
        <v>39</v>
      </c>
      <c r="G323" s="28">
        <f t="shared" si="145"/>
        <v>39</v>
      </c>
      <c r="H323" s="28">
        <f t="shared" si="145"/>
        <v>39</v>
      </c>
      <c r="I323" s="28">
        <f t="shared" si="145"/>
        <v>37</v>
      </c>
      <c r="J323" s="28">
        <f t="shared" si="145"/>
        <v>38</v>
      </c>
      <c r="K323" s="28">
        <f t="shared" si="145"/>
        <v>38</v>
      </c>
      <c r="L323" s="28">
        <f t="shared" si="145"/>
        <v>38</v>
      </c>
      <c r="M323" s="71">
        <f t="shared" si="145"/>
        <v>7.4</v>
      </c>
      <c r="N323" s="82">
        <f t="shared" si="145"/>
        <v>7.33</v>
      </c>
      <c r="O323" s="82">
        <f t="shared" si="145"/>
        <v>7.35</v>
      </c>
      <c r="P323" s="82">
        <f t="shared" si="145"/>
        <v>7.39</v>
      </c>
      <c r="Q323" s="82">
        <f t="shared" si="145"/>
        <v>7.46</v>
      </c>
      <c r="R323" s="82">
        <f t="shared" si="145"/>
        <v>0</v>
      </c>
      <c r="S323" s="82">
        <f t="shared" si="145"/>
        <v>0</v>
      </c>
      <c r="T323" s="82">
        <f t="shared" si="145"/>
        <v>0</v>
      </c>
      <c r="U323" s="82">
        <f t="shared" si="145"/>
        <v>0</v>
      </c>
      <c r="V323" s="29">
        <f t="shared" si="145"/>
        <v>0</v>
      </c>
      <c r="W323" s="39">
        <f t="shared" si="145"/>
        <v>0</v>
      </c>
      <c r="X323" s="39">
        <f t="shared" si="145"/>
        <v>0</v>
      </c>
      <c r="Y323" s="39">
        <f t="shared" si="145"/>
        <v>0</v>
      </c>
      <c r="Z323" s="39">
        <f t="shared" si="145"/>
        <v>0</v>
      </c>
      <c r="AA323" s="39">
        <f t="shared" si="145"/>
        <v>0</v>
      </c>
      <c r="AB323" s="39">
        <f t="shared" si="145"/>
        <v>0</v>
      </c>
      <c r="AC323" s="39">
        <f t="shared" si="145"/>
        <v>0</v>
      </c>
      <c r="AD323" s="39">
        <f t="shared" si="145"/>
        <v>0</v>
      </c>
      <c r="AE323" s="29">
        <f t="shared" si="145"/>
        <v>0</v>
      </c>
      <c r="AF323" s="39">
        <f t="shared" si="145"/>
        <v>0</v>
      </c>
      <c r="AG323" s="39">
        <f t="shared" si="145"/>
        <v>0</v>
      </c>
      <c r="AH323" s="39">
        <f t="shared" si="145"/>
        <v>0</v>
      </c>
      <c r="AI323" s="39">
        <f t="shared" si="145"/>
        <v>0</v>
      </c>
      <c r="AJ323" s="39">
        <f t="shared" si="145"/>
        <v>0</v>
      </c>
      <c r="AK323" s="39">
        <f t="shared" si="145"/>
        <v>0</v>
      </c>
      <c r="AL323" s="39">
        <f t="shared" si="145"/>
        <v>0</v>
      </c>
      <c r="AM323" s="39">
        <f t="shared" si="145"/>
        <v>0</v>
      </c>
      <c r="AN323" s="39">
        <f>SUBTOTAL(4,AN293:AN322)</f>
        <v>37.622641509433961</v>
      </c>
      <c r="AO323" s="39">
        <f t="shared" ref="AO323:AX323" si="146">SUBTOTAL(4,AO293:AO322)</f>
        <v>2070</v>
      </c>
      <c r="AP323" s="104">
        <f t="shared" si="146"/>
        <v>3.44</v>
      </c>
      <c r="AQ323" s="105">
        <f t="shared" si="146"/>
        <v>2.36</v>
      </c>
      <c r="AR323" s="106">
        <f t="shared" si="146"/>
        <v>75.159235668789805</v>
      </c>
      <c r="AS323" s="106">
        <f t="shared" si="146"/>
        <v>37.5</v>
      </c>
      <c r="AT323" s="107">
        <f t="shared" si="146"/>
        <v>1993</v>
      </c>
      <c r="AU323" s="108">
        <f t="shared" si="146"/>
        <v>2.12</v>
      </c>
      <c r="AV323" s="109">
        <f t="shared" si="146"/>
        <v>1.1399999999999999</v>
      </c>
      <c r="AW323" s="106">
        <f t="shared" si="146"/>
        <v>53.921568627450988</v>
      </c>
      <c r="AX323" s="106">
        <f t="shared" si="146"/>
        <v>50</v>
      </c>
      <c r="AY323" s="60">
        <f t="shared" si="145"/>
        <v>61.323476379372501</v>
      </c>
      <c r="AZ323" s="96">
        <f t="shared" si="145"/>
        <v>78.8</v>
      </c>
      <c r="BA323" s="67">
        <f t="shared" si="145"/>
        <v>0</v>
      </c>
      <c r="BB323" s="67">
        <f t="shared" si="145"/>
        <v>0</v>
      </c>
      <c r="BC323" s="67">
        <f t="shared" si="145"/>
        <v>0</v>
      </c>
      <c r="BD323" s="67">
        <f t="shared" si="145"/>
        <v>0</v>
      </c>
      <c r="BE323" s="27">
        <f t="shared" si="145"/>
        <v>0</v>
      </c>
      <c r="BF323" s="29">
        <f t="shared" si="145"/>
        <v>17489</v>
      </c>
      <c r="BG323" s="39">
        <f t="shared" si="145"/>
        <v>0</v>
      </c>
      <c r="BH323" s="40">
        <f t="shared" si="145"/>
        <v>0</v>
      </c>
      <c r="BI323" s="40">
        <f t="shared" si="145"/>
        <v>0</v>
      </c>
      <c r="BJ323" s="40">
        <f t="shared" si="145"/>
        <v>13225</v>
      </c>
      <c r="BK323" s="40">
        <f t="shared" si="145"/>
        <v>0</v>
      </c>
      <c r="BL323" s="40">
        <f t="shared" si="145"/>
        <v>0</v>
      </c>
      <c r="BM323" s="27">
        <f t="shared" si="145"/>
        <v>7980</v>
      </c>
    </row>
    <row r="324" spans="1:65" outlineLevel="3">
      <c r="A324" s="187" t="s">
        <v>32</v>
      </c>
      <c r="B324" s="188"/>
      <c r="C324" s="51">
        <f t="shared" ref="C324:BM324" si="147">SUBTOTAL(5,C293:C322)</f>
        <v>366991</v>
      </c>
      <c r="D324" s="61">
        <f t="shared" si="147"/>
        <v>33.5</v>
      </c>
      <c r="E324" s="12">
        <f t="shared" si="147"/>
        <v>33</v>
      </c>
      <c r="F324" s="12">
        <f t="shared" si="147"/>
        <v>35</v>
      </c>
      <c r="G324" s="12">
        <f t="shared" si="147"/>
        <v>34</v>
      </c>
      <c r="H324" s="12">
        <f t="shared" si="147"/>
        <v>34</v>
      </c>
      <c r="I324" s="12">
        <f t="shared" si="147"/>
        <v>32</v>
      </c>
      <c r="J324" s="12">
        <f t="shared" si="147"/>
        <v>34</v>
      </c>
      <c r="K324" s="12">
        <f t="shared" si="147"/>
        <v>33</v>
      </c>
      <c r="L324" s="12">
        <f t="shared" si="147"/>
        <v>33</v>
      </c>
      <c r="M324" s="72">
        <f t="shared" si="147"/>
        <v>7.3</v>
      </c>
      <c r="N324" s="83">
        <f t="shared" si="147"/>
        <v>7.28</v>
      </c>
      <c r="O324" s="83">
        <f t="shared" si="147"/>
        <v>7.3</v>
      </c>
      <c r="P324" s="83">
        <f t="shared" si="147"/>
        <v>7.29</v>
      </c>
      <c r="Q324" s="83">
        <f t="shared" si="147"/>
        <v>7.31</v>
      </c>
      <c r="R324" s="83">
        <f t="shared" si="147"/>
        <v>0</v>
      </c>
      <c r="S324" s="83">
        <f t="shared" si="147"/>
        <v>0</v>
      </c>
      <c r="T324" s="83">
        <f t="shared" si="147"/>
        <v>0</v>
      </c>
      <c r="U324" s="83">
        <f t="shared" si="147"/>
        <v>0</v>
      </c>
      <c r="V324" s="6">
        <f t="shared" si="147"/>
        <v>0</v>
      </c>
      <c r="W324" s="41">
        <f t="shared" si="147"/>
        <v>0</v>
      </c>
      <c r="X324" s="41">
        <f t="shared" si="147"/>
        <v>0</v>
      </c>
      <c r="Y324" s="41">
        <f t="shared" si="147"/>
        <v>0</v>
      </c>
      <c r="Z324" s="41">
        <f t="shared" si="147"/>
        <v>0</v>
      </c>
      <c r="AA324" s="41">
        <f t="shared" si="147"/>
        <v>0</v>
      </c>
      <c r="AB324" s="41">
        <f t="shared" si="147"/>
        <v>0</v>
      </c>
      <c r="AC324" s="41">
        <f t="shared" si="147"/>
        <v>0</v>
      </c>
      <c r="AD324" s="41">
        <f t="shared" si="147"/>
        <v>0</v>
      </c>
      <c r="AE324" s="6">
        <f t="shared" si="147"/>
        <v>0</v>
      </c>
      <c r="AF324" s="41">
        <f t="shared" si="147"/>
        <v>0</v>
      </c>
      <c r="AG324" s="41">
        <f t="shared" si="147"/>
        <v>0</v>
      </c>
      <c r="AH324" s="41">
        <f t="shared" si="147"/>
        <v>0</v>
      </c>
      <c r="AI324" s="41">
        <f t="shared" si="147"/>
        <v>0</v>
      </c>
      <c r="AJ324" s="41">
        <f t="shared" si="147"/>
        <v>0</v>
      </c>
      <c r="AK324" s="41">
        <f t="shared" si="147"/>
        <v>0</v>
      </c>
      <c r="AL324" s="41">
        <f t="shared" si="147"/>
        <v>0</v>
      </c>
      <c r="AM324" s="41">
        <f t="shared" si="147"/>
        <v>0</v>
      </c>
      <c r="AN324" s="41">
        <f>SUBTOTAL(5,AN293:AN322)</f>
        <v>19.265700483091788</v>
      </c>
      <c r="AO324" s="41">
        <f t="shared" ref="AO324:AX324" si="148">SUBTOTAL(5,AO293:AO322)</f>
        <v>1060</v>
      </c>
      <c r="AP324" s="110">
        <f t="shared" si="148"/>
        <v>3.1</v>
      </c>
      <c r="AQ324" s="111">
        <f t="shared" si="148"/>
        <v>2.13</v>
      </c>
      <c r="AR324" s="112">
        <f t="shared" si="148"/>
        <v>62.5</v>
      </c>
      <c r="AS324" s="112">
        <f t="shared" si="148"/>
        <v>24.840764331210195</v>
      </c>
      <c r="AT324" s="113">
        <f t="shared" si="148"/>
        <v>1123</v>
      </c>
      <c r="AU324" s="114">
        <f t="shared" si="148"/>
        <v>1.92</v>
      </c>
      <c r="AV324" s="115">
        <f t="shared" si="148"/>
        <v>0.97</v>
      </c>
      <c r="AW324" s="112">
        <f t="shared" si="148"/>
        <v>50</v>
      </c>
      <c r="AX324" s="112">
        <f t="shared" si="148"/>
        <v>46.078431372549012</v>
      </c>
      <c r="AY324" s="61">
        <f t="shared" si="147"/>
        <v>40</v>
      </c>
      <c r="AZ324" s="97">
        <f t="shared" si="147"/>
        <v>77.3</v>
      </c>
      <c r="BA324" s="68">
        <f t="shared" si="147"/>
        <v>0</v>
      </c>
      <c r="BB324" s="68">
        <f t="shared" si="147"/>
        <v>0</v>
      </c>
      <c r="BC324" s="68">
        <f t="shared" si="147"/>
        <v>0</v>
      </c>
      <c r="BD324" s="68">
        <f t="shared" si="147"/>
        <v>0</v>
      </c>
      <c r="BE324" s="15">
        <f t="shared" si="147"/>
        <v>0</v>
      </c>
      <c r="BF324" s="6">
        <f t="shared" si="147"/>
        <v>3604</v>
      </c>
      <c r="BG324" s="41">
        <f t="shared" si="147"/>
        <v>0</v>
      </c>
      <c r="BH324" s="42">
        <f t="shared" si="147"/>
        <v>0</v>
      </c>
      <c r="BI324" s="42">
        <f t="shared" si="147"/>
        <v>0</v>
      </c>
      <c r="BJ324" s="42">
        <f t="shared" si="147"/>
        <v>0</v>
      </c>
      <c r="BK324" s="42">
        <f t="shared" si="147"/>
        <v>0</v>
      </c>
      <c r="BL324" s="42">
        <f t="shared" si="147"/>
        <v>0</v>
      </c>
      <c r="BM324" s="15">
        <f t="shared" si="147"/>
        <v>680</v>
      </c>
    </row>
    <row r="325" spans="1:65" outlineLevel="2">
      <c r="A325" s="187" t="s">
        <v>21</v>
      </c>
      <c r="B325" s="188"/>
      <c r="C325" s="51">
        <f>IFERROR(SUBTOTAL(1,C293:C322),"")</f>
        <v>455271.43333333335</v>
      </c>
      <c r="D325" s="61">
        <f t="shared" ref="D325:BM325" si="149">IFERROR(SUBTOTAL(1,D293:D322),"")</f>
        <v>36.493333333333325</v>
      </c>
      <c r="E325" s="12">
        <f t="shared" si="149"/>
        <v>36.166666666666664</v>
      </c>
      <c r="F325" s="12">
        <f t="shared" si="149"/>
        <v>37.133333333333333</v>
      </c>
      <c r="G325" s="12">
        <f t="shared" si="149"/>
        <v>37.333333333333336</v>
      </c>
      <c r="H325" s="12">
        <f t="shared" si="149"/>
        <v>37.200000000000003</v>
      </c>
      <c r="I325" s="12">
        <f t="shared" si="149"/>
        <v>35.166666666666664</v>
      </c>
      <c r="J325" s="12">
        <f t="shared" si="149"/>
        <v>36.133333333333333</v>
      </c>
      <c r="K325" s="12">
        <f t="shared" si="149"/>
        <v>36.333333333333336</v>
      </c>
      <c r="L325" s="12">
        <f t="shared" si="149"/>
        <v>36.200000000000003</v>
      </c>
      <c r="M325" s="72">
        <f t="shared" si="149"/>
        <v>7.3249999999999993</v>
      </c>
      <c r="N325" s="83">
        <f t="shared" si="149"/>
        <v>7.31</v>
      </c>
      <c r="O325" s="83">
        <f t="shared" si="149"/>
        <v>7.3249999999999993</v>
      </c>
      <c r="P325" s="83">
        <f t="shared" si="149"/>
        <v>7.335</v>
      </c>
      <c r="Q325" s="83">
        <f t="shared" si="149"/>
        <v>7.3574999999999999</v>
      </c>
      <c r="R325" s="83" t="str">
        <f t="shared" si="149"/>
        <v/>
      </c>
      <c r="S325" s="83" t="str">
        <f t="shared" si="149"/>
        <v/>
      </c>
      <c r="T325" s="83" t="str">
        <f t="shared" si="149"/>
        <v/>
      </c>
      <c r="U325" s="83" t="str">
        <f t="shared" si="149"/>
        <v/>
      </c>
      <c r="V325" s="6" t="str">
        <f t="shared" si="149"/>
        <v/>
      </c>
      <c r="W325" s="41" t="str">
        <f t="shared" si="149"/>
        <v/>
      </c>
      <c r="X325" s="41" t="str">
        <f t="shared" si="149"/>
        <v/>
      </c>
      <c r="Y325" s="41" t="str">
        <f t="shared" si="149"/>
        <v/>
      </c>
      <c r="Z325" s="41" t="str">
        <f t="shared" si="149"/>
        <v/>
      </c>
      <c r="AA325" s="41" t="str">
        <f t="shared" si="149"/>
        <v/>
      </c>
      <c r="AB325" s="41" t="str">
        <f t="shared" si="149"/>
        <v/>
      </c>
      <c r="AC325" s="41" t="str">
        <f t="shared" si="149"/>
        <v/>
      </c>
      <c r="AD325" s="41" t="str">
        <f t="shared" si="149"/>
        <v/>
      </c>
      <c r="AE325" s="6" t="str">
        <f t="shared" si="149"/>
        <v/>
      </c>
      <c r="AF325" s="41" t="str">
        <f t="shared" si="149"/>
        <v/>
      </c>
      <c r="AG325" s="41" t="str">
        <f t="shared" si="149"/>
        <v/>
      </c>
      <c r="AH325" s="41" t="str">
        <f t="shared" si="149"/>
        <v/>
      </c>
      <c r="AI325" s="41" t="str">
        <f t="shared" si="149"/>
        <v/>
      </c>
      <c r="AJ325" s="41" t="str">
        <f t="shared" si="149"/>
        <v/>
      </c>
      <c r="AK325" s="41" t="str">
        <f t="shared" si="149"/>
        <v/>
      </c>
      <c r="AL325" s="41" t="str">
        <f t="shared" si="149"/>
        <v/>
      </c>
      <c r="AM325" s="41" t="str">
        <f t="shared" si="149"/>
        <v/>
      </c>
      <c r="AN325" s="41">
        <f>IFERROR(SUBTOTAL(1,AN293:AN322),"")</f>
        <v>25.371351174791261</v>
      </c>
      <c r="AO325" s="41">
        <f t="shared" si="149"/>
        <v>1605.4333333333334</v>
      </c>
      <c r="AP325" s="110">
        <f t="shared" si="149"/>
        <v>3.2300000000000004</v>
      </c>
      <c r="AQ325" s="111">
        <f t="shared" si="149"/>
        <v>2.2199999999999998</v>
      </c>
      <c r="AR325" s="112">
        <f t="shared" si="149"/>
        <v>68.876178889320101</v>
      </c>
      <c r="AS325" s="112">
        <f t="shared" si="149"/>
        <v>31.123821110679888</v>
      </c>
      <c r="AT325" s="113">
        <f t="shared" si="149"/>
        <v>1769.9333333333334</v>
      </c>
      <c r="AU325" s="114">
        <f t="shared" si="149"/>
        <v>2.0049999999999999</v>
      </c>
      <c r="AV325" s="115">
        <f t="shared" si="149"/>
        <v>1.06</v>
      </c>
      <c r="AW325" s="112">
        <f t="shared" si="149"/>
        <v>52.835246716611174</v>
      </c>
      <c r="AX325" s="112">
        <f t="shared" si="149"/>
        <v>47.164753283388826</v>
      </c>
      <c r="AY325" s="61">
        <f t="shared" si="149"/>
        <v>49.170788628093995</v>
      </c>
      <c r="AZ325" s="97">
        <f t="shared" si="149"/>
        <v>77.976190476190453</v>
      </c>
      <c r="BA325" s="68" t="str">
        <f t="shared" si="149"/>
        <v/>
      </c>
      <c r="BB325" s="68" t="str">
        <f t="shared" si="149"/>
        <v/>
      </c>
      <c r="BC325" s="68" t="str">
        <f t="shared" si="149"/>
        <v/>
      </c>
      <c r="BD325" s="68" t="str">
        <f t="shared" si="149"/>
        <v/>
      </c>
      <c r="BE325" s="15" t="str">
        <f>IFERROR(SUBTOTAL(1,BE293:BE322),"")</f>
        <v/>
      </c>
      <c r="BF325" s="6">
        <f t="shared" si="149"/>
        <v>11791.8</v>
      </c>
      <c r="BG325" s="41" t="str">
        <f t="shared" si="149"/>
        <v/>
      </c>
      <c r="BH325" s="42" t="str">
        <f t="shared" si="149"/>
        <v/>
      </c>
      <c r="BI325" s="42" t="str">
        <f t="shared" si="149"/>
        <v/>
      </c>
      <c r="BJ325" s="42">
        <f t="shared" si="149"/>
        <v>7196.333333333333</v>
      </c>
      <c r="BK325" s="42" t="str">
        <f t="shared" si="149"/>
        <v/>
      </c>
      <c r="BL325" s="42" t="str">
        <f t="shared" si="149"/>
        <v/>
      </c>
      <c r="BM325" s="15">
        <f t="shared" si="149"/>
        <v>4595.4666666666662</v>
      </c>
    </row>
    <row r="326" spans="1:65" ht="17.25" outlineLevel="1" thickBot="1">
      <c r="A326" s="189" t="s">
        <v>52</v>
      </c>
      <c r="B326" s="190"/>
      <c r="C326" s="52">
        <f>SUBTOTAL(9,C293:C322)</f>
        <v>13658143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48163</v>
      </c>
      <c r="AP326" s="116"/>
      <c r="AQ326" s="117"/>
      <c r="AR326" s="118"/>
      <c r="AS326" s="118"/>
      <c r="AT326" s="119">
        <f>SUBTOTAL(9,AT293:AT322)</f>
        <v>53098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0">SUBTOTAL(9,BF293:BF322)</f>
        <v>353754</v>
      </c>
      <c r="BG326" s="43">
        <f t="shared" si="150"/>
        <v>0</v>
      </c>
      <c r="BH326" s="44">
        <f t="shared" si="150"/>
        <v>0</v>
      </c>
      <c r="BI326" s="44">
        <f t="shared" si="150"/>
        <v>0</v>
      </c>
      <c r="BJ326" s="44">
        <f t="shared" si="150"/>
        <v>215890</v>
      </c>
      <c r="BK326" s="44">
        <f t="shared" si="150"/>
        <v>0</v>
      </c>
      <c r="BL326" s="44">
        <f t="shared" si="150"/>
        <v>0</v>
      </c>
      <c r="BM326" s="16">
        <f t="shared" si="150"/>
        <v>137864</v>
      </c>
    </row>
    <row r="327" spans="1:65" outlineLevel="5">
      <c r="A327" s="21">
        <f t="shared" si="144"/>
        <v>10</v>
      </c>
      <c r="B327" s="33">
        <f>B322+1</f>
        <v>44105</v>
      </c>
      <c r="C327" s="51">
        <v>353208</v>
      </c>
      <c r="D327" s="64">
        <f t="shared" ref="D327:D357" si="151">IFERROR(ROUND(AVERAGE(E327:L327),1),"")</f>
        <v>34.299999999999997</v>
      </c>
      <c r="E327" s="12">
        <v>34</v>
      </c>
      <c r="F327" s="12">
        <v>35</v>
      </c>
      <c r="G327" s="12">
        <v>35</v>
      </c>
      <c r="H327" s="12">
        <v>35</v>
      </c>
      <c r="I327" s="12">
        <v>33</v>
      </c>
      <c r="J327" s="12">
        <v>34</v>
      </c>
      <c r="K327" s="12">
        <v>34</v>
      </c>
      <c r="L327" s="12">
        <v>34</v>
      </c>
      <c r="M327" s="74" t="str">
        <f t="shared" ref="M327:M357" si="152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5">
        <f t="shared" ref="AN327:AN357" si="155">39880/AO327</f>
        <v>22.633371169125994</v>
      </c>
      <c r="AO327" s="41">
        <v>1762</v>
      </c>
      <c r="AP327" s="110"/>
      <c r="AQ327" s="111"/>
      <c r="AR327" s="126" t="str">
        <f t="shared" ref="AR327:AR357" si="156">IFERROR(AQ327/AP327*100,"")</f>
        <v/>
      </c>
      <c r="AS327" s="126" t="str">
        <f t="shared" ref="AS327:AS357" si="157">IFERROR(100-AR327,"")</f>
        <v/>
      </c>
      <c r="AT327" s="127">
        <v>1873</v>
      </c>
      <c r="AU327" s="128"/>
      <c r="AV327" s="129"/>
      <c r="AW327" s="126" t="str">
        <f t="shared" ref="AW327:AW357" si="158">IFERROR(AV327/AU327*100,"")</f>
        <v/>
      </c>
      <c r="AX327" s="126" t="str">
        <f t="shared" ref="AX327:AX357" si="159">IFERROR(100-AW327,"")</f>
        <v/>
      </c>
      <c r="AY327" s="64" t="str">
        <f t="shared" ref="AY327:AY357" si="160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61">IF(SUM(BG327:BM327)=0,"",SUM(BG327:BM327))</f>
        <v>16253</v>
      </c>
      <c r="BG327" s="41">
        <v>8510</v>
      </c>
      <c r="BH327" s="42"/>
      <c r="BI327" s="42"/>
      <c r="BJ327" s="42">
        <v>2993</v>
      </c>
      <c r="BK327" s="42"/>
      <c r="BL327" s="42"/>
      <c r="BM327" s="15">
        <v>4750</v>
      </c>
    </row>
    <row r="328" spans="1:65" outlineLevel="5">
      <c r="A328" s="22">
        <f t="shared" si="144"/>
        <v>10</v>
      </c>
      <c r="B328" s="9">
        <f t="shared" si="128"/>
        <v>44106</v>
      </c>
      <c r="C328" s="51">
        <v>351181</v>
      </c>
      <c r="D328" s="64">
        <f t="shared" si="151"/>
        <v>34.5</v>
      </c>
      <c r="E328" s="12">
        <v>34</v>
      </c>
      <c r="F328" s="12">
        <v>35</v>
      </c>
      <c r="G328" s="12">
        <v>36</v>
      </c>
      <c r="H328" s="12">
        <v>35</v>
      </c>
      <c r="I328" s="12">
        <v>33</v>
      </c>
      <c r="J328" s="12">
        <v>34</v>
      </c>
      <c r="K328" s="12">
        <v>35</v>
      </c>
      <c r="L328" s="12">
        <v>34</v>
      </c>
      <c r="M328" s="74" t="str">
        <f t="shared" si="152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4"/>
        <v/>
      </c>
      <c r="AF328" s="41"/>
      <c r="AG328" s="41"/>
      <c r="AH328" s="41"/>
      <c r="AI328" s="41"/>
      <c r="AJ328" s="41"/>
      <c r="AK328" s="41"/>
      <c r="AL328" s="41"/>
      <c r="AM328" s="41"/>
      <c r="AN328" s="45">
        <f t="shared" si="155"/>
        <v>24.526445264452644</v>
      </c>
      <c r="AO328" s="41">
        <v>1626</v>
      </c>
      <c r="AP328" s="110"/>
      <c r="AQ328" s="111"/>
      <c r="AR328" s="126" t="str">
        <f t="shared" si="156"/>
        <v/>
      </c>
      <c r="AS328" s="126" t="str">
        <f t="shared" si="157"/>
        <v/>
      </c>
      <c r="AT328" s="127">
        <v>1866</v>
      </c>
      <c r="AU328" s="128"/>
      <c r="AV328" s="129"/>
      <c r="AW328" s="126" t="str">
        <f t="shared" si="158"/>
        <v/>
      </c>
      <c r="AX328" s="126" t="str">
        <f t="shared" si="159"/>
        <v/>
      </c>
      <c r="AY328" s="64" t="str">
        <f t="shared" si="160"/>
        <v/>
      </c>
      <c r="AZ328" s="97"/>
      <c r="BA328" s="68"/>
      <c r="BB328" s="68"/>
      <c r="BC328" s="68"/>
      <c r="BD328" s="68"/>
      <c r="BE328" s="15"/>
      <c r="BF328" s="5">
        <f t="shared" si="161"/>
        <v>15464</v>
      </c>
      <c r="BG328" s="41">
        <v>8540</v>
      </c>
      <c r="BH328" s="42"/>
      <c r="BI328" s="42"/>
      <c r="BJ328" s="42">
        <v>1884</v>
      </c>
      <c r="BK328" s="42"/>
      <c r="BL328" s="42"/>
      <c r="BM328" s="15">
        <v>5040</v>
      </c>
    </row>
    <row r="329" spans="1:65" outlineLevel="5">
      <c r="A329" s="22">
        <f t="shared" si="144"/>
        <v>10</v>
      </c>
      <c r="B329" s="9">
        <f t="shared" si="128"/>
        <v>44107</v>
      </c>
      <c r="C329" s="51">
        <v>341516</v>
      </c>
      <c r="D329" s="64">
        <f t="shared" si="151"/>
        <v>34.799999999999997</v>
      </c>
      <c r="E329" s="12">
        <v>35</v>
      </c>
      <c r="F329" s="12">
        <v>35</v>
      </c>
      <c r="G329" s="12">
        <v>36</v>
      </c>
      <c r="H329" s="12">
        <v>35</v>
      </c>
      <c r="I329" s="12">
        <v>34</v>
      </c>
      <c r="J329" s="12">
        <v>34</v>
      </c>
      <c r="K329" s="12">
        <v>35</v>
      </c>
      <c r="L329" s="12">
        <v>34</v>
      </c>
      <c r="M329" s="74" t="str">
        <f t="shared" si="152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4"/>
        <v/>
      </c>
      <c r="AF329" s="41"/>
      <c r="AG329" s="41"/>
      <c r="AH329" s="41"/>
      <c r="AI329" s="41"/>
      <c r="AJ329" s="41"/>
      <c r="AK329" s="41"/>
      <c r="AL329" s="41"/>
      <c r="AM329" s="41"/>
      <c r="AN329" s="45">
        <f t="shared" si="155"/>
        <v>22.11869107043816</v>
      </c>
      <c r="AO329" s="41">
        <v>1803</v>
      </c>
      <c r="AP329" s="110"/>
      <c r="AQ329" s="111"/>
      <c r="AR329" s="126" t="str">
        <f t="shared" si="156"/>
        <v/>
      </c>
      <c r="AS329" s="126" t="str">
        <f t="shared" si="157"/>
        <v/>
      </c>
      <c r="AT329" s="127">
        <v>1880</v>
      </c>
      <c r="AU329" s="128"/>
      <c r="AV329" s="129"/>
      <c r="AW329" s="126" t="str">
        <f t="shared" si="158"/>
        <v/>
      </c>
      <c r="AX329" s="126" t="str">
        <f t="shared" si="159"/>
        <v/>
      </c>
      <c r="AY329" s="64" t="str">
        <f t="shared" si="160"/>
        <v/>
      </c>
      <c r="AZ329" s="97"/>
      <c r="BA329" s="68"/>
      <c r="BB329" s="68"/>
      <c r="BC329" s="68"/>
      <c r="BD329" s="68"/>
      <c r="BE329" s="15"/>
      <c r="BF329" s="5">
        <f t="shared" si="161"/>
        <v>16150</v>
      </c>
      <c r="BG329" s="41">
        <v>8510</v>
      </c>
      <c r="BH329" s="42"/>
      <c r="BI329" s="42"/>
      <c r="BJ329" s="42">
        <v>2990</v>
      </c>
      <c r="BK329" s="42"/>
      <c r="BL329" s="42"/>
      <c r="BM329" s="15">
        <v>4650</v>
      </c>
    </row>
    <row r="330" spans="1:65" outlineLevel="5">
      <c r="A330" s="22">
        <f t="shared" si="144"/>
        <v>10</v>
      </c>
      <c r="B330" s="9">
        <f t="shared" si="128"/>
        <v>44108</v>
      </c>
      <c r="C330" s="51">
        <v>353541</v>
      </c>
      <c r="D330" s="64">
        <f t="shared" si="151"/>
        <v>35</v>
      </c>
      <c r="E330" s="12">
        <v>35</v>
      </c>
      <c r="F330" s="12">
        <v>35</v>
      </c>
      <c r="G330" s="12">
        <v>37</v>
      </c>
      <c r="H330" s="12">
        <v>35</v>
      </c>
      <c r="I330" s="12">
        <v>34</v>
      </c>
      <c r="J330" s="12">
        <v>34</v>
      </c>
      <c r="K330" s="12">
        <v>36</v>
      </c>
      <c r="L330" s="12">
        <v>34</v>
      </c>
      <c r="M330" s="74" t="str">
        <f t="shared" si="152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5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4"/>
        <v/>
      </c>
      <c r="AF330" s="41"/>
      <c r="AG330" s="41"/>
      <c r="AH330" s="41"/>
      <c r="AI330" s="41"/>
      <c r="AJ330" s="41"/>
      <c r="AK330" s="41"/>
      <c r="AL330" s="41"/>
      <c r="AM330" s="41"/>
      <c r="AN330" s="45">
        <f t="shared" si="155"/>
        <v>22.36679753224902</v>
      </c>
      <c r="AO330" s="41">
        <v>1783</v>
      </c>
      <c r="AP330" s="110"/>
      <c r="AQ330" s="111"/>
      <c r="AR330" s="126" t="str">
        <f t="shared" si="156"/>
        <v/>
      </c>
      <c r="AS330" s="126" t="str">
        <f t="shared" si="157"/>
        <v/>
      </c>
      <c r="AT330" s="127">
        <v>1875</v>
      </c>
      <c r="AU330" s="128"/>
      <c r="AV330" s="129"/>
      <c r="AW330" s="126" t="str">
        <f t="shared" si="158"/>
        <v/>
      </c>
      <c r="AX330" s="126" t="str">
        <f t="shared" si="159"/>
        <v/>
      </c>
      <c r="AY330" s="64" t="str">
        <f t="shared" si="160"/>
        <v/>
      </c>
      <c r="AZ330" s="97"/>
      <c r="BA330" s="68"/>
      <c r="BB330" s="68"/>
      <c r="BC330" s="68"/>
      <c r="BD330" s="68"/>
      <c r="BE330" s="15"/>
      <c r="BF330" s="5">
        <f t="shared" si="161"/>
        <v>16411</v>
      </c>
      <c r="BG330" s="41">
        <v>8500</v>
      </c>
      <c r="BH330" s="42"/>
      <c r="BI330" s="42"/>
      <c r="BJ330" s="42">
        <v>2991</v>
      </c>
      <c r="BK330" s="42"/>
      <c r="BL330" s="42"/>
      <c r="BM330" s="15">
        <v>4920</v>
      </c>
    </row>
    <row r="331" spans="1:65" outlineLevel="5">
      <c r="A331" s="22">
        <f t="shared" si="144"/>
        <v>10</v>
      </c>
      <c r="B331" s="9">
        <f t="shared" si="128"/>
        <v>44109</v>
      </c>
      <c r="C331" s="51">
        <v>360087</v>
      </c>
      <c r="D331" s="64">
        <f t="shared" si="151"/>
        <v>35.299999999999997</v>
      </c>
      <c r="E331" s="12">
        <v>35</v>
      </c>
      <c r="F331" s="12">
        <v>36</v>
      </c>
      <c r="G331" s="12">
        <v>37</v>
      </c>
      <c r="H331" s="12">
        <v>35</v>
      </c>
      <c r="I331" s="12">
        <v>34</v>
      </c>
      <c r="J331" s="12">
        <v>35</v>
      </c>
      <c r="K331" s="12">
        <v>36</v>
      </c>
      <c r="L331" s="12">
        <v>34</v>
      </c>
      <c r="M331" s="74" t="str">
        <f t="shared" si="152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3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4"/>
        <v/>
      </c>
      <c r="AF331" s="41"/>
      <c r="AG331" s="41"/>
      <c r="AH331" s="41"/>
      <c r="AI331" s="41"/>
      <c r="AJ331" s="41"/>
      <c r="AK331" s="41"/>
      <c r="AL331" s="41"/>
      <c r="AM331" s="41"/>
      <c r="AN331" s="45">
        <f t="shared" si="155"/>
        <v>25.564102564102566</v>
      </c>
      <c r="AO331" s="41">
        <v>1560</v>
      </c>
      <c r="AP331" s="110"/>
      <c r="AQ331" s="111"/>
      <c r="AR331" s="126" t="str">
        <f t="shared" si="156"/>
        <v/>
      </c>
      <c r="AS331" s="126" t="str">
        <f t="shared" si="157"/>
        <v/>
      </c>
      <c r="AT331" s="127">
        <v>1860</v>
      </c>
      <c r="AU331" s="128"/>
      <c r="AV331" s="129"/>
      <c r="AW331" s="126" t="str">
        <f t="shared" si="158"/>
        <v/>
      </c>
      <c r="AX331" s="126" t="str">
        <f t="shared" si="159"/>
        <v/>
      </c>
      <c r="AY331" s="64" t="str">
        <f t="shared" si="160"/>
        <v/>
      </c>
      <c r="AZ331" s="97">
        <v>79</v>
      </c>
      <c r="BA331" s="68"/>
      <c r="BB331" s="68"/>
      <c r="BC331" s="68"/>
      <c r="BD331" s="68"/>
      <c r="BE331" s="15"/>
      <c r="BF331" s="5">
        <f t="shared" si="161"/>
        <v>13245</v>
      </c>
      <c r="BG331" s="41">
        <v>8580</v>
      </c>
      <c r="BH331" s="42"/>
      <c r="BI331" s="42"/>
      <c r="BJ331" s="42">
        <v>5</v>
      </c>
      <c r="BK331" s="42"/>
      <c r="BL331" s="42"/>
      <c r="BM331" s="15">
        <v>4660</v>
      </c>
    </row>
    <row r="332" spans="1:65" outlineLevel="5">
      <c r="A332" s="22">
        <f t="shared" si="144"/>
        <v>10</v>
      </c>
      <c r="B332" s="9">
        <f t="shared" si="128"/>
        <v>44110</v>
      </c>
      <c r="C332" s="51">
        <v>353194</v>
      </c>
      <c r="D332" s="64">
        <f t="shared" si="151"/>
        <v>35.5</v>
      </c>
      <c r="E332" s="12">
        <v>35</v>
      </c>
      <c r="F332" s="12">
        <v>36</v>
      </c>
      <c r="G332" s="12">
        <v>37</v>
      </c>
      <c r="H332" s="12">
        <v>36</v>
      </c>
      <c r="I332" s="12">
        <v>34</v>
      </c>
      <c r="J332" s="12">
        <v>35</v>
      </c>
      <c r="K332" s="12">
        <v>36</v>
      </c>
      <c r="L332" s="12">
        <v>35</v>
      </c>
      <c r="M332" s="74" t="str">
        <f t="shared" si="152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5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4"/>
        <v/>
      </c>
      <c r="AF332" s="41"/>
      <c r="AG332" s="41"/>
      <c r="AH332" s="41"/>
      <c r="AI332" s="41"/>
      <c r="AJ332" s="41"/>
      <c r="AK332" s="41"/>
      <c r="AL332" s="41"/>
      <c r="AM332" s="41"/>
      <c r="AN332" s="45">
        <f t="shared" si="155"/>
        <v>25.336721728081322</v>
      </c>
      <c r="AO332" s="41">
        <v>1574</v>
      </c>
      <c r="AP332" s="110"/>
      <c r="AQ332" s="111"/>
      <c r="AR332" s="126" t="str">
        <f t="shared" si="156"/>
        <v/>
      </c>
      <c r="AS332" s="126" t="str">
        <f t="shared" si="157"/>
        <v/>
      </c>
      <c r="AT332" s="127">
        <v>1666</v>
      </c>
      <c r="AU332" s="128"/>
      <c r="AV332" s="129"/>
      <c r="AW332" s="126" t="str">
        <f t="shared" si="158"/>
        <v/>
      </c>
      <c r="AX332" s="126" t="str">
        <f t="shared" si="159"/>
        <v/>
      </c>
      <c r="AY332" s="64" t="str">
        <f t="shared" si="160"/>
        <v/>
      </c>
      <c r="AZ332" s="97">
        <v>78.7</v>
      </c>
      <c r="BA332" s="68"/>
      <c r="BB332" s="68"/>
      <c r="BC332" s="68"/>
      <c r="BD332" s="68"/>
      <c r="BE332" s="15"/>
      <c r="BF332" s="5">
        <f t="shared" si="161"/>
        <v>16909</v>
      </c>
      <c r="BG332" s="41">
        <v>8580</v>
      </c>
      <c r="BH332" s="42"/>
      <c r="BI332" s="42"/>
      <c r="BJ332" s="42">
        <v>3589</v>
      </c>
      <c r="BK332" s="42"/>
      <c r="BL332" s="42"/>
      <c r="BM332" s="15">
        <v>4740</v>
      </c>
    </row>
    <row r="333" spans="1:65" outlineLevel="5">
      <c r="A333" s="22">
        <f t="shared" si="144"/>
        <v>10</v>
      </c>
      <c r="B333" s="9">
        <f t="shared" si="128"/>
        <v>44111</v>
      </c>
      <c r="C333" s="51">
        <v>363210</v>
      </c>
      <c r="D333" s="64">
        <f t="shared" si="151"/>
        <v>36</v>
      </c>
      <c r="E333" s="12">
        <v>36</v>
      </c>
      <c r="F333" s="12">
        <v>36</v>
      </c>
      <c r="G333" s="12">
        <v>37</v>
      </c>
      <c r="H333" s="12">
        <v>37</v>
      </c>
      <c r="I333" s="12">
        <v>35</v>
      </c>
      <c r="J333" s="12">
        <v>35</v>
      </c>
      <c r="K333" s="12">
        <v>36</v>
      </c>
      <c r="L333" s="12">
        <v>36</v>
      </c>
      <c r="M333" s="74" t="str">
        <f t="shared" si="152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4"/>
        <v/>
      </c>
      <c r="AF333" s="41"/>
      <c r="AG333" s="41"/>
      <c r="AH333" s="41"/>
      <c r="AI333" s="41"/>
      <c r="AJ333" s="41"/>
      <c r="AK333" s="41"/>
      <c r="AL333" s="41"/>
      <c r="AM333" s="41"/>
      <c r="AN333" s="45">
        <f t="shared" si="155"/>
        <v>22.86697247706422</v>
      </c>
      <c r="AO333" s="41">
        <v>1744</v>
      </c>
      <c r="AP333" s="110"/>
      <c r="AQ333" s="111"/>
      <c r="AR333" s="126" t="str">
        <f t="shared" si="156"/>
        <v/>
      </c>
      <c r="AS333" s="126" t="str">
        <f t="shared" si="157"/>
        <v/>
      </c>
      <c r="AT333" s="127">
        <v>1889</v>
      </c>
      <c r="AU333" s="128"/>
      <c r="AV333" s="129"/>
      <c r="AW333" s="126" t="str">
        <f t="shared" si="158"/>
        <v/>
      </c>
      <c r="AX333" s="126" t="str">
        <f t="shared" si="159"/>
        <v/>
      </c>
      <c r="AY333" s="64" t="str">
        <f t="shared" si="160"/>
        <v/>
      </c>
      <c r="AZ333" s="97">
        <v>78.8</v>
      </c>
      <c r="BA333" s="68"/>
      <c r="BB333" s="68"/>
      <c r="BC333" s="68"/>
      <c r="BD333" s="68"/>
      <c r="BE333" s="15"/>
      <c r="BF333" s="5">
        <f t="shared" si="161"/>
        <v>17088</v>
      </c>
      <c r="BG333" s="41">
        <v>8590</v>
      </c>
      <c r="BH333" s="42"/>
      <c r="BI333" s="42"/>
      <c r="BJ333" s="42">
        <v>3338</v>
      </c>
      <c r="BK333" s="42"/>
      <c r="BL333" s="42"/>
      <c r="BM333" s="15">
        <v>5160</v>
      </c>
    </row>
    <row r="334" spans="1:65" outlineLevel="5">
      <c r="A334" s="22">
        <f t="shared" si="144"/>
        <v>10</v>
      </c>
      <c r="B334" s="9">
        <f t="shared" si="128"/>
        <v>44112</v>
      </c>
      <c r="C334" s="51">
        <v>350077</v>
      </c>
      <c r="D334" s="64">
        <f t="shared" si="151"/>
        <v>36</v>
      </c>
      <c r="E334" s="12">
        <v>36</v>
      </c>
      <c r="F334" s="12">
        <v>36</v>
      </c>
      <c r="G334" s="12">
        <v>37</v>
      </c>
      <c r="H334" s="12">
        <v>37</v>
      </c>
      <c r="I334" s="12">
        <v>35</v>
      </c>
      <c r="J334" s="12">
        <v>35</v>
      </c>
      <c r="K334" s="12">
        <v>36</v>
      </c>
      <c r="L334" s="12">
        <v>36</v>
      </c>
      <c r="M334" s="74">
        <f t="shared" si="152"/>
        <v>7.3</v>
      </c>
      <c r="N334" s="83">
        <v>7.36</v>
      </c>
      <c r="O334" s="83">
        <v>7.32</v>
      </c>
      <c r="P334" s="83">
        <v>7.35</v>
      </c>
      <c r="Q334" s="83">
        <v>7.33</v>
      </c>
      <c r="R334" s="83"/>
      <c r="S334" s="83"/>
      <c r="T334" s="83"/>
      <c r="U334" s="83"/>
      <c r="V334" s="5" t="str">
        <f t="shared" si="15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4"/>
        <v/>
      </c>
      <c r="AF334" s="41"/>
      <c r="AG334" s="41"/>
      <c r="AH334" s="41"/>
      <c r="AI334" s="41"/>
      <c r="AJ334" s="41"/>
      <c r="AK334" s="41"/>
      <c r="AL334" s="41"/>
      <c r="AM334" s="41"/>
      <c r="AN334" s="45">
        <f t="shared" si="155"/>
        <v>21.828133552271485</v>
      </c>
      <c r="AO334" s="41">
        <v>1827</v>
      </c>
      <c r="AP334" s="110">
        <v>2.95</v>
      </c>
      <c r="AQ334" s="111">
        <v>2.16</v>
      </c>
      <c r="AR334" s="126">
        <f t="shared" si="156"/>
        <v>73.220338983050851</v>
      </c>
      <c r="AS334" s="126">
        <f t="shared" si="157"/>
        <v>26.779661016949149</v>
      </c>
      <c r="AT334" s="127">
        <v>1824</v>
      </c>
      <c r="AU334" s="128">
        <v>1.8</v>
      </c>
      <c r="AV334" s="129">
        <v>1.07</v>
      </c>
      <c r="AW334" s="126">
        <f t="shared" si="158"/>
        <v>59.444444444444443</v>
      </c>
      <c r="AX334" s="126">
        <f t="shared" si="159"/>
        <v>40.555555555555557</v>
      </c>
      <c r="AY334" s="64">
        <f t="shared" si="160"/>
        <v>46.3914256722476</v>
      </c>
      <c r="AZ334" s="97">
        <v>79.2</v>
      </c>
      <c r="BA334" s="68"/>
      <c r="BB334" s="68"/>
      <c r="BC334" s="68"/>
      <c r="BD334" s="68"/>
      <c r="BE334" s="15"/>
      <c r="BF334" s="5">
        <f t="shared" si="161"/>
        <v>17648</v>
      </c>
      <c r="BG334" s="41">
        <v>5650</v>
      </c>
      <c r="BH334" s="42"/>
      <c r="BI334" s="42"/>
      <c r="BJ334" s="42">
        <v>7138</v>
      </c>
      <c r="BK334" s="42"/>
      <c r="BL334" s="42"/>
      <c r="BM334" s="15">
        <v>4860</v>
      </c>
    </row>
    <row r="335" spans="1:65" outlineLevel="5">
      <c r="A335" s="22">
        <f t="shared" si="144"/>
        <v>10</v>
      </c>
      <c r="B335" s="9">
        <f t="shared" si="128"/>
        <v>44113</v>
      </c>
      <c r="C335" s="51">
        <v>352739</v>
      </c>
      <c r="D335" s="64">
        <f t="shared" si="151"/>
        <v>36.299999999999997</v>
      </c>
      <c r="E335" s="12">
        <v>37</v>
      </c>
      <c r="F335" s="12">
        <v>36</v>
      </c>
      <c r="G335" s="12">
        <v>37</v>
      </c>
      <c r="H335" s="12">
        <v>37</v>
      </c>
      <c r="I335" s="12">
        <v>36</v>
      </c>
      <c r="J335" s="12">
        <v>35</v>
      </c>
      <c r="K335" s="12">
        <v>36</v>
      </c>
      <c r="L335" s="12">
        <v>36</v>
      </c>
      <c r="M335" s="74" t="str">
        <f t="shared" si="152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4"/>
        <v/>
      </c>
      <c r="AF335" s="41"/>
      <c r="AG335" s="41"/>
      <c r="AH335" s="41"/>
      <c r="AI335" s="41"/>
      <c r="AJ335" s="41"/>
      <c r="AK335" s="41"/>
      <c r="AL335" s="41"/>
      <c r="AM335" s="41"/>
      <c r="AN335" s="45">
        <f t="shared" si="155"/>
        <v>23.709869203329369</v>
      </c>
      <c r="AO335" s="41">
        <v>1682</v>
      </c>
      <c r="AP335" s="110"/>
      <c r="AQ335" s="111"/>
      <c r="AR335" s="126" t="str">
        <f t="shared" si="156"/>
        <v/>
      </c>
      <c r="AS335" s="126" t="str">
        <f t="shared" si="157"/>
        <v/>
      </c>
      <c r="AT335" s="127">
        <v>1913</v>
      </c>
      <c r="AU335" s="128"/>
      <c r="AV335" s="129"/>
      <c r="AW335" s="126" t="str">
        <f t="shared" si="158"/>
        <v/>
      </c>
      <c r="AX335" s="126" t="str">
        <f t="shared" si="159"/>
        <v/>
      </c>
      <c r="AY335" s="64" t="str">
        <f t="shared" si="160"/>
        <v/>
      </c>
      <c r="AZ335" s="97"/>
      <c r="BA335" s="68"/>
      <c r="BB335" s="68"/>
      <c r="BC335" s="68"/>
      <c r="BD335" s="68"/>
      <c r="BE335" s="15"/>
      <c r="BF335" s="5">
        <f t="shared" si="161"/>
        <v>18678</v>
      </c>
      <c r="BG335" s="41">
        <v>5650</v>
      </c>
      <c r="BH335" s="42"/>
      <c r="BI335" s="42"/>
      <c r="BJ335" s="42">
        <v>8188</v>
      </c>
      <c r="BK335" s="42"/>
      <c r="BL335" s="42"/>
      <c r="BM335" s="15">
        <v>4840</v>
      </c>
    </row>
    <row r="336" spans="1:65" outlineLevel="5">
      <c r="A336" s="22">
        <f t="shared" si="144"/>
        <v>10</v>
      </c>
      <c r="B336" s="9">
        <f t="shared" si="128"/>
        <v>44114</v>
      </c>
      <c r="C336" s="51">
        <v>320960</v>
      </c>
      <c r="D336" s="64">
        <f t="shared" si="151"/>
        <v>36</v>
      </c>
      <c r="E336" s="12">
        <v>37</v>
      </c>
      <c r="F336" s="12">
        <v>36</v>
      </c>
      <c r="G336" s="12">
        <v>37</v>
      </c>
      <c r="H336" s="12">
        <v>36</v>
      </c>
      <c r="I336" s="12">
        <v>36</v>
      </c>
      <c r="J336" s="12">
        <v>35</v>
      </c>
      <c r="K336" s="12">
        <v>36</v>
      </c>
      <c r="L336" s="12">
        <v>35</v>
      </c>
      <c r="M336" s="74" t="str">
        <f t="shared" si="152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4"/>
        <v/>
      </c>
      <c r="AF336" s="41"/>
      <c r="AG336" s="41"/>
      <c r="AH336" s="41"/>
      <c r="AI336" s="41"/>
      <c r="AJ336" s="41"/>
      <c r="AK336" s="41"/>
      <c r="AL336" s="41"/>
      <c r="AM336" s="41"/>
      <c r="AN336" s="45">
        <f t="shared" si="155"/>
        <v>22.65909090909091</v>
      </c>
      <c r="AO336" s="41">
        <v>1760</v>
      </c>
      <c r="AP336" s="110"/>
      <c r="AQ336" s="111"/>
      <c r="AR336" s="126" t="str">
        <f t="shared" si="156"/>
        <v/>
      </c>
      <c r="AS336" s="126" t="str">
        <f t="shared" si="157"/>
        <v/>
      </c>
      <c r="AT336" s="127">
        <v>1862</v>
      </c>
      <c r="AU336" s="128"/>
      <c r="AV336" s="129"/>
      <c r="AW336" s="126" t="str">
        <f t="shared" si="158"/>
        <v/>
      </c>
      <c r="AX336" s="126" t="str">
        <f t="shared" si="159"/>
        <v/>
      </c>
      <c r="AY336" s="64" t="str">
        <f t="shared" si="160"/>
        <v/>
      </c>
      <c r="AZ336" s="97"/>
      <c r="BA336" s="68"/>
      <c r="BB336" s="68"/>
      <c r="BC336" s="68"/>
      <c r="BD336" s="68"/>
      <c r="BE336" s="15"/>
      <c r="BF336" s="5">
        <f t="shared" si="161"/>
        <v>8951</v>
      </c>
      <c r="BG336" s="41">
        <v>0</v>
      </c>
      <c r="BH336" s="42"/>
      <c r="BI336" s="42"/>
      <c r="BJ336" s="42">
        <v>4201</v>
      </c>
      <c r="BK336" s="42"/>
      <c r="BL336" s="42"/>
      <c r="BM336" s="15">
        <v>4750</v>
      </c>
    </row>
    <row r="337" spans="1:65" outlineLevel="5">
      <c r="A337" s="22">
        <f t="shared" si="144"/>
        <v>10</v>
      </c>
      <c r="B337" s="9">
        <f t="shared" si="128"/>
        <v>44115</v>
      </c>
      <c r="C337" s="51">
        <v>319307</v>
      </c>
      <c r="D337" s="64">
        <f t="shared" si="151"/>
        <v>36</v>
      </c>
      <c r="E337" s="12">
        <v>37</v>
      </c>
      <c r="F337" s="12">
        <v>36</v>
      </c>
      <c r="G337" s="12">
        <v>37</v>
      </c>
      <c r="H337" s="12">
        <v>36</v>
      </c>
      <c r="I337" s="12">
        <v>36</v>
      </c>
      <c r="J337" s="12">
        <v>35</v>
      </c>
      <c r="K337" s="12">
        <v>36</v>
      </c>
      <c r="L337" s="12">
        <v>35</v>
      </c>
      <c r="M337" s="74" t="str">
        <f t="shared" si="152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5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4"/>
        <v/>
      </c>
      <c r="AF337" s="41"/>
      <c r="AG337" s="41"/>
      <c r="AH337" s="41"/>
      <c r="AI337" s="41"/>
      <c r="AJ337" s="41"/>
      <c r="AK337" s="41"/>
      <c r="AL337" s="41"/>
      <c r="AM337" s="41"/>
      <c r="AN337" s="45">
        <f t="shared" si="155"/>
        <v>23.226557949912639</v>
      </c>
      <c r="AO337" s="41">
        <v>1717</v>
      </c>
      <c r="AP337" s="110"/>
      <c r="AQ337" s="111"/>
      <c r="AR337" s="126" t="str">
        <f t="shared" si="156"/>
        <v/>
      </c>
      <c r="AS337" s="126" t="str">
        <f t="shared" si="157"/>
        <v/>
      </c>
      <c r="AT337" s="127">
        <v>1876</v>
      </c>
      <c r="AU337" s="128"/>
      <c r="AV337" s="129"/>
      <c r="AW337" s="126" t="str">
        <f t="shared" si="158"/>
        <v/>
      </c>
      <c r="AX337" s="126" t="str">
        <f t="shared" si="159"/>
        <v/>
      </c>
      <c r="AY337" s="64" t="str">
        <f t="shared" si="160"/>
        <v/>
      </c>
      <c r="AZ337" s="97"/>
      <c r="BA337" s="68"/>
      <c r="BB337" s="68"/>
      <c r="BC337" s="68"/>
      <c r="BD337" s="68"/>
      <c r="BE337" s="15"/>
      <c r="BF337" s="5">
        <f t="shared" si="161"/>
        <v>10628</v>
      </c>
      <c r="BG337" s="41">
        <v>0</v>
      </c>
      <c r="BH337" s="42"/>
      <c r="BI337" s="42"/>
      <c r="BJ337" s="42">
        <v>6038</v>
      </c>
      <c r="BK337" s="42"/>
      <c r="BL337" s="42"/>
      <c r="BM337" s="15">
        <v>4590</v>
      </c>
    </row>
    <row r="338" spans="1:65" outlineLevel="5">
      <c r="A338" s="22">
        <f t="shared" si="144"/>
        <v>10</v>
      </c>
      <c r="B338" s="9">
        <f t="shared" si="128"/>
        <v>44116</v>
      </c>
      <c r="C338" s="51">
        <v>347450</v>
      </c>
      <c r="D338" s="64">
        <f t="shared" si="151"/>
        <v>35.5</v>
      </c>
      <c r="E338" s="12">
        <v>37</v>
      </c>
      <c r="F338" s="12">
        <v>35</v>
      </c>
      <c r="G338" s="12">
        <v>36</v>
      </c>
      <c r="H338" s="12">
        <v>36</v>
      </c>
      <c r="I338" s="12">
        <v>36</v>
      </c>
      <c r="J338" s="12">
        <v>34</v>
      </c>
      <c r="K338" s="12">
        <v>35</v>
      </c>
      <c r="L338" s="12">
        <v>35</v>
      </c>
      <c r="M338" s="74" t="str">
        <f t="shared" si="152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53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4"/>
        <v/>
      </c>
      <c r="AF338" s="41"/>
      <c r="AG338" s="41"/>
      <c r="AH338" s="41"/>
      <c r="AI338" s="41"/>
      <c r="AJ338" s="41"/>
      <c r="AK338" s="41"/>
      <c r="AL338" s="41"/>
      <c r="AM338" s="41"/>
      <c r="AN338" s="45">
        <f t="shared" si="155"/>
        <v>25.192672141503476</v>
      </c>
      <c r="AO338" s="41">
        <v>1583</v>
      </c>
      <c r="AP338" s="110"/>
      <c r="AQ338" s="111"/>
      <c r="AR338" s="126" t="str">
        <f t="shared" si="156"/>
        <v/>
      </c>
      <c r="AS338" s="126" t="str">
        <f t="shared" si="157"/>
        <v/>
      </c>
      <c r="AT338" s="127">
        <v>1868</v>
      </c>
      <c r="AU338" s="128"/>
      <c r="AV338" s="129"/>
      <c r="AW338" s="126" t="str">
        <f t="shared" si="158"/>
        <v/>
      </c>
      <c r="AX338" s="126" t="str">
        <f t="shared" si="159"/>
        <v/>
      </c>
      <c r="AY338" s="64" t="str">
        <f t="shared" si="160"/>
        <v/>
      </c>
      <c r="AZ338" s="97">
        <v>79.099999999999994</v>
      </c>
      <c r="BA338" s="68"/>
      <c r="BB338" s="68"/>
      <c r="BC338" s="68"/>
      <c r="BD338" s="68"/>
      <c r="BE338" s="15"/>
      <c r="BF338" s="5">
        <f t="shared" si="161"/>
        <v>10855</v>
      </c>
      <c r="BG338" s="41">
        <v>0</v>
      </c>
      <c r="BH338" s="42"/>
      <c r="BI338" s="42"/>
      <c r="BJ338" s="42">
        <v>6005</v>
      </c>
      <c r="BK338" s="42"/>
      <c r="BL338" s="42"/>
      <c r="BM338" s="15">
        <v>4850</v>
      </c>
    </row>
    <row r="339" spans="1:65" outlineLevel="5">
      <c r="A339" s="22">
        <f t="shared" si="144"/>
        <v>10</v>
      </c>
      <c r="B339" s="9">
        <f t="shared" si="128"/>
        <v>44117</v>
      </c>
      <c r="C339" s="51">
        <v>360421</v>
      </c>
      <c r="D339" s="64">
        <f t="shared" si="151"/>
        <v>35.299999999999997</v>
      </c>
      <c r="E339" s="12">
        <v>36</v>
      </c>
      <c r="F339" s="12">
        <v>35</v>
      </c>
      <c r="G339" s="12">
        <v>36</v>
      </c>
      <c r="H339" s="12">
        <v>36</v>
      </c>
      <c r="I339" s="12">
        <v>35</v>
      </c>
      <c r="J339" s="12">
        <v>34</v>
      </c>
      <c r="K339" s="12">
        <v>35</v>
      </c>
      <c r="L339" s="12">
        <v>35</v>
      </c>
      <c r="M339" s="74" t="str">
        <f t="shared" si="152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4"/>
        <v/>
      </c>
      <c r="AF339" s="41"/>
      <c r="AG339" s="41"/>
      <c r="AH339" s="41"/>
      <c r="AI339" s="41"/>
      <c r="AJ339" s="41"/>
      <c r="AK339" s="41"/>
      <c r="AL339" s="41"/>
      <c r="AM339" s="41"/>
      <c r="AN339" s="45">
        <f t="shared" si="155"/>
        <v>24.466257668711656</v>
      </c>
      <c r="AO339" s="41">
        <v>1630</v>
      </c>
      <c r="AP339" s="110"/>
      <c r="AQ339" s="111"/>
      <c r="AR339" s="126" t="str">
        <f t="shared" si="156"/>
        <v/>
      </c>
      <c r="AS339" s="126" t="str">
        <f t="shared" si="157"/>
        <v/>
      </c>
      <c r="AT339" s="127">
        <v>1735</v>
      </c>
      <c r="AU339" s="128"/>
      <c r="AV339" s="129"/>
      <c r="AW339" s="126" t="str">
        <f t="shared" si="158"/>
        <v/>
      </c>
      <c r="AX339" s="126" t="str">
        <f t="shared" si="159"/>
        <v/>
      </c>
      <c r="AY339" s="64" t="str">
        <f t="shared" si="160"/>
        <v/>
      </c>
      <c r="AZ339" s="97">
        <v>78.8</v>
      </c>
      <c r="BA339" s="68"/>
      <c r="BB339" s="68"/>
      <c r="BC339" s="68"/>
      <c r="BD339" s="68"/>
      <c r="BE339" s="15"/>
      <c r="BF339" s="5">
        <f t="shared" si="161"/>
        <v>12288</v>
      </c>
      <c r="BG339" s="41">
        <v>0</v>
      </c>
      <c r="BH339" s="42"/>
      <c r="BI339" s="42"/>
      <c r="BJ339" s="42">
        <v>7708</v>
      </c>
      <c r="BK339" s="42"/>
      <c r="BL339" s="42"/>
      <c r="BM339" s="15">
        <v>4580</v>
      </c>
    </row>
    <row r="340" spans="1:65" outlineLevel="5">
      <c r="A340" s="22">
        <f t="shared" si="144"/>
        <v>10</v>
      </c>
      <c r="B340" s="9">
        <f t="shared" si="128"/>
        <v>44118</v>
      </c>
      <c r="C340" s="51">
        <v>365761</v>
      </c>
      <c r="D340" s="64">
        <f t="shared" si="151"/>
        <v>35.299999999999997</v>
      </c>
      <c r="E340" s="12">
        <v>36</v>
      </c>
      <c r="F340" s="12">
        <v>35</v>
      </c>
      <c r="G340" s="12">
        <v>36</v>
      </c>
      <c r="H340" s="12">
        <v>36</v>
      </c>
      <c r="I340" s="12">
        <v>35</v>
      </c>
      <c r="J340" s="12">
        <v>34</v>
      </c>
      <c r="K340" s="12">
        <v>35</v>
      </c>
      <c r="L340" s="12">
        <v>35</v>
      </c>
      <c r="M340" s="74" t="str">
        <f t="shared" si="152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5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4"/>
        <v/>
      </c>
      <c r="AF340" s="41"/>
      <c r="AG340" s="41"/>
      <c r="AH340" s="41"/>
      <c r="AI340" s="41"/>
      <c r="AJ340" s="41"/>
      <c r="AK340" s="41"/>
      <c r="AL340" s="41"/>
      <c r="AM340" s="41"/>
      <c r="AN340" s="45">
        <f t="shared" si="155"/>
        <v>20.171977744056651</v>
      </c>
      <c r="AO340" s="41">
        <v>1977</v>
      </c>
      <c r="AP340" s="110"/>
      <c r="AQ340" s="111"/>
      <c r="AR340" s="126" t="str">
        <f t="shared" si="156"/>
        <v/>
      </c>
      <c r="AS340" s="126" t="str">
        <f t="shared" si="157"/>
        <v/>
      </c>
      <c r="AT340" s="127">
        <v>1878</v>
      </c>
      <c r="AU340" s="128"/>
      <c r="AV340" s="129"/>
      <c r="AW340" s="126" t="str">
        <f t="shared" si="158"/>
        <v/>
      </c>
      <c r="AX340" s="126" t="str">
        <f t="shared" si="159"/>
        <v/>
      </c>
      <c r="AY340" s="64" t="str">
        <f t="shared" si="160"/>
        <v/>
      </c>
      <c r="AZ340" s="97">
        <v>78.900000000000006</v>
      </c>
      <c r="BA340" s="68"/>
      <c r="BB340" s="68"/>
      <c r="BC340" s="68"/>
      <c r="BD340" s="68"/>
      <c r="BE340" s="15"/>
      <c r="BF340" s="5">
        <f t="shared" si="161"/>
        <v>10771</v>
      </c>
      <c r="BG340" s="41">
        <v>0</v>
      </c>
      <c r="BH340" s="42"/>
      <c r="BI340" s="42"/>
      <c r="BJ340" s="42">
        <v>6071</v>
      </c>
      <c r="BK340" s="42"/>
      <c r="BL340" s="42"/>
      <c r="BM340" s="15">
        <v>4700</v>
      </c>
    </row>
    <row r="341" spans="1:65" outlineLevel="5">
      <c r="A341" s="22">
        <f t="shared" si="144"/>
        <v>10</v>
      </c>
      <c r="B341" s="9">
        <f t="shared" si="128"/>
        <v>44119</v>
      </c>
      <c r="C341" s="51">
        <v>362975</v>
      </c>
      <c r="D341" s="64">
        <f t="shared" si="151"/>
        <v>34.799999999999997</v>
      </c>
      <c r="E341" s="12">
        <v>36</v>
      </c>
      <c r="F341" s="12">
        <v>35</v>
      </c>
      <c r="G341" s="12">
        <v>35</v>
      </c>
      <c r="H341" s="12">
        <v>35</v>
      </c>
      <c r="I341" s="12">
        <v>35</v>
      </c>
      <c r="J341" s="12">
        <v>34</v>
      </c>
      <c r="K341" s="12">
        <v>34</v>
      </c>
      <c r="L341" s="12">
        <v>34</v>
      </c>
      <c r="M341" s="74" t="str">
        <f t="shared" si="152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4"/>
        <v/>
      </c>
      <c r="AF341" s="41"/>
      <c r="AG341" s="41"/>
      <c r="AH341" s="41"/>
      <c r="AI341" s="41"/>
      <c r="AJ341" s="41"/>
      <c r="AK341" s="41"/>
      <c r="AL341" s="41"/>
      <c r="AM341" s="41"/>
      <c r="AN341" s="45">
        <f t="shared" si="155"/>
        <v>20.609819121447028</v>
      </c>
      <c r="AO341" s="41">
        <v>1935</v>
      </c>
      <c r="AP341" s="110"/>
      <c r="AQ341" s="111"/>
      <c r="AR341" s="126" t="str">
        <f t="shared" si="156"/>
        <v/>
      </c>
      <c r="AS341" s="126" t="str">
        <f t="shared" si="157"/>
        <v/>
      </c>
      <c r="AT341" s="127">
        <v>1884</v>
      </c>
      <c r="AU341" s="128"/>
      <c r="AV341" s="129"/>
      <c r="AW341" s="126" t="str">
        <f t="shared" si="158"/>
        <v/>
      </c>
      <c r="AX341" s="126" t="str">
        <f t="shared" si="159"/>
        <v/>
      </c>
      <c r="AY341" s="64" t="str">
        <f t="shared" si="160"/>
        <v/>
      </c>
      <c r="AZ341" s="97">
        <v>78.3</v>
      </c>
      <c r="BA341" s="68"/>
      <c r="BB341" s="68"/>
      <c r="BC341" s="68"/>
      <c r="BD341" s="68"/>
      <c r="BE341" s="15"/>
      <c r="BF341" s="5">
        <f t="shared" si="161"/>
        <v>11173</v>
      </c>
      <c r="BG341" s="41">
        <v>0</v>
      </c>
      <c r="BH341" s="42"/>
      <c r="BI341" s="42"/>
      <c r="BJ341" s="42">
        <v>6083</v>
      </c>
      <c r="BK341" s="42"/>
      <c r="BL341" s="42"/>
      <c r="BM341" s="15">
        <v>5090</v>
      </c>
    </row>
    <row r="342" spans="1:65" outlineLevel="5">
      <c r="A342" s="22">
        <f t="shared" si="144"/>
        <v>10</v>
      </c>
      <c r="B342" s="9">
        <f t="shared" si="128"/>
        <v>44120</v>
      </c>
      <c r="C342" s="51">
        <v>365035</v>
      </c>
      <c r="D342" s="64">
        <f t="shared" si="151"/>
        <v>34</v>
      </c>
      <c r="E342" s="12">
        <v>34</v>
      </c>
      <c r="F342" s="12">
        <v>34</v>
      </c>
      <c r="G342" s="12">
        <v>35</v>
      </c>
      <c r="H342" s="12">
        <v>35</v>
      </c>
      <c r="I342" s="12">
        <v>33</v>
      </c>
      <c r="J342" s="12">
        <v>33</v>
      </c>
      <c r="K342" s="12">
        <v>34</v>
      </c>
      <c r="L342" s="12">
        <v>34</v>
      </c>
      <c r="M342" s="74">
        <f t="shared" si="152"/>
        <v>7.4</v>
      </c>
      <c r="N342" s="83">
        <v>7.35</v>
      </c>
      <c r="O342" s="83">
        <v>7.31</v>
      </c>
      <c r="P342" s="83">
        <v>7.38</v>
      </c>
      <c r="Q342" s="83">
        <v>7.4</v>
      </c>
      <c r="R342" s="83"/>
      <c r="S342" s="83"/>
      <c r="T342" s="83"/>
      <c r="U342" s="83"/>
      <c r="V342" s="5" t="str">
        <f t="shared" si="15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4"/>
        <v/>
      </c>
      <c r="AF342" s="41"/>
      <c r="AG342" s="41"/>
      <c r="AH342" s="41"/>
      <c r="AI342" s="41"/>
      <c r="AJ342" s="41"/>
      <c r="AK342" s="41"/>
      <c r="AL342" s="41"/>
      <c r="AM342" s="41"/>
      <c r="AN342" s="45">
        <f t="shared" si="155"/>
        <v>22.316731952993845</v>
      </c>
      <c r="AO342" s="41">
        <v>1787</v>
      </c>
      <c r="AP342" s="110">
        <v>2.9</v>
      </c>
      <c r="AQ342" s="111">
        <v>2.16</v>
      </c>
      <c r="AR342" s="126">
        <f t="shared" si="156"/>
        <v>74.482758620689665</v>
      </c>
      <c r="AS342" s="126">
        <f t="shared" si="157"/>
        <v>25.517241379310335</v>
      </c>
      <c r="AT342" s="127">
        <v>1883</v>
      </c>
      <c r="AU342" s="128">
        <v>1.89</v>
      </c>
      <c r="AV342" s="129">
        <v>1.1200000000000001</v>
      </c>
      <c r="AW342" s="126">
        <f t="shared" si="158"/>
        <v>59.259259259259267</v>
      </c>
      <c r="AX342" s="126">
        <f t="shared" si="159"/>
        <v>40.740740740740733</v>
      </c>
      <c r="AY342" s="64">
        <f t="shared" si="160"/>
        <v>50.168350168350173</v>
      </c>
      <c r="AZ342" s="97">
        <v>78.5</v>
      </c>
      <c r="BA342" s="68"/>
      <c r="BB342" s="68"/>
      <c r="BC342" s="68"/>
      <c r="BD342" s="68"/>
      <c r="BE342" s="15"/>
      <c r="BF342" s="5">
        <f t="shared" si="161"/>
        <v>10557</v>
      </c>
      <c r="BG342" s="41">
        <v>0</v>
      </c>
      <c r="BH342" s="42"/>
      <c r="BI342" s="42"/>
      <c r="BJ342" s="42">
        <v>5987</v>
      </c>
      <c r="BK342" s="42"/>
      <c r="BL342" s="42"/>
      <c r="BM342" s="15">
        <v>4570</v>
      </c>
    </row>
    <row r="343" spans="1:65" outlineLevel="5">
      <c r="A343" s="22">
        <f t="shared" si="144"/>
        <v>10</v>
      </c>
      <c r="B343" s="9">
        <f t="shared" si="128"/>
        <v>44121</v>
      </c>
      <c r="C343" s="51">
        <v>351151</v>
      </c>
      <c r="D343" s="64">
        <f t="shared" si="151"/>
        <v>34.299999999999997</v>
      </c>
      <c r="E343" s="12">
        <v>35</v>
      </c>
      <c r="F343" s="12">
        <v>34</v>
      </c>
      <c r="G343" s="12">
        <v>35</v>
      </c>
      <c r="H343" s="12">
        <v>35</v>
      </c>
      <c r="I343" s="12">
        <v>34</v>
      </c>
      <c r="J343" s="12">
        <v>33</v>
      </c>
      <c r="K343" s="12">
        <v>34</v>
      </c>
      <c r="L343" s="12">
        <v>34</v>
      </c>
      <c r="M343" s="74" t="str">
        <f t="shared" si="152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4"/>
        <v/>
      </c>
      <c r="AF343" s="41"/>
      <c r="AG343" s="41"/>
      <c r="AH343" s="41"/>
      <c r="AI343" s="41"/>
      <c r="AJ343" s="41"/>
      <c r="AK343" s="41"/>
      <c r="AL343" s="41"/>
      <c r="AM343" s="41"/>
      <c r="AN343" s="45">
        <f t="shared" si="155"/>
        <v>20.609819121447028</v>
      </c>
      <c r="AO343" s="41">
        <v>1935</v>
      </c>
      <c r="AP343" s="110"/>
      <c r="AQ343" s="111"/>
      <c r="AR343" s="126" t="str">
        <f t="shared" si="156"/>
        <v/>
      </c>
      <c r="AS343" s="126" t="str">
        <f t="shared" si="157"/>
        <v/>
      </c>
      <c r="AT343" s="127">
        <v>1850</v>
      </c>
      <c r="AU343" s="128"/>
      <c r="AV343" s="129"/>
      <c r="AW343" s="126" t="str">
        <f t="shared" si="158"/>
        <v/>
      </c>
      <c r="AX343" s="126" t="str">
        <f t="shared" si="159"/>
        <v/>
      </c>
      <c r="AY343" s="64" t="str">
        <f t="shared" si="160"/>
        <v/>
      </c>
      <c r="AZ343" s="97"/>
      <c r="BA343" s="68"/>
      <c r="BB343" s="68"/>
      <c r="BC343" s="68"/>
      <c r="BD343" s="68"/>
      <c r="BE343" s="15"/>
      <c r="BF343" s="5">
        <f t="shared" si="161"/>
        <v>12008</v>
      </c>
      <c r="BG343" s="41">
        <v>0</v>
      </c>
      <c r="BH343" s="42"/>
      <c r="BI343" s="42"/>
      <c r="BJ343" s="42">
        <v>7518</v>
      </c>
      <c r="BK343" s="42"/>
      <c r="BL343" s="42"/>
      <c r="BM343" s="15">
        <v>4490</v>
      </c>
    </row>
    <row r="344" spans="1:65" outlineLevel="5">
      <c r="A344" s="22">
        <f t="shared" si="144"/>
        <v>10</v>
      </c>
      <c r="B344" s="9">
        <f t="shared" si="128"/>
        <v>44122</v>
      </c>
      <c r="C344" s="51">
        <v>339676</v>
      </c>
      <c r="D344" s="64">
        <f t="shared" si="151"/>
        <v>34</v>
      </c>
      <c r="E344" s="12">
        <v>35</v>
      </c>
      <c r="F344" s="12">
        <v>34</v>
      </c>
      <c r="G344" s="12">
        <v>35</v>
      </c>
      <c r="H344" s="12">
        <v>34</v>
      </c>
      <c r="I344" s="12">
        <v>34</v>
      </c>
      <c r="J344" s="12">
        <v>33</v>
      </c>
      <c r="K344" s="12">
        <v>34</v>
      </c>
      <c r="L344" s="12">
        <v>33</v>
      </c>
      <c r="M344" s="74" t="str">
        <f t="shared" si="152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5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4"/>
        <v/>
      </c>
      <c r="AF344" s="41"/>
      <c r="AG344" s="41"/>
      <c r="AH344" s="41"/>
      <c r="AI344" s="41"/>
      <c r="AJ344" s="41"/>
      <c r="AK344" s="41"/>
      <c r="AL344" s="41"/>
      <c r="AM344" s="41"/>
      <c r="AN344" s="45">
        <f t="shared" si="155"/>
        <v>22.192543127434615</v>
      </c>
      <c r="AO344" s="41">
        <v>1797</v>
      </c>
      <c r="AP344" s="110"/>
      <c r="AQ344" s="111"/>
      <c r="AR344" s="126" t="str">
        <f t="shared" si="156"/>
        <v/>
      </c>
      <c r="AS344" s="126" t="str">
        <f t="shared" si="157"/>
        <v/>
      </c>
      <c r="AT344" s="127">
        <v>1759</v>
      </c>
      <c r="AU344" s="128"/>
      <c r="AV344" s="129"/>
      <c r="AW344" s="126" t="str">
        <f t="shared" si="158"/>
        <v/>
      </c>
      <c r="AX344" s="126" t="str">
        <f t="shared" si="159"/>
        <v/>
      </c>
      <c r="AY344" s="64" t="str">
        <f t="shared" si="160"/>
        <v/>
      </c>
      <c r="AZ344" s="97"/>
      <c r="BA344" s="68"/>
      <c r="BB344" s="68"/>
      <c r="BC344" s="68"/>
      <c r="BD344" s="68"/>
      <c r="BE344" s="15"/>
      <c r="BF344" s="5">
        <f t="shared" si="161"/>
        <v>7510</v>
      </c>
      <c r="BG344" s="41">
        <v>0</v>
      </c>
      <c r="BH344" s="42"/>
      <c r="BI344" s="42"/>
      <c r="BJ344" s="42">
        <v>2970</v>
      </c>
      <c r="BK344" s="42"/>
      <c r="BL344" s="42"/>
      <c r="BM344" s="15">
        <v>4540</v>
      </c>
    </row>
    <row r="345" spans="1:65" outlineLevel="5">
      <c r="A345" s="22">
        <f t="shared" si="144"/>
        <v>10</v>
      </c>
      <c r="B345" s="9">
        <f t="shared" si="128"/>
        <v>44123</v>
      </c>
      <c r="C345" s="51">
        <v>353122</v>
      </c>
      <c r="D345" s="64">
        <f t="shared" si="151"/>
        <v>33.5</v>
      </c>
      <c r="E345" s="12">
        <v>34</v>
      </c>
      <c r="F345" s="12">
        <v>33</v>
      </c>
      <c r="G345" s="12">
        <v>35</v>
      </c>
      <c r="H345" s="12">
        <v>34</v>
      </c>
      <c r="I345" s="12">
        <v>33</v>
      </c>
      <c r="J345" s="12">
        <v>32</v>
      </c>
      <c r="K345" s="12">
        <v>34</v>
      </c>
      <c r="L345" s="12">
        <v>33</v>
      </c>
      <c r="M345" s="74" t="str">
        <f t="shared" si="152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3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4"/>
        <v/>
      </c>
      <c r="AF345" s="41"/>
      <c r="AG345" s="41"/>
      <c r="AH345" s="41"/>
      <c r="AI345" s="41"/>
      <c r="AJ345" s="41"/>
      <c r="AK345" s="41"/>
      <c r="AL345" s="41"/>
      <c r="AM345" s="41"/>
      <c r="AN345" s="45">
        <f t="shared" si="155"/>
        <v>24.346764346764346</v>
      </c>
      <c r="AO345" s="41">
        <v>1638</v>
      </c>
      <c r="AP345" s="110"/>
      <c r="AQ345" s="111"/>
      <c r="AR345" s="126" t="str">
        <f t="shared" si="156"/>
        <v/>
      </c>
      <c r="AS345" s="126" t="str">
        <f t="shared" si="157"/>
        <v/>
      </c>
      <c r="AT345" s="127">
        <v>1634</v>
      </c>
      <c r="AU345" s="128"/>
      <c r="AV345" s="129"/>
      <c r="AW345" s="126" t="str">
        <f t="shared" si="158"/>
        <v/>
      </c>
      <c r="AX345" s="126" t="str">
        <f t="shared" si="159"/>
        <v/>
      </c>
      <c r="AY345" s="64" t="str">
        <f t="shared" si="160"/>
        <v/>
      </c>
      <c r="AZ345" s="97">
        <v>79.2</v>
      </c>
      <c r="BA345" s="68"/>
      <c r="BB345" s="68"/>
      <c r="BC345" s="68"/>
      <c r="BD345" s="68"/>
      <c r="BE345" s="15"/>
      <c r="BF345" s="5">
        <f t="shared" si="161"/>
        <v>11243</v>
      </c>
      <c r="BG345" s="41">
        <v>0</v>
      </c>
      <c r="BH345" s="42"/>
      <c r="BI345" s="42"/>
      <c r="BJ345" s="42">
        <v>6063</v>
      </c>
      <c r="BK345" s="42"/>
      <c r="BL345" s="42"/>
      <c r="BM345" s="15">
        <v>5180</v>
      </c>
    </row>
    <row r="346" spans="1:65" outlineLevel="5">
      <c r="A346" s="22">
        <f t="shared" si="144"/>
        <v>10</v>
      </c>
      <c r="B346" s="9">
        <f t="shared" si="128"/>
        <v>44124</v>
      </c>
      <c r="C346" s="51">
        <v>366569</v>
      </c>
      <c r="D346" s="64">
        <f t="shared" si="151"/>
        <v>33.5</v>
      </c>
      <c r="E346" s="12">
        <v>34</v>
      </c>
      <c r="F346" s="12">
        <v>33</v>
      </c>
      <c r="G346" s="12">
        <v>35</v>
      </c>
      <c r="H346" s="12">
        <v>34</v>
      </c>
      <c r="I346" s="12">
        <v>33</v>
      </c>
      <c r="J346" s="12">
        <v>32</v>
      </c>
      <c r="K346" s="12">
        <v>34</v>
      </c>
      <c r="L346" s="12">
        <v>33</v>
      </c>
      <c r="M346" s="74" t="str">
        <f t="shared" si="152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5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4"/>
        <v/>
      </c>
      <c r="AF346" s="41"/>
      <c r="AG346" s="41"/>
      <c r="AH346" s="41"/>
      <c r="AI346" s="41"/>
      <c r="AJ346" s="41"/>
      <c r="AK346" s="41"/>
      <c r="AL346" s="41"/>
      <c r="AM346" s="41"/>
      <c r="AN346" s="45">
        <f t="shared" si="155"/>
        <v>23.880239520958085</v>
      </c>
      <c r="AO346" s="41">
        <v>1670</v>
      </c>
      <c r="AP346" s="110"/>
      <c r="AQ346" s="111"/>
      <c r="AR346" s="126" t="str">
        <f t="shared" si="156"/>
        <v/>
      </c>
      <c r="AS346" s="126" t="str">
        <f t="shared" si="157"/>
        <v/>
      </c>
      <c r="AT346" s="127">
        <v>1909</v>
      </c>
      <c r="AU346" s="128"/>
      <c r="AV346" s="129"/>
      <c r="AW346" s="126" t="str">
        <f t="shared" si="158"/>
        <v/>
      </c>
      <c r="AX346" s="126" t="str">
        <f t="shared" si="159"/>
        <v/>
      </c>
      <c r="AY346" s="64" t="str">
        <f t="shared" si="160"/>
        <v/>
      </c>
      <c r="AZ346" s="97">
        <v>79.099999999999994</v>
      </c>
      <c r="BA346" s="68"/>
      <c r="BB346" s="68"/>
      <c r="BC346" s="68"/>
      <c r="BD346" s="68"/>
      <c r="BE346" s="15"/>
      <c r="BF346" s="5">
        <f t="shared" si="161"/>
        <v>9768</v>
      </c>
      <c r="BG346" s="41">
        <v>3180</v>
      </c>
      <c r="BH346" s="42"/>
      <c r="BI346" s="42"/>
      <c r="BJ346" s="42">
        <v>2088</v>
      </c>
      <c r="BK346" s="42"/>
      <c r="BL346" s="42"/>
      <c r="BM346" s="15">
        <v>4500</v>
      </c>
    </row>
    <row r="347" spans="1:65" outlineLevel="5">
      <c r="A347" s="22">
        <f t="shared" si="144"/>
        <v>10</v>
      </c>
      <c r="B347" s="9">
        <f t="shared" si="128"/>
        <v>44125</v>
      </c>
      <c r="C347" s="51">
        <v>384821</v>
      </c>
      <c r="D347" s="64">
        <f t="shared" si="151"/>
        <v>33.5</v>
      </c>
      <c r="E347" s="12">
        <v>34</v>
      </c>
      <c r="F347" s="12">
        <v>33</v>
      </c>
      <c r="G347" s="12">
        <v>35</v>
      </c>
      <c r="H347" s="12">
        <v>34</v>
      </c>
      <c r="I347" s="12">
        <v>33</v>
      </c>
      <c r="J347" s="12">
        <v>32</v>
      </c>
      <c r="K347" s="12">
        <v>34</v>
      </c>
      <c r="L347" s="12">
        <v>33</v>
      </c>
      <c r="M347" s="74" t="str">
        <f t="shared" si="152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4"/>
        <v/>
      </c>
      <c r="AF347" s="41"/>
      <c r="AG347" s="41"/>
      <c r="AH347" s="41"/>
      <c r="AI347" s="41"/>
      <c r="AJ347" s="41"/>
      <c r="AK347" s="41"/>
      <c r="AL347" s="41"/>
      <c r="AM347" s="41"/>
      <c r="AN347" s="45">
        <f t="shared" si="155"/>
        <v>25.596919127086007</v>
      </c>
      <c r="AO347" s="41">
        <v>1558</v>
      </c>
      <c r="AP347" s="110"/>
      <c r="AQ347" s="111"/>
      <c r="AR347" s="126" t="str">
        <f t="shared" si="156"/>
        <v/>
      </c>
      <c r="AS347" s="126" t="str">
        <f t="shared" si="157"/>
        <v/>
      </c>
      <c r="AT347" s="127">
        <v>1925</v>
      </c>
      <c r="AU347" s="128"/>
      <c r="AV347" s="129"/>
      <c r="AW347" s="126" t="str">
        <f t="shared" si="158"/>
        <v/>
      </c>
      <c r="AX347" s="126" t="str">
        <f t="shared" si="159"/>
        <v/>
      </c>
      <c r="AY347" s="64" t="str">
        <f t="shared" si="160"/>
        <v/>
      </c>
      <c r="AZ347" s="97">
        <v>78.8</v>
      </c>
      <c r="BA347" s="68"/>
      <c r="BB347" s="68"/>
      <c r="BC347" s="68"/>
      <c r="BD347" s="68"/>
      <c r="BE347" s="15"/>
      <c r="BF347" s="5">
        <f t="shared" si="161"/>
        <v>12900</v>
      </c>
      <c r="BG347" s="41">
        <v>8470</v>
      </c>
      <c r="BH347" s="42"/>
      <c r="BI347" s="42"/>
      <c r="BJ347" s="42">
        <v>0</v>
      </c>
      <c r="BK347" s="42"/>
      <c r="BL347" s="42"/>
      <c r="BM347" s="15">
        <v>4430</v>
      </c>
    </row>
    <row r="348" spans="1:65" outlineLevel="5">
      <c r="A348" s="22">
        <f t="shared" si="144"/>
        <v>10</v>
      </c>
      <c r="B348" s="9">
        <f t="shared" si="128"/>
        <v>44126</v>
      </c>
      <c r="C348" s="51">
        <v>512832</v>
      </c>
      <c r="D348" s="64">
        <f t="shared" si="151"/>
        <v>33.799999999999997</v>
      </c>
      <c r="E348" s="12">
        <v>35</v>
      </c>
      <c r="F348" s="12">
        <v>33</v>
      </c>
      <c r="G348" s="12">
        <v>35</v>
      </c>
      <c r="H348" s="12">
        <v>34</v>
      </c>
      <c r="I348" s="12">
        <v>34</v>
      </c>
      <c r="J348" s="12">
        <v>32</v>
      </c>
      <c r="K348" s="12">
        <v>34</v>
      </c>
      <c r="L348" s="12">
        <v>33</v>
      </c>
      <c r="M348" s="74" t="str">
        <f t="shared" si="152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5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4"/>
        <v/>
      </c>
      <c r="AF348" s="41"/>
      <c r="AG348" s="41"/>
      <c r="AH348" s="41"/>
      <c r="AI348" s="41"/>
      <c r="AJ348" s="41"/>
      <c r="AK348" s="41"/>
      <c r="AL348" s="41"/>
      <c r="AM348" s="41"/>
      <c r="AN348" s="45">
        <f t="shared" si="155"/>
        <v>24.496314496314497</v>
      </c>
      <c r="AO348" s="41">
        <v>1628</v>
      </c>
      <c r="AP348" s="110"/>
      <c r="AQ348" s="111"/>
      <c r="AR348" s="126" t="str">
        <f t="shared" si="156"/>
        <v/>
      </c>
      <c r="AS348" s="126" t="str">
        <f t="shared" si="157"/>
        <v/>
      </c>
      <c r="AT348" s="127">
        <v>1878</v>
      </c>
      <c r="AU348" s="128"/>
      <c r="AV348" s="129"/>
      <c r="AW348" s="126" t="str">
        <f t="shared" si="158"/>
        <v/>
      </c>
      <c r="AX348" s="126" t="str">
        <f t="shared" si="159"/>
        <v/>
      </c>
      <c r="AY348" s="64" t="str">
        <f t="shared" si="160"/>
        <v/>
      </c>
      <c r="AZ348" s="97">
        <v>78.400000000000006</v>
      </c>
      <c r="BA348" s="68"/>
      <c r="BB348" s="68"/>
      <c r="BC348" s="68"/>
      <c r="BD348" s="68"/>
      <c r="BE348" s="15"/>
      <c r="BF348" s="5">
        <f t="shared" si="161"/>
        <v>13180</v>
      </c>
      <c r="BG348" s="41">
        <v>8470</v>
      </c>
      <c r="BH348" s="42"/>
      <c r="BI348" s="42"/>
      <c r="BJ348" s="42">
        <v>0</v>
      </c>
      <c r="BK348" s="42"/>
      <c r="BL348" s="42"/>
      <c r="BM348" s="15">
        <v>4710</v>
      </c>
    </row>
    <row r="349" spans="1:65" outlineLevel="5">
      <c r="A349" s="22">
        <f t="shared" si="144"/>
        <v>10</v>
      </c>
      <c r="B349" s="9">
        <f t="shared" si="128"/>
        <v>44127</v>
      </c>
      <c r="C349" s="51">
        <v>404636</v>
      </c>
      <c r="D349" s="64">
        <f t="shared" si="151"/>
        <v>33.799999999999997</v>
      </c>
      <c r="E349" s="12">
        <v>35</v>
      </c>
      <c r="F349" s="12">
        <v>33</v>
      </c>
      <c r="G349" s="12">
        <v>35</v>
      </c>
      <c r="H349" s="12">
        <v>34</v>
      </c>
      <c r="I349" s="12">
        <v>34</v>
      </c>
      <c r="J349" s="12">
        <v>32</v>
      </c>
      <c r="K349" s="12">
        <v>34</v>
      </c>
      <c r="L349" s="12">
        <v>33</v>
      </c>
      <c r="M349" s="74">
        <f t="shared" si="152"/>
        <v>7.4</v>
      </c>
      <c r="N349" s="83">
        <v>7.36</v>
      </c>
      <c r="O349" s="83">
        <v>7.41</v>
      </c>
      <c r="P349" s="83">
        <v>7.33</v>
      </c>
      <c r="Q349" s="83">
        <v>7.38</v>
      </c>
      <c r="R349" s="83"/>
      <c r="S349" s="83"/>
      <c r="T349" s="83"/>
      <c r="U349" s="83"/>
      <c r="V349" s="5" t="str">
        <f t="shared" si="15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4"/>
        <v/>
      </c>
      <c r="AF349" s="41"/>
      <c r="AG349" s="41"/>
      <c r="AH349" s="41"/>
      <c r="AI349" s="41"/>
      <c r="AJ349" s="41"/>
      <c r="AK349" s="41"/>
      <c r="AL349" s="41"/>
      <c r="AM349" s="41"/>
      <c r="AN349" s="45">
        <f t="shared" si="155"/>
        <v>28.628858578607321</v>
      </c>
      <c r="AO349" s="41">
        <v>1393</v>
      </c>
      <c r="AP349" s="110">
        <v>3.01</v>
      </c>
      <c r="AQ349" s="111">
        <v>2.2599999999999998</v>
      </c>
      <c r="AR349" s="126">
        <f t="shared" si="156"/>
        <v>75.083056478405325</v>
      </c>
      <c r="AS349" s="126">
        <f t="shared" si="157"/>
        <v>24.916943521594675</v>
      </c>
      <c r="AT349" s="127">
        <v>1854</v>
      </c>
      <c r="AU349" s="128">
        <v>2.09</v>
      </c>
      <c r="AV349" s="129">
        <v>1.24</v>
      </c>
      <c r="AW349" s="126">
        <f t="shared" si="158"/>
        <v>59.330143540669852</v>
      </c>
      <c r="AX349" s="126">
        <f t="shared" si="159"/>
        <v>40.669856459330148</v>
      </c>
      <c r="AY349" s="64">
        <f t="shared" si="160"/>
        <v>51.587714731910509</v>
      </c>
      <c r="AZ349" s="97">
        <v>78.599999999999994</v>
      </c>
      <c r="BA349" s="68"/>
      <c r="BB349" s="68"/>
      <c r="BC349" s="68"/>
      <c r="BD349" s="68"/>
      <c r="BE349" s="15"/>
      <c r="BF349" s="5">
        <f t="shared" si="161"/>
        <v>17058</v>
      </c>
      <c r="BG349" s="41">
        <v>8470</v>
      </c>
      <c r="BH349" s="42"/>
      <c r="BI349" s="42"/>
      <c r="BJ349" s="42">
        <v>3688</v>
      </c>
      <c r="BK349" s="42"/>
      <c r="BL349" s="42"/>
      <c r="BM349" s="15">
        <v>4900</v>
      </c>
    </row>
    <row r="350" spans="1:65" outlineLevel="5">
      <c r="A350" s="22">
        <f t="shared" si="144"/>
        <v>10</v>
      </c>
      <c r="B350" s="9">
        <f t="shared" si="128"/>
        <v>44128</v>
      </c>
      <c r="C350" s="51">
        <v>381105</v>
      </c>
      <c r="D350" s="64">
        <f t="shared" si="151"/>
        <v>34.299999999999997</v>
      </c>
      <c r="E350" s="12">
        <v>35</v>
      </c>
      <c r="F350" s="12">
        <v>34</v>
      </c>
      <c r="G350" s="12">
        <v>36</v>
      </c>
      <c r="H350" s="12">
        <v>34</v>
      </c>
      <c r="I350" s="12">
        <v>34</v>
      </c>
      <c r="J350" s="12">
        <v>33</v>
      </c>
      <c r="K350" s="12">
        <v>35</v>
      </c>
      <c r="L350" s="12">
        <v>33</v>
      </c>
      <c r="M350" s="74" t="str">
        <f t="shared" si="152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4"/>
        <v/>
      </c>
      <c r="AF350" s="41"/>
      <c r="AG350" s="41"/>
      <c r="AH350" s="41"/>
      <c r="AI350" s="41"/>
      <c r="AJ350" s="41"/>
      <c r="AK350" s="41"/>
      <c r="AL350" s="41"/>
      <c r="AM350" s="41"/>
      <c r="AN350" s="45">
        <f t="shared" si="155"/>
        <v>27.408934707903779</v>
      </c>
      <c r="AO350" s="41">
        <v>1455</v>
      </c>
      <c r="AP350" s="110"/>
      <c r="AQ350" s="111"/>
      <c r="AR350" s="126" t="str">
        <f t="shared" si="156"/>
        <v/>
      </c>
      <c r="AS350" s="126" t="str">
        <f t="shared" si="157"/>
        <v/>
      </c>
      <c r="AT350" s="127">
        <v>1846</v>
      </c>
      <c r="AU350" s="128"/>
      <c r="AV350" s="129"/>
      <c r="AW350" s="126" t="str">
        <f t="shared" si="158"/>
        <v/>
      </c>
      <c r="AX350" s="126" t="str">
        <f t="shared" si="159"/>
        <v/>
      </c>
      <c r="AY350" s="64" t="str">
        <f t="shared" si="160"/>
        <v/>
      </c>
      <c r="AZ350" s="97"/>
      <c r="BA350" s="68"/>
      <c r="BB350" s="68"/>
      <c r="BC350" s="68"/>
      <c r="BD350" s="68"/>
      <c r="BE350" s="15"/>
      <c r="BF350" s="5">
        <f t="shared" si="161"/>
        <v>13038</v>
      </c>
      <c r="BG350" s="41">
        <v>8470</v>
      </c>
      <c r="BH350" s="42"/>
      <c r="BI350" s="42"/>
      <c r="BJ350" s="42">
        <v>98</v>
      </c>
      <c r="BK350" s="42"/>
      <c r="BL350" s="42"/>
      <c r="BM350" s="15">
        <v>4470</v>
      </c>
    </row>
    <row r="351" spans="1:65" outlineLevel="5">
      <c r="A351" s="22">
        <f t="shared" si="144"/>
        <v>10</v>
      </c>
      <c r="B351" s="9">
        <f t="shared" si="128"/>
        <v>44129</v>
      </c>
      <c r="C351" s="51">
        <v>366030</v>
      </c>
      <c r="D351" s="64">
        <f t="shared" si="151"/>
        <v>34</v>
      </c>
      <c r="E351" s="12">
        <v>35</v>
      </c>
      <c r="F351" s="12">
        <v>33</v>
      </c>
      <c r="G351" s="12">
        <v>36</v>
      </c>
      <c r="H351" s="12">
        <v>34</v>
      </c>
      <c r="I351" s="12">
        <v>34</v>
      </c>
      <c r="J351" s="12">
        <v>32</v>
      </c>
      <c r="K351" s="12">
        <v>35</v>
      </c>
      <c r="L351" s="12">
        <v>33</v>
      </c>
      <c r="M351" s="74" t="str">
        <f t="shared" si="152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5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4"/>
        <v/>
      </c>
      <c r="AF351" s="41"/>
      <c r="AG351" s="41"/>
      <c r="AH351" s="41"/>
      <c r="AI351" s="41"/>
      <c r="AJ351" s="41"/>
      <c r="AK351" s="41"/>
      <c r="AL351" s="41"/>
      <c r="AM351" s="41"/>
      <c r="AN351" s="45">
        <f t="shared" si="155"/>
        <v>25.745642349903164</v>
      </c>
      <c r="AO351" s="41">
        <v>1549</v>
      </c>
      <c r="AP351" s="110"/>
      <c r="AQ351" s="111"/>
      <c r="AR351" s="126" t="str">
        <f t="shared" si="156"/>
        <v/>
      </c>
      <c r="AS351" s="126" t="str">
        <f t="shared" si="157"/>
        <v/>
      </c>
      <c r="AT351" s="127">
        <v>1695</v>
      </c>
      <c r="AU351" s="128"/>
      <c r="AV351" s="129"/>
      <c r="AW351" s="126" t="str">
        <f t="shared" si="158"/>
        <v/>
      </c>
      <c r="AX351" s="126" t="str">
        <f t="shared" si="159"/>
        <v/>
      </c>
      <c r="AY351" s="64" t="str">
        <f t="shared" si="160"/>
        <v/>
      </c>
      <c r="AZ351" s="97"/>
      <c r="BA351" s="68"/>
      <c r="BB351" s="68"/>
      <c r="BC351" s="68"/>
      <c r="BD351" s="68"/>
      <c r="BE351" s="15"/>
      <c r="BF351" s="5">
        <f t="shared" si="161"/>
        <v>12880</v>
      </c>
      <c r="BG351" s="41">
        <v>8420</v>
      </c>
      <c r="BH351" s="42"/>
      <c r="BI351" s="42"/>
      <c r="BJ351" s="42">
        <v>0</v>
      </c>
      <c r="BK351" s="42"/>
      <c r="BL351" s="42"/>
      <c r="BM351" s="15">
        <v>4460</v>
      </c>
    </row>
    <row r="352" spans="1:65" outlineLevel="5">
      <c r="A352" s="22">
        <f t="shared" si="144"/>
        <v>10</v>
      </c>
      <c r="B352" s="9">
        <f t="shared" ref="B352:B415" si="162">B351+1</f>
        <v>44130</v>
      </c>
      <c r="C352" s="51">
        <v>367102</v>
      </c>
      <c r="D352" s="64">
        <f t="shared" si="151"/>
        <v>34.299999999999997</v>
      </c>
      <c r="E352" s="12">
        <v>35</v>
      </c>
      <c r="F352" s="12">
        <v>35</v>
      </c>
      <c r="G352" s="12">
        <v>36</v>
      </c>
      <c r="H352" s="12">
        <v>34</v>
      </c>
      <c r="I352" s="12">
        <v>34</v>
      </c>
      <c r="J352" s="12">
        <v>32</v>
      </c>
      <c r="K352" s="12">
        <v>35</v>
      </c>
      <c r="L352" s="12">
        <v>33</v>
      </c>
      <c r="M352" s="74" t="str">
        <f t="shared" si="152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3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4"/>
        <v/>
      </c>
      <c r="AF352" s="41"/>
      <c r="AG352" s="41"/>
      <c r="AH352" s="41"/>
      <c r="AI352" s="41"/>
      <c r="AJ352" s="41"/>
      <c r="AK352" s="41"/>
      <c r="AL352" s="41"/>
      <c r="AM352" s="41"/>
      <c r="AN352" s="45">
        <f t="shared" si="155"/>
        <v>33.853989813242784</v>
      </c>
      <c r="AO352" s="41">
        <v>1178</v>
      </c>
      <c r="AP352" s="110"/>
      <c r="AQ352" s="111"/>
      <c r="AR352" s="126" t="str">
        <f t="shared" si="156"/>
        <v/>
      </c>
      <c r="AS352" s="126" t="str">
        <f t="shared" si="157"/>
        <v/>
      </c>
      <c r="AT352" s="127">
        <v>1522</v>
      </c>
      <c r="AU352" s="128"/>
      <c r="AV352" s="129"/>
      <c r="AW352" s="126" t="str">
        <f t="shared" si="158"/>
        <v/>
      </c>
      <c r="AX352" s="126" t="str">
        <f t="shared" si="159"/>
        <v/>
      </c>
      <c r="AY352" s="64" t="str">
        <f t="shared" si="160"/>
        <v/>
      </c>
      <c r="AZ352" s="97">
        <v>78.599999999999994</v>
      </c>
      <c r="BA352" s="68"/>
      <c r="BB352" s="68"/>
      <c r="BC352" s="68"/>
      <c r="BD352" s="68"/>
      <c r="BE352" s="15"/>
      <c r="BF352" s="5">
        <f t="shared" si="161"/>
        <v>9390</v>
      </c>
      <c r="BG352" s="41">
        <v>4850</v>
      </c>
      <c r="BH352" s="42"/>
      <c r="BI352" s="42"/>
      <c r="BJ352" s="42">
        <v>0</v>
      </c>
      <c r="BK352" s="42"/>
      <c r="BL352" s="42"/>
      <c r="BM352" s="15">
        <v>4540</v>
      </c>
    </row>
    <row r="353" spans="1:65" outlineLevel="5">
      <c r="A353" s="22">
        <f t="shared" si="144"/>
        <v>10</v>
      </c>
      <c r="B353" s="9">
        <f t="shared" si="162"/>
        <v>44131</v>
      </c>
      <c r="C353" s="51">
        <v>364471</v>
      </c>
      <c r="D353" s="64">
        <f t="shared" si="151"/>
        <v>34.299999999999997</v>
      </c>
      <c r="E353" s="12">
        <v>35</v>
      </c>
      <c r="F353" s="12">
        <v>33</v>
      </c>
      <c r="G353" s="12">
        <v>37</v>
      </c>
      <c r="H353" s="12">
        <v>34</v>
      </c>
      <c r="I353" s="12">
        <v>34</v>
      </c>
      <c r="J353" s="12">
        <v>32</v>
      </c>
      <c r="K353" s="12">
        <v>36</v>
      </c>
      <c r="L353" s="12">
        <v>33</v>
      </c>
      <c r="M353" s="74" t="str">
        <f t="shared" si="152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4"/>
        <v/>
      </c>
      <c r="AF353" s="41"/>
      <c r="AG353" s="41"/>
      <c r="AH353" s="41"/>
      <c r="AI353" s="41"/>
      <c r="AJ353" s="41"/>
      <c r="AK353" s="41"/>
      <c r="AL353" s="41"/>
      <c r="AM353" s="41"/>
      <c r="AN353" s="45">
        <f t="shared" si="155"/>
        <v>28.587813620071685</v>
      </c>
      <c r="AO353" s="41">
        <v>1395</v>
      </c>
      <c r="AP353" s="110"/>
      <c r="AQ353" s="111"/>
      <c r="AR353" s="126" t="str">
        <f t="shared" si="156"/>
        <v/>
      </c>
      <c r="AS353" s="126" t="str">
        <f t="shared" si="157"/>
        <v/>
      </c>
      <c r="AT353" s="127">
        <v>1580</v>
      </c>
      <c r="AU353" s="128"/>
      <c r="AV353" s="129"/>
      <c r="AW353" s="126" t="str">
        <f t="shared" si="158"/>
        <v/>
      </c>
      <c r="AX353" s="126" t="str">
        <f t="shared" si="159"/>
        <v/>
      </c>
      <c r="AY353" s="64" t="str">
        <f t="shared" si="160"/>
        <v/>
      </c>
      <c r="AZ353" s="97">
        <v>78.5</v>
      </c>
      <c r="BA353" s="68"/>
      <c r="BB353" s="68"/>
      <c r="BC353" s="68"/>
      <c r="BD353" s="68"/>
      <c r="BE353" s="15"/>
      <c r="BF353" s="5">
        <f t="shared" si="161"/>
        <v>12990</v>
      </c>
      <c r="BG353" s="41">
        <v>8400</v>
      </c>
      <c r="BH353" s="42"/>
      <c r="BI353" s="42"/>
      <c r="BJ353" s="42">
        <v>0</v>
      </c>
      <c r="BK353" s="42"/>
      <c r="BL353" s="42"/>
      <c r="BM353" s="15">
        <v>4590</v>
      </c>
    </row>
    <row r="354" spans="1:65" outlineLevel="5">
      <c r="A354" s="22">
        <f t="shared" si="144"/>
        <v>10</v>
      </c>
      <c r="B354" s="9">
        <f t="shared" si="162"/>
        <v>44132</v>
      </c>
      <c r="C354" s="51">
        <v>357321</v>
      </c>
      <c r="D354" s="64">
        <f t="shared" si="151"/>
        <v>34</v>
      </c>
      <c r="E354" s="12">
        <v>35</v>
      </c>
      <c r="F354" s="12">
        <v>33</v>
      </c>
      <c r="G354" s="12">
        <v>36</v>
      </c>
      <c r="H354" s="12">
        <v>34</v>
      </c>
      <c r="I354" s="12">
        <v>34</v>
      </c>
      <c r="J354" s="12">
        <v>32</v>
      </c>
      <c r="K354" s="12">
        <v>35</v>
      </c>
      <c r="L354" s="12">
        <v>33</v>
      </c>
      <c r="M354" s="74" t="str">
        <f t="shared" si="152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5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4"/>
        <v/>
      </c>
      <c r="AF354" s="41"/>
      <c r="AG354" s="41"/>
      <c r="AH354" s="41"/>
      <c r="AI354" s="41"/>
      <c r="AJ354" s="41"/>
      <c r="AK354" s="41"/>
      <c r="AL354" s="41"/>
      <c r="AM354" s="41"/>
      <c r="AN354" s="45">
        <f t="shared" si="155"/>
        <v>35.105633802816904</v>
      </c>
      <c r="AO354" s="41">
        <v>1136</v>
      </c>
      <c r="AP354" s="110"/>
      <c r="AQ354" s="111"/>
      <c r="AR354" s="126" t="str">
        <f t="shared" si="156"/>
        <v/>
      </c>
      <c r="AS354" s="126" t="str">
        <f t="shared" si="157"/>
        <v/>
      </c>
      <c r="AT354" s="127">
        <v>1373</v>
      </c>
      <c r="AU354" s="128"/>
      <c r="AV354" s="129"/>
      <c r="AW354" s="126" t="str">
        <f t="shared" si="158"/>
        <v/>
      </c>
      <c r="AX354" s="126" t="str">
        <f t="shared" si="159"/>
        <v/>
      </c>
      <c r="AY354" s="64" t="str">
        <f t="shared" si="160"/>
        <v/>
      </c>
      <c r="AZ354" s="97">
        <v>78.7</v>
      </c>
      <c r="BA354" s="68"/>
      <c r="BB354" s="68"/>
      <c r="BC354" s="68"/>
      <c r="BD354" s="68"/>
      <c r="BE354" s="15"/>
      <c r="BF354" s="5">
        <f t="shared" si="161"/>
        <v>13060</v>
      </c>
      <c r="BG354" s="41">
        <v>8450</v>
      </c>
      <c r="BH354" s="42"/>
      <c r="BI354" s="42"/>
      <c r="BJ354" s="42">
        <v>0</v>
      </c>
      <c r="BK354" s="42"/>
      <c r="BL354" s="42"/>
      <c r="BM354" s="15">
        <v>4610</v>
      </c>
    </row>
    <row r="355" spans="1:65" outlineLevel="5">
      <c r="A355" s="22">
        <f t="shared" si="144"/>
        <v>10</v>
      </c>
      <c r="B355" s="9">
        <f t="shared" si="162"/>
        <v>44133</v>
      </c>
      <c r="C355" s="51">
        <v>355400</v>
      </c>
      <c r="D355" s="64">
        <f t="shared" si="151"/>
        <v>34.799999999999997</v>
      </c>
      <c r="E355" s="12">
        <v>35</v>
      </c>
      <c r="F355" s="12">
        <v>34</v>
      </c>
      <c r="G355" s="12">
        <v>36</v>
      </c>
      <c r="H355" s="12">
        <v>36</v>
      </c>
      <c r="I355" s="12">
        <v>34</v>
      </c>
      <c r="J355" s="12">
        <v>33</v>
      </c>
      <c r="K355" s="12">
        <v>35</v>
      </c>
      <c r="L355" s="12">
        <v>35</v>
      </c>
      <c r="M355" s="74" t="str">
        <f t="shared" si="152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4"/>
        <v/>
      </c>
      <c r="AF355" s="41"/>
      <c r="AG355" s="41"/>
      <c r="AH355" s="41"/>
      <c r="AI355" s="41"/>
      <c r="AJ355" s="41"/>
      <c r="AK355" s="41"/>
      <c r="AL355" s="41"/>
      <c r="AM355" s="41"/>
      <c r="AN355" s="45">
        <f t="shared" si="155"/>
        <v>23.472630959387875</v>
      </c>
      <c r="AO355" s="41">
        <v>1699</v>
      </c>
      <c r="AP355" s="110"/>
      <c r="AQ355" s="111"/>
      <c r="AR355" s="126" t="str">
        <f t="shared" si="156"/>
        <v/>
      </c>
      <c r="AS355" s="126" t="str">
        <f t="shared" si="157"/>
        <v/>
      </c>
      <c r="AT355" s="127">
        <v>1744</v>
      </c>
      <c r="AU355" s="128"/>
      <c r="AV355" s="129"/>
      <c r="AW355" s="126" t="str">
        <f t="shared" si="158"/>
        <v/>
      </c>
      <c r="AX355" s="126" t="str">
        <f t="shared" si="159"/>
        <v/>
      </c>
      <c r="AY355" s="64" t="str">
        <f t="shared" si="160"/>
        <v/>
      </c>
      <c r="AZ355" s="97">
        <v>78.599999999999994</v>
      </c>
      <c r="BA355" s="68"/>
      <c r="BB355" s="68"/>
      <c r="BC355" s="68"/>
      <c r="BD355" s="68"/>
      <c r="BE355" s="15"/>
      <c r="BF355" s="5">
        <f t="shared" si="161"/>
        <v>15059</v>
      </c>
      <c r="BG355" s="41">
        <v>8350</v>
      </c>
      <c r="BH355" s="42"/>
      <c r="BI355" s="42"/>
      <c r="BJ355" s="42">
        <v>2209</v>
      </c>
      <c r="BK355" s="42"/>
      <c r="BL355" s="42"/>
      <c r="BM355" s="15">
        <v>4500</v>
      </c>
    </row>
    <row r="356" spans="1:65" outlineLevel="5">
      <c r="A356" s="22">
        <f t="shared" si="144"/>
        <v>10</v>
      </c>
      <c r="B356" s="9">
        <f t="shared" si="162"/>
        <v>44134</v>
      </c>
      <c r="C356" s="51">
        <v>352864</v>
      </c>
      <c r="D356" s="64">
        <f t="shared" si="151"/>
        <v>34.5</v>
      </c>
      <c r="E356" s="12">
        <v>35</v>
      </c>
      <c r="F356" s="12">
        <v>34</v>
      </c>
      <c r="G356" s="12">
        <v>36</v>
      </c>
      <c r="H356" s="12">
        <v>35</v>
      </c>
      <c r="I356" s="12">
        <v>34</v>
      </c>
      <c r="J356" s="12">
        <v>33</v>
      </c>
      <c r="K356" s="12">
        <v>35</v>
      </c>
      <c r="L356" s="12">
        <v>34</v>
      </c>
      <c r="M356" s="74">
        <f t="shared" si="152"/>
        <v>7.4</v>
      </c>
      <c r="N356" s="83">
        <v>7.34</v>
      </c>
      <c r="O356" s="83">
        <v>7.38</v>
      </c>
      <c r="P356" s="83">
        <v>7.35</v>
      </c>
      <c r="Q356" s="83">
        <v>7.38</v>
      </c>
      <c r="R356" s="83"/>
      <c r="S356" s="83"/>
      <c r="T356" s="83"/>
      <c r="U356" s="83"/>
      <c r="V356" s="5" t="str">
        <f t="shared" si="15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4"/>
        <v/>
      </c>
      <c r="AF356" s="41"/>
      <c r="AG356" s="41"/>
      <c r="AH356" s="41"/>
      <c r="AI356" s="41"/>
      <c r="AJ356" s="41"/>
      <c r="AK356" s="41"/>
      <c r="AL356" s="41"/>
      <c r="AM356" s="41"/>
      <c r="AN356" s="45">
        <f t="shared" si="155"/>
        <v>24.526445264452644</v>
      </c>
      <c r="AO356" s="41">
        <v>1626</v>
      </c>
      <c r="AP356" s="110">
        <v>3.04</v>
      </c>
      <c r="AQ356" s="111">
        <v>2.29</v>
      </c>
      <c r="AR356" s="126">
        <f t="shared" si="156"/>
        <v>75.328947368421055</v>
      </c>
      <c r="AS356" s="126">
        <f t="shared" si="157"/>
        <v>24.671052631578945</v>
      </c>
      <c r="AT356" s="127">
        <v>1845</v>
      </c>
      <c r="AU356" s="128">
        <v>2.13</v>
      </c>
      <c r="AV356" s="129">
        <v>1.26</v>
      </c>
      <c r="AW356" s="126">
        <f t="shared" si="158"/>
        <v>59.154929577464785</v>
      </c>
      <c r="AX356" s="126">
        <f t="shared" si="159"/>
        <v>40.845070422535215</v>
      </c>
      <c r="AY356" s="64">
        <f t="shared" si="160"/>
        <v>52.567384430055732</v>
      </c>
      <c r="AZ356" s="97">
        <v>78.5</v>
      </c>
      <c r="BA356" s="68">
        <v>62.82</v>
      </c>
      <c r="BB356" s="68"/>
      <c r="BC356" s="68"/>
      <c r="BD356" s="68"/>
      <c r="BE356" s="15"/>
      <c r="BF356" s="5">
        <f t="shared" si="161"/>
        <v>15485</v>
      </c>
      <c r="BG356" s="41">
        <v>8390</v>
      </c>
      <c r="BH356" s="42"/>
      <c r="BI356" s="42"/>
      <c r="BJ356" s="42">
        <v>2535</v>
      </c>
      <c r="BK356" s="42"/>
      <c r="BL356" s="42"/>
      <c r="BM356" s="15">
        <v>4560</v>
      </c>
    </row>
    <row r="357" spans="1:65" ht="17.25" outlineLevel="5" thickBot="1">
      <c r="A357" s="31">
        <f t="shared" si="144"/>
        <v>10</v>
      </c>
      <c r="B357" s="32">
        <f t="shared" si="162"/>
        <v>44135</v>
      </c>
      <c r="C357" s="51">
        <v>340492</v>
      </c>
      <c r="D357" s="64">
        <f t="shared" si="151"/>
        <v>34.5</v>
      </c>
      <c r="E357" s="12">
        <v>35</v>
      </c>
      <c r="F357" s="12">
        <v>34</v>
      </c>
      <c r="G357" s="12">
        <v>36</v>
      </c>
      <c r="H357" s="12">
        <v>35</v>
      </c>
      <c r="I357" s="12">
        <v>34</v>
      </c>
      <c r="J357" s="12">
        <v>33</v>
      </c>
      <c r="K357" s="12">
        <v>35</v>
      </c>
      <c r="L357" s="12">
        <v>34</v>
      </c>
      <c r="M357" s="74" t="str">
        <f t="shared" si="152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4"/>
        <v/>
      </c>
      <c r="AF357" s="41"/>
      <c r="AG357" s="41"/>
      <c r="AH357" s="41"/>
      <c r="AI357" s="41"/>
      <c r="AJ357" s="41"/>
      <c r="AK357" s="41"/>
      <c r="AL357" s="41"/>
      <c r="AM357" s="41"/>
      <c r="AN357" s="45">
        <f t="shared" si="155"/>
        <v>27.810320781032079</v>
      </c>
      <c r="AO357" s="41">
        <v>1434</v>
      </c>
      <c r="AP357" s="110"/>
      <c r="AQ357" s="111"/>
      <c r="AR357" s="126" t="str">
        <f t="shared" si="156"/>
        <v/>
      </c>
      <c r="AS357" s="126" t="str">
        <f t="shared" si="157"/>
        <v/>
      </c>
      <c r="AT357" s="127">
        <v>1709</v>
      </c>
      <c r="AU357" s="128"/>
      <c r="AV357" s="129"/>
      <c r="AW357" s="126" t="str">
        <f t="shared" si="158"/>
        <v/>
      </c>
      <c r="AX357" s="126" t="str">
        <f t="shared" si="159"/>
        <v/>
      </c>
      <c r="AY357" s="64" t="str">
        <f t="shared" si="160"/>
        <v/>
      </c>
      <c r="AZ357" s="97"/>
      <c r="BA357" s="68"/>
      <c r="BB357" s="68"/>
      <c r="BC357" s="68"/>
      <c r="BD357" s="68"/>
      <c r="BE357" s="15"/>
      <c r="BF357" s="5">
        <f t="shared" si="161"/>
        <v>16187</v>
      </c>
      <c r="BG357" s="41">
        <v>8430</v>
      </c>
      <c r="BH357" s="42"/>
      <c r="BI357" s="42"/>
      <c r="BJ357" s="42">
        <v>3072</v>
      </c>
      <c r="BK357" s="42"/>
      <c r="BL357" s="42"/>
      <c r="BM357" s="15">
        <v>4685</v>
      </c>
    </row>
    <row r="358" spans="1:65" outlineLevel="4">
      <c r="A358" s="157" t="s">
        <v>48</v>
      </c>
      <c r="B358" s="158"/>
      <c r="C358" s="50">
        <f t="shared" ref="C358:BM358" si="163">SUBTOTAL(4,C327:C357)</f>
        <v>512832</v>
      </c>
      <c r="D358" s="60">
        <f t="shared" si="163"/>
        <v>36.299999999999997</v>
      </c>
      <c r="E358" s="28">
        <f t="shared" si="163"/>
        <v>37</v>
      </c>
      <c r="F358" s="28">
        <f t="shared" si="163"/>
        <v>36</v>
      </c>
      <c r="G358" s="28">
        <f t="shared" si="163"/>
        <v>37</v>
      </c>
      <c r="H358" s="28">
        <f t="shared" si="163"/>
        <v>37</v>
      </c>
      <c r="I358" s="28">
        <f t="shared" si="163"/>
        <v>36</v>
      </c>
      <c r="J358" s="28">
        <f t="shared" si="163"/>
        <v>35</v>
      </c>
      <c r="K358" s="28">
        <f t="shared" si="163"/>
        <v>36</v>
      </c>
      <c r="L358" s="28">
        <f t="shared" si="163"/>
        <v>36</v>
      </c>
      <c r="M358" s="71">
        <f t="shared" si="163"/>
        <v>7.4</v>
      </c>
      <c r="N358" s="82">
        <f t="shared" si="163"/>
        <v>7.36</v>
      </c>
      <c r="O358" s="82">
        <f t="shared" si="163"/>
        <v>7.41</v>
      </c>
      <c r="P358" s="82">
        <f t="shared" si="163"/>
        <v>7.38</v>
      </c>
      <c r="Q358" s="82">
        <f t="shared" si="163"/>
        <v>7.4</v>
      </c>
      <c r="R358" s="82">
        <f t="shared" si="163"/>
        <v>0</v>
      </c>
      <c r="S358" s="82">
        <f t="shared" si="163"/>
        <v>0</v>
      </c>
      <c r="T358" s="82">
        <f t="shared" si="163"/>
        <v>0</v>
      </c>
      <c r="U358" s="82">
        <f t="shared" si="163"/>
        <v>0</v>
      </c>
      <c r="V358" s="29">
        <f t="shared" si="163"/>
        <v>0</v>
      </c>
      <c r="W358" s="39">
        <f t="shared" si="163"/>
        <v>0</v>
      </c>
      <c r="X358" s="39">
        <f t="shared" si="163"/>
        <v>0</v>
      </c>
      <c r="Y358" s="39">
        <f t="shared" si="163"/>
        <v>0</v>
      </c>
      <c r="Z358" s="39">
        <f t="shared" si="163"/>
        <v>0</v>
      </c>
      <c r="AA358" s="39">
        <f t="shared" si="163"/>
        <v>0</v>
      </c>
      <c r="AB358" s="39">
        <f t="shared" si="163"/>
        <v>0</v>
      </c>
      <c r="AC358" s="39">
        <f t="shared" si="163"/>
        <v>0</v>
      </c>
      <c r="AD358" s="39">
        <f t="shared" si="163"/>
        <v>0</v>
      </c>
      <c r="AE358" s="29">
        <f t="shared" si="163"/>
        <v>0</v>
      </c>
      <c r="AF358" s="39">
        <f t="shared" si="163"/>
        <v>0</v>
      </c>
      <c r="AG358" s="39">
        <f t="shared" si="163"/>
        <v>0</v>
      </c>
      <c r="AH358" s="39">
        <f t="shared" si="163"/>
        <v>0</v>
      </c>
      <c r="AI358" s="39">
        <f t="shared" si="163"/>
        <v>0</v>
      </c>
      <c r="AJ358" s="39">
        <f t="shared" si="163"/>
        <v>0</v>
      </c>
      <c r="AK358" s="39">
        <f t="shared" si="163"/>
        <v>0</v>
      </c>
      <c r="AL358" s="39">
        <f t="shared" si="163"/>
        <v>0</v>
      </c>
      <c r="AM358" s="39">
        <f t="shared" si="163"/>
        <v>0</v>
      </c>
      <c r="AN358" s="39">
        <f t="shared" si="163"/>
        <v>35.105633802816904</v>
      </c>
      <c r="AO358" s="39">
        <f t="shared" si="163"/>
        <v>1977</v>
      </c>
      <c r="AP358" s="104">
        <f t="shared" si="163"/>
        <v>3.04</v>
      </c>
      <c r="AQ358" s="105">
        <f t="shared" si="163"/>
        <v>2.29</v>
      </c>
      <c r="AR358" s="106">
        <f t="shared" si="163"/>
        <v>75.328947368421055</v>
      </c>
      <c r="AS358" s="106">
        <f t="shared" si="163"/>
        <v>26.779661016949149</v>
      </c>
      <c r="AT358" s="107">
        <f t="shared" si="163"/>
        <v>1925</v>
      </c>
      <c r="AU358" s="108">
        <f t="shared" si="163"/>
        <v>2.13</v>
      </c>
      <c r="AV358" s="109">
        <f t="shared" si="163"/>
        <v>1.26</v>
      </c>
      <c r="AW358" s="106">
        <f t="shared" si="163"/>
        <v>59.444444444444443</v>
      </c>
      <c r="AX358" s="106">
        <f t="shared" si="163"/>
        <v>40.845070422535215</v>
      </c>
      <c r="AY358" s="60">
        <f t="shared" si="163"/>
        <v>52.567384430055732</v>
      </c>
      <c r="AZ358" s="96">
        <f t="shared" si="163"/>
        <v>79.2</v>
      </c>
      <c r="BA358" s="67">
        <f t="shared" si="163"/>
        <v>62.82</v>
      </c>
      <c r="BB358" s="67">
        <f t="shared" si="163"/>
        <v>0</v>
      </c>
      <c r="BC358" s="67">
        <f t="shared" si="163"/>
        <v>0</v>
      </c>
      <c r="BD358" s="67">
        <f t="shared" si="163"/>
        <v>0</v>
      </c>
      <c r="BE358" s="27">
        <f t="shared" si="163"/>
        <v>0</v>
      </c>
      <c r="BF358" s="29">
        <f t="shared" si="163"/>
        <v>18678</v>
      </c>
      <c r="BG358" s="39">
        <f t="shared" si="163"/>
        <v>8590</v>
      </c>
      <c r="BH358" s="40">
        <f t="shared" si="163"/>
        <v>0</v>
      </c>
      <c r="BI358" s="40">
        <f t="shared" si="163"/>
        <v>0</v>
      </c>
      <c r="BJ358" s="40">
        <f t="shared" si="163"/>
        <v>8188</v>
      </c>
      <c r="BK358" s="40">
        <f t="shared" si="163"/>
        <v>0</v>
      </c>
      <c r="BL358" s="40">
        <f t="shared" si="163"/>
        <v>0</v>
      </c>
      <c r="BM358" s="27">
        <f t="shared" si="163"/>
        <v>5180</v>
      </c>
    </row>
    <row r="359" spans="1:65" outlineLevel="3">
      <c r="A359" s="187" t="s">
        <v>49</v>
      </c>
      <c r="B359" s="188"/>
      <c r="C359" s="51">
        <f t="shared" ref="C359:BM359" si="164">SUBTOTAL(5,C327:C357)</f>
        <v>319307</v>
      </c>
      <c r="D359" s="61">
        <f t="shared" si="164"/>
        <v>33.5</v>
      </c>
      <c r="E359" s="12">
        <f t="shared" si="164"/>
        <v>34</v>
      </c>
      <c r="F359" s="12">
        <f t="shared" si="164"/>
        <v>33</v>
      </c>
      <c r="G359" s="12">
        <f t="shared" si="164"/>
        <v>35</v>
      </c>
      <c r="H359" s="12">
        <f t="shared" si="164"/>
        <v>34</v>
      </c>
      <c r="I359" s="12">
        <f t="shared" si="164"/>
        <v>33</v>
      </c>
      <c r="J359" s="12">
        <f t="shared" si="164"/>
        <v>32</v>
      </c>
      <c r="K359" s="12">
        <f t="shared" si="164"/>
        <v>34</v>
      </c>
      <c r="L359" s="12">
        <f t="shared" si="164"/>
        <v>33</v>
      </c>
      <c r="M359" s="72">
        <f t="shared" si="164"/>
        <v>7.3</v>
      </c>
      <c r="N359" s="83">
        <f t="shared" si="164"/>
        <v>7.34</v>
      </c>
      <c r="O359" s="83">
        <f t="shared" si="164"/>
        <v>7.31</v>
      </c>
      <c r="P359" s="83">
        <f t="shared" si="164"/>
        <v>7.33</v>
      </c>
      <c r="Q359" s="83">
        <f t="shared" si="164"/>
        <v>7.33</v>
      </c>
      <c r="R359" s="83">
        <f t="shared" si="164"/>
        <v>0</v>
      </c>
      <c r="S359" s="83">
        <f t="shared" si="164"/>
        <v>0</v>
      </c>
      <c r="T359" s="83">
        <f t="shared" si="164"/>
        <v>0</v>
      </c>
      <c r="U359" s="83">
        <f t="shared" si="164"/>
        <v>0</v>
      </c>
      <c r="V359" s="6">
        <f t="shared" si="164"/>
        <v>0</v>
      </c>
      <c r="W359" s="41">
        <f t="shared" si="164"/>
        <v>0</v>
      </c>
      <c r="X359" s="41">
        <f t="shared" si="164"/>
        <v>0</v>
      </c>
      <c r="Y359" s="41">
        <f t="shared" si="164"/>
        <v>0</v>
      </c>
      <c r="Z359" s="41">
        <f t="shared" si="164"/>
        <v>0</v>
      </c>
      <c r="AA359" s="41">
        <f t="shared" si="164"/>
        <v>0</v>
      </c>
      <c r="AB359" s="41">
        <f t="shared" si="164"/>
        <v>0</v>
      </c>
      <c r="AC359" s="41">
        <f t="shared" si="164"/>
        <v>0</v>
      </c>
      <c r="AD359" s="41">
        <f t="shared" si="164"/>
        <v>0</v>
      </c>
      <c r="AE359" s="6">
        <f t="shared" si="164"/>
        <v>0</v>
      </c>
      <c r="AF359" s="41">
        <f t="shared" si="164"/>
        <v>0</v>
      </c>
      <c r="AG359" s="41">
        <f t="shared" si="164"/>
        <v>0</v>
      </c>
      <c r="AH359" s="41">
        <f t="shared" si="164"/>
        <v>0</v>
      </c>
      <c r="AI359" s="41">
        <f t="shared" si="164"/>
        <v>0</v>
      </c>
      <c r="AJ359" s="41">
        <f t="shared" si="164"/>
        <v>0</v>
      </c>
      <c r="AK359" s="41">
        <f t="shared" si="164"/>
        <v>0</v>
      </c>
      <c r="AL359" s="41">
        <f t="shared" si="164"/>
        <v>0</v>
      </c>
      <c r="AM359" s="41">
        <f t="shared" si="164"/>
        <v>0</v>
      </c>
      <c r="AN359" s="41">
        <f t="shared" si="164"/>
        <v>20.171977744056651</v>
      </c>
      <c r="AO359" s="41">
        <f t="shared" si="164"/>
        <v>1136</v>
      </c>
      <c r="AP359" s="110">
        <f t="shared" si="164"/>
        <v>2.9</v>
      </c>
      <c r="AQ359" s="111">
        <f t="shared" si="164"/>
        <v>2.16</v>
      </c>
      <c r="AR359" s="112">
        <f t="shared" si="164"/>
        <v>73.220338983050851</v>
      </c>
      <c r="AS359" s="112">
        <f t="shared" si="164"/>
        <v>24.671052631578945</v>
      </c>
      <c r="AT359" s="113">
        <f t="shared" si="164"/>
        <v>1373</v>
      </c>
      <c r="AU359" s="114">
        <f t="shared" si="164"/>
        <v>1.8</v>
      </c>
      <c r="AV359" s="115">
        <f t="shared" si="164"/>
        <v>1.07</v>
      </c>
      <c r="AW359" s="112">
        <f t="shared" si="164"/>
        <v>59.154929577464785</v>
      </c>
      <c r="AX359" s="112">
        <f t="shared" si="164"/>
        <v>40.555555555555557</v>
      </c>
      <c r="AY359" s="61">
        <f t="shared" si="164"/>
        <v>46.3914256722476</v>
      </c>
      <c r="AZ359" s="97">
        <f t="shared" si="164"/>
        <v>78.3</v>
      </c>
      <c r="BA359" s="68">
        <f t="shared" si="164"/>
        <v>62.82</v>
      </c>
      <c r="BB359" s="68">
        <f t="shared" si="164"/>
        <v>0</v>
      </c>
      <c r="BC359" s="68">
        <f t="shared" si="164"/>
        <v>0</v>
      </c>
      <c r="BD359" s="68">
        <f t="shared" si="164"/>
        <v>0</v>
      </c>
      <c r="BE359" s="15">
        <f t="shared" si="164"/>
        <v>0</v>
      </c>
      <c r="BF359" s="6">
        <f t="shared" si="164"/>
        <v>7510</v>
      </c>
      <c r="BG359" s="41">
        <f t="shared" si="164"/>
        <v>0</v>
      </c>
      <c r="BH359" s="42">
        <f t="shared" si="164"/>
        <v>0</v>
      </c>
      <c r="BI359" s="42">
        <f t="shared" si="164"/>
        <v>0</v>
      </c>
      <c r="BJ359" s="42">
        <f t="shared" si="164"/>
        <v>0</v>
      </c>
      <c r="BK359" s="42">
        <f t="shared" si="164"/>
        <v>0</v>
      </c>
      <c r="BL359" s="42">
        <f t="shared" si="164"/>
        <v>0</v>
      </c>
      <c r="BM359" s="15">
        <f t="shared" si="164"/>
        <v>4430</v>
      </c>
    </row>
    <row r="360" spans="1:65" outlineLevel="2">
      <c r="A360" s="187" t="s">
        <v>50</v>
      </c>
      <c r="B360" s="188"/>
      <c r="C360" s="51">
        <f>IFERROR(SUBTOTAL(1,C327:C357),"")</f>
        <v>361879.16129032261</v>
      </c>
      <c r="D360" s="61">
        <f t="shared" ref="D360:BM360" si="165">IFERROR(SUBTOTAL(1,D327:D357),"")</f>
        <v>34.699999999999996</v>
      </c>
      <c r="E360" s="12">
        <f t="shared" si="165"/>
        <v>35.225806451612904</v>
      </c>
      <c r="F360" s="12">
        <f t="shared" si="165"/>
        <v>34.483870967741936</v>
      </c>
      <c r="G360" s="12">
        <f t="shared" si="165"/>
        <v>35.967741935483872</v>
      </c>
      <c r="H360" s="12">
        <f t="shared" si="165"/>
        <v>35.064516129032256</v>
      </c>
      <c r="I360" s="12">
        <f t="shared" si="165"/>
        <v>34.225806451612904</v>
      </c>
      <c r="J360" s="12">
        <f t="shared" si="165"/>
        <v>33.41935483870968</v>
      </c>
      <c r="K360" s="12">
        <f t="shared" si="165"/>
        <v>34.967741935483872</v>
      </c>
      <c r="L360" s="12">
        <f t="shared" si="165"/>
        <v>34.064516129032256</v>
      </c>
      <c r="M360" s="72">
        <f t="shared" si="165"/>
        <v>7.375</v>
      </c>
      <c r="N360" s="83">
        <f t="shared" si="165"/>
        <v>7.3525</v>
      </c>
      <c r="O360" s="83">
        <f t="shared" si="165"/>
        <v>7.3549999999999995</v>
      </c>
      <c r="P360" s="83">
        <f t="shared" si="165"/>
        <v>7.3525000000000009</v>
      </c>
      <c r="Q360" s="83">
        <f t="shared" si="165"/>
        <v>7.3724999999999996</v>
      </c>
      <c r="R360" s="83" t="str">
        <f t="shared" si="165"/>
        <v/>
      </c>
      <c r="S360" s="83" t="str">
        <f t="shared" si="165"/>
        <v/>
      </c>
      <c r="T360" s="83" t="str">
        <f t="shared" si="165"/>
        <v/>
      </c>
      <c r="U360" s="83" t="str">
        <f t="shared" si="165"/>
        <v/>
      </c>
      <c r="V360" s="6" t="str">
        <f t="shared" si="165"/>
        <v/>
      </c>
      <c r="W360" s="41" t="str">
        <f t="shared" si="165"/>
        <v/>
      </c>
      <c r="X360" s="41" t="str">
        <f t="shared" si="165"/>
        <v/>
      </c>
      <c r="Y360" s="41" t="str">
        <f t="shared" si="165"/>
        <v/>
      </c>
      <c r="Z360" s="41" t="str">
        <f t="shared" si="165"/>
        <v/>
      </c>
      <c r="AA360" s="41" t="str">
        <f t="shared" si="165"/>
        <v/>
      </c>
      <c r="AB360" s="41" t="str">
        <f t="shared" si="165"/>
        <v/>
      </c>
      <c r="AC360" s="41" t="str">
        <f t="shared" si="165"/>
        <v/>
      </c>
      <c r="AD360" s="41" t="str">
        <f t="shared" si="165"/>
        <v/>
      </c>
      <c r="AE360" s="6" t="str">
        <f t="shared" si="165"/>
        <v/>
      </c>
      <c r="AF360" s="41" t="str">
        <f t="shared" si="165"/>
        <v/>
      </c>
      <c r="AG360" s="41" t="str">
        <f t="shared" si="165"/>
        <v/>
      </c>
      <c r="AH360" s="41" t="str">
        <f t="shared" si="165"/>
        <v/>
      </c>
      <c r="AI360" s="41" t="str">
        <f t="shared" si="165"/>
        <v/>
      </c>
      <c r="AJ360" s="41" t="str">
        <f t="shared" si="165"/>
        <v/>
      </c>
      <c r="AK360" s="41" t="str">
        <f t="shared" si="165"/>
        <v/>
      </c>
      <c r="AL360" s="41" t="str">
        <f t="shared" si="165"/>
        <v/>
      </c>
      <c r="AM360" s="41" t="str">
        <f t="shared" si="165"/>
        <v/>
      </c>
      <c r="AN360" s="41">
        <f t="shared" si="165"/>
        <v>24.705067150524311</v>
      </c>
      <c r="AO360" s="41">
        <f t="shared" si="165"/>
        <v>1640.0322580645161</v>
      </c>
      <c r="AP360" s="110">
        <f t="shared" si="165"/>
        <v>2.9749999999999996</v>
      </c>
      <c r="AQ360" s="111">
        <f t="shared" si="165"/>
        <v>2.2175000000000002</v>
      </c>
      <c r="AR360" s="112">
        <f t="shared" si="165"/>
        <v>74.528775362641724</v>
      </c>
      <c r="AS360" s="112">
        <f t="shared" si="165"/>
        <v>25.471224637358276</v>
      </c>
      <c r="AT360" s="113">
        <f t="shared" si="165"/>
        <v>1798.5483870967741</v>
      </c>
      <c r="AU360" s="114">
        <f t="shared" si="165"/>
        <v>1.9774999999999998</v>
      </c>
      <c r="AV360" s="115">
        <f t="shared" si="165"/>
        <v>1.1725000000000001</v>
      </c>
      <c r="AW360" s="112">
        <f t="shared" si="165"/>
        <v>59.29719420545959</v>
      </c>
      <c r="AX360" s="112">
        <f t="shared" si="165"/>
        <v>40.70280579454041</v>
      </c>
      <c r="AY360" s="61">
        <f t="shared" si="165"/>
        <v>50.178718750641004</v>
      </c>
      <c r="AZ360" s="97">
        <f t="shared" si="165"/>
        <v>78.752631578947359</v>
      </c>
      <c r="BA360" s="68">
        <f t="shared" si="165"/>
        <v>62.82</v>
      </c>
      <c r="BB360" s="68" t="str">
        <f t="shared" si="165"/>
        <v/>
      </c>
      <c r="BC360" s="68" t="str">
        <f t="shared" si="165"/>
        <v/>
      </c>
      <c r="BD360" s="68" t="str">
        <f t="shared" si="165"/>
        <v/>
      </c>
      <c r="BE360" s="15" t="str">
        <f>IFERROR(SUBTOTAL(1,BE327:BE357),"")</f>
        <v/>
      </c>
      <c r="BF360" s="6">
        <f t="shared" si="165"/>
        <v>13381.451612903225</v>
      </c>
      <c r="BG360" s="41">
        <f t="shared" si="165"/>
        <v>5272.9032258064517</v>
      </c>
      <c r="BH360" s="42" t="str">
        <f t="shared" si="165"/>
        <v/>
      </c>
      <c r="BI360" s="42" t="str">
        <f t="shared" si="165"/>
        <v/>
      </c>
      <c r="BJ360" s="42">
        <f t="shared" si="165"/>
        <v>3401.6129032258063</v>
      </c>
      <c r="BK360" s="42" t="str">
        <f t="shared" si="165"/>
        <v/>
      </c>
      <c r="BL360" s="42" t="str">
        <f t="shared" si="165"/>
        <v/>
      </c>
      <c r="BM360" s="15">
        <f t="shared" si="165"/>
        <v>4706.9354838709678</v>
      </c>
    </row>
    <row r="361" spans="1:65" ht="17.25" outlineLevel="1" thickBot="1">
      <c r="A361" s="189" t="s">
        <v>51</v>
      </c>
      <c r="B361" s="190"/>
      <c r="C361" s="52">
        <f>SUBTOTAL(9,C327:C357)</f>
        <v>11218254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50841</v>
      </c>
      <c r="AP361" s="116"/>
      <c r="AQ361" s="117"/>
      <c r="AR361" s="118"/>
      <c r="AS361" s="118"/>
      <c r="AT361" s="119">
        <f>SUBTOTAL(9,AT327:AT357)</f>
        <v>55755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6">SUBTOTAL(9,BF327:BF357)</f>
        <v>414825</v>
      </c>
      <c r="BG361" s="43">
        <f t="shared" si="166"/>
        <v>163460</v>
      </c>
      <c r="BH361" s="44">
        <f t="shared" si="166"/>
        <v>0</v>
      </c>
      <c r="BI361" s="44">
        <f t="shared" si="166"/>
        <v>0</v>
      </c>
      <c r="BJ361" s="44">
        <f t="shared" si="166"/>
        <v>105450</v>
      </c>
      <c r="BK361" s="44">
        <f t="shared" si="166"/>
        <v>0</v>
      </c>
      <c r="BL361" s="44">
        <f t="shared" si="166"/>
        <v>0</v>
      </c>
      <c r="BM361" s="16">
        <f t="shared" si="166"/>
        <v>145915</v>
      </c>
    </row>
    <row r="362" spans="1:65" outlineLevel="5">
      <c r="A362" s="21">
        <f t="shared" si="144"/>
        <v>11</v>
      </c>
      <c r="B362" s="33">
        <f>B357+1</f>
        <v>44136</v>
      </c>
      <c r="C362" s="51">
        <v>320700</v>
      </c>
      <c r="D362" s="64">
        <f t="shared" ref="D362:D391" si="167">IFERROR(ROUND(AVERAGE(E362:L362),1),"")</f>
        <v>34.799999999999997</v>
      </c>
      <c r="E362" s="12">
        <v>36</v>
      </c>
      <c r="F362" s="12">
        <v>34</v>
      </c>
      <c r="G362" s="12">
        <v>36</v>
      </c>
      <c r="H362" s="12">
        <v>35</v>
      </c>
      <c r="I362" s="12">
        <v>35</v>
      </c>
      <c r="J362" s="12">
        <v>33</v>
      </c>
      <c r="K362" s="12">
        <v>35</v>
      </c>
      <c r="L362" s="12">
        <v>34</v>
      </c>
      <c r="M362" s="74" t="str">
        <f t="shared" ref="M362:M391" si="168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9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0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5">
        <f t="shared" ref="AN362:AN391" si="171">39880/AO362</f>
        <v>24.617283950617285</v>
      </c>
      <c r="AO362" s="41">
        <v>1620</v>
      </c>
      <c r="AP362" s="110"/>
      <c r="AQ362" s="111"/>
      <c r="AR362" s="126" t="str">
        <f t="shared" ref="AR362:AR391" si="172">IFERROR(AQ362/AP362*100,"")</f>
        <v/>
      </c>
      <c r="AS362" s="126" t="str">
        <f t="shared" ref="AS362:AS391" si="173">IFERROR(100-AR362,"")</f>
        <v/>
      </c>
      <c r="AT362" s="127">
        <v>1876</v>
      </c>
      <c r="AU362" s="128"/>
      <c r="AV362" s="129"/>
      <c r="AW362" s="126" t="str">
        <f t="shared" ref="AW362:AW391" si="174">IFERROR(AV362/AU362*100,"")</f>
        <v/>
      </c>
      <c r="AX362" s="126" t="str">
        <f t="shared" ref="AX362:AX391" si="175">IFERROR(100-AW362,"")</f>
        <v/>
      </c>
      <c r="AY362" s="64" t="str">
        <f t="shared" ref="AY362:AY391" si="176">IFERROR((1-((AW362*AS362)/(AX362*AR362)))*100,"")</f>
        <v/>
      </c>
      <c r="AZ362" s="97"/>
      <c r="BA362" s="68"/>
      <c r="BB362" s="68"/>
      <c r="BC362" s="68"/>
      <c r="BD362" s="68"/>
      <c r="BE362" s="15"/>
      <c r="BF362" s="5">
        <f t="shared" ref="BF362:BF391" si="177">IF(SUM(BG362:BM362)=0,"",SUM(BG362:BM362))</f>
        <v>17354</v>
      </c>
      <c r="BG362" s="41">
        <v>8390</v>
      </c>
      <c r="BH362" s="42"/>
      <c r="BI362" s="42"/>
      <c r="BJ362" s="42">
        <v>8944</v>
      </c>
      <c r="BK362" s="42"/>
      <c r="BL362" s="42"/>
      <c r="BM362" s="15">
        <v>20</v>
      </c>
    </row>
    <row r="363" spans="1:65" outlineLevel="5">
      <c r="A363" s="22">
        <f t="shared" si="144"/>
        <v>11</v>
      </c>
      <c r="B363" s="9">
        <f t="shared" si="162"/>
        <v>44137</v>
      </c>
      <c r="C363" s="51">
        <v>368711</v>
      </c>
      <c r="D363" s="64">
        <f t="shared" si="167"/>
        <v>35.5</v>
      </c>
      <c r="E363" s="12">
        <v>37</v>
      </c>
      <c r="F363" s="12">
        <v>34</v>
      </c>
      <c r="G363" s="12">
        <v>37</v>
      </c>
      <c r="H363" s="12">
        <v>36</v>
      </c>
      <c r="I363" s="12">
        <v>36</v>
      </c>
      <c r="J363" s="12">
        <v>33</v>
      </c>
      <c r="K363" s="12">
        <v>36</v>
      </c>
      <c r="L363" s="12">
        <v>35</v>
      </c>
      <c r="M363" s="74" t="str">
        <f t="shared" si="168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9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0"/>
        <v/>
      </c>
      <c r="AF363" s="41"/>
      <c r="AG363" s="41"/>
      <c r="AH363" s="41"/>
      <c r="AI363" s="41"/>
      <c r="AJ363" s="41"/>
      <c r="AK363" s="41"/>
      <c r="AL363" s="41"/>
      <c r="AM363" s="41"/>
      <c r="AN363" s="45">
        <f t="shared" si="171"/>
        <v>25.564102564102566</v>
      </c>
      <c r="AO363" s="41">
        <v>1560</v>
      </c>
      <c r="AP363" s="110"/>
      <c r="AQ363" s="111"/>
      <c r="AR363" s="126" t="str">
        <f t="shared" si="172"/>
        <v/>
      </c>
      <c r="AS363" s="126" t="str">
        <f t="shared" si="173"/>
        <v/>
      </c>
      <c r="AT363" s="127">
        <v>1780</v>
      </c>
      <c r="AU363" s="128"/>
      <c r="AV363" s="129"/>
      <c r="AW363" s="126" t="str">
        <f t="shared" si="174"/>
        <v/>
      </c>
      <c r="AX363" s="126" t="str">
        <f t="shared" si="175"/>
        <v/>
      </c>
      <c r="AY363" s="64" t="str">
        <f t="shared" si="176"/>
        <v/>
      </c>
      <c r="AZ363" s="97">
        <v>78.599999999999994</v>
      </c>
      <c r="BA363" s="68"/>
      <c r="BB363" s="68"/>
      <c r="BC363" s="68"/>
      <c r="BD363" s="68"/>
      <c r="BE363" s="15"/>
      <c r="BF363" s="5">
        <f t="shared" si="177"/>
        <v>13951</v>
      </c>
      <c r="BG363" s="41">
        <v>8540</v>
      </c>
      <c r="BH363" s="42"/>
      <c r="BI363" s="42"/>
      <c r="BJ363" s="42">
        <v>5071</v>
      </c>
      <c r="BK363" s="42"/>
      <c r="BL363" s="42"/>
      <c r="BM363" s="15">
        <v>340</v>
      </c>
    </row>
    <row r="364" spans="1:65" outlineLevel="5">
      <c r="A364" s="22">
        <f t="shared" si="144"/>
        <v>11</v>
      </c>
      <c r="B364" s="9">
        <f t="shared" si="162"/>
        <v>44138</v>
      </c>
      <c r="C364" s="51">
        <v>367280</v>
      </c>
      <c r="D364" s="64">
        <f t="shared" si="167"/>
        <v>35.299999999999997</v>
      </c>
      <c r="E364" s="12">
        <v>36</v>
      </c>
      <c r="F364" s="12">
        <v>34</v>
      </c>
      <c r="G364" s="12">
        <v>37</v>
      </c>
      <c r="H364" s="12">
        <v>36</v>
      </c>
      <c r="I364" s="12">
        <v>35</v>
      </c>
      <c r="J364" s="12">
        <v>33</v>
      </c>
      <c r="K364" s="12">
        <v>36</v>
      </c>
      <c r="L364" s="12">
        <v>35</v>
      </c>
      <c r="M364" s="74" t="str">
        <f t="shared" si="168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69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0"/>
        <v/>
      </c>
      <c r="AF364" s="41"/>
      <c r="AG364" s="41"/>
      <c r="AH364" s="41"/>
      <c r="AI364" s="41"/>
      <c r="AJ364" s="41"/>
      <c r="AK364" s="41"/>
      <c r="AL364" s="41"/>
      <c r="AM364" s="41"/>
      <c r="AN364" s="45">
        <f t="shared" si="171"/>
        <v>22.531073446327685</v>
      </c>
      <c r="AO364" s="41">
        <v>1770</v>
      </c>
      <c r="AP364" s="110"/>
      <c r="AQ364" s="111"/>
      <c r="AR364" s="126" t="str">
        <f t="shared" si="172"/>
        <v/>
      </c>
      <c r="AS364" s="126" t="str">
        <f t="shared" si="173"/>
        <v/>
      </c>
      <c r="AT364" s="127">
        <v>1780</v>
      </c>
      <c r="AU364" s="128"/>
      <c r="AV364" s="129"/>
      <c r="AW364" s="126" t="str">
        <f t="shared" si="174"/>
        <v/>
      </c>
      <c r="AX364" s="126" t="str">
        <f t="shared" si="175"/>
        <v/>
      </c>
      <c r="AY364" s="64" t="str">
        <f t="shared" si="176"/>
        <v/>
      </c>
      <c r="AZ364" s="97">
        <v>78.3</v>
      </c>
      <c r="BA364" s="68"/>
      <c r="BB364" s="68"/>
      <c r="BC364" s="68"/>
      <c r="BD364" s="68"/>
      <c r="BE364" s="15"/>
      <c r="BF364" s="5">
        <f t="shared" si="177"/>
        <v>8135</v>
      </c>
      <c r="BG364" s="41">
        <v>9</v>
      </c>
      <c r="BH364" s="42"/>
      <c r="BI364" s="42"/>
      <c r="BJ364" s="42">
        <v>4496</v>
      </c>
      <c r="BK364" s="42"/>
      <c r="BL364" s="42"/>
      <c r="BM364" s="15">
        <v>3630</v>
      </c>
    </row>
    <row r="365" spans="1:65" outlineLevel="5">
      <c r="A365" s="22">
        <f t="shared" si="144"/>
        <v>11</v>
      </c>
      <c r="B365" s="9">
        <f t="shared" si="162"/>
        <v>44139</v>
      </c>
      <c r="C365" s="51">
        <v>360573</v>
      </c>
      <c r="D365" s="64">
        <f t="shared" si="167"/>
        <v>35.299999999999997</v>
      </c>
      <c r="E365" s="12">
        <v>37</v>
      </c>
      <c r="F365" s="12">
        <v>34</v>
      </c>
      <c r="G365" s="12">
        <v>37</v>
      </c>
      <c r="H365" s="12">
        <v>35</v>
      </c>
      <c r="I365" s="12">
        <v>36</v>
      </c>
      <c r="J365" s="12">
        <v>33</v>
      </c>
      <c r="K365" s="12">
        <v>36</v>
      </c>
      <c r="L365" s="12">
        <v>34</v>
      </c>
      <c r="M365" s="74" t="str">
        <f t="shared" si="168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9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0"/>
        <v/>
      </c>
      <c r="AF365" s="41"/>
      <c r="AG365" s="41"/>
      <c r="AH365" s="41"/>
      <c r="AI365" s="41"/>
      <c r="AJ365" s="41"/>
      <c r="AK365" s="41"/>
      <c r="AL365" s="41"/>
      <c r="AM365" s="41"/>
      <c r="AN365" s="45">
        <f t="shared" si="171"/>
        <v>22.40449438202247</v>
      </c>
      <c r="AO365" s="41">
        <v>1780</v>
      </c>
      <c r="AP365" s="110"/>
      <c r="AQ365" s="111"/>
      <c r="AR365" s="126" t="str">
        <f t="shared" si="172"/>
        <v/>
      </c>
      <c r="AS365" s="126" t="str">
        <f t="shared" si="173"/>
        <v/>
      </c>
      <c r="AT365" s="127">
        <v>1840</v>
      </c>
      <c r="AU365" s="128"/>
      <c r="AV365" s="129"/>
      <c r="AW365" s="126" t="str">
        <f t="shared" si="174"/>
        <v/>
      </c>
      <c r="AX365" s="126" t="str">
        <f t="shared" si="175"/>
        <v/>
      </c>
      <c r="AY365" s="64" t="str">
        <f t="shared" si="176"/>
        <v/>
      </c>
      <c r="AZ365" s="97">
        <v>78.5</v>
      </c>
      <c r="BA365" s="68"/>
      <c r="BB365" s="68"/>
      <c r="BC365" s="68"/>
      <c r="BD365" s="68"/>
      <c r="BE365" s="15"/>
      <c r="BF365" s="5">
        <f t="shared" si="177"/>
        <v>15252</v>
      </c>
      <c r="BG365" s="41">
        <v>8450</v>
      </c>
      <c r="BH365" s="42"/>
      <c r="BI365" s="42"/>
      <c r="BJ365" s="42">
        <v>2772</v>
      </c>
      <c r="BK365" s="42"/>
      <c r="BL365" s="42"/>
      <c r="BM365" s="15">
        <v>4030</v>
      </c>
    </row>
    <row r="366" spans="1:65" outlineLevel="5">
      <c r="A366" s="22">
        <f t="shared" si="144"/>
        <v>11</v>
      </c>
      <c r="B366" s="9">
        <f t="shared" si="162"/>
        <v>44140</v>
      </c>
      <c r="C366" s="51">
        <v>349100</v>
      </c>
      <c r="D366" s="64">
        <f t="shared" si="167"/>
        <v>35.299999999999997</v>
      </c>
      <c r="E366" s="12">
        <v>37</v>
      </c>
      <c r="F366" s="12">
        <v>34</v>
      </c>
      <c r="G366" s="12">
        <v>37</v>
      </c>
      <c r="H366" s="12">
        <v>35</v>
      </c>
      <c r="I366" s="12">
        <v>36</v>
      </c>
      <c r="J366" s="12">
        <v>33</v>
      </c>
      <c r="K366" s="12">
        <v>36</v>
      </c>
      <c r="L366" s="12">
        <v>34</v>
      </c>
      <c r="M366" s="74" t="str">
        <f t="shared" si="168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9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0"/>
        <v/>
      </c>
      <c r="AF366" s="41"/>
      <c r="AG366" s="41"/>
      <c r="AH366" s="41"/>
      <c r="AI366" s="41"/>
      <c r="AJ366" s="41"/>
      <c r="AK366" s="41"/>
      <c r="AL366" s="41"/>
      <c r="AM366" s="41"/>
      <c r="AN366" s="45">
        <f t="shared" si="171"/>
        <v>21.556756756756755</v>
      </c>
      <c r="AO366" s="41">
        <v>1850</v>
      </c>
      <c r="AP366" s="110"/>
      <c r="AQ366" s="111"/>
      <c r="AR366" s="126" t="str">
        <f t="shared" si="172"/>
        <v/>
      </c>
      <c r="AS366" s="126" t="str">
        <f t="shared" si="173"/>
        <v/>
      </c>
      <c r="AT366" s="127">
        <v>1860</v>
      </c>
      <c r="AU366" s="128"/>
      <c r="AV366" s="129"/>
      <c r="AW366" s="126" t="str">
        <f t="shared" si="174"/>
        <v/>
      </c>
      <c r="AX366" s="126" t="str">
        <f t="shared" si="175"/>
        <v/>
      </c>
      <c r="AY366" s="64" t="str">
        <f t="shared" si="176"/>
        <v/>
      </c>
      <c r="AZ366" s="97">
        <v>78.900000000000006</v>
      </c>
      <c r="BA366" s="68"/>
      <c r="BB366" s="68"/>
      <c r="BC366" s="68"/>
      <c r="BD366" s="68"/>
      <c r="BE366" s="15"/>
      <c r="BF366" s="5">
        <f t="shared" si="177"/>
        <v>18579</v>
      </c>
      <c r="BG366" s="41">
        <v>8500</v>
      </c>
      <c r="BH366" s="42"/>
      <c r="BI366" s="42"/>
      <c r="BJ366" s="42">
        <v>5539</v>
      </c>
      <c r="BK366" s="42"/>
      <c r="BL366" s="42"/>
      <c r="BM366" s="15">
        <v>4540</v>
      </c>
    </row>
    <row r="367" spans="1:65" outlineLevel="5">
      <c r="A367" s="22">
        <f t="shared" si="144"/>
        <v>11</v>
      </c>
      <c r="B367" s="9">
        <f t="shared" si="162"/>
        <v>44141</v>
      </c>
      <c r="C367" s="51">
        <v>354132</v>
      </c>
      <c r="D367" s="64">
        <f t="shared" si="167"/>
        <v>35.5</v>
      </c>
      <c r="E367" s="12">
        <v>37</v>
      </c>
      <c r="F367" s="12">
        <v>34</v>
      </c>
      <c r="G367" s="12">
        <v>37</v>
      </c>
      <c r="H367" s="12">
        <v>36</v>
      </c>
      <c r="I367" s="12">
        <v>36</v>
      </c>
      <c r="J367" s="12">
        <v>33</v>
      </c>
      <c r="K367" s="12">
        <v>36</v>
      </c>
      <c r="L367" s="12">
        <v>35</v>
      </c>
      <c r="M367" s="74">
        <f t="shared" si="168"/>
        <v>7.3</v>
      </c>
      <c r="N367" s="83">
        <v>7.3</v>
      </c>
      <c r="O367" s="83">
        <v>7.26</v>
      </c>
      <c r="P367" s="83">
        <v>7.27</v>
      </c>
      <c r="Q367" s="83">
        <v>7.25</v>
      </c>
      <c r="R367" s="83"/>
      <c r="S367" s="83"/>
      <c r="T367" s="83"/>
      <c r="U367" s="83"/>
      <c r="V367" s="5" t="str">
        <f t="shared" si="169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0"/>
        <v/>
      </c>
      <c r="AF367" s="41"/>
      <c r="AG367" s="41"/>
      <c r="AH367" s="41"/>
      <c r="AI367" s="41"/>
      <c r="AJ367" s="41"/>
      <c r="AK367" s="41"/>
      <c r="AL367" s="41"/>
      <c r="AM367" s="41"/>
      <c r="AN367" s="45">
        <f t="shared" si="171"/>
        <v>22.998846597462514</v>
      </c>
      <c r="AO367" s="41">
        <v>1734</v>
      </c>
      <c r="AP367" s="110">
        <v>3.19</v>
      </c>
      <c r="AQ367" s="111">
        <v>2.36</v>
      </c>
      <c r="AR367" s="126">
        <f t="shared" si="172"/>
        <v>73.98119122257053</v>
      </c>
      <c r="AS367" s="126">
        <f t="shared" si="173"/>
        <v>26.01880877742947</v>
      </c>
      <c r="AT367" s="127">
        <v>1860</v>
      </c>
      <c r="AU367" s="128">
        <v>2.16</v>
      </c>
      <c r="AV367" s="129">
        <v>1.22</v>
      </c>
      <c r="AW367" s="126">
        <f t="shared" si="174"/>
        <v>56.481481481481474</v>
      </c>
      <c r="AX367" s="126">
        <f t="shared" si="175"/>
        <v>43.518518518518526</v>
      </c>
      <c r="AY367" s="64">
        <f t="shared" si="176"/>
        <v>54.354489722322398</v>
      </c>
      <c r="AZ367" s="97">
        <v>78.7</v>
      </c>
      <c r="BA367" s="68"/>
      <c r="BB367" s="68"/>
      <c r="BC367" s="68"/>
      <c r="BD367" s="68"/>
      <c r="BE367" s="15"/>
      <c r="BF367" s="5">
        <f t="shared" si="177"/>
        <v>18690</v>
      </c>
      <c r="BG367" s="41">
        <v>6200</v>
      </c>
      <c r="BH367" s="42"/>
      <c r="BI367" s="42"/>
      <c r="BJ367" s="42">
        <v>9330</v>
      </c>
      <c r="BK367" s="42"/>
      <c r="BL367" s="42"/>
      <c r="BM367" s="15">
        <v>3160</v>
      </c>
    </row>
    <row r="368" spans="1:65" outlineLevel="5">
      <c r="A368" s="22">
        <f t="shared" si="144"/>
        <v>11</v>
      </c>
      <c r="B368" s="9">
        <f t="shared" si="162"/>
        <v>44142</v>
      </c>
      <c r="C368" s="51">
        <v>335874</v>
      </c>
      <c r="D368" s="64">
        <f t="shared" si="167"/>
        <v>35</v>
      </c>
      <c r="E368" s="12">
        <v>36</v>
      </c>
      <c r="F368" s="12">
        <v>34</v>
      </c>
      <c r="G368" s="12">
        <v>37</v>
      </c>
      <c r="H368" s="12">
        <v>35</v>
      </c>
      <c r="I368" s="12">
        <v>35</v>
      </c>
      <c r="J368" s="12">
        <v>33</v>
      </c>
      <c r="K368" s="12">
        <v>36</v>
      </c>
      <c r="L368" s="12">
        <v>34</v>
      </c>
      <c r="M368" s="74" t="str">
        <f t="shared" si="168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9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0"/>
        <v/>
      </c>
      <c r="AF368" s="41"/>
      <c r="AG368" s="41"/>
      <c r="AH368" s="41"/>
      <c r="AI368" s="41"/>
      <c r="AJ368" s="41"/>
      <c r="AK368" s="41"/>
      <c r="AL368" s="41"/>
      <c r="AM368" s="41"/>
      <c r="AN368" s="45">
        <f t="shared" si="171"/>
        <v>21.360471344402786</v>
      </c>
      <c r="AO368" s="41">
        <v>1867</v>
      </c>
      <c r="AP368" s="110"/>
      <c r="AQ368" s="111"/>
      <c r="AR368" s="126" t="str">
        <f t="shared" si="172"/>
        <v/>
      </c>
      <c r="AS368" s="126" t="str">
        <f t="shared" si="173"/>
        <v/>
      </c>
      <c r="AT368" s="127">
        <v>1890</v>
      </c>
      <c r="AU368" s="128"/>
      <c r="AV368" s="129"/>
      <c r="AW368" s="126" t="str">
        <f t="shared" si="174"/>
        <v/>
      </c>
      <c r="AX368" s="126" t="str">
        <f t="shared" si="175"/>
        <v/>
      </c>
      <c r="AY368" s="64" t="str">
        <f t="shared" si="176"/>
        <v/>
      </c>
      <c r="AZ368" s="97"/>
      <c r="BA368" s="68"/>
      <c r="BB368" s="68"/>
      <c r="BC368" s="68"/>
      <c r="BD368" s="68"/>
      <c r="BE368" s="15"/>
      <c r="BF368" s="5">
        <f t="shared" si="177"/>
        <v>13405</v>
      </c>
      <c r="BG368" s="41">
        <v>1600</v>
      </c>
      <c r="BH368" s="42"/>
      <c r="BI368" s="42"/>
      <c r="BJ368" s="42">
        <v>7975</v>
      </c>
      <c r="BK368" s="42"/>
      <c r="BL368" s="42"/>
      <c r="BM368" s="15">
        <v>3830</v>
      </c>
    </row>
    <row r="369" spans="1:65" outlineLevel="5">
      <c r="A369" s="22">
        <f t="shared" si="144"/>
        <v>11</v>
      </c>
      <c r="B369" s="9">
        <f t="shared" si="162"/>
        <v>44143</v>
      </c>
      <c r="C369" s="51">
        <v>312844</v>
      </c>
      <c r="D369" s="64">
        <f t="shared" si="167"/>
        <v>34.299999999999997</v>
      </c>
      <c r="E369" s="12">
        <v>35</v>
      </c>
      <c r="F369" s="12">
        <v>33</v>
      </c>
      <c r="G369" s="12">
        <v>36</v>
      </c>
      <c r="H369" s="12">
        <v>35</v>
      </c>
      <c r="I369" s="12">
        <v>34</v>
      </c>
      <c r="J369" s="12">
        <v>32</v>
      </c>
      <c r="K369" s="12">
        <v>35</v>
      </c>
      <c r="L369" s="12">
        <v>34</v>
      </c>
      <c r="M369" s="74" t="str">
        <f t="shared" si="168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9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0"/>
        <v/>
      </c>
      <c r="AF369" s="41"/>
      <c r="AG369" s="41"/>
      <c r="AH369" s="41"/>
      <c r="AI369" s="41"/>
      <c r="AJ369" s="41"/>
      <c r="AK369" s="41"/>
      <c r="AL369" s="41"/>
      <c r="AM369" s="41"/>
      <c r="AN369" s="45">
        <f t="shared" si="171"/>
        <v>20.684647302904565</v>
      </c>
      <c r="AO369" s="41">
        <v>1928</v>
      </c>
      <c r="AP369" s="110"/>
      <c r="AQ369" s="111"/>
      <c r="AR369" s="126" t="str">
        <f t="shared" si="172"/>
        <v/>
      </c>
      <c r="AS369" s="126" t="str">
        <f t="shared" si="173"/>
        <v/>
      </c>
      <c r="AT369" s="127">
        <v>1884</v>
      </c>
      <c r="AU369" s="128"/>
      <c r="AV369" s="129"/>
      <c r="AW369" s="126" t="str">
        <f t="shared" si="174"/>
        <v/>
      </c>
      <c r="AX369" s="126" t="str">
        <f t="shared" si="175"/>
        <v/>
      </c>
      <c r="AY369" s="64" t="str">
        <f t="shared" si="176"/>
        <v/>
      </c>
      <c r="AZ369" s="97"/>
      <c r="BA369" s="68"/>
      <c r="BB369" s="68"/>
      <c r="BC369" s="68"/>
      <c r="BD369" s="68"/>
      <c r="BE369" s="15"/>
      <c r="BF369" s="5">
        <f t="shared" si="177"/>
        <v>14941</v>
      </c>
      <c r="BG369" s="41">
        <v>580</v>
      </c>
      <c r="BH369" s="42"/>
      <c r="BI369" s="42"/>
      <c r="BJ369" s="42">
        <v>10061</v>
      </c>
      <c r="BK369" s="42"/>
      <c r="BL369" s="42"/>
      <c r="BM369" s="15">
        <v>4300</v>
      </c>
    </row>
    <row r="370" spans="1:65" outlineLevel="5">
      <c r="A370" s="22">
        <f t="shared" si="144"/>
        <v>11</v>
      </c>
      <c r="B370" s="9">
        <f t="shared" si="162"/>
        <v>44144</v>
      </c>
      <c r="C370" s="51">
        <v>333372</v>
      </c>
      <c r="D370" s="64">
        <f t="shared" si="167"/>
        <v>33.799999999999997</v>
      </c>
      <c r="E370" s="12">
        <v>34</v>
      </c>
      <c r="F370" s="12">
        <v>33</v>
      </c>
      <c r="G370" s="12">
        <v>36</v>
      </c>
      <c r="H370" s="12">
        <v>34</v>
      </c>
      <c r="I370" s="12">
        <v>33</v>
      </c>
      <c r="J370" s="12">
        <v>32</v>
      </c>
      <c r="K370" s="12">
        <v>35</v>
      </c>
      <c r="L370" s="12">
        <v>33</v>
      </c>
      <c r="M370" s="74" t="str">
        <f t="shared" si="168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9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0"/>
        <v/>
      </c>
      <c r="AF370" s="41"/>
      <c r="AG370" s="41"/>
      <c r="AH370" s="41"/>
      <c r="AI370" s="41"/>
      <c r="AJ370" s="41"/>
      <c r="AK370" s="41"/>
      <c r="AL370" s="41"/>
      <c r="AM370" s="41"/>
      <c r="AN370" s="45">
        <f t="shared" si="171"/>
        <v>23.052023121387283</v>
      </c>
      <c r="AO370" s="41">
        <v>1730</v>
      </c>
      <c r="AP370" s="110"/>
      <c r="AQ370" s="111"/>
      <c r="AR370" s="126" t="str">
        <f t="shared" si="172"/>
        <v/>
      </c>
      <c r="AS370" s="126" t="str">
        <f t="shared" si="173"/>
        <v/>
      </c>
      <c r="AT370" s="127">
        <v>1870</v>
      </c>
      <c r="AU370" s="128"/>
      <c r="AV370" s="129"/>
      <c r="AW370" s="126" t="str">
        <f t="shared" si="174"/>
        <v/>
      </c>
      <c r="AX370" s="126" t="str">
        <f t="shared" si="175"/>
        <v/>
      </c>
      <c r="AY370" s="64" t="str">
        <f t="shared" si="176"/>
        <v/>
      </c>
      <c r="AZ370" s="97">
        <v>79</v>
      </c>
      <c r="BA370" s="68"/>
      <c r="BB370" s="68"/>
      <c r="BC370" s="68"/>
      <c r="BD370" s="68"/>
      <c r="BE370" s="15"/>
      <c r="BF370" s="5">
        <f t="shared" si="177"/>
        <v>10548</v>
      </c>
      <c r="BG370" s="41">
        <v>1300</v>
      </c>
      <c r="BH370" s="42"/>
      <c r="BI370" s="42"/>
      <c r="BJ370" s="42">
        <v>4738</v>
      </c>
      <c r="BK370" s="42"/>
      <c r="BL370" s="42"/>
      <c r="BM370" s="15">
        <v>4510</v>
      </c>
    </row>
    <row r="371" spans="1:65" outlineLevel="5">
      <c r="A371" s="22">
        <f t="shared" si="144"/>
        <v>11</v>
      </c>
      <c r="B371" s="9">
        <f t="shared" si="162"/>
        <v>44145</v>
      </c>
      <c r="C371" s="51">
        <v>352932</v>
      </c>
      <c r="D371" s="64">
        <f t="shared" si="167"/>
        <v>33</v>
      </c>
      <c r="E371" s="12">
        <v>33</v>
      </c>
      <c r="F371" s="12">
        <v>32</v>
      </c>
      <c r="G371" s="12">
        <v>35</v>
      </c>
      <c r="H371" s="12">
        <v>34</v>
      </c>
      <c r="I371" s="12">
        <v>32</v>
      </c>
      <c r="J371" s="12">
        <v>31</v>
      </c>
      <c r="K371" s="12">
        <v>34</v>
      </c>
      <c r="L371" s="12">
        <v>33</v>
      </c>
      <c r="M371" s="74" t="str">
        <f t="shared" si="168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69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0"/>
        <v/>
      </c>
      <c r="AF371" s="41"/>
      <c r="AG371" s="41"/>
      <c r="AH371" s="41"/>
      <c r="AI371" s="41"/>
      <c r="AJ371" s="41"/>
      <c r="AK371" s="41"/>
      <c r="AL371" s="41"/>
      <c r="AM371" s="41"/>
      <c r="AN371" s="45">
        <f t="shared" si="171"/>
        <v>22.045328911000553</v>
      </c>
      <c r="AO371" s="41">
        <v>1809</v>
      </c>
      <c r="AP371" s="110"/>
      <c r="AQ371" s="111"/>
      <c r="AR371" s="126" t="str">
        <f t="shared" si="172"/>
        <v/>
      </c>
      <c r="AS371" s="126" t="str">
        <f t="shared" si="173"/>
        <v/>
      </c>
      <c r="AT371" s="127">
        <v>1852</v>
      </c>
      <c r="AU371" s="128"/>
      <c r="AV371" s="129"/>
      <c r="AW371" s="126" t="str">
        <f t="shared" si="174"/>
        <v/>
      </c>
      <c r="AX371" s="126" t="str">
        <f t="shared" si="175"/>
        <v/>
      </c>
      <c r="AY371" s="64" t="str">
        <f t="shared" si="176"/>
        <v/>
      </c>
      <c r="AZ371" s="97">
        <v>78.7</v>
      </c>
      <c r="BA371" s="68"/>
      <c r="BB371" s="68"/>
      <c r="BC371" s="68"/>
      <c r="BD371" s="68"/>
      <c r="BE371" s="15"/>
      <c r="BF371" s="5">
        <f t="shared" si="177"/>
        <v>15012</v>
      </c>
      <c r="BG371" s="41">
        <v>1700</v>
      </c>
      <c r="BH371" s="42"/>
      <c r="BI371" s="42"/>
      <c r="BJ371" s="42">
        <v>8942</v>
      </c>
      <c r="BK371" s="42"/>
      <c r="BL371" s="42"/>
      <c r="BM371" s="15">
        <v>4370</v>
      </c>
    </row>
    <row r="372" spans="1:65" outlineLevel="5">
      <c r="A372" s="22">
        <f t="shared" si="144"/>
        <v>11</v>
      </c>
      <c r="B372" s="9">
        <f t="shared" si="162"/>
        <v>44146</v>
      </c>
      <c r="C372" s="51">
        <v>337790</v>
      </c>
      <c r="D372" s="64">
        <f t="shared" si="167"/>
        <v>32.299999999999997</v>
      </c>
      <c r="E372" s="12">
        <v>32</v>
      </c>
      <c r="F372" s="12">
        <v>32</v>
      </c>
      <c r="G372" s="12">
        <v>34</v>
      </c>
      <c r="H372" s="12">
        <v>33</v>
      </c>
      <c r="I372" s="12">
        <v>31</v>
      </c>
      <c r="J372" s="12">
        <v>31</v>
      </c>
      <c r="K372" s="12">
        <v>33</v>
      </c>
      <c r="L372" s="12">
        <v>32</v>
      </c>
      <c r="M372" s="74" t="str">
        <f t="shared" si="168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9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0"/>
        <v/>
      </c>
      <c r="AF372" s="41"/>
      <c r="AG372" s="41"/>
      <c r="AH372" s="41"/>
      <c r="AI372" s="41"/>
      <c r="AJ372" s="41"/>
      <c r="AK372" s="41"/>
      <c r="AL372" s="41"/>
      <c r="AM372" s="41"/>
      <c r="AN372" s="45">
        <f t="shared" si="171"/>
        <v>24.90943160524672</v>
      </c>
      <c r="AO372" s="41">
        <v>1601</v>
      </c>
      <c r="AP372" s="110"/>
      <c r="AQ372" s="111"/>
      <c r="AR372" s="126" t="str">
        <f t="shared" si="172"/>
        <v/>
      </c>
      <c r="AS372" s="126" t="str">
        <f t="shared" si="173"/>
        <v/>
      </c>
      <c r="AT372" s="127">
        <v>1802</v>
      </c>
      <c r="AU372" s="128"/>
      <c r="AV372" s="129"/>
      <c r="AW372" s="126" t="str">
        <f t="shared" si="174"/>
        <v/>
      </c>
      <c r="AX372" s="126" t="str">
        <f t="shared" si="175"/>
        <v/>
      </c>
      <c r="AY372" s="64" t="str">
        <f t="shared" si="176"/>
        <v/>
      </c>
      <c r="AZ372" s="97">
        <v>78.8</v>
      </c>
      <c r="BA372" s="68"/>
      <c r="BB372" s="68"/>
      <c r="BC372" s="68"/>
      <c r="BD372" s="68"/>
      <c r="BE372" s="15"/>
      <c r="BF372" s="5">
        <f t="shared" si="177"/>
        <v>12526</v>
      </c>
      <c r="BG372" s="41">
        <v>2210</v>
      </c>
      <c r="BH372" s="42"/>
      <c r="BI372" s="42"/>
      <c r="BJ372" s="42">
        <v>5926</v>
      </c>
      <c r="BK372" s="42"/>
      <c r="BL372" s="42"/>
      <c r="BM372" s="15">
        <v>4390</v>
      </c>
    </row>
    <row r="373" spans="1:65" outlineLevel="5">
      <c r="A373" s="22">
        <f t="shared" si="144"/>
        <v>11</v>
      </c>
      <c r="B373" s="9">
        <f t="shared" si="162"/>
        <v>44147</v>
      </c>
      <c r="C373" s="51">
        <v>346011</v>
      </c>
      <c r="D373" s="64">
        <f t="shared" si="167"/>
        <v>32</v>
      </c>
      <c r="E373" s="12">
        <v>32</v>
      </c>
      <c r="F373" s="12">
        <v>32</v>
      </c>
      <c r="G373" s="12">
        <v>33</v>
      </c>
      <c r="H373" s="12">
        <v>33</v>
      </c>
      <c r="I373" s="12">
        <v>31</v>
      </c>
      <c r="J373" s="12">
        <v>31</v>
      </c>
      <c r="K373" s="12">
        <v>32</v>
      </c>
      <c r="L373" s="12">
        <v>32</v>
      </c>
      <c r="M373" s="74" t="str">
        <f t="shared" si="168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9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0"/>
        <v/>
      </c>
      <c r="AF373" s="41"/>
      <c r="AG373" s="41"/>
      <c r="AH373" s="41"/>
      <c r="AI373" s="41"/>
      <c r="AJ373" s="41"/>
      <c r="AK373" s="41"/>
      <c r="AL373" s="41"/>
      <c r="AM373" s="41"/>
      <c r="AN373" s="45">
        <f t="shared" si="171"/>
        <v>21.02266736953084</v>
      </c>
      <c r="AO373" s="41">
        <v>1897</v>
      </c>
      <c r="AP373" s="110"/>
      <c r="AQ373" s="111"/>
      <c r="AR373" s="126" t="str">
        <f t="shared" si="172"/>
        <v/>
      </c>
      <c r="AS373" s="126" t="str">
        <f t="shared" si="173"/>
        <v/>
      </c>
      <c r="AT373" s="127">
        <v>1880</v>
      </c>
      <c r="AU373" s="128"/>
      <c r="AV373" s="129"/>
      <c r="AW373" s="126" t="str">
        <f t="shared" si="174"/>
        <v/>
      </c>
      <c r="AX373" s="126" t="str">
        <f t="shared" si="175"/>
        <v/>
      </c>
      <c r="AY373" s="64" t="str">
        <f t="shared" si="176"/>
        <v/>
      </c>
      <c r="AZ373" s="97">
        <v>78.599999999999994</v>
      </c>
      <c r="BA373" s="68"/>
      <c r="BB373" s="68"/>
      <c r="BC373" s="68"/>
      <c r="BD373" s="68"/>
      <c r="BE373" s="15"/>
      <c r="BF373" s="5">
        <f t="shared" si="177"/>
        <v>16498</v>
      </c>
      <c r="BG373" s="41">
        <v>3590</v>
      </c>
      <c r="BH373" s="42"/>
      <c r="BI373" s="42"/>
      <c r="BJ373" s="42">
        <v>8048</v>
      </c>
      <c r="BK373" s="42"/>
      <c r="BL373" s="42"/>
      <c r="BM373" s="15">
        <v>4860</v>
      </c>
    </row>
    <row r="374" spans="1:65" outlineLevel="5">
      <c r="A374" s="22">
        <f t="shared" si="144"/>
        <v>11</v>
      </c>
      <c r="B374" s="9">
        <f t="shared" si="162"/>
        <v>44148</v>
      </c>
      <c r="C374" s="51">
        <v>350468</v>
      </c>
      <c r="D374" s="64">
        <f t="shared" si="167"/>
        <v>31.5</v>
      </c>
      <c r="E374" s="12">
        <v>31</v>
      </c>
      <c r="F374" s="12">
        <v>31</v>
      </c>
      <c r="G374" s="12">
        <v>33</v>
      </c>
      <c r="H374" s="12">
        <v>33</v>
      </c>
      <c r="I374" s="12">
        <v>30</v>
      </c>
      <c r="J374" s="12">
        <v>30</v>
      </c>
      <c r="K374" s="12">
        <v>32</v>
      </c>
      <c r="L374" s="12">
        <v>32</v>
      </c>
      <c r="M374" s="74">
        <f t="shared" si="168"/>
        <v>7.3</v>
      </c>
      <c r="N374" s="83">
        <v>7.29</v>
      </c>
      <c r="O374" s="83">
        <v>7.33</v>
      </c>
      <c r="P374" s="83">
        <v>7.32</v>
      </c>
      <c r="Q374" s="83">
        <v>7.36</v>
      </c>
      <c r="R374" s="83"/>
      <c r="S374" s="83"/>
      <c r="T374" s="83"/>
      <c r="U374" s="83"/>
      <c r="V374" s="5" t="str">
        <f t="shared" si="169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0"/>
        <v/>
      </c>
      <c r="AF374" s="41"/>
      <c r="AG374" s="41"/>
      <c r="AH374" s="41"/>
      <c r="AI374" s="41"/>
      <c r="AJ374" s="41"/>
      <c r="AK374" s="41"/>
      <c r="AL374" s="41"/>
      <c r="AM374" s="41"/>
      <c r="AN374" s="45">
        <f t="shared" si="171"/>
        <v>22.762557077625569</v>
      </c>
      <c r="AO374" s="41">
        <v>1752</v>
      </c>
      <c r="AP374" s="110">
        <v>3.41</v>
      </c>
      <c r="AQ374" s="111">
        <v>2.5299999999999998</v>
      </c>
      <c r="AR374" s="126">
        <f t="shared" si="172"/>
        <v>74.193548387096769</v>
      </c>
      <c r="AS374" s="126">
        <f t="shared" si="173"/>
        <v>25.806451612903231</v>
      </c>
      <c r="AT374" s="127">
        <v>1871</v>
      </c>
      <c r="AU374" s="128">
        <v>2.11</v>
      </c>
      <c r="AV374" s="129">
        <v>1.2</v>
      </c>
      <c r="AW374" s="126">
        <f t="shared" si="174"/>
        <v>56.872037914691944</v>
      </c>
      <c r="AX374" s="126">
        <f t="shared" si="175"/>
        <v>43.127962085308056</v>
      </c>
      <c r="AY374" s="64">
        <f t="shared" si="176"/>
        <v>54.132823698041065</v>
      </c>
      <c r="AZ374" s="97">
        <v>78.900000000000006</v>
      </c>
      <c r="BA374" s="68"/>
      <c r="BB374" s="68"/>
      <c r="BC374" s="68"/>
      <c r="BD374" s="68"/>
      <c r="BE374" s="15"/>
      <c r="BF374" s="5">
        <f t="shared" si="177"/>
        <v>15187</v>
      </c>
      <c r="BG374" s="41">
        <v>3010</v>
      </c>
      <c r="BH374" s="42"/>
      <c r="BI374" s="42"/>
      <c r="BJ374" s="42">
        <v>7587</v>
      </c>
      <c r="BK374" s="42"/>
      <c r="BL374" s="42"/>
      <c r="BM374" s="15">
        <v>4590</v>
      </c>
    </row>
    <row r="375" spans="1:65" outlineLevel="5">
      <c r="A375" s="22">
        <f t="shared" si="144"/>
        <v>11</v>
      </c>
      <c r="B375" s="9">
        <f t="shared" si="162"/>
        <v>44149</v>
      </c>
      <c r="C375" s="51">
        <v>336008</v>
      </c>
      <c r="D375" s="64">
        <f t="shared" si="167"/>
        <v>31.3</v>
      </c>
      <c r="E375" s="12">
        <v>31</v>
      </c>
      <c r="F375" s="12">
        <v>31</v>
      </c>
      <c r="G375" s="12">
        <v>32</v>
      </c>
      <c r="H375" s="12">
        <v>33</v>
      </c>
      <c r="I375" s="12">
        <v>30</v>
      </c>
      <c r="J375" s="12">
        <v>30</v>
      </c>
      <c r="K375" s="12">
        <v>31</v>
      </c>
      <c r="L375" s="12">
        <v>32</v>
      </c>
      <c r="M375" s="74" t="str">
        <f t="shared" si="168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9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0"/>
        <v/>
      </c>
      <c r="AF375" s="41"/>
      <c r="AG375" s="41"/>
      <c r="AH375" s="41"/>
      <c r="AI375" s="41"/>
      <c r="AJ375" s="41"/>
      <c r="AK375" s="41"/>
      <c r="AL375" s="41"/>
      <c r="AM375" s="41"/>
      <c r="AN375" s="45">
        <f t="shared" si="171"/>
        <v>22.291783119060927</v>
      </c>
      <c r="AO375" s="41">
        <v>1789</v>
      </c>
      <c r="AP375" s="110"/>
      <c r="AQ375" s="111"/>
      <c r="AR375" s="126" t="str">
        <f t="shared" si="172"/>
        <v/>
      </c>
      <c r="AS375" s="126" t="str">
        <f t="shared" si="173"/>
        <v/>
      </c>
      <c r="AT375" s="127">
        <v>1854</v>
      </c>
      <c r="AU375" s="128"/>
      <c r="AV375" s="129"/>
      <c r="AW375" s="126" t="str">
        <f t="shared" si="174"/>
        <v/>
      </c>
      <c r="AX375" s="126" t="str">
        <f t="shared" si="175"/>
        <v/>
      </c>
      <c r="AY375" s="64" t="str">
        <f t="shared" si="176"/>
        <v/>
      </c>
      <c r="AZ375" s="97"/>
      <c r="BA375" s="68"/>
      <c r="BB375" s="68"/>
      <c r="BC375" s="68"/>
      <c r="BD375" s="68"/>
      <c r="BE375" s="15"/>
      <c r="BF375" s="5">
        <f t="shared" si="177"/>
        <v>16273</v>
      </c>
      <c r="BG375" s="41">
        <v>2930</v>
      </c>
      <c r="BH375" s="42"/>
      <c r="BI375" s="42"/>
      <c r="BJ375" s="42">
        <v>8833</v>
      </c>
      <c r="BK375" s="42"/>
      <c r="BL375" s="42"/>
      <c r="BM375" s="15">
        <v>4510</v>
      </c>
    </row>
    <row r="376" spans="1:65" outlineLevel="5">
      <c r="A376" s="22">
        <f t="shared" si="144"/>
        <v>11</v>
      </c>
      <c r="B376" s="9">
        <f t="shared" si="162"/>
        <v>44150</v>
      </c>
      <c r="C376" s="51">
        <v>315134</v>
      </c>
      <c r="D376" s="64">
        <f t="shared" si="167"/>
        <v>31</v>
      </c>
      <c r="E376" s="12">
        <v>31</v>
      </c>
      <c r="F376" s="12">
        <v>31</v>
      </c>
      <c r="G376" s="12">
        <v>32</v>
      </c>
      <c r="H376" s="12">
        <v>32</v>
      </c>
      <c r="I376" s="12">
        <v>30</v>
      </c>
      <c r="J376" s="12">
        <v>30</v>
      </c>
      <c r="K376" s="12">
        <v>31</v>
      </c>
      <c r="L376" s="12">
        <v>31</v>
      </c>
      <c r="M376" s="74" t="str">
        <f t="shared" si="168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9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0"/>
        <v/>
      </c>
      <c r="AF376" s="41"/>
      <c r="AG376" s="41"/>
      <c r="AH376" s="41"/>
      <c r="AI376" s="41"/>
      <c r="AJ376" s="41"/>
      <c r="AK376" s="41"/>
      <c r="AL376" s="41"/>
      <c r="AM376" s="41"/>
      <c r="AN376" s="45">
        <f t="shared" si="171"/>
        <v>21.280683030949842</v>
      </c>
      <c r="AO376" s="41">
        <v>1874</v>
      </c>
      <c r="AP376" s="110"/>
      <c r="AQ376" s="111"/>
      <c r="AR376" s="126" t="str">
        <f t="shared" si="172"/>
        <v/>
      </c>
      <c r="AS376" s="126" t="str">
        <f t="shared" si="173"/>
        <v/>
      </c>
      <c r="AT376" s="127">
        <v>1744</v>
      </c>
      <c r="AU376" s="128"/>
      <c r="AV376" s="129"/>
      <c r="AW376" s="126" t="str">
        <f t="shared" si="174"/>
        <v/>
      </c>
      <c r="AX376" s="126" t="str">
        <f t="shared" si="175"/>
        <v/>
      </c>
      <c r="AY376" s="64" t="str">
        <f t="shared" si="176"/>
        <v/>
      </c>
      <c r="AZ376" s="97"/>
      <c r="BA376" s="68"/>
      <c r="BB376" s="68"/>
      <c r="BC376" s="68"/>
      <c r="BD376" s="68"/>
      <c r="BE376" s="15"/>
      <c r="BF376" s="5">
        <f t="shared" si="177"/>
        <v>12877</v>
      </c>
      <c r="BG376" s="41">
        <v>2370</v>
      </c>
      <c r="BH376" s="42"/>
      <c r="BI376" s="42"/>
      <c r="BJ376" s="42">
        <v>5917</v>
      </c>
      <c r="BK376" s="42"/>
      <c r="BL376" s="42"/>
      <c r="BM376" s="15">
        <v>4590</v>
      </c>
    </row>
    <row r="377" spans="1:65" outlineLevel="5">
      <c r="A377" s="22">
        <f t="shared" si="144"/>
        <v>11</v>
      </c>
      <c r="B377" s="9">
        <f t="shared" si="162"/>
        <v>44151</v>
      </c>
      <c r="C377" s="51">
        <v>328773</v>
      </c>
      <c r="D377" s="64">
        <f t="shared" si="167"/>
        <v>31.3</v>
      </c>
      <c r="E377" s="12">
        <v>31</v>
      </c>
      <c r="F377" s="12">
        <v>31</v>
      </c>
      <c r="G377" s="12">
        <v>33</v>
      </c>
      <c r="H377" s="12">
        <v>32</v>
      </c>
      <c r="I377" s="12">
        <v>30</v>
      </c>
      <c r="J377" s="12">
        <v>30</v>
      </c>
      <c r="K377" s="12">
        <v>32</v>
      </c>
      <c r="L377" s="12">
        <v>31</v>
      </c>
      <c r="M377" s="74" t="str">
        <f t="shared" si="168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9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0"/>
        <v/>
      </c>
      <c r="AF377" s="41"/>
      <c r="AG377" s="41"/>
      <c r="AH377" s="41"/>
      <c r="AI377" s="41"/>
      <c r="AJ377" s="41"/>
      <c r="AK377" s="41"/>
      <c r="AL377" s="41"/>
      <c r="AM377" s="41"/>
      <c r="AN377" s="45">
        <f t="shared" si="171"/>
        <v>20.080563947633433</v>
      </c>
      <c r="AO377" s="41">
        <v>1986</v>
      </c>
      <c r="AP377" s="110"/>
      <c r="AQ377" s="111"/>
      <c r="AR377" s="126" t="str">
        <f t="shared" si="172"/>
        <v/>
      </c>
      <c r="AS377" s="126" t="str">
        <f t="shared" si="173"/>
        <v/>
      </c>
      <c r="AT377" s="127">
        <v>1874</v>
      </c>
      <c r="AU377" s="128"/>
      <c r="AV377" s="129"/>
      <c r="AW377" s="126" t="str">
        <f t="shared" si="174"/>
        <v/>
      </c>
      <c r="AX377" s="126" t="str">
        <f t="shared" si="175"/>
        <v/>
      </c>
      <c r="AY377" s="64" t="str">
        <f t="shared" si="176"/>
        <v/>
      </c>
      <c r="AZ377" s="97">
        <v>80</v>
      </c>
      <c r="BA377" s="68"/>
      <c r="BB377" s="68"/>
      <c r="BC377" s="68"/>
      <c r="BD377" s="68"/>
      <c r="BE377" s="15"/>
      <c r="BF377" s="5">
        <f t="shared" si="177"/>
        <v>15060</v>
      </c>
      <c r="BG377" s="41">
        <v>6660</v>
      </c>
      <c r="BH377" s="42"/>
      <c r="BI377" s="42"/>
      <c r="BJ377" s="42">
        <v>3750</v>
      </c>
      <c r="BK377" s="42"/>
      <c r="BL377" s="42"/>
      <c r="BM377" s="15">
        <v>4650</v>
      </c>
    </row>
    <row r="378" spans="1:65" outlineLevel="5">
      <c r="A378" s="22">
        <f t="shared" si="144"/>
        <v>11</v>
      </c>
      <c r="B378" s="9">
        <f t="shared" si="162"/>
        <v>44152</v>
      </c>
      <c r="C378" s="51">
        <v>355915</v>
      </c>
      <c r="D378" s="64">
        <f t="shared" si="167"/>
        <v>32.299999999999997</v>
      </c>
      <c r="E378" s="12">
        <v>32</v>
      </c>
      <c r="F378" s="12">
        <v>32</v>
      </c>
      <c r="G378" s="12">
        <v>34</v>
      </c>
      <c r="H378" s="12">
        <v>33</v>
      </c>
      <c r="I378" s="12">
        <v>31</v>
      </c>
      <c r="J378" s="12">
        <v>31</v>
      </c>
      <c r="K378" s="12">
        <v>33</v>
      </c>
      <c r="L378" s="12">
        <v>32</v>
      </c>
      <c r="M378" s="74" t="str">
        <f t="shared" si="168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69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0"/>
        <v/>
      </c>
      <c r="AF378" s="41"/>
      <c r="AG378" s="41"/>
      <c r="AH378" s="41"/>
      <c r="AI378" s="41"/>
      <c r="AJ378" s="41"/>
      <c r="AK378" s="41"/>
      <c r="AL378" s="41"/>
      <c r="AM378" s="41"/>
      <c r="AN378" s="45">
        <f t="shared" si="171"/>
        <v>21.406333870101985</v>
      </c>
      <c r="AO378" s="41">
        <v>1863</v>
      </c>
      <c r="AP378" s="110"/>
      <c r="AQ378" s="111"/>
      <c r="AR378" s="126" t="str">
        <f t="shared" si="172"/>
        <v/>
      </c>
      <c r="AS378" s="126" t="str">
        <f t="shared" si="173"/>
        <v/>
      </c>
      <c r="AT378" s="127">
        <v>1870</v>
      </c>
      <c r="AU378" s="128"/>
      <c r="AV378" s="129"/>
      <c r="AW378" s="126" t="str">
        <f t="shared" si="174"/>
        <v/>
      </c>
      <c r="AX378" s="126" t="str">
        <f t="shared" si="175"/>
        <v/>
      </c>
      <c r="AY378" s="64" t="str">
        <f t="shared" si="176"/>
        <v/>
      </c>
      <c r="AZ378" s="97">
        <v>79.900000000000006</v>
      </c>
      <c r="BA378" s="68"/>
      <c r="BB378" s="68"/>
      <c r="BC378" s="68"/>
      <c r="BD378" s="68"/>
      <c r="BE378" s="15"/>
      <c r="BF378" s="5">
        <f t="shared" si="177"/>
        <v>18758</v>
      </c>
      <c r="BG378" s="41">
        <v>11080</v>
      </c>
      <c r="BH378" s="42"/>
      <c r="BI378" s="42"/>
      <c r="BJ378" s="42">
        <v>2928</v>
      </c>
      <c r="BK378" s="42"/>
      <c r="BL378" s="42"/>
      <c r="BM378" s="15">
        <v>4750</v>
      </c>
    </row>
    <row r="379" spans="1:65" outlineLevel="5">
      <c r="A379" s="22">
        <f t="shared" ref="A379:A426" si="178">MONTH(B379)</f>
        <v>11</v>
      </c>
      <c r="B379" s="9">
        <f t="shared" si="162"/>
        <v>44153</v>
      </c>
      <c r="C379" s="51">
        <v>356971</v>
      </c>
      <c r="D379" s="64">
        <f t="shared" si="167"/>
        <v>33</v>
      </c>
      <c r="E379" s="12">
        <v>32</v>
      </c>
      <c r="F379" s="12">
        <v>32</v>
      </c>
      <c r="G379" s="12">
        <v>36</v>
      </c>
      <c r="H379" s="12">
        <v>34</v>
      </c>
      <c r="I379" s="12">
        <v>31</v>
      </c>
      <c r="J379" s="12">
        <v>31</v>
      </c>
      <c r="K379" s="12">
        <v>35</v>
      </c>
      <c r="L379" s="12">
        <v>33</v>
      </c>
      <c r="M379" s="74" t="str">
        <f t="shared" si="168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9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0"/>
        <v/>
      </c>
      <c r="AF379" s="41"/>
      <c r="AG379" s="41"/>
      <c r="AH379" s="41"/>
      <c r="AI379" s="41"/>
      <c r="AJ379" s="41"/>
      <c r="AK379" s="41"/>
      <c r="AL379" s="41"/>
      <c r="AM379" s="41"/>
      <c r="AN379" s="45">
        <f t="shared" si="171"/>
        <v>22.853868194842406</v>
      </c>
      <c r="AO379" s="41">
        <v>1745</v>
      </c>
      <c r="AP379" s="110"/>
      <c r="AQ379" s="111"/>
      <c r="AR379" s="126" t="str">
        <f t="shared" si="172"/>
        <v/>
      </c>
      <c r="AS379" s="126" t="str">
        <f t="shared" si="173"/>
        <v/>
      </c>
      <c r="AT379" s="127">
        <v>1873</v>
      </c>
      <c r="AU379" s="128"/>
      <c r="AV379" s="129"/>
      <c r="AW379" s="126" t="str">
        <f t="shared" si="174"/>
        <v/>
      </c>
      <c r="AX379" s="126" t="str">
        <f t="shared" si="175"/>
        <v/>
      </c>
      <c r="AY379" s="64" t="str">
        <f t="shared" si="176"/>
        <v/>
      </c>
      <c r="AZ379" s="97">
        <v>79.3</v>
      </c>
      <c r="BA379" s="68"/>
      <c r="BB379" s="68"/>
      <c r="BC379" s="68"/>
      <c r="BD379" s="68"/>
      <c r="BE379" s="15"/>
      <c r="BF379" s="5">
        <f t="shared" si="177"/>
        <v>19746</v>
      </c>
      <c r="BG379" s="41">
        <v>10930</v>
      </c>
      <c r="BH379" s="42"/>
      <c r="BI379" s="42"/>
      <c r="BJ379" s="42">
        <v>4096</v>
      </c>
      <c r="BK379" s="42"/>
      <c r="BL379" s="42"/>
      <c r="BM379" s="15">
        <v>4720</v>
      </c>
    </row>
    <row r="380" spans="1:65" outlineLevel="5">
      <c r="A380" s="22">
        <f t="shared" si="178"/>
        <v>11</v>
      </c>
      <c r="B380" s="9">
        <f t="shared" si="162"/>
        <v>44154</v>
      </c>
      <c r="C380" s="51">
        <v>453281</v>
      </c>
      <c r="D380" s="64">
        <f t="shared" si="167"/>
        <v>33.299999999999997</v>
      </c>
      <c r="E380" s="12">
        <v>33</v>
      </c>
      <c r="F380" s="12">
        <v>32</v>
      </c>
      <c r="G380" s="12">
        <v>36</v>
      </c>
      <c r="H380" s="12">
        <v>34</v>
      </c>
      <c r="I380" s="12">
        <v>32</v>
      </c>
      <c r="J380" s="12">
        <v>31</v>
      </c>
      <c r="K380" s="12">
        <v>35</v>
      </c>
      <c r="L380" s="12">
        <v>33</v>
      </c>
      <c r="M380" s="74" t="str">
        <f t="shared" si="168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9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0"/>
        <v/>
      </c>
      <c r="AF380" s="41"/>
      <c r="AG380" s="41"/>
      <c r="AH380" s="41"/>
      <c r="AI380" s="41"/>
      <c r="AJ380" s="41"/>
      <c r="AK380" s="41"/>
      <c r="AL380" s="41"/>
      <c r="AM380" s="41"/>
      <c r="AN380" s="45">
        <f t="shared" si="171"/>
        <v>20.663212435233159</v>
      </c>
      <c r="AO380" s="41">
        <v>1930</v>
      </c>
      <c r="AP380" s="110"/>
      <c r="AQ380" s="111"/>
      <c r="AR380" s="126" t="str">
        <f t="shared" si="172"/>
        <v/>
      </c>
      <c r="AS380" s="126" t="str">
        <f t="shared" si="173"/>
        <v/>
      </c>
      <c r="AT380" s="127">
        <v>1844</v>
      </c>
      <c r="AU380" s="128"/>
      <c r="AV380" s="129"/>
      <c r="AW380" s="126" t="str">
        <f t="shared" si="174"/>
        <v/>
      </c>
      <c r="AX380" s="126" t="str">
        <f t="shared" si="175"/>
        <v/>
      </c>
      <c r="AY380" s="64" t="str">
        <f t="shared" si="176"/>
        <v/>
      </c>
      <c r="AZ380" s="97">
        <v>78.5</v>
      </c>
      <c r="BA380" s="68"/>
      <c r="BB380" s="68"/>
      <c r="BC380" s="68"/>
      <c r="BD380" s="68"/>
      <c r="BE380" s="15"/>
      <c r="BF380" s="5">
        <f t="shared" si="177"/>
        <v>21757</v>
      </c>
      <c r="BG380" s="41">
        <v>11050</v>
      </c>
      <c r="BH380" s="42"/>
      <c r="BI380" s="42"/>
      <c r="BJ380" s="42">
        <v>6057</v>
      </c>
      <c r="BK380" s="42"/>
      <c r="BL380" s="42"/>
      <c r="BM380" s="15">
        <v>4650</v>
      </c>
    </row>
    <row r="381" spans="1:65" outlineLevel="5">
      <c r="A381" s="22">
        <f t="shared" si="178"/>
        <v>11</v>
      </c>
      <c r="B381" s="9">
        <f t="shared" si="162"/>
        <v>44155</v>
      </c>
      <c r="C381" s="51">
        <v>411135</v>
      </c>
      <c r="D381" s="64">
        <f t="shared" si="167"/>
        <v>34</v>
      </c>
      <c r="E381" s="12">
        <v>34</v>
      </c>
      <c r="F381" s="12">
        <v>33</v>
      </c>
      <c r="G381" s="12">
        <v>37</v>
      </c>
      <c r="H381" s="12">
        <v>34</v>
      </c>
      <c r="I381" s="12">
        <v>33</v>
      </c>
      <c r="J381" s="12">
        <v>32</v>
      </c>
      <c r="K381" s="12">
        <v>36</v>
      </c>
      <c r="L381" s="12">
        <v>33</v>
      </c>
      <c r="M381" s="74">
        <f t="shared" si="168"/>
        <v>7.3</v>
      </c>
      <c r="N381" s="83">
        <v>7.3</v>
      </c>
      <c r="O381" s="83">
        <v>7.29</v>
      </c>
      <c r="P381" s="83">
        <v>7.3</v>
      </c>
      <c r="Q381" s="83">
        <v>7.31</v>
      </c>
      <c r="R381" s="83"/>
      <c r="S381" s="83"/>
      <c r="T381" s="83"/>
      <c r="U381" s="83"/>
      <c r="V381" s="5" t="str">
        <f t="shared" si="169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0"/>
        <v/>
      </c>
      <c r="AF381" s="41"/>
      <c r="AG381" s="41"/>
      <c r="AH381" s="41"/>
      <c r="AI381" s="41"/>
      <c r="AJ381" s="41"/>
      <c r="AK381" s="41"/>
      <c r="AL381" s="41"/>
      <c r="AM381" s="41"/>
      <c r="AN381" s="45">
        <f t="shared" si="171"/>
        <v>26.099476439790575</v>
      </c>
      <c r="AO381" s="41">
        <v>1528</v>
      </c>
      <c r="AP381" s="110">
        <v>3.32</v>
      </c>
      <c r="AQ381" s="111">
        <v>2.4700000000000002</v>
      </c>
      <c r="AR381" s="126">
        <f t="shared" si="172"/>
        <v>74.397590361445793</v>
      </c>
      <c r="AS381" s="126">
        <f t="shared" si="173"/>
        <v>25.602409638554207</v>
      </c>
      <c r="AT381" s="127">
        <v>1655</v>
      </c>
      <c r="AU381" s="128">
        <v>2.17</v>
      </c>
      <c r="AV381" s="129">
        <v>1.21</v>
      </c>
      <c r="AW381" s="126">
        <f t="shared" si="174"/>
        <v>55.76036866359447</v>
      </c>
      <c r="AX381" s="126">
        <f t="shared" si="175"/>
        <v>44.23963133640553</v>
      </c>
      <c r="AY381" s="64">
        <f t="shared" si="176"/>
        <v>56.625337381916353</v>
      </c>
      <c r="AZ381" s="97">
        <v>78.2</v>
      </c>
      <c r="BA381" s="68"/>
      <c r="BB381" s="68"/>
      <c r="BC381" s="68"/>
      <c r="BD381" s="68"/>
      <c r="BE381" s="15"/>
      <c r="BF381" s="5">
        <f t="shared" si="177"/>
        <v>20500</v>
      </c>
      <c r="BG381" s="41">
        <v>11020</v>
      </c>
      <c r="BH381" s="42"/>
      <c r="BI381" s="42"/>
      <c r="BJ381" s="42">
        <v>4890</v>
      </c>
      <c r="BK381" s="42"/>
      <c r="BL381" s="42"/>
      <c r="BM381" s="15">
        <v>4590</v>
      </c>
    </row>
    <row r="382" spans="1:65" outlineLevel="5">
      <c r="A382" s="22">
        <f t="shared" si="178"/>
        <v>11</v>
      </c>
      <c r="B382" s="9">
        <f t="shared" si="162"/>
        <v>44156</v>
      </c>
      <c r="C382" s="51">
        <v>371610</v>
      </c>
      <c r="D382" s="64">
        <f t="shared" si="167"/>
        <v>35</v>
      </c>
      <c r="E382" s="12">
        <v>35</v>
      </c>
      <c r="F382" s="12">
        <v>33</v>
      </c>
      <c r="G382" s="12">
        <v>39</v>
      </c>
      <c r="H382" s="12">
        <v>35</v>
      </c>
      <c r="I382" s="12">
        <v>34</v>
      </c>
      <c r="J382" s="12">
        <v>32</v>
      </c>
      <c r="K382" s="12">
        <v>38</v>
      </c>
      <c r="L382" s="12">
        <v>34</v>
      </c>
      <c r="M382" s="74" t="str">
        <f t="shared" si="168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69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0"/>
        <v/>
      </c>
      <c r="AF382" s="41"/>
      <c r="AG382" s="41"/>
      <c r="AH382" s="41"/>
      <c r="AI382" s="41"/>
      <c r="AJ382" s="41"/>
      <c r="AK382" s="41"/>
      <c r="AL382" s="41"/>
      <c r="AM382" s="41"/>
      <c r="AN382" s="45">
        <f t="shared" si="171"/>
        <v>23.555818074424099</v>
      </c>
      <c r="AO382" s="41">
        <v>1693</v>
      </c>
      <c r="AP382" s="110"/>
      <c r="AQ382" s="111"/>
      <c r="AR382" s="126" t="str">
        <f t="shared" si="172"/>
        <v/>
      </c>
      <c r="AS382" s="126" t="str">
        <f t="shared" si="173"/>
        <v/>
      </c>
      <c r="AT382" s="127">
        <v>1869</v>
      </c>
      <c r="AU382" s="128"/>
      <c r="AV382" s="129"/>
      <c r="AW382" s="126" t="str">
        <f t="shared" si="174"/>
        <v/>
      </c>
      <c r="AX382" s="126" t="str">
        <f t="shared" si="175"/>
        <v/>
      </c>
      <c r="AY382" s="64" t="str">
        <f t="shared" si="176"/>
        <v/>
      </c>
      <c r="AZ382" s="97"/>
      <c r="BA382" s="68"/>
      <c r="BB382" s="68"/>
      <c r="BC382" s="68"/>
      <c r="BD382" s="68"/>
      <c r="BE382" s="15"/>
      <c r="BF382" s="5">
        <f t="shared" si="177"/>
        <v>21380</v>
      </c>
      <c r="BG382" s="41">
        <v>11140</v>
      </c>
      <c r="BH382" s="42"/>
      <c r="BI382" s="42"/>
      <c r="BJ382" s="42">
        <v>5900</v>
      </c>
      <c r="BK382" s="42"/>
      <c r="BL382" s="42"/>
      <c r="BM382" s="15">
        <v>4340</v>
      </c>
    </row>
    <row r="383" spans="1:65" outlineLevel="5">
      <c r="A383" s="22">
        <f t="shared" si="178"/>
        <v>11</v>
      </c>
      <c r="B383" s="9">
        <f t="shared" si="162"/>
        <v>44157</v>
      </c>
      <c r="C383" s="51">
        <v>348015</v>
      </c>
      <c r="D383" s="64">
        <f t="shared" si="167"/>
        <v>35.799999999999997</v>
      </c>
      <c r="E383" s="12">
        <v>36</v>
      </c>
      <c r="F383" s="12">
        <v>34</v>
      </c>
      <c r="G383" s="12">
        <v>39</v>
      </c>
      <c r="H383" s="12">
        <v>36</v>
      </c>
      <c r="I383" s="12">
        <v>35</v>
      </c>
      <c r="J383" s="12">
        <v>33</v>
      </c>
      <c r="K383" s="12">
        <v>38</v>
      </c>
      <c r="L383" s="12">
        <v>35</v>
      </c>
      <c r="M383" s="74" t="str">
        <f t="shared" si="168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9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0"/>
        <v/>
      </c>
      <c r="AF383" s="41"/>
      <c r="AG383" s="41"/>
      <c r="AH383" s="41"/>
      <c r="AI383" s="41"/>
      <c r="AJ383" s="41"/>
      <c r="AK383" s="41"/>
      <c r="AL383" s="41"/>
      <c r="AM383" s="41"/>
      <c r="AN383" s="45">
        <f t="shared" si="171"/>
        <v>21.580086580086579</v>
      </c>
      <c r="AO383" s="41">
        <v>1848</v>
      </c>
      <c r="AP383" s="110"/>
      <c r="AQ383" s="111"/>
      <c r="AR383" s="126" t="str">
        <f t="shared" si="172"/>
        <v/>
      </c>
      <c r="AS383" s="126" t="str">
        <f t="shared" si="173"/>
        <v/>
      </c>
      <c r="AT383" s="127">
        <v>1868</v>
      </c>
      <c r="AU383" s="128"/>
      <c r="AV383" s="129"/>
      <c r="AW383" s="126" t="str">
        <f t="shared" si="174"/>
        <v/>
      </c>
      <c r="AX383" s="126" t="str">
        <f t="shared" si="175"/>
        <v/>
      </c>
      <c r="AY383" s="64" t="str">
        <f t="shared" si="176"/>
        <v/>
      </c>
      <c r="AZ383" s="97"/>
      <c r="BA383" s="68"/>
      <c r="BB383" s="68"/>
      <c r="BC383" s="68"/>
      <c r="BD383" s="68"/>
      <c r="BE383" s="15"/>
      <c r="BF383" s="5">
        <f t="shared" si="177"/>
        <v>18316</v>
      </c>
      <c r="BG383" s="41">
        <v>11140</v>
      </c>
      <c r="BH383" s="42"/>
      <c r="BI383" s="42"/>
      <c r="BJ383" s="42">
        <v>2796</v>
      </c>
      <c r="BK383" s="42"/>
      <c r="BL383" s="42"/>
      <c r="BM383" s="15">
        <v>4380</v>
      </c>
    </row>
    <row r="384" spans="1:65" outlineLevel="5">
      <c r="A384" s="22">
        <f t="shared" si="178"/>
        <v>11</v>
      </c>
      <c r="B384" s="9">
        <f t="shared" si="162"/>
        <v>44158</v>
      </c>
      <c r="C384" s="51">
        <v>356843</v>
      </c>
      <c r="D384" s="64">
        <f t="shared" si="167"/>
        <v>35.799999999999997</v>
      </c>
      <c r="E384" s="12">
        <v>37</v>
      </c>
      <c r="F384" s="12">
        <v>34</v>
      </c>
      <c r="G384" s="12">
        <v>38</v>
      </c>
      <c r="H384" s="12">
        <v>36</v>
      </c>
      <c r="I384" s="12">
        <v>36</v>
      </c>
      <c r="J384" s="12">
        <v>33</v>
      </c>
      <c r="K384" s="12">
        <v>37</v>
      </c>
      <c r="L384" s="12">
        <v>35</v>
      </c>
      <c r="M384" s="74" t="str">
        <f t="shared" si="168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9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0"/>
        <v/>
      </c>
      <c r="AF384" s="41"/>
      <c r="AG384" s="41"/>
      <c r="AH384" s="41"/>
      <c r="AI384" s="41"/>
      <c r="AJ384" s="41"/>
      <c r="AK384" s="41"/>
      <c r="AL384" s="41"/>
      <c r="AM384" s="41"/>
      <c r="AN384" s="45">
        <f t="shared" si="171"/>
        <v>25.64630225080386</v>
      </c>
      <c r="AO384" s="41">
        <v>1555</v>
      </c>
      <c r="AP384" s="110"/>
      <c r="AQ384" s="111"/>
      <c r="AR384" s="126" t="str">
        <f t="shared" si="172"/>
        <v/>
      </c>
      <c r="AS384" s="126" t="str">
        <f t="shared" si="173"/>
        <v/>
      </c>
      <c r="AT384" s="127">
        <v>1751</v>
      </c>
      <c r="AU384" s="128"/>
      <c r="AV384" s="129"/>
      <c r="AW384" s="126" t="str">
        <f t="shared" si="174"/>
        <v/>
      </c>
      <c r="AX384" s="126" t="str">
        <f t="shared" si="175"/>
        <v/>
      </c>
      <c r="AY384" s="64" t="str">
        <f t="shared" si="176"/>
        <v/>
      </c>
      <c r="AZ384" s="97">
        <v>80</v>
      </c>
      <c r="BA384" s="68"/>
      <c r="BB384" s="68"/>
      <c r="BC384" s="68"/>
      <c r="BD384" s="68"/>
      <c r="BE384" s="15"/>
      <c r="BF384" s="5">
        <f t="shared" si="177"/>
        <v>21277</v>
      </c>
      <c r="BG384" s="41">
        <v>11210</v>
      </c>
      <c r="BH384" s="42"/>
      <c r="BI384" s="42"/>
      <c r="BJ384" s="42">
        <v>5757</v>
      </c>
      <c r="BK384" s="42"/>
      <c r="BL384" s="42"/>
      <c r="BM384" s="15">
        <v>4310</v>
      </c>
    </row>
    <row r="385" spans="1:65" outlineLevel="5">
      <c r="A385" s="22">
        <f t="shared" si="178"/>
        <v>11</v>
      </c>
      <c r="B385" s="9">
        <f t="shared" si="162"/>
        <v>44159</v>
      </c>
      <c r="C385" s="51">
        <v>386497</v>
      </c>
      <c r="D385" s="64">
        <f t="shared" si="167"/>
        <v>36</v>
      </c>
      <c r="E385" s="12">
        <v>37</v>
      </c>
      <c r="F385" s="12">
        <v>35</v>
      </c>
      <c r="G385" s="12">
        <v>38</v>
      </c>
      <c r="H385" s="12">
        <v>36</v>
      </c>
      <c r="I385" s="12">
        <v>36</v>
      </c>
      <c r="J385" s="12">
        <v>34</v>
      </c>
      <c r="K385" s="12">
        <v>37</v>
      </c>
      <c r="L385" s="12">
        <v>35</v>
      </c>
      <c r="M385" s="74" t="str">
        <f t="shared" si="168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69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0"/>
        <v/>
      </c>
      <c r="AF385" s="41"/>
      <c r="AG385" s="41"/>
      <c r="AH385" s="41"/>
      <c r="AI385" s="41"/>
      <c r="AJ385" s="41"/>
      <c r="AK385" s="41"/>
      <c r="AL385" s="41"/>
      <c r="AM385" s="41"/>
      <c r="AN385" s="45">
        <f t="shared" si="171"/>
        <v>22.34173669467787</v>
      </c>
      <c r="AO385" s="41">
        <v>1785</v>
      </c>
      <c r="AP385" s="110"/>
      <c r="AQ385" s="111"/>
      <c r="AR385" s="126" t="str">
        <f t="shared" si="172"/>
        <v/>
      </c>
      <c r="AS385" s="126" t="str">
        <f t="shared" si="173"/>
        <v/>
      </c>
      <c r="AT385" s="127">
        <v>1825</v>
      </c>
      <c r="AU385" s="128"/>
      <c r="AV385" s="129"/>
      <c r="AW385" s="126" t="str">
        <f t="shared" si="174"/>
        <v/>
      </c>
      <c r="AX385" s="126" t="str">
        <f t="shared" si="175"/>
        <v/>
      </c>
      <c r="AY385" s="64" t="str">
        <f t="shared" si="176"/>
        <v/>
      </c>
      <c r="AZ385" s="97">
        <v>80</v>
      </c>
      <c r="BA385" s="68"/>
      <c r="BB385" s="68"/>
      <c r="BC385" s="68"/>
      <c r="BD385" s="68"/>
      <c r="BE385" s="15"/>
      <c r="BF385" s="5">
        <f t="shared" si="177"/>
        <v>21799</v>
      </c>
      <c r="BG385" s="41">
        <v>11490</v>
      </c>
      <c r="BH385" s="42"/>
      <c r="BI385" s="42"/>
      <c r="BJ385" s="42">
        <v>5869</v>
      </c>
      <c r="BK385" s="42"/>
      <c r="BL385" s="42"/>
      <c r="BM385" s="15">
        <v>4440</v>
      </c>
    </row>
    <row r="386" spans="1:65" outlineLevel="5">
      <c r="A386" s="22">
        <f t="shared" si="178"/>
        <v>11</v>
      </c>
      <c r="B386" s="9">
        <f t="shared" si="162"/>
        <v>44160</v>
      </c>
      <c r="C386" s="51">
        <v>364362</v>
      </c>
      <c r="D386" s="64">
        <f t="shared" si="167"/>
        <v>36.5</v>
      </c>
      <c r="E386" s="12">
        <v>38</v>
      </c>
      <c r="F386" s="12">
        <v>36</v>
      </c>
      <c r="G386" s="12">
        <v>38</v>
      </c>
      <c r="H386" s="12">
        <v>36</v>
      </c>
      <c r="I386" s="12">
        <v>37</v>
      </c>
      <c r="J386" s="12">
        <v>35</v>
      </c>
      <c r="K386" s="12">
        <v>37</v>
      </c>
      <c r="L386" s="12">
        <v>35</v>
      </c>
      <c r="M386" s="74" t="str">
        <f t="shared" si="168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9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0"/>
        <v/>
      </c>
      <c r="AF386" s="41"/>
      <c r="AG386" s="41"/>
      <c r="AH386" s="41"/>
      <c r="AI386" s="41"/>
      <c r="AJ386" s="41"/>
      <c r="AK386" s="41"/>
      <c r="AL386" s="41"/>
      <c r="AM386" s="41"/>
      <c r="AN386" s="45">
        <f t="shared" si="171"/>
        <v>24.541538461538462</v>
      </c>
      <c r="AO386" s="41">
        <v>1625</v>
      </c>
      <c r="AP386" s="110"/>
      <c r="AQ386" s="111"/>
      <c r="AR386" s="126" t="str">
        <f t="shared" si="172"/>
        <v/>
      </c>
      <c r="AS386" s="126" t="str">
        <f t="shared" si="173"/>
        <v/>
      </c>
      <c r="AT386" s="127">
        <v>1779</v>
      </c>
      <c r="AU386" s="128"/>
      <c r="AV386" s="129"/>
      <c r="AW386" s="126" t="str">
        <f t="shared" si="174"/>
        <v/>
      </c>
      <c r="AX386" s="126" t="str">
        <f t="shared" si="175"/>
        <v/>
      </c>
      <c r="AY386" s="64" t="str">
        <f t="shared" si="176"/>
        <v/>
      </c>
      <c r="AZ386" s="97">
        <v>79.599999999999994</v>
      </c>
      <c r="BA386" s="68">
        <v>61.4</v>
      </c>
      <c r="BB386" s="68"/>
      <c r="BC386" s="68"/>
      <c r="BD386" s="68"/>
      <c r="BE386" s="15"/>
      <c r="BF386" s="5">
        <f t="shared" si="177"/>
        <v>18834</v>
      </c>
      <c r="BG386" s="41">
        <v>11610</v>
      </c>
      <c r="BH386" s="42"/>
      <c r="BI386" s="42"/>
      <c r="BJ386" s="42">
        <v>2854</v>
      </c>
      <c r="BK386" s="42"/>
      <c r="BL386" s="42"/>
      <c r="BM386" s="15">
        <v>4370</v>
      </c>
    </row>
    <row r="387" spans="1:65" outlineLevel="5">
      <c r="A387" s="22">
        <f t="shared" si="178"/>
        <v>11</v>
      </c>
      <c r="B387" s="9">
        <f t="shared" si="162"/>
        <v>44161</v>
      </c>
      <c r="C387" s="51">
        <v>362198</v>
      </c>
      <c r="D387" s="64">
        <f t="shared" si="167"/>
        <v>37</v>
      </c>
      <c r="E387" s="12">
        <v>38</v>
      </c>
      <c r="F387" s="12">
        <v>36</v>
      </c>
      <c r="G387" s="12">
        <v>39</v>
      </c>
      <c r="H387" s="12">
        <v>37</v>
      </c>
      <c r="I387" s="12">
        <v>37</v>
      </c>
      <c r="J387" s="12">
        <v>35</v>
      </c>
      <c r="K387" s="12">
        <v>38</v>
      </c>
      <c r="L387" s="12">
        <v>36</v>
      </c>
      <c r="M387" s="74" t="str">
        <f t="shared" si="168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9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0"/>
        <v/>
      </c>
      <c r="AF387" s="41"/>
      <c r="AG387" s="41"/>
      <c r="AH387" s="41"/>
      <c r="AI387" s="41"/>
      <c r="AJ387" s="41"/>
      <c r="AK387" s="41"/>
      <c r="AL387" s="41"/>
      <c r="AM387" s="41"/>
      <c r="AN387" s="45">
        <f t="shared" si="171"/>
        <v>26.445623342175065</v>
      </c>
      <c r="AO387" s="41">
        <v>1508</v>
      </c>
      <c r="AP387" s="110"/>
      <c r="AQ387" s="111"/>
      <c r="AR387" s="126" t="str">
        <f t="shared" si="172"/>
        <v/>
      </c>
      <c r="AS387" s="126" t="str">
        <f t="shared" si="173"/>
        <v/>
      </c>
      <c r="AT387" s="127">
        <v>1827</v>
      </c>
      <c r="AU387" s="128"/>
      <c r="AV387" s="129"/>
      <c r="AW387" s="126" t="str">
        <f t="shared" si="174"/>
        <v/>
      </c>
      <c r="AX387" s="126" t="str">
        <f t="shared" si="175"/>
        <v/>
      </c>
      <c r="AY387" s="64" t="str">
        <f t="shared" si="176"/>
        <v/>
      </c>
      <c r="AZ387" s="97">
        <v>78.5</v>
      </c>
      <c r="BA387" s="68"/>
      <c r="BB387" s="68"/>
      <c r="BC387" s="68"/>
      <c r="BD387" s="68"/>
      <c r="BE387" s="15"/>
      <c r="BF387" s="5">
        <f t="shared" si="177"/>
        <v>20531</v>
      </c>
      <c r="BG387" s="41">
        <v>11580</v>
      </c>
      <c r="BH387" s="42"/>
      <c r="BI387" s="42"/>
      <c r="BJ387" s="42">
        <v>4641</v>
      </c>
      <c r="BK387" s="42"/>
      <c r="BL387" s="42"/>
      <c r="BM387" s="15">
        <v>4310</v>
      </c>
    </row>
    <row r="388" spans="1:65" outlineLevel="5">
      <c r="A388" s="22">
        <f t="shared" si="178"/>
        <v>11</v>
      </c>
      <c r="B388" s="9">
        <f t="shared" si="162"/>
        <v>44162</v>
      </c>
      <c r="C388" s="51">
        <v>358222</v>
      </c>
      <c r="D388" s="64">
        <f t="shared" si="167"/>
        <v>36.799999999999997</v>
      </c>
      <c r="E388" s="12">
        <v>38</v>
      </c>
      <c r="F388" s="12">
        <v>36</v>
      </c>
      <c r="G388" s="12">
        <v>38</v>
      </c>
      <c r="H388" s="12">
        <v>37</v>
      </c>
      <c r="I388" s="12">
        <v>37</v>
      </c>
      <c r="J388" s="12">
        <v>35</v>
      </c>
      <c r="K388" s="12">
        <v>37</v>
      </c>
      <c r="L388" s="12">
        <v>36</v>
      </c>
      <c r="M388" s="74">
        <f t="shared" si="168"/>
        <v>7.4</v>
      </c>
      <c r="N388" s="83">
        <v>7.35</v>
      </c>
      <c r="O388" s="83">
        <v>7.31</v>
      </c>
      <c r="P388" s="83">
        <v>7.38</v>
      </c>
      <c r="Q388" s="83">
        <v>7.41</v>
      </c>
      <c r="R388" s="83"/>
      <c r="S388" s="83"/>
      <c r="T388" s="83"/>
      <c r="U388" s="83"/>
      <c r="V388" s="5" t="str">
        <f t="shared" si="169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0"/>
        <v/>
      </c>
      <c r="AF388" s="41"/>
      <c r="AG388" s="41"/>
      <c r="AH388" s="41"/>
      <c r="AI388" s="41"/>
      <c r="AJ388" s="41"/>
      <c r="AK388" s="41"/>
      <c r="AL388" s="41"/>
      <c r="AM388" s="41"/>
      <c r="AN388" s="45">
        <f t="shared" si="171"/>
        <v>20.556701030927837</v>
      </c>
      <c r="AO388" s="41">
        <v>1940</v>
      </c>
      <c r="AP388" s="110">
        <v>3.32</v>
      </c>
      <c r="AQ388" s="111">
        <v>2.46</v>
      </c>
      <c r="AR388" s="126">
        <f t="shared" si="172"/>
        <v>74.096385542168676</v>
      </c>
      <c r="AS388" s="126">
        <f t="shared" si="173"/>
        <v>25.903614457831324</v>
      </c>
      <c r="AT388" s="127">
        <v>1881</v>
      </c>
      <c r="AU388" s="128">
        <v>2.35</v>
      </c>
      <c r="AV388" s="129">
        <v>1.32</v>
      </c>
      <c r="AW388" s="126">
        <f t="shared" si="174"/>
        <v>56.170212765957451</v>
      </c>
      <c r="AX388" s="126">
        <f t="shared" si="175"/>
        <v>43.829787234042549</v>
      </c>
      <c r="AY388" s="64">
        <f t="shared" si="176"/>
        <v>55.19772673454888</v>
      </c>
      <c r="AZ388" s="97">
        <v>77.8</v>
      </c>
      <c r="BA388" s="68"/>
      <c r="BB388" s="68"/>
      <c r="BC388" s="68"/>
      <c r="BD388" s="68"/>
      <c r="BE388" s="15"/>
      <c r="BF388" s="5">
        <f t="shared" si="177"/>
        <v>21719</v>
      </c>
      <c r="BG388" s="41">
        <v>11570</v>
      </c>
      <c r="BH388" s="42"/>
      <c r="BI388" s="42"/>
      <c r="BJ388" s="42">
        <v>5859</v>
      </c>
      <c r="BK388" s="42"/>
      <c r="BL388" s="42"/>
      <c r="BM388" s="15">
        <v>4290</v>
      </c>
    </row>
    <row r="389" spans="1:65" outlineLevel="5">
      <c r="A389" s="22">
        <f t="shared" si="178"/>
        <v>11</v>
      </c>
      <c r="B389" s="9">
        <f t="shared" si="162"/>
        <v>44163</v>
      </c>
      <c r="C389" s="51">
        <v>336906</v>
      </c>
      <c r="D389" s="64">
        <f t="shared" si="167"/>
        <v>37</v>
      </c>
      <c r="E389" s="12">
        <v>39</v>
      </c>
      <c r="F389" s="12">
        <v>36</v>
      </c>
      <c r="G389" s="12">
        <v>38</v>
      </c>
      <c r="H389" s="12">
        <v>37</v>
      </c>
      <c r="I389" s="12">
        <v>38</v>
      </c>
      <c r="J389" s="12">
        <v>35</v>
      </c>
      <c r="K389" s="12">
        <v>37</v>
      </c>
      <c r="L389" s="12">
        <v>36</v>
      </c>
      <c r="M389" s="74" t="str">
        <f t="shared" si="168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69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0"/>
        <v/>
      </c>
      <c r="AF389" s="41"/>
      <c r="AG389" s="41"/>
      <c r="AH389" s="41"/>
      <c r="AI389" s="41"/>
      <c r="AJ389" s="41"/>
      <c r="AK389" s="41"/>
      <c r="AL389" s="41"/>
      <c r="AM389" s="41"/>
      <c r="AN389" s="45">
        <f t="shared" si="171"/>
        <v>22.304250559284117</v>
      </c>
      <c r="AO389" s="41">
        <v>1788</v>
      </c>
      <c r="AP389" s="110"/>
      <c r="AQ389" s="111"/>
      <c r="AR389" s="126" t="str">
        <f t="shared" si="172"/>
        <v/>
      </c>
      <c r="AS389" s="126" t="str">
        <f t="shared" si="173"/>
        <v/>
      </c>
      <c r="AT389" s="127">
        <v>1888</v>
      </c>
      <c r="AU389" s="128"/>
      <c r="AV389" s="129"/>
      <c r="AW389" s="126" t="str">
        <f t="shared" si="174"/>
        <v/>
      </c>
      <c r="AX389" s="126" t="str">
        <f t="shared" si="175"/>
        <v/>
      </c>
      <c r="AY389" s="64" t="str">
        <f t="shared" si="176"/>
        <v/>
      </c>
      <c r="AZ389" s="97"/>
      <c r="BA389" s="68"/>
      <c r="BB389" s="68"/>
      <c r="BC389" s="68"/>
      <c r="BD389" s="68"/>
      <c r="BE389" s="15"/>
      <c r="BF389" s="5">
        <f t="shared" si="177"/>
        <v>19490</v>
      </c>
      <c r="BG389" s="41">
        <v>11750</v>
      </c>
      <c r="BH389" s="42"/>
      <c r="BI389" s="42"/>
      <c r="BJ389" s="42">
        <v>3440</v>
      </c>
      <c r="BK389" s="42"/>
      <c r="BL389" s="42"/>
      <c r="BM389" s="15">
        <v>4300</v>
      </c>
    </row>
    <row r="390" spans="1:65" outlineLevel="5">
      <c r="A390" s="22">
        <f t="shared" si="178"/>
        <v>11</v>
      </c>
      <c r="B390" s="9">
        <f t="shared" si="162"/>
        <v>44164</v>
      </c>
      <c r="C390" s="51">
        <v>324195</v>
      </c>
      <c r="D390" s="64">
        <f t="shared" si="167"/>
        <v>37</v>
      </c>
      <c r="E390" s="12">
        <v>38</v>
      </c>
      <c r="F390" s="12">
        <v>36</v>
      </c>
      <c r="G390" s="12">
        <v>39</v>
      </c>
      <c r="H390" s="12">
        <v>37</v>
      </c>
      <c r="I390" s="12">
        <v>37</v>
      </c>
      <c r="J390" s="12">
        <v>35</v>
      </c>
      <c r="K390" s="12">
        <v>38</v>
      </c>
      <c r="L390" s="12">
        <v>36</v>
      </c>
      <c r="M390" s="74" t="str">
        <f t="shared" si="168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9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0"/>
        <v/>
      </c>
      <c r="AF390" s="41"/>
      <c r="AG390" s="41"/>
      <c r="AH390" s="41"/>
      <c r="AI390" s="41"/>
      <c r="AJ390" s="41"/>
      <c r="AK390" s="41"/>
      <c r="AL390" s="41"/>
      <c r="AM390" s="41"/>
      <c r="AN390" s="45">
        <f t="shared" si="171"/>
        <v>19.063097514340345</v>
      </c>
      <c r="AO390" s="41">
        <v>2092</v>
      </c>
      <c r="AP390" s="110"/>
      <c r="AQ390" s="111"/>
      <c r="AR390" s="126" t="str">
        <f t="shared" si="172"/>
        <v/>
      </c>
      <c r="AS390" s="126" t="str">
        <f t="shared" si="173"/>
        <v/>
      </c>
      <c r="AT390" s="127">
        <v>1880</v>
      </c>
      <c r="AU390" s="128"/>
      <c r="AV390" s="129"/>
      <c r="AW390" s="126" t="str">
        <f t="shared" si="174"/>
        <v/>
      </c>
      <c r="AX390" s="126" t="str">
        <f t="shared" si="175"/>
        <v/>
      </c>
      <c r="AY390" s="64" t="str">
        <f t="shared" si="176"/>
        <v/>
      </c>
      <c r="AZ390" s="97"/>
      <c r="BA390" s="68"/>
      <c r="BB390" s="68"/>
      <c r="BC390" s="68"/>
      <c r="BD390" s="68"/>
      <c r="BE390" s="15"/>
      <c r="BF390" s="5">
        <f t="shared" si="177"/>
        <v>21102</v>
      </c>
      <c r="BG390" s="41">
        <v>11710</v>
      </c>
      <c r="BH390" s="42"/>
      <c r="BI390" s="42"/>
      <c r="BJ390" s="42">
        <v>5302</v>
      </c>
      <c r="BK390" s="42"/>
      <c r="BL390" s="42"/>
      <c r="BM390" s="15">
        <v>4090</v>
      </c>
    </row>
    <row r="391" spans="1:65" ht="17.25" outlineLevel="5" thickBot="1">
      <c r="A391" s="31">
        <f t="shared" si="178"/>
        <v>11</v>
      </c>
      <c r="B391" s="32">
        <f t="shared" si="162"/>
        <v>44165</v>
      </c>
      <c r="C391" s="51">
        <v>331992</v>
      </c>
      <c r="D391" s="64">
        <f t="shared" si="167"/>
        <v>36.799999999999997</v>
      </c>
      <c r="E391" s="12">
        <v>38</v>
      </c>
      <c r="F391" s="12">
        <v>36</v>
      </c>
      <c r="G391" s="12">
        <v>38</v>
      </c>
      <c r="H391" s="12">
        <v>37</v>
      </c>
      <c r="I391" s="12">
        <v>37</v>
      </c>
      <c r="J391" s="12">
        <v>35</v>
      </c>
      <c r="K391" s="12">
        <v>37</v>
      </c>
      <c r="L391" s="12">
        <v>36</v>
      </c>
      <c r="M391" s="74" t="str">
        <f t="shared" si="168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9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0"/>
        <v/>
      </c>
      <c r="AF391" s="41"/>
      <c r="AG391" s="41"/>
      <c r="AH391" s="41"/>
      <c r="AI391" s="41"/>
      <c r="AJ391" s="41"/>
      <c r="AK391" s="41"/>
      <c r="AL391" s="41"/>
      <c r="AM391" s="41"/>
      <c r="AN391" s="45">
        <f t="shared" si="171"/>
        <v>23.500294637595758</v>
      </c>
      <c r="AO391" s="41">
        <v>1697</v>
      </c>
      <c r="AP391" s="110"/>
      <c r="AQ391" s="111"/>
      <c r="AR391" s="126" t="str">
        <f t="shared" si="172"/>
        <v/>
      </c>
      <c r="AS391" s="126" t="str">
        <f t="shared" si="173"/>
        <v/>
      </c>
      <c r="AT391" s="127">
        <v>1871</v>
      </c>
      <c r="AU391" s="128"/>
      <c r="AV391" s="129"/>
      <c r="AW391" s="126" t="str">
        <f t="shared" si="174"/>
        <v/>
      </c>
      <c r="AX391" s="126" t="str">
        <f t="shared" si="175"/>
        <v/>
      </c>
      <c r="AY391" s="64" t="str">
        <f t="shared" si="176"/>
        <v/>
      </c>
      <c r="AZ391" s="97">
        <v>78.099999999999994</v>
      </c>
      <c r="BA391" s="68"/>
      <c r="BB391" s="68"/>
      <c r="BC391" s="68"/>
      <c r="BD391" s="68"/>
      <c r="BE391" s="15"/>
      <c r="BF391" s="5">
        <f t="shared" si="177"/>
        <v>18641</v>
      </c>
      <c r="BG391" s="41">
        <v>11750</v>
      </c>
      <c r="BH391" s="42"/>
      <c r="BI391" s="42"/>
      <c r="BJ391" s="42">
        <v>2767</v>
      </c>
      <c r="BK391" s="42"/>
      <c r="BL391" s="42"/>
      <c r="BM391" s="15">
        <v>4124</v>
      </c>
    </row>
    <row r="392" spans="1:65" outlineLevel="4">
      <c r="A392" s="157" t="s">
        <v>44</v>
      </c>
      <c r="B392" s="158"/>
      <c r="C392" s="50">
        <f t="shared" ref="C392:BM392" si="179">SUBTOTAL(4,C362:C391)</f>
        <v>453281</v>
      </c>
      <c r="D392" s="60">
        <f t="shared" si="179"/>
        <v>37</v>
      </c>
      <c r="E392" s="28">
        <f t="shared" si="179"/>
        <v>39</v>
      </c>
      <c r="F392" s="28">
        <f t="shared" si="179"/>
        <v>36</v>
      </c>
      <c r="G392" s="28">
        <f t="shared" si="179"/>
        <v>39</v>
      </c>
      <c r="H392" s="28">
        <f t="shared" si="179"/>
        <v>37</v>
      </c>
      <c r="I392" s="28">
        <f t="shared" si="179"/>
        <v>38</v>
      </c>
      <c r="J392" s="28">
        <f t="shared" si="179"/>
        <v>35</v>
      </c>
      <c r="K392" s="28">
        <f t="shared" si="179"/>
        <v>38</v>
      </c>
      <c r="L392" s="28">
        <f t="shared" si="179"/>
        <v>36</v>
      </c>
      <c r="M392" s="71">
        <f t="shared" si="179"/>
        <v>7.4</v>
      </c>
      <c r="N392" s="82">
        <f t="shared" si="179"/>
        <v>7.35</v>
      </c>
      <c r="O392" s="82">
        <f t="shared" si="179"/>
        <v>7.33</v>
      </c>
      <c r="P392" s="82">
        <f t="shared" si="179"/>
        <v>7.38</v>
      </c>
      <c r="Q392" s="82">
        <f t="shared" si="179"/>
        <v>7.41</v>
      </c>
      <c r="R392" s="82">
        <f t="shared" si="179"/>
        <v>0</v>
      </c>
      <c r="S392" s="82">
        <f t="shared" si="179"/>
        <v>0</v>
      </c>
      <c r="T392" s="82">
        <f t="shared" si="179"/>
        <v>0</v>
      </c>
      <c r="U392" s="82">
        <f t="shared" si="179"/>
        <v>0</v>
      </c>
      <c r="V392" s="29">
        <f t="shared" si="179"/>
        <v>0</v>
      </c>
      <c r="W392" s="39">
        <f t="shared" si="179"/>
        <v>0</v>
      </c>
      <c r="X392" s="39">
        <f t="shared" si="179"/>
        <v>0</v>
      </c>
      <c r="Y392" s="39">
        <f t="shared" si="179"/>
        <v>0</v>
      </c>
      <c r="Z392" s="39">
        <f t="shared" si="179"/>
        <v>0</v>
      </c>
      <c r="AA392" s="39">
        <f t="shared" si="179"/>
        <v>0</v>
      </c>
      <c r="AB392" s="39">
        <f t="shared" si="179"/>
        <v>0</v>
      </c>
      <c r="AC392" s="39">
        <f t="shared" si="179"/>
        <v>0</v>
      </c>
      <c r="AD392" s="39">
        <f t="shared" si="179"/>
        <v>0</v>
      </c>
      <c r="AE392" s="29">
        <f t="shared" si="179"/>
        <v>0</v>
      </c>
      <c r="AF392" s="39">
        <f t="shared" si="179"/>
        <v>0</v>
      </c>
      <c r="AG392" s="39">
        <f t="shared" si="179"/>
        <v>0</v>
      </c>
      <c r="AH392" s="39">
        <f t="shared" si="179"/>
        <v>0</v>
      </c>
      <c r="AI392" s="39">
        <f t="shared" si="179"/>
        <v>0</v>
      </c>
      <c r="AJ392" s="39">
        <f t="shared" si="179"/>
        <v>0</v>
      </c>
      <c r="AK392" s="39">
        <f t="shared" si="179"/>
        <v>0</v>
      </c>
      <c r="AL392" s="39">
        <f t="shared" si="179"/>
        <v>0</v>
      </c>
      <c r="AM392" s="39">
        <f t="shared" si="179"/>
        <v>0</v>
      </c>
      <c r="AN392" s="39">
        <f t="shared" si="179"/>
        <v>26.445623342175065</v>
      </c>
      <c r="AO392" s="39">
        <f t="shared" si="179"/>
        <v>2092</v>
      </c>
      <c r="AP392" s="104">
        <f t="shared" si="179"/>
        <v>3.41</v>
      </c>
      <c r="AQ392" s="105">
        <f t="shared" si="179"/>
        <v>2.5299999999999998</v>
      </c>
      <c r="AR392" s="106">
        <f t="shared" si="179"/>
        <v>74.397590361445793</v>
      </c>
      <c r="AS392" s="106">
        <f t="shared" si="179"/>
        <v>26.01880877742947</v>
      </c>
      <c r="AT392" s="107">
        <f t="shared" si="179"/>
        <v>1890</v>
      </c>
      <c r="AU392" s="108">
        <f t="shared" si="179"/>
        <v>2.35</v>
      </c>
      <c r="AV392" s="109">
        <f t="shared" si="179"/>
        <v>1.32</v>
      </c>
      <c r="AW392" s="106">
        <f t="shared" si="179"/>
        <v>56.872037914691944</v>
      </c>
      <c r="AX392" s="106">
        <f t="shared" si="179"/>
        <v>44.23963133640553</v>
      </c>
      <c r="AY392" s="60">
        <f t="shared" si="179"/>
        <v>56.625337381916353</v>
      </c>
      <c r="AZ392" s="96">
        <f t="shared" si="179"/>
        <v>80</v>
      </c>
      <c r="BA392" s="67">
        <f t="shared" si="179"/>
        <v>61.4</v>
      </c>
      <c r="BB392" s="67">
        <f t="shared" si="179"/>
        <v>0</v>
      </c>
      <c r="BC392" s="67">
        <f t="shared" si="179"/>
        <v>0</v>
      </c>
      <c r="BD392" s="67">
        <f t="shared" si="179"/>
        <v>0</v>
      </c>
      <c r="BE392" s="27">
        <f t="shared" si="179"/>
        <v>0</v>
      </c>
      <c r="BF392" s="29">
        <f t="shared" si="179"/>
        <v>21799</v>
      </c>
      <c r="BG392" s="39">
        <f t="shared" si="179"/>
        <v>11750</v>
      </c>
      <c r="BH392" s="40">
        <f t="shared" si="179"/>
        <v>0</v>
      </c>
      <c r="BI392" s="40">
        <f t="shared" si="179"/>
        <v>0</v>
      </c>
      <c r="BJ392" s="40">
        <f t="shared" si="179"/>
        <v>10061</v>
      </c>
      <c r="BK392" s="40">
        <f t="shared" si="179"/>
        <v>0</v>
      </c>
      <c r="BL392" s="40">
        <f t="shared" si="179"/>
        <v>0</v>
      </c>
      <c r="BM392" s="27">
        <f t="shared" si="179"/>
        <v>4860</v>
      </c>
    </row>
    <row r="393" spans="1:65" outlineLevel="3">
      <c r="A393" s="187" t="s">
        <v>33</v>
      </c>
      <c r="B393" s="188"/>
      <c r="C393" s="51">
        <f t="shared" ref="C393:BM393" si="180">SUBTOTAL(5,C362:C391)</f>
        <v>312844</v>
      </c>
      <c r="D393" s="61">
        <f t="shared" si="180"/>
        <v>31</v>
      </c>
      <c r="E393" s="12">
        <f t="shared" si="180"/>
        <v>31</v>
      </c>
      <c r="F393" s="12">
        <f t="shared" si="180"/>
        <v>31</v>
      </c>
      <c r="G393" s="12">
        <f t="shared" si="180"/>
        <v>32</v>
      </c>
      <c r="H393" s="12">
        <f t="shared" si="180"/>
        <v>32</v>
      </c>
      <c r="I393" s="12">
        <f t="shared" si="180"/>
        <v>30</v>
      </c>
      <c r="J393" s="12">
        <f t="shared" si="180"/>
        <v>30</v>
      </c>
      <c r="K393" s="12">
        <f t="shared" si="180"/>
        <v>31</v>
      </c>
      <c r="L393" s="12">
        <f t="shared" si="180"/>
        <v>31</v>
      </c>
      <c r="M393" s="72">
        <f t="shared" si="180"/>
        <v>7.3</v>
      </c>
      <c r="N393" s="83">
        <f t="shared" si="180"/>
        <v>7.29</v>
      </c>
      <c r="O393" s="83">
        <f t="shared" si="180"/>
        <v>7.26</v>
      </c>
      <c r="P393" s="83">
        <f t="shared" si="180"/>
        <v>7.27</v>
      </c>
      <c r="Q393" s="83">
        <f t="shared" si="180"/>
        <v>7.25</v>
      </c>
      <c r="R393" s="83">
        <f t="shared" si="180"/>
        <v>0</v>
      </c>
      <c r="S393" s="83">
        <f t="shared" si="180"/>
        <v>0</v>
      </c>
      <c r="T393" s="83">
        <f t="shared" si="180"/>
        <v>0</v>
      </c>
      <c r="U393" s="83">
        <f t="shared" si="180"/>
        <v>0</v>
      </c>
      <c r="V393" s="6">
        <f t="shared" si="180"/>
        <v>0</v>
      </c>
      <c r="W393" s="41">
        <f t="shared" si="180"/>
        <v>0</v>
      </c>
      <c r="X393" s="41">
        <f t="shared" si="180"/>
        <v>0</v>
      </c>
      <c r="Y393" s="41">
        <f t="shared" si="180"/>
        <v>0</v>
      </c>
      <c r="Z393" s="41">
        <f t="shared" si="180"/>
        <v>0</v>
      </c>
      <c r="AA393" s="41">
        <f t="shared" si="180"/>
        <v>0</v>
      </c>
      <c r="AB393" s="41">
        <f t="shared" si="180"/>
        <v>0</v>
      </c>
      <c r="AC393" s="41">
        <f t="shared" si="180"/>
        <v>0</v>
      </c>
      <c r="AD393" s="41">
        <f t="shared" si="180"/>
        <v>0</v>
      </c>
      <c r="AE393" s="6">
        <f t="shared" si="180"/>
        <v>0</v>
      </c>
      <c r="AF393" s="41">
        <f t="shared" si="180"/>
        <v>0</v>
      </c>
      <c r="AG393" s="41">
        <f t="shared" si="180"/>
        <v>0</v>
      </c>
      <c r="AH393" s="41">
        <f t="shared" si="180"/>
        <v>0</v>
      </c>
      <c r="AI393" s="41">
        <f t="shared" si="180"/>
        <v>0</v>
      </c>
      <c r="AJ393" s="41">
        <f t="shared" si="180"/>
        <v>0</v>
      </c>
      <c r="AK393" s="41">
        <f t="shared" si="180"/>
        <v>0</v>
      </c>
      <c r="AL393" s="41">
        <f t="shared" si="180"/>
        <v>0</v>
      </c>
      <c r="AM393" s="41">
        <f t="shared" si="180"/>
        <v>0</v>
      </c>
      <c r="AN393" s="41">
        <f t="shared" si="180"/>
        <v>19.063097514340345</v>
      </c>
      <c r="AO393" s="41">
        <f t="shared" si="180"/>
        <v>1508</v>
      </c>
      <c r="AP393" s="110">
        <f t="shared" si="180"/>
        <v>3.19</v>
      </c>
      <c r="AQ393" s="111">
        <f t="shared" si="180"/>
        <v>2.36</v>
      </c>
      <c r="AR393" s="112">
        <f t="shared" si="180"/>
        <v>73.98119122257053</v>
      </c>
      <c r="AS393" s="112">
        <f t="shared" si="180"/>
        <v>25.602409638554207</v>
      </c>
      <c r="AT393" s="113">
        <f t="shared" si="180"/>
        <v>1655</v>
      </c>
      <c r="AU393" s="114">
        <f t="shared" si="180"/>
        <v>2.11</v>
      </c>
      <c r="AV393" s="115">
        <f t="shared" si="180"/>
        <v>1.2</v>
      </c>
      <c r="AW393" s="112">
        <f t="shared" si="180"/>
        <v>55.76036866359447</v>
      </c>
      <c r="AX393" s="112">
        <f t="shared" si="180"/>
        <v>43.127962085308056</v>
      </c>
      <c r="AY393" s="61">
        <f t="shared" si="180"/>
        <v>54.132823698041065</v>
      </c>
      <c r="AZ393" s="97">
        <f t="shared" si="180"/>
        <v>77.8</v>
      </c>
      <c r="BA393" s="68">
        <f t="shared" si="180"/>
        <v>61.4</v>
      </c>
      <c r="BB393" s="68">
        <f t="shared" si="180"/>
        <v>0</v>
      </c>
      <c r="BC393" s="68">
        <f t="shared" si="180"/>
        <v>0</v>
      </c>
      <c r="BD393" s="68">
        <f t="shared" si="180"/>
        <v>0</v>
      </c>
      <c r="BE393" s="15">
        <f t="shared" si="180"/>
        <v>0</v>
      </c>
      <c r="BF393" s="6">
        <f t="shared" si="180"/>
        <v>8135</v>
      </c>
      <c r="BG393" s="41">
        <f t="shared" si="180"/>
        <v>9</v>
      </c>
      <c r="BH393" s="42">
        <f t="shared" si="180"/>
        <v>0</v>
      </c>
      <c r="BI393" s="42">
        <f t="shared" si="180"/>
        <v>0</v>
      </c>
      <c r="BJ393" s="42">
        <f t="shared" si="180"/>
        <v>2767</v>
      </c>
      <c r="BK393" s="42">
        <f t="shared" si="180"/>
        <v>0</v>
      </c>
      <c r="BL393" s="42">
        <f t="shared" si="180"/>
        <v>0</v>
      </c>
      <c r="BM393" s="15">
        <f t="shared" si="180"/>
        <v>20</v>
      </c>
    </row>
    <row r="394" spans="1:65" outlineLevel="2">
      <c r="A394" s="187" t="s">
        <v>22</v>
      </c>
      <c r="B394" s="188"/>
      <c r="C394" s="51">
        <f>IFERROR(SUBTOTAL(1,C362:C391),"")</f>
        <v>352928.13333333336</v>
      </c>
      <c r="D394" s="61">
        <f t="shared" ref="D394:BM394" si="181">IFERROR(SUBTOTAL(1,D362:D391),"")</f>
        <v>34.449999999999996</v>
      </c>
      <c r="E394" s="12">
        <f t="shared" si="181"/>
        <v>35.033333333333331</v>
      </c>
      <c r="F394" s="12">
        <f t="shared" si="181"/>
        <v>33.5</v>
      </c>
      <c r="G394" s="12">
        <f t="shared" si="181"/>
        <v>36.299999999999997</v>
      </c>
      <c r="H394" s="12">
        <f t="shared" si="181"/>
        <v>34.866666666666667</v>
      </c>
      <c r="I394" s="12">
        <f t="shared" si="181"/>
        <v>34.033333333333331</v>
      </c>
      <c r="J394" s="12">
        <f t="shared" si="181"/>
        <v>32.5</v>
      </c>
      <c r="K394" s="12">
        <f t="shared" si="181"/>
        <v>35.299999999999997</v>
      </c>
      <c r="L394" s="12">
        <f t="shared" si="181"/>
        <v>33.866666666666667</v>
      </c>
      <c r="M394" s="72">
        <f t="shared" si="181"/>
        <v>7.3249999999999993</v>
      </c>
      <c r="N394" s="83">
        <f t="shared" si="181"/>
        <v>7.3100000000000005</v>
      </c>
      <c r="O394" s="83">
        <f t="shared" si="181"/>
        <v>7.2974999999999994</v>
      </c>
      <c r="P394" s="83">
        <f t="shared" si="181"/>
        <v>7.3174999999999999</v>
      </c>
      <c r="Q394" s="83">
        <f t="shared" si="181"/>
        <v>7.3324999999999996</v>
      </c>
      <c r="R394" s="83" t="str">
        <f t="shared" si="181"/>
        <v/>
      </c>
      <c r="S394" s="83" t="str">
        <f t="shared" si="181"/>
        <v/>
      </c>
      <c r="T394" s="83" t="str">
        <f t="shared" si="181"/>
        <v/>
      </c>
      <c r="U394" s="83" t="str">
        <f t="shared" si="181"/>
        <v/>
      </c>
      <c r="V394" s="6" t="str">
        <f t="shared" si="181"/>
        <v/>
      </c>
      <c r="W394" s="41" t="str">
        <f t="shared" si="181"/>
        <v/>
      </c>
      <c r="X394" s="41" t="str">
        <f t="shared" si="181"/>
        <v/>
      </c>
      <c r="Y394" s="41" t="str">
        <f t="shared" si="181"/>
        <v/>
      </c>
      <c r="Z394" s="41" t="str">
        <f t="shared" si="181"/>
        <v/>
      </c>
      <c r="AA394" s="41" t="str">
        <f t="shared" si="181"/>
        <v/>
      </c>
      <c r="AB394" s="41" t="str">
        <f t="shared" si="181"/>
        <v/>
      </c>
      <c r="AC394" s="41" t="str">
        <f t="shared" si="181"/>
        <v/>
      </c>
      <c r="AD394" s="41" t="str">
        <f t="shared" si="181"/>
        <v/>
      </c>
      <c r="AE394" s="6" t="str">
        <f t="shared" si="181"/>
        <v/>
      </c>
      <c r="AF394" s="41" t="str">
        <f t="shared" si="181"/>
        <v/>
      </c>
      <c r="AG394" s="41" t="str">
        <f t="shared" si="181"/>
        <v/>
      </c>
      <c r="AH394" s="41" t="str">
        <f t="shared" si="181"/>
        <v/>
      </c>
      <c r="AI394" s="41" t="str">
        <f t="shared" si="181"/>
        <v/>
      </c>
      <c r="AJ394" s="41" t="str">
        <f t="shared" si="181"/>
        <v/>
      </c>
      <c r="AK394" s="41" t="str">
        <f t="shared" si="181"/>
        <v/>
      </c>
      <c r="AL394" s="41" t="str">
        <f t="shared" si="181"/>
        <v/>
      </c>
      <c r="AM394" s="41" t="str">
        <f t="shared" si="181"/>
        <v/>
      </c>
      <c r="AN394" s="41">
        <f t="shared" si="181"/>
        <v>22.65736848709513</v>
      </c>
      <c r="AO394" s="41">
        <f t="shared" si="181"/>
        <v>1771.4666666666667</v>
      </c>
      <c r="AP394" s="110">
        <f t="shared" si="181"/>
        <v>3.31</v>
      </c>
      <c r="AQ394" s="111">
        <f t="shared" si="181"/>
        <v>2.4550000000000001</v>
      </c>
      <c r="AR394" s="112">
        <f t="shared" si="181"/>
        <v>74.167178878320442</v>
      </c>
      <c r="AS394" s="112">
        <f t="shared" si="181"/>
        <v>25.832821121679558</v>
      </c>
      <c r="AT394" s="113">
        <f t="shared" si="181"/>
        <v>1839.9333333333334</v>
      </c>
      <c r="AU394" s="114">
        <f t="shared" si="181"/>
        <v>2.1974999999999998</v>
      </c>
      <c r="AV394" s="115">
        <f t="shared" si="181"/>
        <v>1.2375</v>
      </c>
      <c r="AW394" s="112">
        <f t="shared" si="181"/>
        <v>56.321025206431337</v>
      </c>
      <c r="AX394" s="112">
        <f t="shared" si="181"/>
        <v>43.678974793568663</v>
      </c>
      <c r="AY394" s="61">
        <f t="shared" si="181"/>
        <v>55.077594384207174</v>
      </c>
      <c r="AZ394" s="97">
        <f t="shared" si="181"/>
        <v>78.899999999999977</v>
      </c>
      <c r="BA394" s="68">
        <f t="shared" si="181"/>
        <v>61.4</v>
      </c>
      <c r="BB394" s="68" t="str">
        <f t="shared" si="181"/>
        <v/>
      </c>
      <c r="BC394" s="68" t="str">
        <f t="shared" si="181"/>
        <v/>
      </c>
      <c r="BD394" s="68" t="str">
        <f t="shared" si="181"/>
        <v/>
      </c>
      <c r="BE394" s="15" t="str">
        <f>IFERROR(SUBTOTAL(1,BE362:BE391),"")</f>
        <v/>
      </c>
      <c r="BF394" s="6">
        <f t="shared" si="181"/>
        <v>17271.266666666666</v>
      </c>
      <c r="BG394" s="41">
        <f t="shared" si="181"/>
        <v>7502.3</v>
      </c>
      <c r="BH394" s="42" t="str">
        <f t="shared" si="181"/>
        <v/>
      </c>
      <c r="BI394" s="42" t="str">
        <f t="shared" si="181"/>
        <v/>
      </c>
      <c r="BJ394" s="42">
        <f t="shared" si="181"/>
        <v>5702.833333333333</v>
      </c>
      <c r="BK394" s="42" t="str">
        <f t="shared" si="181"/>
        <v/>
      </c>
      <c r="BL394" s="42" t="str">
        <f t="shared" si="181"/>
        <v/>
      </c>
      <c r="BM394" s="15">
        <f t="shared" si="181"/>
        <v>4066.1333333333332</v>
      </c>
    </row>
    <row r="395" spans="1:65" ht="17.25" outlineLevel="1" thickBot="1">
      <c r="A395" s="189" t="s">
        <v>47</v>
      </c>
      <c r="B395" s="190"/>
      <c r="C395" s="52">
        <f>SUBTOTAL(9,C362:C391)</f>
        <v>10587844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53144</v>
      </c>
      <c r="AP395" s="116"/>
      <c r="AQ395" s="117"/>
      <c r="AR395" s="118"/>
      <c r="AS395" s="118"/>
      <c r="AT395" s="119">
        <f>SUBTOTAL(9,AT362:AT391)</f>
        <v>55198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2">SUBTOTAL(9,BF362:BF391)</f>
        <v>518138</v>
      </c>
      <c r="BG395" s="43">
        <f t="shared" si="182"/>
        <v>225069</v>
      </c>
      <c r="BH395" s="44">
        <f t="shared" si="182"/>
        <v>0</v>
      </c>
      <c r="BI395" s="44">
        <f t="shared" si="182"/>
        <v>0</v>
      </c>
      <c r="BJ395" s="44">
        <f t="shared" si="182"/>
        <v>171085</v>
      </c>
      <c r="BK395" s="44">
        <f t="shared" si="182"/>
        <v>0</v>
      </c>
      <c r="BL395" s="44">
        <f t="shared" si="182"/>
        <v>0</v>
      </c>
      <c r="BM395" s="16">
        <f t="shared" si="182"/>
        <v>121984</v>
      </c>
    </row>
    <row r="396" spans="1:65" outlineLevel="5">
      <c r="A396" s="21">
        <f t="shared" si="178"/>
        <v>12</v>
      </c>
      <c r="B396" s="33">
        <f>B391+1</f>
        <v>44166</v>
      </c>
      <c r="C396" s="51">
        <v>335706</v>
      </c>
      <c r="D396" s="64">
        <f t="shared" ref="D396:D426" si="183">IFERROR(ROUND(AVERAGE(E396:L396),1),"")</f>
        <v>37.5</v>
      </c>
      <c r="E396" s="12">
        <v>38</v>
      </c>
      <c r="F396" s="12">
        <v>37</v>
      </c>
      <c r="G396" s="12">
        <v>39</v>
      </c>
      <c r="H396" s="12">
        <v>38</v>
      </c>
      <c r="I396" s="12">
        <v>37</v>
      </c>
      <c r="J396" s="12">
        <v>36</v>
      </c>
      <c r="K396" s="12">
        <v>38</v>
      </c>
      <c r="L396" s="12">
        <v>37</v>
      </c>
      <c r="M396" s="74" t="str">
        <f t="shared" ref="M396:M426" si="184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5">
        <f t="shared" ref="AN396:AN426" si="187">39880/AO396</f>
        <v>24.09667673716012</v>
      </c>
      <c r="AO396" s="41">
        <v>1655</v>
      </c>
      <c r="AP396" s="110"/>
      <c r="AQ396" s="111"/>
      <c r="AR396" s="126" t="str">
        <f t="shared" ref="AR396:AR426" si="188">IFERROR(AQ396/AP396*100,"")</f>
        <v/>
      </c>
      <c r="AS396" s="126" t="str">
        <f t="shared" ref="AS396:AS426" si="189">IFERROR(100-AR396,"")</f>
        <v/>
      </c>
      <c r="AT396" s="127">
        <v>1741</v>
      </c>
      <c r="AU396" s="128"/>
      <c r="AV396" s="129"/>
      <c r="AW396" s="126" t="str">
        <f t="shared" ref="AW396:AW426" si="190">IFERROR(AV396/AU396*100,"")</f>
        <v/>
      </c>
      <c r="AX396" s="126" t="str">
        <f t="shared" ref="AX396:AX426" si="191">IFERROR(100-AW396,"")</f>
        <v/>
      </c>
      <c r="AY396" s="64" t="str">
        <f t="shared" ref="AY396:AY426" si="192">IFERROR((1-((AW396*AS396)/(AX396*AR396)))*100,"")</f>
        <v/>
      </c>
      <c r="AZ396" s="97">
        <v>77.599999999999994</v>
      </c>
      <c r="BA396" s="68"/>
      <c r="BB396" s="68"/>
      <c r="BC396" s="68"/>
      <c r="BD396" s="68"/>
      <c r="BE396" s="15"/>
      <c r="BF396" s="5">
        <f t="shared" ref="BF396:BF426" si="193">IF(SUM(BG396:BM396)=0,"",SUM(BG396:BM396))</f>
        <v>19025</v>
      </c>
      <c r="BG396" s="41">
        <v>12000</v>
      </c>
      <c r="BH396" s="42">
        <v>0</v>
      </c>
      <c r="BI396" s="42"/>
      <c r="BJ396" s="42">
        <v>2795</v>
      </c>
      <c r="BK396" s="42"/>
      <c r="BL396" s="42"/>
      <c r="BM396" s="15">
        <v>4230</v>
      </c>
    </row>
    <row r="397" spans="1:65" outlineLevel="5">
      <c r="A397" s="22">
        <f t="shared" si="178"/>
        <v>12</v>
      </c>
      <c r="B397" s="9">
        <f t="shared" si="162"/>
        <v>44167</v>
      </c>
      <c r="C397" s="51">
        <v>345418</v>
      </c>
      <c r="D397" s="64">
        <f t="shared" si="183"/>
        <v>37.799999999999997</v>
      </c>
      <c r="E397" s="12">
        <v>39</v>
      </c>
      <c r="F397" s="12">
        <v>37</v>
      </c>
      <c r="G397" s="12">
        <v>39</v>
      </c>
      <c r="H397" s="12">
        <v>38</v>
      </c>
      <c r="I397" s="12">
        <v>38</v>
      </c>
      <c r="J397" s="12">
        <v>36</v>
      </c>
      <c r="K397" s="12">
        <v>38</v>
      </c>
      <c r="L397" s="12">
        <v>37</v>
      </c>
      <c r="M397" s="74" t="str">
        <f t="shared" si="184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8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6"/>
        <v/>
      </c>
      <c r="AF397" s="41"/>
      <c r="AG397" s="41"/>
      <c r="AH397" s="41"/>
      <c r="AI397" s="41"/>
      <c r="AJ397" s="41"/>
      <c r="AK397" s="41"/>
      <c r="AL397" s="41"/>
      <c r="AM397" s="41"/>
      <c r="AN397" s="45">
        <f t="shared" si="187"/>
        <v>21.475498115239635</v>
      </c>
      <c r="AO397" s="41">
        <v>1857</v>
      </c>
      <c r="AP397" s="110"/>
      <c r="AQ397" s="111"/>
      <c r="AR397" s="126" t="str">
        <f t="shared" si="188"/>
        <v/>
      </c>
      <c r="AS397" s="126" t="str">
        <f t="shared" si="189"/>
        <v/>
      </c>
      <c r="AT397" s="127">
        <v>1841</v>
      </c>
      <c r="AU397" s="128"/>
      <c r="AV397" s="129"/>
      <c r="AW397" s="126" t="str">
        <f t="shared" si="190"/>
        <v/>
      </c>
      <c r="AX397" s="126" t="str">
        <f t="shared" si="191"/>
        <v/>
      </c>
      <c r="AY397" s="64" t="str">
        <f t="shared" si="192"/>
        <v/>
      </c>
      <c r="AZ397" s="97">
        <v>77.5</v>
      </c>
      <c r="BA397" s="68"/>
      <c r="BB397" s="68"/>
      <c r="BC397" s="68"/>
      <c r="BD397" s="68"/>
      <c r="BE397" s="15"/>
      <c r="BF397" s="5">
        <f t="shared" si="193"/>
        <v>22202</v>
      </c>
      <c r="BG397" s="41">
        <v>11250</v>
      </c>
      <c r="BH397" s="42">
        <v>0</v>
      </c>
      <c r="BI397" s="42"/>
      <c r="BJ397" s="42">
        <v>6672</v>
      </c>
      <c r="BK397" s="42"/>
      <c r="BL397" s="42"/>
      <c r="BM397" s="15">
        <v>4280</v>
      </c>
    </row>
    <row r="398" spans="1:65" outlineLevel="5">
      <c r="A398" s="22">
        <f t="shared" si="178"/>
        <v>12</v>
      </c>
      <c r="B398" s="9">
        <f t="shared" si="162"/>
        <v>44168</v>
      </c>
      <c r="C398" s="51">
        <v>341786</v>
      </c>
      <c r="D398" s="64">
        <f t="shared" si="183"/>
        <v>37.299999999999997</v>
      </c>
      <c r="E398" s="12">
        <v>38</v>
      </c>
      <c r="F398" s="12">
        <v>37</v>
      </c>
      <c r="G398" s="12">
        <v>38</v>
      </c>
      <c r="H398" s="12">
        <v>38</v>
      </c>
      <c r="I398" s="12">
        <v>37</v>
      </c>
      <c r="J398" s="12">
        <v>36</v>
      </c>
      <c r="K398" s="12">
        <v>37</v>
      </c>
      <c r="L398" s="12">
        <v>37</v>
      </c>
      <c r="M398" s="74" t="str">
        <f t="shared" si="18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6"/>
        <v/>
      </c>
      <c r="AF398" s="41"/>
      <c r="AG398" s="41"/>
      <c r="AH398" s="41"/>
      <c r="AI398" s="41"/>
      <c r="AJ398" s="41"/>
      <c r="AK398" s="41"/>
      <c r="AL398" s="41"/>
      <c r="AM398" s="41"/>
      <c r="AN398" s="45">
        <f t="shared" si="187"/>
        <v>23.321637426900583</v>
      </c>
      <c r="AO398" s="41">
        <v>1710</v>
      </c>
      <c r="AP398" s="110"/>
      <c r="AQ398" s="111"/>
      <c r="AR398" s="126" t="str">
        <f t="shared" si="188"/>
        <v/>
      </c>
      <c r="AS398" s="126" t="str">
        <f t="shared" si="189"/>
        <v/>
      </c>
      <c r="AT398" s="127">
        <v>1680</v>
      </c>
      <c r="AU398" s="128"/>
      <c r="AV398" s="129"/>
      <c r="AW398" s="126" t="str">
        <f t="shared" si="190"/>
        <v/>
      </c>
      <c r="AX398" s="126" t="str">
        <f t="shared" si="191"/>
        <v/>
      </c>
      <c r="AY398" s="64" t="str">
        <f t="shared" si="192"/>
        <v/>
      </c>
      <c r="AZ398" s="97">
        <v>77.599999999999994</v>
      </c>
      <c r="BA398" s="68"/>
      <c r="BB398" s="68"/>
      <c r="BC398" s="68"/>
      <c r="BD398" s="68"/>
      <c r="BE398" s="15"/>
      <c r="BF398" s="5">
        <f t="shared" si="193"/>
        <v>21949</v>
      </c>
      <c r="BG398" s="41">
        <v>9510</v>
      </c>
      <c r="BH398" s="42">
        <v>0</v>
      </c>
      <c r="BI398" s="42"/>
      <c r="BJ398" s="42">
        <v>8179</v>
      </c>
      <c r="BK398" s="42"/>
      <c r="BL398" s="42"/>
      <c r="BM398" s="15">
        <v>4260</v>
      </c>
    </row>
    <row r="399" spans="1:65" outlineLevel="5">
      <c r="A399" s="22">
        <f t="shared" si="178"/>
        <v>12</v>
      </c>
      <c r="B399" s="9">
        <f t="shared" si="162"/>
        <v>44169</v>
      </c>
      <c r="C399" s="51">
        <v>342832</v>
      </c>
      <c r="D399" s="64">
        <f t="shared" si="183"/>
        <v>37.799999999999997</v>
      </c>
      <c r="E399" s="12">
        <v>38</v>
      </c>
      <c r="F399" s="12">
        <v>38</v>
      </c>
      <c r="G399" s="12">
        <v>39</v>
      </c>
      <c r="H399" s="12">
        <v>38</v>
      </c>
      <c r="I399" s="12">
        <v>37</v>
      </c>
      <c r="J399" s="12">
        <v>37</v>
      </c>
      <c r="K399" s="12">
        <v>38</v>
      </c>
      <c r="L399" s="12">
        <v>37</v>
      </c>
      <c r="M399" s="74">
        <f t="shared" si="184"/>
        <v>7.4</v>
      </c>
      <c r="N399" s="83">
        <v>7.43</v>
      </c>
      <c r="O399" s="83">
        <v>7.46</v>
      </c>
      <c r="P399" s="83">
        <v>7.48</v>
      </c>
      <c r="Q399" s="83">
        <v>7.39</v>
      </c>
      <c r="R399" s="83"/>
      <c r="S399" s="83"/>
      <c r="T399" s="83"/>
      <c r="U399" s="83"/>
      <c r="V399" s="5" t="str">
        <f t="shared" si="18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6"/>
        <v/>
      </c>
      <c r="AF399" s="41"/>
      <c r="AG399" s="41"/>
      <c r="AH399" s="41"/>
      <c r="AI399" s="41"/>
      <c r="AJ399" s="41"/>
      <c r="AK399" s="41"/>
      <c r="AL399" s="41"/>
      <c r="AM399" s="41"/>
      <c r="AN399" s="45">
        <f t="shared" si="187"/>
        <v>56.890156918687588</v>
      </c>
      <c r="AO399" s="41">
        <v>701</v>
      </c>
      <c r="AP399" s="110">
        <v>3.04</v>
      </c>
      <c r="AQ399" s="111">
        <v>2.2799999999999998</v>
      </c>
      <c r="AR399" s="126">
        <f t="shared" si="188"/>
        <v>74.999999999999986</v>
      </c>
      <c r="AS399" s="126">
        <f t="shared" si="189"/>
        <v>25.000000000000014</v>
      </c>
      <c r="AT399" s="127">
        <v>699</v>
      </c>
      <c r="AU399" s="128">
        <v>2.31</v>
      </c>
      <c r="AV399" s="129">
        <v>1.3</v>
      </c>
      <c r="AW399" s="126">
        <f t="shared" si="190"/>
        <v>56.277056277056282</v>
      </c>
      <c r="AX399" s="126">
        <f t="shared" si="191"/>
        <v>43.722943722943718</v>
      </c>
      <c r="AY399" s="64">
        <f t="shared" si="192"/>
        <v>57.095709570957055</v>
      </c>
      <c r="AZ399" s="97">
        <v>77.7</v>
      </c>
      <c r="BA399" s="68"/>
      <c r="BB399" s="68"/>
      <c r="BC399" s="68"/>
      <c r="BD399" s="68"/>
      <c r="BE399" s="15"/>
      <c r="BF399" s="5">
        <f t="shared" si="193"/>
        <v>14757</v>
      </c>
      <c r="BG399" s="41">
        <v>9420</v>
      </c>
      <c r="BH399" s="42">
        <v>0</v>
      </c>
      <c r="BI399" s="42"/>
      <c r="BJ399" s="42">
        <v>1127</v>
      </c>
      <c r="BK399" s="42"/>
      <c r="BL399" s="42"/>
      <c r="BM399" s="15">
        <v>4210</v>
      </c>
    </row>
    <row r="400" spans="1:65" outlineLevel="5">
      <c r="A400" s="22">
        <f t="shared" si="178"/>
        <v>12</v>
      </c>
      <c r="B400" s="9">
        <f t="shared" si="162"/>
        <v>44170</v>
      </c>
      <c r="C400" s="51">
        <v>336980</v>
      </c>
      <c r="D400" s="64">
        <f t="shared" si="183"/>
        <v>38</v>
      </c>
      <c r="E400" s="12">
        <v>38</v>
      </c>
      <c r="F400" s="12">
        <v>38</v>
      </c>
      <c r="G400" s="12">
        <v>39</v>
      </c>
      <c r="H400" s="12">
        <v>39</v>
      </c>
      <c r="I400" s="12">
        <v>37</v>
      </c>
      <c r="J400" s="12">
        <v>37</v>
      </c>
      <c r="K400" s="12">
        <v>38</v>
      </c>
      <c r="L400" s="12">
        <v>38</v>
      </c>
      <c r="M400" s="74" t="str">
        <f t="shared" si="18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6"/>
        <v/>
      </c>
      <c r="AF400" s="41"/>
      <c r="AG400" s="41"/>
      <c r="AH400" s="41"/>
      <c r="AI400" s="41"/>
      <c r="AJ400" s="41"/>
      <c r="AK400" s="41"/>
      <c r="AL400" s="41"/>
      <c r="AM400" s="41"/>
      <c r="AN400" s="45">
        <f t="shared" si="187"/>
        <v>27.14771953710007</v>
      </c>
      <c r="AO400" s="41">
        <v>1469</v>
      </c>
      <c r="AP400" s="110"/>
      <c r="AQ400" s="111"/>
      <c r="AR400" s="126" t="str">
        <f t="shared" si="188"/>
        <v/>
      </c>
      <c r="AS400" s="126" t="str">
        <f t="shared" si="189"/>
        <v/>
      </c>
      <c r="AT400" s="127">
        <v>1650</v>
      </c>
      <c r="AU400" s="128"/>
      <c r="AV400" s="129"/>
      <c r="AW400" s="126" t="str">
        <f t="shared" si="190"/>
        <v/>
      </c>
      <c r="AX400" s="126" t="str">
        <f t="shared" si="191"/>
        <v/>
      </c>
      <c r="AY400" s="64" t="str">
        <f t="shared" si="192"/>
        <v/>
      </c>
      <c r="AZ400" s="97"/>
      <c r="BA400" s="68"/>
      <c r="BB400" s="68"/>
      <c r="BC400" s="68"/>
      <c r="BD400" s="68"/>
      <c r="BE400" s="15"/>
      <c r="BF400" s="5">
        <f t="shared" si="193"/>
        <v>21200</v>
      </c>
      <c r="BG400" s="41">
        <v>10550</v>
      </c>
      <c r="BH400" s="42">
        <v>0</v>
      </c>
      <c r="BI400" s="42"/>
      <c r="BJ400" s="42">
        <v>6500</v>
      </c>
      <c r="BK400" s="42"/>
      <c r="BL400" s="42"/>
      <c r="BM400" s="15">
        <v>4150</v>
      </c>
    </row>
    <row r="401" spans="1:65" outlineLevel="5">
      <c r="A401" s="22">
        <f t="shared" si="178"/>
        <v>12</v>
      </c>
      <c r="B401" s="9">
        <f t="shared" si="162"/>
        <v>44171</v>
      </c>
      <c r="C401" s="51">
        <v>315556</v>
      </c>
      <c r="D401" s="64">
        <f t="shared" si="183"/>
        <v>37.5</v>
      </c>
      <c r="E401" s="12">
        <v>38</v>
      </c>
      <c r="F401" s="12">
        <v>37</v>
      </c>
      <c r="G401" s="12">
        <v>39</v>
      </c>
      <c r="H401" s="12">
        <v>38</v>
      </c>
      <c r="I401" s="12">
        <v>37</v>
      </c>
      <c r="J401" s="12">
        <v>36</v>
      </c>
      <c r="K401" s="12">
        <v>38</v>
      </c>
      <c r="L401" s="12">
        <v>37</v>
      </c>
      <c r="M401" s="74" t="str">
        <f t="shared" si="18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8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6"/>
        <v/>
      </c>
      <c r="AF401" s="41"/>
      <c r="AG401" s="41"/>
      <c r="AH401" s="41"/>
      <c r="AI401" s="41"/>
      <c r="AJ401" s="41"/>
      <c r="AK401" s="41"/>
      <c r="AL401" s="41"/>
      <c r="AM401" s="41"/>
      <c r="AN401" s="45">
        <f t="shared" si="187"/>
        <v>23.951951951951951</v>
      </c>
      <c r="AO401" s="41">
        <v>1665</v>
      </c>
      <c r="AP401" s="110"/>
      <c r="AQ401" s="111"/>
      <c r="AR401" s="126" t="str">
        <f t="shared" si="188"/>
        <v/>
      </c>
      <c r="AS401" s="126" t="str">
        <f t="shared" si="189"/>
        <v/>
      </c>
      <c r="AT401" s="127">
        <v>1781</v>
      </c>
      <c r="AU401" s="128"/>
      <c r="AV401" s="129"/>
      <c r="AW401" s="126" t="str">
        <f t="shared" si="190"/>
        <v/>
      </c>
      <c r="AX401" s="126" t="str">
        <f t="shared" si="191"/>
        <v/>
      </c>
      <c r="AY401" s="64" t="str">
        <f t="shared" si="192"/>
        <v/>
      </c>
      <c r="AZ401" s="97"/>
      <c r="BA401" s="68"/>
      <c r="BB401" s="68"/>
      <c r="BC401" s="68"/>
      <c r="BD401" s="68"/>
      <c r="BE401" s="15"/>
      <c r="BF401" s="5">
        <f t="shared" si="193"/>
        <v>19611</v>
      </c>
      <c r="BG401" s="41">
        <v>9530</v>
      </c>
      <c r="BH401" s="42">
        <v>0</v>
      </c>
      <c r="BI401" s="42"/>
      <c r="BJ401" s="42">
        <v>5831</v>
      </c>
      <c r="BK401" s="42"/>
      <c r="BL401" s="42"/>
      <c r="BM401" s="15">
        <v>4250</v>
      </c>
    </row>
    <row r="402" spans="1:65" outlineLevel="5">
      <c r="A402" s="22">
        <f t="shared" si="178"/>
        <v>12</v>
      </c>
      <c r="B402" s="9">
        <f t="shared" si="162"/>
        <v>44172</v>
      </c>
      <c r="C402" s="51">
        <v>324781</v>
      </c>
      <c r="D402" s="64">
        <f t="shared" si="183"/>
        <v>37.799999999999997</v>
      </c>
      <c r="E402" s="12">
        <v>39</v>
      </c>
      <c r="F402" s="12">
        <v>37</v>
      </c>
      <c r="G402" s="12">
        <v>38</v>
      </c>
      <c r="H402" s="12">
        <v>39</v>
      </c>
      <c r="I402" s="12">
        <v>38</v>
      </c>
      <c r="J402" s="12">
        <v>36</v>
      </c>
      <c r="K402" s="12">
        <v>37</v>
      </c>
      <c r="L402" s="12">
        <v>38</v>
      </c>
      <c r="M402" s="74" t="str">
        <f t="shared" si="18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6"/>
        <v/>
      </c>
      <c r="AF402" s="41"/>
      <c r="AG402" s="41"/>
      <c r="AH402" s="41"/>
      <c r="AI402" s="41"/>
      <c r="AJ402" s="41"/>
      <c r="AK402" s="41"/>
      <c r="AL402" s="41"/>
      <c r="AM402" s="41"/>
      <c r="AN402" s="45">
        <f t="shared" si="187"/>
        <v>25.963541666666668</v>
      </c>
      <c r="AO402" s="41">
        <v>1536</v>
      </c>
      <c r="AP402" s="110"/>
      <c r="AQ402" s="111"/>
      <c r="AR402" s="126" t="str">
        <f t="shared" si="188"/>
        <v/>
      </c>
      <c r="AS402" s="126" t="str">
        <f t="shared" si="189"/>
        <v/>
      </c>
      <c r="AT402" s="127">
        <v>1761</v>
      </c>
      <c r="AU402" s="128"/>
      <c r="AV402" s="129"/>
      <c r="AW402" s="126" t="str">
        <f t="shared" si="190"/>
        <v/>
      </c>
      <c r="AX402" s="126" t="str">
        <f t="shared" si="191"/>
        <v/>
      </c>
      <c r="AY402" s="64" t="str">
        <f t="shared" si="192"/>
        <v/>
      </c>
      <c r="AZ402" s="97">
        <v>78.3</v>
      </c>
      <c r="BA402" s="68"/>
      <c r="BB402" s="68"/>
      <c r="BC402" s="68"/>
      <c r="BD402" s="68"/>
      <c r="BE402" s="15"/>
      <c r="BF402" s="5">
        <f t="shared" si="193"/>
        <v>21175</v>
      </c>
      <c r="BG402" s="41">
        <v>9540</v>
      </c>
      <c r="BH402" s="42">
        <v>0</v>
      </c>
      <c r="BI402" s="42"/>
      <c r="BJ402" s="42">
        <v>7365</v>
      </c>
      <c r="BK402" s="42"/>
      <c r="BL402" s="42"/>
      <c r="BM402" s="15">
        <v>4270</v>
      </c>
    </row>
    <row r="403" spans="1:65" outlineLevel="5">
      <c r="A403" s="22">
        <f t="shared" si="178"/>
        <v>12</v>
      </c>
      <c r="B403" s="9">
        <f t="shared" si="162"/>
        <v>44173</v>
      </c>
      <c r="C403" s="51">
        <v>356658</v>
      </c>
      <c r="D403" s="64">
        <f t="shared" si="183"/>
        <v>37.5</v>
      </c>
      <c r="E403" s="12">
        <v>37</v>
      </c>
      <c r="F403" s="12">
        <v>38</v>
      </c>
      <c r="G403" s="12">
        <v>38</v>
      </c>
      <c r="H403" s="12">
        <v>39</v>
      </c>
      <c r="I403" s="12">
        <v>36</v>
      </c>
      <c r="J403" s="12">
        <v>37</v>
      </c>
      <c r="K403" s="12">
        <v>37</v>
      </c>
      <c r="L403" s="12">
        <v>38</v>
      </c>
      <c r="M403" s="74" t="str">
        <f t="shared" si="184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8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6"/>
        <v/>
      </c>
      <c r="AF403" s="41"/>
      <c r="AG403" s="41"/>
      <c r="AH403" s="41"/>
      <c r="AI403" s="41"/>
      <c r="AJ403" s="41"/>
      <c r="AK403" s="41"/>
      <c r="AL403" s="41"/>
      <c r="AM403" s="41"/>
      <c r="AN403" s="45">
        <f t="shared" si="187"/>
        <v>21.852054794520548</v>
      </c>
      <c r="AO403" s="41">
        <v>1825</v>
      </c>
      <c r="AP403" s="110"/>
      <c r="AQ403" s="111"/>
      <c r="AR403" s="126" t="str">
        <f t="shared" si="188"/>
        <v/>
      </c>
      <c r="AS403" s="126" t="str">
        <f t="shared" si="189"/>
        <v/>
      </c>
      <c r="AT403" s="127">
        <v>1753</v>
      </c>
      <c r="AU403" s="128"/>
      <c r="AV403" s="129"/>
      <c r="AW403" s="126" t="str">
        <f t="shared" si="190"/>
        <v/>
      </c>
      <c r="AX403" s="126" t="str">
        <f t="shared" si="191"/>
        <v/>
      </c>
      <c r="AY403" s="64" t="str">
        <f t="shared" si="192"/>
        <v/>
      </c>
      <c r="AZ403" s="97">
        <v>78.400000000000006</v>
      </c>
      <c r="BA403" s="68"/>
      <c r="BB403" s="68"/>
      <c r="BC403" s="68"/>
      <c r="BD403" s="68"/>
      <c r="BE403" s="15"/>
      <c r="BF403" s="5">
        <f t="shared" si="193"/>
        <v>19314</v>
      </c>
      <c r="BG403" s="41">
        <v>9430</v>
      </c>
      <c r="BH403" s="42">
        <v>0</v>
      </c>
      <c r="BI403" s="42"/>
      <c r="BJ403" s="42">
        <v>5824</v>
      </c>
      <c r="BK403" s="42"/>
      <c r="BL403" s="42"/>
      <c r="BM403" s="15">
        <v>4060</v>
      </c>
    </row>
    <row r="404" spans="1:65" outlineLevel="5">
      <c r="A404" s="22">
        <f t="shared" si="178"/>
        <v>12</v>
      </c>
      <c r="B404" s="9">
        <f t="shared" si="162"/>
        <v>44174</v>
      </c>
      <c r="C404" s="51">
        <v>335752</v>
      </c>
      <c r="D404" s="64">
        <f t="shared" si="183"/>
        <v>37.5</v>
      </c>
      <c r="E404" s="12">
        <v>38</v>
      </c>
      <c r="F404" s="12">
        <v>38</v>
      </c>
      <c r="G404" s="12">
        <v>38</v>
      </c>
      <c r="H404" s="12">
        <v>38</v>
      </c>
      <c r="I404" s="12">
        <v>37</v>
      </c>
      <c r="J404" s="12">
        <v>37</v>
      </c>
      <c r="K404" s="12">
        <v>37</v>
      </c>
      <c r="L404" s="12">
        <v>37</v>
      </c>
      <c r="M404" s="74" t="str">
        <f t="shared" si="184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8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6"/>
        <v/>
      </c>
      <c r="AF404" s="41"/>
      <c r="AG404" s="41"/>
      <c r="AH404" s="41"/>
      <c r="AI404" s="41"/>
      <c r="AJ404" s="41"/>
      <c r="AK404" s="41"/>
      <c r="AL404" s="41"/>
      <c r="AM404" s="41"/>
      <c r="AN404" s="45">
        <f t="shared" si="187"/>
        <v>25.812297734627833</v>
      </c>
      <c r="AO404" s="41">
        <v>1545</v>
      </c>
      <c r="AP404" s="110"/>
      <c r="AQ404" s="111"/>
      <c r="AR404" s="126" t="str">
        <f t="shared" si="188"/>
        <v/>
      </c>
      <c r="AS404" s="126" t="str">
        <f t="shared" si="189"/>
        <v/>
      </c>
      <c r="AT404" s="127">
        <v>1760</v>
      </c>
      <c r="AU404" s="128"/>
      <c r="AV404" s="129"/>
      <c r="AW404" s="126" t="str">
        <f t="shared" si="190"/>
        <v/>
      </c>
      <c r="AX404" s="126" t="str">
        <f t="shared" si="191"/>
        <v/>
      </c>
      <c r="AY404" s="64" t="str">
        <f t="shared" si="192"/>
        <v/>
      </c>
      <c r="AZ404" s="97">
        <v>78.2</v>
      </c>
      <c r="BA404" s="68"/>
      <c r="BB404" s="68"/>
      <c r="BC404" s="68"/>
      <c r="BD404" s="68"/>
      <c r="BE404" s="15"/>
      <c r="BF404" s="5">
        <f t="shared" si="193"/>
        <v>17623</v>
      </c>
      <c r="BG404" s="41">
        <v>9560</v>
      </c>
      <c r="BH404" s="42">
        <v>0</v>
      </c>
      <c r="BI404" s="42"/>
      <c r="BJ404" s="42">
        <v>4220</v>
      </c>
      <c r="BK404" s="42"/>
      <c r="BL404" s="42"/>
      <c r="BM404" s="15">
        <v>3843</v>
      </c>
    </row>
    <row r="405" spans="1:65" outlineLevel="5">
      <c r="A405" s="22">
        <f t="shared" si="178"/>
        <v>12</v>
      </c>
      <c r="B405" s="9">
        <f t="shared" si="162"/>
        <v>44175</v>
      </c>
      <c r="C405" s="51">
        <v>339883</v>
      </c>
      <c r="D405" s="64">
        <f t="shared" si="183"/>
        <v>38</v>
      </c>
      <c r="E405" s="12">
        <v>38</v>
      </c>
      <c r="F405" s="12">
        <v>39</v>
      </c>
      <c r="G405" s="12">
        <v>39</v>
      </c>
      <c r="H405" s="12">
        <v>38</v>
      </c>
      <c r="I405" s="12">
        <v>37</v>
      </c>
      <c r="J405" s="12">
        <v>38</v>
      </c>
      <c r="K405" s="12">
        <v>38</v>
      </c>
      <c r="L405" s="12">
        <v>37</v>
      </c>
      <c r="M405" s="74" t="str">
        <f t="shared" si="18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6"/>
        <v/>
      </c>
      <c r="AF405" s="41"/>
      <c r="AG405" s="41"/>
      <c r="AH405" s="41"/>
      <c r="AI405" s="41"/>
      <c r="AJ405" s="41"/>
      <c r="AK405" s="41"/>
      <c r="AL405" s="41"/>
      <c r="AM405" s="41"/>
      <c r="AN405" s="45">
        <f t="shared" si="187"/>
        <v>25.879299156391955</v>
      </c>
      <c r="AO405" s="41">
        <v>1541</v>
      </c>
      <c r="AP405" s="110"/>
      <c r="AQ405" s="111"/>
      <c r="AR405" s="126" t="str">
        <f t="shared" si="188"/>
        <v/>
      </c>
      <c r="AS405" s="126" t="str">
        <f t="shared" si="189"/>
        <v/>
      </c>
      <c r="AT405" s="127">
        <v>1528</v>
      </c>
      <c r="AU405" s="128"/>
      <c r="AV405" s="129"/>
      <c r="AW405" s="126" t="str">
        <f t="shared" si="190"/>
        <v/>
      </c>
      <c r="AX405" s="126" t="str">
        <f t="shared" si="191"/>
        <v/>
      </c>
      <c r="AY405" s="64" t="str">
        <f t="shared" si="192"/>
        <v/>
      </c>
      <c r="AZ405" s="97">
        <v>78.900000000000006</v>
      </c>
      <c r="BA405" s="68"/>
      <c r="BB405" s="68"/>
      <c r="BC405" s="68"/>
      <c r="BD405" s="68"/>
      <c r="BE405" s="15"/>
      <c r="BF405" s="5">
        <f t="shared" si="193"/>
        <v>25850</v>
      </c>
      <c r="BG405" s="41">
        <v>10830</v>
      </c>
      <c r="BH405" s="42">
        <v>3420</v>
      </c>
      <c r="BI405" s="42"/>
      <c r="BJ405" s="42">
        <v>11460</v>
      </c>
      <c r="BK405" s="42"/>
      <c r="BL405" s="42"/>
      <c r="BM405" s="15">
        <v>140</v>
      </c>
    </row>
    <row r="406" spans="1:65" outlineLevel="5">
      <c r="A406" s="22">
        <f t="shared" si="178"/>
        <v>12</v>
      </c>
      <c r="B406" s="9">
        <f t="shared" si="162"/>
        <v>44176</v>
      </c>
      <c r="C406" s="51">
        <v>352645</v>
      </c>
      <c r="D406" s="64">
        <f t="shared" si="183"/>
        <v>38.799999999999997</v>
      </c>
      <c r="E406" s="12">
        <v>39</v>
      </c>
      <c r="F406" s="12">
        <v>40</v>
      </c>
      <c r="G406" s="12">
        <v>39</v>
      </c>
      <c r="H406" s="12">
        <v>39</v>
      </c>
      <c r="I406" s="12">
        <v>38</v>
      </c>
      <c r="J406" s="12">
        <v>39</v>
      </c>
      <c r="K406" s="12">
        <v>38</v>
      </c>
      <c r="L406" s="12">
        <v>38</v>
      </c>
      <c r="M406" s="74">
        <f t="shared" si="184"/>
        <v>7.4</v>
      </c>
      <c r="N406" s="83">
        <v>7.41</v>
      </c>
      <c r="O406" s="83">
        <v>7.38</v>
      </c>
      <c r="P406" s="83">
        <v>7.45</v>
      </c>
      <c r="Q406" s="83">
        <v>7.36</v>
      </c>
      <c r="R406" s="83"/>
      <c r="S406" s="83"/>
      <c r="T406" s="83"/>
      <c r="U406" s="83"/>
      <c r="V406" s="5" t="str">
        <f t="shared" si="18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6"/>
        <v/>
      </c>
      <c r="AF406" s="41"/>
      <c r="AG406" s="41"/>
      <c r="AH406" s="41"/>
      <c r="AI406" s="41"/>
      <c r="AJ406" s="41"/>
      <c r="AK406" s="41"/>
      <c r="AL406" s="41"/>
      <c r="AM406" s="41"/>
      <c r="AN406" s="45">
        <f t="shared" si="187"/>
        <v>32.502037489812551</v>
      </c>
      <c r="AO406" s="41">
        <v>1227</v>
      </c>
      <c r="AP406" s="110">
        <v>3.9</v>
      </c>
      <c r="AQ406" s="111">
        <v>2.91</v>
      </c>
      <c r="AR406" s="126">
        <f t="shared" si="188"/>
        <v>74.615384615384613</v>
      </c>
      <c r="AS406" s="126">
        <f t="shared" si="189"/>
        <v>25.384615384615387</v>
      </c>
      <c r="AT406" s="127">
        <v>1203</v>
      </c>
      <c r="AU406" s="128">
        <v>2.2000000000000002</v>
      </c>
      <c r="AV406" s="129">
        <v>1.25</v>
      </c>
      <c r="AW406" s="126">
        <f t="shared" si="190"/>
        <v>56.818181818181813</v>
      </c>
      <c r="AX406" s="126">
        <f t="shared" si="191"/>
        <v>43.181818181818187</v>
      </c>
      <c r="AY406" s="64">
        <f t="shared" si="192"/>
        <v>55.236028214867062</v>
      </c>
      <c r="AZ406" s="97">
        <v>78.599999999999994</v>
      </c>
      <c r="BA406" s="68"/>
      <c r="BB406" s="68"/>
      <c r="BC406" s="68"/>
      <c r="BD406" s="68"/>
      <c r="BE406" s="15"/>
      <c r="BF406" s="5">
        <f t="shared" si="193"/>
        <v>25059</v>
      </c>
      <c r="BG406" s="41">
        <v>9520</v>
      </c>
      <c r="BH406" s="42">
        <v>3420</v>
      </c>
      <c r="BI406" s="42"/>
      <c r="BJ406" s="42">
        <v>12119</v>
      </c>
      <c r="BK406" s="42"/>
      <c r="BL406" s="42"/>
      <c r="BM406" s="15">
        <v>0</v>
      </c>
    </row>
    <row r="407" spans="1:65" outlineLevel="5">
      <c r="A407" s="22">
        <f t="shared" si="178"/>
        <v>12</v>
      </c>
      <c r="B407" s="9">
        <f t="shared" si="162"/>
        <v>44177</v>
      </c>
      <c r="C407" s="51">
        <v>348846</v>
      </c>
      <c r="D407" s="64">
        <f t="shared" si="183"/>
        <v>38.299999999999997</v>
      </c>
      <c r="E407" s="12">
        <v>38</v>
      </c>
      <c r="F407" s="12">
        <v>39</v>
      </c>
      <c r="G407" s="12">
        <v>39</v>
      </c>
      <c r="H407" s="12">
        <v>39</v>
      </c>
      <c r="I407" s="12">
        <v>37</v>
      </c>
      <c r="J407" s="12">
        <v>38</v>
      </c>
      <c r="K407" s="12">
        <v>38</v>
      </c>
      <c r="L407" s="12">
        <v>38</v>
      </c>
      <c r="M407" s="74" t="str">
        <f t="shared" si="18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6"/>
        <v/>
      </c>
      <c r="AF407" s="41"/>
      <c r="AG407" s="41"/>
      <c r="AH407" s="41"/>
      <c r="AI407" s="41"/>
      <c r="AJ407" s="41"/>
      <c r="AK407" s="41"/>
      <c r="AL407" s="41"/>
      <c r="AM407" s="41"/>
      <c r="AN407" s="45">
        <f t="shared" si="187"/>
        <v>27.166212534059945</v>
      </c>
      <c r="AO407" s="41">
        <v>1468</v>
      </c>
      <c r="AP407" s="110"/>
      <c r="AQ407" s="111"/>
      <c r="AR407" s="126" t="str">
        <f t="shared" si="188"/>
        <v/>
      </c>
      <c r="AS407" s="126" t="str">
        <f t="shared" si="189"/>
        <v/>
      </c>
      <c r="AT407" s="127">
        <v>1338</v>
      </c>
      <c r="AU407" s="128"/>
      <c r="AV407" s="129"/>
      <c r="AW407" s="126" t="str">
        <f t="shared" si="190"/>
        <v/>
      </c>
      <c r="AX407" s="126" t="str">
        <f t="shared" si="191"/>
        <v/>
      </c>
      <c r="AY407" s="64" t="str">
        <f t="shared" si="192"/>
        <v/>
      </c>
      <c r="AZ407" s="97"/>
      <c r="BA407" s="68"/>
      <c r="BB407" s="68"/>
      <c r="BC407" s="68"/>
      <c r="BD407" s="68"/>
      <c r="BE407" s="15"/>
      <c r="BF407" s="5">
        <f t="shared" si="193"/>
        <v>22065</v>
      </c>
      <c r="BG407" s="41">
        <v>9530</v>
      </c>
      <c r="BH407" s="42">
        <v>3420</v>
      </c>
      <c r="BI407" s="42"/>
      <c r="BJ407" s="42">
        <v>9115</v>
      </c>
      <c r="BK407" s="42"/>
      <c r="BL407" s="42"/>
      <c r="BM407" s="15">
        <v>0</v>
      </c>
    </row>
    <row r="408" spans="1:65" outlineLevel="5">
      <c r="A408" s="22">
        <f t="shared" si="178"/>
        <v>12</v>
      </c>
      <c r="B408" s="9">
        <f t="shared" si="162"/>
        <v>44178</v>
      </c>
      <c r="C408" s="51">
        <v>331468</v>
      </c>
      <c r="D408" s="64">
        <f t="shared" si="183"/>
        <v>39.299999999999997</v>
      </c>
      <c r="E408" s="12">
        <v>39</v>
      </c>
      <c r="F408" s="12">
        <v>40</v>
      </c>
      <c r="G408" s="12">
        <v>40</v>
      </c>
      <c r="H408" s="12">
        <v>40</v>
      </c>
      <c r="I408" s="12">
        <v>38</v>
      </c>
      <c r="J408" s="12">
        <v>39</v>
      </c>
      <c r="K408" s="12">
        <v>39</v>
      </c>
      <c r="L408" s="12">
        <v>39</v>
      </c>
      <c r="M408" s="74" t="str">
        <f t="shared" si="184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8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6"/>
        <v/>
      </c>
      <c r="AF408" s="41"/>
      <c r="AG408" s="41"/>
      <c r="AH408" s="41"/>
      <c r="AI408" s="41"/>
      <c r="AJ408" s="41"/>
      <c r="AK408" s="41"/>
      <c r="AL408" s="41"/>
      <c r="AM408" s="41"/>
      <c r="AN408" s="45">
        <f t="shared" si="187"/>
        <v>70.335097001763671</v>
      </c>
      <c r="AO408" s="41">
        <v>567</v>
      </c>
      <c r="AP408" s="110"/>
      <c r="AQ408" s="111"/>
      <c r="AR408" s="126" t="str">
        <f t="shared" si="188"/>
        <v/>
      </c>
      <c r="AS408" s="126" t="str">
        <f t="shared" si="189"/>
        <v/>
      </c>
      <c r="AT408" s="127">
        <v>545</v>
      </c>
      <c r="AU408" s="128"/>
      <c r="AV408" s="129"/>
      <c r="AW408" s="126" t="str">
        <f t="shared" si="190"/>
        <v/>
      </c>
      <c r="AX408" s="126" t="str">
        <f t="shared" si="191"/>
        <v/>
      </c>
      <c r="AY408" s="64" t="str">
        <f t="shared" si="192"/>
        <v/>
      </c>
      <c r="AZ408" s="97"/>
      <c r="BA408" s="68"/>
      <c r="BB408" s="68"/>
      <c r="BC408" s="68"/>
      <c r="BD408" s="68"/>
      <c r="BE408" s="15"/>
      <c r="BF408" s="5">
        <f t="shared" si="193"/>
        <v>20962</v>
      </c>
      <c r="BG408" s="41">
        <v>9530</v>
      </c>
      <c r="BH408" s="42">
        <v>3420</v>
      </c>
      <c r="BI408" s="42"/>
      <c r="BJ408" s="42">
        <v>8012</v>
      </c>
      <c r="BK408" s="42"/>
      <c r="BL408" s="42"/>
      <c r="BM408" s="15">
        <v>0</v>
      </c>
    </row>
    <row r="409" spans="1:65" outlineLevel="5">
      <c r="A409" s="22">
        <f t="shared" si="178"/>
        <v>12</v>
      </c>
      <c r="B409" s="9">
        <f t="shared" si="162"/>
        <v>44179</v>
      </c>
      <c r="C409" s="51">
        <v>321783</v>
      </c>
      <c r="D409" s="64">
        <f t="shared" si="183"/>
        <v>39.799999999999997</v>
      </c>
      <c r="E409" s="12">
        <v>40</v>
      </c>
      <c r="F409" s="12">
        <v>40</v>
      </c>
      <c r="G409" s="12">
        <v>40</v>
      </c>
      <c r="H409" s="12">
        <v>41</v>
      </c>
      <c r="I409" s="12">
        <v>39</v>
      </c>
      <c r="J409" s="12">
        <v>39</v>
      </c>
      <c r="K409" s="12">
        <v>39</v>
      </c>
      <c r="L409" s="12">
        <v>40</v>
      </c>
      <c r="M409" s="74" t="str">
        <f t="shared" si="18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6"/>
        <v/>
      </c>
      <c r="AF409" s="41"/>
      <c r="AG409" s="41"/>
      <c r="AH409" s="41"/>
      <c r="AI409" s="41"/>
      <c r="AJ409" s="41"/>
      <c r="AK409" s="41"/>
      <c r="AL409" s="41"/>
      <c r="AM409" s="41"/>
      <c r="AN409" s="45">
        <f t="shared" si="187"/>
        <v>132.93333333333334</v>
      </c>
      <c r="AO409" s="41">
        <v>300</v>
      </c>
      <c r="AP409" s="110"/>
      <c r="AQ409" s="111"/>
      <c r="AR409" s="126" t="str">
        <f t="shared" si="188"/>
        <v/>
      </c>
      <c r="AS409" s="126" t="str">
        <f t="shared" si="189"/>
        <v/>
      </c>
      <c r="AT409" s="127">
        <v>240</v>
      </c>
      <c r="AU409" s="128"/>
      <c r="AV409" s="129"/>
      <c r="AW409" s="126" t="str">
        <f t="shared" si="190"/>
        <v/>
      </c>
      <c r="AX409" s="126" t="str">
        <f t="shared" si="191"/>
        <v/>
      </c>
      <c r="AY409" s="64" t="str">
        <f t="shared" si="192"/>
        <v/>
      </c>
      <c r="AZ409" s="97">
        <v>78.5</v>
      </c>
      <c r="BA409" s="68"/>
      <c r="BB409" s="68"/>
      <c r="BC409" s="68"/>
      <c r="BD409" s="68"/>
      <c r="BE409" s="15"/>
      <c r="BF409" s="5">
        <f t="shared" si="193"/>
        <v>12583</v>
      </c>
      <c r="BG409" s="41">
        <v>6650</v>
      </c>
      <c r="BH409" s="42">
        <v>0</v>
      </c>
      <c r="BI409" s="42"/>
      <c r="BJ409" s="42">
        <v>5933</v>
      </c>
      <c r="BK409" s="42"/>
      <c r="BL409" s="42"/>
      <c r="BM409" s="15">
        <v>0</v>
      </c>
    </row>
    <row r="410" spans="1:65" outlineLevel="5">
      <c r="A410" s="22">
        <f t="shared" si="178"/>
        <v>12</v>
      </c>
      <c r="B410" s="9">
        <f t="shared" si="162"/>
        <v>44180</v>
      </c>
      <c r="C410" s="51">
        <v>355758</v>
      </c>
      <c r="D410" s="64">
        <f t="shared" si="183"/>
        <v>39.5</v>
      </c>
      <c r="E410" s="12">
        <v>40</v>
      </c>
      <c r="F410" s="12">
        <v>40</v>
      </c>
      <c r="G410" s="12">
        <v>40</v>
      </c>
      <c r="H410" s="12">
        <v>40</v>
      </c>
      <c r="I410" s="12">
        <v>39</v>
      </c>
      <c r="J410" s="12">
        <v>39</v>
      </c>
      <c r="K410" s="12">
        <v>39</v>
      </c>
      <c r="L410" s="12">
        <v>39</v>
      </c>
      <c r="M410" s="74" t="str">
        <f t="shared" si="184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6"/>
        <v/>
      </c>
      <c r="AF410" s="41"/>
      <c r="AG410" s="41"/>
      <c r="AH410" s="41"/>
      <c r="AI410" s="41"/>
      <c r="AJ410" s="41"/>
      <c r="AK410" s="41"/>
      <c r="AL410" s="41"/>
      <c r="AM410" s="41"/>
      <c r="AN410" s="45">
        <f t="shared" si="187"/>
        <v>27.50344827586207</v>
      </c>
      <c r="AO410" s="41">
        <v>1450</v>
      </c>
      <c r="AP410" s="110"/>
      <c r="AQ410" s="111"/>
      <c r="AR410" s="126" t="str">
        <f t="shared" si="188"/>
        <v/>
      </c>
      <c r="AS410" s="126" t="str">
        <f t="shared" si="189"/>
        <v/>
      </c>
      <c r="AT410" s="127">
        <v>1430</v>
      </c>
      <c r="AU410" s="128"/>
      <c r="AV410" s="129"/>
      <c r="AW410" s="126" t="str">
        <f t="shared" si="190"/>
        <v/>
      </c>
      <c r="AX410" s="126" t="str">
        <f t="shared" si="191"/>
        <v/>
      </c>
      <c r="AY410" s="64" t="str">
        <f t="shared" si="192"/>
        <v/>
      </c>
      <c r="AZ410" s="97">
        <v>78.8</v>
      </c>
      <c r="BA410" s="68"/>
      <c r="BB410" s="68"/>
      <c r="BC410" s="68"/>
      <c r="BD410" s="68"/>
      <c r="BE410" s="15"/>
      <c r="BF410" s="5">
        <f t="shared" si="193"/>
        <v>11637</v>
      </c>
      <c r="BG410" s="41"/>
      <c r="BH410" s="42">
        <v>0</v>
      </c>
      <c r="BI410" s="42"/>
      <c r="BJ410" s="42">
        <v>11637</v>
      </c>
      <c r="BK410" s="42"/>
      <c r="BL410" s="42"/>
      <c r="BM410" s="15">
        <v>0</v>
      </c>
    </row>
    <row r="411" spans="1:65" outlineLevel="5">
      <c r="A411" s="22">
        <f t="shared" si="178"/>
        <v>12</v>
      </c>
      <c r="B411" s="9">
        <f t="shared" si="162"/>
        <v>44181</v>
      </c>
      <c r="C411" s="51">
        <v>356242</v>
      </c>
      <c r="D411" s="64">
        <f t="shared" si="183"/>
        <v>38</v>
      </c>
      <c r="E411" s="12">
        <v>38</v>
      </c>
      <c r="F411" s="12">
        <v>39</v>
      </c>
      <c r="G411" s="12">
        <v>38</v>
      </c>
      <c r="H411" s="12">
        <v>39</v>
      </c>
      <c r="I411" s="12">
        <v>37</v>
      </c>
      <c r="J411" s="12">
        <v>38</v>
      </c>
      <c r="K411" s="12">
        <v>37</v>
      </c>
      <c r="L411" s="12">
        <v>38</v>
      </c>
      <c r="M411" s="74" t="str">
        <f t="shared" si="18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8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6"/>
        <v/>
      </c>
      <c r="AF411" s="41"/>
      <c r="AG411" s="41"/>
      <c r="AH411" s="41"/>
      <c r="AI411" s="41"/>
      <c r="AJ411" s="41"/>
      <c r="AK411" s="41"/>
      <c r="AL411" s="41"/>
      <c r="AM411" s="41"/>
      <c r="AN411" s="45">
        <f t="shared" si="187"/>
        <v>28.384341637010674</v>
      </c>
      <c r="AO411" s="41">
        <v>1405</v>
      </c>
      <c r="AP411" s="110"/>
      <c r="AQ411" s="111"/>
      <c r="AR411" s="126" t="str">
        <f t="shared" si="188"/>
        <v/>
      </c>
      <c r="AS411" s="126" t="str">
        <f t="shared" si="189"/>
        <v/>
      </c>
      <c r="AT411" s="127">
        <v>1621</v>
      </c>
      <c r="AU411" s="128"/>
      <c r="AV411" s="129"/>
      <c r="AW411" s="126" t="str">
        <f t="shared" si="190"/>
        <v/>
      </c>
      <c r="AX411" s="126" t="str">
        <f t="shared" si="191"/>
        <v/>
      </c>
      <c r="AY411" s="64" t="str">
        <f t="shared" si="192"/>
        <v/>
      </c>
      <c r="AZ411" s="97">
        <v>78.7</v>
      </c>
      <c r="BA411" s="68"/>
      <c r="BB411" s="68"/>
      <c r="BC411" s="68"/>
      <c r="BD411" s="68"/>
      <c r="BE411" s="15"/>
      <c r="BF411" s="5">
        <f t="shared" si="193"/>
        <v>11942</v>
      </c>
      <c r="BG411" s="41">
        <v>0</v>
      </c>
      <c r="BH411" s="42">
        <v>0</v>
      </c>
      <c r="BI411" s="42"/>
      <c r="BJ411" s="42">
        <v>11942</v>
      </c>
      <c r="BK411" s="42"/>
      <c r="BL411" s="42"/>
      <c r="BM411" s="15">
        <v>0</v>
      </c>
    </row>
    <row r="412" spans="1:65" outlineLevel="5">
      <c r="A412" s="22">
        <f t="shared" si="178"/>
        <v>12</v>
      </c>
      <c r="B412" s="9">
        <f t="shared" si="162"/>
        <v>44182</v>
      </c>
      <c r="C412" s="51">
        <v>355515</v>
      </c>
      <c r="D412" s="64">
        <f t="shared" si="183"/>
        <v>36.799999999999997</v>
      </c>
      <c r="E412" s="12">
        <v>35</v>
      </c>
      <c r="F412" s="12">
        <v>38</v>
      </c>
      <c r="G412" s="12">
        <v>38</v>
      </c>
      <c r="H412" s="12">
        <v>38</v>
      </c>
      <c r="I412" s="12">
        <v>34</v>
      </c>
      <c r="J412" s="12">
        <v>37</v>
      </c>
      <c r="K412" s="12">
        <v>37</v>
      </c>
      <c r="L412" s="12">
        <v>37</v>
      </c>
      <c r="M412" s="74" t="str">
        <f t="shared" si="18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6"/>
        <v/>
      </c>
      <c r="AF412" s="41"/>
      <c r="AG412" s="41"/>
      <c r="AH412" s="41"/>
      <c r="AI412" s="41"/>
      <c r="AJ412" s="41"/>
      <c r="AK412" s="41"/>
      <c r="AL412" s="41"/>
      <c r="AM412" s="41"/>
      <c r="AN412" s="45">
        <f t="shared" si="187"/>
        <v>23.681710213776721</v>
      </c>
      <c r="AO412" s="41">
        <v>1684</v>
      </c>
      <c r="AP412" s="110"/>
      <c r="AQ412" s="111"/>
      <c r="AR412" s="126" t="str">
        <f t="shared" si="188"/>
        <v/>
      </c>
      <c r="AS412" s="126" t="str">
        <f t="shared" si="189"/>
        <v/>
      </c>
      <c r="AT412" s="127">
        <v>1895</v>
      </c>
      <c r="AU412" s="128"/>
      <c r="AV412" s="129"/>
      <c r="AW412" s="126" t="str">
        <f t="shared" si="190"/>
        <v/>
      </c>
      <c r="AX412" s="126" t="str">
        <f t="shared" si="191"/>
        <v/>
      </c>
      <c r="AY412" s="64" t="str">
        <f t="shared" si="192"/>
        <v/>
      </c>
      <c r="AZ412" s="97">
        <v>78.3</v>
      </c>
      <c r="BA412" s="68"/>
      <c r="BB412" s="68"/>
      <c r="BC412" s="68"/>
      <c r="BD412" s="68"/>
      <c r="BE412" s="15"/>
      <c r="BF412" s="5">
        <f t="shared" si="193"/>
        <v>18149</v>
      </c>
      <c r="BG412" s="41">
        <v>3500</v>
      </c>
      <c r="BH412" s="42">
        <v>2590</v>
      </c>
      <c r="BI412" s="42"/>
      <c r="BJ412" s="42">
        <v>12059</v>
      </c>
      <c r="BK412" s="42"/>
      <c r="BL412" s="42"/>
      <c r="BM412" s="15">
        <v>0</v>
      </c>
    </row>
    <row r="413" spans="1:65" outlineLevel="5">
      <c r="A413" s="22">
        <f t="shared" si="178"/>
        <v>12</v>
      </c>
      <c r="B413" s="9">
        <f t="shared" si="162"/>
        <v>44183</v>
      </c>
      <c r="C413" s="51">
        <v>357653</v>
      </c>
      <c r="D413" s="64">
        <f t="shared" si="183"/>
        <v>37</v>
      </c>
      <c r="E413" s="12">
        <v>36</v>
      </c>
      <c r="F413" s="12">
        <v>38</v>
      </c>
      <c r="G413" s="12">
        <v>38</v>
      </c>
      <c r="H413" s="12">
        <v>38</v>
      </c>
      <c r="I413" s="12">
        <v>35</v>
      </c>
      <c r="J413" s="12">
        <v>37</v>
      </c>
      <c r="K413" s="12">
        <v>37</v>
      </c>
      <c r="L413" s="12">
        <v>37</v>
      </c>
      <c r="M413" s="74">
        <f t="shared" si="184"/>
        <v>7.4</v>
      </c>
      <c r="N413" s="83">
        <v>7.4</v>
      </c>
      <c r="O413" s="83">
        <v>7.42</v>
      </c>
      <c r="P413" s="83">
        <v>7.48</v>
      </c>
      <c r="Q413" s="83">
        <v>7.41</v>
      </c>
      <c r="R413" s="83"/>
      <c r="S413" s="83"/>
      <c r="T413" s="83"/>
      <c r="U413" s="83"/>
      <c r="V413" s="5" t="str">
        <f t="shared" si="18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6"/>
        <v/>
      </c>
      <c r="AF413" s="41"/>
      <c r="AG413" s="41"/>
      <c r="AH413" s="41"/>
      <c r="AI413" s="41"/>
      <c r="AJ413" s="41"/>
      <c r="AK413" s="41"/>
      <c r="AL413" s="41"/>
      <c r="AM413" s="41"/>
      <c r="AN413" s="45">
        <f t="shared" si="187"/>
        <v>23.653618030842232</v>
      </c>
      <c r="AO413" s="41">
        <v>1686</v>
      </c>
      <c r="AP413" s="110">
        <v>4.0999999999999996</v>
      </c>
      <c r="AQ413" s="111">
        <v>3.13</v>
      </c>
      <c r="AR413" s="126">
        <f t="shared" si="188"/>
        <v>76.341463414634148</v>
      </c>
      <c r="AS413" s="126">
        <f t="shared" si="189"/>
        <v>23.658536585365852</v>
      </c>
      <c r="AT413" s="127">
        <v>1894</v>
      </c>
      <c r="AU413" s="128">
        <v>2.0699999999999998</v>
      </c>
      <c r="AV413" s="129">
        <v>1.21</v>
      </c>
      <c r="AW413" s="126">
        <f t="shared" si="190"/>
        <v>58.454106280193244</v>
      </c>
      <c r="AX413" s="126">
        <f t="shared" si="191"/>
        <v>41.545893719806756</v>
      </c>
      <c r="AY413" s="64">
        <f t="shared" si="192"/>
        <v>56.39720633033658</v>
      </c>
      <c r="AZ413" s="97">
        <v>77.900000000000006</v>
      </c>
      <c r="BA413" s="68"/>
      <c r="BB413" s="68"/>
      <c r="BC413" s="68"/>
      <c r="BD413" s="68"/>
      <c r="BE413" s="15"/>
      <c r="BF413" s="5">
        <f t="shared" si="193"/>
        <v>21338</v>
      </c>
      <c r="BG413" s="41">
        <v>9560</v>
      </c>
      <c r="BH413" s="42">
        <v>0</v>
      </c>
      <c r="BI413" s="42"/>
      <c r="BJ413" s="42">
        <v>11778</v>
      </c>
      <c r="BK413" s="42"/>
      <c r="BL413" s="42"/>
      <c r="BM413" s="15">
        <v>0</v>
      </c>
    </row>
    <row r="414" spans="1:65" outlineLevel="5">
      <c r="A414" s="22">
        <f t="shared" si="178"/>
        <v>12</v>
      </c>
      <c r="B414" s="9">
        <f t="shared" si="162"/>
        <v>44184</v>
      </c>
      <c r="C414" s="51">
        <v>338951</v>
      </c>
      <c r="D414" s="64">
        <f t="shared" si="183"/>
        <v>36.299999999999997</v>
      </c>
      <c r="E414" s="12">
        <v>36</v>
      </c>
      <c r="F414" s="12">
        <v>37</v>
      </c>
      <c r="G414" s="12">
        <v>37</v>
      </c>
      <c r="H414" s="12">
        <v>37</v>
      </c>
      <c r="I414" s="12">
        <v>35</v>
      </c>
      <c r="J414" s="12">
        <v>36</v>
      </c>
      <c r="K414" s="12">
        <v>36</v>
      </c>
      <c r="L414" s="12">
        <v>36</v>
      </c>
      <c r="M414" s="74" t="str">
        <f t="shared" si="18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6"/>
        <v/>
      </c>
      <c r="AF414" s="41"/>
      <c r="AG414" s="41"/>
      <c r="AH414" s="41"/>
      <c r="AI414" s="41"/>
      <c r="AJ414" s="41"/>
      <c r="AK414" s="41"/>
      <c r="AL414" s="41"/>
      <c r="AM414" s="41"/>
      <c r="AN414" s="45">
        <f t="shared" si="187"/>
        <v>23.486454652532391</v>
      </c>
      <c r="AO414" s="41">
        <v>1698</v>
      </c>
      <c r="AP414" s="110"/>
      <c r="AQ414" s="111"/>
      <c r="AR414" s="126" t="str">
        <f t="shared" si="188"/>
        <v/>
      </c>
      <c r="AS414" s="126" t="str">
        <f t="shared" si="189"/>
        <v/>
      </c>
      <c r="AT414" s="127">
        <v>1895</v>
      </c>
      <c r="AU414" s="128"/>
      <c r="AV414" s="129"/>
      <c r="AW414" s="126" t="str">
        <f t="shared" si="190"/>
        <v/>
      </c>
      <c r="AX414" s="126" t="str">
        <f t="shared" si="191"/>
        <v/>
      </c>
      <c r="AY414" s="64" t="str">
        <f t="shared" si="192"/>
        <v/>
      </c>
      <c r="AZ414" s="97"/>
      <c r="BA414" s="68"/>
      <c r="BB414" s="68"/>
      <c r="BC414" s="68"/>
      <c r="BD414" s="68"/>
      <c r="BE414" s="15"/>
      <c r="BF414" s="5">
        <f t="shared" si="193"/>
        <v>21585</v>
      </c>
      <c r="BG414" s="41">
        <v>9570</v>
      </c>
      <c r="BH414" s="42">
        <v>0</v>
      </c>
      <c r="BI414" s="42"/>
      <c r="BJ414" s="42">
        <v>12015</v>
      </c>
      <c r="BK414" s="42"/>
      <c r="BL414" s="42"/>
      <c r="BM414" s="15">
        <v>0</v>
      </c>
    </row>
    <row r="415" spans="1:65" outlineLevel="5">
      <c r="A415" s="22">
        <f t="shared" si="178"/>
        <v>12</v>
      </c>
      <c r="B415" s="9">
        <f t="shared" si="162"/>
        <v>44185</v>
      </c>
      <c r="C415" s="51">
        <v>320937</v>
      </c>
      <c r="D415" s="64">
        <f t="shared" si="183"/>
        <v>35.799999999999997</v>
      </c>
      <c r="E415" s="12">
        <v>36</v>
      </c>
      <c r="F415" s="12">
        <v>37</v>
      </c>
      <c r="G415" s="12">
        <v>36</v>
      </c>
      <c r="H415" s="12">
        <v>36</v>
      </c>
      <c r="I415" s="12">
        <v>35</v>
      </c>
      <c r="J415" s="12">
        <v>36</v>
      </c>
      <c r="K415" s="12">
        <v>35</v>
      </c>
      <c r="L415" s="12">
        <v>35</v>
      </c>
      <c r="M415" s="74" t="str">
        <f t="shared" si="184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8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6"/>
        <v/>
      </c>
      <c r="AF415" s="41"/>
      <c r="AG415" s="41"/>
      <c r="AH415" s="41"/>
      <c r="AI415" s="41"/>
      <c r="AJ415" s="41"/>
      <c r="AK415" s="41"/>
      <c r="AL415" s="41"/>
      <c r="AM415" s="41"/>
      <c r="AN415" s="45">
        <f t="shared" si="187"/>
        <v>21.984564498346195</v>
      </c>
      <c r="AO415" s="41">
        <v>1814</v>
      </c>
      <c r="AP415" s="110"/>
      <c r="AQ415" s="111"/>
      <c r="AR415" s="126" t="str">
        <f t="shared" si="188"/>
        <v/>
      </c>
      <c r="AS415" s="126" t="str">
        <f t="shared" si="189"/>
        <v/>
      </c>
      <c r="AT415" s="127">
        <v>1771</v>
      </c>
      <c r="AU415" s="128"/>
      <c r="AV415" s="129"/>
      <c r="AW415" s="126" t="str">
        <f t="shared" si="190"/>
        <v/>
      </c>
      <c r="AX415" s="126" t="str">
        <f t="shared" si="191"/>
        <v/>
      </c>
      <c r="AY415" s="64" t="str">
        <f t="shared" si="192"/>
        <v/>
      </c>
      <c r="AZ415" s="97"/>
      <c r="BA415" s="68"/>
      <c r="BB415" s="68"/>
      <c r="BC415" s="68"/>
      <c r="BD415" s="68"/>
      <c r="BE415" s="15"/>
      <c r="BF415" s="5">
        <f t="shared" si="193"/>
        <v>17304</v>
      </c>
      <c r="BG415" s="41">
        <v>9580</v>
      </c>
      <c r="BH415" s="42">
        <v>0</v>
      </c>
      <c r="BI415" s="42"/>
      <c r="BJ415" s="42">
        <v>7724</v>
      </c>
      <c r="BK415" s="42"/>
      <c r="BL415" s="42"/>
      <c r="BM415" s="15">
        <v>0</v>
      </c>
    </row>
    <row r="416" spans="1:65" outlineLevel="5">
      <c r="A416" s="22">
        <f t="shared" si="178"/>
        <v>12</v>
      </c>
      <c r="B416" s="9">
        <f t="shared" ref="B416:B426" si="194">B415+1</f>
        <v>44186</v>
      </c>
      <c r="C416" s="51">
        <v>327416</v>
      </c>
      <c r="D416" s="64">
        <f t="shared" si="183"/>
        <v>35.299999999999997</v>
      </c>
      <c r="E416" s="12">
        <v>36</v>
      </c>
      <c r="F416" s="12">
        <v>35</v>
      </c>
      <c r="G416" s="12">
        <v>37</v>
      </c>
      <c r="H416" s="12">
        <v>35</v>
      </c>
      <c r="I416" s="12">
        <v>35</v>
      </c>
      <c r="J416" s="12">
        <v>34</v>
      </c>
      <c r="K416" s="12">
        <v>36</v>
      </c>
      <c r="L416" s="12">
        <v>34</v>
      </c>
      <c r="M416" s="74" t="str">
        <f t="shared" si="18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6"/>
        <v/>
      </c>
      <c r="AF416" s="41"/>
      <c r="AG416" s="41"/>
      <c r="AH416" s="41"/>
      <c r="AI416" s="41"/>
      <c r="AJ416" s="41"/>
      <c r="AK416" s="41"/>
      <c r="AL416" s="41"/>
      <c r="AM416" s="41"/>
      <c r="AN416" s="45">
        <f t="shared" si="187"/>
        <v>32.528548123980421</v>
      </c>
      <c r="AO416" s="41">
        <v>1226</v>
      </c>
      <c r="AP416" s="110"/>
      <c r="AQ416" s="111"/>
      <c r="AR416" s="126" t="str">
        <f t="shared" si="188"/>
        <v/>
      </c>
      <c r="AS416" s="126" t="str">
        <f t="shared" si="189"/>
        <v/>
      </c>
      <c r="AT416" s="127">
        <v>1532</v>
      </c>
      <c r="AU416" s="128"/>
      <c r="AV416" s="129"/>
      <c r="AW416" s="126" t="str">
        <f t="shared" si="190"/>
        <v/>
      </c>
      <c r="AX416" s="126" t="str">
        <f t="shared" si="191"/>
        <v/>
      </c>
      <c r="AY416" s="64" t="str">
        <f t="shared" si="192"/>
        <v/>
      </c>
      <c r="AZ416" s="97">
        <v>77</v>
      </c>
      <c r="BA416" s="68"/>
      <c r="BB416" s="68"/>
      <c r="BC416" s="68"/>
      <c r="BD416" s="68"/>
      <c r="BE416" s="15"/>
      <c r="BF416" s="5">
        <f t="shared" si="193"/>
        <v>19452</v>
      </c>
      <c r="BG416" s="41">
        <v>7690</v>
      </c>
      <c r="BH416" s="42">
        <v>0</v>
      </c>
      <c r="BI416" s="42"/>
      <c r="BJ416" s="42">
        <v>11762</v>
      </c>
      <c r="BK416" s="42"/>
      <c r="BL416" s="42"/>
      <c r="BM416" s="15">
        <v>0</v>
      </c>
    </row>
    <row r="417" spans="1:65" outlineLevel="5">
      <c r="A417" s="22">
        <f t="shared" si="178"/>
        <v>12</v>
      </c>
      <c r="B417" s="9">
        <f t="shared" si="194"/>
        <v>44187</v>
      </c>
      <c r="C417" s="51">
        <v>347618</v>
      </c>
      <c r="D417" s="64">
        <f t="shared" si="183"/>
        <v>35.299999999999997</v>
      </c>
      <c r="E417" s="12">
        <v>35</v>
      </c>
      <c r="F417" s="12">
        <v>35</v>
      </c>
      <c r="G417" s="12">
        <v>37</v>
      </c>
      <c r="H417" s="12">
        <v>36</v>
      </c>
      <c r="I417" s="12">
        <v>34</v>
      </c>
      <c r="J417" s="12">
        <v>34</v>
      </c>
      <c r="K417" s="12">
        <v>36</v>
      </c>
      <c r="L417" s="12">
        <v>35</v>
      </c>
      <c r="M417" s="74" t="str">
        <f t="shared" si="184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6"/>
        <v/>
      </c>
      <c r="AF417" s="41"/>
      <c r="AG417" s="41"/>
      <c r="AH417" s="41"/>
      <c r="AI417" s="41"/>
      <c r="AJ417" s="41"/>
      <c r="AK417" s="41"/>
      <c r="AL417" s="41"/>
      <c r="AM417" s="41"/>
      <c r="AN417" s="45">
        <f t="shared" si="187"/>
        <v>25.368956743002546</v>
      </c>
      <c r="AO417" s="41">
        <v>1572</v>
      </c>
      <c r="AP417" s="110"/>
      <c r="AQ417" s="111"/>
      <c r="AR417" s="126" t="str">
        <f t="shared" si="188"/>
        <v/>
      </c>
      <c r="AS417" s="126" t="str">
        <f t="shared" si="189"/>
        <v/>
      </c>
      <c r="AT417" s="127">
        <v>1799</v>
      </c>
      <c r="AU417" s="128"/>
      <c r="AV417" s="129"/>
      <c r="AW417" s="126" t="str">
        <f t="shared" si="190"/>
        <v/>
      </c>
      <c r="AX417" s="126" t="str">
        <f t="shared" si="191"/>
        <v/>
      </c>
      <c r="AY417" s="64" t="str">
        <f t="shared" si="192"/>
        <v/>
      </c>
      <c r="AZ417" s="97">
        <v>76.400000000000006</v>
      </c>
      <c r="BA417" s="68"/>
      <c r="BB417" s="68"/>
      <c r="BC417" s="68"/>
      <c r="BD417" s="68"/>
      <c r="BE417" s="15"/>
      <c r="BF417" s="5">
        <f t="shared" si="193"/>
        <v>21115</v>
      </c>
      <c r="BG417" s="41">
        <v>9570</v>
      </c>
      <c r="BH417" s="42">
        <v>0</v>
      </c>
      <c r="BI417" s="42"/>
      <c r="BJ417" s="42">
        <v>11545</v>
      </c>
      <c r="BK417" s="42"/>
      <c r="BL417" s="42"/>
      <c r="BM417" s="15">
        <v>0</v>
      </c>
    </row>
    <row r="418" spans="1:65" outlineLevel="5">
      <c r="A418" s="22">
        <f t="shared" si="178"/>
        <v>12</v>
      </c>
      <c r="B418" s="9">
        <f t="shared" si="194"/>
        <v>44188</v>
      </c>
      <c r="C418" s="51">
        <v>371618</v>
      </c>
      <c r="D418" s="64">
        <f t="shared" si="183"/>
        <v>35.799999999999997</v>
      </c>
      <c r="E418" s="12">
        <v>35</v>
      </c>
      <c r="F418" s="12">
        <v>35</v>
      </c>
      <c r="G418" s="12">
        <v>39</v>
      </c>
      <c r="H418" s="12">
        <v>36</v>
      </c>
      <c r="I418" s="12">
        <v>34</v>
      </c>
      <c r="J418" s="12">
        <v>34</v>
      </c>
      <c r="K418" s="12">
        <v>38</v>
      </c>
      <c r="L418" s="12">
        <v>35</v>
      </c>
      <c r="M418" s="74" t="str">
        <f t="shared" si="18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8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6"/>
        <v/>
      </c>
      <c r="AF418" s="41"/>
      <c r="AG418" s="41"/>
      <c r="AH418" s="41"/>
      <c r="AI418" s="41"/>
      <c r="AJ418" s="41"/>
      <c r="AK418" s="41"/>
      <c r="AL418" s="41"/>
      <c r="AM418" s="41"/>
      <c r="AN418" s="45">
        <f t="shared" si="187"/>
        <v>29.497041420118343</v>
      </c>
      <c r="AO418" s="41">
        <v>1352</v>
      </c>
      <c r="AP418" s="110"/>
      <c r="AQ418" s="111"/>
      <c r="AR418" s="126" t="str">
        <f t="shared" si="188"/>
        <v/>
      </c>
      <c r="AS418" s="126" t="str">
        <f t="shared" si="189"/>
        <v/>
      </c>
      <c r="AT418" s="127">
        <v>1801</v>
      </c>
      <c r="AU418" s="128"/>
      <c r="AV418" s="129"/>
      <c r="AW418" s="126" t="str">
        <f t="shared" si="190"/>
        <v/>
      </c>
      <c r="AX418" s="126" t="str">
        <f t="shared" si="191"/>
        <v/>
      </c>
      <c r="AY418" s="64" t="str">
        <f t="shared" si="192"/>
        <v/>
      </c>
      <c r="AZ418" s="97">
        <v>76.3</v>
      </c>
      <c r="BA418" s="68"/>
      <c r="BB418" s="68"/>
      <c r="BC418" s="68"/>
      <c r="BD418" s="68"/>
      <c r="BE418" s="15"/>
      <c r="BF418" s="5">
        <f t="shared" si="193"/>
        <v>20810</v>
      </c>
      <c r="BG418" s="41">
        <v>8390</v>
      </c>
      <c r="BH418" s="42">
        <v>0</v>
      </c>
      <c r="BI418" s="42"/>
      <c r="BJ418" s="42">
        <v>12420</v>
      </c>
      <c r="BK418" s="42"/>
      <c r="BL418" s="42"/>
      <c r="BM418" s="15">
        <v>0</v>
      </c>
    </row>
    <row r="419" spans="1:65" outlineLevel="5">
      <c r="A419" s="22">
        <f t="shared" si="178"/>
        <v>12</v>
      </c>
      <c r="B419" s="9">
        <f t="shared" si="194"/>
        <v>44189</v>
      </c>
      <c r="C419" s="51">
        <v>336445</v>
      </c>
      <c r="D419" s="64">
        <f t="shared" si="183"/>
        <v>35.799999999999997</v>
      </c>
      <c r="E419" s="12">
        <v>36</v>
      </c>
      <c r="F419" s="12">
        <v>35</v>
      </c>
      <c r="G419" s="12">
        <v>38</v>
      </c>
      <c r="H419" s="12">
        <v>36</v>
      </c>
      <c r="I419" s="12">
        <v>35</v>
      </c>
      <c r="J419" s="12">
        <v>34</v>
      </c>
      <c r="K419" s="12">
        <v>37</v>
      </c>
      <c r="L419" s="12">
        <v>35</v>
      </c>
      <c r="M419" s="74">
        <f t="shared" si="184"/>
        <v>7.4</v>
      </c>
      <c r="N419" s="83">
        <v>7.39</v>
      </c>
      <c r="O419" s="83">
        <v>7.42</v>
      </c>
      <c r="P419" s="83">
        <v>7.44</v>
      </c>
      <c r="Q419" s="83">
        <v>7.46</v>
      </c>
      <c r="R419" s="83"/>
      <c r="S419" s="83"/>
      <c r="T419" s="83"/>
      <c r="U419" s="83"/>
      <c r="V419" s="5" t="str">
        <f t="shared" si="18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6"/>
        <v/>
      </c>
      <c r="AF419" s="41"/>
      <c r="AG419" s="41"/>
      <c r="AH419" s="41"/>
      <c r="AI419" s="41"/>
      <c r="AJ419" s="41"/>
      <c r="AK419" s="41"/>
      <c r="AL419" s="41"/>
      <c r="AM419" s="41"/>
      <c r="AN419" s="45">
        <f t="shared" si="187"/>
        <v>22.531073446327685</v>
      </c>
      <c r="AO419" s="41">
        <v>1770</v>
      </c>
      <c r="AP419" s="110">
        <v>4.51</v>
      </c>
      <c r="AQ419" s="111">
        <v>3.41</v>
      </c>
      <c r="AR419" s="126">
        <f t="shared" si="188"/>
        <v>75.609756097560989</v>
      </c>
      <c r="AS419" s="126">
        <f t="shared" si="189"/>
        <v>24.390243902439011</v>
      </c>
      <c r="AT419" s="127">
        <v>1818</v>
      </c>
      <c r="AU419" s="128">
        <v>1.98</v>
      </c>
      <c r="AV419" s="129">
        <v>1.1399999999999999</v>
      </c>
      <c r="AW419" s="126">
        <f t="shared" si="190"/>
        <v>57.575757575757571</v>
      </c>
      <c r="AX419" s="126">
        <f t="shared" si="191"/>
        <v>42.424242424242429</v>
      </c>
      <c r="AY419" s="64">
        <f t="shared" si="192"/>
        <v>56.221198156682071</v>
      </c>
      <c r="AZ419" s="97">
        <v>78.2</v>
      </c>
      <c r="BA419" s="68"/>
      <c r="BB419" s="68"/>
      <c r="BC419" s="68"/>
      <c r="BD419" s="68"/>
      <c r="BE419" s="15"/>
      <c r="BF419" s="5">
        <f t="shared" si="193"/>
        <v>22123</v>
      </c>
      <c r="BG419" s="41">
        <v>9520</v>
      </c>
      <c r="BH419" s="42">
        <v>0</v>
      </c>
      <c r="BI419" s="42"/>
      <c r="BJ419" s="42">
        <v>12603</v>
      </c>
      <c r="BK419" s="42"/>
      <c r="BL419" s="42"/>
      <c r="BM419" s="15">
        <v>0</v>
      </c>
    </row>
    <row r="420" spans="1:65" outlineLevel="5">
      <c r="A420" s="22">
        <f t="shared" si="178"/>
        <v>12</v>
      </c>
      <c r="B420" s="9">
        <f t="shared" si="194"/>
        <v>44190</v>
      </c>
      <c r="C420" s="51">
        <v>339993</v>
      </c>
      <c r="D420" s="64">
        <f t="shared" si="183"/>
        <v>36</v>
      </c>
      <c r="E420" s="12">
        <v>37</v>
      </c>
      <c r="F420" s="12">
        <v>35</v>
      </c>
      <c r="G420" s="12">
        <v>38</v>
      </c>
      <c r="H420" s="12">
        <v>36</v>
      </c>
      <c r="I420" s="12">
        <v>36</v>
      </c>
      <c r="J420" s="12">
        <v>34</v>
      </c>
      <c r="K420" s="12">
        <v>37</v>
      </c>
      <c r="L420" s="12">
        <v>35</v>
      </c>
      <c r="M420" s="74" t="str">
        <f t="shared" si="18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6"/>
        <v/>
      </c>
      <c r="AF420" s="41"/>
      <c r="AG420" s="41"/>
      <c r="AH420" s="41"/>
      <c r="AI420" s="41"/>
      <c r="AJ420" s="41"/>
      <c r="AK420" s="41"/>
      <c r="AL420" s="41"/>
      <c r="AM420" s="41"/>
      <c r="AN420" s="45">
        <f t="shared" si="187"/>
        <v>21.852054794520548</v>
      </c>
      <c r="AO420" s="41">
        <v>1825</v>
      </c>
      <c r="AP420" s="110"/>
      <c r="AQ420" s="111"/>
      <c r="AR420" s="126" t="str">
        <f t="shared" si="188"/>
        <v/>
      </c>
      <c r="AS420" s="126" t="str">
        <f t="shared" si="189"/>
        <v/>
      </c>
      <c r="AT420" s="127">
        <v>1824</v>
      </c>
      <c r="AU420" s="128"/>
      <c r="AV420" s="129"/>
      <c r="AW420" s="126" t="str">
        <f t="shared" si="190"/>
        <v/>
      </c>
      <c r="AX420" s="126" t="str">
        <f t="shared" si="191"/>
        <v/>
      </c>
      <c r="AY420" s="64" t="str">
        <f t="shared" si="192"/>
        <v/>
      </c>
      <c r="AZ420" s="97"/>
      <c r="BA420" s="68"/>
      <c r="BB420" s="68"/>
      <c r="BC420" s="68"/>
      <c r="BD420" s="68"/>
      <c r="BE420" s="15"/>
      <c r="BF420" s="5">
        <f t="shared" si="193"/>
        <v>22168</v>
      </c>
      <c r="BG420" s="41">
        <v>9560</v>
      </c>
      <c r="BH420" s="42">
        <v>0</v>
      </c>
      <c r="BI420" s="42"/>
      <c r="BJ420" s="42">
        <v>12608</v>
      </c>
      <c r="BK420" s="42"/>
      <c r="BL420" s="42"/>
      <c r="BM420" s="15">
        <v>0</v>
      </c>
    </row>
    <row r="421" spans="1:65" outlineLevel="5">
      <c r="A421" s="22">
        <f t="shared" si="178"/>
        <v>12</v>
      </c>
      <c r="B421" s="9">
        <f t="shared" si="194"/>
        <v>44191</v>
      </c>
      <c r="C421" s="51">
        <v>324767</v>
      </c>
      <c r="D421" s="64">
        <f t="shared" si="183"/>
        <v>36.299999999999997</v>
      </c>
      <c r="E421" s="12">
        <v>37</v>
      </c>
      <c r="F421" s="12">
        <v>35</v>
      </c>
      <c r="G421" s="12">
        <v>39</v>
      </c>
      <c r="H421" s="12">
        <v>36</v>
      </c>
      <c r="I421" s="12">
        <v>36</v>
      </c>
      <c r="J421" s="12">
        <v>34</v>
      </c>
      <c r="K421" s="12">
        <v>38</v>
      </c>
      <c r="L421" s="12">
        <v>35</v>
      </c>
      <c r="M421" s="74" t="str">
        <f t="shared" si="18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6"/>
        <v/>
      </c>
      <c r="AF421" s="41"/>
      <c r="AG421" s="41"/>
      <c r="AH421" s="41"/>
      <c r="AI421" s="41"/>
      <c r="AJ421" s="41"/>
      <c r="AK421" s="41"/>
      <c r="AL421" s="41"/>
      <c r="AM421" s="41"/>
      <c r="AN421" s="45">
        <f t="shared" si="187"/>
        <v>20.503856041131105</v>
      </c>
      <c r="AO421" s="41">
        <v>1945</v>
      </c>
      <c r="AP421" s="110"/>
      <c r="AQ421" s="111"/>
      <c r="AR421" s="126" t="str">
        <f t="shared" si="188"/>
        <v/>
      </c>
      <c r="AS421" s="126" t="str">
        <f t="shared" si="189"/>
        <v/>
      </c>
      <c r="AT421" s="127">
        <v>1827</v>
      </c>
      <c r="AU421" s="128"/>
      <c r="AV421" s="129"/>
      <c r="AW421" s="126" t="str">
        <f t="shared" si="190"/>
        <v/>
      </c>
      <c r="AX421" s="126" t="str">
        <f t="shared" si="191"/>
        <v/>
      </c>
      <c r="AY421" s="64" t="str">
        <f t="shared" si="192"/>
        <v/>
      </c>
      <c r="AZ421" s="97"/>
      <c r="BA421" s="68"/>
      <c r="BB421" s="68"/>
      <c r="BC421" s="68"/>
      <c r="BD421" s="68"/>
      <c r="BE421" s="15"/>
      <c r="BF421" s="5">
        <f t="shared" si="193"/>
        <v>19742</v>
      </c>
      <c r="BG421" s="41">
        <v>9580</v>
      </c>
      <c r="BH421" s="42">
        <v>0</v>
      </c>
      <c r="BI421" s="42"/>
      <c r="BJ421" s="42">
        <v>10162</v>
      </c>
      <c r="BK421" s="42"/>
      <c r="BL421" s="42"/>
      <c r="BM421" s="15">
        <v>0</v>
      </c>
    </row>
    <row r="422" spans="1:65" outlineLevel="5">
      <c r="A422" s="22">
        <f t="shared" si="178"/>
        <v>12</v>
      </c>
      <c r="B422" s="9">
        <f t="shared" si="194"/>
        <v>44192</v>
      </c>
      <c r="C422" s="51">
        <v>311888</v>
      </c>
      <c r="D422" s="64">
        <f t="shared" si="183"/>
        <v>36.5</v>
      </c>
      <c r="E422" s="12">
        <v>38</v>
      </c>
      <c r="F422" s="12">
        <v>35</v>
      </c>
      <c r="G422" s="12">
        <v>38</v>
      </c>
      <c r="H422" s="12">
        <v>37</v>
      </c>
      <c r="I422" s="12">
        <v>37</v>
      </c>
      <c r="J422" s="12">
        <v>34</v>
      </c>
      <c r="K422" s="12">
        <v>37</v>
      </c>
      <c r="L422" s="12">
        <v>36</v>
      </c>
      <c r="M422" s="74" t="str">
        <f t="shared" si="184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8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6"/>
        <v/>
      </c>
      <c r="AF422" s="41"/>
      <c r="AG422" s="41"/>
      <c r="AH422" s="41"/>
      <c r="AI422" s="41"/>
      <c r="AJ422" s="41"/>
      <c r="AK422" s="41"/>
      <c r="AL422" s="41"/>
      <c r="AM422" s="41"/>
      <c r="AN422" s="45">
        <f t="shared" si="187"/>
        <v>23.445032333921223</v>
      </c>
      <c r="AO422" s="41">
        <v>1701</v>
      </c>
      <c r="AP422" s="110"/>
      <c r="AQ422" s="111"/>
      <c r="AR422" s="126" t="str">
        <f t="shared" si="188"/>
        <v/>
      </c>
      <c r="AS422" s="126" t="str">
        <f t="shared" si="189"/>
        <v/>
      </c>
      <c r="AT422" s="127">
        <v>1563</v>
      </c>
      <c r="AU422" s="128"/>
      <c r="AV422" s="129"/>
      <c r="AW422" s="126" t="str">
        <f t="shared" si="190"/>
        <v/>
      </c>
      <c r="AX422" s="126" t="str">
        <f t="shared" si="191"/>
        <v/>
      </c>
      <c r="AY422" s="64" t="str">
        <f t="shared" si="192"/>
        <v/>
      </c>
      <c r="AZ422" s="97"/>
      <c r="BA422" s="68"/>
      <c r="BB422" s="68"/>
      <c r="BC422" s="68"/>
      <c r="BD422" s="68"/>
      <c r="BE422" s="15"/>
      <c r="BF422" s="5">
        <f t="shared" si="193"/>
        <v>19662</v>
      </c>
      <c r="BG422" s="41">
        <v>9540</v>
      </c>
      <c r="BH422" s="42">
        <v>0</v>
      </c>
      <c r="BI422" s="42"/>
      <c r="BJ422" s="42">
        <v>10122</v>
      </c>
      <c r="BK422" s="42"/>
      <c r="BL422" s="42"/>
      <c r="BM422" s="15">
        <v>0</v>
      </c>
    </row>
    <row r="423" spans="1:65" outlineLevel="5">
      <c r="A423" s="22">
        <f t="shared" si="178"/>
        <v>12</v>
      </c>
      <c r="B423" s="9">
        <f t="shared" si="194"/>
        <v>44193</v>
      </c>
      <c r="C423" s="51">
        <v>333821</v>
      </c>
      <c r="D423" s="64">
        <f t="shared" si="183"/>
        <v>36.5</v>
      </c>
      <c r="E423" s="12">
        <v>37</v>
      </c>
      <c r="F423" s="12">
        <v>35</v>
      </c>
      <c r="G423" s="12">
        <v>39</v>
      </c>
      <c r="H423" s="12">
        <v>37</v>
      </c>
      <c r="I423" s="12">
        <v>36</v>
      </c>
      <c r="J423" s="12">
        <v>34</v>
      </c>
      <c r="K423" s="12">
        <v>38</v>
      </c>
      <c r="L423" s="12">
        <v>36</v>
      </c>
      <c r="M423" s="74" t="str">
        <f t="shared" si="18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6"/>
        <v/>
      </c>
      <c r="AF423" s="41"/>
      <c r="AG423" s="41"/>
      <c r="AH423" s="41"/>
      <c r="AI423" s="41"/>
      <c r="AJ423" s="41"/>
      <c r="AK423" s="41"/>
      <c r="AL423" s="41"/>
      <c r="AM423" s="41"/>
      <c r="AN423" s="45">
        <f t="shared" si="187"/>
        <v>34.379310344827587</v>
      </c>
      <c r="AO423" s="41">
        <v>1160</v>
      </c>
      <c r="AP423" s="110"/>
      <c r="AQ423" s="111"/>
      <c r="AR423" s="126" t="str">
        <f t="shared" si="188"/>
        <v/>
      </c>
      <c r="AS423" s="126" t="str">
        <f t="shared" si="189"/>
        <v/>
      </c>
      <c r="AT423" s="127">
        <v>1430</v>
      </c>
      <c r="AU423" s="128"/>
      <c r="AV423" s="129"/>
      <c r="AW423" s="126" t="str">
        <f t="shared" si="190"/>
        <v/>
      </c>
      <c r="AX423" s="126" t="str">
        <f t="shared" si="191"/>
        <v/>
      </c>
      <c r="AY423" s="64" t="str">
        <f t="shared" si="192"/>
        <v/>
      </c>
      <c r="AZ423" s="97">
        <v>79</v>
      </c>
      <c r="BA423" s="68">
        <v>61.3</v>
      </c>
      <c r="BB423" s="68"/>
      <c r="BC423" s="68"/>
      <c r="BD423" s="68"/>
      <c r="BE423" s="15"/>
      <c r="BF423" s="5">
        <f t="shared" si="193"/>
        <v>17629</v>
      </c>
      <c r="BG423" s="41">
        <v>9530</v>
      </c>
      <c r="BH423" s="42">
        <v>0</v>
      </c>
      <c r="BI423" s="42"/>
      <c r="BJ423" s="42">
        <v>8099</v>
      </c>
      <c r="BK423" s="42"/>
      <c r="BL423" s="42"/>
      <c r="BM423" s="15">
        <v>0</v>
      </c>
    </row>
    <row r="424" spans="1:65" outlineLevel="5">
      <c r="A424" s="22">
        <f t="shared" si="178"/>
        <v>12</v>
      </c>
      <c r="B424" s="9">
        <f t="shared" si="194"/>
        <v>44194</v>
      </c>
      <c r="C424" s="51">
        <v>352653</v>
      </c>
      <c r="D424" s="64">
        <f t="shared" si="183"/>
        <v>36.299999999999997</v>
      </c>
      <c r="E424" s="12">
        <v>37</v>
      </c>
      <c r="F424" s="12">
        <v>35</v>
      </c>
      <c r="G424" s="12">
        <v>38</v>
      </c>
      <c r="H424" s="12">
        <v>37</v>
      </c>
      <c r="I424" s="12">
        <v>36</v>
      </c>
      <c r="J424" s="12">
        <v>34</v>
      </c>
      <c r="K424" s="12">
        <v>37</v>
      </c>
      <c r="L424" s="12">
        <v>36</v>
      </c>
      <c r="M424" s="74" t="str">
        <f t="shared" si="184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6"/>
        <v/>
      </c>
      <c r="AF424" s="41"/>
      <c r="AG424" s="41"/>
      <c r="AH424" s="41"/>
      <c r="AI424" s="41"/>
      <c r="AJ424" s="41"/>
      <c r="AK424" s="41"/>
      <c r="AL424" s="41"/>
      <c r="AM424" s="41"/>
      <c r="AN424" s="45">
        <f t="shared" si="187"/>
        <v>28.526466380543635</v>
      </c>
      <c r="AO424" s="41">
        <v>1398</v>
      </c>
      <c r="AP424" s="110"/>
      <c r="AQ424" s="111"/>
      <c r="AR424" s="126" t="str">
        <f t="shared" si="188"/>
        <v/>
      </c>
      <c r="AS424" s="126" t="str">
        <f t="shared" si="189"/>
        <v/>
      </c>
      <c r="AT424" s="127">
        <v>1449</v>
      </c>
      <c r="AU424" s="128"/>
      <c r="AV424" s="129"/>
      <c r="AW424" s="126" t="str">
        <f t="shared" si="190"/>
        <v/>
      </c>
      <c r="AX424" s="126" t="str">
        <f t="shared" si="191"/>
        <v/>
      </c>
      <c r="AY424" s="64" t="str">
        <f t="shared" si="192"/>
        <v/>
      </c>
      <c r="AZ424" s="97">
        <v>78.8</v>
      </c>
      <c r="BA424" s="68"/>
      <c r="BB424" s="68"/>
      <c r="BC424" s="68"/>
      <c r="BD424" s="68"/>
      <c r="BE424" s="15"/>
      <c r="BF424" s="5">
        <f t="shared" si="193"/>
        <v>20830</v>
      </c>
      <c r="BG424" s="41">
        <v>9520</v>
      </c>
      <c r="BH424" s="42">
        <v>0</v>
      </c>
      <c r="BI424" s="42"/>
      <c r="BJ424" s="42">
        <v>11310</v>
      </c>
      <c r="BK424" s="42"/>
      <c r="BL424" s="42"/>
      <c r="BM424" s="15">
        <v>0</v>
      </c>
    </row>
    <row r="425" spans="1:65" outlineLevel="5">
      <c r="A425" s="22">
        <f t="shared" si="178"/>
        <v>12</v>
      </c>
      <c r="B425" s="9">
        <f t="shared" si="194"/>
        <v>44195</v>
      </c>
      <c r="C425" s="51">
        <v>368645</v>
      </c>
      <c r="D425" s="64">
        <f t="shared" si="183"/>
        <v>36.5</v>
      </c>
      <c r="E425" s="12">
        <v>38</v>
      </c>
      <c r="F425" s="12">
        <v>35</v>
      </c>
      <c r="G425" s="12">
        <v>38</v>
      </c>
      <c r="H425" s="12">
        <v>37</v>
      </c>
      <c r="I425" s="12">
        <v>37</v>
      </c>
      <c r="J425" s="12">
        <v>34</v>
      </c>
      <c r="K425" s="12">
        <v>37</v>
      </c>
      <c r="L425" s="12">
        <v>36</v>
      </c>
      <c r="M425" s="74" t="str">
        <f t="shared" si="18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8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6"/>
        <v/>
      </c>
      <c r="AF425" s="41"/>
      <c r="AG425" s="41"/>
      <c r="AH425" s="41"/>
      <c r="AI425" s="41"/>
      <c r="AJ425" s="41"/>
      <c r="AK425" s="41"/>
      <c r="AL425" s="41"/>
      <c r="AM425" s="41"/>
      <c r="AN425" s="45">
        <f t="shared" si="187"/>
        <v>31.059190031152649</v>
      </c>
      <c r="AO425" s="41">
        <v>1284</v>
      </c>
      <c r="AP425" s="110"/>
      <c r="AQ425" s="111"/>
      <c r="AR425" s="126" t="str">
        <f t="shared" si="188"/>
        <v/>
      </c>
      <c r="AS425" s="126" t="str">
        <f t="shared" si="189"/>
        <v/>
      </c>
      <c r="AT425" s="127">
        <v>1397</v>
      </c>
      <c r="AU425" s="128"/>
      <c r="AV425" s="129"/>
      <c r="AW425" s="126" t="str">
        <f t="shared" si="190"/>
        <v/>
      </c>
      <c r="AX425" s="126" t="str">
        <f t="shared" si="191"/>
        <v/>
      </c>
      <c r="AY425" s="64" t="str">
        <f t="shared" si="192"/>
        <v/>
      </c>
      <c r="AZ425" s="97">
        <v>78.900000000000006</v>
      </c>
      <c r="BA425" s="68"/>
      <c r="BB425" s="68"/>
      <c r="BC425" s="68"/>
      <c r="BD425" s="68"/>
      <c r="BE425" s="15"/>
      <c r="BF425" s="5">
        <f t="shared" si="193"/>
        <v>21690</v>
      </c>
      <c r="BG425" s="41">
        <v>9580</v>
      </c>
      <c r="BH425" s="42">
        <v>0</v>
      </c>
      <c r="BI425" s="42"/>
      <c r="BJ425" s="42">
        <v>12110</v>
      </c>
      <c r="BK425" s="42"/>
      <c r="BL425" s="42"/>
      <c r="BM425" s="15">
        <v>0</v>
      </c>
    </row>
    <row r="426" spans="1:65" ht="17.25" outlineLevel="5" thickBot="1">
      <c r="A426" s="23">
        <f t="shared" si="178"/>
        <v>12</v>
      </c>
      <c r="B426" s="10">
        <f t="shared" si="194"/>
        <v>44196</v>
      </c>
      <c r="C426" s="52">
        <v>347295</v>
      </c>
      <c r="D426" s="64">
        <f t="shared" si="183"/>
        <v>36.799999999999997</v>
      </c>
      <c r="E426" s="13">
        <v>38</v>
      </c>
      <c r="F426" s="13">
        <v>36</v>
      </c>
      <c r="G426" s="13">
        <v>38</v>
      </c>
      <c r="H426" s="13">
        <v>37</v>
      </c>
      <c r="I426" s="13">
        <v>37</v>
      </c>
      <c r="J426" s="13">
        <v>35</v>
      </c>
      <c r="K426" s="13">
        <v>37</v>
      </c>
      <c r="L426" s="13">
        <v>36</v>
      </c>
      <c r="M426" s="74">
        <f t="shared" si="184"/>
        <v>7.4</v>
      </c>
      <c r="N426" s="88">
        <v>7.35</v>
      </c>
      <c r="O426" s="88">
        <v>7.36</v>
      </c>
      <c r="P426" s="88">
        <v>7.41</v>
      </c>
      <c r="Q426" s="88">
        <v>7.41</v>
      </c>
      <c r="R426" s="88"/>
      <c r="S426" s="88"/>
      <c r="T426" s="88"/>
      <c r="U426" s="88"/>
      <c r="V426" s="5" t="str">
        <f t="shared" si="185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6"/>
        <v/>
      </c>
      <c r="AF426" s="43"/>
      <c r="AG426" s="43"/>
      <c r="AH426" s="43"/>
      <c r="AI426" s="43"/>
      <c r="AJ426" s="43"/>
      <c r="AK426" s="43"/>
      <c r="AL426" s="43"/>
      <c r="AM426" s="43"/>
      <c r="AN426" s="45">
        <f t="shared" si="187"/>
        <v>33.013245033112582</v>
      </c>
      <c r="AO426" s="43">
        <v>1208</v>
      </c>
      <c r="AP426" s="134">
        <v>4.3</v>
      </c>
      <c r="AQ426" s="135">
        <v>3.3</v>
      </c>
      <c r="AR426" s="126">
        <f t="shared" si="188"/>
        <v>76.744186046511629</v>
      </c>
      <c r="AS426" s="126">
        <f t="shared" si="189"/>
        <v>23.255813953488371</v>
      </c>
      <c r="AT426" s="127">
        <v>1379</v>
      </c>
      <c r="AU426" s="128">
        <v>1.96</v>
      </c>
      <c r="AV426" s="129">
        <v>1.1200000000000001</v>
      </c>
      <c r="AW426" s="126">
        <f t="shared" si="190"/>
        <v>57.142857142857153</v>
      </c>
      <c r="AX426" s="126">
        <f t="shared" si="191"/>
        <v>42.857142857142847</v>
      </c>
      <c r="AY426" s="64">
        <f t="shared" si="192"/>
        <v>59.595959595959577</v>
      </c>
      <c r="AZ426" s="99">
        <v>78.2</v>
      </c>
      <c r="BA426" s="77"/>
      <c r="BB426" s="77"/>
      <c r="BC426" s="77"/>
      <c r="BD426" s="77"/>
      <c r="BE426" s="16"/>
      <c r="BF426" s="5">
        <f t="shared" si="193"/>
        <v>18581</v>
      </c>
      <c r="BG426" s="43">
        <v>9600</v>
      </c>
      <c r="BH426" s="44">
        <v>0</v>
      </c>
      <c r="BI426" s="44"/>
      <c r="BJ426" s="44">
        <v>8981</v>
      </c>
      <c r="BK426" s="44"/>
      <c r="BL426" s="44"/>
      <c r="BM426" s="16">
        <v>0</v>
      </c>
    </row>
    <row r="427" spans="1:65" outlineLevel="4">
      <c r="A427" s="157" t="s">
        <v>45</v>
      </c>
      <c r="B427" s="158"/>
      <c r="C427" s="50">
        <f t="shared" ref="C427:BM427" si="195">SUBTOTAL(4,C396:C426)</f>
        <v>371618</v>
      </c>
      <c r="D427" s="60">
        <f t="shared" si="195"/>
        <v>39.799999999999997</v>
      </c>
      <c r="E427" s="28">
        <f t="shared" si="195"/>
        <v>40</v>
      </c>
      <c r="F427" s="28">
        <f t="shared" si="195"/>
        <v>40</v>
      </c>
      <c r="G427" s="28">
        <f t="shared" si="195"/>
        <v>40</v>
      </c>
      <c r="H427" s="28">
        <f t="shared" si="195"/>
        <v>41</v>
      </c>
      <c r="I427" s="28">
        <f t="shared" si="195"/>
        <v>39</v>
      </c>
      <c r="J427" s="28">
        <f t="shared" si="195"/>
        <v>39</v>
      </c>
      <c r="K427" s="28">
        <f t="shared" si="195"/>
        <v>39</v>
      </c>
      <c r="L427" s="28">
        <f t="shared" si="195"/>
        <v>40</v>
      </c>
      <c r="M427" s="71">
        <f t="shared" si="195"/>
        <v>7.4</v>
      </c>
      <c r="N427" s="82">
        <f t="shared" si="195"/>
        <v>7.43</v>
      </c>
      <c r="O427" s="82">
        <f t="shared" si="195"/>
        <v>7.46</v>
      </c>
      <c r="P427" s="82">
        <f t="shared" si="195"/>
        <v>7.48</v>
      </c>
      <c r="Q427" s="82">
        <f t="shared" si="195"/>
        <v>7.46</v>
      </c>
      <c r="R427" s="82">
        <f t="shared" si="195"/>
        <v>0</v>
      </c>
      <c r="S427" s="82">
        <f t="shared" si="195"/>
        <v>0</v>
      </c>
      <c r="T427" s="82">
        <f t="shared" si="195"/>
        <v>0</v>
      </c>
      <c r="U427" s="82">
        <f t="shared" si="195"/>
        <v>0</v>
      </c>
      <c r="V427" s="29">
        <f t="shared" si="195"/>
        <v>0</v>
      </c>
      <c r="W427" s="39">
        <f t="shared" si="195"/>
        <v>0</v>
      </c>
      <c r="X427" s="39">
        <f t="shared" si="195"/>
        <v>0</v>
      </c>
      <c r="Y427" s="39">
        <f t="shared" si="195"/>
        <v>0</v>
      </c>
      <c r="Z427" s="39">
        <f t="shared" si="195"/>
        <v>0</v>
      </c>
      <c r="AA427" s="39">
        <f t="shared" si="195"/>
        <v>0</v>
      </c>
      <c r="AB427" s="39">
        <f t="shared" si="195"/>
        <v>0</v>
      </c>
      <c r="AC427" s="39">
        <f t="shared" si="195"/>
        <v>0</v>
      </c>
      <c r="AD427" s="39">
        <f t="shared" si="195"/>
        <v>0</v>
      </c>
      <c r="AE427" s="29">
        <f t="shared" si="195"/>
        <v>0</v>
      </c>
      <c r="AF427" s="39">
        <f t="shared" si="195"/>
        <v>0</v>
      </c>
      <c r="AG427" s="39">
        <f t="shared" si="195"/>
        <v>0</v>
      </c>
      <c r="AH427" s="39">
        <f t="shared" si="195"/>
        <v>0</v>
      </c>
      <c r="AI427" s="39">
        <f t="shared" si="195"/>
        <v>0</v>
      </c>
      <c r="AJ427" s="39">
        <f t="shared" si="195"/>
        <v>0</v>
      </c>
      <c r="AK427" s="39">
        <f t="shared" si="195"/>
        <v>0</v>
      </c>
      <c r="AL427" s="39">
        <f t="shared" si="195"/>
        <v>0</v>
      </c>
      <c r="AM427" s="39">
        <f t="shared" si="195"/>
        <v>0</v>
      </c>
      <c r="AN427" s="39">
        <f t="shared" si="195"/>
        <v>132.93333333333334</v>
      </c>
      <c r="AO427" s="39">
        <f t="shared" si="195"/>
        <v>1945</v>
      </c>
      <c r="AP427" s="104">
        <f t="shared" si="195"/>
        <v>4.51</v>
      </c>
      <c r="AQ427" s="105">
        <f t="shared" si="195"/>
        <v>3.41</v>
      </c>
      <c r="AR427" s="106">
        <f t="shared" si="195"/>
        <v>76.744186046511629</v>
      </c>
      <c r="AS427" s="106">
        <f t="shared" si="195"/>
        <v>25.384615384615387</v>
      </c>
      <c r="AT427" s="107">
        <f t="shared" si="195"/>
        <v>1895</v>
      </c>
      <c r="AU427" s="108">
        <f t="shared" si="195"/>
        <v>2.31</v>
      </c>
      <c r="AV427" s="109">
        <f t="shared" si="195"/>
        <v>1.3</v>
      </c>
      <c r="AW427" s="106">
        <f t="shared" si="195"/>
        <v>58.454106280193244</v>
      </c>
      <c r="AX427" s="106">
        <f t="shared" si="195"/>
        <v>43.722943722943718</v>
      </c>
      <c r="AY427" s="60">
        <f t="shared" si="195"/>
        <v>59.595959595959577</v>
      </c>
      <c r="AZ427" s="96">
        <f t="shared" si="195"/>
        <v>79</v>
      </c>
      <c r="BA427" s="67">
        <f t="shared" si="195"/>
        <v>61.3</v>
      </c>
      <c r="BB427" s="67">
        <f t="shared" si="195"/>
        <v>0</v>
      </c>
      <c r="BC427" s="67">
        <f t="shared" si="195"/>
        <v>0</v>
      </c>
      <c r="BD427" s="67">
        <f t="shared" si="195"/>
        <v>0</v>
      </c>
      <c r="BE427" s="27">
        <f t="shared" si="195"/>
        <v>0</v>
      </c>
      <c r="BF427" s="29">
        <f t="shared" si="195"/>
        <v>25850</v>
      </c>
      <c r="BG427" s="39">
        <f t="shared" si="195"/>
        <v>12000</v>
      </c>
      <c r="BH427" s="40">
        <f t="shared" si="195"/>
        <v>3420</v>
      </c>
      <c r="BI427" s="40">
        <f t="shared" si="195"/>
        <v>0</v>
      </c>
      <c r="BJ427" s="40">
        <f t="shared" si="195"/>
        <v>12608</v>
      </c>
      <c r="BK427" s="40">
        <f t="shared" si="195"/>
        <v>0</v>
      </c>
      <c r="BL427" s="40">
        <f t="shared" si="195"/>
        <v>0</v>
      </c>
      <c r="BM427" s="27">
        <f t="shared" si="195"/>
        <v>4280</v>
      </c>
    </row>
    <row r="428" spans="1:65" outlineLevel="3">
      <c r="A428" s="187" t="s">
        <v>34</v>
      </c>
      <c r="B428" s="188"/>
      <c r="C428" s="51">
        <f t="shared" ref="C428:BM428" si="196">SUBTOTAL(5,C396:C426)</f>
        <v>311888</v>
      </c>
      <c r="D428" s="61">
        <f t="shared" si="196"/>
        <v>35.299999999999997</v>
      </c>
      <c r="E428" s="12">
        <f t="shared" si="196"/>
        <v>35</v>
      </c>
      <c r="F428" s="12">
        <f t="shared" si="196"/>
        <v>35</v>
      </c>
      <c r="G428" s="12">
        <f t="shared" si="196"/>
        <v>36</v>
      </c>
      <c r="H428" s="12">
        <f t="shared" si="196"/>
        <v>35</v>
      </c>
      <c r="I428" s="12">
        <f t="shared" si="196"/>
        <v>34</v>
      </c>
      <c r="J428" s="12">
        <f t="shared" si="196"/>
        <v>34</v>
      </c>
      <c r="K428" s="12">
        <f t="shared" si="196"/>
        <v>35</v>
      </c>
      <c r="L428" s="12">
        <f t="shared" si="196"/>
        <v>34</v>
      </c>
      <c r="M428" s="72">
        <f t="shared" si="196"/>
        <v>7.4</v>
      </c>
      <c r="N428" s="83">
        <f t="shared" si="196"/>
        <v>7.35</v>
      </c>
      <c r="O428" s="83">
        <f t="shared" si="196"/>
        <v>7.36</v>
      </c>
      <c r="P428" s="83">
        <f t="shared" si="196"/>
        <v>7.41</v>
      </c>
      <c r="Q428" s="83">
        <f t="shared" si="196"/>
        <v>7.36</v>
      </c>
      <c r="R428" s="83">
        <f t="shared" si="196"/>
        <v>0</v>
      </c>
      <c r="S428" s="83">
        <f t="shared" si="196"/>
        <v>0</v>
      </c>
      <c r="T428" s="83">
        <f t="shared" si="196"/>
        <v>0</v>
      </c>
      <c r="U428" s="83">
        <f t="shared" si="196"/>
        <v>0</v>
      </c>
      <c r="V428" s="6">
        <f t="shared" si="196"/>
        <v>0</v>
      </c>
      <c r="W428" s="41">
        <f t="shared" si="196"/>
        <v>0</v>
      </c>
      <c r="X428" s="41">
        <f t="shared" si="196"/>
        <v>0</v>
      </c>
      <c r="Y428" s="41">
        <f t="shared" si="196"/>
        <v>0</v>
      </c>
      <c r="Z428" s="41">
        <f t="shared" si="196"/>
        <v>0</v>
      </c>
      <c r="AA428" s="41">
        <f t="shared" si="196"/>
        <v>0</v>
      </c>
      <c r="AB428" s="41">
        <f t="shared" si="196"/>
        <v>0</v>
      </c>
      <c r="AC428" s="41">
        <f t="shared" si="196"/>
        <v>0</v>
      </c>
      <c r="AD428" s="41">
        <f t="shared" si="196"/>
        <v>0</v>
      </c>
      <c r="AE428" s="6">
        <f t="shared" si="196"/>
        <v>0</v>
      </c>
      <c r="AF428" s="41">
        <f t="shared" si="196"/>
        <v>0</v>
      </c>
      <c r="AG428" s="41">
        <f t="shared" si="196"/>
        <v>0</v>
      </c>
      <c r="AH428" s="41">
        <f t="shared" si="196"/>
        <v>0</v>
      </c>
      <c r="AI428" s="41">
        <f t="shared" si="196"/>
        <v>0</v>
      </c>
      <c r="AJ428" s="41">
        <f t="shared" si="196"/>
        <v>0</v>
      </c>
      <c r="AK428" s="41">
        <f t="shared" si="196"/>
        <v>0</v>
      </c>
      <c r="AL428" s="41">
        <f t="shared" si="196"/>
        <v>0</v>
      </c>
      <c r="AM428" s="41">
        <f t="shared" si="196"/>
        <v>0</v>
      </c>
      <c r="AN428" s="41">
        <f t="shared" si="196"/>
        <v>20.503856041131105</v>
      </c>
      <c r="AO428" s="41">
        <f t="shared" si="196"/>
        <v>300</v>
      </c>
      <c r="AP428" s="110">
        <f t="shared" si="196"/>
        <v>3.04</v>
      </c>
      <c r="AQ428" s="111">
        <f t="shared" si="196"/>
        <v>2.2799999999999998</v>
      </c>
      <c r="AR428" s="112">
        <f t="shared" si="196"/>
        <v>74.615384615384613</v>
      </c>
      <c r="AS428" s="112">
        <f t="shared" si="196"/>
        <v>23.255813953488371</v>
      </c>
      <c r="AT428" s="113">
        <f t="shared" si="196"/>
        <v>240</v>
      </c>
      <c r="AU428" s="114">
        <f t="shared" si="196"/>
        <v>1.96</v>
      </c>
      <c r="AV428" s="115">
        <f t="shared" si="196"/>
        <v>1.1200000000000001</v>
      </c>
      <c r="AW428" s="112">
        <f t="shared" si="196"/>
        <v>56.277056277056282</v>
      </c>
      <c r="AX428" s="112">
        <f t="shared" si="196"/>
        <v>41.545893719806756</v>
      </c>
      <c r="AY428" s="61">
        <f t="shared" si="196"/>
        <v>55.236028214867062</v>
      </c>
      <c r="AZ428" s="97">
        <f t="shared" si="196"/>
        <v>76.3</v>
      </c>
      <c r="BA428" s="68">
        <f t="shared" si="196"/>
        <v>61.3</v>
      </c>
      <c r="BB428" s="68">
        <f t="shared" si="196"/>
        <v>0</v>
      </c>
      <c r="BC428" s="68">
        <f t="shared" si="196"/>
        <v>0</v>
      </c>
      <c r="BD428" s="68">
        <f t="shared" si="196"/>
        <v>0</v>
      </c>
      <c r="BE428" s="15">
        <f t="shared" si="196"/>
        <v>0</v>
      </c>
      <c r="BF428" s="6">
        <f t="shared" si="196"/>
        <v>11637</v>
      </c>
      <c r="BG428" s="41">
        <f t="shared" si="196"/>
        <v>0</v>
      </c>
      <c r="BH428" s="42">
        <f t="shared" si="196"/>
        <v>0</v>
      </c>
      <c r="BI428" s="42">
        <f t="shared" si="196"/>
        <v>0</v>
      </c>
      <c r="BJ428" s="42">
        <f t="shared" si="196"/>
        <v>1127</v>
      </c>
      <c r="BK428" s="42">
        <f t="shared" si="196"/>
        <v>0</v>
      </c>
      <c r="BL428" s="42">
        <f t="shared" si="196"/>
        <v>0</v>
      </c>
      <c r="BM428" s="15">
        <f t="shared" si="196"/>
        <v>0</v>
      </c>
    </row>
    <row r="429" spans="1:65" outlineLevel="2">
      <c r="A429" s="187" t="s">
        <v>23</v>
      </c>
      <c r="B429" s="188"/>
      <c r="C429" s="51">
        <f>IFERROR(SUBTOTAL(1,C396:C426),"")</f>
        <v>341203.51612903224</v>
      </c>
      <c r="D429" s="61">
        <f t="shared" ref="D429:BM429" si="197">IFERROR(SUBTOTAL(1,D396:D426),"")</f>
        <v>37.206451612903216</v>
      </c>
      <c r="E429" s="12">
        <f t="shared" si="197"/>
        <v>37.483870967741936</v>
      </c>
      <c r="F429" s="12">
        <f t="shared" si="197"/>
        <v>37.096774193548384</v>
      </c>
      <c r="G429" s="12">
        <f t="shared" si="197"/>
        <v>38.387096774193552</v>
      </c>
      <c r="H429" s="12">
        <f t="shared" si="197"/>
        <v>37.741935483870968</v>
      </c>
      <c r="I429" s="12">
        <f t="shared" si="197"/>
        <v>36.483870967741936</v>
      </c>
      <c r="J429" s="12">
        <f t="shared" si="197"/>
        <v>36.096774193548384</v>
      </c>
      <c r="K429" s="12">
        <f t="shared" si="197"/>
        <v>37.387096774193552</v>
      </c>
      <c r="L429" s="12">
        <f t="shared" si="197"/>
        <v>36.741935483870968</v>
      </c>
      <c r="M429" s="72">
        <f t="shared" si="197"/>
        <v>7.4</v>
      </c>
      <c r="N429" s="83">
        <f t="shared" si="197"/>
        <v>7.3960000000000008</v>
      </c>
      <c r="O429" s="83">
        <f t="shared" si="197"/>
        <v>7.4079999999999995</v>
      </c>
      <c r="P429" s="83">
        <f t="shared" si="197"/>
        <v>7.4520000000000008</v>
      </c>
      <c r="Q429" s="83">
        <f t="shared" si="197"/>
        <v>7.4060000000000006</v>
      </c>
      <c r="R429" s="83" t="str">
        <f t="shared" si="197"/>
        <v/>
      </c>
      <c r="S429" s="83" t="str">
        <f t="shared" si="197"/>
        <v/>
      </c>
      <c r="T429" s="83" t="str">
        <f t="shared" si="197"/>
        <v/>
      </c>
      <c r="U429" s="83" t="str">
        <f t="shared" si="197"/>
        <v/>
      </c>
      <c r="V429" s="6" t="str">
        <f t="shared" si="197"/>
        <v/>
      </c>
      <c r="W429" s="41" t="str">
        <f t="shared" si="197"/>
        <v/>
      </c>
      <c r="X429" s="41" t="str">
        <f t="shared" si="197"/>
        <v/>
      </c>
      <c r="Y429" s="41" t="str">
        <f t="shared" si="197"/>
        <v/>
      </c>
      <c r="Z429" s="41" t="str">
        <f t="shared" si="197"/>
        <v/>
      </c>
      <c r="AA429" s="41" t="str">
        <f t="shared" si="197"/>
        <v/>
      </c>
      <c r="AB429" s="41" t="str">
        <f t="shared" si="197"/>
        <v/>
      </c>
      <c r="AC429" s="41" t="str">
        <f t="shared" si="197"/>
        <v/>
      </c>
      <c r="AD429" s="41" t="str">
        <f t="shared" si="197"/>
        <v/>
      </c>
      <c r="AE429" s="6" t="str">
        <f t="shared" si="197"/>
        <v/>
      </c>
      <c r="AF429" s="41" t="str">
        <f t="shared" si="197"/>
        <v/>
      </c>
      <c r="AG429" s="41" t="str">
        <f t="shared" si="197"/>
        <v/>
      </c>
      <c r="AH429" s="41" t="str">
        <f t="shared" si="197"/>
        <v/>
      </c>
      <c r="AI429" s="41" t="str">
        <f t="shared" si="197"/>
        <v/>
      </c>
      <c r="AJ429" s="41" t="str">
        <f t="shared" si="197"/>
        <v/>
      </c>
      <c r="AK429" s="41" t="str">
        <f t="shared" si="197"/>
        <v/>
      </c>
      <c r="AL429" s="41" t="str">
        <f t="shared" si="197"/>
        <v/>
      </c>
      <c r="AM429" s="41" t="str">
        <f t="shared" si="197"/>
        <v/>
      </c>
      <c r="AN429" s="41">
        <f t="shared" si="197"/>
        <v>31.95891698062016</v>
      </c>
      <c r="AO429" s="41">
        <f t="shared" si="197"/>
        <v>1459.483870967742</v>
      </c>
      <c r="AP429" s="110">
        <f t="shared" si="197"/>
        <v>3.9699999999999998</v>
      </c>
      <c r="AQ429" s="111">
        <f t="shared" si="197"/>
        <v>3.0060000000000002</v>
      </c>
      <c r="AR429" s="112">
        <f t="shared" si="197"/>
        <v>75.662158034818262</v>
      </c>
      <c r="AS429" s="112">
        <f t="shared" si="197"/>
        <v>24.337841965181727</v>
      </c>
      <c r="AT429" s="113">
        <f t="shared" si="197"/>
        <v>1543.3870967741937</v>
      </c>
      <c r="AU429" s="114">
        <f t="shared" si="197"/>
        <v>2.1040000000000001</v>
      </c>
      <c r="AV429" s="115">
        <f t="shared" si="197"/>
        <v>1.204</v>
      </c>
      <c r="AW429" s="112">
        <f t="shared" si="197"/>
        <v>57.25359181880922</v>
      </c>
      <c r="AX429" s="112">
        <f t="shared" si="197"/>
        <v>42.74640818119078</v>
      </c>
      <c r="AY429" s="61">
        <f t="shared" si="197"/>
        <v>56.909220373760469</v>
      </c>
      <c r="AZ429" s="97">
        <f t="shared" si="197"/>
        <v>78.081818181818193</v>
      </c>
      <c r="BA429" s="68">
        <f t="shared" si="197"/>
        <v>61.3</v>
      </c>
      <c r="BB429" s="68" t="str">
        <f t="shared" si="197"/>
        <v/>
      </c>
      <c r="BC429" s="68" t="str">
        <f t="shared" si="197"/>
        <v/>
      </c>
      <c r="BD429" s="68" t="str">
        <f t="shared" si="197"/>
        <v/>
      </c>
      <c r="BE429" s="15" t="str">
        <f>IFERROR(SUBTOTAL(1,BE396:BE426),"")</f>
        <v/>
      </c>
      <c r="BF429" s="6">
        <f t="shared" si="197"/>
        <v>19649.419354838708</v>
      </c>
      <c r="BG429" s="41">
        <f t="shared" si="197"/>
        <v>9038</v>
      </c>
      <c r="BH429" s="42">
        <f t="shared" si="197"/>
        <v>524.83870967741939</v>
      </c>
      <c r="BI429" s="42" t="str">
        <f t="shared" si="197"/>
        <v/>
      </c>
      <c r="BJ429" s="42">
        <f t="shared" si="197"/>
        <v>9162.2258064516136</v>
      </c>
      <c r="BK429" s="42" t="str">
        <f t="shared" si="197"/>
        <v/>
      </c>
      <c r="BL429" s="42" t="str">
        <f t="shared" si="197"/>
        <v/>
      </c>
      <c r="BM429" s="15">
        <f t="shared" si="197"/>
        <v>1215.9032258064517</v>
      </c>
    </row>
    <row r="430" spans="1:65" ht="17.25" outlineLevel="1" thickBot="1">
      <c r="A430" s="189" t="s">
        <v>46</v>
      </c>
      <c r="B430" s="190"/>
      <c r="C430" s="52">
        <f>SUBTOTAL(9,C396:C426)</f>
        <v>10577309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45244</v>
      </c>
      <c r="AP430" s="116"/>
      <c r="AQ430" s="117"/>
      <c r="AR430" s="118"/>
      <c r="AS430" s="118"/>
      <c r="AT430" s="119">
        <f>SUBTOTAL(9,AT396:AT426)</f>
        <v>47845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8">SUBTOTAL(9,BF396:BF426)</f>
        <v>609132</v>
      </c>
      <c r="BG430" s="43">
        <f t="shared" si="198"/>
        <v>271140</v>
      </c>
      <c r="BH430" s="44">
        <f t="shared" si="198"/>
        <v>16270</v>
      </c>
      <c r="BI430" s="44">
        <f t="shared" si="198"/>
        <v>0</v>
      </c>
      <c r="BJ430" s="44">
        <f t="shared" si="198"/>
        <v>284029</v>
      </c>
      <c r="BK430" s="44">
        <f t="shared" si="198"/>
        <v>0</v>
      </c>
      <c r="BL430" s="44">
        <f t="shared" si="198"/>
        <v>0</v>
      </c>
      <c r="BM430" s="16">
        <f t="shared" si="198"/>
        <v>37693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W35" sqref="W35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61</v>
      </c>
      <c r="B6" s="180"/>
      <c r="C6" s="163" t="s">
        <v>2</v>
      </c>
      <c r="D6" s="183" t="s">
        <v>68</v>
      </c>
      <c r="E6" s="184"/>
      <c r="F6" s="184"/>
      <c r="G6" s="184"/>
      <c r="H6" s="184"/>
      <c r="I6" s="184"/>
      <c r="J6" s="184"/>
      <c r="K6" s="184"/>
      <c r="L6" s="184"/>
      <c r="M6" s="185" t="s">
        <v>77</v>
      </c>
      <c r="N6" s="186"/>
      <c r="O6" s="186"/>
      <c r="P6" s="186"/>
      <c r="Q6" s="186"/>
      <c r="R6" s="186"/>
      <c r="S6" s="186"/>
      <c r="T6" s="186"/>
      <c r="U6" s="186"/>
      <c r="V6" s="167" t="s">
        <v>80</v>
      </c>
      <c r="W6" s="163"/>
      <c r="X6" s="163"/>
      <c r="Y6" s="163"/>
      <c r="Z6" s="163"/>
      <c r="AA6" s="163"/>
      <c r="AB6" s="163"/>
      <c r="AC6" s="163"/>
      <c r="AD6" s="163"/>
      <c r="AE6" s="153" t="s">
        <v>82</v>
      </c>
      <c r="AF6" s="163"/>
      <c r="AG6" s="163"/>
      <c r="AH6" s="163"/>
      <c r="AI6" s="163"/>
      <c r="AJ6" s="163"/>
      <c r="AK6" s="163"/>
      <c r="AL6" s="163"/>
      <c r="AM6" s="163"/>
      <c r="AN6" s="153" t="s">
        <v>67</v>
      </c>
      <c r="AO6" s="167" t="s">
        <v>1</v>
      </c>
      <c r="AP6" s="171" t="s">
        <v>93</v>
      </c>
      <c r="AQ6" s="173" t="s">
        <v>94</v>
      </c>
      <c r="AR6" s="175" t="s">
        <v>95</v>
      </c>
      <c r="AS6" s="175" t="s">
        <v>91</v>
      </c>
      <c r="AT6" s="169" t="s">
        <v>66</v>
      </c>
      <c r="AU6" s="171" t="s">
        <v>96</v>
      </c>
      <c r="AV6" s="173" t="s">
        <v>97</v>
      </c>
      <c r="AW6" s="175" t="s">
        <v>98</v>
      </c>
      <c r="AX6" s="175" t="s">
        <v>92</v>
      </c>
      <c r="AY6" s="177" t="s">
        <v>89</v>
      </c>
      <c r="AZ6" s="159" t="s">
        <v>87</v>
      </c>
      <c r="BA6" s="161" t="s">
        <v>104</v>
      </c>
      <c r="BB6" s="162"/>
      <c r="BC6" s="162"/>
      <c r="BD6" s="162"/>
      <c r="BE6" s="163" t="s">
        <v>102</v>
      </c>
      <c r="BF6" s="165" t="s">
        <v>3</v>
      </c>
      <c r="BG6" s="167" t="s">
        <v>4</v>
      </c>
      <c r="BH6" s="153" t="s">
        <v>7</v>
      </c>
      <c r="BI6" s="153" t="s">
        <v>8</v>
      </c>
      <c r="BJ6" s="153" t="s">
        <v>6</v>
      </c>
      <c r="BK6" s="153" t="s">
        <v>5</v>
      </c>
      <c r="BL6" s="153" t="s">
        <v>9</v>
      </c>
      <c r="BM6" s="155" t="s">
        <v>10</v>
      </c>
    </row>
    <row r="7" spans="1:65" s="1" customFormat="1" ht="35.25" thickBot="1">
      <c r="A7" s="181"/>
      <c r="B7" s="182"/>
      <c r="C7" s="164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84</v>
      </c>
      <c r="BB7" s="65" t="s">
        <v>85</v>
      </c>
      <c r="BC7" s="65" t="s">
        <v>86</v>
      </c>
      <c r="BD7" s="66" t="s">
        <v>90</v>
      </c>
      <c r="BE7" s="164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584805</v>
      </c>
      <c r="D8" s="60">
        <f t="shared" si="0"/>
        <v>39.299999999999997</v>
      </c>
      <c r="E8" s="28">
        <f t="shared" si="0"/>
        <v>43</v>
      </c>
      <c r="F8" s="28">
        <f t="shared" si="0"/>
        <v>39</v>
      </c>
      <c r="G8" s="28">
        <f t="shared" si="0"/>
        <v>42</v>
      </c>
      <c r="H8" s="28">
        <f t="shared" si="0"/>
        <v>43</v>
      </c>
      <c r="I8" s="28">
        <f t="shared" si="0"/>
        <v>42</v>
      </c>
      <c r="J8" s="28">
        <f t="shared" si="0"/>
        <v>38</v>
      </c>
      <c r="K8" s="28">
        <f t="shared" si="0"/>
        <v>41</v>
      </c>
      <c r="L8" s="28">
        <f t="shared" si="0"/>
        <v>42</v>
      </c>
      <c r="M8" s="71">
        <f t="shared" si="0"/>
        <v>7.6</v>
      </c>
      <c r="N8" s="82">
        <f t="shared" si="0"/>
        <v>7.61</v>
      </c>
      <c r="O8" s="82">
        <f t="shared" si="0"/>
        <v>7.62</v>
      </c>
      <c r="P8" s="82">
        <f t="shared" si="0"/>
        <v>7.6</v>
      </c>
      <c r="Q8" s="82">
        <f t="shared" si="0"/>
        <v>7.61</v>
      </c>
      <c r="R8" s="82">
        <f t="shared" si="0"/>
        <v>7.8</v>
      </c>
      <c r="S8" s="82">
        <f t="shared" si="0"/>
        <v>7.61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48.932515337423311</v>
      </c>
      <c r="AO8" s="39">
        <f t="shared" si="0"/>
        <v>2844</v>
      </c>
      <c r="AP8" s="104">
        <f t="shared" si="0"/>
        <v>5.27</v>
      </c>
      <c r="AQ8" s="105">
        <f t="shared" si="0"/>
        <v>4.08</v>
      </c>
      <c r="AR8" s="106">
        <f t="shared" si="0"/>
        <v>88</v>
      </c>
      <c r="AS8" s="106">
        <f t="shared" si="0"/>
        <v>33.43653250773994</v>
      </c>
      <c r="AT8" s="107">
        <f t="shared" si="0"/>
        <v>2159</v>
      </c>
      <c r="AU8" s="108">
        <f t="shared" si="0"/>
        <v>2.73</v>
      </c>
      <c r="AV8" s="109">
        <f t="shared" si="0"/>
        <v>1.46</v>
      </c>
      <c r="AW8" s="106">
        <f t="shared" si="0"/>
        <v>61.276595744680847</v>
      </c>
      <c r="AX8" s="106">
        <f t="shared" si="0"/>
        <v>50.21645021645022</v>
      </c>
      <c r="AY8" s="60">
        <f t="shared" si="0"/>
        <v>84.210526315789465</v>
      </c>
      <c r="AZ8" s="96">
        <f t="shared" si="0"/>
        <v>81.5</v>
      </c>
      <c r="BA8" s="67">
        <f t="shared" si="0"/>
        <v>65.430000000000007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22470</v>
      </c>
      <c r="BG8" s="39">
        <f t="shared" si="0"/>
        <v>14400</v>
      </c>
      <c r="BH8" s="40">
        <f t="shared" si="0"/>
        <v>0</v>
      </c>
      <c r="BI8" s="40">
        <f t="shared" si="0"/>
        <v>0</v>
      </c>
      <c r="BJ8" s="40">
        <f t="shared" si="0"/>
        <v>14193</v>
      </c>
      <c r="BK8" s="40">
        <f t="shared" si="0"/>
        <v>0</v>
      </c>
      <c r="BL8" s="40">
        <f t="shared" si="0"/>
        <v>0</v>
      </c>
      <c r="BM8" s="27">
        <f t="shared" si="0"/>
        <v>5330</v>
      </c>
    </row>
    <row r="9" spans="1:65">
      <c r="A9" s="187" t="s">
        <v>11</v>
      </c>
      <c r="B9" s="188"/>
      <c r="C9" s="51">
        <f t="shared" ref="C9:BM9" si="1">SUBTOTAL(5,C17:C426)</f>
        <v>309249</v>
      </c>
      <c r="D9" s="61">
        <f t="shared" si="1"/>
        <v>33.799999999999997</v>
      </c>
      <c r="E9" s="12">
        <f t="shared" si="1"/>
        <v>33</v>
      </c>
      <c r="F9" s="12">
        <f t="shared" si="1"/>
        <v>30</v>
      </c>
      <c r="G9" s="12">
        <f t="shared" si="1"/>
        <v>33</v>
      </c>
      <c r="H9" s="12">
        <f t="shared" si="1"/>
        <v>32</v>
      </c>
      <c r="I9" s="12">
        <f t="shared" si="1"/>
        <v>32</v>
      </c>
      <c r="J9" s="12">
        <f t="shared" si="1"/>
        <v>29</v>
      </c>
      <c r="K9" s="12">
        <f t="shared" si="1"/>
        <v>32</v>
      </c>
      <c r="L9" s="12">
        <f t="shared" si="1"/>
        <v>31</v>
      </c>
      <c r="M9" s="72">
        <f t="shared" si="1"/>
        <v>6.9</v>
      </c>
      <c r="N9" s="83">
        <f t="shared" si="1"/>
        <v>6.8</v>
      </c>
      <c r="O9" s="83">
        <f t="shared" si="1"/>
        <v>6.8</v>
      </c>
      <c r="P9" s="83">
        <f t="shared" si="1"/>
        <v>6.8</v>
      </c>
      <c r="Q9" s="83">
        <f t="shared" si="1"/>
        <v>6.9</v>
      </c>
      <c r="R9" s="83">
        <f t="shared" si="1"/>
        <v>6.8</v>
      </c>
      <c r="S9" s="83">
        <f t="shared" si="1"/>
        <v>6.9</v>
      </c>
      <c r="T9" s="83">
        <f t="shared" si="1"/>
        <v>0</v>
      </c>
      <c r="U9" s="83">
        <f t="shared" si="1"/>
        <v>0</v>
      </c>
      <c r="V9" s="6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6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14.022503516174401</v>
      </c>
      <c r="AO9" s="41">
        <f t="shared" si="1"/>
        <v>815</v>
      </c>
      <c r="AP9" s="110">
        <f t="shared" si="1"/>
        <v>2.56</v>
      </c>
      <c r="AQ9" s="111">
        <f t="shared" si="1"/>
        <v>1.71</v>
      </c>
      <c r="AR9" s="112">
        <f t="shared" si="1"/>
        <v>66.56346749226006</v>
      </c>
      <c r="AS9" s="112">
        <f t="shared" si="1"/>
        <v>12</v>
      </c>
      <c r="AT9" s="113">
        <f t="shared" si="1"/>
        <v>830</v>
      </c>
      <c r="AU9" s="114">
        <f t="shared" si="1"/>
        <v>1.9</v>
      </c>
      <c r="AV9" s="115">
        <f t="shared" si="1"/>
        <v>1</v>
      </c>
      <c r="AW9" s="112">
        <f t="shared" si="1"/>
        <v>49.78354978354978</v>
      </c>
      <c r="AX9" s="112">
        <f t="shared" si="1"/>
        <v>38.723404255319153</v>
      </c>
      <c r="AY9" s="61">
        <f t="shared" si="1"/>
        <v>35.639534883720913</v>
      </c>
      <c r="AZ9" s="97">
        <f t="shared" si="1"/>
        <v>76</v>
      </c>
      <c r="BA9" s="68">
        <f t="shared" si="1"/>
        <v>57.97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4493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1160</v>
      </c>
    </row>
    <row r="10" spans="1:65">
      <c r="A10" s="187" t="s">
        <v>62</v>
      </c>
      <c r="B10" s="188"/>
      <c r="C10" s="51">
        <f>IFERROR(SUBTOTAL(1,C17:C426),"")</f>
        <v>406017.84931506851</v>
      </c>
      <c r="D10" s="61">
        <f t="shared" ref="D10:BM10" si="2">IFERROR(SUBTOTAL(1,D17:D426),"")</f>
        <v>36.222191780821809</v>
      </c>
      <c r="E10" s="12">
        <f t="shared" si="2"/>
        <v>36.61917808219178</v>
      </c>
      <c r="F10" s="12">
        <f t="shared" si="2"/>
        <v>35.630136986301373</v>
      </c>
      <c r="G10" s="12">
        <f t="shared" si="2"/>
        <v>37.843835616438355</v>
      </c>
      <c r="H10" s="12">
        <f t="shared" si="2"/>
        <v>36.69041095890411</v>
      </c>
      <c r="I10" s="12">
        <f t="shared" si="2"/>
        <v>35.61917808219178</v>
      </c>
      <c r="J10" s="12">
        <f t="shared" si="2"/>
        <v>34.630136986301373</v>
      </c>
      <c r="K10" s="12">
        <f t="shared" si="2"/>
        <v>36.843835616438355</v>
      </c>
      <c r="L10" s="12">
        <f t="shared" si="2"/>
        <v>35.69041095890411</v>
      </c>
      <c r="M10" s="72">
        <f t="shared" si="2"/>
        <v>7.194117647058822</v>
      </c>
      <c r="N10" s="83">
        <f t="shared" si="2"/>
        <v>7.1850980392156849</v>
      </c>
      <c r="O10" s="83">
        <f t="shared" si="2"/>
        <v>7.1527450980392135</v>
      </c>
      <c r="P10" s="83">
        <f t="shared" si="2"/>
        <v>7.1474509803921551</v>
      </c>
      <c r="Q10" s="83">
        <f t="shared" si="2"/>
        <v>7.2131372549019597</v>
      </c>
      <c r="R10" s="83">
        <f t="shared" si="2"/>
        <v>7.2178431372549001</v>
      </c>
      <c r="S10" s="83">
        <f t="shared" si="2"/>
        <v>7.1923529411764688</v>
      </c>
      <c r="T10" s="83" t="str">
        <f t="shared" si="2"/>
        <v/>
      </c>
      <c r="U10" s="83" t="str">
        <f t="shared" si="2"/>
        <v/>
      </c>
      <c r="V10" s="6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6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24.339568777412449</v>
      </c>
      <c r="AO10" s="41">
        <f t="shared" si="2"/>
        <v>1690.1671232876713</v>
      </c>
      <c r="AP10" s="110">
        <f t="shared" si="2"/>
        <v>3.2107999999999999</v>
      </c>
      <c r="AQ10" s="111">
        <f t="shared" si="2"/>
        <v>2.3076000000000003</v>
      </c>
      <c r="AR10" s="112">
        <f t="shared" si="2"/>
        <v>71.752996480748664</v>
      </c>
      <c r="AS10" s="112">
        <f t="shared" si="2"/>
        <v>28.247003519251326</v>
      </c>
      <c r="AT10" s="113">
        <f t="shared" si="2"/>
        <v>1704.7205479452055</v>
      </c>
      <c r="AU10" s="114">
        <f t="shared" si="2"/>
        <v>2.1792156862745098</v>
      </c>
      <c r="AV10" s="115">
        <f t="shared" si="2"/>
        <v>1.2152000000000003</v>
      </c>
      <c r="AW10" s="112">
        <f t="shared" si="2"/>
        <v>55.669419765261345</v>
      </c>
      <c r="AX10" s="112">
        <f t="shared" si="2"/>
        <v>44.330580234738655</v>
      </c>
      <c r="AY10" s="61">
        <f t="shared" si="2"/>
        <v>50.109221095916702</v>
      </c>
      <c r="AZ10" s="97">
        <f t="shared" si="2"/>
        <v>79.47614107883814</v>
      </c>
      <c r="BA10" s="68">
        <f t="shared" si="2"/>
        <v>60.100999999999999</v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6">
        <f t="shared" si="2"/>
        <v>15311.34794520548</v>
      </c>
      <c r="BG10" s="41">
        <f t="shared" si="2"/>
        <v>6427.7260273972606</v>
      </c>
      <c r="BH10" s="42" t="str">
        <f t="shared" si="2"/>
        <v/>
      </c>
      <c r="BI10" s="42" t="str">
        <f t="shared" si="2"/>
        <v/>
      </c>
      <c r="BJ10" s="42">
        <f t="shared" si="2"/>
        <v>7791.4082191780826</v>
      </c>
      <c r="BK10" s="42" t="str">
        <f t="shared" si="2"/>
        <v/>
      </c>
      <c r="BL10" s="42" t="str">
        <f t="shared" si="2"/>
        <v/>
      </c>
      <c r="BM10" s="15">
        <f t="shared" si="2"/>
        <v>4333.239130434783</v>
      </c>
    </row>
    <row r="11" spans="1:65" ht="17.25" thickBot="1">
      <c r="A11" s="189" t="s">
        <v>64</v>
      </c>
      <c r="B11" s="190"/>
      <c r="C11" s="52">
        <f>SUBTOTAL(9,C17:C426)</f>
        <v>148196515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615038</v>
      </c>
      <c r="AP11" s="116"/>
      <c r="AQ11" s="117"/>
      <c r="AR11" s="118"/>
      <c r="AS11" s="118"/>
      <c r="AT11" s="119">
        <f>SUBTOTAL(9,AT17:AT425)</f>
        <v>620374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5570273</v>
      </c>
      <c r="BG11" s="43">
        <f t="shared" si="3"/>
        <v>2335300</v>
      </c>
      <c r="BH11" s="44">
        <f t="shared" si="3"/>
        <v>0</v>
      </c>
      <c r="BI11" s="44">
        <f t="shared" si="3"/>
        <v>0</v>
      </c>
      <c r="BJ11" s="44">
        <f t="shared" si="3"/>
        <v>2840973</v>
      </c>
      <c r="BK11" s="44">
        <f t="shared" si="3"/>
        <v>0</v>
      </c>
      <c r="BL11" s="44">
        <f t="shared" si="3"/>
        <v>0</v>
      </c>
      <c r="BM11" s="16">
        <f t="shared" si="3"/>
        <v>394000</v>
      </c>
    </row>
    <row r="12" spans="1:65" ht="17.25" thickBot="1">
      <c r="A12" s="189" t="s">
        <v>63</v>
      </c>
      <c r="B12" s="190"/>
      <c r="C12" s="52">
        <f>IFERROR(SUBTOTAL(9,C17:C426)/COUNTA(C17:C47,C52:C80,C85:C115,C120:C149,C154:C184,C189:C218,C223:C253,C258:C288,C293:C322,C327:C357,C362:C391,C396:C426),"")</f>
        <v>406017.84931506851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1690.1671232876713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1709.4038461538462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15269.513661202185</v>
      </c>
      <c r="BG12" s="78">
        <f>IFERROR(SUBTOTAL(9,BG17:BG426)/COUNTA(BG17:BG47,BG52:BG80,BG85:BG115,BG120:BG149,BG154:BG184,BG189:BG218,BG223:BG253,BG258:BG288,BG293:BG322,BG327:BG357,BG362:BG391,BG396:BG426),"")</f>
        <v>6427.7260273972606</v>
      </c>
      <c r="BH12" s="37" t="str">
        <f t="shared" ref="BH12:BM12" si="4">IFERROR(SUBTOTAL(9,BH17:BH426)/COUNTA(BH17:BH47,BH52:BH80,BH85:BH115,BH120:BH149,BH154:BH184,BH189:BH218,BH223:BH253,BH258:BH288,BH293:BH322,BH327:BH357,BH362:BH391,BH396:BH426),"")</f>
        <v/>
      </c>
      <c r="BI12" s="37" t="str">
        <f t="shared" si="4"/>
        <v/>
      </c>
      <c r="BJ12" s="37">
        <f t="shared" si="4"/>
        <v>7791.4082191780826</v>
      </c>
      <c r="BK12" s="37" t="str">
        <f t="shared" si="4"/>
        <v/>
      </c>
      <c r="BL12" s="37" t="str">
        <f t="shared" si="4"/>
        <v/>
      </c>
      <c r="BM12" s="38">
        <f t="shared" si="4"/>
        <v>4333.239130434783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0</v>
      </c>
      <c r="B15" s="193" t="s">
        <v>88</v>
      </c>
      <c r="C15" s="163" t="s">
        <v>2</v>
      </c>
      <c r="D15" s="183" t="s">
        <v>68</v>
      </c>
      <c r="E15" s="184"/>
      <c r="F15" s="184"/>
      <c r="G15" s="184"/>
      <c r="H15" s="184"/>
      <c r="I15" s="184"/>
      <c r="J15" s="184"/>
      <c r="K15" s="184"/>
      <c r="L15" s="184"/>
      <c r="M15" s="185" t="s">
        <v>77</v>
      </c>
      <c r="N15" s="186"/>
      <c r="O15" s="186"/>
      <c r="P15" s="186"/>
      <c r="Q15" s="186"/>
      <c r="R15" s="186"/>
      <c r="S15" s="186"/>
      <c r="T15" s="186"/>
      <c r="U15" s="186"/>
      <c r="V15" s="167" t="s">
        <v>80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82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67</v>
      </c>
      <c r="AO15" s="167" t="s">
        <v>1</v>
      </c>
      <c r="AP15" s="171" t="s">
        <v>93</v>
      </c>
      <c r="AQ15" s="173" t="s">
        <v>94</v>
      </c>
      <c r="AR15" s="175" t="s">
        <v>95</v>
      </c>
      <c r="AS15" s="175" t="s">
        <v>91</v>
      </c>
      <c r="AT15" s="169" t="s">
        <v>66</v>
      </c>
      <c r="AU15" s="171" t="s">
        <v>96</v>
      </c>
      <c r="AV15" s="173" t="s">
        <v>97</v>
      </c>
      <c r="AW15" s="175" t="s">
        <v>98</v>
      </c>
      <c r="AX15" s="175" t="s">
        <v>92</v>
      </c>
      <c r="AY15" s="177" t="s">
        <v>89</v>
      </c>
      <c r="AZ15" s="159" t="s">
        <v>87</v>
      </c>
      <c r="BA15" s="161" t="s">
        <v>105</v>
      </c>
      <c r="BB15" s="162"/>
      <c r="BC15" s="162"/>
      <c r="BD15" s="162"/>
      <c r="BE15" s="163" t="s">
        <v>102</v>
      </c>
      <c r="BF15" s="165" t="s">
        <v>3</v>
      </c>
      <c r="BG15" s="167" t="s">
        <v>4</v>
      </c>
      <c r="BH15" s="153" t="s">
        <v>7</v>
      </c>
      <c r="BI15" s="153" t="s">
        <v>8</v>
      </c>
      <c r="BJ15" s="153" t="s">
        <v>6</v>
      </c>
      <c r="BK15" s="153" t="s">
        <v>5</v>
      </c>
      <c r="BL15" s="153" t="s">
        <v>9</v>
      </c>
      <c r="BM15" s="155" t="s">
        <v>10</v>
      </c>
    </row>
    <row r="16" spans="1:65" s="1" customFormat="1" ht="35.25" thickBot="1">
      <c r="A16" s="192"/>
      <c r="B16" s="194"/>
      <c r="C16" s="164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84</v>
      </c>
      <c r="BB16" s="65" t="s">
        <v>85</v>
      </c>
      <c r="BC16" s="65" t="s">
        <v>86</v>
      </c>
      <c r="BD16" s="66" t="s">
        <v>90</v>
      </c>
      <c r="BE16" s="164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44197</v>
      </c>
      <c r="C17" s="51">
        <v>331715</v>
      </c>
      <c r="D17" s="64">
        <f>IFERROR(ROUND(AVERAGE(E17:L17),1),"")</f>
        <v>36.799999999999997</v>
      </c>
      <c r="E17" s="12">
        <v>38</v>
      </c>
      <c r="F17" s="12">
        <v>36</v>
      </c>
      <c r="G17" s="12">
        <v>38</v>
      </c>
      <c r="H17" s="12">
        <v>37</v>
      </c>
      <c r="I17" s="11">
        <v>37</v>
      </c>
      <c r="J17" s="11">
        <v>35</v>
      </c>
      <c r="K17" s="11">
        <v>37</v>
      </c>
      <c r="L17" s="11">
        <v>36</v>
      </c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f>39880/AO17</f>
        <v>31.180609851446441</v>
      </c>
      <c r="AO17" s="41">
        <v>1279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1253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21177</v>
      </c>
      <c r="BG17" s="42">
        <v>9570</v>
      </c>
      <c r="BH17" s="42"/>
      <c r="BI17" s="42"/>
      <c r="BJ17" s="42">
        <v>11607</v>
      </c>
      <c r="BK17" s="42"/>
      <c r="BL17" s="42"/>
      <c r="BM17" s="14"/>
    </row>
    <row r="18" spans="1:65" outlineLevel="5">
      <c r="A18" s="22">
        <f t="shared" ref="A18:A90" si="5">MONTH(B18)</f>
        <v>1</v>
      </c>
      <c r="B18" s="9">
        <f>B17+1</f>
        <v>44198</v>
      </c>
      <c r="C18" s="51">
        <v>322674</v>
      </c>
      <c r="D18" s="64">
        <f t="shared" ref="D18:D47" si="6">IFERROR(ROUND(AVERAGE(E18:L18),1),"")</f>
        <v>37.299999999999997</v>
      </c>
      <c r="E18" s="12">
        <v>38</v>
      </c>
      <c r="F18" s="12">
        <v>37</v>
      </c>
      <c r="G18" s="12">
        <v>38</v>
      </c>
      <c r="H18" s="12">
        <v>38</v>
      </c>
      <c r="I18" s="12">
        <v>37</v>
      </c>
      <c r="J18" s="12">
        <v>36</v>
      </c>
      <c r="K18" s="12">
        <v>37</v>
      </c>
      <c r="L18" s="12">
        <v>37</v>
      </c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f t="shared" ref="AN18:AN47" si="10">39880/AO18</f>
        <v>33.512605042016808</v>
      </c>
      <c r="AO18" s="41">
        <v>1190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1363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1">IFERROR((1-((AW18*AS18)/(AX18*AR18)))*100,"")</f>
        <v/>
      </c>
      <c r="AZ18" s="97"/>
      <c r="BA18" s="68"/>
      <c r="BB18" s="68"/>
      <c r="BC18" s="68"/>
      <c r="BD18" s="68"/>
      <c r="BE18" s="15"/>
      <c r="BF18" s="5">
        <f t="shared" ref="BF18:BF47" si="12">IF(SUM(BG18:BM18)=0,"",SUM(BG18:BM18))</f>
        <v>20038</v>
      </c>
      <c r="BG18" s="42">
        <v>9560</v>
      </c>
      <c r="BH18" s="42"/>
      <c r="BI18" s="42"/>
      <c r="BJ18" s="42">
        <v>10478</v>
      </c>
      <c r="BK18" s="42"/>
      <c r="BL18" s="42"/>
      <c r="BM18" s="15"/>
    </row>
    <row r="19" spans="1:65" outlineLevel="5">
      <c r="A19" s="22">
        <f t="shared" si="5"/>
        <v>1</v>
      </c>
      <c r="B19" s="9">
        <f t="shared" ref="B19:B79" si="13">B18+1</f>
        <v>44199</v>
      </c>
      <c r="C19" s="51">
        <v>309249</v>
      </c>
      <c r="D19" s="64">
        <f t="shared" si="6"/>
        <v>37.5</v>
      </c>
      <c r="E19" s="12">
        <v>38</v>
      </c>
      <c r="F19" s="12">
        <v>37</v>
      </c>
      <c r="G19" s="12">
        <v>39</v>
      </c>
      <c r="H19" s="12">
        <v>38</v>
      </c>
      <c r="I19" s="12">
        <v>37</v>
      </c>
      <c r="J19" s="12">
        <v>36</v>
      </c>
      <c r="K19" s="12">
        <v>38</v>
      </c>
      <c r="L19" s="12">
        <v>37</v>
      </c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f t="shared" si="10"/>
        <v>30.629800307219661</v>
      </c>
      <c r="AO19" s="41">
        <v>1302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1310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1"/>
        <v/>
      </c>
      <c r="AZ19" s="97"/>
      <c r="BA19" s="68"/>
      <c r="BB19" s="68"/>
      <c r="BC19" s="68"/>
      <c r="BD19" s="68"/>
      <c r="BE19" s="15"/>
      <c r="BF19" s="5">
        <f t="shared" si="12"/>
        <v>18492</v>
      </c>
      <c r="BG19" s="42">
        <v>9580</v>
      </c>
      <c r="BH19" s="42"/>
      <c r="BI19" s="42"/>
      <c r="BJ19" s="42">
        <v>8912</v>
      </c>
      <c r="BK19" s="42"/>
      <c r="BL19" s="42"/>
      <c r="BM19" s="15"/>
    </row>
    <row r="20" spans="1:65" outlineLevel="5">
      <c r="A20" s="22">
        <f t="shared" si="5"/>
        <v>1</v>
      </c>
      <c r="B20" s="9">
        <f t="shared" si="13"/>
        <v>44200</v>
      </c>
      <c r="C20" s="51">
        <v>337194</v>
      </c>
      <c r="D20" s="64">
        <f t="shared" si="6"/>
        <v>37.799999999999997</v>
      </c>
      <c r="E20" s="12">
        <v>38</v>
      </c>
      <c r="F20" s="12">
        <v>37</v>
      </c>
      <c r="G20" s="12">
        <v>40</v>
      </c>
      <c r="H20" s="12">
        <v>38</v>
      </c>
      <c r="I20" s="12">
        <v>37</v>
      </c>
      <c r="J20" s="12">
        <v>36</v>
      </c>
      <c r="K20" s="12">
        <v>39</v>
      </c>
      <c r="L20" s="12">
        <v>37</v>
      </c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f t="shared" si="10"/>
        <v>30.866873065015479</v>
      </c>
      <c r="AO20" s="41">
        <v>1292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1321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1"/>
        <v/>
      </c>
      <c r="AZ20" s="97">
        <v>78.900000000000006</v>
      </c>
      <c r="BA20" s="68"/>
      <c r="BB20" s="68"/>
      <c r="BC20" s="68"/>
      <c r="BD20" s="68"/>
      <c r="BE20" s="15"/>
      <c r="BF20" s="5">
        <f t="shared" si="12"/>
        <v>21411</v>
      </c>
      <c r="BG20" s="42">
        <v>9530</v>
      </c>
      <c r="BH20" s="42"/>
      <c r="BI20" s="42"/>
      <c r="BJ20" s="42">
        <v>11881</v>
      </c>
      <c r="BK20" s="42"/>
      <c r="BL20" s="42"/>
      <c r="BM20" s="15"/>
    </row>
    <row r="21" spans="1:65" outlineLevel="5">
      <c r="A21" s="22">
        <f t="shared" si="5"/>
        <v>1</v>
      </c>
      <c r="B21" s="9">
        <f t="shared" si="13"/>
        <v>44201</v>
      </c>
      <c r="C21" s="51">
        <v>342207</v>
      </c>
      <c r="D21" s="64">
        <f t="shared" si="6"/>
        <v>37.299999999999997</v>
      </c>
      <c r="E21" s="12">
        <v>37</v>
      </c>
      <c r="F21" s="12">
        <v>37</v>
      </c>
      <c r="G21" s="12">
        <v>39</v>
      </c>
      <c r="H21" s="12">
        <v>38</v>
      </c>
      <c r="I21" s="12">
        <v>36</v>
      </c>
      <c r="J21" s="12">
        <v>36</v>
      </c>
      <c r="K21" s="12">
        <v>38</v>
      </c>
      <c r="L21" s="12">
        <v>37</v>
      </c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f t="shared" si="10"/>
        <v>27.966339410939693</v>
      </c>
      <c r="AO21" s="41">
        <v>1426</v>
      </c>
      <c r="AP21" s="110"/>
      <c r="AQ21" s="111"/>
      <c r="AR21" s="126" t="str">
        <f t="shared" ref="AR21:AR47" si="14">IFERROR(AQ21/AP21*100,"")</f>
        <v/>
      </c>
      <c r="AS21" s="126" t="str">
        <f t="shared" ref="AS21:AS47" si="15">IFERROR(100-AR21,"")</f>
        <v/>
      </c>
      <c r="AT21" s="127">
        <v>1334</v>
      </c>
      <c r="AU21" s="114"/>
      <c r="AV21" s="115"/>
      <c r="AW21" s="126" t="str">
        <f t="shared" ref="AW21:AW47" si="16">IFERROR(AV21/AU21*100,"")</f>
        <v/>
      </c>
      <c r="AX21" s="126" t="str">
        <f t="shared" ref="AX21:AX47" si="17">IFERROR(100-AW21,"")</f>
        <v/>
      </c>
      <c r="AY21" s="64" t="str">
        <f t="shared" si="11"/>
        <v/>
      </c>
      <c r="AZ21" s="97">
        <v>78.8</v>
      </c>
      <c r="BA21" s="68"/>
      <c r="BB21" s="68"/>
      <c r="BC21" s="68"/>
      <c r="BD21" s="68"/>
      <c r="BE21" s="15"/>
      <c r="BF21" s="5">
        <f t="shared" si="12"/>
        <v>19537</v>
      </c>
      <c r="BG21" s="42">
        <v>9570</v>
      </c>
      <c r="BH21" s="42"/>
      <c r="BI21" s="42"/>
      <c r="BJ21" s="42">
        <v>9967</v>
      </c>
      <c r="BK21" s="42"/>
      <c r="BL21" s="42"/>
      <c r="BM21" s="15"/>
    </row>
    <row r="22" spans="1:65" outlineLevel="5">
      <c r="A22" s="22">
        <f t="shared" si="5"/>
        <v>1</v>
      </c>
      <c r="B22" s="9">
        <f t="shared" si="13"/>
        <v>44202</v>
      </c>
      <c r="C22" s="51">
        <v>340855</v>
      </c>
      <c r="D22" s="64">
        <f t="shared" si="6"/>
        <v>36.5</v>
      </c>
      <c r="E22" s="12">
        <v>36</v>
      </c>
      <c r="F22" s="12">
        <v>36</v>
      </c>
      <c r="G22" s="12">
        <v>38</v>
      </c>
      <c r="H22" s="12">
        <v>38</v>
      </c>
      <c r="I22" s="12">
        <v>35</v>
      </c>
      <c r="J22" s="12">
        <v>35</v>
      </c>
      <c r="K22" s="12">
        <v>37</v>
      </c>
      <c r="L22" s="12">
        <v>37</v>
      </c>
      <c r="M22" s="74" t="str">
        <f t="shared" si="7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f t="shared" si="10"/>
        <v>28.794223826714802</v>
      </c>
      <c r="AO22" s="41">
        <v>1385</v>
      </c>
      <c r="AP22" s="110"/>
      <c r="AQ22" s="111"/>
      <c r="AR22" s="126" t="str">
        <f t="shared" si="14"/>
        <v/>
      </c>
      <c r="AS22" s="126" t="str">
        <f t="shared" si="15"/>
        <v/>
      </c>
      <c r="AT22" s="127">
        <v>1385</v>
      </c>
      <c r="AU22" s="114"/>
      <c r="AV22" s="115"/>
      <c r="AW22" s="126" t="str">
        <f t="shared" si="16"/>
        <v/>
      </c>
      <c r="AX22" s="126" t="str">
        <f t="shared" si="17"/>
        <v/>
      </c>
      <c r="AY22" s="64" t="str">
        <f t="shared" si="11"/>
        <v/>
      </c>
      <c r="AZ22" s="97">
        <v>78.900000000000006</v>
      </c>
      <c r="BA22" s="68"/>
      <c r="BB22" s="68"/>
      <c r="BC22" s="68"/>
      <c r="BD22" s="68"/>
      <c r="BE22" s="15"/>
      <c r="BF22" s="5">
        <f t="shared" si="12"/>
        <v>20635</v>
      </c>
      <c r="BG22" s="42">
        <v>9600</v>
      </c>
      <c r="BH22" s="42"/>
      <c r="BI22" s="42"/>
      <c r="BJ22" s="42">
        <v>11035</v>
      </c>
      <c r="BK22" s="42"/>
      <c r="BL22" s="42"/>
      <c r="BM22" s="15"/>
    </row>
    <row r="23" spans="1:65" outlineLevel="5">
      <c r="A23" s="22">
        <f t="shared" si="5"/>
        <v>1</v>
      </c>
      <c r="B23" s="9">
        <f t="shared" si="13"/>
        <v>44203</v>
      </c>
      <c r="C23" s="51">
        <v>359884</v>
      </c>
      <c r="D23" s="64">
        <f t="shared" si="6"/>
        <v>36.5</v>
      </c>
      <c r="E23" s="12">
        <v>36</v>
      </c>
      <c r="F23" s="12">
        <v>36</v>
      </c>
      <c r="G23" s="12">
        <v>38</v>
      </c>
      <c r="H23" s="12">
        <v>38</v>
      </c>
      <c r="I23" s="12">
        <v>35</v>
      </c>
      <c r="J23" s="12">
        <v>35</v>
      </c>
      <c r="K23" s="12">
        <v>37</v>
      </c>
      <c r="L23" s="12">
        <v>37</v>
      </c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f t="shared" si="10"/>
        <v>30.419527078565981</v>
      </c>
      <c r="AO23" s="41">
        <v>1311</v>
      </c>
      <c r="AP23" s="110"/>
      <c r="AQ23" s="111"/>
      <c r="AR23" s="126" t="str">
        <f t="shared" si="14"/>
        <v/>
      </c>
      <c r="AS23" s="126" t="str">
        <f t="shared" si="15"/>
        <v/>
      </c>
      <c r="AT23" s="127">
        <v>1398</v>
      </c>
      <c r="AU23" s="114"/>
      <c r="AV23" s="115"/>
      <c r="AW23" s="126" t="str">
        <f t="shared" si="16"/>
        <v/>
      </c>
      <c r="AX23" s="126" t="str">
        <f t="shared" si="17"/>
        <v/>
      </c>
      <c r="AY23" s="64" t="str">
        <f t="shared" si="11"/>
        <v/>
      </c>
      <c r="AZ23" s="97"/>
      <c r="BA23" s="68"/>
      <c r="BB23" s="68"/>
      <c r="BC23" s="68"/>
      <c r="BD23" s="68"/>
      <c r="BE23" s="15"/>
      <c r="BF23" s="5">
        <f t="shared" si="12"/>
        <v>21294</v>
      </c>
      <c r="BG23" s="42">
        <v>9610</v>
      </c>
      <c r="BH23" s="42"/>
      <c r="BI23" s="42"/>
      <c r="BJ23" s="42">
        <v>11684</v>
      </c>
      <c r="BK23" s="42"/>
      <c r="BL23" s="42"/>
      <c r="BM23" s="15"/>
    </row>
    <row r="24" spans="1:65" outlineLevel="5">
      <c r="A24" s="22">
        <f t="shared" si="5"/>
        <v>1</v>
      </c>
      <c r="B24" s="9">
        <f t="shared" si="13"/>
        <v>44204</v>
      </c>
      <c r="C24" s="51">
        <v>342505</v>
      </c>
      <c r="D24" s="64">
        <f t="shared" si="6"/>
        <v>36.299999999999997</v>
      </c>
      <c r="E24" s="12">
        <v>36</v>
      </c>
      <c r="F24" s="12">
        <v>36</v>
      </c>
      <c r="G24" s="12">
        <v>38</v>
      </c>
      <c r="H24" s="12">
        <v>37</v>
      </c>
      <c r="I24" s="12">
        <v>35</v>
      </c>
      <c r="J24" s="12">
        <v>35</v>
      </c>
      <c r="K24" s="12">
        <v>37</v>
      </c>
      <c r="L24" s="12">
        <v>36</v>
      </c>
      <c r="M24" s="74">
        <f t="shared" si="7"/>
        <v>7.4</v>
      </c>
      <c r="N24" s="83">
        <v>7.4</v>
      </c>
      <c r="O24" s="83">
        <v>7.35</v>
      </c>
      <c r="P24" s="83">
        <v>7.4</v>
      </c>
      <c r="Q24" s="83">
        <v>7.38</v>
      </c>
      <c r="R24" s="83">
        <v>7.42</v>
      </c>
      <c r="S24" s="83">
        <v>7.32</v>
      </c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f t="shared" si="10"/>
        <v>28.124118476727787</v>
      </c>
      <c r="AO24" s="41">
        <v>1418</v>
      </c>
      <c r="AP24" s="110">
        <v>4.34</v>
      </c>
      <c r="AQ24" s="111">
        <v>3.3</v>
      </c>
      <c r="AR24" s="126">
        <f t="shared" si="14"/>
        <v>76.036866359447004</v>
      </c>
      <c r="AS24" s="126">
        <f t="shared" si="15"/>
        <v>23.963133640552996</v>
      </c>
      <c r="AT24" s="127">
        <v>1396</v>
      </c>
      <c r="AU24" s="114">
        <v>2.0499999999999998</v>
      </c>
      <c r="AV24" s="115">
        <v>1.1499999999999999</v>
      </c>
      <c r="AW24" s="126">
        <f t="shared" si="16"/>
        <v>56.09756097560976</v>
      </c>
      <c r="AX24" s="126">
        <f t="shared" si="17"/>
        <v>43.90243902439024</v>
      </c>
      <c r="AY24" s="64">
        <f t="shared" si="11"/>
        <v>59.730639730639723</v>
      </c>
      <c r="AZ24" s="97">
        <v>78.8</v>
      </c>
      <c r="BA24" s="68"/>
      <c r="BB24" s="68"/>
      <c r="BC24" s="68"/>
      <c r="BD24" s="68"/>
      <c r="BE24" s="15"/>
      <c r="BF24" s="5">
        <f t="shared" si="12"/>
        <v>17985</v>
      </c>
      <c r="BG24" s="42">
        <v>9640</v>
      </c>
      <c r="BH24" s="42"/>
      <c r="BI24" s="42"/>
      <c r="BJ24" s="42">
        <v>8345</v>
      </c>
      <c r="BK24" s="42"/>
      <c r="BL24" s="42"/>
      <c r="BM24" s="15"/>
    </row>
    <row r="25" spans="1:65" outlineLevel="5">
      <c r="A25" s="22">
        <f t="shared" si="5"/>
        <v>1</v>
      </c>
      <c r="B25" s="9">
        <f t="shared" si="13"/>
        <v>44205</v>
      </c>
      <c r="C25" s="51">
        <v>341660</v>
      </c>
      <c r="D25" s="64">
        <f t="shared" si="6"/>
        <v>36.5</v>
      </c>
      <c r="E25" s="12">
        <v>36</v>
      </c>
      <c r="F25" s="12">
        <v>37</v>
      </c>
      <c r="G25" s="12">
        <v>39</v>
      </c>
      <c r="H25" s="12">
        <v>36</v>
      </c>
      <c r="I25" s="12">
        <v>35</v>
      </c>
      <c r="J25" s="12">
        <v>36</v>
      </c>
      <c r="K25" s="12">
        <v>38</v>
      </c>
      <c r="L25" s="12">
        <v>35</v>
      </c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f t="shared" si="10"/>
        <v>27.598615916955016</v>
      </c>
      <c r="AO25" s="41">
        <v>1445</v>
      </c>
      <c r="AP25" s="110"/>
      <c r="AQ25" s="111"/>
      <c r="AR25" s="126" t="str">
        <f t="shared" si="14"/>
        <v/>
      </c>
      <c r="AS25" s="126" t="str">
        <f t="shared" si="15"/>
        <v/>
      </c>
      <c r="AT25" s="127">
        <v>1397</v>
      </c>
      <c r="AU25" s="114"/>
      <c r="AV25" s="115"/>
      <c r="AW25" s="126" t="str">
        <f t="shared" si="16"/>
        <v/>
      </c>
      <c r="AX25" s="126" t="str">
        <f t="shared" si="17"/>
        <v/>
      </c>
      <c r="AY25" s="64" t="str">
        <f t="shared" si="11"/>
        <v/>
      </c>
      <c r="AZ25" s="97"/>
      <c r="BA25" s="68"/>
      <c r="BB25" s="68"/>
      <c r="BC25" s="68"/>
      <c r="BD25" s="68"/>
      <c r="BE25" s="15"/>
      <c r="BF25" s="5">
        <f t="shared" si="12"/>
        <v>20618</v>
      </c>
      <c r="BG25" s="42">
        <v>9630</v>
      </c>
      <c r="BH25" s="42"/>
      <c r="BI25" s="42"/>
      <c r="BJ25" s="42">
        <v>10988</v>
      </c>
      <c r="BK25" s="42"/>
      <c r="BL25" s="42"/>
      <c r="BM25" s="15"/>
    </row>
    <row r="26" spans="1:65" outlineLevel="5">
      <c r="A26" s="22">
        <f t="shared" si="5"/>
        <v>1</v>
      </c>
      <c r="B26" s="9">
        <f t="shared" si="13"/>
        <v>44206</v>
      </c>
      <c r="C26" s="51">
        <v>344035</v>
      </c>
      <c r="D26" s="64">
        <f t="shared" si="6"/>
        <v>36.799999999999997</v>
      </c>
      <c r="E26" s="12">
        <v>36</v>
      </c>
      <c r="F26" s="12">
        <v>37</v>
      </c>
      <c r="G26" s="12">
        <v>39</v>
      </c>
      <c r="H26" s="12">
        <v>37</v>
      </c>
      <c r="I26" s="12">
        <v>35</v>
      </c>
      <c r="J26" s="12">
        <v>36</v>
      </c>
      <c r="K26" s="12">
        <v>38</v>
      </c>
      <c r="L26" s="12">
        <v>36</v>
      </c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f t="shared" si="10"/>
        <v>29.152046783625732</v>
      </c>
      <c r="AO26" s="41">
        <v>1368</v>
      </c>
      <c r="AP26" s="110"/>
      <c r="AQ26" s="111"/>
      <c r="AR26" s="126" t="str">
        <f t="shared" si="14"/>
        <v/>
      </c>
      <c r="AS26" s="126" t="str">
        <f t="shared" si="15"/>
        <v/>
      </c>
      <c r="AT26" s="127">
        <v>1399</v>
      </c>
      <c r="AU26" s="114"/>
      <c r="AV26" s="115"/>
      <c r="AW26" s="126" t="str">
        <f t="shared" si="16"/>
        <v/>
      </c>
      <c r="AX26" s="126" t="str">
        <f t="shared" si="17"/>
        <v/>
      </c>
      <c r="AY26" s="64" t="str">
        <f t="shared" si="11"/>
        <v/>
      </c>
      <c r="AZ26" s="97"/>
      <c r="BA26" s="68"/>
      <c r="BB26" s="68"/>
      <c r="BC26" s="68"/>
      <c r="BD26" s="68"/>
      <c r="BE26" s="15"/>
      <c r="BF26" s="5">
        <f t="shared" si="12"/>
        <v>17393</v>
      </c>
      <c r="BG26" s="42">
        <v>9610</v>
      </c>
      <c r="BH26" s="42"/>
      <c r="BI26" s="42"/>
      <c r="BJ26" s="42">
        <v>7783</v>
      </c>
      <c r="BK26" s="42"/>
      <c r="BL26" s="42"/>
      <c r="BM26" s="15"/>
    </row>
    <row r="27" spans="1:65" outlineLevel="5">
      <c r="A27" s="22">
        <f t="shared" si="5"/>
        <v>1</v>
      </c>
      <c r="B27" s="9">
        <f t="shared" si="13"/>
        <v>44207</v>
      </c>
      <c r="C27" s="51">
        <v>349957</v>
      </c>
      <c r="D27" s="64">
        <f t="shared" si="6"/>
        <v>36.299999999999997</v>
      </c>
      <c r="E27" s="12">
        <v>37</v>
      </c>
      <c r="F27" s="12">
        <v>36</v>
      </c>
      <c r="G27" s="12">
        <v>38</v>
      </c>
      <c r="H27" s="12">
        <v>36</v>
      </c>
      <c r="I27" s="12">
        <v>36</v>
      </c>
      <c r="J27" s="12">
        <v>35</v>
      </c>
      <c r="K27" s="12">
        <v>37</v>
      </c>
      <c r="L27" s="12">
        <v>35</v>
      </c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f t="shared" si="10"/>
        <v>30.582822085889571</v>
      </c>
      <c r="AO27" s="41">
        <v>1304</v>
      </c>
      <c r="AP27" s="110"/>
      <c r="AQ27" s="111"/>
      <c r="AR27" s="126" t="str">
        <f t="shared" si="14"/>
        <v/>
      </c>
      <c r="AS27" s="126" t="str">
        <f t="shared" si="15"/>
        <v/>
      </c>
      <c r="AT27" s="127">
        <v>1219</v>
      </c>
      <c r="AU27" s="114"/>
      <c r="AV27" s="115"/>
      <c r="AW27" s="126" t="str">
        <f t="shared" si="16"/>
        <v/>
      </c>
      <c r="AX27" s="126" t="str">
        <f t="shared" si="17"/>
        <v/>
      </c>
      <c r="AY27" s="64" t="str">
        <f t="shared" si="11"/>
        <v/>
      </c>
      <c r="AZ27" s="97">
        <v>78.900000000000006</v>
      </c>
      <c r="BA27" s="68"/>
      <c r="BB27" s="68"/>
      <c r="BC27" s="68"/>
      <c r="BD27" s="68"/>
      <c r="BE27" s="15"/>
      <c r="BF27" s="5">
        <f t="shared" si="12"/>
        <v>18020</v>
      </c>
      <c r="BG27" s="42">
        <v>9560</v>
      </c>
      <c r="BH27" s="42"/>
      <c r="BI27" s="42"/>
      <c r="BJ27" s="42">
        <v>8460</v>
      </c>
      <c r="BK27" s="42"/>
      <c r="BL27" s="42"/>
      <c r="BM27" s="15"/>
    </row>
    <row r="28" spans="1:65" outlineLevel="5">
      <c r="A28" s="22">
        <f t="shared" si="5"/>
        <v>1</v>
      </c>
      <c r="B28" s="9">
        <f t="shared" si="13"/>
        <v>44208</v>
      </c>
      <c r="C28" s="51">
        <v>352576</v>
      </c>
      <c r="D28" s="64">
        <f t="shared" si="6"/>
        <v>36.299999999999997</v>
      </c>
      <c r="E28" s="12">
        <v>37</v>
      </c>
      <c r="F28" s="12">
        <v>36</v>
      </c>
      <c r="G28" s="12">
        <v>38</v>
      </c>
      <c r="H28" s="12">
        <v>36</v>
      </c>
      <c r="I28" s="12">
        <v>36</v>
      </c>
      <c r="J28" s="12">
        <v>35</v>
      </c>
      <c r="K28" s="12">
        <v>37</v>
      </c>
      <c r="L28" s="12">
        <v>35</v>
      </c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f t="shared" si="10"/>
        <v>24.125831820931641</v>
      </c>
      <c r="AO28" s="41">
        <v>1653</v>
      </c>
      <c r="AP28" s="110"/>
      <c r="AQ28" s="111"/>
      <c r="AR28" s="126" t="str">
        <f t="shared" si="14"/>
        <v/>
      </c>
      <c r="AS28" s="126" t="str">
        <f t="shared" si="15"/>
        <v/>
      </c>
      <c r="AT28" s="127">
        <v>1388</v>
      </c>
      <c r="AU28" s="114"/>
      <c r="AV28" s="115"/>
      <c r="AW28" s="126" t="str">
        <f t="shared" si="16"/>
        <v/>
      </c>
      <c r="AX28" s="126" t="str">
        <f t="shared" si="17"/>
        <v/>
      </c>
      <c r="AY28" s="64" t="str">
        <f t="shared" si="11"/>
        <v/>
      </c>
      <c r="AZ28" s="97">
        <v>78.8</v>
      </c>
      <c r="BA28" s="68"/>
      <c r="BB28" s="68"/>
      <c r="BC28" s="68"/>
      <c r="BD28" s="68"/>
      <c r="BE28" s="15"/>
      <c r="BF28" s="5">
        <f t="shared" si="12"/>
        <v>20536</v>
      </c>
      <c r="BG28" s="42">
        <v>9530</v>
      </c>
      <c r="BH28" s="42"/>
      <c r="BI28" s="42"/>
      <c r="BJ28" s="42">
        <v>11006</v>
      </c>
      <c r="BK28" s="42"/>
      <c r="BL28" s="42"/>
      <c r="BM28" s="15"/>
    </row>
    <row r="29" spans="1:65" outlineLevel="5">
      <c r="A29" s="22">
        <f t="shared" si="5"/>
        <v>1</v>
      </c>
      <c r="B29" s="9">
        <f t="shared" si="13"/>
        <v>44209</v>
      </c>
      <c r="C29" s="51">
        <v>385158</v>
      </c>
      <c r="D29" s="64">
        <f t="shared" si="6"/>
        <v>36.5</v>
      </c>
      <c r="E29" s="12">
        <v>37</v>
      </c>
      <c r="F29" s="12">
        <v>36</v>
      </c>
      <c r="G29" s="12">
        <v>39</v>
      </c>
      <c r="H29" s="12">
        <v>36</v>
      </c>
      <c r="I29" s="12">
        <v>36</v>
      </c>
      <c r="J29" s="12">
        <v>35</v>
      </c>
      <c r="K29" s="12">
        <v>38</v>
      </c>
      <c r="L29" s="12">
        <v>35</v>
      </c>
      <c r="M29" s="74" t="str">
        <f t="shared" si="7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f t="shared" si="10"/>
        <v>35.229681978798588</v>
      </c>
      <c r="AO29" s="41">
        <v>1132</v>
      </c>
      <c r="AP29" s="110"/>
      <c r="AQ29" s="111"/>
      <c r="AR29" s="126" t="str">
        <f t="shared" si="14"/>
        <v/>
      </c>
      <c r="AS29" s="126" t="str">
        <f t="shared" si="15"/>
        <v/>
      </c>
      <c r="AT29" s="127">
        <v>1086</v>
      </c>
      <c r="AU29" s="114"/>
      <c r="AV29" s="115"/>
      <c r="AW29" s="126" t="str">
        <f t="shared" si="16"/>
        <v/>
      </c>
      <c r="AX29" s="126" t="str">
        <f t="shared" si="17"/>
        <v/>
      </c>
      <c r="AY29" s="64" t="str">
        <f t="shared" si="11"/>
        <v/>
      </c>
      <c r="AZ29" s="97">
        <v>78.900000000000006</v>
      </c>
      <c r="BA29" s="68"/>
      <c r="BB29" s="68"/>
      <c r="BC29" s="68"/>
      <c r="BD29" s="68"/>
      <c r="BE29" s="15"/>
      <c r="BF29" s="5">
        <f t="shared" si="12"/>
        <v>13366</v>
      </c>
      <c r="BG29" s="42">
        <v>9530</v>
      </c>
      <c r="BH29" s="42"/>
      <c r="BI29" s="42"/>
      <c r="BJ29" s="42">
        <v>3836</v>
      </c>
      <c r="BK29" s="42"/>
      <c r="BL29" s="42"/>
      <c r="BM29" s="15"/>
    </row>
    <row r="30" spans="1:65" outlineLevel="5">
      <c r="A30" s="22">
        <f t="shared" si="5"/>
        <v>1</v>
      </c>
      <c r="B30" s="9">
        <f t="shared" si="13"/>
        <v>44210</v>
      </c>
      <c r="C30" s="51">
        <v>379800</v>
      </c>
      <c r="D30" s="64">
        <f t="shared" si="6"/>
        <v>36.299999999999997</v>
      </c>
      <c r="E30" s="12">
        <v>37</v>
      </c>
      <c r="F30" s="12">
        <v>36</v>
      </c>
      <c r="G30" s="12">
        <v>38</v>
      </c>
      <c r="H30" s="12">
        <v>36</v>
      </c>
      <c r="I30" s="12">
        <v>36</v>
      </c>
      <c r="J30" s="12">
        <v>35</v>
      </c>
      <c r="K30" s="12">
        <v>37</v>
      </c>
      <c r="L30" s="12">
        <v>35</v>
      </c>
      <c r="M30" s="74">
        <f t="shared" si="7"/>
        <v>7.6</v>
      </c>
      <c r="N30" s="83">
        <v>7.6</v>
      </c>
      <c r="O30" s="83">
        <v>7.62</v>
      </c>
      <c r="P30" s="83">
        <v>7.6</v>
      </c>
      <c r="Q30" s="83">
        <v>7.61</v>
      </c>
      <c r="R30" s="83">
        <v>7.8</v>
      </c>
      <c r="S30" s="83">
        <v>7.61</v>
      </c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f t="shared" si="10"/>
        <v>29.895052473763119</v>
      </c>
      <c r="AO30" s="41">
        <v>1334</v>
      </c>
      <c r="AP30" s="110">
        <v>3.21</v>
      </c>
      <c r="AQ30" s="111">
        <v>2.31</v>
      </c>
      <c r="AR30" s="126">
        <f t="shared" si="14"/>
        <v>71.962616822429908</v>
      </c>
      <c r="AS30" s="126">
        <f t="shared" si="15"/>
        <v>28.037383177570092</v>
      </c>
      <c r="AT30" s="127">
        <v>1394</v>
      </c>
      <c r="AU30" s="114">
        <v>2.2000000000000002</v>
      </c>
      <c r="AV30" s="115">
        <v>1.23</v>
      </c>
      <c r="AW30" s="126">
        <f t="shared" si="16"/>
        <v>55.909090909090907</v>
      </c>
      <c r="AX30" s="126">
        <f t="shared" si="17"/>
        <v>44.090909090909093</v>
      </c>
      <c r="AY30" s="64">
        <f t="shared" si="11"/>
        <v>50.595795956620712</v>
      </c>
      <c r="AZ30" s="97">
        <v>77.7</v>
      </c>
      <c r="BA30" s="68"/>
      <c r="BB30" s="68"/>
      <c r="BC30" s="68"/>
      <c r="BD30" s="68"/>
      <c r="BE30" s="15"/>
      <c r="BF30" s="5">
        <f t="shared" si="12"/>
        <v>14537</v>
      </c>
      <c r="BG30" s="42">
        <v>9460</v>
      </c>
      <c r="BH30" s="42"/>
      <c r="BI30" s="42"/>
      <c r="BJ30" s="42">
        <v>5077</v>
      </c>
      <c r="BK30" s="42"/>
      <c r="BL30" s="42"/>
      <c r="BM30" s="15"/>
    </row>
    <row r="31" spans="1:65" outlineLevel="5">
      <c r="A31" s="22">
        <f t="shared" si="5"/>
        <v>1</v>
      </c>
      <c r="B31" s="9">
        <f t="shared" si="13"/>
        <v>44211</v>
      </c>
      <c r="C31" s="51">
        <v>381895</v>
      </c>
      <c r="D31" s="64">
        <f t="shared" si="6"/>
        <v>36.799999999999997</v>
      </c>
      <c r="E31" s="12">
        <v>37</v>
      </c>
      <c r="F31" s="12">
        <v>36</v>
      </c>
      <c r="G31" s="12">
        <v>39</v>
      </c>
      <c r="H31" s="12">
        <v>37</v>
      </c>
      <c r="I31" s="12">
        <v>36</v>
      </c>
      <c r="J31" s="12">
        <v>35</v>
      </c>
      <c r="K31" s="12">
        <v>38</v>
      </c>
      <c r="L31" s="12">
        <v>36</v>
      </c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f t="shared" si="10"/>
        <v>33.597304128053921</v>
      </c>
      <c r="AO31" s="41">
        <v>1187</v>
      </c>
      <c r="AP31" s="110"/>
      <c r="AQ31" s="111"/>
      <c r="AR31" s="126" t="str">
        <f t="shared" si="14"/>
        <v/>
      </c>
      <c r="AS31" s="126" t="str">
        <f t="shared" si="15"/>
        <v/>
      </c>
      <c r="AT31" s="127">
        <v>1408</v>
      </c>
      <c r="AU31" s="114"/>
      <c r="AV31" s="115"/>
      <c r="AW31" s="126" t="str">
        <f t="shared" si="16"/>
        <v/>
      </c>
      <c r="AX31" s="126" t="str">
        <f t="shared" si="17"/>
        <v/>
      </c>
      <c r="AY31" s="64" t="str">
        <f t="shared" si="11"/>
        <v/>
      </c>
      <c r="AZ31" s="97">
        <v>78.5</v>
      </c>
      <c r="BA31" s="68"/>
      <c r="BB31" s="68"/>
      <c r="BC31" s="68"/>
      <c r="BD31" s="68"/>
      <c r="BE31" s="15"/>
      <c r="BF31" s="5">
        <f t="shared" si="12"/>
        <v>17732</v>
      </c>
      <c r="BG31" s="42">
        <v>9460</v>
      </c>
      <c r="BH31" s="42"/>
      <c r="BI31" s="42"/>
      <c r="BJ31" s="42">
        <v>8272</v>
      </c>
      <c r="BK31" s="42"/>
      <c r="BL31" s="42"/>
      <c r="BM31" s="15"/>
    </row>
    <row r="32" spans="1:65" outlineLevel="5">
      <c r="A32" s="22">
        <f t="shared" si="5"/>
        <v>1</v>
      </c>
      <c r="B32" s="9">
        <f t="shared" si="13"/>
        <v>44212</v>
      </c>
      <c r="C32" s="51">
        <v>364249</v>
      </c>
      <c r="D32" s="64">
        <f t="shared" si="6"/>
        <v>36.5</v>
      </c>
      <c r="E32" s="12">
        <v>37</v>
      </c>
      <c r="F32" s="12">
        <v>36</v>
      </c>
      <c r="G32" s="12">
        <v>39</v>
      </c>
      <c r="H32" s="12">
        <v>36</v>
      </c>
      <c r="I32" s="12">
        <v>36</v>
      </c>
      <c r="J32" s="12">
        <v>35</v>
      </c>
      <c r="K32" s="12">
        <v>38</v>
      </c>
      <c r="L32" s="12">
        <v>35</v>
      </c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f t="shared" si="10"/>
        <v>28.835864063629792</v>
      </c>
      <c r="AO32" s="41">
        <v>1383</v>
      </c>
      <c r="AP32" s="110"/>
      <c r="AQ32" s="111"/>
      <c r="AR32" s="126" t="str">
        <f t="shared" si="14"/>
        <v/>
      </c>
      <c r="AS32" s="126" t="str">
        <f t="shared" si="15"/>
        <v/>
      </c>
      <c r="AT32" s="127">
        <v>1389</v>
      </c>
      <c r="AU32" s="114"/>
      <c r="AV32" s="115"/>
      <c r="AW32" s="126" t="str">
        <f t="shared" si="16"/>
        <v/>
      </c>
      <c r="AX32" s="126" t="str">
        <f t="shared" si="17"/>
        <v/>
      </c>
      <c r="AY32" s="64" t="str">
        <f t="shared" si="11"/>
        <v/>
      </c>
      <c r="AZ32" s="97"/>
      <c r="BA32" s="68"/>
      <c r="BB32" s="68"/>
      <c r="BC32" s="68"/>
      <c r="BD32" s="68"/>
      <c r="BE32" s="15"/>
      <c r="BF32" s="5">
        <f t="shared" si="12"/>
        <v>18489</v>
      </c>
      <c r="BG32" s="42">
        <v>9470</v>
      </c>
      <c r="BH32" s="42"/>
      <c r="BI32" s="42"/>
      <c r="BJ32" s="42">
        <v>9019</v>
      </c>
      <c r="BK32" s="42"/>
      <c r="BL32" s="42"/>
      <c r="BM32" s="15"/>
    </row>
    <row r="33" spans="1:65" outlineLevel="5">
      <c r="A33" s="22">
        <f t="shared" si="5"/>
        <v>1</v>
      </c>
      <c r="B33" s="9">
        <f t="shared" si="13"/>
        <v>44213</v>
      </c>
      <c r="C33" s="51">
        <v>346981</v>
      </c>
      <c r="D33" s="64">
        <f t="shared" si="6"/>
        <v>36.799999999999997</v>
      </c>
      <c r="E33" s="12">
        <v>38</v>
      </c>
      <c r="F33" s="12">
        <v>36</v>
      </c>
      <c r="G33" s="12">
        <v>38</v>
      </c>
      <c r="H33" s="12">
        <v>37</v>
      </c>
      <c r="I33" s="12">
        <v>37</v>
      </c>
      <c r="J33" s="12">
        <v>35</v>
      </c>
      <c r="K33" s="12">
        <v>37</v>
      </c>
      <c r="L33" s="12">
        <v>36</v>
      </c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f t="shared" si="10"/>
        <v>28.506075768406003</v>
      </c>
      <c r="AO33" s="41">
        <v>1399</v>
      </c>
      <c r="AP33" s="110"/>
      <c r="AQ33" s="111"/>
      <c r="AR33" s="126" t="str">
        <f t="shared" si="14"/>
        <v/>
      </c>
      <c r="AS33" s="126" t="str">
        <f t="shared" si="15"/>
        <v/>
      </c>
      <c r="AT33" s="127">
        <v>1339</v>
      </c>
      <c r="AU33" s="114"/>
      <c r="AV33" s="115"/>
      <c r="AW33" s="126" t="str">
        <f t="shared" si="16"/>
        <v/>
      </c>
      <c r="AX33" s="126" t="str">
        <f t="shared" si="17"/>
        <v/>
      </c>
      <c r="AY33" s="64" t="str">
        <f t="shared" si="11"/>
        <v/>
      </c>
      <c r="AZ33" s="97"/>
      <c r="BA33" s="68"/>
      <c r="BB33" s="68"/>
      <c r="BC33" s="68"/>
      <c r="BD33" s="68"/>
      <c r="BE33" s="15"/>
      <c r="BF33" s="5">
        <f t="shared" si="12"/>
        <v>16534</v>
      </c>
      <c r="BG33" s="42">
        <v>9540</v>
      </c>
      <c r="BH33" s="42"/>
      <c r="BI33" s="42"/>
      <c r="BJ33" s="42">
        <v>6994</v>
      </c>
      <c r="BK33" s="42"/>
      <c r="BL33" s="42"/>
      <c r="BM33" s="15"/>
    </row>
    <row r="34" spans="1:65" outlineLevel="5">
      <c r="A34" s="22">
        <f t="shared" si="5"/>
        <v>1</v>
      </c>
      <c r="B34" s="9">
        <f t="shared" si="13"/>
        <v>44214</v>
      </c>
      <c r="C34" s="51">
        <v>347322</v>
      </c>
      <c r="D34" s="64">
        <f t="shared" si="6"/>
        <v>36</v>
      </c>
      <c r="E34" s="12">
        <v>37</v>
      </c>
      <c r="F34" s="12">
        <v>35</v>
      </c>
      <c r="G34" s="12">
        <v>38</v>
      </c>
      <c r="H34" s="12">
        <v>36</v>
      </c>
      <c r="I34" s="12">
        <v>36</v>
      </c>
      <c r="J34" s="12">
        <v>34</v>
      </c>
      <c r="K34" s="12">
        <v>37</v>
      </c>
      <c r="L34" s="12">
        <v>35</v>
      </c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f t="shared" si="10"/>
        <v>24.647713226205191</v>
      </c>
      <c r="AO34" s="41">
        <v>1618</v>
      </c>
      <c r="AP34" s="110"/>
      <c r="AQ34" s="111"/>
      <c r="AR34" s="126" t="str">
        <f t="shared" si="14"/>
        <v/>
      </c>
      <c r="AS34" s="126" t="str">
        <f t="shared" si="15"/>
        <v/>
      </c>
      <c r="AT34" s="127">
        <v>1362</v>
      </c>
      <c r="AU34" s="114"/>
      <c r="AV34" s="115"/>
      <c r="AW34" s="126" t="str">
        <f t="shared" si="16"/>
        <v/>
      </c>
      <c r="AX34" s="126" t="str">
        <f t="shared" si="17"/>
        <v/>
      </c>
      <c r="AY34" s="64" t="str">
        <f t="shared" si="11"/>
        <v/>
      </c>
      <c r="AZ34" s="97">
        <v>77.599999999999994</v>
      </c>
      <c r="BA34" s="68"/>
      <c r="BB34" s="68"/>
      <c r="BC34" s="68"/>
      <c r="BD34" s="68"/>
      <c r="BE34" s="15"/>
      <c r="BF34" s="5">
        <f t="shared" si="12"/>
        <v>15591</v>
      </c>
      <c r="BG34" s="42">
        <v>9520</v>
      </c>
      <c r="BH34" s="42"/>
      <c r="BI34" s="42"/>
      <c r="BJ34" s="42">
        <v>6071</v>
      </c>
      <c r="BK34" s="42"/>
      <c r="BL34" s="42"/>
      <c r="BM34" s="15"/>
    </row>
    <row r="35" spans="1:65" outlineLevel="5">
      <c r="A35" s="22">
        <f t="shared" si="5"/>
        <v>1</v>
      </c>
      <c r="B35" s="9">
        <f t="shared" si="13"/>
        <v>44215</v>
      </c>
      <c r="C35" s="51">
        <v>362469</v>
      </c>
      <c r="D35" s="64">
        <f t="shared" si="6"/>
        <v>36.5</v>
      </c>
      <c r="E35" s="12">
        <v>37</v>
      </c>
      <c r="F35" s="12">
        <v>36</v>
      </c>
      <c r="G35" s="12">
        <v>39</v>
      </c>
      <c r="H35" s="12">
        <v>36</v>
      </c>
      <c r="I35" s="12">
        <v>36</v>
      </c>
      <c r="J35" s="12">
        <v>35</v>
      </c>
      <c r="K35" s="12">
        <v>38</v>
      </c>
      <c r="L35" s="12">
        <v>35</v>
      </c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f t="shared" si="10"/>
        <v>31.625693893735132</v>
      </c>
      <c r="AO35" s="41">
        <v>1261</v>
      </c>
      <c r="AP35" s="110"/>
      <c r="AQ35" s="111"/>
      <c r="AR35" s="126" t="str">
        <f t="shared" si="14"/>
        <v/>
      </c>
      <c r="AS35" s="126" t="str">
        <f t="shared" si="15"/>
        <v/>
      </c>
      <c r="AT35" s="127">
        <v>1561</v>
      </c>
      <c r="AU35" s="114"/>
      <c r="AV35" s="115"/>
      <c r="AW35" s="126" t="str">
        <f t="shared" si="16"/>
        <v/>
      </c>
      <c r="AX35" s="126" t="str">
        <f t="shared" si="17"/>
        <v/>
      </c>
      <c r="AY35" s="64" t="str">
        <f t="shared" si="11"/>
        <v/>
      </c>
      <c r="AZ35" s="97">
        <v>77.5</v>
      </c>
      <c r="BA35" s="68"/>
      <c r="BB35" s="68"/>
      <c r="BC35" s="68"/>
      <c r="BD35" s="68"/>
      <c r="BE35" s="15"/>
      <c r="BF35" s="5">
        <f t="shared" si="12"/>
        <v>18281</v>
      </c>
      <c r="BG35" s="42">
        <v>9530</v>
      </c>
      <c r="BH35" s="42"/>
      <c r="BI35" s="42"/>
      <c r="BJ35" s="42">
        <v>8751</v>
      </c>
      <c r="BK35" s="42"/>
      <c r="BL35" s="42"/>
      <c r="BM35" s="15"/>
    </row>
    <row r="36" spans="1:65" outlineLevel="5">
      <c r="A36" s="22">
        <f t="shared" si="5"/>
        <v>1</v>
      </c>
      <c r="B36" s="9">
        <f t="shared" si="13"/>
        <v>44216</v>
      </c>
      <c r="C36" s="51">
        <v>360924</v>
      </c>
      <c r="D36" s="64">
        <f t="shared" si="6"/>
        <v>36.299999999999997</v>
      </c>
      <c r="E36" s="12">
        <v>37</v>
      </c>
      <c r="F36" s="12">
        <v>35</v>
      </c>
      <c r="G36" s="12">
        <v>39</v>
      </c>
      <c r="H36" s="12">
        <v>36</v>
      </c>
      <c r="I36" s="12">
        <v>36</v>
      </c>
      <c r="J36" s="12">
        <v>34</v>
      </c>
      <c r="K36" s="12">
        <v>38</v>
      </c>
      <c r="L36" s="12">
        <v>35</v>
      </c>
      <c r="M36" s="74" t="str">
        <f t="shared" si="7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f t="shared" si="10"/>
        <v>28.384341637010674</v>
      </c>
      <c r="AO36" s="41">
        <v>1405</v>
      </c>
      <c r="AP36" s="110"/>
      <c r="AQ36" s="111"/>
      <c r="AR36" s="126" t="str">
        <f t="shared" si="14"/>
        <v/>
      </c>
      <c r="AS36" s="126" t="str">
        <f t="shared" si="15"/>
        <v/>
      </c>
      <c r="AT36" s="127">
        <v>1841</v>
      </c>
      <c r="AU36" s="114"/>
      <c r="AV36" s="115"/>
      <c r="AW36" s="126" t="str">
        <f t="shared" si="16"/>
        <v/>
      </c>
      <c r="AX36" s="126" t="str">
        <f t="shared" si="17"/>
        <v/>
      </c>
      <c r="AY36" s="64" t="str">
        <f t="shared" si="11"/>
        <v/>
      </c>
      <c r="AZ36" s="97">
        <v>78</v>
      </c>
      <c r="BA36" s="68"/>
      <c r="BB36" s="68"/>
      <c r="BC36" s="68"/>
      <c r="BD36" s="68"/>
      <c r="BE36" s="15"/>
      <c r="BF36" s="5">
        <f t="shared" si="12"/>
        <v>21888</v>
      </c>
      <c r="BG36" s="42">
        <v>9520</v>
      </c>
      <c r="BH36" s="42"/>
      <c r="BI36" s="42"/>
      <c r="BJ36" s="42">
        <v>12368</v>
      </c>
      <c r="BK36" s="42"/>
      <c r="BL36" s="42"/>
      <c r="BM36" s="15"/>
    </row>
    <row r="37" spans="1:65" outlineLevel="5">
      <c r="A37" s="22">
        <f t="shared" si="5"/>
        <v>1</v>
      </c>
      <c r="B37" s="9">
        <f t="shared" si="13"/>
        <v>44217</v>
      </c>
      <c r="C37" s="51">
        <v>357452</v>
      </c>
      <c r="D37" s="64">
        <f t="shared" si="6"/>
        <v>36.799999999999997</v>
      </c>
      <c r="E37" s="12">
        <v>38</v>
      </c>
      <c r="F37" s="12">
        <v>36</v>
      </c>
      <c r="G37" s="12">
        <v>38</v>
      </c>
      <c r="H37" s="12">
        <v>37</v>
      </c>
      <c r="I37" s="12">
        <v>37</v>
      </c>
      <c r="J37" s="12">
        <v>35</v>
      </c>
      <c r="K37" s="12">
        <v>37</v>
      </c>
      <c r="L37" s="12">
        <v>36</v>
      </c>
      <c r="M37" s="74">
        <f t="shared" si="7"/>
        <v>7.6</v>
      </c>
      <c r="N37" s="83">
        <v>7.6</v>
      </c>
      <c r="O37" s="83">
        <v>7.62</v>
      </c>
      <c r="P37" s="83">
        <v>7.6</v>
      </c>
      <c r="Q37" s="83">
        <v>7.61</v>
      </c>
      <c r="R37" s="83">
        <v>7.68</v>
      </c>
      <c r="S37" s="83">
        <v>7.6</v>
      </c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f t="shared" si="10"/>
        <v>25.352828989192627</v>
      </c>
      <c r="AO37" s="41">
        <v>1573</v>
      </c>
      <c r="AP37" s="110">
        <v>2.81</v>
      </c>
      <c r="AQ37" s="111">
        <v>1.96</v>
      </c>
      <c r="AR37" s="126">
        <f t="shared" si="14"/>
        <v>69.7508896797153</v>
      </c>
      <c r="AS37" s="126">
        <f t="shared" si="15"/>
        <v>30.2491103202847</v>
      </c>
      <c r="AT37" s="127">
        <v>1846</v>
      </c>
      <c r="AU37" s="114">
        <v>2.1</v>
      </c>
      <c r="AV37" s="115">
        <v>1.1399999999999999</v>
      </c>
      <c r="AW37" s="126">
        <f t="shared" si="16"/>
        <v>54.285714285714285</v>
      </c>
      <c r="AX37" s="126">
        <f t="shared" si="17"/>
        <v>45.714285714285715</v>
      </c>
      <c r="AY37" s="64">
        <f t="shared" si="11"/>
        <v>48.501275510204081</v>
      </c>
      <c r="AZ37" s="97">
        <v>78.2</v>
      </c>
      <c r="BA37" s="68"/>
      <c r="BB37" s="68"/>
      <c r="BC37" s="68"/>
      <c r="BD37" s="68"/>
      <c r="BE37" s="15"/>
      <c r="BF37" s="5">
        <f t="shared" si="12"/>
        <v>21096</v>
      </c>
      <c r="BG37" s="42">
        <v>9500</v>
      </c>
      <c r="BH37" s="42"/>
      <c r="BI37" s="42"/>
      <c r="BJ37" s="42">
        <v>11596</v>
      </c>
      <c r="BK37" s="42"/>
      <c r="BL37" s="42"/>
      <c r="BM37" s="15"/>
    </row>
    <row r="38" spans="1:65" outlineLevel="5">
      <c r="A38" s="22">
        <f t="shared" si="5"/>
        <v>1</v>
      </c>
      <c r="B38" s="9">
        <f t="shared" si="13"/>
        <v>44218</v>
      </c>
      <c r="C38" s="51">
        <v>372349</v>
      </c>
      <c r="D38" s="64">
        <f t="shared" si="6"/>
        <v>36</v>
      </c>
      <c r="E38" s="12">
        <v>37</v>
      </c>
      <c r="F38" s="12">
        <v>35</v>
      </c>
      <c r="G38" s="12">
        <v>38</v>
      </c>
      <c r="H38" s="12">
        <v>36</v>
      </c>
      <c r="I38" s="12">
        <v>36</v>
      </c>
      <c r="J38" s="12">
        <v>34</v>
      </c>
      <c r="K38" s="12">
        <v>37</v>
      </c>
      <c r="L38" s="12">
        <v>35</v>
      </c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f t="shared" si="10"/>
        <v>21.924134139637165</v>
      </c>
      <c r="AO38" s="41">
        <v>1819</v>
      </c>
      <c r="AP38" s="110"/>
      <c r="AQ38" s="111"/>
      <c r="AR38" s="126" t="str">
        <f t="shared" si="14"/>
        <v/>
      </c>
      <c r="AS38" s="126" t="str">
        <f t="shared" si="15"/>
        <v/>
      </c>
      <c r="AT38" s="127">
        <v>1761</v>
      </c>
      <c r="AU38" s="114"/>
      <c r="AV38" s="115"/>
      <c r="AW38" s="126" t="str">
        <f t="shared" si="16"/>
        <v/>
      </c>
      <c r="AX38" s="126" t="str">
        <f t="shared" si="17"/>
        <v/>
      </c>
      <c r="AY38" s="64" t="str">
        <f t="shared" si="11"/>
        <v/>
      </c>
      <c r="AZ38" s="97">
        <v>78</v>
      </c>
      <c r="BA38" s="68"/>
      <c r="BB38" s="68"/>
      <c r="BC38" s="68"/>
      <c r="BD38" s="68"/>
      <c r="BE38" s="15"/>
      <c r="BF38" s="5">
        <f t="shared" si="12"/>
        <v>17872</v>
      </c>
      <c r="BG38" s="42">
        <v>9460</v>
      </c>
      <c r="BH38" s="42"/>
      <c r="BI38" s="42"/>
      <c r="BJ38" s="42">
        <v>8412</v>
      </c>
      <c r="BK38" s="42"/>
      <c r="BL38" s="42"/>
      <c r="BM38" s="15"/>
    </row>
    <row r="39" spans="1:65" outlineLevel="5">
      <c r="A39" s="22">
        <f t="shared" si="5"/>
        <v>1</v>
      </c>
      <c r="B39" s="9">
        <f t="shared" si="13"/>
        <v>44219</v>
      </c>
      <c r="C39" s="51">
        <v>352913</v>
      </c>
      <c r="D39" s="64">
        <f t="shared" si="6"/>
        <v>36</v>
      </c>
      <c r="E39" s="12">
        <v>37</v>
      </c>
      <c r="F39" s="12">
        <v>35</v>
      </c>
      <c r="G39" s="12">
        <v>38</v>
      </c>
      <c r="H39" s="12">
        <v>36</v>
      </c>
      <c r="I39" s="12">
        <v>36</v>
      </c>
      <c r="J39" s="12">
        <v>34</v>
      </c>
      <c r="K39" s="12">
        <v>37</v>
      </c>
      <c r="L39" s="12">
        <v>35</v>
      </c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f t="shared" si="10"/>
        <v>26.358228684732321</v>
      </c>
      <c r="AO39" s="41">
        <v>1513</v>
      </c>
      <c r="AP39" s="110"/>
      <c r="AQ39" s="111"/>
      <c r="AR39" s="126" t="str">
        <f t="shared" si="14"/>
        <v/>
      </c>
      <c r="AS39" s="126" t="str">
        <f t="shared" si="15"/>
        <v/>
      </c>
      <c r="AT39" s="127">
        <v>1777</v>
      </c>
      <c r="AU39" s="114"/>
      <c r="AV39" s="115"/>
      <c r="AW39" s="126" t="str">
        <f t="shared" si="16"/>
        <v/>
      </c>
      <c r="AX39" s="126" t="str">
        <f t="shared" si="17"/>
        <v/>
      </c>
      <c r="AY39" s="64" t="str">
        <f t="shared" si="11"/>
        <v/>
      </c>
      <c r="AZ39" s="97"/>
      <c r="BA39" s="68"/>
      <c r="BB39" s="68"/>
      <c r="BC39" s="68"/>
      <c r="BD39" s="68"/>
      <c r="BE39" s="15"/>
      <c r="BF39" s="5">
        <f t="shared" si="12"/>
        <v>22078</v>
      </c>
      <c r="BG39" s="42">
        <v>9470</v>
      </c>
      <c r="BH39" s="42"/>
      <c r="BI39" s="42"/>
      <c r="BJ39" s="42">
        <v>12608</v>
      </c>
      <c r="BK39" s="42"/>
      <c r="BL39" s="42"/>
      <c r="BM39" s="15"/>
    </row>
    <row r="40" spans="1:65" outlineLevel="5">
      <c r="A40" s="22">
        <f t="shared" si="5"/>
        <v>1</v>
      </c>
      <c r="B40" s="9">
        <f t="shared" si="13"/>
        <v>44220</v>
      </c>
      <c r="C40" s="51">
        <v>330871</v>
      </c>
      <c r="D40" s="64">
        <f t="shared" si="6"/>
        <v>36.299999999999997</v>
      </c>
      <c r="E40" s="12">
        <v>38</v>
      </c>
      <c r="F40" s="12">
        <v>35</v>
      </c>
      <c r="G40" s="12">
        <v>38</v>
      </c>
      <c r="H40" s="12">
        <v>36</v>
      </c>
      <c r="I40" s="12">
        <v>37</v>
      </c>
      <c r="J40" s="12">
        <v>34</v>
      </c>
      <c r="K40" s="12">
        <v>37</v>
      </c>
      <c r="L40" s="12">
        <v>35</v>
      </c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f t="shared" si="10"/>
        <v>26.586666666666666</v>
      </c>
      <c r="AO40" s="41">
        <v>1500</v>
      </c>
      <c r="AP40" s="110"/>
      <c r="AQ40" s="111"/>
      <c r="AR40" s="126" t="str">
        <f t="shared" si="14"/>
        <v/>
      </c>
      <c r="AS40" s="126" t="str">
        <f t="shared" si="15"/>
        <v/>
      </c>
      <c r="AT40" s="127">
        <v>1846</v>
      </c>
      <c r="AU40" s="114"/>
      <c r="AV40" s="115"/>
      <c r="AW40" s="126" t="str">
        <f t="shared" si="16"/>
        <v/>
      </c>
      <c r="AX40" s="126" t="str">
        <f t="shared" si="17"/>
        <v/>
      </c>
      <c r="AY40" s="64" t="str">
        <f t="shared" si="11"/>
        <v/>
      </c>
      <c r="AZ40" s="97"/>
      <c r="BA40" s="68"/>
      <c r="BB40" s="68"/>
      <c r="BC40" s="68"/>
      <c r="BD40" s="68"/>
      <c r="BE40" s="15"/>
      <c r="BF40" s="5">
        <f t="shared" si="12"/>
        <v>22470</v>
      </c>
      <c r="BG40" s="42">
        <v>9740</v>
      </c>
      <c r="BH40" s="42"/>
      <c r="BI40" s="42"/>
      <c r="BJ40" s="42">
        <v>12730</v>
      </c>
      <c r="BK40" s="42"/>
      <c r="BL40" s="42"/>
      <c r="BM40" s="15"/>
    </row>
    <row r="41" spans="1:65" outlineLevel="5">
      <c r="A41" s="22">
        <f t="shared" si="5"/>
        <v>1</v>
      </c>
      <c r="B41" s="9">
        <f t="shared" si="13"/>
        <v>44221</v>
      </c>
      <c r="C41" s="51">
        <v>338129</v>
      </c>
      <c r="D41" s="64">
        <f t="shared" si="6"/>
        <v>36</v>
      </c>
      <c r="E41" s="12">
        <v>37</v>
      </c>
      <c r="F41" s="12">
        <v>34</v>
      </c>
      <c r="G41" s="12">
        <v>38</v>
      </c>
      <c r="H41" s="12">
        <v>37</v>
      </c>
      <c r="I41" s="12">
        <v>36</v>
      </c>
      <c r="J41" s="12">
        <v>33</v>
      </c>
      <c r="K41" s="12">
        <v>37</v>
      </c>
      <c r="L41" s="12">
        <v>36</v>
      </c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f t="shared" si="10"/>
        <v>23.01211771494518</v>
      </c>
      <c r="AO41" s="41">
        <v>1733</v>
      </c>
      <c r="AP41" s="110"/>
      <c r="AQ41" s="111"/>
      <c r="AR41" s="126" t="str">
        <f t="shared" si="14"/>
        <v/>
      </c>
      <c r="AS41" s="126" t="str">
        <f t="shared" si="15"/>
        <v/>
      </c>
      <c r="AT41" s="127">
        <v>1835</v>
      </c>
      <c r="AU41" s="114"/>
      <c r="AV41" s="115"/>
      <c r="AW41" s="126" t="str">
        <f t="shared" si="16"/>
        <v/>
      </c>
      <c r="AX41" s="126" t="str">
        <f t="shared" si="17"/>
        <v/>
      </c>
      <c r="AY41" s="64" t="str">
        <f t="shared" si="11"/>
        <v/>
      </c>
      <c r="AZ41" s="97">
        <v>77.900000000000006</v>
      </c>
      <c r="BA41" s="68"/>
      <c r="BB41" s="68"/>
      <c r="BC41" s="68"/>
      <c r="BD41" s="68"/>
      <c r="BE41" s="15"/>
      <c r="BF41" s="5">
        <f t="shared" si="12"/>
        <v>16077</v>
      </c>
      <c r="BG41" s="42">
        <v>9470</v>
      </c>
      <c r="BH41" s="42"/>
      <c r="BI41" s="42"/>
      <c r="BJ41" s="42">
        <v>6607</v>
      </c>
      <c r="BK41" s="42"/>
      <c r="BL41" s="42"/>
      <c r="BM41" s="15"/>
    </row>
    <row r="42" spans="1:65" outlineLevel="5">
      <c r="A42" s="22">
        <f t="shared" si="5"/>
        <v>1</v>
      </c>
      <c r="B42" s="9">
        <f t="shared" si="13"/>
        <v>44222</v>
      </c>
      <c r="C42" s="51">
        <v>441118</v>
      </c>
      <c r="D42" s="64">
        <f t="shared" si="6"/>
        <v>35.799999999999997</v>
      </c>
      <c r="E42" s="12">
        <v>37</v>
      </c>
      <c r="F42" s="12">
        <v>34</v>
      </c>
      <c r="G42" s="12">
        <v>38</v>
      </c>
      <c r="H42" s="12">
        <v>36</v>
      </c>
      <c r="I42" s="12">
        <v>36</v>
      </c>
      <c r="J42" s="12">
        <v>33</v>
      </c>
      <c r="K42" s="12">
        <v>37</v>
      </c>
      <c r="L42" s="12">
        <v>35</v>
      </c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f t="shared" si="10"/>
        <v>29.540740740740741</v>
      </c>
      <c r="AO42" s="41">
        <v>1350</v>
      </c>
      <c r="AP42" s="110"/>
      <c r="AQ42" s="111"/>
      <c r="AR42" s="126" t="str">
        <f t="shared" si="14"/>
        <v/>
      </c>
      <c r="AS42" s="126" t="str">
        <f t="shared" si="15"/>
        <v/>
      </c>
      <c r="AT42" s="127">
        <v>1820</v>
      </c>
      <c r="AU42" s="114"/>
      <c r="AV42" s="115"/>
      <c r="AW42" s="126" t="str">
        <f t="shared" si="16"/>
        <v/>
      </c>
      <c r="AX42" s="126" t="str">
        <f t="shared" si="17"/>
        <v/>
      </c>
      <c r="AY42" s="64" t="str">
        <f t="shared" si="11"/>
        <v/>
      </c>
      <c r="AZ42" s="97">
        <v>77.900000000000006</v>
      </c>
      <c r="BA42" s="68"/>
      <c r="BB42" s="68"/>
      <c r="BC42" s="68"/>
      <c r="BD42" s="68"/>
      <c r="BE42" s="15"/>
      <c r="BF42" s="5">
        <f t="shared" si="12"/>
        <v>21625</v>
      </c>
      <c r="BG42" s="42">
        <v>9470</v>
      </c>
      <c r="BH42" s="42"/>
      <c r="BI42" s="42"/>
      <c r="BJ42" s="42">
        <v>12155</v>
      </c>
      <c r="BK42" s="42"/>
      <c r="BL42" s="42"/>
      <c r="BM42" s="15"/>
    </row>
    <row r="43" spans="1:65" outlineLevel="5">
      <c r="A43" s="22">
        <f t="shared" si="5"/>
        <v>1</v>
      </c>
      <c r="B43" s="9">
        <f t="shared" si="13"/>
        <v>44223</v>
      </c>
      <c r="C43" s="51">
        <v>382460</v>
      </c>
      <c r="D43" s="64">
        <f t="shared" si="6"/>
        <v>35.799999999999997</v>
      </c>
      <c r="E43" s="12">
        <v>37</v>
      </c>
      <c r="F43" s="12">
        <v>34</v>
      </c>
      <c r="G43" s="12">
        <v>38</v>
      </c>
      <c r="H43" s="12">
        <v>36</v>
      </c>
      <c r="I43" s="12">
        <v>36</v>
      </c>
      <c r="J43" s="12">
        <v>33</v>
      </c>
      <c r="K43" s="12">
        <v>37</v>
      </c>
      <c r="L43" s="12">
        <v>35</v>
      </c>
      <c r="M43" s="74" t="str">
        <f t="shared" si="7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f t="shared" si="10"/>
        <v>21.383378016085789</v>
      </c>
      <c r="AO43" s="41">
        <v>1865</v>
      </c>
      <c r="AP43" s="110"/>
      <c r="AQ43" s="111"/>
      <c r="AR43" s="126" t="str">
        <f t="shared" si="14"/>
        <v/>
      </c>
      <c r="AS43" s="126" t="str">
        <f t="shared" si="15"/>
        <v/>
      </c>
      <c r="AT43" s="127">
        <v>1827</v>
      </c>
      <c r="AU43" s="114"/>
      <c r="AV43" s="115"/>
      <c r="AW43" s="126" t="str">
        <f t="shared" si="16"/>
        <v/>
      </c>
      <c r="AX43" s="126" t="str">
        <f t="shared" si="17"/>
        <v/>
      </c>
      <c r="AY43" s="64" t="str">
        <f t="shared" si="11"/>
        <v/>
      </c>
      <c r="AZ43" s="97">
        <v>77.900000000000006</v>
      </c>
      <c r="BA43" s="68">
        <v>60.08</v>
      </c>
      <c r="BB43" s="68"/>
      <c r="BC43" s="68"/>
      <c r="BD43" s="68"/>
      <c r="BE43" s="15"/>
      <c r="BF43" s="5">
        <f t="shared" si="12"/>
        <v>19277</v>
      </c>
      <c r="BG43" s="42">
        <v>9480</v>
      </c>
      <c r="BH43" s="42"/>
      <c r="BI43" s="42"/>
      <c r="BJ43" s="42">
        <v>9797</v>
      </c>
      <c r="BK43" s="42"/>
      <c r="BL43" s="42"/>
      <c r="BM43" s="15"/>
    </row>
    <row r="44" spans="1:65" outlineLevel="5">
      <c r="A44" s="22">
        <f t="shared" si="5"/>
        <v>1</v>
      </c>
      <c r="B44" s="9">
        <f t="shared" si="13"/>
        <v>44224</v>
      </c>
      <c r="C44" s="51">
        <v>373350</v>
      </c>
      <c r="D44" s="64">
        <f t="shared" si="6"/>
        <v>35.5</v>
      </c>
      <c r="E44" s="12">
        <v>37</v>
      </c>
      <c r="F44" s="12">
        <v>33</v>
      </c>
      <c r="G44" s="12">
        <v>38</v>
      </c>
      <c r="H44" s="12">
        <v>36</v>
      </c>
      <c r="I44" s="12">
        <v>36</v>
      </c>
      <c r="J44" s="12">
        <v>32</v>
      </c>
      <c r="K44" s="12">
        <v>37</v>
      </c>
      <c r="L44" s="12">
        <v>35</v>
      </c>
      <c r="M44" s="74">
        <f t="shared" si="7"/>
        <v>7.6</v>
      </c>
      <c r="N44" s="83">
        <v>7.61</v>
      </c>
      <c r="O44" s="83">
        <v>7.61</v>
      </c>
      <c r="P44" s="83">
        <v>7.6</v>
      </c>
      <c r="Q44" s="83">
        <v>7.6</v>
      </c>
      <c r="R44" s="83">
        <v>7.65</v>
      </c>
      <c r="S44" s="83">
        <v>7.61</v>
      </c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f t="shared" si="10"/>
        <v>24.3914373088685</v>
      </c>
      <c r="AO44" s="41">
        <v>1635</v>
      </c>
      <c r="AP44" s="110">
        <v>2.96</v>
      </c>
      <c r="AQ44" s="111">
        <v>2.0499999999999998</v>
      </c>
      <c r="AR44" s="126">
        <f t="shared" si="14"/>
        <v>69.256756756756758</v>
      </c>
      <c r="AS44" s="126">
        <f t="shared" si="15"/>
        <v>30.743243243243242</v>
      </c>
      <c r="AT44" s="127">
        <v>1846</v>
      </c>
      <c r="AU44" s="114">
        <v>2.11</v>
      </c>
      <c r="AV44" s="115">
        <v>1.1000000000000001</v>
      </c>
      <c r="AW44" s="126">
        <f t="shared" si="16"/>
        <v>52.132701421800952</v>
      </c>
      <c r="AX44" s="126">
        <f t="shared" si="17"/>
        <v>47.867298578199048</v>
      </c>
      <c r="AY44" s="64">
        <f t="shared" si="11"/>
        <v>51.654189809224825</v>
      </c>
      <c r="AZ44" s="97">
        <v>77.900000000000006</v>
      </c>
      <c r="BA44" s="68"/>
      <c r="BB44" s="68"/>
      <c r="BC44" s="68"/>
      <c r="BD44" s="68"/>
      <c r="BE44" s="15"/>
      <c r="BF44" s="5">
        <f t="shared" si="12"/>
        <v>21086</v>
      </c>
      <c r="BG44" s="42">
        <v>9500</v>
      </c>
      <c r="BH44" s="42"/>
      <c r="BI44" s="42"/>
      <c r="BJ44" s="42">
        <v>11586</v>
      </c>
      <c r="BK44" s="42"/>
      <c r="BL44" s="42"/>
      <c r="BM44" s="15"/>
    </row>
    <row r="45" spans="1:65" outlineLevel="5">
      <c r="A45" s="22">
        <f t="shared" si="5"/>
        <v>1</v>
      </c>
      <c r="B45" s="9">
        <f t="shared" si="13"/>
        <v>44225</v>
      </c>
      <c r="C45" s="51">
        <v>365443</v>
      </c>
      <c r="D45" s="64">
        <f t="shared" si="6"/>
        <v>35.5</v>
      </c>
      <c r="E45" s="12">
        <v>37</v>
      </c>
      <c r="F45" s="12">
        <v>33</v>
      </c>
      <c r="G45" s="12">
        <v>38</v>
      </c>
      <c r="H45" s="12">
        <v>36</v>
      </c>
      <c r="I45" s="12">
        <v>36</v>
      </c>
      <c r="J45" s="12">
        <v>32</v>
      </c>
      <c r="K45" s="12">
        <v>37</v>
      </c>
      <c r="L45" s="12">
        <v>35</v>
      </c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f t="shared" si="10"/>
        <v>25.531370038412291</v>
      </c>
      <c r="AO45" s="41">
        <v>1562</v>
      </c>
      <c r="AP45" s="110"/>
      <c r="AQ45" s="111"/>
      <c r="AR45" s="126" t="str">
        <f t="shared" si="14"/>
        <v/>
      </c>
      <c r="AS45" s="126" t="str">
        <f t="shared" si="15"/>
        <v/>
      </c>
      <c r="AT45" s="127">
        <v>1738</v>
      </c>
      <c r="AU45" s="114"/>
      <c r="AV45" s="115"/>
      <c r="AW45" s="126" t="str">
        <f t="shared" si="16"/>
        <v/>
      </c>
      <c r="AX45" s="126" t="str">
        <f t="shared" si="17"/>
        <v/>
      </c>
      <c r="AY45" s="64" t="str">
        <f t="shared" si="11"/>
        <v/>
      </c>
      <c r="AZ45" s="97">
        <v>77.900000000000006</v>
      </c>
      <c r="BA45" s="68"/>
      <c r="BB45" s="68"/>
      <c r="BC45" s="68"/>
      <c r="BD45" s="68"/>
      <c r="BE45" s="15"/>
      <c r="BF45" s="5">
        <f t="shared" si="12"/>
        <v>20605</v>
      </c>
      <c r="BG45" s="42">
        <v>9570</v>
      </c>
      <c r="BH45" s="42"/>
      <c r="BI45" s="42"/>
      <c r="BJ45" s="42">
        <v>11035</v>
      </c>
      <c r="BK45" s="42"/>
      <c r="BL45" s="42"/>
      <c r="BM45" s="15"/>
    </row>
    <row r="46" spans="1:65" outlineLevel="5">
      <c r="A46" s="22">
        <f t="shared" si="5"/>
        <v>1</v>
      </c>
      <c r="B46" s="9">
        <f t="shared" si="13"/>
        <v>44226</v>
      </c>
      <c r="C46" s="51">
        <v>344929</v>
      </c>
      <c r="D46" s="64">
        <f t="shared" si="6"/>
        <v>35.5</v>
      </c>
      <c r="E46" s="12">
        <v>37</v>
      </c>
      <c r="F46" s="12">
        <v>33</v>
      </c>
      <c r="G46" s="12">
        <v>38</v>
      </c>
      <c r="H46" s="12">
        <v>36</v>
      </c>
      <c r="I46" s="12">
        <v>36</v>
      </c>
      <c r="J46" s="12">
        <v>32</v>
      </c>
      <c r="K46" s="12">
        <v>37</v>
      </c>
      <c r="L46" s="12">
        <v>35</v>
      </c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f t="shared" si="10"/>
        <v>25.498721227621484</v>
      </c>
      <c r="AO46" s="41">
        <v>1564</v>
      </c>
      <c r="AP46" s="110"/>
      <c r="AQ46" s="111"/>
      <c r="AR46" s="126" t="str">
        <f t="shared" si="14"/>
        <v/>
      </c>
      <c r="AS46" s="126" t="str">
        <f t="shared" si="15"/>
        <v/>
      </c>
      <c r="AT46" s="127">
        <v>1659</v>
      </c>
      <c r="AU46" s="114"/>
      <c r="AV46" s="115"/>
      <c r="AW46" s="126" t="str">
        <f t="shared" si="16"/>
        <v/>
      </c>
      <c r="AX46" s="126" t="str">
        <f t="shared" si="17"/>
        <v/>
      </c>
      <c r="AY46" s="64" t="str">
        <f t="shared" si="11"/>
        <v/>
      </c>
      <c r="AZ46" s="97"/>
      <c r="BA46" s="68"/>
      <c r="BB46" s="68"/>
      <c r="BC46" s="68"/>
      <c r="BD46" s="68"/>
      <c r="BE46" s="15"/>
      <c r="BF46" s="5">
        <f t="shared" si="12"/>
        <v>22040</v>
      </c>
      <c r="BG46" s="42">
        <v>9530</v>
      </c>
      <c r="BH46" s="42"/>
      <c r="BI46" s="42"/>
      <c r="BJ46" s="42">
        <v>12510</v>
      </c>
      <c r="BK46" s="42"/>
      <c r="BL46" s="42"/>
      <c r="BM46" s="15"/>
    </row>
    <row r="47" spans="1:65" ht="17.25" outlineLevel="5" thickBot="1">
      <c r="A47" s="31">
        <f t="shared" si="5"/>
        <v>1</v>
      </c>
      <c r="B47" s="32">
        <f t="shared" si="13"/>
        <v>44227</v>
      </c>
      <c r="C47" s="51">
        <v>333972</v>
      </c>
      <c r="D47" s="64">
        <f t="shared" si="6"/>
        <v>35.299999999999997</v>
      </c>
      <c r="E47" s="12">
        <v>37</v>
      </c>
      <c r="F47" s="12">
        <v>32</v>
      </c>
      <c r="G47" s="12">
        <v>38</v>
      </c>
      <c r="H47" s="12">
        <v>36</v>
      </c>
      <c r="I47" s="26">
        <v>36</v>
      </c>
      <c r="J47" s="26">
        <v>31</v>
      </c>
      <c r="K47" s="26">
        <v>37</v>
      </c>
      <c r="L47" s="26">
        <v>35</v>
      </c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f t="shared" si="10"/>
        <v>26.639946559786239</v>
      </c>
      <c r="AO47" s="41">
        <v>1497</v>
      </c>
      <c r="AP47" s="130"/>
      <c r="AQ47" s="131"/>
      <c r="AR47" s="126" t="str">
        <f t="shared" si="14"/>
        <v/>
      </c>
      <c r="AS47" s="126" t="str">
        <f t="shared" si="15"/>
        <v/>
      </c>
      <c r="AT47" s="127">
        <v>1706</v>
      </c>
      <c r="AU47" s="132"/>
      <c r="AV47" s="133"/>
      <c r="AW47" s="126" t="str">
        <f t="shared" si="16"/>
        <v/>
      </c>
      <c r="AX47" s="126" t="str">
        <f t="shared" si="17"/>
        <v/>
      </c>
      <c r="AY47" s="64" t="str">
        <f t="shared" si="11"/>
        <v/>
      </c>
      <c r="AZ47" s="97"/>
      <c r="BA47" s="76"/>
      <c r="BB47" s="76"/>
      <c r="BC47" s="76"/>
      <c r="BD47" s="76"/>
      <c r="BE47" s="15"/>
      <c r="BF47" s="5">
        <f t="shared" si="12"/>
        <v>20127</v>
      </c>
      <c r="BG47" s="42">
        <v>9490</v>
      </c>
      <c r="BH47" s="42"/>
      <c r="BI47" s="42"/>
      <c r="BJ47" s="42">
        <v>10637</v>
      </c>
      <c r="BK47" s="42"/>
      <c r="BL47" s="42"/>
      <c r="BM47" s="25"/>
    </row>
    <row r="48" spans="1:65" outlineLevel="4">
      <c r="A48" s="157" t="s">
        <v>35</v>
      </c>
      <c r="B48" s="158"/>
      <c r="C48" s="50">
        <f t="shared" ref="C48:BM48" si="18">SUBTOTAL(4,C17:C47)</f>
        <v>441118</v>
      </c>
      <c r="D48" s="60">
        <f t="shared" si="18"/>
        <v>37.799999999999997</v>
      </c>
      <c r="E48" s="28">
        <f t="shared" si="18"/>
        <v>38</v>
      </c>
      <c r="F48" s="28">
        <f t="shared" si="18"/>
        <v>37</v>
      </c>
      <c r="G48" s="28">
        <f t="shared" si="18"/>
        <v>40</v>
      </c>
      <c r="H48" s="28">
        <f t="shared" si="18"/>
        <v>38</v>
      </c>
      <c r="I48" s="28">
        <f t="shared" si="18"/>
        <v>37</v>
      </c>
      <c r="J48" s="28">
        <f t="shared" si="18"/>
        <v>36</v>
      </c>
      <c r="K48" s="28">
        <f t="shared" si="18"/>
        <v>39</v>
      </c>
      <c r="L48" s="28">
        <f t="shared" si="18"/>
        <v>37</v>
      </c>
      <c r="M48" s="71">
        <f t="shared" si="18"/>
        <v>7.6</v>
      </c>
      <c r="N48" s="82">
        <f t="shared" si="18"/>
        <v>7.61</v>
      </c>
      <c r="O48" s="82">
        <f t="shared" si="18"/>
        <v>7.62</v>
      </c>
      <c r="P48" s="82">
        <f t="shared" si="18"/>
        <v>7.6</v>
      </c>
      <c r="Q48" s="82">
        <f t="shared" si="18"/>
        <v>7.61</v>
      </c>
      <c r="R48" s="82">
        <f t="shared" si="18"/>
        <v>7.8</v>
      </c>
      <c r="S48" s="82">
        <f t="shared" si="18"/>
        <v>7.61</v>
      </c>
      <c r="T48" s="82">
        <f t="shared" si="18"/>
        <v>0</v>
      </c>
      <c r="U48" s="82">
        <f t="shared" si="18"/>
        <v>0</v>
      </c>
      <c r="V48" s="29">
        <f t="shared" si="18"/>
        <v>0</v>
      </c>
      <c r="W48" s="39">
        <f t="shared" si="18"/>
        <v>0</v>
      </c>
      <c r="X48" s="39">
        <f t="shared" si="18"/>
        <v>0</v>
      </c>
      <c r="Y48" s="39">
        <f t="shared" si="18"/>
        <v>0</v>
      </c>
      <c r="Z48" s="39">
        <f t="shared" si="18"/>
        <v>0</v>
      </c>
      <c r="AA48" s="39">
        <f t="shared" si="18"/>
        <v>0</v>
      </c>
      <c r="AB48" s="39">
        <f t="shared" si="18"/>
        <v>0</v>
      </c>
      <c r="AC48" s="39">
        <f t="shared" si="18"/>
        <v>0</v>
      </c>
      <c r="AD48" s="39">
        <f t="shared" si="18"/>
        <v>0</v>
      </c>
      <c r="AE48" s="29">
        <f t="shared" si="18"/>
        <v>0</v>
      </c>
      <c r="AF48" s="39">
        <f t="shared" si="18"/>
        <v>0</v>
      </c>
      <c r="AG48" s="39">
        <f t="shared" si="18"/>
        <v>0</v>
      </c>
      <c r="AH48" s="39">
        <f t="shared" si="18"/>
        <v>0</v>
      </c>
      <c r="AI48" s="39">
        <f t="shared" si="18"/>
        <v>0</v>
      </c>
      <c r="AJ48" s="39">
        <f t="shared" si="18"/>
        <v>0</v>
      </c>
      <c r="AK48" s="39">
        <f t="shared" si="18"/>
        <v>0</v>
      </c>
      <c r="AL48" s="39">
        <f t="shared" si="18"/>
        <v>0</v>
      </c>
      <c r="AM48" s="39">
        <f t="shared" si="18"/>
        <v>0</v>
      </c>
      <c r="AN48" s="39">
        <f t="shared" si="18"/>
        <v>35.229681978798588</v>
      </c>
      <c r="AO48" s="39">
        <f t="shared" si="18"/>
        <v>1865</v>
      </c>
      <c r="AP48" s="104">
        <f t="shared" si="18"/>
        <v>4.34</v>
      </c>
      <c r="AQ48" s="105">
        <f t="shared" si="18"/>
        <v>3.3</v>
      </c>
      <c r="AR48" s="106">
        <f t="shared" si="18"/>
        <v>76.036866359447004</v>
      </c>
      <c r="AS48" s="106">
        <f t="shared" si="18"/>
        <v>30.743243243243242</v>
      </c>
      <c r="AT48" s="107">
        <f t="shared" si="18"/>
        <v>1846</v>
      </c>
      <c r="AU48" s="108">
        <f t="shared" si="18"/>
        <v>2.2000000000000002</v>
      </c>
      <c r="AV48" s="109">
        <f t="shared" si="18"/>
        <v>1.23</v>
      </c>
      <c r="AW48" s="106">
        <f t="shared" si="18"/>
        <v>56.09756097560976</v>
      </c>
      <c r="AX48" s="106">
        <f t="shared" si="18"/>
        <v>47.867298578199048</v>
      </c>
      <c r="AY48" s="60">
        <f t="shared" si="18"/>
        <v>59.730639730639723</v>
      </c>
      <c r="AZ48" s="96">
        <f t="shared" si="18"/>
        <v>78.900000000000006</v>
      </c>
      <c r="BA48" s="67">
        <f t="shared" si="18"/>
        <v>60.08</v>
      </c>
      <c r="BB48" s="67">
        <f t="shared" si="18"/>
        <v>0</v>
      </c>
      <c r="BC48" s="67">
        <f t="shared" si="18"/>
        <v>0</v>
      </c>
      <c r="BD48" s="67">
        <f t="shared" si="18"/>
        <v>0</v>
      </c>
      <c r="BE48" s="27">
        <f t="shared" si="18"/>
        <v>0</v>
      </c>
      <c r="BF48" s="29">
        <f t="shared" si="18"/>
        <v>22470</v>
      </c>
      <c r="BG48" s="39">
        <f t="shared" si="18"/>
        <v>9740</v>
      </c>
      <c r="BH48" s="40">
        <f t="shared" si="18"/>
        <v>0</v>
      </c>
      <c r="BI48" s="40">
        <f t="shared" si="18"/>
        <v>0</v>
      </c>
      <c r="BJ48" s="40">
        <f t="shared" si="18"/>
        <v>12730</v>
      </c>
      <c r="BK48" s="40">
        <f t="shared" si="18"/>
        <v>0</v>
      </c>
      <c r="BL48" s="40">
        <f t="shared" si="18"/>
        <v>0</v>
      </c>
      <c r="BM48" s="27">
        <f t="shared" si="18"/>
        <v>0</v>
      </c>
    </row>
    <row r="49" spans="1:65" outlineLevel="3">
      <c r="A49" s="187" t="s">
        <v>24</v>
      </c>
      <c r="B49" s="188"/>
      <c r="C49" s="51">
        <f t="shared" ref="C49:BM49" si="19">SUBTOTAL(5,C17:C47)</f>
        <v>309249</v>
      </c>
      <c r="D49" s="61">
        <f t="shared" si="19"/>
        <v>35.299999999999997</v>
      </c>
      <c r="E49" s="12">
        <f t="shared" si="19"/>
        <v>36</v>
      </c>
      <c r="F49" s="12">
        <f t="shared" si="19"/>
        <v>32</v>
      </c>
      <c r="G49" s="12">
        <f t="shared" si="19"/>
        <v>38</v>
      </c>
      <c r="H49" s="12">
        <f t="shared" si="19"/>
        <v>36</v>
      </c>
      <c r="I49" s="12">
        <f t="shared" si="19"/>
        <v>35</v>
      </c>
      <c r="J49" s="12">
        <f t="shared" si="19"/>
        <v>31</v>
      </c>
      <c r="K49" s="12">
        <f t="shared" si="19"/>
        <v>37</v>
      </c>
      <c r="L49" s="12">
        <f t="shared" si="19"/>
        <v>35</v>
      </c>
      <c r="M49" s="72">
        <f t="shared" si="19"/>
        <v>7.4</v>
      </c>
      <c r="N49" s="83">
        <f t="shared" si="19"/>
        <v>7.4</v>
      </c>
      <c r="O49" s="83">
        <f t="shared" si="19"/>
        <v>7.35</v>
      </c>
      <c r="P49" s="83">
        <f t="shared" si="19"/>
        <v>7.4</v>
      </c>
      <c r="Q49" s="83">
        <f t="shared" si="19"/>
        <v>7.38</v>
      </c>
      <c r="R49" s="83">
        <f t="shared" si="19"/>
        <v>7.42</v>
      </c>
      <c r="S49" s="83">
        <f t="shared" si="19"/>
        <v>7.32</v>
      </c>
      <c r="T49" s="83">
        <f t="shared" si="19"/>
        <v>0</v>
      </c>
      <c r="U49" s="83">
        <f t="shared" si="19"/>
        <v>0</v>
      </c>
      <c r="V49" s="6">
        <f t="shared" si="19"/>
        <v>0</v>
      </c>
      <c r="W49" s="41">
        <f t="shared" si="19"/>
        <v>0</v>
      </c>
      <c r="X49" s="41">
        <f t="shared" si="19"/>
        <v>0</v>
      </c>
      <c r="Y49" s="41">
        <f t="shared" si="19"/>
        <v>0</v>
      </c>
      <c r="Z49" s="41">
        <f t="shared" si="19"/>
        <v>0</v>
      </c>
      <c r="AA49" s="41">
        <f t="shared" si="19"/>
        <v>0</v>
      </c>
      <c r="AB49" s="41">
        <f t="shared" si="19"/>
        <v>0</v>
      </c>
      <c r="AC49" s="41">
        <f t="shared" si="19"/>
        <v>0</v>
      </c>
      <c r="AD49" s="41">
        <f t="shared" si="19"/>
        <v>0</v>
      </c>
      <c r="AE49" s="6">
        <f t="shared" si="19"/>
        <v>0</v>
      </c>
      <c r="AF49" s="41">
        <f t="shared" si="19"/>
        <v>0</v>
      </c>
      <c r="AG49" s="41">
        <f t="shared" si="19"/>
        <v>0</v>
      </c>
      <c r="AH49" s="41">
        <f t="shared" si="19"/>
        <v>0</v>
      </c>
      <c r="AI49" s="41">
        <f t="shared" si="19"/>
        <v>0</v>
      </c>
      <c r="AJ49" s="41">
        <f t="shared" si="19"/>
        <v>0</v>
      </c>
      <c r="AK49" s="41">
        <f t="shared" si="19"/>
        <v>0</v>
      </c>
      <c r="AL49" s="41">
        <f t="shared" si="19"/>
        <v>0</v>
      </c>
      <c r="AM49" s="41">
        <f t="shared" si="19"/>
        <v>0</v>
      </c>
      <c r="AN49" s="41">
        <f t="shared" si="19"/>
        <v>21.383378016085789</v>
      </c>
      <c r="AO49" s="41">
        <f t="shared" si="19"/>
        <v>1132</v>
      </c>
      <c r="AP49" s="110">
        <f t="shared" si="19"/>
        <v>2.81</v>
      </c>
      <c r="AQ49" s="111">
        <f t="shared" si="19"/>
        <v>1.96</v>
      </c>
      <c r="AR49" s="112">
        <f t="shared" si="19"/>
        <v>69.256756756756758</v>
      </c>
      <c r="AS49" s="112">
        <f t="shared" si="19"/>
        <v>23.963133640552996</v>
      </c>
      <c r="AT49" s="113">
        <f t="shared" si="19"/>
        <v>1086</v>
      </c>
      <c r="AU49" s="114">
        <f t="shared" si="19"/>
        <v>2.0499999999999998</v>
      </c>
      <c r="AV49" s="115">
        <f t="shared" si="19"/>
        <v>1.1000000000000001</v>
      </c>
      <c r="AW49" s="112">
        <f t="shared" si="19"/>
        <v>52.132701421800952</v>
      </c>
      <c r="AX49" s="112">
        <f t="shared" si="19"/>
        <v>43.90243902439024</v>
      </c>
      <c r="AY49" s="61">
        <f t="shared" si="19"/>
        <v>48.501275510204081</v>
      </c>
      <c r="AZ49" s="97">
        <f t="shared" si="19"/>
        <v>77.5</v>
      </c>
      <c r="BA49" s="68">
        <f t="shared" si="19"/>
        <v>60.08</v>
      </c>
      <c r="BB49" s="68">
        <f t="shared" si="19"/>
        <v>0</v>
      </c>
      <c r="BC49" s="68">
        <f t="shared" si="19"/>
        <v>0</v>
      </c>
      <c r="BD49" s="68">
        <f t="shared" si="19"/>
        <v>0</v>
      </c>
      <c r="BE49" s="15">
        <f t="shared" si="19"/>
        <v>0</v>
      </c>
      <c r="BF49" s="6">
        <f t="shared" si="19"/>
        <v>13366</v>
      </c>
      <c r="BG49" s="41">
        <f t="shared" si="19"/>
        <v>9460</v>
      </c>
      <c r="BH49" s="42">
        <f t="shared" si="19"/>
        <v>0</v>
      </c>
      <c r="BI49" s="42">
        <f t="shared" si="19"/>
        <v>0</v>
      </c>
      <c r="BJ49" s="42">
        <f t="shared" si="19"/>
        <v>3836</v>
      </c>
      <c r="BK49" s="42">
        <f t="shared" si="19"/>
        <v>0</v>
      </c>
      <c r="BL49" s="42">
        <f t="shared" si="19"/>
        <v>0</v>
      </c>
      <c r="BM49" s="15">
        <f t="shared" si="19"/>
        <v>0</v>
      </c>
    </row>
    <row r="50" spans="1:65" outlineLevel="2">
      <c r="A50" s="187" t="s">
        <v>13</v>
      </c>
      <c r="B50" s="188"/>
      <c r="C50" s="51">
        <f>IFERROR(SUBTOTAL(1,C17:C47),"")</f>
        <v>354719.19354838709</v>
      </c>
      <c r="D50" s="61">
        <f t="shared" ref="D50:BM50" si="20">IFERROR(SUBTOTAL(1,D17:D47),"")</f>
        <v>36.390322580645154</v>
      </c>
      <c r="E50" s="12">
        <f t="shared" si="20"/>
        <v>37.064516129032256</v>
      </c>
      <c r="F50" s="12">
        <f t="shared" si="20"/>
        <v>35.41935483870968</v>
      </c>
      <c r="G50" s="12">
        <f t="shared" si="20"/>
        <v>38.354838709677416</v>
      </c>
      <c r="H50" s="12">
        <f t="shared" si="20"/>
        <v>36.612903225806448</v>
      </c>
      <c r="I50" s="12">
        <f t="shared" si="20"/>
        <v>36.064516129032256</v>
      </c>
      <c r="J50" s="12">
        <f t="shared" si="20"/>
        <v>34.41935483870968</v>
      </c>
      <c r="K50" s="12">
        <f t="shared" si="20"/>
        <v>37.354838709677416</v>
      </c>
      <c r="L50" s="12">
        <f t="shared" si="20"/>
        <v>35.612903225806448</v>
      </c>
      <c r="M50" s="72">
        <f t="shared" si="20"/>
        <v>7.5500000000000007</v>
      </c>
      <c r="N50" s="83">
        <f t="shared" si="20"/>
        <v>7.5525000000000002</v>
      </c>
      <c r="O50" s="83">
        <f t="shared" si="20"/>
        <v>7.55</v>
      </c>
      <c r="P50" s="83">
        <f t="shared" si="20"/>
        <v>7.5500000000000007</v>
      </c>
      <c r="Q50" s="83">
        <f t="shared" si="20"/>
        <v>7.5500000000000007</v>
      </c>
      <c r="R50" s="83">
        <f t="shared" si="20"/>
        <v>7.6374999999999993</v>
      </c>
      <c r="S50" s="83">
        <f t="shared" si="20"/>
        <v>7.5350000000000001</v>
      </c>
      <c r="T50" s="83" t="str">
        <f t="shared" si="20"/>
        <v/>
      </c>
      <c r="U50" s="83" t="str">
        <f t="shared" si="20"/>
        <v/>
      </c>
      <c r="V50" s="6" t="str">
        <f t="shared" si="20"/>
        <v/>
      </c>
      <c r="W50" s="41" t="str">
        <f t="shared" si="20"/>
        <v/>
      </c>
      <c r="X50" s="41" t="str">
        <f t="shared" si="20"/>
        <v/>
      </c>
      <c r="Y50" s="41" t="str">
        <f t="shared" si="20"/>
        <v/>
      </c>
      <c r="Z50" s="41" t="str">
        <f t="shared" si="20"/>
        <v/>
      </c>
      <c r="AA50" s="41" t="str">
        <f t="shared" si="20"/>
        <v/>
      </c>
      <c r="AB50" s="41" t="str">
        <f t="shared" si="20"/>
        <v/>
      </c>
      <c r="AC50" s="41" t="str">
        <f t="shared" si="20"/>
        <v/>
      </c>
      <c r="AD50" s="41" t="str">
        <f t="shared" si="20"/>
        <v/>
      </c>
      <c r="AE50" s="6" t="str">
        <f t="shared" si="20"/>
        <v/>
      </c>
      <c r="AF50" s="41" t="str">
        <f t="shared" si="20"/>
        <v/>
      </c>
      <c r="AG50" s="41" t="str">
        <f t="shared" si="20"/>
        <v/>
      </c>
      <c r="AH50" s="41" t="str">
        <f t="shared" si="20"/>
        <v/>
      </c>
      <c r="AI50" s="41" t="str">
        <f t="shared" si="20"/>
        <v/>
      </c>
      <c r="AJ50" s="41" t="str">
        <f t="shared" si="20"/>
        <v/>
      </c>
      <c r="AK50" s="41" t="str">
        <f t="shared" si="20"/>
        <v/>
      </c>
      <c r="AL50" s="41" t="str">
        <f t="shared" si="20"/>
        <v/>
      </c>
      <c r="AM50" s="41" t="str">
        <f t="shared" si="20"/>
        <v/>
      </c>
      <c r="AN50" s="41">
        <f t="shared" si="20"/>
        <v>28.06111970717226</v>
      </c>
      <c r="AO50" s="41">
        <f t="shared" si="20"/>
        <v>1442.0322580645161</v>
      </c>
      <c r="AP50" s="110">
        <f t="shared" si="20"/>
        <v>3.33</v>
      </c>
      <c r="AQ50" s="111">
        <f t="shared" si="20"/>
        <v>2.4049999999999998</v>
      </c>
      <c r="AR50" s="112">
        <f t="shared" si="20"/>
        <v>71.751782404587246</v>
      </c>
      <c r="AS50" s="112">
        <f t="shared" si="20"/>
        <v>28.248217595412758</v>
      </c>
      <c r="AT50" s="113">
        <f t="shared" si="20"/>
        <v>1522.7096774193549</v>
      </c>
      <c r="AU50" s="114">
        <f t="shared" si="20"/>
        <v>2.1149999999999998</v>
      </c>
      <c r="AV50" s="115">
        <f t="shared" si="20"/>
        <v>1.1549999999999998</v>
      </c>
      <c r="AW50" s="112">
        <f t="shared" si="20"/>
        <v>54.606266898053974</v>
      </c>
      <c r="AX50" s="112">
        <f t="shared" si="20"/>
        <v>45.393733101946026</v>
      </c>
      <c r="AY50" s="61">
        <f t="shared" si="20"/>
        <v>52.620475251672332</v>
      </c>
      <c r="AZ50" s="97">
        <f t="shared" si="20"/>
        <v>78.263157894736864</v>
      </c>
      <c r="BA50" s="68">
        <f t="shared" si="20"/>
        <v>60.08</v>
      </c>
      <c r="BB50" s="68" t="str">
        <f t="shared" si="20"/>
        <v/>
      </c>
      <c r="BC50" s="68" t="str">
        <f t="shared" si="20"/>
        <v/>
      </c>
      <c r="BD50" s="68" t="str">
        <f t="shared" si="20"/>
        <v/>
      </c>
      <c r="BE50" s="15" t="str">
        <f>IFERROR(SUBTOTAL(1,BE17:BE47),"")</f>
        <v/>
      </c>
      <c r="BF50" s="6">
        <f t="shared" si="20"/>
        <v>19287.322580645163</v>
      </c>
      <c r="BG50" s="41">
        <f t="shared" si="20"/>
        <v>9538.7096774193542</v>
      </c>
      <c r="BH50" s="42" t="str">
        <f t="shared" si="20"/>
        <v/>
      </c>
      <c r="BI50" s="42" t="str">
        <f t="shared" si="20"/>
        <v/>
      </c>
      <c r="BJ50" s="42">
        <f t="shared" si="20"/>
        <v>9748.6129032258068</v>
      </c>
      <c r="BK50" s="42" t="str">
        <f t="shared" si="20"/>
        <v/>
      </c>
      <c r="BL50" s="42" t="str">
        <f t="shared" si="20"/>
        <v/>
      </c>
      <c r="BM50" s="15" t="str">
        <f t="shared" si="20"/>
        <v/>
      </c>
    </row>
    <row r="51" spans="1:65" ht="17.25" outlineLevel="1" thickBot="1">
      <c r="A51" s="189" t="s">
        <v>60</v>
      </c>
      <c r="B51" s="190"/>
      <c r="C51" s="52">
        <f>SUBTOTAL(9,C17:C47)</f>
        <v>10996295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44703</v>
      </c>
      <c r="AP51" s="116"/>
      <c r="AQ51" s="117"/>
      <c r="AR51" s="118"/>
      <c r="AS51" s="118"/>
      <c r="AT51" s="119">
        <f>SUBTOTAL(9,AT17:AT47)</f>
        <v>47204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1">SUBTOTAL(9,BF17:BF47)</f>
        <v>597907</v>
      </c>
      <c r="BG51" s="43">
        <f t="shared" si="21"/>
        <v>295700</v>
      </c>
      <c r="BH51" s="44">
        <f t="shared" si="21"/>
        <v>0</v>
      </c>
      <c r="BI51" s="44">
        <f t="shared" si="21"/>
        <v>0</v>
      </c>
      <c r="BJ51" s="44">
        <f t="shared" si="21"/>
        <v>302207</v>
      </c>
      <c r="BK51" s="44">
        <f t="shared" si="21"/>
        <v>0</v>
      </c>
      <c r="BL51" s="44">
        <f t="shared" si="21"/>
        <v>0</v>
      </c>
      <c r="BM51" s="16">
        <f t="shared" si="21"/>
        <v>0</v>
      </c>
    </row>
    <row r="52" spans="1:65" outlineLevel="5">
      <c r="A52" s="21">
        <f t="shared" si="5"/>
        <v>2</v>
      </c>
      <c r="B52" s="33">
        <f>B47+1</f>
        <v>44228</v>
      </c>
      <c r="C52" s="51">
        <v>427751</v>
      </c>
      <c r="D52" s="64">
        <f t="shared" ref="D52:D80" si="22">IFERROR(ROUND(AVERAGE(E52:L52),1),"")</f>
        <v>34.799999999999997</v>
      </c>
      <c r="E52" s="12">
        <v>37</v>
      </c>
      <c r="F52" s="12">
        <v>31</v>
      </c>
      <c r="G52" s="12">
        <v>38</v>
      </c>
      <c r="H52" s="12">
        <v>35</v>
      </c>
      <c r="I52" s="11">
        <v>36</v>
      </c>
      <c r="J52" s="11">
        <v>30</v>
      </c>
      <c r="K52" s="11">
        <v>37</v>
      </c>
      <c r="L52" s="11">
        <v>34</v>
      </c>
      <c r="M52" s="74" t="str">
        <f t="shared" ref="M52:M80" si="23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4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5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f t="shared" ref="AN52:AN79" si="26">39880/AO52</f>
        <v>27.129251700680271</v>
      </c>
      <c r="AO52" s="41">
        <v>1470</v>
      </c>
      <c r="AP52" s="124"/>
      <c r="AQ52" s="125"/>
      <c r="AR52" s="126" t="str">
        <f t="shared" ref="AR52:AR80" si="27">IFERROR(AQ52/AP52*100,"")</f>
        <v/>
      </c>
      <c r="AS52" s="126" t="str">
        <f t="shared" ref="AS52:AS80" si="28">IFERROR(100-AR52,"")</f>
        <v/>
      </c>
      <c r="AT52" s="127">
        <v>1670</v>
      </c>
      <c r="AU52" s="128"/>
      <c r="AV52" s="129"/>
      <c r="AW52" s="126" t="str">
        <f t="shared" ref="AW52:AW80" si="29">IFERROR(AV52/AU52*100,"")</f>
        <v/>
      </c>
      <c r="AX52" s="126" t="str">
        <f t="shared" ref="AX52:AX80" si="30">IFERROR(100-AW52,"")</f>
        <v/>
      </c>
      <c r="AY52" s="64" t="str">
        <f t="shared" ref="AY52:AY80" si="31">IFERROR((1-((AW52*AS52)/(AX52*AR52)))*100,"")</f>
        <v/>
      </c>
      <c r="AZ52">
        <v>80.2</v>
      </c>
      <c r="BA52" s="70"/>
      <c r="BB52" s="70"/>
      <c r="BC52" s="70"/>
      <c r="BD52" s="70"/>
      <c r="BE52" s="15"/>
      <c r="BF52" s="5">
        <f t="shared" ref="BF52:BF80" si="32">IF(SUM(BG52:BM52)=0,"",SUM(BG52:BM52))</f>
        <v>20772</v>
      </c>
      <c r="BG52" s="42">
        <v>9440</v>
      </c>
      <c r="BH52" s="42"/>
      <c r="BI52" s="42"/>
      <c r="BJ52" s="42">
        <v>11332</v>
      </c>
      <c r="BK52" s="42"/>
      <c r="BL52" s="42"/>
      <c r="BM52" s="14"/>
    </row>
    <row r="53" spans="1:65" outlineLevel="5">
      <c r="A53" s="22">
        <f t="shared" si="5"/>
        <v>2</v>
      </c>
      <c r="B53" s="9">
        <f t="shared" si="13"/>
        <v>44229</v>
      </c>
      <c r="C53" s="51">
        <v>398819</v>
      </c>
      <c r="D53" s="64">
        <f t="shared" si="22"/>
        <v>34.799999999999997</v>
      </c>
      <c r="E53" s="12">
        <v>37</v>
      </c>
      <c r="F53" s="12">
        <v>31</v>
      </c>
      <c r="G53" s="12">
        <v>38</v>
      </c>
      <c r="H53" s="12">
        <v>35</v>
      </c>
      <c r="I53" s="12">
        <v>36</v>
      </c>
      <c r="J53" s="12">
        <v>30</v>
      </c>
      <c r="K53" s="12">
        <v>37</v>
      </c>
      <c r="L53" s="12">
        <v>34</v>
      </c>
      <c r="M53" s="74" t="str">
        <f t="shared" si="23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4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5"/>
        <v/>
      </c>
      <c r="AF53" s="41"/>
      <c r="AG53" s="41"/>
      <c r="AH53" s="41"/>
      <c r="AI53" s="41"/>
      <c r="AJ53" s="41"/>
      <c r="AK53" s="41"/>
      <c r="AL53" s="41"/>
      <c r="AM53" s="41"/>
      <c r="AN53" s="45">
        <f t="shared" si="26"/>
        <v>23.118840579710145</v>
      </c>
      <c r="AO53" s="41">
        <v>1725</v>
      </c>
      <c r="AP53" s="110"/>
      <c r="AQ53" s="111"/>
      <c r="AR53" s="126" t="str">
        <f t="shared" si="27"/>
        <v/>
      </c>
      <c r="AS53" s="126" t="str">
        <f t="shared" si="28"/>
        <v/>
      </c>
      <c r="AT53" s="127">
        <v>1796</v>
      </c>
      <c r="AU53" s="128"/>
      <c r="AV53" s="129"/>
      <c r="AW53" s="126" t="str">
        <f t="shared" si="29"/>
        <v/>
      </c>
      <c r="AX53" s="126" t="str">
        <f t="shared" si="30"/>
        <v/>
      </c>
      <c r="AY53" s="64" t="str">
        <f t="shared" si="31"/>
        <v/>
      </c>
      <c r="AZ53" s="97">
        <v>79.400000000000006</v>
      </c>
      <c r="BA53" s="68"/>
      <c r="BB53" s="68"/>
      <c r="BC53" s="68"/>
      <c r="BD53" s="68"/>
      <c r="BE53" s="15"/>
      <c r="BF53" s="5">
        <f t="shared" si="32"/>
        <v>18459</v>
      </c>
      <c r="BG53" s="42">
        <v>9480</v>
      </c>
      <c r="BH53" s="42"/>
      <c r="BI53" s="42"/>
      <c r="BJ53" s="42">
        <v>8979</v>
      </c>
      <c r="BK53" s="42"/>
      <c r="BL53" s="42"/>
      <c r="BM53" s="15"/>
    </row>
    <row r="54" spans="1:65" outlineLevel="5">
      <c r="A54" s="22">
        <f t="shared" si="5"/>
        <v>2</v>
      </c>
      <c r="B54" s="9">
        <f t="shared" si="13"/>
        <v>44230</v>
      </c>
      <c r="C54" s="51">
        <v>369090</v>
      </c>
      <c r="D54" s="64">
        <f t="shared" si="22"/>
        <v>35.299999999999997</v>
      </c>
      <c r="E54" s="12">
        <v>37</v>
      </c>
      <c r="F54" s="12">
        <v>32</v>
      </c>
      <c r="G54" s="12">
        <v>39</v>
      </c>
      <c r="H54" s="12">
        <v>35</v>
      </c>
      <c r="I54" s="12">
        <v>36</v>
      </c>
      <c r="J54" s="12">
        <v>31</v>
      </c>
      <c r="K54" s="12">
        <v>38</v>
      </c>
      <c r="L54" s="12">
        <v>34</v>
      </c>
      <c r="M54" s="74" t="str">
        <f t="shared" si="23"/>
        <v/>
      </c>
      <c r="N54" s="86"/>
      <c r="O54" s="86"/>
      <c r="P54" s="86"/>
      <c r="Q54" s="86"/>
      <c r="R54" s="83"/>
      <c r="S54" s="83"/>
      <c r="T54" s="83"/>
      <c r="U54" s="83"/>
      <c r="V54" s="5" t="str">
        <f t="shared" si="24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5"/>
        <v/>
      </c>
      <c r="AF54" s="41"/>
      <c r="AG54" s="41"/>
      <c r="AH54" s="41"/>
      <c r="AI54" s="41"/>
      <c r="AJ54" s="41"/>
      <c r="AK54" s="41"/>
      <c r="AL54" s="41"/>
      <c r="AM54" s="41"/>
      <c r="AN54" s="45">
        <f t="shared" si="26"/>
        <v>48.574908647990256</v>
      </c>
      <c r="AO54" s="41">
        <v>821</v>
      </c>
      <c r="AP54" s="110"/>
      <c r="AQ54" s="111"/>
      <c r="AR54" s="126" t="str">
        <f t="shared" si="27"/>
        <v/>
      </c>
      <c r="AS54" s="126" t="str">
        <f t="shared" si="28"/>
        <v/>
      </c>
      <c r="AT54" s="127">
        <v>889</v>
      </c>
      <c r="AU54" s="128"/>
      <c r="AV54" s="129"/>
      <c r="AW54" s="126" t="str">
        <f t="shared" si="29"/>
        <v/>
      </c>
      <c r="AX54" s="126" t="str">
        <f t="shared" si="30"/>
        <v/>
      </c>
      <c r="AY54" s="64" t="str">
        <f t="shared" si="31"/>
        <v/>
      </c>
      <c r="AZ54" s="97"/>
      <c r="BA54" s="68"/>
      <c r="BB54" s="68"/>
      <c r="BC54" s="68"/>
      <c r="BD54" s="68"/>
      <c r="BE54" s="15"/>
      <c r="BF54" s="5">
        <f t="shared" si="32"/>
        <v>21715</v>
      </c>
      <c r="BG54" s="42">
        <v>9530</v>
      </c>
      <c r="BH54" s="42"/>
      <c r="BI54" s="42"/>
      <c r="BJ54" s="42">
        <v>12185</v>
      </c>
      <c r="BK54" s="42"/>
      <c r="BL54" s="42"/>
      <c r="BM54" s="15"/>
    </row>
    <row r="55" spans="1:65" outlineLevel="5">
      <c r="A55" s="22">
        <f t="shared" si="5"/>
        <v>2</v>
      </c>
      <c r="B55" s="9">
        <f t="shared" si="13"/>
        <v>44231</v>
      </c>
      <c r="C55" s="51">
        <v>371188</v>
      </c>
      <c r="D55" s="64">
        <f t="shared" si="22"/>
        <v>35.5</v>
      </c>
      <c r="E55" s="12">
        <v>38</v>
      </c>
      <c r="F55" s="12">
        <v>31</v>
      </c>
      <c r="G55" s="12">
        <v>39</v>
      </c>
      <c r="H55" s="12">
        <v>36</v>
      </c>
      <c r="I55" s="12">
        <v>37</v>
      </c>
      <c r="J55" s="12">
        <v>30</v>
      </c>
      <c r="K55" s="12">
        <v>38</v>
      </c>
      <c r="L55" s="12">
        <v>35</v>
      </c>
      <c r="M55" s="74">
        <f t="shared" si="23"/>
        <v>7.5</v>
      </c>
      <c r="N55" s="86">
        <v>7.5</v>
      </c>
      <c r="O55" s="86">
        <v>7.52</v>
      </c>
      <c r="P55" s="86">
        <v>7.5</v>
      </c>
      <c r="Q55" s="86">
        <v>7.54</v>
      </c>
      <c r="R55" s="83">
        <v>7.55</v>
      </c>
      <c r="S55" s="83">
        <v>7.56</v>
      </c>
      <c r="T55" s="83"/>
      <c r="U55" s="83"/>
      <c r="V55" s="5" t="str">
        <f t="shared" si="24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5"/>
        <v/>
      </c>
      <c r="AF55" s="41"/>
      <c r="AG55" s="41"/>
      <c r="AH55" s="41"/>
      <c r="AI55" s="41"/>
      <c r="AJ55" s="41"/>
      <c r="AK55" s="41"/>
      <c r="AL55" s="41"/>
      <c r="AM55" s="41"/>
      <c r="AN55" s="45">
        <f t="shared" si="26"/>
        <v>26.639946559786239</v>
      </c>
      <c r="AO55" s="41">
        <v>1497</v>
      </c>
      <c r="AP55" s="110">
        <v>2.56</v>
      </c>
      <c r="AQ55" s="111">
        <v>1.71</v>
      </c>
      <c r="AR55" s="126">
        <f t="shared" si="27"/>
        <v>66.796875</v>
      </c>
      <c r="AS55" s="126">
        <f t="shared" si="28"/>
        <v>33.203125</v>
      </c>
      <c r="AT55" s="127">
        <v>1828</v>
      </c>
      <c r="AU55" s="128">
        <v>2.16</v>
      </c>
      <c r="AV55" s="129">
        <v>1.1399999999999999</v>
      </c>
      <c r="AW55" s="126">
        <f t="shared" si="29"/>
        <v>52.777777777777771</v>
      </c>
      <c r="AX55" s="126">
        <f t="shared" si="30"/>
        <v>47.222222222222229</v>
      </c>
      <c r="AY55" s="64">
        <f t="shared" si="31"/>
        <v>44.44444444444445</v>
      </c>
      <c r="AZ55" s="97">
        <v>77.5</v>
      </c>
      <c r="BA55" s="68"/>
      <c r="BB55" s="68"/>
      <c r="BC55" s="68"/>
      <c r="BD55" s="68"/>
      <c r="BE55" s="15"/>
      <c r="BF55" s="5">
        <f t="shared" si="32"/>
        <v>19717</v>
      </c>
      <c r="BG55" s="42">
        <v>9440</v>
      </c>
      <c r="BH55" s="42"/>
      <c r="BI55" s="42"/>
      <c r="BJ55" s="42">
        <v>10277</v>
      </c>
      <c r="BK55" s="42"/>
      <c r="BL55" s="42"/>
      <c r="BM55" s="15"/>
    </row>
    <row r="56" spans="1:65" outlineLevel="5">
      <c r="A56" s="22">
        <f t="shared" si="5"/>
        <v>2</v>
      </c>
      <c r="B56" s="9">
        <f t="shared" si="13"/>
        <v>44232</v>
      </c>
      <c r="C56" s="51">
        <v>365589</v>
      </c>
      <c r="D56" s="64">
        <f t="shared" si="22"/>
        <v>35</v>
      </c>
      <c r="E56" s="12">
        <v>38</v>
      </c>
      <c r="F56" s="12">
        <v>31</v>
      </c>
      <c r="G56" s="12">
        <v>38</v>
      </c>
      <c r="H56" s="12">
        <v>35</v>
      </c>
      <c r="I56" s="12">
        <v>37</v>
      </c>
      <c r="J56" s="12">
        <v>30</v>
      </c>
      <c r="K56" s="12">
        <v>37</v>
      </c>
      <c r="L56" s="12">
        <v>34</v>
      </c>
      <c r="M56" s="74" t="str">
        <f t="shared" si="23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4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5"/>
        <v/>
      </c>
      <c r="AF56" s="41"/>
      <c r="AG56" s="41"/>
      <c r="AH56" s="41"/>
      <c r="AI56" s="41"/>
      <c r="AJ56" s="41"/>
      <c r="AK56" s="41"/>
      <c r="AL56" s="41"/>
      <c r="AM56" s="41"/>
      <c r="AN56" s="45">
        <f t="shared" si="26"/>
        <v>25.862516212710766</v>
      </c>
      <c r="AO56" s="41">
        <v>1542</v>
      </c>
      <c r="AP56" s="110"/>
      <c r="AQ56" s="111"/>
      <c r="AR56" s="126" t="str">
        <f t="shared" si="27"/>
        <v/>
      </c>
      <c r="AS56" s="126" t="str">
        <f t="shared" si="28"/>
        <v/>
      </c>
      <c r="AT56" s="127">
        <v>1798</v>
      </c>
      <c r="AU56" s="128"/>
      <c r="AV56" s="129"/>
      <c r="AW56" s="126" t="str">
        <f t="shared" si="29"/>
        <v/>
      </c>
      <c r="AX56" s="126" t="str">
        <f t="shared" si="30"/>
        <v/>
      </c>
      <c r="AY56" s="64" t="str">
        <f t="shared" si="31"/>
        <v/>
      </c>
      <c r="AZ56" s="97">
        <v>77.900000000000006</v>
      </c>
      <c r="BA56" s="68"/>
      <c r="BB56" s="68"/>
      <c r="BC56" s="68"/>
      <c r="BD56" s="68"/>
      <c r="BE56" s="15"/>
      <c r="BF56" s="5">
        <f t="shared" si="32"/>
        <v>22042</v>
      </c>
      <c r="BG56" s="42">
        <v>9500</v>
      </c>
      <c r="BH56" s="42"/>
      <c r="BI56" s="42"/>
      <c r="BJ56" s="42">
        <v>12542</v>
      </c>
      <c r="BK56" s="42"/>
      <c r="BL56" s="42"/>
      <c r="BM56" s="15"/>
    </row>
    <row r="57" spans="1:65" outlineLevel="5">
      <c r="A57" s="22">
        <f t="shared" si="5"/>
        <v>2</v>
      </c>
      <c r="B57" s="9">
        <f t="shared" si="13"/>
        <v>44233</v>
      </c>
      <c r="C57" s="51">
        <v>359893</v>
      </c>
      <c r="D57" s="64">
        <f t="shared" si="22"/>
        <v>34.799999999999997</v>
      </c>
      <c r="E57" s="12">
        <v>37</v>
      </c>
      <c r="F57" s="12">
        <v>31</v>
      </c>
      <c r="G57" s="12">
        <v>38</v>
      </c>
      <c r="H57" s="12">
        <v>35</v>
      </c>
      <c r="I57" s="12">
        <v>36</v>
      </c>
      <c r="J57" s="12">
        <v>30</v>
      </c>
      <c r="K57" s="12">
        <v>37</v>
      </c>
      <c r="L57" s="12">
        <v>34</v>
      </c>
      <c r="M57" s="74" t="str">
        <f t="shared" si="23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4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5"/>
        <v/>
      </c>
      <c r="AF57" s="41"/>
      <c r="AG57" s="41"/>
      <c r="AH57" s="41"/>
      <c r="AI57" s="41"/>
      <c r="AJ57" s="41"/>
      <c r="AK57" s="41"/>
      <c r="AL57" s="41"/>
      <c r="AM57" s="41"/>
      <c r="AN57" s="45">
        <f t="shared" si="26"/>
        <v>22.959124928036847</v>
      </c>
      <c r="AO57" s="41">
        <v>1737</v>
      </c>
      <c r="AP57" s="110"/>
      <c r="AQ57" s="111"/>
      <c r="AR57" s="126" t="str">
        <f t="shared" si="27"/>
        <v/>
      </c>
      <c r="AS57" s="126" t="str">
        <f t="shared" si="28"/>
        <v/>
      </c>
      <c r="AT57" s="127">
        <v>1869</v>
      </c>
      <c r="AU57" s="128"/>
      <c r="AV57" s="129"/>
      <c r="AW57" s="126" t="str">
        <f t="shared" si="29"/>
        <v/>
      </c>
      <c r="AX57" s="126" t="str">
        <f t="shared" si="30"/>
        <v/>
      </c>
      <c r="AY57" s="64" t="str">
        <f t="shared" si="31"/>
        <v/>
      </c>
      <c r="AZ57" s="97"/>
      <c r="BA57" s="68"/>
      <c r="BB57" s="68"/>
      <c r="BC57" s="68"/>
      <c r="BD57" s="68"/>
      <c r="BE57" s="15"/>
      <c r="BF57" s="5">
        <f t="shared" si="32"/>
        <v>20678</v>
      </c>
      <c r="BG57" s="42">
        <v>9480</v>
      </c>
      <c r="BH57" s="42"/>
      <c r="BI57" s="42"/>
      <c r="BJ57" s="42">
        <v>11198</v>
      </c>
      <c r="BK57" s="42"/>
      <c r="BL57" s="42"/>
      <c r="BM57" s="15"/>
    </row>
    <row r="58" spans="1:65" outlineLevel="5">
      <c r="A58" s="22">
        <f t="shared" si="5"/>
        <v>2</v>
      </c>
      <c r="B58" s="9">
        <f t="shared" si="13"/>
        <v>44234</v>
      </c>
      <c r="C58" s="51">
        <v>336805</v>
      </c>
      <c r="D58" s="64">
        <f t="shared" si="22"/>
        <v>35</v>
      </c>
      <c r="E58" s="12">
        <v>38</v>
      </c>
      <c r="F58" s="12">
        <v>31</v>
      </c>
      <c r="G58" s="12">
        <v>38</v>
      </c>
      <c r="H58" s="12">
        <v>35</v>
      </c>
      <c r="I58" s="12">
        <v>37</v>
      </c>
      <c r="J58" s="12">
        <v>30</v>
      </c>
      <c r="K58" s="12">
        <v>37</v>
      </c>
      <c r="L58" s="12">
        <v>34</v>
      </c>
      <c r="M58" s="74" t="str">
        <f t="shared" si="23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4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5"/>
        <v/>
      </c>
      <c r="AF58" s="41"/>
      <c r="AG58" s="41"/>
      <c r="AH58" s="41"/>
      <c r="AI58" s="41"/>
      <c r="AJ58" s="41"/>
      <c r="AK58" s="41"/>
      <c r="AL58" s="41"/>
      <c r="AM58" s="41"/>
      <c r="AN58" s="45">
        <f t="shared" si="26"/>
        <v>24.125831820931641</v>
      </c>
      <c r="AO58" s="41">
        <v>1653</v>
      </c>
      <c r="AP58" s="110"/>
      <c r="AQ58" s="111"/>
      <c r="AR58" s="126" t="str">
        <f t="shared" si="27"/>
        <v/>
      </c>
      <c r="AS58" s="126" t="str">
        <f t="shared" si="28"/>
        <v/>
      </c>
      <c r="AT58" s="127">
        <v>1861</v>
      </c>
      <c r="AU58" s="128"/>
      <c r="AV58" s="129"/>
      <c r="AW58" s="126" t="str">
        <f t="shared" si="29"/>
        <v/>
      </c>
      <c r="AX58" s="126" t="str">
        <f t="shared" si="30"/>
        <v/>
      </c>
      <c r="AY58" s="64" t="str">
        <f t="shared" si="31"/>
        <v/>
      </c>
      <c r="AZ58" s="97"/>
      <c r="BA58" s="68"/>
      <c r="BB58" s="68"/>
      <c r="BC58" s="68"/>
      <c r="BD58" s="68"/>
      <c r="BE58" s="15"/>
      <c r="BF58" s="5">
        <f t="shared" si="32"/>
        <v>18704</v>
      </c>
      <c r="BG58" s="42">
        <v>9470</v>
      </c>
      <c r="BH58" s="42"/>
      <c r="BI58" s="42"/>
      <c r="BJ58" s="42">
        <v>9234</v>
      </c>
      <c r="BK58" s="42"/>
      <c r="BL58" s="42"/>
      <c r="BM58" s="15"/>
    </row>
    <row r="59" spans="1:65" outlineLevel="5">
      <c r="A59" s="22">
        <f t="shared" si="5"/>
        <v>2</v>
      </c>
      <c r="B59" s="9">
        <f t="shared" si="13"/>
        <v>44235</v>
      </c>
      <c r="C59" s="51">
        <v>341432</v>
      </c>
      <c r="D59" s="64">
        <f t="shared" si="22"/>
        <v>34.799999999999997</v>
      </c>
      <c r="E59" s="12">
        <v>38</v>
      </c>
      <c r="F59" s="12">
        <v>30</v>
      </c>
      <c r="G59" s="12">
        <v>38</v>
      </c>
      <c r="H59" s="12">
        <v>35</v>
      </c>
      <c r="I59" s="12">
        <v>37</v>
      </c>
      <c r="J59" s="12">
        <v>29</v>
      </c>
      <c r="K59" s="12">
        <v>37</v>
      </c>
      <c r="L59" s="12">
        <v>34</v>
      </c>
      <c r="M59" s="74" t="str">
        <f t="shared" si="23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4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5"/>
        <v/>
      </c>
      <c r="AF59" s="41"/>
      <c r="AG59" s="41"/>
      <c r="AH59" s="41"/>
      <c r="AI59" s="41"/>
      <c r="AJ59" s="41"/>
      <c r="AK59" s="41"/>
      <c r="AL59" s="41"/>
      <c r="AM59" s="41"/>
      <c r="AN59" s="45">
        <f t="shared" si="26"/>
        <v>23.808955223880599</v>
      </c>
      <c r="AO59" s="41">
        <v>1675</v>
      </c>
      <c r="AP59" s="110"/>
      <c r="AQ59" s="111"/>
      <c r="AR59" s="126" t="str">
        <f t="shared" si="27"/>
        <v/>
      </c>
      <c r="AS59" s="126" t="str">
        <f t="shared" si="28"/>
        <v/>
      </c>
      <c r="AT59" s="127">
        <v>1847</v>
      </c>
      <c r="AU59" s="128"/>
      <c r="AV59" s="129"/>
      <c r="AW59" s="126" t="str">
        <f t="shared" si="29"/>
        <v/>
      </c>
      <c r="AX59" s="126" t="str">
        <f t="shared" si="30"/>
        <v/>
      </c>
      <c r="AY59" s="64" t="str">
        <f t="shared" si="31"/>
        <v/>
      </c>
      <c r="AZ59" s="97">
        <v>77.900000000000006</v>
      </c>
      <c r="BA59" s="68"/>
      <c r="BB59" s="68"/>
      <c r="BC59" s="68"/>
      <c r="BD59" s="68"/>
      <c r="BE59" s="15"/>
      <c r="BF59" s="5">
        <f t="shared" si="32"/>
        <v>20712</v>
      </c>
      <c r="BG59" s="42">
        <v>9500</v>
      </c>
      <c r="BH59" s="42"/>
      <c r="BI59" s="42"/>
      <c r="BJ59" s="42">
        <v>11212</v>
      </c>
      <c r="BK59" s="42"/>
      <c r="BL59" s="42"/>
      <c r="BM59" s="15"/>
    </row>
    <row r="60" spans="1:65" outlineLevel="5">
      <c r="A60" s="22">
        <f t="shared" si="5"/>
        <v>2</v>
      </c>
      <c r="B60" s="9">
        <f t="shared" si="13"/>
        <v>44236</v>
      </c>
      <c r="C60" s="51">
        <v>353405</v>
      </c>
      <c r="D60" s="64">
        <f t="shared" si="22"/>
        <v>35</v>
      </c>
      <c r="E60" s="12">
        <v>38</v>
      </c>
      <c r="F60" s="12">
        <v>31</v>
      </c>
      <c r="G60" s="12">
        <v>38</v>
      </c>
      <c r="H60" s="12">
        <v>35</v>
      </c>
      <c r="I60" s="12">
        <v>37</v>
      </c>
      <c r="J60" s="12">
        <v>30</v>
      </c>
      <c r="K60" s="12">
        <v>37</v>
      </c>
      <c r="L60" s="12">
        <v>34</v>
      </c>
      <c r="M60" s="74" t="str">
        <f t="shared" si="23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4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5"/>
        <v/>
      </c>
      <c r="AF60" s="41"/>
      <c r="AG60" s="41"/>
      <c r="AH60" s="41"/>
      <c r="AI60" s="41"/>
      <c r="AJ60" s="41"/>
      <c r="AK60" s="41"/>
      <c r="AL60" s="41"/>
      <c r="AM60" s="41"/>
      <c r="AN60" s="45">
        <f t="shared" si="26"/>
        <v>20.923399790136411</v>
      </c>
      <c r="AO60" s="41">
        <v>1906</v>
      </c>
      <c r="AP60" s="110"/>
      <c r="AQ60" s="111"/>
      <c r="AR60" s="126" t="str">
        <f t="shared" si="27"/>
        <v/>
      </c>
      <c r="AS60" s="126" t="str">
        <f t="shared" si="28"/>
        <v/>
      </c>
      <c r="AT60" s="127">
        <v>1850</v>
      </c>
      <c r="AU60" s="128"/>
      <c r="AV60" s="129"/>
      <c r="AW60" s="126" t="str">
        <f t="shared" si="29"/>
        <v/>
      </c>
      <c r="AX60" s="126" t="str">
        <f t="shared" si="30"/>
        <v/>
      </c>
      <c r="AY60" s="64" t="str">
        <f t="shared" si="31"/>
        <v/>
      </c>
      <c r="AZ60" s="97">
        <v>77.900000000000006</v>
      </c>
      <c r="BA60" s="68"/>
      <c r="BB60" s="68"/>
      <c r="BC60" s="68"/>
      <c r="BD60" s="68"/>
      <c r="BE60" s="15"/>
      <c r="BF60" s="5">
        <f t="shared" si="32"/>
        <v>19081</v>
      </c>
      <c r="BG60" s="42">
        <v>9510</v>
      </c>
      <c r="BH60" s="42"/>
      <c r="BI60" s="42"/>
      <c r="BJ60" s="42">
        <v>9571</v>
      </c>
      <c r="BK60" s="42"/>
      <c r="BL60" s="42"/>
      <c r="BM60" s="15"/>
    </row>
    <row r="61" spans="1:65" outlineLevel="5">
      <c r="A61" s="22">
        <f t="shared" si="5"/>
        <v>2</v>
      </c>
      <c r="B61" s="9">
        <f t="shared" si="13"/>
        <v>44237</v>
      </c>
      <c r="C61" s="51">
        <v>354565</v>
      </c>
      <c r="D61" s="64">
        <f t="shared" si="22"/>
        <v>34.5</v>
      </c>
      <c r="E61" s="12">
        <v>37</v>
      </c>
      <c r="F61" s="12">
        <v>30</v>
      </c>
      <c r="G61" s="12">
        <v>38</v>
      </c>
      <c r="H61" s="12">
        <v>35</v>
      </c>
      <c r="I61" s="12">
        <v>36</v>
      </c>
      <c r="J61" s="12">
        <v>29</v>
      </c>
      <c r="K61" s="12">
        <v>37</v>
      </c>
      <c r="L61" s="12">
        <v>34</v>
      </c>
      <c r="M61" s="74" t="str">
        <f t="shared" si="23"/>
        <v/>
      </c>
      <c r="N61" s="86"/>
      <c r="O61" s="86"/>
      <c r="P61" s="86"/>
      <c r="Q61" s="86"/>
      <c r="R61" s="83"/>
      <c r="S61" s="83"/>
      <c r="T61" s="83"/>
      <c r="U61" s="83"/>
      <c r="V61" s="5" t="str">
        <f t="shared" si="24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5"/>
        <v/>
      </c>
      <c r="AF61" s="41"/>
      <c r="AG61" s="41"/>
      <c r="AH61" s="41"/>
      <c r="AI61" s="41"/>
      <c r="AJ61" s="41"/>
      <c r="AK61" s="41"/>
      <c r="AL61" s="41"/>
      <c r="AM61" s="41"/>
      <c r="AN61" s="45">
        <f t="shared" si="26"/>
        <v>22.442318514350028</v>
      </c>
      <c r="AO61" s="41">
        <v>1777</v>
      </c>
      <c r="AP61" s="110"/>
      <c r="AQ61" s="111"/>
      <c r="AR61" s="126" t="str">
        <f t="shared" si="27"/>
        <v/>
      </c>
      <c r="AS61" s="126" t="str">
        <f t="shared" si="28"/>
        <v/>
      </c>
      <c r="AT61" s="127">
        <v>1886</v>
      </c>
      <c r="AU61" s="128"/>
      <c r="AV61" s="129"/>
      <c r="AW61" s="126" t="str">
        <f t="shared" si="29"/>
        <v/>
      </c>
      <c r="AX61" s="126" t="str">
        <f t="shared" si="30"/>
        <v/>
      </c>
      <c r="AY61" s="64" t="str">
        <f t="shared" si="31"/>
        <v/>
      </c>
      <c r="AZ61" s="97">
        <v>78.599999999999994</v>
      </c>
      <c r="BA61" s="68"/>
      <c r="BB61" s="68"/>
      <c r="BC61" s="68"/>
      <c r="BD61" s="68"/>
      <c r="BE61" s="15"/>
      <c r="BF61" s="5">
        <f t="shared" si="32"/>
        <v>22001</v>
      </c>
      <c r="BG61" s="42">
        <v>9480</v>
      </c>
      <c r="BH61" s="42"/>
      <c r="BI61" s="42"/>
      <c r="BJ61" s="42">
        <v>12521</v>
      </c>
      <c r="BK61" s="42"/>
      <c r="BL61" s="42"/>
      <c r="BM61" s="15"/>
    </row>
    <row r="62" spans="1:65" outlineLevel="5">
      <c r="A62" s="22">
        <f t="shared" si="5"/>
        <v>2</v>
      </c>
      <c r="B62" s="9">
        <f t="shared" si="13"/>
        <v>44238</v>
      </c>
      <c r="C62" s="51">
        <v>347913</v>
      </c>
      <c r="D62" s="64">
        <f t="shared" si="22"/>
        <v>34.799999999999997</v>
      </c>
      <c r="E62" s="12">
        <v>37</v>
      </c>
      <c r="F62" s="12">
        <v>31</v>
      </c>
      <c r="G62" s="12">
        <v>38</v>
      </c>
      <c r="H62" s="12">
        <v>35</v>
      </c>
      <c r="I62" s="12">
        <v>36</v>
      </c>
      <c r="J62" s="12">
        <v>30</v>
      </c>
      <c r="K62" s="12">
        <v>37</v>
      </c>
      <c r="L62" s="12">
        <v>34</v>
      </c>
      <c r="M62" s="74" t="str">
        <f t="shared" si="23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4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5"/>
        <v/>
      </c>
      <c r="AF62" s="41"/>
      <c r="AG62" s="41"/>
      <c r="AH62" s="41"/>
      <c r="AI62" s="41"/>
      <c r="AJ62" s="41"/>
      <c r="AK62" s="41"/>
      <c r="AL62" s="41"/>
      <c r="AM62" s="41"/>
      <c r="AN62" s="45">
        <f t="shared" si="26"/>
        <v>23.541912632821724</v>
      </c>
      <c r="AO62" s="41">
        <v>1694</v>
      </c>
      <c r="AP62" s="110"/>
      <c r="AQ62" s="111"/>
      <c r="AR62" s="126" t="str">
        <f t="shared" si="27"/>
        <v/>
      </c>
      <c r="AS62" s="126" t="str">
        <f t="shared" si="28"/>
        <v/>
      </c>
      <c r="AT62" s="127">
        <v>1879</v>
      </c>
      <c r="AU62" s="128"/>
      <c r="AV62" s="129"/>
      <c r="AW62" s="126" t="str">
        <f t="shared" si="29"/>
        <v/>
      </c>
      <c r="AX62" s="126" t="str">
        <f t="shared" si="30"/>
        <v/>
      </c>
      <c r="AY62" s="64" t="str">
        <f t="shared" si="31"/>
        <v/>
      </c>
      <c r="AZ62" s="97"/>
      <c r="BA62" s="68"/>
      <c r="BB62" s="68"/>
      <c r="BC62" s="68"/>
      <c r="BD62" s="68"/>
      <c r="BE62" s="15"/>
      <c r="BF62" s="5">
        <f t="shared" si="32"/>
        <v>19451</v>
      </c>
      <c r="BG62" s="42">
        <v>9470</v>
      </c>
      <c r="BH62" s="42"/>
      <c r="BI62" s="42"/>
      <c r="BJ62" s="42">
        <v>9981</v>
      </c>
      <c r="BK62" s="42"/>
      <c r="BL62" s="42"/>
      <c r="BM62" s="15"/>
    </row>
    <row r="63" spans="1:65" outlineLevel="5">
      <c r="A63" s="22">
        <f t="shared" si="5"/>
        <v>2</v>
      </c>
      <c r="B63" s="9">
        <f t="shared" si="13"/>
        <v>44239</v>
      </c>
      <c r="C63" s="51">
        <v>319989</v>
      </c>
      <c r="D63" s="64">
        <f t="shared" si="22"/>
        <v>34.799999999999997</v>
      </c>
      <c r="E63" s="12">
        <v>37</v>
      </c>
      <c r="F63" s="12">
        <v>30</v>
      </c>
      <c r="G63" s="12">
        <v>39</v>
      </c>
      <c r="H63" s="12">
        <v>35</v>
      </c>
      <c r="I63" s="12">
        <v>36</v>
      </c>
      <c r="J63" s="12">
        <v>29</v>
      </c>
      <c r="K63" s="12">
        <v>38</v>
      </c>
      <c r="L63" s="12">
        <v>34</v>
      </c>
      <c r="M63" s="74" t="str">
        <f t="shared" si="23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4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5"/>
        <v/>
      </c>
      <c r="AF63" s="41"/>
      <c r="AG63" s="41"/>
      <c r="AH63" s="41"/>
      <c r="AI63" s="41"/>
      <c r="AJ63" s="41"/>
      <c r="AK63" s="41"/>
      <c r="AL63" s="41"/>
      <c r="AM63" s="41"/>
      <c r="AN63" s="45">
        <f t="shared" si="26"/>
        <v>23.294392523364486</v>
      </c>
      <c r="AO63" s="41">
        <v>1712</v>
      </c>
      <c r="AP63" s="110"/>
      <c r="AQ63" s="111"/>
      <c r="AR63" s="126" t="str">
        <f t="shared" si="27"/>
        <v/>
      </c>
      <c r="AS63" s="126" t="str">
        <f t="shared" si="28"/>
        <v/>
      </c>
      <c r="AT63" s="127">
        <v>1787</v>
      </c>
      <c r="AU63" s="128"/>
      <c r="AV63" s="129"/>
      <c r="AW63" s="126" t="str">
        <f t="shared" si="29"/>
        <v/>
      </c>
      <c r="AX63" s="126" t="str">
        <f t="shared" si="30"/>
        <v/>
      </c>
      <c r="AY63" s="64" t="str">
        <f t="shared" si="31"/>
        <v/>
      </c>
      <c r="AZ63" s="97"/>
      <c r="BA63" s="68"/>
      <c r="BB63" s="68"/>
      <c r="BC63" s="68"/>
      <c r="BD63" s="68"/>
      <c r="BE63" s="15"/>
      <c r="BF63" s="5">
        <f t="shared" si="32"/>
        <v>19459</v>
      </c>
      <c r="BG63" s="42">
        <v>9480</v>
      </c>
      <c r="BH63" s="42"/>
      <c r="BI63" s="42"/>
      <c r="BJ63" s="42">
        <v>9979</v>
      </c>
      <c r="BK63" s="42"/>
      <c r="BL63" s="42"/>
      <c r="BM63" s="15"/>
    </row>
    <row r="64" spans="1:65" outlineLevel="5">
      <c r="A64" s="22">
        <f t="shared" si="5"/>
        <v>2</v>
      </c>
      <c r="B64" s="9">
        <f t="shared" si="13"/>
        <v>44240</v>
      </c>
      <c r="C64" s="51">
        <v>318649</v>
      </c>
      <c r="D64" s="64">
        <f t="shared" si="22"/>
        <v>34.5</v>
      </c>
      <c r="E64" s="12">
        <v>37</v>
      </c>
      <c r="F64" s="12">
        <v>30</v>
      </c>
      <c r="G64" s="12">
        <v>38</v>
      </c>
      <c r="H64" s="12">
        <v>35</v>
      </c>
      <c r="I64" s="12">
        <v>36</v>
      </c>
      <c r="J64" s="12">
        <v>29</v>
      </c>
      <c r="K64" s="12">
        <v>37</v>
      </c>
      <c r="L64" s="12">
        <v>34</v>
      </c>
      <c r="M64" s="74" t="str">
        <f t="shared" si="23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4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5"/>
        <v/>
      </c>
      <c r="AF64" s="41"/>
      <c r="AG64" s="41"/>
      <c r="AH64" s="41"/>
      <c r="AI64" s="41"/>
      <c r="AJ64" s="41"/>
      <c r="AK64" s="41"/>
      <c r="AL64" s="41"/>
      <c r="AM64" s="41"/>
      <c r="AN64" s="45">
        <f t="shared" si="26"/>
        <v>24.361637141111789</v>
      </c>
      <c r="AO64" s="41">
        <v>1637</v>
      </c>
      <c r="AP64" s="110"/>
      <c r="AQ64" s="111"/>
      <c r="AR64" s="126" t="str">
        <f t="shared" si="27"/>
        <v/>
      </c>
      <c r="AS64" s="126" t="str">
        <f t="shared" si="28"/>
        <v/>
      </c>
      <c r="AT64" s="127">
        <v>1816</v>
      </c>
      <c r="AU64" s="128"/>
      <c r="AV64" s="129"/>
      <c r="AW64" s="126" t="str">
        <f t="shared" si="29"/>
        <v/>
      </c>
      <c r="AX64" s="126" t="str">
        <f t="shared" si="30"/>
        <v/>
      </c>
      <c r="AY64" s="64" t="str">
        <f t="shared" si="31"/>
        <v/>
      </c>
      <c r="AZ64" s="97"/>
      <c r="BA64" s="68"/>
      <c r="BB64" s="68"/>
      <c r="BC64" s="68"/>
      <c r="BD64" s="68"/>
      <c r="BE64" s="15"/>
      <c r="BF64" s="5">
        <f t="shared" si="32"/>
        <v>19438</v>
      </c>
      <c r="BG64" s="42">
        <v>9460</v>
      </c>
      <c r="BH64" s="42"/>
      <c r="BI64" s="42"/>
      <c r="BJ64" s="42">
        <v>9978</v>
      </c>
      <c r="BK64" s="42"/>
      <c r="BL64" s="42"/>
      <c r="BM64" s="15"/>
    </row>
    <row r="65" spans="1:65" outlineLevel="5">
      <c r="A65" s="22">
        <f t="shared" si="5"/>
        <v>2</v>
      </c>
      <c r="B65" s="9">
        <f t="shared" si="13"/>
        <v>44241</v>
      </c>
      <c r="C65" s="51">
        <v>352308</v>
      </c>
      <c r="D65" s="64">
        <f t="shared" si="22"/>
        <v>34.299999999999997</v>
      </c>
      <c r="E65" s="12">
        <v>37</v>
      </c>
      <c r="F65" s="12">
        <v>30</v>
      </c>
      <c r="G65" s="12">
        <v>38</v>
      </c>
      <c r="H65" s="12">
        <v>34</v>
      </c>
      <c r="I65" s="12">
        <v>36</v>
      </c>
      <c r="J65" s="12">
        <v>29</v>
      </c>
      <c r="K65" s="12">
        <v>37</v>
      </c>
      <c r="L65" s="12">
        <v>33</v>
      </c>
      <c r="M65" s="74" t="str">
        <f t="shared" si="23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4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5"/>
        <v/>
      </c>
      <c r="AF65" s="41"/>
      <c r="AG65" s="41"/>
      <c r="AH65" s="41"/>
      <c r="AI65" s="41"/>
      <c r="AJ65" s="41"/>
      <c r="AK65" s="41"/>
      <c r="AL65" s="41"/>
      <c r="AM65" s="41"/>
      <c r="AN65" s="45">
        <f t="shared" si="26"/>
        <v>19.463152757442653</v>
      </c>
      <c r="AO65" s="41">
        <v>2049</v>
      </c>
      <c r="AP65" s="110"/>
      <c r="AQ65" s="111"/>
      <c r="AR65" s="126" t="str">
        <f t="shared" si="27"/>
        <v/>
      </c>
      <c r="AS65" s="126" t="str">
        <f t="shared" si="28"/>
        <v/>
      </c>
      <c r="AT65" s="127">
        <v>1883</v>
      </c>
      <c r="AU65" s="128"/>
      <c r="AV65" s="129"/>
      <c r="AW65" s="126" t="str">
        <f t="shared" si="29"/>
        <v/>
      </c>
      <c r="AX65" s="126" t="str">
        <f t="shared" si="30"/>
        <v/>
      </c>
      <c r="AY65" s="64" t="str">
        <f t="shared" si="31"/>
        <v/>
      </c>
      <c r="AZ65" s="97"/>
      <c r="BA65" s="68"/>
      <c r="BB65" s="68"/>
      <c r="BC65" s="68"/>
      <c r="BD65" s="68"/>
      <c r="BE65" s="15"/>
      <c r="BF65" s="5">
        <f t="shared" si="32"/>
        <v>19410</v>
      </c>
      <c r="BG65" s="42">
        <v>9430</v>
      </c>
      <c r="BH65" s="42"/>
      <c r="BI65" s="42"/>
      <c r="BJ65" s="42">
        <v>9980</v>
      </c>
      <c r="BK65" s="42"/>
      <c r="BL65" s="42"/>
      <c r="BM65" s="15"/>
    </row>
    <row r="66" spans="1:65" outlineLevel="5">
      <c r="A66" s="22">
        <f t="shared" si="5"/>
        <v>2</v>
      </c>
      <c r="B66" s="9">
        <f t="shared" si="13"/>
        <v>44242</v>
      </c>
      <c r="C66" s="51">
        <v>398232</v>
      </c>
      <c r="D66" s="64">
        <f t="shared" si="22"/>
        <v>34</v>
      </c>
      <c r="E66" s="12">
        <v>37</v>
      </c>
      <c r="F66" s="12">
        <v>30</v>
      </c>
      <c r="G66" s="12">
        <v>37</v>
      </c>
      <c r="H66" s="12">
        <v>34</v>
      </c>
      <c r="I66" s="12">
        <v>36</v>
      </c>
      <c r="J66" s="12">
        <v>29</v>
      </c>
      <c r="K66" s="12">
        <v>36</v>
      </c>
      <c r="L66" s="12">
        <v>33</v>
      </c>
      <c r="M66" s="74" t="str">
        <f t="shared" si="23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4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5"/>
        <v/>
      </c>
      <c r="AF66" s="41"/>
      <c r="AG66" s="41"/>
      <c r="AH66" s="41"/>
      <c r="AI66" s="41"/>
      <c r="AJ66" s="41"/>
      <c r="AK66" s="41"/>
      <c r="AL66" s="41"/>
      <c r="AM66" s="41"/>
      <c r="AN66" s="45">
        <f t="shared" si="26"/>
        <v>23.362624487404805</v>
      </c>
      <c r="AO66" s="41">
        <v>1707</v>
      </c>
      <c r="AP66" s="110"/>
      <c r="AQ66" s="111"/>
      <c r="AR66" s="126" t="str">
        <f t="shared" si="27"/>
        <v/>
      </c>
      <c r="AS66" s="126" t="str">
        <f t="shared" si="28"/>
        <v/>
      </c>
      <c r="AT66" s="127">
        <v>1885</v>
      </c>
      <c r="AU66" s="128"/>
      <c r="AV66" s="129"/>
      <c r="AW66" s="126" t="str">
        <f t="shared" si="29"/>
        <v/>
      </c>
      <c r="AX66" s="126" t="str">
        <f t="shared" si="30"/>
        <v/>
      </c>
      <c r="AY66" s="64" t="str">
        <f t="shared" si="31"/>
        <v/>
      </c>
      <c r="AZ66" s="97">
        <v>79.3</v>
      </c>
      <c r="BA66" s="68"/>
      <c r="BB66" s="68"/>
      <c r="BC66" s="68"/>
      <c r="BD66" s="68"/>
      <c r="BE66" s="15"/>
      <c r="BF66" s="5">
        <f t="shared" si="32"/>
        <v>17519</v>
      </c>
      <c r="BG66" s="42">
        <v>10530</v>
      </c>
      <c r="BH66" s="42"/>
      <c r="BI66" s="42"/>
      <c r="BJ66" s="42">
        <v>6989</v>
      </c>
      <c r="BK66" s="42"/>
      <c r="BL66" s="42"/>
      <c r="BM66" s="15"/>
    </row>
    <row r="67" spans="1:65" outlineLevel="5">
      <c r="A67" s="22">
        <f t="shared" si="5"/>
        <v>2</v>
      </c>
      <c r="B67" s="9">
        <f t="shared" si="13"/>
        <v>44243</v>
      </c>
      <c r="C67" s="51">
        <v>353167</v>
      </c>
      <c r="D67" s="64">
        <f t="shared" si="22"/>
        <v>34.5</v>
      </c>
      <c r="E67" s="12">
        <v>36</v>
      </c>
      <c r="F67" s="12">
        <v>30</v>
      </c>
      <c r="G67" s="12">
        <v>39</v>
      </c>
      <c r="H67" s="12">
        <v>35</v>
      </c>
      <c r="I67" s="12">
        <v>35</v>
      </c>
      <c r="J67" s="12">
        <v>29</v>
      </c>
      <c r="K67" s="12">
        <v>38</v>
      </c>
      <c r="L67" s="12">
        <v>34</v>
      </c>
      <c r="M67" s="74" t="str">
        <f t="shared" si="23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4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5"/>
        <v/>
      </c>
      <c r="AF67" s="41"/>
      <c r="AG67" s="41"/>
      <c r="AH67" s="41"/>
      <c r="AI67" s="41"/>
      <c r="AJ67" s="41"/>
      <c r="AK67" s="41"/>
      <c r="AL67" s="41"/>
      <c r="AM67" s="41"/>
      <c r="AN67" s="45">
        <f t="shared" si="26"/>
        <v>20.556701030927837</v>
      </c>
      <c r="AO67" s="41">
        <v>1940</v>
      </c>
      <c r="AP67" s="110"/>
      <c r="AQ67" s="111"/>
      <c r="AR67" s="126" t="str">
        <f t="shared" si="27"/>
        <v/>
      </c>
      <c r="AS67" s="126" t="str">
        <f t="shared" si="28"/>
        <v/>
      </c>
      <c r="AT67" s="127">
        <v>1880</v>
      </c>
      <c r="AU67" s="128"/>
      <c r="AV67" s="129"/>
      <c r="AW67" s="126" t="str">
        <f t="shared" si="29"/>
        <v/>
      </c>
      <c r="AX67" s="126" t="str">
        <f t="shared" si="30"/>
        <v/>
      </c>
      <c r="AY67" s="64" t="str">
        <f t="shared" si="31"/>
        <v/>
      </c>
      <c r="AZ67" s="97">
        <v>79.5</v>
      </c>
      <c r="BA67" s="68"/>
      <c r="BB67" s="68"/>
      <c r="BC67" s="68"/>
      <c r="BD67" s="68"/>
      <c r="BE67" s="15"/>
      <c r="BF67" s="5">
        <f t="shared" si="32"/>
        <v>21212</v>
      </c>
      <c r="BG67" s="42">
        <v>12450</v>
      </c>
      <c r="BH67" s="42"/>
      <c r="BI67" s="42"/>
      <c r="BJ67" s="42">
        <v>8762</v>
      </c>
      <c r="BK67" s="42"/>
      <c r="BL67" s="42"/>
      <c r="BM67" s="15"/>
    </row>
    <row r="68" spans="1:65" outlineLevel="5">
      <c r="A68" s="22">
        <f t="shared" si="5"/>
        <v>2</v>
      </c>
      <c r="B68" s="9">
        <f t="shared" si="13"/>
        <v>44244</v>
      </c>
      <c r="C68" s="51">
        <v>357513</v>
      </c>
      <c r="D68" s="64">
        <f t="shared" si="22"/>
        <v>35.299999999999997</v>
      </c>
      <c r="E68" s="12">
        <v>38</v>
      </c>
      <c r="F68" s="12">
        <v>31</v>
      </c>
      <c r="G68" s="12">
        <v>39</v>
      </c>
      <c r="H68" s="12">
        <v>35</v>
      </c>
      <c r="I68" s="12">
        <v>37</v>
      </c>
      <c r="J68" s="12">
        <v>30</v>
      </c>
      <c r="K68" s="12">
        <v>38</v>
      </c>
      <c r="L68" s="12">
        <v>34</v>
      </c>
      <c r="M68" s="74" t="str">
        <f t="shared" si="23"/>
        <v/>
      </c>
      <c r="N68" s="86"/>
      <c r="O68" s="86"/>
      <c r="P68" s="86"/>
      <c r="Q68" s="86"/>
      <c r="R68" s="83"/>
      <c r="S68" s="83"/>
      <c r="T68" s="83"/>
      <c r="U68" s="83"/>
      <c r="V68" s="5" t="str">
        <f t="shared" si="24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5"/>
        <v/>
      </c>
      <c r="AF68" s="41"/>
      <c r="AG68" s="41"/>
      <c r="AH68" s="41"/>
      <c r="AI68" s="41"/>
      <c r="AJ68" s="41"/>
      <c r="AK68" s="41"/>
      <c r="AL68" s="41"/>
      <c r="AM68" s="41"/>
      <c r="AN68" s="45">
        <f t="shared" si="26"/>
        <v>22.057522123893804</v>
      </c>
      <c r="AO68" s="41">
        <v>1808</v>
      </c>
      <c r="AP68" s="110"/>
      <c r="AQ68" s="111"/>
      <c r="AR68" s="126" t="str">
        <f t="shared" si="27"/>
        <v/>
      </c>
      <c r="AS68" s="126" t="str">
        <f t="shared" si="28"/>
        <v/>
      </c>
      <c r="AT68" s="127">
        <v>1885</v>
      </c>
      <c r="AU68" s="128"/>
      <c r="AV68" s="129"/>
      <c r="AW68" s="126" t="str">
        <f t="shared" si="29"/>
        <v/>
      </c>
      <c r="AX68" s="126" t="str">
        <f t="shared" si="30"/>
        <v/>
      </c>
      <c r="AY68" s="64" t="str">
        <f t="shared" si="31"/>
        <v/>
      </c>
      <c r="AZ68" s="97">
        <v>78.900000000000006</v>
      </c>
      <c r="BA68" s="68"/>
      <c r="BB68" s="68"/>
      <c r="BC68" s="68"/>
      <c r="BD68" s="68"/>
      <c r="BE68" s="15"/>
      <c r="BF68" s="5">
        <f t="shared" si="32"/>
        <v>18417</v>
      </c>
      <c r="BG68" s="42">
        <v>12500</v>
      </c>
      <c r="BH68" s="42"/>
      <c r="BI68" s="42"/>
      <c r="BJ68" s="42">
        <v>5917</v>
      </c>
      <c r="BK68" s="42"/>
      <c r="BL68" s="42"/>
      <c r="BM68" s="15"/>
    </row>
    <row r="69" spans="1:65" outlineLevel="5">
      <c r="A69" s="22">
        <f t="shared" si="5"/>
        <v>2</v>
      </c>
      <c r="B69" s="9">
        <f t="shared" si="13"/>
        <v>44245</v>
      </c>
      <c r="C69" s="51">
        <v>353936</v>
      </c>
      <c r="D69" s="64">
        <f t="shared" si="22"/>
        <v>35.299999999999997</v>
      </c>
      <c r="E69" s="12">
        <v>38</v>
      </c>
      <c r="F69" s="12">
        <v>31</v>
      </c>
      <c r="G69" s="12">
        <v>39</v>
      </c>
      <c r="H69" s="12">
        <v>35</v>
      </c>
      <c r="I69" s="12">
        <v>37</v>
      </c>
      <c r="J69" s="12">
        <v>30</v>
      </c>
      <c r="K69" s="12">
        <v>38</v>
      </c>
      <c r="L69" s="12">
        <v>34</v>
      </c>
      <c r="M69" s="74" t="str">
        <f t="shared" si="23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4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5"/>
        <v/>
      </c>
      <c r="AF69" s="41"/>
      <c r="AG69" s="41"/>
      <c r="AH69" s="41"/>
      <c r="AI69" s="41"/>
      <c r="AJ69" s="41"/>
      <c r="AK69" s="41"/>
      <c r="AL69" s="41"/>
      <c r="AM69" s="41"/>
      <c r="AN69" s="45">
        <f t="shared" si="26"/>
        <v>22.155555555555555</v>
      </c>
      <c r="AO69" s="41">
        <v>1800</v>
      </c>
      <c r="AP69" s="110"/>
      <c r="AQ69" s="111"/>
      <c r="AR69" s="126" t="str">
        <f t="shared" si="27"/>
        <v/>
      </c>
      <c r="AS69" s="126" t="str">
        <f t="shared" si="28"/>
        <v/>
      </c>
      <c r="AT69" s="127">
        <v>1885</v>
      </c>
      <c r="AU69" s="128"/>
      <c r="AV69" s="129"/>
      <c r="AW69" s="126" t="str">
        <f t="shared" si="29"/>
        <v/>
      </c>
      <c r="AX69" s="126" t="str">
        <f t="shared" si="30"/>
        <v/>
      </c>
      <c r="AY69" s="64" t="str">
        <f t="shared" si="31"/>
        <v/>
      </c>
      <c r="AZ69" s="97">
        <v>80.099999999999994</v>
      </c>
      <c r="BA69" s="68"/>
      <c r="BB69" s="68"/>
      <c r="BC69" s="68"/>
      <c r="BD69" s="68"/>
      <c r="BE69" s="15"/>
      <c r="BF69" s="5">
        <f t="shared" si="32"/>
        <v>21213</v>
      </c>
      <c r="BG69" s="42">
        <v>12510</v>
      </c>
      <c r="BH69" s="42"/>
      <c r="BI69" s="42"/>
      <c r="BJ69" s="42">
        <v>8703</v>
      </c>
      <c r="BK69" s="42"/>
      <c r="BL69" s="42"/>
      <c r="BM69" s="15"/>
    </row>
    <row r="70" spans="1:65" outlineLevel="5">
      <c r="A70" s="22">
        <f t="shared" si="5"/>
        <v>2</v>
      </c>
      <c r="B70" s="9">
        <f t="shared" si="13"/>
        <v>44246</v>
      </c>
      <c r="C70" s="51">
        <v>356967</v>
      </c>
      <c r="D70" s="64">
        <f t="shared" si="22"/>
        <v>35.299999999999997</v>
      </c>
      <c r="E70" s="12">
        <v>38</v>
      </c>
      <c r="F70" s="12">
        <v>31</v>
      </c>
      <c r="G70" s="12">
        <v>39</v>
      </c>
      <c r="H70" s="12">
        <v>35</v>
      </c>
      <c r="I70" s="12">
        <v>37</v>
      </c>
      <c r="J70" s="12">
        <v>30</v>
      </c>
      <c r="K70" s="12">
        <v>38</v>
      </c>
      <c r="L70" s="12">
        <v>34</v>
      </c>
      <c r="M70" s="74">
        <f t="shared" si="23"/>
        <v>7.3</v>
      </c>
      <c r="N70" s="86">
        <v>7.31</v>
      </c>
      <c r="O70" s="86">
        <v>7.22</v>
      </c>
      <c r="P70" s="86">
        <v>7.25</v>
      </c>
      <c r="Q70" s="86">
        <v>7.41</v>
      </c>
      <c r="R70" s="83">
        <v>7.44</v>
      </c>
      <c r="S70" s="83">
        <v>7.25</v>
      </c>
      <c r="T70" s="83"/>
      <c r="U70" s="83"/>
      <c r="V70" s="5" t="str">
        <f t="shared" si="24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5"/>
        <v/>
      </c>
      <c r="AF70" s="41"/>
      <c r="AG70" s="41"/>
      <c r="AH70" s="41"/>
      <c r="AI70" s="41"/>
      <c r="AJ70" s="41"/>
      <c r="AK70" s="41"/>
      <c r="AL70" s="41"/>
      <c r="AM70" s="41"/>
      <c r="AN70" s="45">
        <f t="shared" si="26"/>
        <v>23.980757666867106</v>
      </c>
      <c r="AO70" s="41">
        <v>1663</v>
      </c>
      <c r="AP70" s="110">
        <v>5.27</v>
      </c>
      <c r="AQ70" s="111">
        <v>4.08</v>
      </c>
      <c r="AR70" s="126">
        <f t="shared" si="27"/>
        <v>77.41935483870968</v>
      </c>
      <c r="AS70" s="126">
        <f t="shared" si="28"/>
        <v>22.58064516129032</v>
      </c>
      <c r="AT70" s="127">
        <v>1565</v>
      </c>
      <c r="AU70" s="128">
        <v>2.2000000000000002</v>
      </c>
      <c r="AV70" s="129">
        <v>1.28</v>
      </c>
      <c r="AW70" s="126">
        <f t="shared" si="29"/>
        <v>58.18181818181818</v>
      </c>
      <c r="AX70" s="126">
        <f t="shared" si="30"/>
        <v>41.81818181818182</v>
      </c>
      <c r="AY70" s="64">
        <f t="shared" si="31"/>
        <v>59.420289855072483</v>
      </c>
      <c r="AZ70" s="97">
        <v>79.599999999999994</v>
      </c>
      <c r="BA70" s="68"/>
      <c r="BB70" s="68"/>
      <c r="BC70" s="68"/>
      <c r="BD70" s="68"/>
      <c r="BE70" s="15"/>
      <c r="BF70" s="5">
        <f t="shared" si="32"/>
        <v>19645</v>
      </c>
      <c r="BG70" s="42">
        <v>11310</v>
      </c>
      <c r="BH70" s="42"/>
      <c r="BI70" s="42"/>
      <c r="BJ70" s="42">
        <v>8335</v>
      </c>
      <c r="BK70" s="42"/>
      <c r="BL70" s="42"/>
      <c r="BM70" s="15"/>
    </row>
    <row r="71" spans="1:65" outlineLevel="5">
      <c r="A71" s="22">
        <f t="shared" si="5"/>
        <v>2</v>
      </c>
      <c r="B71" s="9">
        <f t="shared" si="13"/>
        <v>44247</v>
      </c>
      <c r="C71" s="51">
        <v>349469</v>
      </c>
      <c r="D71" s="64">
        <f t="shared" si="22"/>
        <v>35.799999999999997</v>
      </c>
      <c r="E71" s="12">
        <v>39</v>
      </c>
      <c r="F71" s="12">
        <v>31</v>
      </c>
      <c r="G71" s="12">
        <v>39</v>
      </c>
      <c r="H71" s="12">
        <v>36</v>
      </c>
      <c r="I71" s="12">
        <v>38</v>
      </c>
      <c r="J71" s="12">
        <v>30</v>
      </c>
      <c r="K71" s="12">
        <v>38</v>
      </c>
      <c r="L71" s="12">
        <v>35</v>
      </c>
      <c r="M71" s="74" t="str">
        <f t="shared" si="23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4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5"/>
        <v/>
      </c>
      <c r="AF71" s="41"/>
      <c r="AG71" s="41"/>
      <c r="AH71" s="41"/>
      <c r="AI71" s="41"/>
      <c r="AJ71" s="41"/>
      <c r="AK71" s="41"/>
      <c r="AL71" s="41"/>
      <c r="AM71" s="41"/>
      <c r="AN71" s="45">
        <f t="shared" si="26"/>
        <v>37.800947867298575</v>
      </c>
      <c r="AO71" s="41">
        <v>1055</v>
      </c>
      <c r="AP71" s="110"/>
      <c r="AQ71" s="111"/>
      <c r="AR71" s="126" t="str">
        <f t="shared" si="27"/>
        <v/>
      </c>
      <c r="AS71" s="126" t="str">
        <f t="shared" si="28"/>
        <v/>
      </c>
      <c r="AT71" s="127">
        <v>920</v>
      </c>
      <c r="AU71" s="128"/>
      <c r="AV71" s="129"/>
      <c r="AW71" s="126" t="str">
        <f t="shared" si="29"/>
        <v/>
      </c>
      <c r="AX71" s="126" t="str">
        <f t="shared" si="30"/>
        <v/>
      </c>
      <c r="AY71" s="64" t="str">
        <f t="shared" si="31"/>
        <v/>
      </c>
      <c r="AZ71" s="97"/>
      <c r="BA71" s="68"/>
      <c r="BB71" s="68"/>
      <c r="BC71" s="68"/>
      <c r="BD71" s="68"/>
      <c r="BE71" s="15"/>
      <c r="BF71" s="5">
        <f t="shared" si="32"/>
        <v>21785</v>
      </c>
      <c r="BG71" s="42">
        <v>9420</v>
      </c>
      <c r="BH71" s="42"/>
      <c r="BI71" s="42"/>
      <c r="BJ71" s="42">
        <v>12365</v>
      </c>
      <c r="BK71" s="42"/>
      <c r="BL71" s="42"/>
      <c r="BM71" s="15"/>
    </row>
    <row r="72" spans="1:65" outlineLevel="5">
      <c r="A72" s="22">
        <f t="shared" si="5"/>
        <v>2</v>
      </c>
      <c r="B72" s="9">
        <f t="shared" si="13"/>
        <v>44248</v>
      </c>
      <c r="C72" s="51">
        <v>328611</v>
      </c>
      <c r="D72" s="64">
        <f t="shared" si="22"/>
        <v>35.799999999999997</v>
      </c>
      <c r="E72" s="12">
        <v>39</v>
      </c>
      <c r="F72" s="12">
        <v>32</v>
      </c>
      <c r="G72" s="12">
        <v>38</v>
      </c>
      <c r="H72" s="12">
        <v>36</v>
      </c>
      <c r="I72" s="12">
        <v>38</v>
      </c>
      <c r="J72" s="12">
        <v>31</v>
      </c>
      <c r="K72" s="12">
        <v>37</v>
      </c>
      <c r="L72" s="12">
        <v>35</v>
      </c>
      <c r="M72" s="74" t="str">
        <f t="shared" si="23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4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5"/>
        <v/>
      </c>
      <c r="AF72" s="41"/>
      <c r="AG72" s="41"/>
      <c r="AH72" s="41"/>
      <c r="AI72" s="41"/>
      <c r="AJ72" s="41"/>
      <c r="AK72" s="41"/>
      <c r="AL72" s="41"/>
      <c r="AM72" s="41"/>
      <c r="AN72" s="45">
        <f t="shared" si="26"/>
        <v>39.329388560157788</v>
      </c>
      <c r="AO72" s="41">
        <v>1014</v>
      </c>
      <c r="AP72" s="110"/>
      <c r="AQ72" s="111"/>
      <c r="AR72" s="126" t="str">
        <f t="shared" si="27"/>
        <v/>
      </c>
      <c r="AS72" s="126" t="str">
        <f t="shared" si="28"/>
        <v/>
      </c>
      <c r="AT72" s="127">
        <v>938</v>
      </c>
      <c r="AU72" s="128"/>
      <c r="AV72" s="129"/>
      <c r="AW72" s="126" t="str">
        <f t="shared" si="29"/>
        <v/>
      </c>
      <c r="AX72" s="126" t="str">
        <f t="shared" si="30"/>
        <v/>
      </c>
      <c r="AY72" s="64" t="str">
        <f t="shared" si="31"/>
        <v/>
      </c>
      <c r="AZ72" s="97"/>
      <c r="BA72" s="68"/>
      <c r="BB72" s="68"/>
      <c r="BC72" s="68"/>
      <c r="BD72" s="68"/>
      <c r="BE72" s="15"/>
      <c r="BF72" s="5">
        <f t="shared" si="32"/>
        <v>15820</v>
      </c>
      <c r="BG72" s="42">
        <v>9410</v>
      </c>
      <c r="BH72" s="42"/>
      <c r="BI72" s="42"/>
      <c r="BJ72" s="42">
        <v>6410</v>
      </c>
      <c r="BK72" s="42"/>
      <c r="BL72" s="42"/>
      <c r="BM72" s="15"/>
    </row>
    <row r="73" spans="1:65" outlineLevel="5">
      <c r="A73" s="22">
        <f t="shared" si="5"/>
        <v>2</v>
      </c>
      <c r="B73" s="9">
        <f t="shared" si="13"/>
        <v>44249</v>
      </c>
      <c r="C73" s="51">
        <v>341794</v>
      </c>
      <c r="D73" s="64">
        <f t="shared" si="22"/>
        <v>35.799999999999997</v>
      </c>
      <c r="E73" s="12">
        <v>38</v>
      </c>
      <c r="F73" s="12">
        <v>32</v>
      </c>
      <c r="G73" s="12">
        <v>39</v>
      </c>
      <c r="H73" s="12">
        <v>36</v>
      </c>
      <c r="I73" s="12">
        <v>37</v>
      </c>
      <c r="J73" s="12">
        <v>31</v>
      </c>
      <c r="K73" s="12">
        <v>38</v>
      </c>
      <c r="L73" s="12">
        <v>35</v>
      </c>
      <c r="M73" s="74" t="str">
        <f t="shared" si="23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4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5"/>
        <v/>
      </c>
      <c r="AF73" s="41"/>
      <c r="AG73" s="41"/>
      <c r="AH73" s="41"/>
      <c r="AI73" s="41"/>
      <c r="AJ73" s="41"/>
      <c r="AK73" s="41"/>
      <c r="AL73" s="41"/>
      <c r="AM73" s="41"/>
      <c r="AN73" s="45">
        <f t="shared" si="26"/>
        <v>48.398058252427184</v>
      </c>
      <c r="AO73" s="41">
        <v>824</v>
      </c>
      <c r="AP73" s="110"/>
      <c r="AQ73" s="111"/>
      <c r="AR73" s="126" t="str">
        <f t="shared" si="27"/>
        <v/>
      </c>
      <c r="AS73" s="126" t="str">
        <f t="shared" si="28"/>
        <v/>
      </c>
      <c r="AT73" s="127">
        <v>1035</v>
      </c>
      <c r="AU73" s="128"/>
      <c r="AV73" s="129"/>
      <c r="AW73" s="126" t="str">
        <f t="shared" si="29"/>
        <v/>
      </c>
      <c r="AX73" s="126" t="str">
        <f t="shared" si="30"/>
        <v/>
      </c>
      <c r="AY73" s="64" t="str">
        <f t="shared" si="31"/>
        <v/>
      </c>
      <c r="AZ73" s="97">
        <v>77.8</v>
      </c>
      <c r="BA73" s="68"/>
      <c r="BB73" s="68"/>
      <c r="BC73" s="68"/>
      <c r="BD73" s="68"/>
      <c r="BE73" s="15"/>
      <c r="BF73" s="5">
        <f t="shared" si="32"/>
        <v>18603</v>
      </c>
      <c r="BG73" s="42">
        <v>9390</v>
      </c>
      <c r="BH73" s="42"/>
      <c r="BI73" s="42"/>
      <c r="BJ73" s="42">
        <v>9213</v>
      </c>
      <c r="BK73" s="42"/>
      <c r="BL73" s="42"/>
      <c r="BM73" s="15"/>
    </row>
    <row r="74" spans="1:65" outlineLevel="5">
      <c r="A74" s="22">
        <f t="shared" si="5"/>
        <v>2</v>
      </c>
      <c r="B74" s="9">
        <f t="shared" si="13"/>
        <v>44250</v>
      </c>
      <c r="C74" s="51">
        <v>353431</v>
      </c>
      <c r="D74" s="64">
        <f t="shared" si="22"/>
        <v>36.299999999999997</v>
      </c>
      <c r="E74" s="12">
        <v>38</v>
      </c>
      <c r="F74" s="12">
        <v>33</v>
      </c>
      <c r="G74" s="12">
        <v>39</v>
      </c>
      <c r="H74" s="12">
        <v>37</v>
      </c>
      <c r="I74" s="12">
        <v>37</v>
      </c>
      <c r="J74" s="12">
        <v>32</v>
      </c>
      <c r="K74" s="12">
        <v>38</v>
      </c>
      <c r="L74" s="12">
        <v>36</v>
      </c>
      <c r="M74" s="74" t="str">
        <f t="shared" si="23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4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5"/>
        <v/>
      </c>
      <c r="AF74" s="41"/>
      <c r="AG74" s="41"/>
      <c r="AH74" s="41"/>
      <c r="AI74" s="41"/>
      <c r="AJ74" s="41"/>
      <c r="AK74" s="41"/>
      <c r="AL74" s="41"/>
      <c r="AM74" s="41"/>
      <c r="AN74" s="45">
        <f t="shared" si="26"/>
        <v>32.985938792390407</v>
      </c>
      <c r="AO74" s="41">
        <v>1209</v>
      </c>
      <c r="AP74" s="110"/>
      <c r="AQ74" s="111"/>
      <c r="AR74" s="126" t="str">
        <f t="shared" si="27"/>
        <v/>
      </c>
      <c r="AS74" s="126" t="str">
        <f t="shared" si="28"/>
        <v/>
      </c>
      <c r="AT74" s="127">
        <v>1381</v>
      </c>
      <c r="AU74" s="128"/>
      <c r="AV74" s="129"/>
      <c r="AW74" s="126" t="str">
        <f t="shared" si="29"/>
        <v/>
      </c>
      <c r="AX74" s="126" t="str">
        <f t="shared" si="30"/>
        <v/>
      </c>
      <c r="AY74" s="64" t="str">
        <f t="shared" si="31"/>
        <v/>
      </c>
      <c r="AZ74" s="97">
        <v>77.900000000000006</v>
      </c>
      <c r="BA74" s="68"/>
      <c r="BB74" s="68"/>
      <c r="BC74" s="68"/>
      <c r="BD74" s="68"/>
      <c r="BE74" s="15"/>
      <c r="BF74" s="5">
        <f t="shared" si="32"/>
        <v>18655</v>
      </c>
      <c r="BG74" s="42">
        <v>9430</v>
      </c>
      <c r="BH74" s="42"/>
      <c r="BI74" s="42"/>
      <c r="BJ74" s="42">
        <v>9225</v>
      </c>
      <c r="BK74" s="42"/>
      <c r="BL74" s="42"/>
      <c r="BM74" s="15"/>
    </row>
    <row r="75" spans="1:65" outlineLevel="5">
      <c r="A75" s="22">
        <f t="shared" si="5"/>
        <v>2</v>
      </c>
      <c r="B75" s="9">
        <f t="shared" si="13"/>
        <v>44251</v>
      </c>
      <c r="C75" s="51">
        <v>345613</v>
      </c>
      <c r="D75" s="64">
        <f t="shared" si="22"/>
        <v>36</v>
      </c>
      <c r="E75" s="12">
        <v>38</v>
      </c>
      <c r="F75" s="12">
        <v>32</v>
      </c>
      <c r="G75" s="12">
        <v>39</v>
      </c>
      <c r="H75" s="12">
        <v>37</v>
      </c>
      <c r="I75" s="12">
        <v>37</v>
      </c>
      <c r="J75" s="12">
        <v>31</v>
      </c>
      <c r="K75" s="12">
        <v>38</v>
      </c>
      <c r="L75" s="12">
        <v>36</v>
      </c>
      <c r="M75" s="74" t="str">
        <f t="shared" si="23"/>
        <v/>
      </c>
      <c r="N75" s="86"/>
      <c r="O75" s="86"/>
      <c r="P75" s="86"/>
      <c r="Q75" s="86"/>
      <c r="R75" s="83"/>
      <c r="S75" s="83"/>
      <c r="T75" s="83"/>
      <c r="U75" s="83"/>
      <c r="V75" s="5" t="str">
        <f t="shared" si="24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5"/>
        <v/>
      </c>
      <c r="AF75" s="41"/>
      <c r="AG75" s="41"/>
      <c r="AH75" s="41"/>
      <c r="AI75" s="41"/>
      <c r="AJ75" s="41"/>
      <c r="AK75" s="41"/>
      <c r="AL75" s="41"/>
      <c r="AM75" s="41"/>
      <c r="AN75" s="45">
        <f t="shared" si="26"/>
        <v>31.600633914421554</v>
      </c>
      <c r="AO75" s="41">
        <v>1262</v>
      </c>
      <c r="AP75" s="110"/>
      <c r="AQ75" s="111"/>
      <c r="AR75" s="126" t="str">
        <f t="shared" si="27"/>
        <v/>
      </c>
      <c r="AS75" s="126" t="str">
        <f t="shared" si="28"/>
        <v/>
      </c>
      <c r="AT75" s="127">
        <v>1365</v>
      </c>
      <c r="AU75" s="128"/>
      <c r="AV75" s="129"/>
      <c r="AW75" s="126" t="str">
        <f t="shared" si="29"/>
        <v/>
      </c>
      <c r="AX75" s="126" t="str">
        <f t="shared" si="30"/>
        <v/>
      </c>
      <c r="AY75" s="64" t="str">
        <f t="shared" si="31"/>
        <v/>
      </c>
      <c r="AZ75" s="97">
        <v>78.099999999999994</v>
      </c>
      <c r="BA75" s="68"/>
      <c r="BB75" s="68"/>
      <c r="BC75" s="68"/>
      <c r="BD75" s="68"/>
      <c r="BE75" s="15"/>
      <c r="BF75" s="5">
        <f t="shared" si="32"/>
        <v>22044</v>
      </c>
      <c r="BG75" s="42">
        <v>9440</v>
      </c>
      <c r="BH75" s="42"/>
      <c r="BI75" s="42"/>
      <c r="BJ75" s="42">
        <v>12604</v>
      </c>
      <c r="BK75" s="42"/>
      <c r="BL75" s="42"/>
      <c r="BM75" s="15"/>
    </row>
    <row r="76" spans="1:65" outlineLevel="5">
      <c r="A76" s="22">
        <f t="shared" si="5"/>
        <v>2</v>
      </c>
      <c r="B76" s="9">
        <f t="shared" si="13"/>
        <v>44252</v>
      </c>
      <c r="C76" s="51">
        <v>356245</v>
      </c>
      <c r="D76" s="64">
        <f t="shared" si="22"/>
        <v>36</v>
      </c>
      <c r="E76" s="12">
        <v>38</v>
      </c>
      <c r="F76" s="12">
        <v>33</v>
      </c>
      <c r="G76" s="12">
        <v>39</v>
      </c>
      <c r="H76" s="12">
        <v>36</v>
      </c>
      <c r="I76" s="12">
        <v>37</v>
      </c>
      <c r="J76" s="12">
        <v>32</v>
      </c>
      <c r="K76" s="12">
        <v>38</v>
      </c>
      <c r="L76" s="12">
        <v>35</v>
      </c>
      <c r="M76" s="74" t="str">
        <f t="shared" si="23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4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5"/>
        <v/>
      </c>
      <c r="AF76" s="41"/>
      <c r="AG76" s="41"/>
      <c r="AH76" s="41"/>
      <c r="AI76" s="41"/>
      <c r="AJ76" s="41"/>
      <c r="AK76" s="41"/>
      <c r="AL76" s="41"/>
      <c r="AM76" s="41"/>
      <c r="AN76" s="45">
        <f t="shared" si="26"/>
        <v>32.213247172859454</v>
      </c>
      <c r="AO76" s="41">
        <v>1238</v>
      </c>
      <c r="AP76" s="110"/>
      <c r="AQ76" s="111"/>
      <c r="AR76" s="126" t="str">
        <f t="shared" si="27"/>
        <v/>
      </c>
      <c r="AS76" s="126" t="str">
        <f t="shared" si="28"/>
        <v/>
      </c>
      <c r="AT76" s="127">
        <v>1384</v>
      </c>
      <c r="AU76" s="128"/>
      <c r="AV76" s="129"/>
      <c r="AW76" s="126" t="str">
        <f t="shared" si="29"/>
        <v/>
      </c>
      <c r="AX76" s="126" t="str">
        <f t="shared" si="30"/>
        <v/>
      </c>
      <c r="AY76" s="64" t="str">
        <f t="shared" si="31"/>
        <v/>
      </c>
      <c r="AZ76" s="97">
        <v>78</v>
      </c>
      <c r="BA76" s="68"/>
      <c r="BB76" s="68"/>
      <c r="BC76" s="68"/>
      <c r="BD76" s="68"/>
      <c r="BE76" s="15"/>
      <c r="BF76" s="5">
        <f t="shared" si="32"/>
        <v>15794</v>
      </c>
      <c r="BG76" s="42">
        <v>9460</v>
      </c>
      <c r="BH76" s="42"/>
      <c r="BI76" s="42"/>
      <c r="BJ76" s="42">
        <v>6334</v>
      </c>
      <c r="BK76" s="42"/>
      <c r="BL76" s="42"/>
      <c r="BM76" s="15"/>
    </row>
    <row r="77" spans="1:65" outlineLevel="5">
      <c r="A77" s="22">
        <f t="shared" si="5"/>
        <v>2</v>
      </c>
      <c r="B77" s="9">
        <f t="shared" si="13"/>
        <v>44253</v>
      </c>
      <c r="C77" s="51">
        <v>413562</v>
      </c>
      <c r="D77" s="64">
        <f t="shared" si="22"/>
        <v>35.799999999999997</v>
      </c>
      <c r="E77" s="12">
        <v>38</v>
      </c>
      <c r="F77" s="12">
        <v>33</v>
      </c>
      <c r="G77" s="12">
        <v>38</v>
      </c>
      <c r="H77" s="12">
        <v>36</v>
      </c>
      <c r="I77" s="12">
        <v>37</v>
      </c>
      <c r="J77" s="12">
        <v>32</v>
      </c>
      <c r="K77" s="12">
        <v>37</v>
      </c>
      <c r="L77" s="12">
        <v>35</v>
      </c>
      <c r="M77" s="74">
        <f t="shared" si="23"/>
        <v>7.4</v>
      </c>
      <c r="N77" s="86">
        <v>7.5</v>
      </c>
      <c r="O77" s="86">
        <v>7.24</v>
      </c>
      <c r="P77" s="86">
        <v>7.25</v>
      </c>
      <c r="Q77" s="86">
        <v>7.5</v>
      </c>
      <c r="R77" s="83">
        <v>7.45</v>
      </c>
      <c r="S77" s="83">
        <v>7.35</v>
      </c>
      <c r="T77" s="83"/>
      <c r="U77" s="83"/>
      <c r="V77" s="5" t="str">
        <f t="shared" si="24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5"/>
        <v/>
      </c>
      <c r="AF77" s="41"/>
      <c r="AG77" s="41"/>
      <c r="AH77" s="41"/>
      <c r="AI77" s="41"/>
      <c r="AJ77" s="41"/>
      <c r="AK77" s="41"/>
      <c r="AL77" s="41"/>
      <c r="AM77" s="41"/>
      <c r="AN77" s="45">
        <f t="shared" si="26"/>
        <v>29.194729136163982</v>
      </c>
      <c r="AO77" s="41">
        <v>1366</v>
      </c>
      <c r="AP77" s="110">
        <v>3.34</v>
      </c>
      <c r="AQ77" s="111">
        <v>2.63</v>
      </c>
      <c r="AR77" s="126">
        <f t="shared" si="27"/>
        <v>78.742514970059887</v>
      </c>
      <c r="AS77" s="126">
        <f t="shared" si="28"/>
        <v>21.257485029940113</v>
      </c>
      <c r="AT77" s="127">
        <v>1382</v>
      </c>
      <c r="AU77" s="128">
        <v>2.4700000000000002</v>
      </c>
      <c r="AV77" s="129">
        <v>1.4</v>
      </c>
      <c r="AW77" s="126">
        <f t="shared" si="29"/>
        <v>56.680161943319831</v>
      </c>
      <c r="AX77" s="126">
        <f t="shared" si="30"/>
        <v>43.319838056680169</v>
      </c>
      <c r="AY77" s="64">
        <f t="shared" si="31"/>
        <v>64.677872143847082</v>
      </c>
      <c r="AZ77" s="97">
        <v>78.7</v>
      </c>
      <c r="BA77" s="68">
        <v>59.97</v>
      </c>
      <c r="BB77" s="68"/>
      <c r="BC77" s="68"/>
      <c r="BD77" s="68"/>
      <c r="BE77" s="15"/>
      <c r="BF77" s="5">
        <f t="shared" si="32"/>
        <v>21751</v>
      </c>
      <c r="BG77" s="42">
        <v>9460</v>
      </c>
      <c r="BH77" s="42"/>
      <c r="BI77" s="42"/>
      <c r="BJ77" s="42">
        <v>12291</v>
      </c>
      <c r="BK77" s="42"/>
      <c r="BL77" s="42"/>
      <c r="BM77" s="15"/>
    </row>
    <row r="78" spans="1:65" outlineLevel="5">
      <c r="A78" s="22">
        <f t="shared" si="5"/>
        <v>2</v>
      </c>
      <c r="B78" s="9">
        <f t="shared" si="13"/>
        <v>44254</v>
      </c>
      <c r="C78" s="51">
        <v>336034</v>
      </c>
      <c r="D78" s="64">
        <f t="shared" si="22"/>
        <v>36</v>
      </c>
      <c r="E78" s="12">
        <v>38</v>
      </c>
      <c r="F78" s="12">
        <v>33</v>
      </c>
      <c r="G78" s="12">
        <v>39</v>
      </c>
      <c r="H78" s="12">
        <v>36</v>
      </c>
      <c r="I78" s="12">
        <v>37</v>
      </c>
      <c r="J78" s="12">
        <v>32</v>
      </c>
      <c r="K78" s="12">
        <v>38</v>
      </c>
      <c r="L78" s="12">
        <v>35</v>
      </c>
      <c r="M78" s="74" t="str">
        <f t="shared" si="23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4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5"/>
        <v/>
      </c>
      <c r="AF78" s="41"/>
      <c r="AG78" s="41"/>
      <c r="AH78" s="41"/>
      <c r="AI78" s="41"/>
      <c r="AJ78" s="41"/>
      <c r="AK78" s="41"/>
      <c r="AL78" s="41"/>
      <c r="AM78" s="41"/>
      <c r="AN78" s="45">
        <f t="shared" si="26"/>
        <v>32.55510204081633</v>
      </c>
      <c r="AO78" s="41">
        <v>1225</v>
      </c>
      <c r="AP78" s="110"/>
      <c r="AQ78" s="111"/>
      <c r="AR78" s="126" t="str">
        <f t="shared" si="27"/>
        <v/>
      </c>
      <c r="AS78" s="126" t="str">
        <f t="shared" si="28"/>
        <v/>
      </c>
      <c r="AT78" s="127">
        <v>1299</v>
      </c>
      <c r="AU78" s="128"/>
      <c r="AV78" s="129"/>
      <c r="AW78" s="126" t="str">
        <f t="shared" si="29"/>
        <v/>
      </c>
      <c r="AX78" s="126" t="str">
        <f t="shared" si="30"/>
        <v/>
      </c>
      <c r="AY78" s="64" t="str">
        <f t="shared" si="31"/>
        <v/>
      </c>
      <c r="AZ78" s="97"/>
      <c r="BA78" s="68"/>
      <c r="BB78" s="68"/>
      <c r="BC78" s="68"/>
      <c r="BD78" s="68"/>
      <c r="BE78" s="15"/>
      <c r="BF78" s="5">
        <f t="shared" si="32"/>
        <v>18305</v>
      </c>
      <c r="BG78" s="42">
        <v>9500</v>
      </c>
      <c r="BH78" s="42"/>
      <c r="BI78" s="42"/>
      <c r="BJ78" s="42">
        <v>8805</v>
      </c>
      <c r="BK78" s="42"/>
      <c r="BL78" s="42"/>
      <c r="BM78" s="15"/>
    </row>
    <row r="79" spans="1:65" outlineLevel="5">
      <c r="A79" s="22">
        <f t="shared" si="5"/>
        <v>2</v>
      </c>
      <c r="B79" s="49">
        <f t="shared" si="13"/>
        <v>44255</v>
      </c>
      <c r="C79" s="51">
        <v>313424</v>
      </c>
      <c r="D79" s="64">
        <f t="shared" si="22"/>
        <v>36</v>
      </c>
      <c r="E79" s="12">
        <v>38</v>
      </c>
      <c r="F79" s="12">
        <v>34</v>
      </c>
      <c r="G79" s="12">
        <v>39</v>
      </c>
      <c r="H79" s="12">
        <v>35</v>
      </c>
      <c r="I79" s="12">
        <v>37</v>
      </c>
      <c r="J79" s="12">
        <v>33</v>
      </c>
      <c r="K79" s="12">
        <v>38</v>
      </c>
      <c r="L79" s="12">
        <v>34</v>
      </c>
      <c r="M79" s="74" t="str">
        <f t="shared" si="23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4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5"/>
        <v/>
      </c>
      <c r="AF79" s="41"/>
      <c r="AG79" s="41"/>
      <c r="AH79" s="41"/>
      <c r="AI79" s="41"/>
      <c r="AJ79" s="41"/>
      <c r="AK79" s="41"/>
      <c r="AL79" s="41"/>
      <c r="AM79" s="41"/>
      <c r="AN79" s="45">
        <f t="shared" si="26"/>
        <v>29.895052473763119</v>
      </c>
      <c r="AO79" s="41">
        <v>1334</v>
      </c>
      <c r="AP79" s="110"/>
      <c r="AQ79" s="111"/>
      <c r="AR79" s="126" t="str">
        <f t="shared" si="27"/>
        <v/>
      </c>
      <c r="AS79" s="126" t="str">
        <f t="shared" si="28"/>
        <v/>
      </c>
      <c r="AT79" s="127">
        <v>1392</v>
      </c>
      <c r="AU79" s="128"/>
      <c r="AV79" s="129"/>
      <c r="AW79" s="126" t="str">
        <f t="shared" si="29"/>
        <v/>
      </c>
      <c r="AX79" s="126" t="str">
        <f t="shared" si="30"/>
        <v/>
      </c>
      <c r="AY79" s="64" t="str">
        <f t="shared" si="31"/>
        <v/>
      </c>
      <c r="AZ79" s="97"/>
      <c r="BA79" s="68"/>
      <c r="BB79" s="68"/>
      <c r="BC79" s="68"/>
      <c r="BD79" s="68"/>
      <c r="BE79" s="15"/>
      <c r="BF79" s="5">
        <f t="shared" si="32"/>
        <v>20986</v>
      </c>
      <c r="BG79" s="42">
        <v>9450</v>
      </c>
      <c r="BH79" s="42"/>
      <c r="BI79" s="42"/>
      <c r="BJ79" s="42">
        <v>11536</v>
      </c>
      <c r="BK79" s="42"/>
      <c r="BL79" s="42"/>
      <c r="BM79" s="15"/>
    </row>
    <row r="80" spans="1:65" ht="17.25" outlineLevel="5" thickBot="1">
      <c r="A80" s="47" t="e">
        <f t="shared" si="5"/>
        <v>#VALUE!</v>
      </c>
      <c r="B80" s="48" t="s">
        <v>65</v>
      </c>
      <c r="C80" s="51"/>
      <c r="D80" s="64" t="str">
        <f t="shared" si="22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3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4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5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7"/>
        <v/>
      </c>
      <c r="AS80" s="126" t="str">
        <f t="shared" si="28"/>
        <v/>
      </c>
      <c r="AT80" s="127"/>
      <c r="AU80" s="128"/>
      <c r="AV80" s="129"/>
      <c r="AW80" s="126" t="str">
        <f t="shared" si="29"/>
        <v/>
      </c>
      <c r="AX80" s="126" t="str">
        <f t="shared" si="30"/>
        <v/>
      </c>
      <c r="AY80" s="64" t="str">
        <f t="shared" si="31"/>
        <v/>
      </c>
      <c r="AZ80" s="97"/>
      <c r="BA80" s="68"/>
      <c r="BB80" s="68"/>
      <c r="BC80" s="68"/>
      <c r="BD80" s="68"/>
      <c r="BE80" s="15"/>
      <c r="BF80" s="5" t="str">
        <f t="shared" si="32"/>
        <v/>
      </c>
      <c r="BG80" s="42"/>
      <c r="BH80" s="42"/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3">SUBTOTAL(4,C52:C80)</f>
        <v>427751</v>
      </c>
      <c r="D81" s="60">
        <f t="shared" si="33"/>
        <v>36.299999999999997</v>
      </c>
      <c r="E81" s="28">
        <f t="shared" si="33"/>
        <v>39</v>
      </c>
      <c r="F81" s="28">
        <f t="shared" si="33"/>
        <v>34</v>
      </c>
      <c r="G81" s="28">
        <f t="shared" si="33"/>
        <v>39</v>
      </c>
      <c r="H81" s="28">
        <f t="shared" si="33"/>
        <v>37</v>
      </c>
      <c r="I81" s="28">
        <f t="shared" si="33"/>
        <v>38</v>
      </c>
      <c r="J81" s="28">
        <f t="shared" si="33"/>
        <v>33</v>
      </c>
      <c r="K81" s="28">
        <f t="shared" si="33"/>
        <v>38</v>
      </c>
      <c r="L81" s="28">
        <f t="shared" si="33"/>
        <v>36</v>
      </c>
      <c r="M81" s="71">
        <f t="shared" si="33"/>
        <v>7.5</v>
      </c>
      <c r="N81" s="82">
        <f t="shared" si="33"/>
        <v>7.5</v>
      </c>
      <c r="O81" s="82">
        <f t="shared" si="33"/>
        <v>7.52</v>
      </c>
      <c r="P81" s="82">
        <f t="shared" si="33"/>
        <v>7.5</v>
      </c>
      <c r="Q81" s="82">
        <f t="shared" si="33"/>
        <v>7.54</v>
      </c>
      <c r="R81" s="82">
        <f t="shared" si="33"/>
        <v>7.55</v>
      </c>
      <c r="S81" s="82">
        <f t="shared" si="33"/>
        <v>7.56</v>
      </c>
      <c r="T81" s="82">
        <f t="shared" si="33"/>
        <v>0</v>
      </c>
      <c r="U81" s="82">
        <f t="shared" si="33"/>
        <v>0</v>
      </c>
      <c r="V81" s="29">
        <f t="shared" si="33"/>
        <v>0</v>
      </c>
      <c r="W81" s="39">
        <f t="shared" si="33"/>
        <v>0</v>
      </c>
      <c r="X81" s="39">
        <f t="shared" si="33"/>
        <v>0</v>
      </c>
      <c r="Y81" s="39">
        <f t="shared" si="33"/>
        <v>0</v>
      </c>
      <c r="Z81" s="39">
        <f t="shared" si="33"/>
        <v>0</v>
      </c>
      <c r="AA81" s="39">
        <f t="shared" si="33"/>
        <v>0</v>
      </c>
      <c r="AB81" s="39">
        <f t="shared" si="33"/>
        <v>0</v>
      </c>
      <c r="AC81" s="39">
        <f t="shared" si="33"/>
        <v>0</v>
      </c>
      <c r="AD81" s="39">
        <f t="shared" si="33"/>
        <v>0</v>
      </c>
      <c r="AE81" s="29">
        <f t="shared" si="33"/>
        <v>0</v>
      </c>
      <c r="AF81" s="39">
        <f t="shared" si="33"/>
        <v>0</v>
      </c>
      <c r="AG81" s="39">
        <f t="shared" si="33"/>
        <v>0</v>
      </c>
      <c r="AH81" s="39">
        <f t="shared" si="33"/>
        <v>0</v>
      </c>
      <c r="AI81" s="39">
        <f t="shared" si="33"/>
        <v>0</v>
      </c>
      <c r="AJ81" s="39">
        <f t="shared" si="33"/>
        <v>0</v>
      </c>
      <c r="AK81" s="39">
        <f t="shared" si="33"/>
        <v>0</v>
      </c>
      <c r="AL81" s="39">
        <f t="shared" si="33"/>
        <v>0</v>
      </c>
      <c r="AM81" s="39">
        <f t="shared" si="33"/>
        <v>0</v>
      </c>
      <c r="AN81" s="39">
        <f t="shared" si="33"/>
        <v>48.574908647990256</v>
      </c>
      <c r="AO81" s="39">
        <f t="shared" si="33"/>
        <v>2049</v>
      </c>
      <c r="AP81" s="104">
        <f t="shared" si="33"/>
        <v>5.27</v>
      </c>
      <c r="AQ81" s="105">
        <f t="shared" si="33"/>
        <v>4.08</v>
      </c>
      <c r="AR81" s="106">
        <f t="shared" si="33"/>
        <v>78.742514970059887</v>
      </c>
      <c r="AS81" s="106">
        <f t="shared" si="33"/>
        <v>33.203125</v>
      </c>
      <c r="AT81" s="107">
        <f t="shared" si="33"/>
        <v>1886</v>
      </c>
      <c r="AU81" s="108">
        <f t="shared" si="33"/>
        <v>2.4700000000000002</v>
      </c>
      <c r="AV81" s="109">
        <f t="shared" si="33"/>
        <v>1.4</v>
      </c>
      <c r="AW81" s="106">
        <f t="shared" si="33"/>
        <v>58.18181818181818</v>
      </c>
      <c r="AX81" s="106">
        <f t="shared" si="33"/>
        <v>47.222222222222229</v>
      </c>
      <c r="AY81" s="60">
        <f t="shared" si="33"/>
        <v>64.677872143847082</v>
      </c>
      <c r="AZ81" s="96">
        <f t="shared" si="33"/>
        <v>80.2</v>
      </c>
      <c r="BA81" s="67">
        <f t="shared" si="33"/>
        <v>59.97</v>
      </c>
      <c r="BB81" s="67">
        <f t="shared" si="33"/>
        <v>0</v>
      </c>
      <c r="BC81" s="67">
        <f t="shared" si="33"/>
        <v>0</v>
      </c>
      <c r="BD81" s="67">
        <f t="shared" si="33"/>
        <v>0</v>
      </c>
      <c r="BE81" s="27">
        <f t="shared" si="33"/>
        <v>0</v>
      </c>
      <c r="BF81" s="29">
        <f t="shared" si="33"/>
        <v>22044</v>
      </c>
      <c r="BG81" s="39">
        <f t="shared" si="33"/>
        <v>12510</v>
      </c>
      <c r="BH81" s="40">
        <f t="shared" si="33"/>
        <v>0</v>
      </c>
      <c r="BI81" s="40">
        <f t="shared" si="33"/>
        <v>0</v>
      </c>
      <c r="BJ81" s="40">
        <f t="shared" si="33"/>
        <v>12604</v>
      </c>
      <c r="BK81" s="40">
        <f t="shared" si="33"/>
        <v>0</v>
      </c>
      <c r="BL81" s="40">
        <f t="shared" si="33"/>
        <v>0</v>
      </c>
      <c r="BM81" s="27">
        <f t="shared" si="33"/>
        <v>0</v>
      </c>
    </row>
    <row r="82" spans="1:65" outlineLevel="3">
      <c r="A82" s="187" t="s">
        <v>25</v>
      </c>
      <c r="B82" s="188"/>
      <c r="C82" s="51">
        <f t="shared" ref="C82:BM82" si="34">SUBTOTAL(5,C52:C80)</f>
        <v>313424</v>
      </c>
      <c r="D82" s="61">
        <f t="shared" si="34"/>
        <v>34</v>
      </c>
      <c r="E82" s="12">
        <f t="shared" si="34"/>
        <v>36</v>
      </c>
      <c r="F82" s="12">
        <f t="shared" si="34"/>
        <v>30</v>
      </c>
      <c r="G82" s="12">
        <f t="shared" si="34"/>
        <v>37</v>
      </c>
      <c r="H82" s="12">
        <f t="shared" si="34"/>
        <v>34</v>
      </c>
      <c r="I82" s="12">
        <f t="shared" si="34"/>
        <v>35</v>
      </c>
      <c r="J82" s="12">
        <f t="shared" si="34"/>
        <v>29</v>
      </c>
      <c r="K82" s="12">
        <f t="shared" si="34"/>
        <v>36</v>
      </c>
      <c r="L82" s="12">
        <f t="shared" si="34"/>
        <v>33</v>
      </c>
      <c r="M82" s="72">
        <f t="shared" si="34"/>
        <v>7.3</v>
      </c>
      <c r="N82" s="83">
        <f t="shared" si="34"/>
        <v>7.31</v>
      </c>
      <c r="O82" s="83">
        <f t="shared" si="34"/>
        <v>7.22</v>
      </c>
      <c r="P82" s="83">
        <f t="shared" si="34"/>
        <v>7.25</v>
      </c>
      <c r="Q82" s="83">
        <f t="shared" si="34"/>
        <v>7.41</v>
      </c>
      <c r="R82" s="83">
        <f t="shared" si="34"/>
        <v>7.44</v>
      </c>
      <c r="S82" s="83">
        <f t="shared" si="34"/>
        <v>7.25</v>
      </c>
      <c r="T82" s="83">
        <f t="shared" si="34"/>
        <v>0</v>
      </c>
      <c r="U82" s="83">
        <f t="shared" si="34"/>
        <v>0</v>
      </c>
      <c r="V82" s="6">
        <f t="shared" si="34"/>
        <v>0</v>
      </c>
      <c r="W82" s="41">
        <f t="shared" si="34"/>
        <v>0</v>
      </c>
      <c r="X82" s="41">
        <f t="shared" si="34"/>
        <v>0</v>
      </c>
      <c r="Y82" s="41">
        <f t="shared" si="34"/>
        <v>0</v>
      </c>
      <c r="Z82" s="41">
        <f t="shared" si="34"/>
        <v>0</v>
      </c>
      <c r="AA82" s="41">
        <f t="shared" si="34"/>
        <v>0</v>
      </c>
      <c r="AB82" s="41">
        <f t="shared" si="34"/>
        <v>0</v>
      </c>
      <c r="AC82" s="41">
        <f t="shared" si="34"/>
        <v>0</v>
      </c>
      <c r="AD82" s="41">
        <f t="shared" si="34"/>
        <v>0</v>
      </c>
      <c r="AE82" s="6">
        <f t="shared" si="34"/>
        <v>0</v>
      </c>
      <c r="AF82" s="41">
        <f t="shared" si="34"/>
        <v>0</v>
      </c>
      <c r="AG82" s="41">
        <f t="shared" si="34"/>
        <v>0</v>
      </c>
      <c r="AH82" s="41">
        <f t="shared" si="34"/>
        <v>0</v>
      </c>
      <c r="AI82" s="41">
        <f t="shared" si="34"/>
        <v>0</v>
      </c>
      <c r="AJ82" s="41">
        <f t="shared" si="34"/>
        <v>0</v>
      </c>
      <c r="AK82" s="41">
        <f t="shared" si="34"/>
        <v>0</v>
      </c>
      <c r="AL82" s="41">
        <f t="shared" si="34"/>
        <v>0</v>
      </c>
      <c r="AM82" s="41">
        <f t="shared" si="34"/>
        <v>0</v>
      </c>
      <c r="AN82" s="41">
        <f t="shared" si="34"/>
        <v>19.463152757442653</v>
      </c>
      <c r="AO82" s="41">
        <f t="shared" si="34"/>
        <v>821</v>
      </c>
      <c r="AP82" s="110">
        <f t="shared" si="34"/>
        <v>2.56</v>
      </c>
      <c r="AQ82" s="111">
        <f t="shared" si="34"/>
        <v>1.71</v>
      </c>
      <c r="AR82" s="112">
        <f t="shared" si="34"/>
        <v>66.796875</v>
      </c>
      <c r="AS82" s="112">
        <f t="shared" si="34"/>
        <v>21.257485029940113</v>
      </c>
      <c r="AT82" s="113">
        <f t="shared" si="34"/>
        <v>889</v>
      </c>
      <c r="AU82" s="114">
        <f t="shared" si="34"/>
        <v>2.16</v>
      </c>
      <c r="AV82" s="115">
        <f t="shared" si="34"/>
        <v>1.1399999999999999</v>
      </c>
      <c r="AW82" s="112">
        <f t="shared" si="34"/>
        <v>52.777777777777771</v>
      </c>
      <c r="AX82" s="112">
        <f t="shared" si="34"/>
        <v>41.81818181818182</v>
      </c>
      <c r="AY82" s="61">
        <f t="shared" si="34"/>
        <v>44.44444444444445</v>
      </c>
      <c r="AZ82" s="97">
        <f t="shared" si="34"/>
        <v>77.5</v>
      </c>
      <c r="BA82" s="68">
        <f t="shared" si="34"/>
        <v>59.97</v>
      </c>
      <c r="BB82" s="68">
        <f t="shared" si="34"/>
        <v>0</v>
      </c>
      <c r="BC82" s="68">
        <f t="shared" si="34"/>
        <v>0</v>
      </c>
      <c r="BD82" s="68">
        <f t="shared" si="34"/>
        <v>0</v>
      </c>
      <c r="BE82" s="15">
        <f t="shared" si="34"/>
        <v>0</v>
      </c>
      <c r="BF82" s="6">
        <f t="shared" si="34"/>
        <v>15794</v>
      </c>
      <c r="BG82" s="41">
        <f t="shared" si="34"/>
        <v>9390</v>
      </c>
      <c r="BH82" s="42">
        <f t="shared" si="34"/>
        <v>0</v>
      </c>
      <c r="BI82" s="42">
        <f t="shared" si="34"/>
        <v>0</v>
      </c>
      <c r="BJ82" s="42">
        <f t="shared" si="34"/>
        <v>5917</v>
      </c>
      <c r="BK82" s="42">
        <f t="shared" si="34"/>
        <v>0</v>
      </c>
      <c r="BL82" s="42">
        <f t="shared" si="34"/>
        <v>0</v>
      </c>
      <c r="BM82" s="15">
        <f t="shared" si="34"/>
        <v>0</v>
      </c>
    </row>
    <row r="83" spans="1:65" outlineLevel="2">
      <c r="A83" s="187" t="s">
        <v>14</v>
      </c>
      <c r="B83" s="188"/>
      <c r="C83" s="51">
        <f>IFERROR(SUBTOTAL(1,C52:C80),"")</f>
        <v>356264.07142857142</v>
      </c>
      <c r="D83" s="61">
        <f t="shared" ref="D83:BM83" si="35">IFERROR(SUBTOTAL(1,D52:D80),"")</f>
        <v>35.207142857142848</v>
      </c>
      <c r="E83" s="12">
        <f t="shared" si="35"/>
        <v>37.642857142857146</v>
      </c>
      <c r="F83" s="12">
        <f t="shared" si="35"/>
        <v>31.285714285714285</v>
      </c>
      <c r="G83" s="12">
        <f t="shared" si="35"/>
        <v>38.464285714285715</v>
      </c>
      <c r="H83" s="12">
        <f t="shared" si="35"/>
        <v>35.321428571428569</v>
      </c>
      <c r="I83" s="12">
        <f t="shared" si="35"/>
        <v>36.642857142857146</v>
      </c>
      <c r="J83" s="12">
        <f t="shared" si="35"/>
        <v>30.285714285714285</v>
      </c>
      <c r="K83" s="12">
        <f t="shared" si="35"/>
        <v>37.464285714285715</v>
      </c>
      <c r="L83" s="12">
        <f t="shared" si="35"/>
        <v>34.321428571428569</v>
      </c>
      <c r="M83" s="72">
        <f t="shared" si="35"/>
        <v>7.4000000000000012</v>
      </c>
      <c r="N83" s="83">
        <f t="shared" si="35"/>
        <v>7.4366666666666665</v>
      </c>
      <c r="O83" s="83">
        <f t="shared" si="35"/>
        <v>7.3266666666666653</v>
      </c>
      <c r="P83" s="83">
        <f t="shared" si="35"/>
        <v>7.333333333333333</v>
      </c>
      <c r="Q83" s="83">
        <f t="shared" si="35"/>
        <v>7.4833333333333334</v>
      </c>
      <c r="R83" s="83">
        <f t="shared" si="35"/>
        <v>7.48</v>
      </c>
      <c r="S83" s="83">
        <f t="shared" si="35"/>
        <v>7.3866666666666658</v>
      </c>
      <c r="T83" s="83" t="str">
        <f t="shared" si="35"/>
        <v/>
      </c>
      <c r="U83" s="83" t="str">
        <f t="shared" si="35"/>
        <v/>
      </c>
      <c r="V83" s="6" t="str">
        <f t="shared" si="35"/>
        <v/>
      </c>
      <c r="W83" s="41" t="str">
        <f t="shared" si="35"/>
        <v/>
      </c>
      <c r="X83" s="41" t="str">
        <f t="shared" si="35"/>
        <v/>
      </c>
      <c r="Y83" s="41" t="str">
        <f t="shared" si="35"/>
        <v/>
      </c>
      <c r="Z83" s="41" t="str">
        <f t="shared" si="35"/>
        <v/>
      </c>
      <c r="AA83" s="41" t="str">
        <f t="shared" si="35"/>
        <v/>
      </c>
      <c r="AB83" s="41" t="str">
        <f t="shared" si="35"/>
        <v/>
      </c>
      <c r="AC83" s="41" t="str">
        <f t="shared" si="35"/>
        <v/>
      </c>
      <c r="AD83" s="41" t="str">
        <f t="shared" si="35"/>
        <v/>
      </c>
      <c r="AE83" s="6" t="str">
        <f t="shared" si="35"/>
        <v/>
      </c>
      <c r="AF83" s="41" t="str">
        <f t="shared" si="35"/>
        <v/>
      </c>
      <c r="AG83" s="41" t="str">
        <f t="shared" si="35"/>
        <v/>
      </c>
      <c r="AH83" s="41" t="str">
        <f t="shared" si="35"/>
        <v/>
      </c>
      <c r="AI83" s="41" t="str">
        <f t="shared" si="35"/>
        <v/>
      </c>
      <c r="AJ83" s="41" t="str">
        <f t="shared" si="35"/>
        <v/>
      </c>
      <c r="AK83" s="41" t="str">
        <f t="shared" si="35"/>
        <v/>
      </c>
      <c r="AL83" s="41" t="str">
        <f t="shared" si="35"/>
        <v/>
      </c>
      <c r="AM83" s="41" t="str">
        <f t="shared" si="35"/>
        <v/>
      </c>
      <c r="AN83" s="41">
        <f t="shared" si="35"/>
        <v>27.940444575282193</v>
      </c>
      <c r="AO83" s="41">
        <f t="shared" si="35"/>
        <v>1512.1428571428571</v>
      </c>
      <c r="AP83" s="110">
        <f t="shared" si="35"/>
        <v>3.7233333333333332</v>
      </c>
      <c r="AQ83" s="111">
        <f t="shared" si="35"/>
        <v>2.8066666666666666</v>
      </c>
      <c r="AR83" s="112">
        <f t="shared" si="35"/>
        <v>74.319581602923193</v>
      </c>
      <c r="AS83" s="112">
        <f t="shared" si="35"/>
        <v>25.68041839707681</v>
      </c>
      <c r="AT83" s="113">
        <f t="shared" si="35"/>
        <v>1601.9642857142858</v>
      </c>
      <c r="AU83" s="114">
        <f t="shared" si="35"/>
        <v>2.2766666666666668</v>
      </c>
      <c r="AV83" s="115">
        <f t="shared" si="35"/>
        <v>1.2733333333333332</v>
      </c>
      <c r="AW83" s="112">
        <f t="shared" si="35"/>
        <v>55.879919300971927</v>
      </c>
      <c r="AX83" s="112">
        <f t="shared" si="35"/>
        <v>44.120080699028073</v>
      </c>
      <c r="AY83" s="61">
        <f t="shared" si="35"/>
        <v>56.180868814454669</v>
      </c>
      <c r="AZ83" s="97">
        <f t="shared" si="35"/>
        <v>78.664705882352933</v>
      </c>
      <c r="BA83" s="68">
        <f t="shared" si="35"/>
        <v>59.97</v>
      </c>
      <c r="BB83" s="68" t="str">
        <f t="shared" si="35"/>
        <v/>
      </c>
      <c r="BC83" s="68" t="str">
        <f t="shared" si="35"/>
        <v/>
      </c>
      <c r="BD83" s="68" t="str">
        <f t="shared" si="35"/>
        <v/>
      </c>
      <c r="BE83" s="15" t="str">
        <f>IFERROR(SUBTOTAL(1,BE52:BE80),"")</f>
        <v/>
      </c>
      <c r="BF83" s="6">
        <f t="shared" si="35"/>
        <v>19763.857142857141</v>
      </c>
      <c r="BG83" s="41">
        <f t="shared" si="35"/>
        <v>9890.3571428571431</v>
      </c>
      <c r="BH83" s="42" t="str">
        <f t="shared" si="35"/>
        <v/>
      </c>
      <c r="BI83" s="42" t="str">
        <f t="shared" si="35"/>
        <v/>
      </c>
      <c r="BJ83" s="42">
        <f t="shared" si="35"/>
        <v>9873.5</v>
      </c>
      <c r="BK83" s="42" t="str">
        <f t="shared" si="35"/>
        <v/>
      </c>
      <c r="BL83" s="42" t="str">
        <f t="shared" si="35"/>
        <v/>
      </c>
      <c r="BM83" s="15" t="str">
        <f t="shared" si="35"/>
        <v/>
      </c>
    </row>
    <row r="84" spans="1:65" ht="17.25" outlineLevel="1" thickBot="1">
      <c r="A84" s="189" t="s">
        <v>59</v>
      </c>
      <c r="B84" s="190"/>
      <c r="C84" s="52">
        <f>SUBTOTAL(9,C52:C80)</f>
        <v>9975394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42340</v>
      </c>
      <c r="AP84" s="116"/>
      <c r="AQ84" s="117"/>
      <c r="AR84" s="118"/>
      <c r="AS84" s="118"/>
      <c r="AT84" s="119">
        <f>SUBTOTAL(9,AT52:AT80)</f>
        <v>44855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6">SUBTOTAL(9,BF52:BF80)</f>
        <v>553388</v>
      </c>
      <c r="BG84" s="43">
        <f t="shared" si="36"/>
        <v>276930</v>
      </c>
      <c r="BH84" s="44">
        <f t="shared" si="36"/>
        <v>0</v>
      </c>
      <c r="BI84" s="44">
        <f t="shared" si="36"/>
        <v>0</v>
      </c>
      <c r="BJ84" s="44">
        <f t="shared" si="36"/>
        <v>276458</v>
      </c>
      <c r="BK84" s="44">
        <f t="shared" si="36"/>
        <v>0</v>
      </c>
      <c r="BL84" s="44">
        <f t="shared" si="36"/>
        <v>0</v>
      </c>
      <c r="BM84" s="16">
        <f t="shared" si="36"/>
        <v>0</v>
      </c>
    </row>
    <row r="85" spans="1:65" outlineLevel="5">
      <c r="A85" s="21">
        <f t="shared" si="5"/>
        <v>3</v>
      </c>
      <c r="B85" s="8">
        <f>B79+1</f>
        <v>44256</v>
      </c>
      <c r="C85" s="51">
        <v>351703</v>
      </c>
      <c r="D85" s="64">
        <f t="shared" ref="D85:D115" si="37">IFERROR(ROUND(AVERAGE(E85:L85),1),"")</f>
        <v>35.799999999999997</v>
      </c>
      <c r="E85" s="12">
        <v>38</v>
      </c>
      <c r="F85" s="12">
        <v>34</v>
      </c>
      <c r="G85" s="12">
        <v>38</v>
      </c>
      <c r="H85" s="12">
        <v>35</v>
      </c>
      <c r="I85" s="12">
        <v>37</v>
      </c>
      <c r="J85" s="12">
        <v>33</v>
      </c>
      <c r="K85" s="12">
        <v>37</v>
      </c>
      <c r="L85" s="12">
        <v>34</v>
      </c>
      <c r="M85" s="74" t="str">
        <f t="shared" ref="M85:M115" si="38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9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40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5">
        <f t="shared" ref="AN85:AN115" si="41">39880/AO85</f>
        <v>30.724191063174114</v>
      </c>
      <c r="AO85" s="41">
        <v>1298</v>
      </c>
      <c r="AP85" s="110"/>
      <c r="AQ85" s="111"/>
      <c r="AR85" s="126" t="str">
        <f t="shared" ref="AR85:AR115" si="42">IFERROR(AQ85/AP85*100,"")</f>
        <v/>
      </c>
      <c r="AS85" s="126" t="str">
        <f t="shared" ref="AS85:AS115" si="43">IFERROR(100-AR85,"")</f>
        <v/>
      </c>
      <c r="AT85" s="127">
        <v>1392</v>
      </c>
      <c r="AU85" s="128"/>
      <c r="AV85" s="129"/>
      <c r="AW85" s="126" t="str">
        <f t="shared" ref="AW85:AW115" si="44">IFERROR(AV85/AU85*100,"")</f>
        <v/>
      </c>
      <c r="AX85" s="126" t="str">
        <f t="shared" ref="AX85:AX115" si="45">IFERROR(100-AW85,"")</f>
        <v/>
      </c>
      <c r="AY85" s="64" t="str">
        <f t="shared" ref="AY85:AY115" si="46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7">IF(SUM(BG85:BM85)=0,"",SUM(BG85:BM85))</f>
        <v>18862</v>
      </c>
      <c r="BG85" s="42">
        <v>9440</v>
      </c>
      <c r="BH85" s="42"/>
      <c r="BI85" s="42"/>
      <c r="BJ85" s="42">
        <v>9422</v>
      </c>
      <c r="BK85" s="42"/>
      <c r="BL85" s="42"/>
      <c r="BM85" s="42"/>
    </row>
    <row r="86" spans="1:65" outlineLevel="5">
      <c r="A86" s="22">
        <f t="shared" si="5"/>
        <v>3</v>
      </c>
      <c r="B86" s="9">
        <f t="shared" ref="B86:B149" si="48">B85+1</f>
        <v>44257</v>
      </c>
      <c r="C86" s="51">
        <v>500362</v>
      </c>
      <c r="D86" s="64">
        <f t="shared" si="37"/>
        <v>35.799999999999997</v>
      </c>
      <c r="E86" s="12">
        <v>38</v>
      </c>
      <c r="F86" s="12">
        <v>33</v>
      </c>
      <c r="G86" s="12">
        <v>39</v>
      </c>
      <c r="H86" s="12">
        <v>35</v>
      </c>
      <c r="I86" s="12">
        <v>37</v>
      </c>
      <c r="J86" s="12">
        <v>32</v>
      </c>
      <c r="K86" s="12">
        <v>38</v>
      </c>
      <c r="L86" s="12">
        <v>34</v>
      </c>
      <c r="M86" s="74" t="str">
        <f t="shared" si="38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9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40"/>
        <v/>
      </c>
      <c r="AF86" s="41"/>
      <c r="AG86" s="41"/>
      <c r="AH86" s="41"/>
      <c r="AI86" s="41"/>
      <c r="AJ86" s="41"/>
      <c r="AK86" s="41"/>
      <c r="AL86" s="41"/>
      <c r="AM86" s="41"/>
      <c r="AN86" s="45">
        <f t="shared" si="41"/>
        <v>32.396425670186836</v>
      </c>
      <c r="AO86" s="41">
        <v>1231</v>
      </c>
      <c r="AP86" s="110"/>
      <c r="AQ86" s="111"/>
      <c r="AR86" s="126" t="str">
        <f t="shared" si="42"/>
        <v/>
      </c>
      <c r="AS86" s="126" t="str">
        <f t="shared" si="43"/>
        <v/>
      </c>
      <c r="AT86" s="127">
        <v>1397</v>
      </c>
      <c r="AU86" s="128"/>
      <c r="AV86" s="129"/>
      <c r="AW86" s="126" t="str">
        <f t="shared" si="44"/>
        <v/>
      </c>
      <c r="AX86" s="126" t="str">
        <f t="shared" si="45"/>
        <v/>
      </c>
      <c r="AY86" s="64" t="str">
        <f t="shared" si="46"/>
        <v/>
      </c>
      <c r="AZ86" s="97">
        <v>77.900000000000006</v>
      </c>
      <c r="BA86" s="68"/>
      <c r="BB86" s="68"/>
      <c r="BC86" s="68"/>
      <c r="BD86" s="68"/>
      <c r="BE86" s="15"/>
      <c r="BF86" s="5">
        <f t="shared" si="47"/>
        <v>18048</v>
      </c>
      <c r="BG86" s="42">
        <v>9010</v>
      </c>
      <c r="BH86" s="42"/>
      <c r="BI86" s="42"/>
      <c r="BJ86" s="42">
        <v>9038</v>
      </c>
      <c r="BK86" s="42"/>
      <c r="BL86" s="42"/>
      <c r="BM86" s="42"/>
    </row>
    <row r="87" spans="1:65" outlineLevel="5">
      <c r="A87" s="22">
        <f t="shared" si="5"/>
        <v>3</v>
      </c>
      <c r="B87" s="9">
        <f t="shared" si="48"/>
        <v>44258</v>
      </c>
      <c r="C87" s="51">
        <v>456681</v>
      </c>
      <c r="D87" s="64">
        <f t="shared" si="37"/>
        <v>35.5</v>
      </c>
      <c r="E87" s="12">
        <v>37</v>
      </c>
      <c r="F87" s="12">
        <v>34</v>
      </c>
      <c r="G87" s="12">
        <v>38</v>
      </c>
      <c r="H87" s="12">
        <v>35</v>
      </c>
      <c r="I87" s="12">
        <v>36</v>
      </c>
      <c r="J87" s="12">
        <v>33</v>
      </c>
      <c r="K87" s="12">
        <v>37</v>
      </c>
      <c r="L87" s="12">
        <v>34</v>
      </c>
      <c r="M87" s="74" t="str">
        <f t="shared" si="38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9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40"/>
        <v/>
      </c>
      <c r="AF87" s="41"/>
      <c r="AG87" s="41"/>
      <c r="AH87" s="41"/>
      <c r="AI87" s="41"/>
      <c r="AJ87" s="41"/>
      <c r="AK87" s="41"/>
      <c r="AL87" s="41"/>
      <c r="AM87" s="41"/>
      <c r="AN87" s="45">
        <f t="shared" si="41"/>
        <v>26.254114549045426</v>
      </c>
      <c r="AO87" s="41">
        <v>1519</v>
      </c>
      <c r="AP87" s="110"/>
      <c r="AQ87" s="111"/>
      <c r="AR87" s="126" t="str">
        <f t="shared" si="42"/>
        <v/>
      </c>
      <c r="AS87" s="126" t="str">
        <f t="shared" si="43"/>
        <v/>
      </c>
      <c r="AT87" s="127">
        <v>1543</v>
      </c>
      <c r="AU87" s="128"/>
      <c r="AV87" s="129"/>
      <c r="AW87" s="126" t="str">
        <f t="shared" si="44"/>
        <v/>
      </c>
      <c r="AX87" s="126" t="str">
        <f t="shared" si="45"/>
        <v/>
      </c>
      <c r="AY87" s="64" t="str">
        <f t="shared" si="46"/>
        <v/>
      </c>
      <c r="AZ87" s="97">
        <v>77.58</v>
      </c>
      <c r="BA87" s="68"/>
      <c r="BB87" s="68"/>
      <c r="BC87" s="68"/>
      <c r="BD87" s="68"/>
      <c r="BE87" s="15"/>
      <c r="BF87" s="5">
        <f t="shared" si="47"/>
        <v>19010</v>
      </c>
      <c r="BG87" s="42">
        <v>8480</v>
      </c>
      <c r="BH87" s="42"/>
      <c r="BI87" s="42"/>
      <c r="BJ87" s="42">
        <v>10530</v>
      </c>
      <c r="BK87" s="42"/>
      <c r="BL87" s="42"/>
      <c r="BM87" s="42"/>
    </row>
    <row r="88" spans="1:65" outlineLevel="5">
      <c r="A88" s="22">
        <f t="shared" si="5"/>
        <v>3</v>
      </c>
      <c r="B88" s="9">
        <f t="shared" si="48"/>
        <v>44259</v>
      </c>
      <c r="C88" s="51">
        <v>413307</v>
      </c>
      <c r="D88" s="64">
        <f t="shared" si="37"/>
        <v>35.5</v>
      </c>
      <c r="E88" s="12">
        <v>37</v>
      </c>
      <c r="F88" s="12">
        <v>33</v>
      </c>
      <c r="G88" s="12">
        <v>38</v>
      </c>
      <c r="H88" s="12">
        <v>36</v>
      </c>
      <c r="I88" s="12">
        <v>36</v>
      </c>
      <c r="J88" s="12">
        <v>32</v>
      </c>
      <c r="K88" s="12">
        <v>37</v>
      </c>
      <c r="L88" s="12">
        <v>35</v>
      </c>
      <c r="M88" s="74">
        <f t="shared" si="38"/>
        <v>7.4</v>
      </c>
      <c r="N88" s="83">
        <v>7.44</v>
      </c>
      <c r="O88" s="83">
        <v>7.35</v>
      </c>
      <c r="P88" s="83">
        <v>7.21</v>
      </c>
      <c r="Q88" s="83">
        <v>7.48</v>
      </c>
      <c r="R88" s="83">
        <v>7.44</v>
      </c>
      <c r="S88" s="83">
        <v>7.32</v>
      </c>
      <c r="T88" s="83"/>
      <c r="U88" s="83"/>
      <c r="V88" s="5" t="str">
        <f t="shared" si="39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40"/>
        <v/>
      </c>
      <c r="AF88" s="41"/>
      <c r="AG88" s="41"/>
      <c r="AH88" s="41"/>
      <c r="AI88" s="41"/>
      <c r="AJ88" s="41"/>
      <c r="AK88" s="41"/>
      <c r="AL88" s="41"/>
      <c r="AM88" s="41"/>
      <c r="AN88" s="45">
        <f t="shared" si="41"/>
        <v>26.18516086671044</v>
      </c>
      <c r="AO88" s="41">
        <v>1523</v>
      </c>
      <c r="AP88" s="110">
        <v>3.71</v>
      </c>
      <c r="AQ88" s="111">
        <v>2.88</v>
      </c>
      <c r="AR88" s="126">
        <f t="shared" si="42"/>
        <v>77.62803234501348</v>
      </c>
      <c r="AS88" s="126">
        <f t="shared" si="43"/>
        <v>22.37196765498652</v>
      </c>
      <c r="AT88" s="127">
        <v>1846</v>
      </c>
      <c r="AU88" s="128">
        <v>2.35</v>
      </c>
      <c r="AV88" s="129">
        <v>1.44</v>
      </c>
      <c r="AW88" s="126">
        <f t="shared" si="44"/>
        <v>61.276595744680847</v>
      </c>
      <c r="AX88" s="126">
        <f t="shared" si="45"/>
        <v>38.723404255319153</v>
      </c>
      <c r="AY88" s="64">
        <f t="shared" si="46"/>
        <v>54.395604395604416</v>
      </c>
      <c r="AZ88" s="97">
        <v>77.89</v>
      </c>
      <c r="BA88" s="68"/>
      <c r="BB88" s="68"/>
      <c r="BC88" s="68"/>
      <c r="BD88" s="68"/>
      <c r="BE88" s="15"/>
      <c r="BF88" s="5">
        <f t="shared" si="47"/>
        <v>21175</v>
      </c>
      <c r="BG88" s="42">
        <v>8440</v>
      </c>
      <c r="BH88" s="42"/>
      <c r="BI88" s="42"/>
      <c r="BJ88" s="42">
        <v>12735</v>
      </c>
      <c r="BK88" s="42"/>
      <c r="BL88" s="42"/>
      <c r="BM88" s="42"/>
    </row>
    <row r="89" spans="1:65" outlineLevel="5">
      <c r="A89" s="22">
        <f t="shared" si="5"/>
        <v>3</v>
      </c>
      <c r="B89" s="9">
        <f t="shared" si="48"/>
        <v>44260</v>
      </c>
      <c r="C89" s="51">
        <v>465761</v>
      </c>
      <c r="D89" s="64">
        <f t="shared" si="37"/>
        <v>35.299999999999997</v>
      </c>
      <c r="E89" s="12">
        <v>37</v>
      </c>
      <c r="F89" s="12">
        <v>33</v>
      </c>
      <c r="G89" s="12">
        <v>38</v>
      </c>
      <c r="H89" s="12">
        <v>35</v>
      </c>
      <c r="I89" s="12">
        <v>36</v>
      </c>
      <c r="J89" s="12">
        <v>32</v>
      </c>
      <c r="K89" s="12">
        <v>37</v>
      </c>
      <c r="L89" s="12">
        <v>34</v>
      </c>
      <c r="M89" s="74" t="str">
        <f t="shared" si="38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9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40"/>
        <v/>
      </c>
      <c r="AF89" s="41"/>
      <c r="AG89" s="41"/>
      <c r="AH89" s="41"/>
      <c r="AI89" s="41"/>
      <c r="AJ89" s="41"/>
      <c r="AK89" s="41"/>
      <c r="AL89" s="41"/>
      <c r="AM89" s="41"/>
      <c r="AN89" s="45">
        <f t="shared" si="41"/>
        <v>24.647713226205191</v>
      </c>
      <c r="AO89" s="41">
        <v>1618</v>
      </c>
      <c r="AP89" s="110"/>
      <c r="AQ89" s="111"/>
      <c r="AR89" s="126" t="str">
        <f t="shared" si="42"/>
        <v/>
      </c>
      <c r="AS89" s="126" t="str">
        <f t="shared" si="43"/>
        <v/>
      </c>
      <c r="AT89" s="127">
        <v>1845</v>
      </c>
      <c r="AU89" s="128"/>
      <c r="AV89" s="129"/>
      <c r="AW89" s="126" t="str">
        <f t="shared" si="44"/>
        <v/>
      </c>
      <c r="AX89" s="126" t="str">
        <f t="shared" si="45"/>
        <v/>
      </c>
      <c r="AY89" s="64" t="str">
        <f t="shared" si="46"/>
        <v/>
      </c>
      <c r="AZ89" s="97">
        <v>78.45</v>
      </c>
      <c r="BA89" s="68"/>
      <c r="BB89" s="68"/>
      <c r="BC89" s="68"/>
      <c r="BD89" s="68"/>
      <c r="BE89" s="15"/>
      <c r="BF89" s="5">
        <f t="shared" si="47"/>
        <v>21215</v>
      </c>
      <c r="BG89" s="42">
        <v>8420</v>
      </c>
      <c r="BH89" s="42"/>
      <c r="BI89" s="42"/>
      <c r="BJ89" s="42">
        <v>12795</v>
      </c>
      <c r="BK89" s="42"/>
      <c r="BL89" s="42"/>
      <c r="BM89" s="42"/>
    </row>
    <row r="90" spans="1:65" outlineLevel="5">
      <c r="A90" s="22">
        <f t="shared" si="5"/>
        <v>3</v>
      </c>
      <c r="B90" s="9">
        <f t="shared" si="48"/>
        <v>44261</v>
      </c>
      <c r="C90" s="51">
        <v>388501</v>
      </c>
      <c r="D90" s="64">
        <f t="shared" si="37"/>
        <v>35.799999999999997</v>
      </c>
      <c r="E90" s="12">
        <v>38</v>
      </c>
      <c r="F90" s="12">
        <v>33</v>
      </c>
      <c r="G90" s="12">
        <v>39</v>
      </c>
      <c r="H90" s="12">
        <v>35</v>
      </c>
      <c r="I90" s="12">
        <v>37</v>
      </c>
      <c r="J90" s="12">
        <v>32</v>
      </c>
      <c r="K90" s="12">
        <v>38</v>
      </c>
      <c r="L90" s="12">
        <v>34</v>
      </c>
      <c r="M90" s="74" t="str">
        <f t="shared" si="38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9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40"/>
        <v/>
      </c>
      <c r="AF90" s="41"/>
      <c r="AG90" s="41"/>
      <c r="AH90" s="41"/>
      <c r="AI90" s="41"/>
      <c r="AJ90" s="41"/>
      <c r="AK90" s="41"/>
      <c r="AL90" s="41"/>
      <c r="AM90" s="41"/>
      <c r="AN90" s="45">
        <f t="shared" si="41"/>
        <v>25.240506329113924</v>
      </c>
      <c r="AO90" s="41">
        <v>1580</v>
      </c>
      <c r="AP90" s="110"/>
      <c r="AQ90" s="111"/>
      <c r="AR90" s="126" t="str">
        <f t="shared" si="42"/>
        <v/>
      </c>
      <c r="AS90" s="126" t="str">
        <f t="shared" si="43"/>
        <v/>
      </c>
      <c r="AT90" s="127">
        <v>1846</v>
      </c>
      <c r="AU90" s="128"/>
      <c r="AV90" s="129"/>
      <c r="AW90" s="126" t="str">
        <f t="shared" si="44"/>
        <v/>
      </c>
      <c r="AX90" s="126" t="str">
        <f t="shared" si="45"/>
        <v/>
      </c>
      <c r="AY90" s="64" t="str">
        <f t="shared" si="46"/>
        <v/>
      </c>
      <c r="AZ90" s="97"/>
      <c r="BA90" s="68"/>
      <c r="BB90" s="68"/>
      <c r="BC90" s="68"/>
      <c r="BD90" s="68"/>
      <c r="BE90" s="15"/>
      <c r="BF90" s="5">
        <f t="shared" si="47"/>
        <v>21104</v>
      </c>
      <c r="BG90" s="42">
        <v>8380</v>
      </c>
      <c r="BH90" s="42"/>
      <c r="BI90" s="42"/>
      <c r="BJ90" s="42">
        <v>12724</v>
      </c>
      <c r="BK90" s="42"/>
      <c r="BL90" s="42"/>
      <c r="BM90" s="42"/>
    </row>
    <row r="91" spans="1:65" outlineLevel="5">
      <c r="A91" s="22">
        <f t="shared" ref="A91:A162" si="49">MONTH(B91)</f>
        <v>3</v>
      </c>
      <c r="B91" s="9">
        <f t="shared" si="48"/>
        <v>44262</v>
      </c>
      <c r="C91" s="51">
        <v>365687</v>
      </c>
      <c r="D91" s="64">
        <f t="shared" si="37"/>
        <v>35.799999999999997</v>
      </c>
      <c r="E91" s="12">
        <v>38</v>
      </c>
      <c r="F91" s="12">
        <v>33</v>
      </c>
      <c r="G91" s="12">
        <v>39</v>
      </c>
      <c r="H91" s="12">
        <v>35</v>
      </c>
      <c r="I91" s="12">
        <v>37</v>
      </c>
      <c r="J91" s="12">
        <v>32</v>
      </c>
      <c r="K91" s="12">
        <v>38</v>
      </c>
      <c r="L91" s="12">
        <v>34</v>
      </c>
      <c r="M91" s="74" t="str">
        <f t="shared" si="38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9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40"/>
        <v/>
      </c>
      <c r="AF91" s="41"/>
      <c r="AG91" s="41"/>
      <c r="AH91" s="41"/>
      <c r="AI91" s="41"/>
      <c r="AJ91" s="41"/>
      <c r="AK91" s="41"/>
      <c r="AL91" s="41"/>
      <c r="AM91" s="41"/>
      <c r="AN91" s="45">
        <f t="shared" si="41"/>
        <v>25.272496831432193</v>
      </c>
      <c r="AO91" s="41">
        <v>1578</v>
      </c>
      <c r="AP91" s="110"/>
      <c r="AQ91" s="111"/>
      <c r="AR91" s="126" t="str">
        <f t="shared" si="42"/>
        <v/>
      </c>
      <c r="AS91" s="126" t="str">
        <f t="shared" si="43"/>
        <v/>
      </c>
      <c r="AT91" s="127">
        <v>1840</v>
      </c>
      <c r="AU91" s="128"/>
      <c r="AV91" s="129"/>
      <c r="AW91" s="126" t="str">
        <f t="shared" si="44"/>
        <v/>
      </c>
      <c r="AX91" s="126" t="str">
        <f t="shared" si="45"/>
        <v/>
      </c>
      <c r="AY91" s="64" t="str">
        <f t="shared" si="46"/>
        <v/>
      </c>
      <c r="AZ91" s="97"/>
      <c r="BA91" s="68"/>
      <c r="BB91" s="68"/>
      <c r="BC91" s="68"/>
      <c r="BD91" s="68"/>
      <c r="BE91" s="15"/>
      <c r="BF91" s="5">
        <f t="shared" si="47"/>
        <v>21004</v>
      </c>
      <c r="BG91" s="42">
        <v>8360</v>
      </c>
      <c r="BH91" s="42"/>
      <c r="BI91" s="42"/>
      <c r="BJ91" s="42">
        <v>12644</v>
      </c>
      <c r="BK91" s="42"/>
      <c r="BL91" s="42"/>
      <c r="BM91" s="42"/>
    </row>
    <row r="92" spans="1:65" outlineLevel="5">
      <c r="A92" s="22">
        <f t="shared" si="49"/>
        <v>3</v>
      </c>
      <c r="B92" s="9">
        <f t="shared" si="48"/>
        <v>44263</v>
      </c>
      <c r="C92" s="51">
        <v>380184</v>
      </c>
      <c r="D92" s="64">
        <f t="shared" si="37"/>
        <v>35.5</v>
      </c>
      <c r="E92" s="12">
        <v>37</v>
      </c>
      <c r="F92" s="12">
        <v>33</v>
      </c>
      <c r="G92" s="12">
        <v>39</v>
      </c>
      <c r="H92" s="12">
        <v>35</v>
      </c>
      <c r="I92" s="12">
        <v>36</v>
      </c>
      <c r="J92" s="12">
        <v>32</v>
      </c>
      <c r="K92" s="12">
        <v>38</v>
      </c>
      <c r="L92" s="12">
        <v>34</v>
      </c>
      <c r="M92" s="74" t="str">
        <f t="shared" si="38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9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40"/>
        <v/>
      </c>
      <c r="AF92" s="41"/>
      <c r="AG92" s="41"/>
      <c r="AH92" s="41"/>
      <c r="AI92" s="41"/>
      <c r="AJ92" s="41"/>
      <c r="AK92" s="41"/>
      <c r="AL92" s="41"/>
      <c r="AM92" s="41"/>
      <c r="AN92" s="45">
        <f t="shared" si="41"/>
        <v>24.155057540884311</v>
      </c>
      <c r="AO92" s="41">
        <v>1651</v>
      </c>
      <c r="AP92" s="110"/>
      <c r="AQ92" s="111"/>
      <c r="AR92" s="126" t="str">
        <f t="shared" si="42"/>
        <v/>
      </c>
      <c r="AS92" s="126" t="str">
        <f t="shared" si="43"/>
        <v/>
      </c>
      <c r="AT92" s="127">
        <v>1879</v>
      </c>
      <c r="AU92" s="128"/>
      <c r="AV92" s="129"/>
      <c r="AW92" s="126" t="str">
        <f t="shared" si="44"/>
        <v/>
      </c>
      <c r="AX92" s="126" t="str">
        <f t="shared" si="45"/>
        <v/>
      </c>
      <c r="AY92" s="64" t="str">
        <f t="shared" si="46"/>
        <v/>
      </c>
      <c r="AZ92" s="97">
        <v>78</v>
      </c>
      <c r="BA92" s="68"/>
      <c r="BB92" s="68"/>
      <c r="BC92" s="68"/>
      <c r="BD92" s="68"/>
      <c r="BE92" s="15"/>
      <c r="BF92" s="5">
        <f t="shared" si="47"/>
        <v>14267</v>
      </c>
      <c r="BG92" s="42">
        <v>7830</v>
      </c>
      <c r="BH92" s="42"/>
      <c r="BI92" s="42"/>
      <c r="BJ92" s="42">
        <v>6437</v>
      </c>
      <c r="BK92" s="42"/>
      <c r="BL92" s="42"/>
      <c r="BM92" s="42"/>
    </row>
    <row r="93" spans="1:65" outlineLevel="5">
      <c r="A93" s="22">
        <f t="shared" si="49"/>
        <v>3</v>
      </c>
      <c r="B93" s="9">
        <f t="shared" si="48"/>
        <v>44264</v>
      </c>
      <c r="C93" s="51">
        <v>374027</v>
      </c>
      <c r="D93" s="64">
        <f t="shared" si="37"/>
        <v>35</v>
      </c>
      <c r="E93" s="12">
        <v>37</v>
      </c>
      <c r="F93" s="12">
        <v>33</v>
      </c>
      <c r="G93" s="12">
        <v>37</v>
      </c>
      <c r="H93" s="12">
        <v>35</v>
      </c>
      <c r="I93" s="12">
        <v>36</v>
      </c>
      <c r="J93" s="12">
        <v>32</v>
      </c>
      <c r="K93" s="12">
        <v>36</v>
      </c>
      <c r="L93" s="12">
        <v>34</v>
      </c>
      <c r="M93" s="74" t="str">
        <f t="shared" si="38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9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40"/>
        <v/>
      </c>
      <c r="AF93" s="41"/>
      <c r="AG93" s="41"/>
      <c r="AH93" s="41"/>
      <c r="AI93" s="41"/>
      <c r="AJ93" s="41"/>
      <c r="AK93" s="41"/>
      <c r="AL93" s="41"/>
      <c r="AM93" s="41"/>
      <c r="AN93" s="45">
        <f t="shared" si="41"/>
        <v>31.650793650793652</v>
      </c>
      <c r="AO93" s="41">
        <v>1260</v>
      </c>
      <c r="AP93" s="110"/>
      <c r="AQ93" s="111"/>
      <c r="AR93" s="126" t="str">
        <f t="shared" si="42"/>
        <v/>
      </c>
      <c r="AS93" s="126" t="str">
        <f t="shared" si="43"/>
        <v/>
      </c>
      <c r="AT93" s="127">
        <v>1363</v>
      </c>
      <c r="AU93" s="128"/>
      <c r="AV93" s="129"/>
      <c r="AW93" s="126" t="str">
        <f t="shared" si="44"/>
        <v/>
      </c>
      <c r="AX93" s="126" t="str">
        <f t="shared" si="45"/>
        <v/>
      </c>
      <c r="AY93" s="64" t="str">
        <f t="shared" si="46"/>
        <v/>
      </c>
      <c r="AZ93" s="97">
        <v>77.900000000000006</v>
      </c>
      <c r="BA93" s="68"/>
      <c r="BB93" s="68"/>
      <c r="BC93" s="68"/>
      <c r="BD93" s="68"/>
      <c r="BE93" s="15"/>
      <c r="BF93" s="5">
        <f t="shared" si="47"/>
        <v>11805</v>
      </c>
      <c r="BG93" s="42">
        <v>8000</v>
      </c>
      <c r="BH93" s="42"/>
      <c r="BI93" s="42"/>
      <c r="BJ93" s="42">
        <v>3805</v>
      </c>
      <c r="BK93" s="42"/>
      <c r="BL93" s="42"/>
      <c r="BM93" s="42"/>
    </row>
    <row r="94" spans="1:65" outlineLevel="5">
      <c r="A94" s="22">
        <f t="shared" si="49"/>
        <v>3</v>
      </c>
      <c r="B94" s="9">
        <f t="shared" si="48"/>
        <v>44265</v>
      </c>
      <c r="C94" s="51">
        <v>387307</v>
      </c>
      <c r="D94" s="64">
        <f t="shared" si="37"/>
        <v>35</v>
      </c>
      <c r="E94" s="12">
        <v>37</v>
      </c>
      <c r="F94" s="12">
        <v>33</v>
      </c>
      <c r="G94" s="12">
        <v>37</v>
      </c>
      <c r="H94" s="12">
        <v>35</v>
      </c>
      <c r="I94" s="12">
        <v>36</v>
      </c>
      <c r="J94" s="12">
        <v>32</v>
      </c>
      <c r="K94" s="12">
        <v>36</v>
      </c>
      <c r="L94" s="12">
        <v>34</v>
      </c>
      <c r="M94" s="74" t="str">
        <f t="shared" si="38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9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40"/>
        <v/>
      </c>
      <c r="AF94" s="41"/>
      <c r="AG94" s="41"/>
      <c r="AH94" s="41"/>
      <c r="AI94" s="41"/>
      <c r="AJ94" s="41"/>
      <c r="AK94" s="41"/>
      <c r="AL94" s="41"/>
      <c r="AM94" s="41"/>
      <c r="AN94" s="45">
        <f t="shared" si="41"/>
        <v>22.518351214003388</v>
      </c>
      <c r="AO94" s="41">
        <v>1771</v>
      </c>
      <c r="AP94" s="110"/>
      <c r="AQ94" s="111"/>
      <c r="AR94" s="126" t="str">
        <f t="shared" si="42"/>
        <v/>
      </c>
      <c r="AS94" s="126" t="str">
        <f t="shared" si="43"/>
        <v/>
      </c>
      <c r="AT94" s="127">
        <v>1837</v>
      </c>
      <c r="AU94" s="128"/>
      <c r="AV94" s="129"/>
      <c r="AW94" s="126" t="str">
        <f t="shared" si="44"/>
        <v/>
      </c>
      <c r="AX94" s="126" t="str">
        <f t="shared" si="45"/>
        <v/>
      </c>
      <c r="AY94" s="64" t="str">
        <f t="shared" si="46"/>
        <v/>
      </c>
      <c r="AZ94" s="97">
        <v>78.540000000000006</v>
      </c>
      <c r="BA94" s="68"/>
      <c r="BB94" s="68"/>
      <c r="BC94" s="68"/>
      <c r="BD94" s="68"/>
      <c r="BE94" s="15"/>
      <c r="BF94" s="5">
        <f t="shared" si="47"/>
        <v>15093</v>
      </c>
      <c r="BG94" s="42">
        <v>8830</v>
      </c>
      <c r="BH94" s="42"/>
      <c r="BI94" s="42"/>
      <c r="BJ94" s="42">
        <v>6263</v>
      </c>
      <c r="BK94" s="42"/>
      <c r="BL94" s="42"/>
      <c r="BM94" s="42"/>
    </row>
    <row r="95" spans="1:65" outlineLevel="5">
      <c r="A95" s="22">
        <f t="shared" si="49"/>
        <v>3</v>
      </c>
      <c r="B95" s="9">
        <f t="shared" si="48"/>
        <v>44266</v>
      </c>
      <c r="C95" s="51">
        <v>374911</v>
      </c>
      <c r="D95" s="64">
        <f t="shared" si="37"/>
        <v>35</v>
      </c>
      <c r="E95" s="12">
        <v>36</v>
      </c>
      <c r="F95" s="12">
        <v>33</v>
      </c>
      <c r="G95" s="12">
        <v>38</v>
      </c>
      <c r="H95" s="12">
        <v>35</v>
      </c>
      <c r="I95" s="12">
        <v>35</v>
      </c>
      <c r="J95" s="12">
        <v>32</v>
      </c>
      <c r="K95" s="12">
        <v>37</v>
      </c>
      <c r="L95" s="12">
        <v>34</v>
      </c>
      <c r="M95" s="74">
        <f t="shared" si="38"/>
        <v>7.5</v>
      </c>
      <c r="N95" s="83">
        <v>7.5</v>
      </c>
      <c r="O95" s="83">
        <v>7.61</v>
      </c>
      <c r="P95" s="83">
        <v>7.3</v>
      </c>
      <c r="Q95" s="83">
        <v>7.61</v>
      </c>
      <c r="R95" s="83">
        <v>7.45</v>
      </c>
      <c r="S95" s="83">
        <v>7.6</v>
      </c>
      <c r="T95" s="83"/>
      <c r="U95" s="83"/>
      <c r="V95" s="5" t="str">
        <f t="shared" si="39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40"/>
        <v/>
      </c>
      <c r="AF95" s="41"/>
      <c r="AG95" s="41"/>
      <c r="AH95" s="41"/>
      <c r="AI95" s="41"/>
      <c r="AJ95" s="41"/>
      <c r="AK95" s="41"/>
      <c r="AL95" s="41"/>
      <c r="AM95" s="41"/>
      <c r="AN95" s="45">
        <f t="shared" si="41"/>
        <v>26.891436277815238</v>
      </c>
      <c r="AO95" s="41">
        <v>1483</v>
      </c>
      <c r="AP95" s="110">
        <v>3.36</v>
      </c>
      <c r="AQ95" s="111">
        <v>2.54</v>
      </c>
      <c r="AR95" s="126">
        <f t="shared" si="42"/>
        <v>75.595238095238102</v>
      </c>
      <c r="AS95" s="126">
        <f t="shared" si="43"/>
        <v>24.404761904761898</v>
      </c>
      <c r="AT95" s="127">
        <v>1709</v>
      </c>
      <c r="AU95" s="128">
        <v>2.73</v>
      </c>
      <c r="AV95" s="129">
        <v>1.46</v>
      </c>
      <c r="AW95" s="126">
        <f t="shared" si="44"/>
        <v>53.479853479853482</v>
      </c>
      <c r="AX95" s="126">
        <f t="shared" si="45"/>
        <v>46.520146520146518</v>
      </c>
      <c r="AY95" s="64">
        <f t="shared" si="46"/>
        <v>62.886725773451559</v>
      </c>
      <c r="AZ95" s="97">
        <v>78.14</v>
      </c>
      <c r="BA95" s="68"/>
      <c r="BB95" s="68"/>
      <c r="BC95" s="68"/>
      <c r="BD95" s="68"/>
      <c r="BE95" s="15"/>
      <c r="BF95" s="5">
        <f t="shared" si="47"/>
        <v>16111</v>
      </c>
      <c r="BG95" s="42">
        <v>9980</v>
      </c>
      <c r="BH95" s="42"/>
      <c r="BI95" s="42"/>
      <c r="BJ95" s="42">
        <v>6131</v>
      </c>
      <c r="BK95" s="42"/>
      <c r="BL95" s="42"/>
      <c r="BM95" s="42"/>
    </row>
    <row r="96" spans="1:65" outlineLevel="5">
      <c r="A96" s="22">
        <f t="shared" si="49"/>
        <v>3</v>
      </c>
      <c r="B96" s="9">
        <f t="shared" si="48"/>
        <v>44267</v>
      </c>
      <c r="C96" s="51">
        <v>475312</v>
      </c>
      <c r="D96" s="64">
        <f t="shared" si="37"/>
        <v>35.299999999999997</v>
      </c>
      <c r="E96" s="12">
        <v>37</v>
      </c>
      <c r="F96" s="12">
        <v>33</v>
      </c>
      <c r="G96" s="12">
        <v>38</v>
      </c>
      <c r="H96" s="12">
        <v>35</v>
      </c>
      <c r="I96" s="12">
        <v>36</v>
      </c>
      <c r="J96" s="12">
        <v>32</v>
      </c>
      <c r="K96" s="12">
        <v>37</v>
      </c>
      <c r="L96" s="12">
        <v>34</v>
      </c>
      <c r="M96" s="74" t="str">
        <f t="shared" si="38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9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40"/>
        <v/>
      </c>
      <c r="AF96" s="41"/>
      <c r="AG96" s="41"/>
      <c r="AH96" s="41"/>
      <c r="AI96" s="41"/>
      <c r="AJ96" s="41"/>
      <c r="AK96" s="41"/>
      <c r="AL96" s="41"/>
      <c r="AM96" s="41"/>
      <c r="AN96" s="45">
        <f t="shared" si="41"/>
        <v>29.237536656891496</v>
      </c>
      <c r="AO96" s="41">
        <v>1364</v>
      </c>
      <c r="AP96" s="110"/>
      <c r="AQ96" s="111"/>
      <c r="AR96" s="126" t="str">
        <f t="shared" si="42"/>
        <v/>
      </c>
      <c r="AS96" s="126" t="str">
        <f t="shared" si="43"/>
        <v/>
      </c>
      <c r="AT96" s="127">
        <v>1729</v>
      </c>
      <c r="AU96" s="128"/>
      <c r="AV96" s="129"/>
      <c r="AW96" s="126" t="str">
        <f t="shared" si="44"/>
        <v/>
      </c>
      <c r="AX96" s="126" t="str">
        <f t="shared" si="45"/>
        <v/>
      </c>
      <c r="AY96" s="64" t="str">
        <f t="shared" si="46"/>
        <v/>
      </c>
      <c r="AZ96" s="97">
        <v>78.099999999999994</v>
      </c>
      <c r="BA96" s="68"/>
      <c r="BB96" s="68"/>
      <c r="BC96" s="68"/>
      <c r="BD96" s="68"/>
      <c r="BE96" s="15"/>
      <c r="BF96" s="5">
        <f t="shared" si="47"/>
        <v>20686</v>
      </c>
      <c r="BG96" s="42">
        <v>9870</v>
      </c>
      <c r="BH96" s="42"/>
      <c r="BI96" s="42"/>
      <c r="BJ96" s="42">
        <v>10816</v>
      </c>
      <c r="BK96" s="42"/>
      <c r="BL96" s="42"/>
      <c r="BM96" s="42"/>
    </row>
    <row r="97" spans="1:65" outlineLevel="5">
      <c r="A97" s="22">
        <f t="shared" si="49"/>
        <v>3</v>
      </c>
      <c r="B97" s="9">
        <f t="shared" si="48"/>
        <v>44268</v>
      </c>
      <c r="C97" s="51">
        <v>455827</v>
      </c>
      <c r="D97" s="64">
        <f t="shared" si="37"/>
        <v>35.5</v>
      </c>
      <c r="E97" s="12">
        <v>37</v>
      </c>
      <c r="F97" s="12">
        <v>33</v>
      </c>
      <c r="G97" s="12">
        <v>38</v>
      </c>
      <c r="H97" s="12">
        <v>36</v>
      </c>
      <c r="I97" s="12">
        <v>36</v>
      </c>
      <c r="J97" s="12">
        <v>32</v>
      </c>
      <c r="K97" s="12">
        <v>37</v>
      </c>
      <c r="L97" s="12">
        <v>35</v>
      </c>
      <c r="M97" s="74" t="str">
        <f t="shared" si="38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9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40"/>
        <v/>
      </c>
      <c r="AF97" s="41"/>
      <c r="AG97" s="41"/>
      <c r="AH97" s="41"/>
      <c r="AI97" s="41"/>
      <c r="AJ97" s="41"/>
      <c r="AK97" s="41"/>
      <c r="AL97" s="41"/>
      <c r="AM97" s="41"/>
      <c r="AN97" s="45">
        <f t="shared" si="41"/>
        <v>29.130752373995616</v>
      </c>
      <c r="AO97" s="41">
        <v>1369</v>
      </c>
      <c r="AP97" s="110"/>
      <c r="AQ97" s="111"/>
      <c r="AR97" s="126" t="str">
        <f t="shared" si="42"/>
        <v/>
      </c>
      <c r="AS97" s="126" t="str">
        <f t="shared" si="43"/>
        <v/>
      </c>
      <c r="AT97" s="127">
        <v>1752</v>
      </c>
      <c r="AU97" s="128"/>
      <c r="AV97" s="129"/>
      <c r="AW97" s="126" t="str">
        <f t="shared" si="44"/>
        <v/>
      </c>
      <c r="AX97" s="126" t="str">
        <f t="shared" si="45"/>
        <v/>
      </c>
      <c r="AY97" s="64" t="str">
        <f t="shared" si="46"/>
        <v/>
      </c>
      <c r="AZ97" s="97"/>
      <c r="BA97" s="68"/>
      <c r="BB97" s="68"/>
      <c r="BC97" s="68"/>
      <c r="BD97" s="68"/>
      <c r="BE97" s="15"/>
      <c r="BF97" s="5">
        <f t="shared" si="47"/>
        <v>19695</v>
      </c>
      <c r="BG97" s="42">
        <v>8800</v>
      </c>
      <c r="BH97" s="42"/>
      <c r="BI97" s="42"/>
      <c r="BJ97" s="42">
        <v>10895</v>
      </c>
      <c r="BK97" s="42"/>
      <c r="BL97" s="42"/>
      <c r="BM97" s="42"/>
    </row>
    <row r="98" spans="1:65" outlineLevel="5">
      <c r="A98" s="22">
        <f t="shared" si="49"/>
        <v>3</v>
      </c>
      <c r="B98" s="9">
        <f t="shared" si="48"/>
        <v>44269</v>
      </c>
      <c r="C98" s="51">
        <v>405236</v>
      </c>
      <c r="D98" s="64">
        <f t="shared" si="37"/>
        <v>35.799999999999997</v>
      </c>
      <c r="E98" s="12">
        <v>37</v>
      </c>
      <c r="F98" s="12">
        <v>34</v>
      </c>
      <c r="G98" s="12">
        <v>38</v>
      </c>
      <c r="H98" s="12">
        <v>36</v>
      </c>
      <c r="I98" s="12">
        <v>36</v>
      </c>
      <c r="J98" s="12">
        <v>33</v>
      </c>
      <c r="K98" s="12">
        <v>37</v>
      </c>
      <c r="L98" s="12">
        <v>35</v>
      </c>
      <c r="M98" s="74" t="str">
        <f t="shared" si="38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9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40"/>
        <v/>
      </c>
      <c r="AF98" s="41"/>
      <c r="AG98" s="41"/>
      <c r="AH98" s="41"/>
      <c r="AI98" s="41"/>
      <c r="AJ98" s="41"/>
      <c r="AK98" s="41"/>
      <c r="AL98" s="41"/>
      <c r="AM98" s="41"/>
      <c r="AN98" s="45">
        <f t="shared" si="41"/>
        <v>27.055630936227953</v>
      </c>
      <c r="AO98" s="41">
        <v>1474</v>
      </c>
      <c r="AP98" s="110"/>
      <c r="AQ98" s="111"/>
      <c r="AR98" s="126" t="str">
        <f t="shared" si="42"/>
        <v/>
      </c>
      <c r="AS98" s="126" t="str">
        <f t="shared" si="43"/>
        <v/>
      </c>
      <c r="AT98" s="127">
        <v>1750</v>
      </c>
      <c r="AU98" s="128"/>
      <c r="AV98" s="129"/>
      <c r="AW98" s="126" t="str">
        <f t="shared" si="44"/>
        <v/>
      </c>
      <c r="AX98" s="126" t="str">
        <f t="shared" si="45"/>
        <v/>
      </c>
      <c r="AY98" s="64" t="str">
        <f t="shared" si="46"/>
        <v/>
      </c>
      <c r="AZ98" s="97"/>
      <c r="BA98" s="68"/>
      <c r="BB98" s="68"/>
      <c r="BC98" s="68"/>
      <c r="BD98" s="68"/>
      <c r="BE98" s="15"/>
      <c r="BF98" s="5">
        <f t="shared" si="47"/>
        <v>20527</v>
      </c>
      <c r="BG98" s="42">
        <v>8760</v>
      </c>
      <c r="BH98" s="42"/>
      <c r="BI98" s="42"/>
      <c r="BJ98" s="42">
        <v>11767</v>
      </c>
      <c r="BK98" s="42"/>
      <c r="BL98" s="42"/>
      <c r="BM98" s="42"/>
    </row>
    <row r="99" spans="1:65" outlineLevel="5">
      <c r="A99" s="22">
        <f t="shared" si="49"/>
        <v>3</v>
      </c>
      <c r="B99" s="9">
        <f t="shared" si="48"/>
        <v>44270</v>
      </c>
      <c r="C99" s="51">
        <v>403382</v>
      </c>
      <c r="D99" s="64">
        <f t="shared" si="37"/>
        <v>36</v>
      </c>
      <c r="E99" s="12">
        <v>37</v>
      </c>
      <c r="F99" s="12">
        <v>34</v>
      </c>
      <c r="G99" s="12">
        <v>39</v>
      </c>
      <c r="H99" s="12">
        <v>36</v>
      </c>
      <c r="I99" s="12">
        <v>36</v>
      </c>
      <c r="J99" s="12">
        <v>33</v>
      </c>
      <c r="K99" s="12">
        <v>38</v>
      </c>
      <c r="L99" s="12">
        <v>35</v>
      </c>
      <c r="M99" s="74" t="str">
        <f t="shared" si="38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9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40"/>
        <v/>
      </c>
      <c r="AF99" s="41"/>
      <c r="AG99" s="41"/>
      <c r="AH99" s="41"/>
      <c r="AI99" s="41"/>
      <c r="AJ99" s="41"/>
      <c r="AK99" s="41"/>
      <c r="AL99" s="41"/>
      <c r="AM99" s="41"/>
      <c r="AN99" s="45">
        <f t="shared" si="41"/>
        <v>31.625693893735132</v>
      </c>
      <c r="AO99" s="41">
        <v>1261</v>
      </c>
      <c r="AP99" s="110"/>
      <c r="AQ99" s="111"/>
      <c r="AR99" s="126" t="str">
        <f t="shared" si="42"/>
        <v/>
      </c>
      <c r="AS99" s="126" t="str">
        <f t="shared" si="43"/>
        <v/>
      </c>
      <c r="AT99" s="127">
        <v>1758</v>
      </c>
      <c r="AU99" s="128"/>
      <c r="AV99" s="129"/>
      <c r="AW99" s="126" t="str">
        <f t="shared" si="44"/>
        <v/>
      </c>
      <c r="AX99" s="126" t="str">
        <f t="shared" si="45"/>
        <v/>
      </c>
      <c r="AY99" s="64" t="str">
        <f t="shared" si="46"/>
        <v/>
      </c>
      <c r="AZ99" s="97">
        <v>80.400000000000006</v>
      </c>
      <c r="BA99" s="68"/>
      <c r="BB99" s="68"/>
      <c r="BC99" s="68"/>
      <c r="BD99" s="68"/>
      <c r="BE99" s="15"/>
      <c r="BF99" s="5">
        <f t="shared" si="47"/>
        <v>19031</v>
      </c>
      <c r="BG99" s="42">
        <v>8780</v>
      </c>
      <c r="BH99" s="42"/>
      <c r="BI99" s="42"/>
      <c r="BJ99" s="42">
        <v>10251</v>
      </c>
      <c r="BK99" s="42"/>
      <c r="BL99" s="42"/>
      <c r="BM99" s="42"/>
    </row>
    <row r="100" spans="1:65" outlineLevel="5">
      <c r="A100" s="22">
        <f t="shared" si="49"/>
        <v>3</v>
      </c>
      <c r="B100" s="9">
        <f t="shared" si="48"/>
        <v>44271</v>
      </c>
      <c r="C100" s="51">
        <v>433612</v>
      </c>
      <c r="D100" s="64">
        <f t="shared" si="37"/>
        <v>36</v>
      </c>
      <c r="E100" s="12">
        <v>38</v>
      </c>
      <c r="F100" s="12">
        <v>34</v>
      </c>
      <c r="G100" s="12">
        <v>38</v>
      </c>
      <c r="H100" s="12">
        <v>36</v>
      </c>
      <c r="I100" s="12">
        <v>37</v>
      </c>
      <c r="J100" s="12">
        <v>33</v>
      </c>
      <c r="K100" s="12">
        <v>37</v>
      </c>
      <c r="L100" s="12">
        <v>35</v>
      </c>
      <c r="M100" s="74" t="str">
        <f t="shared" si="38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9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40"/>
        <v/>
      </c>
      <c r="AF100" s="41"/>
      <c r="AG100" s="41"/>
      <c r="AH100" s="41"/>
      <c r="AI100" s="41"/>
      <c r="AJ100" s="41"/>
      <c r="AK100" s="41"/>
      <c r="AL100" s="41"/>
      <c r="AM100" s="41"/>
      <c r="AN100" s="45">
        <f t="shared" si="41"/>
        <v>24.55665024630542</v>
      </c>
      <c r="AO100" s="41">
        <v>1624</v>
      </c>
      <c r="AP100" s="110"/>
      <c r="AQ100" s="111"/>
      <c r="AR100" s="126" t="str">
        <f t="shared" si="42"/>
        <v/>
      </c>
      <c r="AS100" s="126" t="str">
        <f t="shared" si="43"/>
        <v/>
      </c>
      <c r="AT100" s="127">
        <v>1763</v>
      </c>
      <c r="AU100" s="128"/>
      <c r="AV100" s="129"/>
      <c r="AW100" s="126" t="str">
        <f t="shared" si="44"/>
        <v/>
      </c>
      <c r="AX100" s="126" t="str">
        <f t="shared" si="45"/>
        <v/>
      </c>
      <c r="AY100" s="64" t="str">
        <f t="shared" si="46"/>
        <v/>
      </c>
      <c r="AZ100" s="97">
        <v>80.17</v>
      </c>
      <c r="BA100" s="68"/>
      <c r="BB100" s="68"/>
      <c r="BC100" s="68"/>
      <c r="BD100" s="68"/>
      <c r="BE100" s="15"/>
      <c r="BF100" s="5">
        <f t="shared" si="47"/>
        <v>21807</v>
      </c>
      <c r="BG100" s="42">
        <v>8810</v>
      </c>
      <c r="BH100" s="42"/>
      <c r="BI100" s="42"/>
      <c r="BJ100" s="42">
        <v>12997</v>
      </c>
      <c r="BK100" s="42"/>
      <c r="BL100" s="42"/>
      <c r="BM100" s="42"/>
    </row>
    <row r="101" spans="1:65" outlineLevel="5">
      <c r="A101" s="22">
        <f t="shared" si="49"/>
        <v>3</v>
      </c>
      <c r="B101" s="9">
        <f t="shared" si="48"/>
        <v>44272</v>
      </c>
      <c r="C101" s="51">
        <v>405379</v>
      </c>
      <c r="D101" s="64">
        <f t="shared" si="37"/>
        <v>36</v>
      </c>
      <c r="E101" s="12">
        <v>38</v>
      </c>
      <c r="F101" s="12">
        <v>34</v>
      </c>
      <c r="G101" s="12">
        <v>38</v>
      </c>
      <c r="H101" s="12">
        <v>36</v>
      </c>
      <c r="I101" s="12">
        <v>37</v>
      </c>
      <c r="J101" s="12">
        <v>33</v>
      </c>
      <c r="K101" s="12">
        <v>37</v>
      </c>
      <c r="L101" s="12">
        <v>35</v>
      </c>
      <c r="M101" s="74" t="str">
        <f t="shared" si="38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9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40"/>
        <v/>
      </c>
      <c r="AF101" s="41"/>
      <c r="AG101" s="41"/>
      <c r="AH101" s="41"/>
      <c r="AI101" s="41"/>
      <c r="AJ101" s="41"/>
      <c r="AK101" s="41"/>
      <c r="AL101" s="41"/>
      <c r="AM101" s="41"/>
      <c r="AN101" s="45">
        <f t="shared" si="41"/>
        <v>25.912930474333983</v>
      </c>
      <c r="AO101" s="41">
        <v>1539</v>
      </c>
      <c r="AP101" s="110"/>
      <c r="AQ101" s="111"/>
      <c r="AR101" s="126" t="str">
        <f t="shared" si="42"/>
        <v/>
      </c>
      <c r="AS101" s="126" t="str">
        <f t="shared" si="43"/>
        <v/>
      </c>
      <c r="AT101" s="127">
        <v>1763</v>
      </c>
      <c r="AU101" s="128"/>
      <c r="AV101" s="129"/>
      <c r="AW101" s="126" t="str">
        <f t="shared" si="44"/>
        <v/>
      </c>
      <c r="AX101" s="126" t="str">
        <f t="shared" si="45"/>
        <v/>
      </c>
      <c r="AY101" s="64" t="str">
        <f t="shared" si="46"/>
        <v/>
      </c>
      <c r="AZ101" s="97">
        <v>80.52</v>
      </c>
      <c r="BA101" s="68"/>
      <c r="BB101" s="68"/>
      <c r="BC101" s="68"/>
      <c r="BD101" s="68"/>
      <c r="BE101" s="15"/>
      <c r="BF101" s="5">
        <f t="shared" si="47"/>
        <v>18242</v>
      </c>
      <c r="BG101" s="42">
        <v>8770</v>
      </c>
      <c r="BH101" s="42"/>
      <c r="BI101" s="42"/>
      <c r="BJ101" s="42">
        <v>9472</v>
      </c>
      <c r="BK101" s="42"/>
      <c r="BL101" s="42"/>
      <c r="BM101" s="42"/>
    </row>
    <row r="102" spans="1:65" outlineLevel="5">
      <c r="A102" s="22">
        <f t="shared" si="49"/>
        <v>3</v>
      </c>
      <c r="B102" s="9">
        <f t="shared" si="48"/>
        <v>44273</v>
      </c>
      <c r="C102" s="51">
        <v>387253</v>
      </c>
      <c r="D102" s="64">
        <f t="shared" si="37"/>
        <v>36.299999999999997</v>
      </c>
      <c r="E102" s="12">
        <v>38</v>
      </c>
      <c r="F102" s="12">
        <v>34</v>
      </c>
      <c r="G102" s="12">
        <v>39</v>
      </c>
      <c r="H102" s="12">
        <v>36</v>
      </c>
      <c r="I102" s="12">
        <v>37</v>
      </c>
      <c r="J102" s="12">
        <v>33</v>
      </c>
      <c r="K102" s="12">
        <v>38</v>
      </c>
      <c r="L102" s="12">
        <v>35</v>
      </c>
      <c r="M102" s="74">
        <f t="shared" si="38"/>
        <v>7.3</v>
      </c>
      <c r="N102" s="83">
        <v>7.5</v>
      </c>
      <c r="O102" s="83">
        <v>7.3</v>
      </c>
      <c r="P102" s="83">
        <v>7.2</v>
      </c>
      <c r="Q102" s="83">
        <v>7.25</v>
      </c>
      <c r="R102" s="83">
        <v>7.3</v>
      </c>
      <c r="S102" s="83">
        <v>7.2</v>
      </c>
      <c r="T102" s="83"/>
      <c r="U102" s="83"/>
      <c r="V102" s="5" t="str">
        <f t="shared" si="39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40"/>
        <v/>
      </c>
      <c r="AF102" s="41"/>
      <c r="AG102" s="41"/>
      <c r="AH102" s="41"/>
      <c r="AI102" s="41"/>
      <c r="AJ102" s="41"/>
      <c r="AK102" s="41"/>
      <c r="AL102" s="41"/>
      <c r="AM102" s="41"/>
      <c r="AN102" s="45">
        <f t="shared" si="41"/>
        <v>25.547725816784112</v>
      </c>
      <c r="AO102" s="41">
        <v>1561</v>
      </c>
      <c r="AP102" s="110">
        <v>3</v>
      </c>
      <c r="AQ102" s="111">
        <v>2.64</v>
      </c>
      <c r="AR102" s="126">
        <f t="shared" si="42"/>
        <v>88</v>
      </c>
      <c r="AS102" s="126">
        <f t="shared" si="43"/>
        <v>12</v>
      </c>
      <c r="AT102" s="127">
        <v>1768</v>
      </c>
      <c r="AU102" s="128">
        <v>2.46</v>
      </c>
      <c r="AV102" s="129">
        <v>1.32</v>
      </c>
      <c r="AW102" s="126">
        <f t="shared" si="44"/>
        <v>53.658536585365859</v>
      </c>
      <c r="AX102" s="126">
        <f t="shared" si="45"/>
        <v>46.341463414634141</v>
      </c>
      <c r="AY102" s="64">
        <f t="shared" si="46"/>
        <v>84.210526315789465</v>
      </c>
      <c r="AZ102" s="97">
        <v>78.47</v>
      </c>
      <c r="BA102" s="68"/>
      <c r="BB102" s="68"/>
      <c r="BC102" s="68"/>
      <c r="BD102" s="68"/>
      <c r="BE102" s="15"/>
      <c r="BF102" s="5">
        <f t="shared" si="47"/>
        <v>21617</v>
      </c>
      <c r="BG102" s="42">
        <v>8740</v>
      </c>
      <c r="BH102" s="42"/>
      <c r="BI102" s="42"/>
      <c r="BJ102" s="42">
        <v>12877</v>
      </c>
      <c r="BK102" s="42"/>
      <c r="BL102" s="42"/>
      <c r="BM102" s="42"/>
    </row>
    <row r="103" spans="1:65" outlineLevel="5">
      <c r="A103" s="22">
        <f t="shared" si="49"/>
        <v>3</v>
      </c>
      <c r="B103" s="9">
        <f t="shared" si="48"/>
        <v>44274</v>
      </c>
      <c r="C103" s="51">
        <v>382701</v>
      </c>
      <c r="D103" s="64">
        <f t="shared" si="37"/>
        <v>36.5</v>
      </c>
      <c r="E103" s="12">
        <v>38</v>
      </c>
      <c r="F103" s="12">
        <v>34</v>
      </c>
      <c r="G103" s="12">
        <v>39</v>
      </c>
      <c r="H103" s="12">
        <v>37</v>
      </c>
      <c r="I103" s="12">
        <v>37</v>
      </c>
      <c r="J103" s="12">
        <v>33</v>
      </c>
      <c r="K103" s="12">
        <v>38</v>
      </c>
      <c r="L103" s="12">
        <v>36</v>
      </c>
      <c r="M103" s="74" t="str">
        <f t="shared" si="38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9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40"/>
        <v/>
      </c>
      <c r="AF103" s="41"/>
      <c r="AG103" s="41"/>
      <c r="AH103" s="41"/>
      <c r="AI103" s="41"/>
      <c r="AJ103" s="41"/>
      <c r="AK103" s="41"/>
      <c r="AL103" s="41"/>
      <c r="AM103" s="41"/>
      <c r="AN103" s="45">
        <f t="shared" si="41"/>
        <v>24.436274509803923</v>
      </c>
      <c r="AO103" s="41">
        <v>1632</v>
      </c>
      <c r="AP103" s="110"/>
      <c r="AQ103" s="111"/>
      <c r="AR103" s="126" t="str">
        <f t="shared" si="42"/>
        <v/>
      </c>
      <c r="AS103" s="126" t="str">
        <f t="shared" si="43"/>
        <v/>
      </c>
      <c r="AT103" s="127">
        <v>1770</v>
      </c>
      <c r="AU103" s="128"/>
      <c r="AV103" s="129"/>
      <c r="AW103" s="126" t="str">
        <f t="shared" si="44"/>
        <v/>
      </c>
      <c r="AX103" s="126" t="str">
        <f t="shared" si="45"/>
        <v/>
      </c>
      <c r="AY103" s="64" t="str">
        <f t="shared" si="46"/>
        <v/>
      </c>
      <c r="AZ103" s="97">
        <v>78.87</v>
      </c>
      <c r="BA103" s="68"/>
      <c r="BB103" s="68"/>
      <c r="BC103" s="68"/>
      <c r="BD103" s="68"/>
      <c r="BE103" s="15"/>
      <c r="BF103" s="5">
        <f t="shared" si="47"/>
        <v>20344</v>
      </c>
      <c r="BG103" s="42">
        <v>8710</v>
      </c>
      <c r="BH103" s="42"/>
      <c r="BI103" s="42"/>
      <c r="BJ103" s="42">
        <v>11634</v>
      </c>
      <c r="BK103" s="42"/>
      <c r="BL103" s="42"/>
      <c r="BM103" s="42"/>
    </row>
    <row r="104" spans="1:65" outlineLevel="5">
      <c r="A104" s="22">
        <f t="shared" si="49"/>
        <v>3</v>
      </c>
      <c r="B104" s="9">
        <f t="shared" si="48"/>
        <v>44275</v>
      </c>
      <c r="C104" s="51">
        <v>402014</v>
      </c>
      <c r="D104" s="64">
        <f t="shared" si="37"/>
        <v>36.5</v>
      </c>
      <c r="E104" s="12">
        <v>38</v>
      </c>
      <c r="F104" s="12">
        <v>34</v>
      </c>
      <c r="G104" s="12">
        <v>39</v>
      </c>
      <c r="H104" s="12">
        <v>37</v>
      </c>
      <c r="I104" s="12">
        <v>37</v>
      </c>
      <c r="J104" s="12">
        <v>33</v>
      </c>
      <c r="K104" s="12">
        <v>38</v>
      </c>
      <c r="L104" s="12">
        <v>36</v>
      </c>
      <c r="M104" s="74" t="str">
        <f t="shared" si="38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9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40"/>
        <v/>
      </c>
      <c r="AF104" s="41"/>
      <c r="AG104" s="41"/>
      <c r="AH104" s="41"/>
      <c r="AI104" s="41"/>
      <c r="AJ104" s="41"/>
      <c r="AK104" s="41"/>
      <c r="AL104" s="41"/>
      <c r="AM104" s="41"/>
      <c r="AN104" s="45">
        <f t="shared" si="41"/>
        <v>27.092391304347824</v>
      </c>
      <c r="AO104" s="41">
        <v>1472</v>
      </c>
      <c r="AP104" s="110"/>
      <c r="AQ104" s="111"/>
      <c r="AR104" s="126" t="str">
        <f t="shared" si="42"/>
        <v/>
      </c>
      <c r="AS104" s="126" t="str">
        <f t="shared" si="43"/>
        <v/>
      </c>
      <c r="AT104" s="127">
        <v>1739</v>
      </c>
      <c r="AU104" s="128"/>
      <c r="AV104" s="129"/>
      <c r="AW104" s="126" t="str">
        <f t="shared" si="44"/>
        <v/>
      </c>
      <c r="AX104" s="126" t="str">
        <f t="shared" si="45"/>
        <v/>
      </c>
      <c r="AY104" s="64" t="str">
        <f t="shared" si="46"/>
        <v/>
      </c>
      <c r="AZ104" s="97"/>
      <c r="BA104" s="68"/>
      <c r="BB104" s="68"/>
      <c r="BC104" s="68"/>
      <c r="BD104" s="68"/>
      <c r="BE104" s="15"/>
      <c r="BF104" s="5">
        <f t="shared" si="47"/>
        <v>21499</v>
      </c>
      <c r="BG104" s="42">
        <v>8700</v>
      </c>
      <c r="BH104" s="42"/>
      <c r="BI104" s="42"/>
      <c r="BJ104" s="42">
        <v>12799</v>
      </c>
      <c r="BK104" s="42"/>
      <c r="BL104" s="42"/>
      <c r="BM104" s="42"/>
    </row>
    <row r="105" spans="1:65" outlineLevel="5">
      <c r="A105" s="22">
        <f t="shared" si="49"/>
        <v>3</v>
      </c>
      <c r="B105" s="9">
        <f t="shared" si="48"/>
        <v>44276</v>
      </c>
      <c r="C105" s="51">
        <v>377764</v>
      </c>
      <c r="D105" s="64">
        <f t="shared" si="37"/>
        <v>36.799999999999997</v>
      </c>
      <c r="E105" s="12">
        <v>39</v>
      </c>
      <c r="F105" s="12">
        <v>35</v>
      </c>
      <c r="G105" s="12">
        <v>38</v>
      </c>
      <c r="H105" s="12">
        <v>37</v>
      </c>
      <c r="I105" s="12">
        <v>38</v>
      </c>
      <c r="J105" s="12">
        <v>34</v>
      </c>
      <c r="K105" s="12">
        <v>37</v>
      </c>
      <c r="L105" s="12">
        <v>36</v>
      </c>
      <c r="M105" s="74" t="str">
        <f t="shared" si="38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9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40"/>
        <v/>
      </c>
      <c r="AF105" s="41"/>
      <c r="AG105" s="41"/>
      <c r="AH105" s="41"/>
      <c r="AI105" s="41"/>
      <c r="AJ105" s="41"/>
      <c r="AK105" s="41"/>
      <c r="AL105" s="41"/>
      <c r="AM105" s="41"/>
      <c r="AN105" s="45">
        <f t="shared" si="41"/>
        <v>25.596919127086007</v>
      </c>
      <c r="AO105" s="41">
        <v>1558</v>
      </c>
      <c r="AP105" s="110"/>
      <c r="AQ105" s="111"/>
      <c r="AR105" s="126" t="str">
        <f t="shared" si="42"/>
        <v/>
      </c>
      <c r="AS105" s="126" t="str">
        <f t="shared" si="43"/>
        <v/>
      </c>
      <c r="AT105" s="127">
        <v>1738</v>
      </c>
      <c r="AU105" s="128"/>
      <c r="AV105" s="129"/>
      <c r="AW105" s="126" t="str">
        <f t="shared" si="44"/>
        <v/>
      </c>
      <c r="AX105" s="126" t="str">
        <f t="shared" si="45"/>
        <v/>
      </c>
      <c r="AY105" s="64" t="str">
        <f t="shared" si="46"/>
        <v/>
      </c>
      <c r="AZ105" s="97"/>
      <c r="BA105" s="68"/>
      <c r="BB105" s="68"/>
      <c r="BC105" s="68"/>
      <c r="BD105" s="68"/>
      <c r="BE105" s="15"/>
      <c r="BF105" s="5">
        <f t="shared" si="47"/>
        <v>19686</v>
      </c>
      <c r="BG105" s="42">
        <v>8640</v>
      </c>
      <c r="BH105" s="42"/>
      <c r="BI105" s="42"/>
      <c r="BJ105" s="42">
        <v>11046</v>
      </c>
      <c r="BK105" s="42"/>
      <c r="BL105" s="42"/>
      <c r="BM105" s="42"/>
    </row>
    <row r="106" spans="1:65" outlineLevel="5">
      <c r="A106" s="22">
        <f t="shared" si="49"/>
        <v>3</v>
      </c>
      <c r="B106" s="9">
        <f t="shared" si="48"/>
        <v>44277</v>
      </c>
      <c r="C106" s="51">
        <v>370641</v>
      </c>
      <c r="D106" s="64">
        <f t="shared" si="37"/>
        <v>36.5</v>
      </c>
      <c r="E106" s="12">
        <v>39</v>
      </c>
      <c r="F106" s="12">
        <v>35</v>
      </c>
      <c r="G106" s="12">
        <v>37</v>
      </c>
      <c r="H106" s="12">
        <v>37</v>
      </c>
      <c r="I106" s="12">
        <v>38</v>
      </c>
      <c r="J106" s="12">
        <v>34</v>
      </c>
      <c r="K106" s="12">
        <v>36</v>
      </c>
      <c r="L106" s="12">
        <v>36</v>
      </c>
      <c r="M106" s="74" t="str">
        <f t="shared" si="38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9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40"/>
        <v/>
      </c>
      <c r="AF106" s="41"/>
      <c r="AG106" s="41"/>
      <c r="AH106" s="41"/>
      <c r="AI106" s="41"/>
      <c r="AJ106" s="41"/>
      <c r="AK106" s="41"/>
      <c r="AL106" s="41"/>
      <c r="AM106" s="41"/>
      <c r="AN106" s="45">
        <f t="shared" si="41"/>
        <v>27.484493452791178</v>
      </c>
      <c r="AO106" s="41">
        <v>1451</v>
      </c>
      <c r="AP106" s="110"/>
      <c r="AQ106" s="111"/>
      <c r="AR106" s="126" t="str">
        <f t="shared" si="42"/>
        <v/>
      </c>
      <c r="AS106" s="126" t="str">
        <f t="shared" si="43"/>
        <v/>
      </c>
      <c r="AT106" s="127">
        <v>1759</v>
      </c>
      <c r="AU106" s="128"/>
      <c r="AV106" s="129"/>
      <c r="AW106" s="126" t="str">
        <f t="shared" si="44"/>
        <v/>
      </c>
      <c r="AX106" s="126" t="str">
        <f t="shared" si="45"/>
        <v/>
      </c>
      <c r="AY106" s="64" t="str">
        <f t="shared" si="46"/>
        <v/>
      </c>
      <c r="AZ106" s="97">
        <v>79.3</v>
      </c>
      <c r="BA106" s="68"/>
      <c r="BB106" s="68"/>
      <c r="BC106" s="68"/>
      <c r="BD106" s="68"/>
      <c r="BE106" s="15"/>
      <c r="BF106" s="5">
        <f t="shared" si="47"/>
        <v>20041</v>
      </c>
      <c r="BG106" s="42">
        <v>8570</v>
      </c>
      <c r="BH106" s="42"/>
      <c r="BI106" s="42"/>
      <c r="BJ106" s="42">
        <v>11471</v>
      </c>
      <c r="BK106" s="42"/>
      <c r="BL106" s="42"/>
      <c r="BM106" s="42"/>
    </row>
    <row r="107" spans="1:65" outlineLevel="5">
      <c r="A107" s="22">
        <f t="shared" si="49"/>
        <v>3</v>
      </c>
      <c r="B107" s="9">
        <f t="shared" si="48"/>
        <v>44278</v>
      </c>
      <c r="C107" s="51">
        <v>376711</v>
      </c>
      <c r="D107" s="64">
        <f t="shared" si="37"/>
        <v>36.799999999999997</v>
      </c>
      <c r="E107" s="12">
        <v>37</v>
      </c>
      <c r="F107" s="12">
        <v>35</v>
      </c>
      <c r="G107" s="12">
        <v>39</v>
      </c>
      <c r="H107" s="12">
        <v>38</v>
      </c>
      <c r="I107" s="12">
        <v>36</v>
      </c>
      <c r="J107" s="12">
        <v>34</v>
      </c>
      <c r="K107" s="12">
        <v>38</v>
      </c>
      <c r="L107" s="12">
        <v>37</v>
      </c>
      <c r="M107" s="74" t="str">
        <f t="shared" si="38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9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40"/>
        <v/>
      </c>
      <c r="AF107" s="41"/>
      <c r="AG107" s="41"/>
      <c r="AH107" s="41"/>
      <c r="AI107" s="41"/>
      <c r="AJ107" s="41"/>
      <c r="AK107" s="41"/>
      <c r="AL107" s="41"/>
      <c r="AM107" s="41"/>
      <c r="AN107" s="45">
        <f t="shared" si="41"/>
        <v>24.739454094292803</v>
      </c>
      <c r="AO107" s="41">
        <v>1612</v>
      </c>
      <c r="AP107" s="110"/>
      <c r="AQ107" s="111"/>
      <c r="AR107" s="126" t="str">
        <f t="shared" si="42"/>
        <v/>
      </c>
      <c r="AS107" s="126" t="str">
        <f t="shared" si="43"/>
        <v/>
      </c>
      <c r="AT107" s="127">
        <v>1781</v>
      </c>
      <c r="AU107" s="128"/>
      <c r="AV107" s="129"/>
      <c r="AW107" s="126" t="str">
        <f t="shared" si="44"/>
        <v/>
      </c>
      <c r="AX107" s="126" t="str">
        <f t="shared" si="45"/>
        <v/>
      </c>
      <c r="AY107" s="64" t="str">
        <f t="shared" si="46"/>
        <v/>
      </c>
      <c r="AZ107" s="97">
        <v>78.900000000000006</v>
      </c>
      <c r="BA107" s="68"/>
      <c r="BB107" s="68"/>
      <c r="BC107" s="68"/>
      <c r="BD107" s="68"/>
      <c r="BE107" s="15"/>
      <c r="BF107" s="5">
        <f t="shared" si="47"/>
        <v>21181</v>
      </c>
      <c r="BG107" s="42">
        <v>8520</v>
      </c>
      <c r="BH107" s="42"/>
      <c r="BI107" s="42"/>
      <c r="BJ107" s="42">
        <v>12661</v>
      </c>
      <c r="BK107" s="42"/>
      <c r="BL107" s="42"/>
      <c r="BM107" s="42"/>
    </row>
    <row r="108" spans="1:65" outlineLevel="5">
      <c r="A108" s="22">
        <f t="shared" si="49"/>
        <v>3</v>
      </c>
      <c r="B108" s="9">
        <f t="shared" si="48"/>
        <v>44279</v>
      </c>
      <c r="C108" s="51">
        <v>371965</v>
      </c>
      <c r="D108" s="64">
        <f t="shared" si="37"/>
        <v>36.5</v>
      </c>
      <c r="E108" s="12">
        <v>37</v>
      </c>
      <c r="F108" s="12">
        <v>35</v>
      </c>
      <c r="G108" s="12">
        <v>39</v>
      </c>
      <c r="H108" s="12">
        <v>37</v>
      </c>
      <c r="I108" s="12">
        <v>36</v>
      </c>
      <c r="J108" s="12">
        <v>34</v>
      </c>
      <c r="K108" s="12">
        <v>38</v>
      </c>
      <c r="L108" s="12">
        <v>36</v>
      </c>
      <c r="M108" s="74" t="str">
        <f t="shared" si="38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9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40"/>
        <v/>
      </c>
      <c r="AF108" s="41"/>
      <c r="AG108" s="41"/>
      <c r="AH108" s="41"/>
      <c r="AI108" s="41"/>
      <c r="AJ108" s="41"/>
      <c r="AK108" s="41"/>
      <c r="AL108" s="41"/>
      <c r="AM108" s="41"/>
      <c r="AN108" s="45">
        <f t="shared" si="41"/>
        <v>28.163841807909606</v>
      </c>
      <c r="AO108" s="41">
        <v>1416</v>
      </c>
      <c r="AP108" s="110"/>
      <c r="AQ108" s="111"/>
      <c r="AR108" s="126" t="str">
        <f t="shared" si="42"/>
        <v/>
      </c>
      <c r="AS108" s="126" t="str">
        <f t="shared" si="43"/>
        <v/>
      </c>
      <c r="AT108" s="127">
        <v>1805</v>
      </c>
      <c r="AU108" s="128"/>
      <c r="AV108" s="129"/>
      <c r="AW108" s="126" t="str">
        <f t="shared" si="44"/>
        <v/>
      </c>
      <c r="AX108" s="126" t="str">
        <f t="shared" si="45"/>
        <v/>
      </c>
      <c r="AY108" s="64" t="str">
        <f t="shared" si="46"/>
        <v/>
      </c>
      <c r="AZ108" s="97">
        <v>78.88</v>
      </c>
      <c r="BA108" s="68"/>
      <c r="BB108" s="68"/>
      <c r="BC108" s="68"/>
      <c r="BD108" s="68"/>
      <c r="BE108" s="15"/>
      <c r="BF108" s="5">
        <f t="shared" si="47"/>
        <v>19175</v>
      </c>
      <c r="BG108" s="42">
        <v>6700</v>
      </c>
      <c r="BH108" s="42"/>
      <c r="BI108" s="42"/>
      <c r="BJ108" s="42">
        <v>12475</v>
      </c>
      <c r="BK108" s="42"/>
      <c r="BL108" s="42"/>
      <c r="BM108" s="42"/>
    </row>
    <row r="109" spans="1:65" outlineLevel="5">
      <c r="A109" s="22">
        <f t="shared" si="49"/>
        <v>3</v>
      </c>
      <c r="B109" s="9">
        <f t="shared" si="48"/>
        <v>44280</v>
      </c>
      <c r="C109" s="51">
        <v>375732</v>
      </c>
      <c r="D109" s="64">
        <f t="shared" si="37"/>
        <v>37</v>
      </c>
      <c r="E109" s="12">
        <v>38</v>
      </c>
      <c r="F109" s="12">
        <v>35</v>
      </c>
      <c r="G109" s="12">
        <v>40</v>
      </c>
      <c r="H109" s="12">
        <v>37</v>
      </c>
      <c r="I109" s="12">
        <v>37</v>
      </c>
      <c r="J109" s="12">
        <v>34</v>
      </c>
      <c r="K109" s="12">
        <v>39</v>
      </c>
      <c r="L109" s="12">
        <v>36</v>
      </c>
      <c r="M109" s="74">
        <f t="shared" si="38"/>
        <v>7.4</v>
      </c>
      <c r="N109" s="83">
        <v>7.51</v>
      </c>
      <c r="O109" s="83">
        <v>7.45</v>
      </c>
      <c r="P109" s="83">
        <v>7.33</v>
      </c>
      <c r="Q109" s="83">
        <v>7.35</v>
      </c>
      <c r="R109" s="83">
        <v>7.42</v>
      </c>
      <c r="S109" s="83">
        <v>7.31</v>
      </c>
      <c r="T109" s="83"/>
      <c r="U109" s="83"/>
      <c r="V109" s="5" t="str">
        <f t="shared" si="39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40"/>
        <v/>
      </c>
      <c r="AF109" s="41"/>
      <c r="AG109" s="41"/>
      <c r="AH109" s="41"/>
      <c r="AI109" s="41"/>
      <c r="AJ109" s="41"/>
      <c r="AK109" s="41"/>
      <c r="AL109" s="41"/>
      <c r="AM109" s="41"/>
      <c r="AN109" s="45">
        <f t="shared" si="41"/>
        <v>25.896103896103895</v>
      </c>
      <c r="AO109" s="41">
        <v>1540</v>
      </c>
      <c r="AP109" s="110">
        <v>3.48</v>
      </c>
      <c r="AQ109" s="111">
        <v>2.57</v>
      </c>
      <c r="AR109" s="126">
        <f t="shared" si="42"/>
        <v>73.850574712643663</v>
      </c>
      <c r="AS109" s="126">
        <f t="shared" si="43"/>
        <v>26.149425287356337</v>
      </c>
      <c r="AT109" s="127">
        <v>1786</v>
      </c>
      <c r="AU109" s="128">
        <v>2.2999999999999998</v>
      </c>
      <c r="AV109" s="129">
        <v>1.37</v>
      </c>
      <c r="AW109" s="126">
        <f t="shared" si="44"/>
        <v>59.565217391304358</v>
      </c>
      <c r="AX109" s="126">
        <f t="shared" si="45"/>
        <v>40.434782608695642</v>
      </c>
      <c r="AY109" s="64">
        <f t="shared" si="46"/>
        <v>47.839002552194401</v>
      </c>
      <c r="AZ109" s="97">
        <v>77.95</v>
      </c>
      <c r="BA109" s="68"/>
      <c r="BB109" s="68"/>
      <c r="BC109" s="68"/>
      <c r="BD109" s="68"/>
      <c r="BE109" s="15"/>
      <c r="BF109" s="5">
        <f t="shared" si="47"/>
        <v>20444</v>
      </c>
      <c r="BG109" s="42">
        <v>8560</v>
      </c>
      <c r="BH109" s="42"/>
      <c r="BI109" s="42"/>
      <c r="BJ109" s="42">
        <v>11884</v>
      </c>
      <c r="BK109" s="42"/>
      <c r="BL109" s="42"/>
      <c r="BM109" s="42"/>
    </row>
    <row r="110" spans="1:65" outlineLevel="5">
      <c r="A110" s="22">
        <f t="shared" si="49"/>
        <v>3</v>
      </c>
      <c r="B110" s="9">
        <f t="shared" si="48"/>
        <v>44281</v>
      </c>
      <c r="C110" s="51">
        <v>369593</v>
      </c>
      <c r="D110" s="64">
        <f t="shared" si="37"/>
        <v>37</v>
      </c>
      <c r="E110" s="12">
        <v>39</v>
      </c>
      <c r="F110" s="12">
        <v>35</v>
      </c>
      <c r="G110" s="12">
        <v>39</v>
      </c>
      <c r="H110" s="12">
        <v>37</v>
      </c>
      <c r="I110" s="12">
        <v>38</v>
      </c>
      <c r="J110" s="12">
        <v>34</v>
      </c>
      <c r="K110" s="12">
        <v>38</v>
      </c>
      <c r="L110" s="12">
        <v>36</v>
      </c>
      <c r="M110" s="74" t="str">
        <f t="shared" si="38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9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40"/>
        <v/>
      </c>
      <c r="AF110" s="41"/>
      <c r="AG110" s="41"/>
      <c r="AH110" s="41"/>
      <c r="AI110" s="41"/>
      <c r="AJ110" s="41"/>
      <c r="AK110" s="41"/>
      <c r="AL110" s="41"/>
      <c r="AM110" s="41"/>
      <c r="AN110" s="45">
        <f t="shared" si="41"/>
        <v>27.203274215552526</v>
      </c>
      <c r="AO110" s="41">
        <v>1466</v>
      </c>
      <c r="AP110" s="110"/>
      <c r="AQ110" s="111"/>
      <c r="AR110" s="126" t="str">
        <f t="shared" si="42"/>
        <v/>
      </c>
      <c r="AS110" s="126" t="str">
        <f t="shared" si="43"/>
        <v/>
      </c>
      <c r="AT110" s="127">
        <v>1803</v>
      </c>
      <c r="AU110" s="128"/>
      <c r="AV110" s="129"/>
      <c r="AW110" s="126" t="str">
        <f t="shared" si="44"/>
        <v/>
      </c>
      <c r="AX110" s="126" t="str">
        <f t="shared" si="45"/>
        <v/>
      </c>
      <c r="AY110" s="64" t="str">
        <f t="shared" si="46"/>
        <v/>
      </c>
      <c r="AZ110" s="97">
        <v>78.709999999999994</v>
      </c>
      <c r="BA110" s="68"/>
      <c r="BB110" s="68"/>
      <c r="BC110" s="68"/>
      <c r="BD110" s="68"/>
      <c r="BE110" s="15"/>
      <c r="BF110" s="5">
        <f t="shared" si="47"/>
        <v>18247</v>
      </c>
      <c r="BG110" s="42">
        <v>8530</v>
      </c>
      <c r="BH110" s="42"/>
      <c r="BI110" s="42"/>
      <c r="BJ110" s="42">
        <v>9717</v>
      </c>
      <c r="BK110" s="42"/>
      <c r="BL110" s="42"/>
      <c r="BM110" s="42"/>
    </row>
    <row r="111" spans="1:65" outlineLevel="5">
      <c r="A111" s="22">
        <f t="shared" si="49"/>
        <v>3</v>
      </c>
      <c r="B111" s="9">
        <f t="shared" si="48"/>
        <v>44282</v>
      </c>
      <c r="C111" s="51">
        <v>369571</v>
      </c>
      <c r="D111" s="64">
        <f t="shared" si="37"/>
        <v>37.799999999999997</v>
      </c>
      <c r="E111" s="12">
        <v>39</v>
      </c>
      <c r="F111" s="12">
        <v>37</v>
      </c>
      <c r="G111" s="12">
        <v>40</v>
      </c>
      <c r="H111" s="12">
        <v>37</v>
      </c>
      <c r="I111" s="12">
        <v>38</v>
      </c>
      <c r="J111" s="12">
        <v>36</v>
      </c>
      <c r="K111" s="12">
        <v>39</v>
      </c>
      <c r="L111" s="12">
        <v>36</v>
      </c>
      <c r="M111" s="74" t="str">
        <f t="shared" si="38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9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40"/>
        <v/>
      </c>
      <c r="AF111" s="41"/>
      <c r="AG111" s="41"/>
      <c r="AH111" s="41"/>
      <c r="AI111" s="41"/>
      <c r="AJ111" s="41"/>
      <c r="AK111" s="41"/>
      <c r="AL111" s="41"/>
      <c r="AM111" s="41"/>
      <c r="AN111" s="45">
        <f t="shared" si="41"/>
        <v>27.259056732740945</v>
      </c>
      <c r="AO111" s="41">
        <v>1463</v>
      </c>
      <c r="AP111" s="110"/>
      <c r="AQ111" s="111"/>
      <c r="AR111" s="126" t="str">
        <f t="shared" si="42"/>
        <v/>
      </c>
      <c r="AS111" s="126" t="str">
        <f t="shared" si="43"/>
        <v/>
      </c>
      <c r="AT111" s="127">
        <v>1786</v>
      </c>
      <c r="AU111" s="128"/>
      <c r="AV111" s="129"/>
      <c r="AW111" s="126" t="str">
        <f t="shared" si="44"/>
        <v/>
      </c>
      <c r="AX111" s="126" t="str">
        <f t="shared" si="45"/>
        <v/>
      </c>
      <c r="AY111" s="64" t="str">
        <f t="shared" si="46"/>
        <v/>
      </c>
      <c r="AZ111" s="97"/>
      <c r="BA111" s="68"/>
      <c r="BB111" s="68"/>
      <c r="BC111" s="68"/>
      <c r="BD111" s="68"/>
      <c r="BE111" s="15"/>
      <c r="BF111" s="5">
        <f t="shared" si="47"/>
        <v>20615</v>
      </c>
      <c r="BG111" s="42">
        <v>8610</v>
      </c>
      <c r="BH111" s="42"/>
      <c r="BI111" s="42"/>
      <c r="BJ111" s="42">
        <v>12005</v>
      </c>
      <c r="BK111" s="42"/>
      <c r="BL111" s="42"/>
      <c r="BM111" s="42"/>
    </row>
    <row r="112" spans="1:65" outlineLevel="5">
      <c r="A112" s="22">
        <f t="shared" si="49"/>
        <v>3</v>
      </c>
      <c r="B112" s="9">
        <f t="shared" si="48"/>
        <v>44283</v>
      </c>
      <c r="C112" s="51">
        <v>493559</v>
      </c>
      <c r="D112" s="64">
        <f t="shared" si="37"/>
        <v>38</v>
      </c>
      <c r="E112" s="12">
        <v>39</v>
      </c>
      <c r="F112" s="12">
        <v>37</v>
      </c>
      <c r="G112" s="12">
        <v>40</v>
      </c>
      <c r="H112" s="12">
        <v>38</v>
      </c>
      <c r="I112" s="12">
        <v>38</v>
      </c>
      <c r="J112" s="12">
        <v>36</v>
      </c>
      <c r="K112" s="12">
        <v>39</v>
      </c>
      <c r="L112" s="12">
        <v>37</v>
      </c>
      <c r="M112" s="74" t="str">
        <f t="shared" si="38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9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40"/>
        <v/>
      </c>
      <c r="AF112" s="41"/>
      <c r="AG112" s="41"/>
      <c r="AH112" s="41"/>
      <c r="AI112" s="41"/>
      <c r="AJ112" s="41"/>
      <c r="AK112" s="41"/>
      <c r="AL112" s="41"/>
      <c r="AM112" s="41"/>
      <c r="AN112" s="45">
        <f t="shared" si="41"/>
        <v>30.00752445447705</v>
      </c>
      <c r="AO112" s="41">
        <v>1329</v>
      </c>
      <c r="AP112" s="110"/>
      <c r="AQ112" s="111"/>
      <c r="AR112" s="126" t="str">
        <f t="shared" si="42"/>
        <v/>
      </c>
      <c r="AS112" s="126" t="str">
        <f t="shared" si="43"/>
        <v/>
      </c>
      <c r="AT112" s="127">
        <v>1771</v>
      </c>
      <c r="AU112" s="128"/>
      <c r="AV112" s="129"/>
      <c r="AW112" s="126" t="str">
        <f t="shared" si="44"/>
        <v/>
      </c>
      <c r="AX112" s="126" t="str">
        <f t="shared" si="45"/>
        <v/>
      </c>
      <c r="AY112" s="64" t="str">
        <f t="shared" si="46"/>
        <v/>
      </c>
      <c r="AZ112" s="97"/>
      <c r="BA112" s="68"/>
      <c r="BB112" s="68"/>
      <c r="BC112" s="68"/>
      <c r="BD112" s="68"/>
      <c r="BE112" s="15"/>
      <c r="BF112" s="5">
        <f t="shared" si="47"/>
        <v>20166</v>
      </c>
      <c r="BG112" s="42">
        <v>8580</v>
      </c>
      <c r="BH112" s="42"/>
      <c r="BI112" s="42"/>
      <c r="BJ112" s="42">
        <v>11586</v>
      </c>
      <c r="BK112" s="42"/>
      <c r="BL112" s="42"/>
      <c r="BM112" s="42"/>
    </row>
    <row r="113" spans="1:65" outlineLevel="5">
      <c r="A113" s="22">
        <f t="shared" si="49"/>
        <v>3</v>
      </c>
      <c r="B113" s="9">
        <f t="shared" si="48"/>
        <v>44284</v>
      </c>
      <c r="C113" s="51">
        <v>458114</v>
      </c>
      <c r="D113" s="64">
        <f t="shared" si="37"/>
        <v>37.799999999999997</v>
      </c>
      <c r="E113" s="12">
        <v>38</v>
      </c>
      <c r="F113" s="12">
        <v>38</v>
      </c>
      <c r="G113" s="12">
        <v>39</v>
      </c>
      <c r="H113" s="12">
        <v>38</v>
      </c>
      <c r="I113" s="12">
        <v>37</v>
      </c>
      <c r="J113" s="12">
        <v>37</v>
      </c>
      <c r="K113" s="12">
        <v>38</v>
      </c>
      <c r="L113" s="12">
        <v>37</v>
      </c>
      <c r="M113" s="74" t="str">
        <f t="shared" si="38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9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40"/>
        <v/>
      </c>
      <c r="AF113" s="41"/>
      <c r="AG113" s="41"/>
      <c r="AH113" s="41"/>
      <c r="AI113" s="41"/>
      <c r="AJ113" s="41"/>
      <c r="AK113" s="41"/>
      <c r="AL113" s="41"/>
      <c r="AM113" s="41"/>
      <c r="AN113" s="45">
        <f t="shared" si="41"/>
        <v>32.18724778046812</v>
      </c>
      <c r="AO113" s="41">
        <v>1239</v>
      </c>
      <c r="AP113" s="110"/>
      <c r="AQ113" s="111"/>
      <c r="AR113" s="126" t="str">
        <f t="shared" si="42"/>
        <v/>
      </c>
      <c r="AS113" s="126" t="str">
        <f t="shared" si="43"/>
        <v/>
      </c>
      <c r="AT113" s="127">
        <v>1773</v>
      </c>
      <c r="AU113" s="128"/>
      <c r="AV113" s="129"/>
      <c r="AW113" s="126" t="str">
        <f t="shared" si="44"/>
        <v/>
      </c>
      <c r="AX113" s="126" t="str">
        <f t="shared" si="45"/>
        <v/>
      </c>
      <c r="AY113" s="64" t="str">
        <f t="shared" si="46"/>
        <v/>
      </c>
      <c r="AZ113" s="97">
        <v>79.55</v>
      </c>
      <c r="BA113" s="68"/>
      <c r="BB113" s="68"/>
      <c r="BC113" s="68"/>
      <c r="BD113" s="68"/>
      <c r="BE113" s="15"/>
      <c r="BF113" s="5">
        <f t="shared" si="47"/>
        <v>17942</v>
      </c>
      <c r="BG113" s="42">
        <v>8410</v>
      </c>
      <c r="BH113" s="42"/>
      <c r="BI113" s="42"/>
      <c r="BJ113" s="42">
        <v>9532</v>
      </c>
      <c r="BK113" s="42"/>
      <c r="BL113" s="42"/>
      <c r="BM113" s="42"/>
    </row>
    <row r="114" spans="1:65" outlineLevel="5">
      <c r="A114" s="22">
        <f t="shared" si="49"/>
        <v>3</v>
      </c>
      <c r="B114" s="9">
        <f t="shared" si="48"/>
        <v>44285</v>
      </c>
      <c r="C114" s="51">
        <v>456992</v>
      </c>
      <c r="D114" s="64">
        <f t="shared" si="37"/>
        <v>38</v>
      </c>
      <c r="E114" s="12">
        <v>38</v>
      </c>
      <c r="F114" s="12">
        <v>39</v>
      </c>
      <c r="G114" s="12">
        <v>39</v>
      </c>
      <c r="H114" s="12">
        <v>38</v>
      </c>
      <c r="I114" s="12">
        <v>37</v>
      </c>
      <c r="J114" s="12">
        <v>38</v>
      </c>
      <c r="K114" s="12">
        <v>38</v>
      </c>
      <c r="L114" s="12">
        <v>37</v>
      </c>
      <c r="M114" s="74" t="str">
        <f t="shared" si="38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9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40"/>
        <v/>
      </c>
      <c r="AF114" s="41"/>
      <c r="AG114" s="41"/>
      <c r="AH114" s="41"/>
      <c r="AI114" s="41"/>
      <c r="AJ114" s="41"/>
      <c r="AK114" s="41"/>
      <c r="AL114" s="41"/>
      <c r="AM114" s="41"/>
      <c r="AN114" s="45">
        <f t="shared" si="41"/>
        <v>29.152046783625732</v>
      </c>
      <c r="AO114" s="41">
        <v>1368</v>
      </c>
      <c r="AP114" s="110"/>
      <c r="AQ114" s="111"/>
      <c r="AR114" s="126" t="str">
        <f t="shared" si="42"/>
        <v/>
      </c>
      <c r="AS114" s="126" t="str">
        <f t="shared" si="43"/>
        <v/>
      </c>
      <c r="AT114" s="127">
        <v>1604</v>
      </c>
      <c r="AU114" s="128"/>
      <c r="AV114" s="129"/>
      <c r="AW114" s="126" t="str">
        <f t="shared" si="44"/>
        <v/>
      </c>
      <c r="AX114" s="126" t="str">
        <f t="shared" si="45"/>
        <v/>
      </c>
      <c r="AY114" s="64" t="str">
        <f t="shared" si="46"/>
        <v/>
      </c>
      <c r="AZ114" s="97">
        <v>79.42</v>
      </c>
      <c r="BA114" s="68"/>
      <c r="BB114" s="68"/>
      <c r="BC114" s="68"/>
      <c r="BD114" s="68"/>
      <c r="BE114" s="15"/>
      <c r="BF114" s="5">
        <f t="shared" si="47"/>
        <v>20901</v>
      </c>
      <c r="BG114" s="42">
        <v>8480</v>
      </c>
      <c r="BH114" s="42"/>
      <c r="BI114" s="42"/>
      <c r="BJ114" s="42">
        <v>12421</v>
      </c>
      <c r="BK114" s="42"/>
      <c r="BL114" s="42"/>
      <c r="BM114" s="42"/>
    </row>
    <row r="115" spans="1:65" ht="17.25" outlineLevel="5" thickBot="1">
      <c r="A115" s="31">
        <f t="shared" si="49"/>
        <v>3</v>
      </c>
      <c r="B115" s="32">
        <f t="shared" si="48"/>
        <v>44286</v>
      </c>
      <c r="C115" s="51">
        <v>439245</v>
      </c>
      <c r="D115" s="64">
        <f t="shared" si="37"/>
        <v>37.799999999999997</v>
      </c>
      <c r="E115" s="12">
        <v>38</v>
      </c>
      <c r="F115" s="12">
        <v>38</v>
      </c>
      <c r="G115" s="12">
        <v>39</v>
      </c>
      <c r="H115" s="12">
        <v>38</v>
      </c>
      <c r="I115" s="12">
        <v>37</v>
      </c>
      <c r="J115" s="12">
        <v>37</v>
      </c>
      <c r="K115" s="12">
        <v>38</v>
      </c>
      <c r="L115" s="12">
        <v>37</v>
      </c>
      <c r="M115" s="74" t="str">
        <f t="shared" si="38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9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40"/>
        <v/>
      </c>
      <c r="AF115" s="41"/>
      <c r="AG115" s="41"/>
      <c r="AH115" s="41"/>
      <c r="AI115" s="41"/>
      <c r="AJ115" s="41"/>
      <c r="AK115" s="41"/>
      <c r="AL115" s="41"/>
      <c r="AM115" s="41"/>
      <c r="AN115" s="45">
        <f t="shared" si="41"/>
        <v>27.073998642226748</v>
      </c>
      <c r="AO115" s="41">
        <v>1473</v>
      </c>
      <c r="AP115" s="110"/>
      <c r="AQ115" s="111"/>
      <c r="AR115" s="126" t="str">
        <f t="shared" si="42"/>
        <v/>
      </c>
      <c r="AS115" s="126" t="str">
        <f t="shared" si="43"/>
        <v/>
      </c>
      <c r="AT115" s="127">
        <v>1792</v>
      </c>
      <c r="AU115" s="128"/>
      <c r="AV115" s="129"/>
      <c r="AW115" s="126" t="str">
        <f t="shared" si="44"/>
        <v/>
      </c>
      <c r="AX115" s="126" t="str">
        <f t="shared" si="45"/>
        <v/>
      </c>
      <c r="AY115" s="64" t="str">
        <f t="shared" si="46"/>
        <v/>
      </c>
      <c r="AZ115" s="97">
        <v>79.010000000000005</v>
      </c>
      <c r="BA115" s="68"/>
      <c r="BB115" s="68"/>
      <c r="BC115" s="68"/>
      <c r="BD115" s="68"/>
      <c r="BE115" s="15"/>
      <c r="BF115" s="5">
        <f t="shared" si="47"/>
        <v>18669</v>
      </c>
      <c r="BG115" s="42">
        <v>8500</v>
      </c>
      <c r="BH115" s="42"/>
      <c r="BI115" s="42"/>
      <c r="BJ115" s="42">
        <v>10169</v>
      </c>
      <c r="BK115" s="42"/>
      <c r="BL115" s="42"/>
      <c r="BM115" s="42"/>
    </row>
    <row r="116" spans="1:65" outlineLevel="4">
      <c r="A116" s="157" t="s">
        <v>37</v>
      </c>
      <c r="B116" s="158"/>
      <c r="C116" s="50">
        <f t="shared" ref="C116:BM116" si="50">SUBTOTAL(4,C85:C115)</f>
        <v>500362</v>
      </c>
      <c r="D116" s="60">
        <f t="shared" si="50"/>
        <v>38</v>
      </c>
      <c r="E116" s="28">
        <f t="shared" si="50"/>
        <v>39</v>
      </c>
      <c r="F116" s="28">
        <f t="shared" si="50"/>
        <v>39</v>
      </c>
      <c r="G116" s="28">
        <f t="shared" si="50"/>
        <v>40</v>
      </c>
      <c r="H116" s="28">
        <f t="shared" si="50"/>
        <v>38</v>
      </c>
      <c r="I116" s="28">
        <f t="shared" si="50"/>
        <v>38</v>
      </c>
      <c r="J116" s="28">
        <f t="shared" si="50"/>
        <v>38</v>
      </c>
      <c r="K116" s="28">
        <f t="shared" si="50"/>
        <v>39</v>
      </c>
      <c r="L116" s="28">
        <f t="shared" si="50"/>
        <v>37</v>
      </c>
      <c r="M116" s="71">
        <f t="shared" si="50"/>
        <v>7.5</v>
      </c>
      <c r="N116" s="82">
        <f t="shared" si="50"/>
        <v>7.51</v>
      </c>
      <c r="O116" s="82">
        <f t="shared" si="50"/>
        <v>7.61</v>
      </c>
      <c r="P116" s="82">
        <f t="shared" si="50"/>
        <v>7.33</v>
      </c>
      <c r="Q116" s="82">
        <f t="shared" si="50"/>
        <v>7.61</v>
      </c>
      <c r="R116" s="82">
        <f t="shared" si="50"/>
        <v>7.45</v>
      </c>
      <c r="S116" s="82">
        <f t="shared" si="50"/>
        <v>7.6</v>
      </c>
      <c r="T116" s="82">
        <f t="shared" si="50"/>
        <v>0</v>
      </c>
      <c r="U116" s="82">
        <f t="shared" si="50"/>
        <v>0</v>
      </c>
      <c r="V116" s="29">
        <f t="shared" si="50"/>
        <v>0</v>
      </c>
      <c r="W116" s="39">
        <f t="shared" si="50"/>
        <v>0</v>
      </c>
      <c r="X116" s="39">
        <f t="shared" si="50"/>
        <v>0</v>
      </c>
      <c r="Y116" s="39">
        <f t="shared" si="50"/>
        <v>0</v>
      </c>
      <c r="Z116" s="39">
        <f t="shared" si="50"/>
        <v>0</v>
      </c>
      <c r="AA116" s="39">
        <f t="shared" si="50"/>
        <v>0</v>
      </c>
      <c r="AB116" s="39">
        <f t="shared" si="50"/>
        <v>0</v>
      </c>
      <c r="AC116" s="39">
        <f t="shared" si="50"/>
        <v>0</v>
      </c>
      <c r="AD116" s="39">
        <f t="shared" si="50"/>
        <v>0</v>
      </c>
      <c r="AE116" s="29">
        <f t="shared" si="50"/>
        <v>0</v>
      </c>
      <c r="AF116" s="39">
        <f t="shared" si="50"/>
        <v>0</v>
      </c>
      <c r="AG116" s="39">
        <f t="shared" si="50"/>
        <v>0</v>
      </c>
      <c r="AH116" s="39">
        <f t="shared" si="50"/>
        <v>0</v>
      </c>
      <c r="AI116" s="39">
        <f t="shared" si="50"/>
        <v>0</v>
      </c>
      <c r="AJ116" s="39">
        <f t="shared" si="50"/>
        <v>0</v>
      </c>
      <c r="AK116" s="39">
        <f t="shared" si="50"/>
        <v>0</v>
      </c>
      <c r="AL116" s="39">
        <f t="shared" si="50"/>
        <v>0</v>
      </c>
      <c r="AM116" s="39">
        <f t="shared" si="50"/>
        <v>0</v>
      </c>
      <c r="AN116" s="39">
        <f t="shared" si="50"/>
        <v>32.396425670186836</v>
      </c>
      <c r="AO116" s="39">
        <f t="shared" si="50"/>
        <v>1771</v>
      </c>
      <c r="AP116" s="104">
        <f t="shared" si="50"/>
        <v>3.71</v>
      </c>
      <c r="AQ116" s="105">
        <f t="shared" si="50"/>
        <v>2.88</v>
      </c>
      <c r="AR116" s="106">
        <f t="shared" si="50"/>
        <v>88</v>
      </c>
      <c r="AS116" s="106">
        <f t="shared" si="50"/>
        <v>26.149425287356337</v>
      </c>
      <c r="AT116" s="107">
        <f t="shared" si="50"/>
        <v>1879</v>
      </c>
      <c r="AU116" s="108">
        <f t="shared" si="50"/>
        <v>2.73</v>
      </c>
      <c r="AV116" s="109">
        <f t="shared" si="50"/>
        <v>1.46</v>
      </c>
      <c r="AW116" s="106">
        <f t="shared" si="50"/>
        <v>61.276595744680847</v>
      </c>
      <c r="AX116" s="106">
        <f t="shared" si="50"/>
        <v>46.520146520146518</v>
      </c>
      <c r="AY116" s="60">
        <f t="shared" si="50"/>
        <v>84.210526315789465</v>
      </c>
      <c r="AZ116" s="96">
        <f t="shared" si="50"/>
        <v>80.52</v>
      </c>
      <c r="BA116" s="67">
        <f t="shared" si="50"/>
        <v>0</v>
      </c>
      <c r="BB116" s="67">
        <f t="shared" si="50"/>
        <v>0</v>
      </c>
      <c r="BC116" s="67">
        <f t="shared" si="50"/>
        <v>0</v>
      </c>
      <c r="BD116" s="67">
        <f t="shared" si="50"/>
        <v>0</v>
      </c>
      <c r="BE116" s="27">
        <f t="shared" si="50"/>
        <v>0</v>
      </c>
      <c r="BF116" s="29">
        <f t="shared" si="50"/>
        <v>21807</v>
      </c>
      <c r="BG116" s="39">
        <f t="shared" si="50"/>
        <v>9980</v>
      </c>
      <c r="BH116" s="40">
        <f t="shared" si="50"/>
        <v>0</v>
      </c>
      <c r="BI116" s="40">
        <f t="shared" si="50"/>
        <v>0</v>
      </c>
      <c r="BJ116" s="40">
        <f t="shared" si="50"/>
        <v>12997</v>
      </c>
      <c r="BK116" s="40">
        <f t="shared" si="50"/>
        <v>0</v>
      </c>
      <c r="BL116" s="40">
        <f t="shared" si="50"/>
        <v>0</v>
      </c>
      <c r="BM116" s="27">
        <f t="shared" si="50"/>
        <v>0</v>
      </c>
    </row>
    <row r="117" spans="1:65" outlineLevel="3">
      <c r="A117" s="187" t="s">
        <v>26</v>
      </c>
      <c r="B117" s="188"/>
      <c r="C117" s="51">
        <f t="shared" ref="C117:BM117" si="51">SUBTOTAL(5,C85:C115)</f>
        <v>351703</v>
      </c>
      <c r="D117" s="61">
        <f t="shared" si="51"/>
        <v>35</v>
      </c>
      <c r="E117" s="12">
        <f t="shared" si="51"/>
        <v>36</v>
      </c>
      <c r="F117" s="12">
        <f t="shared" si="51"/>
        <v>33</v>
      </c>
      <c r="G117" s="12">
        <f t="shared" si="51"/>
        <v>37</v>
      </c>
      <c r="H117" s="12">
        <f t="shared" si="51"/>
        <v>35</v>
      </c>
      <c r="I117" s="12">
        <f t="shared" si="51"/>
        <v>35</v>
      </c>
      <c r="J117" s="12">
        <f t="shared" si="51"/>
        <v>32</v>
      </c>
      <c r="K117" s="12">
        <f t="shared" si="51"/>
        <v>36</v>
      </c>
      <c r="L117" s="12">
        <f t="shared" si="51"/>
        <v>34</v>
      </c>
      <c r="M117" s="72">
        <f t="shared" si="51"/>
        <v>7.3</v>
      </c>
      <c r="N117" s="83">
        <f t="shared" si="51"/>
        <v>7.44</v>
      </c>
      <c r="O117" s="83">
        <f t="shared" si="51"/>
        <v>7.3</v>
      </c>
      <c r="P117" s="83">
        <f t="shared" si="51"/>
        <v>7.2</v>
      </c>
      <c r="Q117" s="83">
        <f t="shared" si="51"/>
        <v>7.25</v>
      </c>
      <c r="R117" s="83">
        <f t="shared" si="51"/>
        <v>7.3</v>
      </c>
      <c r="S117" s="83">
        <f t="shared" si="51"/>
        <v>7.2</v>
      </c>
      <c r="T117" s="83">
        <f t="shared" si="51"/>
        <v>0</v>
      </c>
      <c r="U117" s="83">
        <f t="shared" si="51"/>
        <v>0</v>
      </c>
      <c r="V117" s="6">
        <f t="shared" si="51"/>
        <v>0</v>
      </c>
      <c r="W117" s="41">
        <f t="shared" si="51"/>
        <v>0</v>
      </c>
      <c r="X117" s="41">
        <f t="shared" si="51"/>
        <v>0</v>
      </c>
      <c r="Y117" s="41">
        <f t="shared" si="51"/>
        <v>0</v>
      </c>
      <c r="Z117" s="41">
        <f t="shared" si="51"/>
        <v>0</v>
      </c>
      <c r="AA117" s="41">
        <f t="shared" si="51"/>
        <v>0</v>
      </c>
      <c r="AB117" s="41">
        <f t="shared" si="51"/>
        <v>0</v>
      </c>
      <c r="AC117" s="41">
        <f t="shared" si="51"/>
        <v>0</v>
      </c>
      <c r="AD117" s="41">
        <f t="shared" si="51"/>
        <v>0</v>
      </c>
      <c r="AE117" s="6">
        <f t="shared" si="51"/>
        <v>0</v>
      </c>
      <c r="AF117" s="41">
        <f t="shared" si="51"/>
        <v>0</v>
      </c>
      <c r="AG117" s="41">
        <f t="shared" si="51"/>
        <v>0</v>
      </c>
      <c r="AH117" s="41">
        <f t="shared" si="51"/>
        <v>0</v>
      </c>
      <c r="AI117" s="41">
        <f t="shared" si="51"/>
        <v>0</v>
      </c>
      <c r="AJ117" s="41">
        <f t="shared" si="51"/>
        <v>0</v>
      </c>
      <c r="AK117" s="41">
        <f t="shared" si="51"/>
        <v>0</v>
      </c>
      <c r="AL117" s="41">
        <f t="shared" si="51"/>
        <v>0</v>
      </c>
      <c r="AM117" s="41">
        <f t="shared" si="51"/>
        <v>0</v>
      </c>
      <c r="AN117" s="41">
        <f t="shared" si="51"/>
        <v>22.518351214003388</v>
      </c>
      <c r="AO117" s="41">
        <f t="shared" si="51"/>
        <v>1231</v>
      </c>
      <c r="AP117" s="110">
        <f t="shared" si="51"/>
        <v>3</v>
      </c>
      <c r="AQ117" s="111">
        <f t="shared" si="51"/>
        <v>2.54</v>
      </c>
      <c r="AR117" s="112">
        <f t="shared" si="51"/>
        <v>73.850574712643663</v>
      </c>
      <c r="AS117" s="112">
        <f t="shared" si="51"/>
        <v>12</v>
      </c>
      <c r="AT117" s="113">
        <f t="shared" si="51"/>
        <v>1363</v>
      </c>
      <c r="AU117" s="114">
        <f t="shared" si="51"/>
        <v>2.2999999999999998</v>
      </c>
      <c r="AV117" s="115">
        <f t="shared" si="51"/>
        <v>1.32</v>
      </c>
      <c r="AW117" s="112">
        <f t="shared" si="51"/>
        <v>53.479853479853482</v>
      </c>
      <c r="AX117" s="112">
        <f t="shared" si="51"/>
        <v>38.723404255319153</v>
      </c>
      <c r="AY117" s="61">
        <f t="shared" si="51"/>
        <v>47.839002552194401</v>
      </c>
      <c r="AZ117" s="97">
        <f t="shared" si="51"/>
        <v>77.58</v>
      </c>
      <c r="BA117" s="68">
        <f t="shared" si="51"/>
        <v>0</v>
      </c>
      <c r="BB117" s="68">
        <f t="shared" si="51"/>
        <v>0</v>
      </c>
      <c r="BC117" s="68">
        <f t="shared" si="51"/>
        <v>0</v>
      </c>
      <c r="BD117" s="68">
        <f t="shared" si="51"/>
        <v>0</v>
      </c>
      <c r="BE117" s="15">
        <f t="shared" si="51"/>
        <v>0</v>
      </c>
      <c r="BF117" s="6">
        <f t="shared" si="51"/>
        <v>11805</v>
      </c>
      <c r="BG117" s="41">
        <f t="shared" si="51"/>
        <v>6700</v>
      </c>
      <c r="BH117" s="42">
        <f t="shared" si="51"/>
        <v>0</v>
      </c>
      <c r="BI117" s="42">
        <f t="shared" si="51"/>
        <v>0</v>
      </c>
      <c r="BJ117" s="42">
        <f t="shared" si="51"/>
        <v>3805</v>
      </c>
      <c r="BK117" s="42">
        <f t="shared" si="51"/>
        <v>0</v>
      </c>
      <c r="BL117" s="42">
        <f t="shared" si="51"/>
        <v>0</v>
      </c>
      <c r="BM117" s="15">
        <f t="shared" si="51"/>
        <v>0</v>
      </c>
    </row>
    <row r="118" spans="1:65" outlineLevel="2">
      <c r="A118" s="187" t="s">
        <v>15</v>
      </c>
      <c r="B118" s="188"/>
      <c r="C118" s="51">
        <f>IFERROR(SUBTOTAL(1,C85:C115),"")</f>
        <v>408678.51612903224</v>
      </c>
      <c r="D118" s="61">
        <f t="shared" ref="D118:BM118" si="52">IFERROR(SUBTOTAL(1,D85:D115),"")</f>
        <v>36.254838709677415</v>
      </c>
      <c r="E118" s="12">
        <f t="shared" si="52"/>
        <v>37.70967741935484</v>
      </c>
      <c r="F118" s="12">
        <f t="shared" si="52"/>
        <v>34.451612903225808</v>
      </c>
      <c r="G118" s="12">
        <f t="shared" si="52"/>
        <v>38.548387096774192</v>
      </c>
      <c r="H118" s="12">
        <f t="shared" si="52"/>
        <v>36.225806451612904</v>
      </c>
      <c r="I118" s="12">
        <f t="shared" si="52"/>
        <v>36.70967741935484</v>
      </c>
      <c r="J118" s="12">
        <f t="shared" si="52"/>
        <v>33.451612903225808</v>
      </c>
      <c r="K118" s="12">
        <f t="shared" si="52"/>
        <v>37.548387096774192</v>
      </c>
      <c r="L118" s="12">
        <f t="shared" si="52"/>
        <v>35.225806451612904</v>
      </c>
      <c r="M118" s="72">
        <f t="shared" si="52"/>
        <v>7.4</v>
      </c>
      <c r="N118" s="83">
        <f t="shared" si="52"/>
        <v>7.4875000000000007</v>
      </c>
      <c r="O118" s="83">
        <f t="shared" si="52"/>
        <v>7.4275000000000002</v>
      </c>
      <c r="P118" s="83">
        <f t="shared" si="52"/>
        <v>7.26</v>
      </c>
      <c r="Q118" s="83">
        <f t="shared" si="52"/>
        <v>7.4224999999999994</v>
      </c>
      <c r="R118" s="83">
        <f t="shared" si="52"/>
        <v>7.4024999999999999</v>
      </c>
      <c r="S118" s="83">
        <f t="shared" si="52"/>
        <v>7.3574999999999999</v>
      </c>
      <c r="T118" s="83" t="str">
        <f t="shared" si="52"/>
        <v/>
      </c>
      <c r="U118" s="83" t="str">
        <f t="shared" si="52"/>
        <v/>
      </c>
      <c r="V118" s="6" t="str">
        <f t="shared" si="52"/>
        <v/>
      </c>
      <c r="W118" s="41" t="str">
        <f t="shared" si="52"/>
        <v/>
      </c>
      <c r="X118" s="41" t="str">
        <f t="shared" si="52"/>
        <v/>
      </c>
      <c r="Y118" s="41" t="str">
        <f t="shared" si="52"/>
        <v/>
      </c>
      <c r="Z118" s="41" t="str">
        <f t="shared" si="52"/>
        <v/>
      </c>
      <c r="AA118" s="41" t="str">
        <f t="shared" si="52"/>
        <v/>
      </c>
      <c r="AB118" s="41" t="str">
        <f t="shared" si="52"/>
        <v/>
      </c>
      <c r="AC118" s="41" t="str">
        <f t="shared" si="52"/>
        <v/>
      </c>
      <c r="AD118" s="41" t="str">
        <f t="shared" si="52"/>
        <v/>
      </c>
      <c r="AE118" s="6" t="str">
        <f t="shared" si="52"/>
        <v/>
      </c>
      <c r="AF118" s="41" t="str">
        <f t="shared" si="52"/>
        <v/>
      </c>
      <c r="AG118" s="41" t="str">
        <f t="shared" si="52"/>
        <v/>
      </c>
      <c r="AH118" s="41" t="str">
        <f t="shared" si="52"/>
        <v/>
      </c>
      <c r="AI118" s="41" t="str">
        <f t="shared" si="52"/>
        <v/>
      </c>
      <c r="AJ118" s="41" t="str">
        <f t="shared" si="52"/>
        <v/>
      </c>
      <c r="AK118" s="41" t="str">
        <f t="shared" si="52"/>
        <v/>
      </c>
      <c r="AL118" s="41" t="str">
        <f t="shared" si="52"/>
        <v/>
      </c>
      <c r="AM118" s="41" t="str">
        <f t="shared" si="52"/>
        <v/>
      </c>
      <c r="AN118" s="41">
        <f t="shared" si="52"/>
        <v>27.267606271582739</v>
      </c>
      <c r="AO118" s="41">
        <f t="shared" si="52"/>
        <v>1474.9354838709678</v>
      </c>
      <c r="AP118" s="110">
        <f t="shared" si="52"/>
        <v>3.3875000000000002</v>
      </c>
      <c r="AQ118" s="111">
        <f t="shared" si="52"/>
        <v>2.6575000000000002</v>
      </c>
      <c r="AR118" s="112">
        <f t="shared" si="52"/>
        <v>78.768461288223818</v>
      </c>
      <c r="AS118" s="112">
        <f t="shared" si="52"/>
        <v>21.231538711776189</v>
      </c>
      <c r="AT118" s="113">
        <f t="shared" si="52"/>
        <v>1731.8387096774193</v>
      </c>
      <c r="AU118" s="114">
        <f t="shared" si="52"/>
        <v>2.46</v>
      </c>
      <c r="AV118" s="115">
        <f t="shared" si="52"/>
        <v>1.3975</v>
      </c>
      <c r="AW118" s="112">
        <f t="shared" si="52"/>
        <v>56.995050800301129</v>
      </c>
      <c r="AX118" s="112">
        <f t="shared" si="52"/>
        <v>43.004949199698871</v>
      </c>
      <c r="AY118" s="61">
        <f t="shared" si="52"/>
        <v>62.332964759259966</v>
      </c>
      <c r="AZ118" s="97">
        <f t="shared" si="52"/>
        <v>78.756818181818176</v>
      </c>
      <c r="BA118" s="68" t="str">
        <f t="shared" si="52"/>
        <v/>
      </c>
      <c r="BB118" s="68" t="str">
        <f t="shared" si="52"/>
        <v/>
      </c>
      <c r="BC118" s="68" t="str">
        <f t="shared" si="52"/>
        <v/>
      </c>
      <c r="BD118" s="68" t="str">
        <f t="shared" si="52"/>
        <v/>
      </c>
      <c r="BE118" s="15" t="str">
        <f>IFERROR(SUBTOTAL(1,BE85:BE115),"")</f>
        <v/>
      </c>
      <c r="BF118" s="6">
        <f t="shared" si="52"/>
        <v>19297.064516129034</v>
      </c>
      <c r="BG118" s="41">
        <f t="shared" si="52"/>
        <v>8619.677419354839</v>
      </c>
      <c r="BH118" s="42" t="str">
        <f t="shared" si="52"/>
        <v/>
      </c>
      <c r="BI118" s="42" t="str">
        <f t="shared" si="52"/>
        <v/>
      </c>
      <c r="BJ118" s="42">
        <f t="shared" si="52"/>
        <v>10677.387096774193</v>
      </c>
      <c r="BK118" s="42" t="str">
        <f t="shared" si="52"/>
        <v/>
      </c>
      <c r="BL118" s="42" t="str">
        <f t="shared" si="52"/>
        <v/>
      </c>
      <c r="BM118" s="15" t="str">
        <f t="shared" si="52"/>
        <v/>
      </c>
    </row>
    <row r="119" spans="1:65" ht="17.25" outlineLevel="1" thickBot="1">
      <c r="A119" s="189" t="s">
        <v>58</v>
      </c>
      <c r="B119" s="190"/>
      <c r="C119" s="52">
        <f>SUBTOTAL(9,C85:C115)</f>
        <v>12669034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45723</v>
      </c>
      <c r="AP119" s="116"/>
      <c r="AQ119" s="117"/>
      <c r="AR119" s="118"/>
      <c r="AS119" s="118"/>
      <c r="AT119" s="119">
        <f>SUBTOTAL(9,AT85:AT115)</f>
        <v>53687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3">SUBTOTAL(9,BF85:BF115)</f>
        <v>598209</v>
      </c>
      <c r="BG119" s="43">
        <f t="shared" si="53"/>
        <v>267210</v>
      </c>
      <c r="BH119" s="44">
        <f t="shared" si="53"/>
        <v>0</v>
      </c>
      <c r="BI119" s="44">
        <f t="shared" si="53"/>
        <v>0</v>
      </c>
      <c r="BJ119" s="44">
        <f t="shared" si="53"/>
        <v>330999</v>
      </c>
      <c r="BK119" s="44">
        <f t="shared" si="53"/>
        <v>0</v>
      </c>
      <c r="BL119" s="44">
        <f t="shared" si="53"/>
        <v>0</v>
      </c>
      <c r="BM119" s="16">
        <f t="shared" si="53"/>
        <v>0</v>
      </c>
    </row>
    <row r="120" spans="1:65" outlineLevel="5">
      <c r="A120" s="21">
        <f t="shared" si="49"/>
        <v>4</v>
      </c>
      <c r="B120" s="33">
        <f>B115+1</f>
        <v>44287</v>
      </c>
      <c r="C120" s="51">
        <v>416897</v>
      </c>
      <c r="D120" s="64">
        <f t="shared" ref="D120:D149" si="54">IFERROR(ROUND(AVERAGE(E120:L120),1),"")</f>
        <v>37.299999999999997</v>
      </c>
      <c r="E120" s="12">
        <v>37</v>
      </c>
      <c r="F120" s="12">
        <v>38</v>
      </c>
      <c r="G120" s="12">
        <v>38</v>
      </c>
      <c r="H120" s="12">
        <v>38</v>
      </c>
      <c r="I120" s="12">
        <v>36</v>
      </c>
      <c r="J120" s="12">
        <v>37</v>
      </c>
      <c r="K120" s="12">
        <v>37</v>
      </c>
      <c r="L120" s="12">
        <v>37</v>
      </c>
      <c r="M120" s="74">
        <f t="shared" ref="M120:M149" si="55">IFERROR(ROUND(AVERAGE(N120:U120),1),"")</f>
        <v>7.4</v>
      </c>
      <c r="N120" s="83">
        <v>7.45</v>
      </c>
      <c r="O120" s="83">
        <v>7.44</v>
      </c>
      <c r="P120" s="83">
        <v>7.41</v>
      </c>
      <c r="Q120" s="83">
        <v>7.33</v>
      </c>
      <c r="R120" s="83">
        <v>7.48</v>
      </c>
      <c r="S120" s="83">
        <v>7.44</v>
      </c>
      <c r="T120" s="83"/>
      <c r="U120" s="83"/>
      <c r="V120" s="5" t="str">
        <f t="shared" ref="V120:V149" si="56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7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5">
        <f t="shared" ref="AN120:AN149" si="58">39880/AO120</f>
        <v>27.713690062543431</v>
      </c>
      <c r="AO120" s="41">
        <v>1439</v>
      </c>
      <c r="AP120" s="110">
        <v>3.78</v>
      </c>
      <c r="AQ120" s="111">
        <v>2.75</v>
      </c>
      <c r="AR120" s="126">
        <f t="shared" ref="AR120:AR149" si="59">IFERROR(AQ120/AP120*100,"")</f>
        <v>72.75132275132276</v>
      </c>
      <c r="AS120" s="126">
        <f t="shared" ref="AS120:AS149" si="60">IFERROR(100-AR120,"")</f>
        <v>27.24867724867724</v>
      </c>
      <c r="AT120" s="127">
        <v>1796</v>
      </c>
      <c r="AU120" s="128">
        <v>2.29</v>
      </c>
      <c r="AV120" s="129">
        <v>1.28</v>
      </c>
      <c r="AW120" s="126">
        <f t="shared" ref="AW120:AW149" si="61">IFERROR(AV120/AU120*100,"")</f>
        <v>55.895196506550214</v>
      </c>
      <c r="AX120" s="126">
        <f t="shared" ref="AX120:AX149" si="62">IFERROR(100-AW120,"")</f>
        <v>44.104803493449786</v>
      </c>
      <c r="AY120" s="64">
        <f t="shared" ref="AY120:AY149" si="63">IFERROR((1-((AW120*AS120)/(AX120*AR120)))*100,"")</f>
        <v>52.532853285328571</v>
      </c>
      <c r="AZ120" s="97">
        <v>80.900000000000006</v>
      </c>
      <c r="BA120" s="68">
        <v>61.77</v>
      </c>
      <c r="BB120" s="68"/>
      <c r="BC120" s="68"/>
      <c r="BD120" s="68"/>
      <c r="BE120" s="15"/>
      <c r="BF120" s="5">
        <f t="shared" ref="BF120:BF149" si="64">IF(SUM(BG120:BM120)=0,"",SUM(BG120:BM120))</f>
        <v>21555</v>
      </c>
      <c r="BG120" s="42">
        <v>8570</v>
      </c>
      <c r="BH120" s="42"/>
      <c r="BI120" s="42"/>
      <c r="BJ120" s="42">
        <v>12985</v>
      </c>
      <c r="BK120" s="42"/>
      <c r="BL120" s="42"/>
      <c r="BM120" s="42"/>
    </row>
    <row r="121" spans="1:65" outlineLevel="5">
      <c r="A121" s="22">
        <f t="shared" si="49"/>
        <v>4</v>
      </c>
      <c r="B121" s="9">
        <f t="shared" si="48"/>
        <v>44288</v>
      </c>
      <c r="C121" s="51">
        <v>408862</v>
      </c>
      <c r="D121" s="64">
        <f t="shared" si="54"/>
        <v>37</v>
      </c>
      <c r="E121" s="12">
        <v>37</v>
      </c>
      <c r="F121" s="12">
        <v>37</v>
      </c>
      <c r="G121" s="12">
        <v>39</v>
      </c>
      <c r="H121" s="12">
        <v>37</v>
      </c>
      <c r="I121" s="12">
        <v>36</v>
      </c>
      <c r="J121" s="12">
        <v>36</v>
      </c>
      <c r="K121" s="12">
        <v>38</v>
      </c>
      <c r="L121" s="12">
        <v>36</v>
      </c>
      <c r="M121" s="74" t="str">
        <f t="shared" si="55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6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7"/>
        <v/>
      </c>
      <c r="AF121" s="41"/>
      <c r="AG121" s="41"/>
      <c r="AH121" s="41"/>
      <c r="AI121" s="41"/>
      <c r="AJ121" s="41"/>
      <c r="AK121" s="41"/>
      <c r="AL121" s="41"/>
      <c r="AM121" s="41"/>
      <c r="AN121" s="45">
        <f t="shared" si="58"/>
        <v>26.927751519243753</v>
      </c>
      <c r="AO121" s="41">
        <v>1481</v>
      </c>
      <c r="AP121" s="110"/>
      <c r="AQ121" s="111"/>
      <c r="AR121" s="126" t="str">
        <f t="shared" si="59"/>
        <v/>
      </c>
      <c r="AS121" s="126" t="str">
        <f t="shared" si="60"/>
        <v/>
      </c>
      <c r="AT121" s="127">
        <v>1816</v>
      </c>
      <c r="AU121" s="128"/>
      <c r="AV121" s="129"/>
      <c r="AW121" s="126" t="str">
        <f t="shared" si="61"/>
        <v/>
      </c>
      <c r="AX121" s="126" t="str">
        <f t="shared" si="62"/>
        <v/>
      </c>
      <c r="AY121" s="64" t="str">
        <f t="shared" si="63"/>
        <v/>
      </c>
      <c r="AZ121" s="97">
        <v>79.5</v>
      </c>
      <c r="BA121" s="68"/>
      <c r="BB121" s="68"/>
      <c r="BC121" s="68"/>
      <c r="BD121" s="68"/>
      <c r="BE121" s="15"/>
      <c r="BF121" s="5">
        <f t="shared" si="64"/>
        <v>21913</v>
      </c>
      <c r="BG121" s="42">
        <v>8580</v>
      </c>
      <c r="BH121" s="42"/>
      <c r="BI121" s="42"/>
      <c r="BJ121" s="42">
        <v>13333</v>
      </c>
      <c r="BK121" s="42"/>
      <c r="BL121" s="42"/>
      <c r="BM121" s="42"/>
    </row>
    <row r="122" spans="1:65" outlineLevel="5">
      <c r="A122" s="22">
        <f t="shared" si="49"/>
        <v>4</v>
      </c>
      <c r="B122" s="9">
        <f t="shared" si="48"/>
        <v>44289</v>
      </c>
      <c r="C122" s="51">
        <v>421880</v>
      </c>
      <c r="D122" s="64">
        <f t="shared" si="54"/>
        <v>37.799999999999997</v>
      </c>
      <c r="E122" s="12">
        <v>38</v>
      </c>
      <c r="F122" s="12">
        <v>38</v>
      </c>
      <c r="G122" s="12">
        <v>40</v>
      </c>
      <c r="H122" s="12">
        <v>37</v>
      </c>
      <c r="I122" s="12">
        <v>37</v>
      </c>
      <c r="J122" s="12">
        <v>37</v>
      </c>
      <c r="K122" s="12">
        <v>39</v>
      </c>
      <c r="L122" s="12">
        <v>36</v>
      </c>
      <c r="M122" s="74" t="str">
        <f t="shared" si="55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6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7"/>
        <v/>
      </c>
      <c r="AF122" s="41"/>
      <c r="AG122" s="41"/>
      <c r="AH122" s="41"/>
      <c r="AI122" s="41"/>
      <c r="AJ122" s="41"/>
      <c r="AK122" s="41"/>
      <c r="AL122" s="41"/>
      <c r="AM122" s="41"/>
      <c r="AN122" s="45">
        <f t="shared" si="58"/>
        <v>27.560469937802349</v>
      </c>
      <c r="AO122" s="41">
        <v>1447</v>
      </c>
      <c r="AP122" s="110"/>
      <c r="AQ122" s="111"/>
      <c r="AR122" s="126" t="str">
        <f t="shared" si="59"/>
        <v/>
      </c>
      <c r="AS122" s="126" t="str">
        <f t="shared" si="60"/>
        <v/>
      </c>
      <c r="AT122" s="127">
        <v>1808</v>
      </c>
      <c r="AU122" s="128"/>
      <c r="AV122" s="129"/>
      <c r="AW122" s="126" t="str">
        <f t="shared" si="61"/>
        <v/>
      </c>
      <c r="AX122" s="126" t="str">
        <f t="shared" si="62"/>
        <v/>
      </c>
      <c r="AY122" s="64" t="str">
        <f t="shared" si="63"/>
        <v/>
      </c>
      <c r="AZ122" s="97"/>
      <c r="BA122" s="68"/>
      <c r="BB122" s="68"/>
      <c r="BC122" s="68"/>
      <c r="BD122" s="68"/>
      <c r="BE122" s="15"/>
      <c r="BF122" s="5">
        <f t="shared" si="64"/>
        <v>19530</v>
      </c>
      <c r="BG122" s="42">
        <v>8570</v>
      </c>
      <c r="BH122" s="42"/>
      <c r="BI122" s="42"/>
      <c r="BJ122" s="42">
        <v>10960</v>
      </c>
      <c r="BK122" s="42"/>
      <c r="BL122" s="42"/>
      <c r="BM122" s="42"/>
    </row>
    <row r="123" spans="1:65" outlineLevel="5">
      <c r="A123" s="22">
        <f t="shared" si="49"/>
        <v>4</v>
      </c>
      <c r="B123" s="9">
        <f t="shared" si="48"/>
        <v>44290</v>
      </c>
      <c r="C123" s="51">
        <v>505375</v>
      </c>
      <c r="D123" s="64">
        <f t="shared" si="54"/>
        <v>37.799999999999997</v>
      </c>
      <c r="E123" s="12">
        <v>38</v>
      </c>
      <c r="F123" s="12">
        <v>38</v>
      </c>
      <c r="G123" s="12">
        <v>39</v>
      </c>
      <c r="H123" s="12">
        <v>38</v>
      </c>
      <c r="I123" s="12">
        <v>37</v>
      </c>
      <c r="J123" s="12">
        <v>37</v>
      </c>
      <c r="K123" s="12">
        <v>38</v>
      </c>
      <c r="L123" s="12">
        <v>37</v>
      </c>
      <c r="M123" s="74" t="str">
        <f t="shared" si="55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6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7"/>
        <v/>
      </c>
      <c r="AF123" s="41"/>
      <c r="AG123" s="41"/>
      <c r="AH123" s="41"/>
      <c r="AI123" s="41"/>
      <c r="AJ123" s="41"/>
      <c r="AK123" s="41"/>
      <c r="AL123" s="41"/>
      <c r="AM123" s="41"/>
      <c r="AN123" s="45">
        <f t="shared" si="58"/>
        <v>25.433673469387756</v>
      </c>
      <c r="AO123" s="41">
        <v>1568</v>
      </c>
      <c r="AP123" s="110"/>
      <c r="AQ123" s="111"/>
      <c r="AR123" s="126" t="str">
        <f t="shared" si="59"/>
        <v/>
      </c>
      <c r="AS123" s="126" t="str">
        <f t="shared" si="60"/>
        <v/>
      </c>
      <c r="AT123" s="127">
        <v>1709</v>
      </c>
      <c r="AU123" s="128"/>
      <c r="AV123" s="129"/>
      <c r="AW123" s="126" t="str">
        <f t="shared" si="61"/>
        <v/>
      </c>
      <c r="AX123" s="126" t="str">
        <f t="shared" si="62"/>
        <v/>
      </c>
      <c r="AY123" s="64" t="str">
        <f t="shared" si="63"/>
        <v/>
      </c>
      <c r="AZ123" s="97"/>
      <c r="BA123" s="68"/>
      <c r="BB123" s="68"/>
      <c r="BC123" s="68"/>
      <c r="BD123" s="68"/>
      <c r="BE123" s="15"/>
      <c r="BF123" s="5">
        <f t="shared" si="64"/>
        <v>17636</v>
      </c>
      <c r="BG123" s="42">
        <v>8260</v>
      </c>
      <c r="BH123" s="42"/>
      <c r="BI123" s="42"/>
      <c r="BJ123" s="42">
        <v>9376</v>
      </c>
      <c r="BK123" s="42"/>
      <c r="BL123" s="42"/>
      <c r="BM123" s="42"/>
    </row>
    <row r="124" spans="1:65" outlineLevel="5">
      <c r="A124" s="22">
        <f t="shared" si="49"/>
        <v>4</v>
      </c>
      <c r="B124" s="9">
        <f t="shared" si="48"/>
        <v>44291</v>
      </c>
      <c r="C124" s="51">
        <v>523473</v>
      </c>
      <c r="D124" s="64">
        <f t="shared" si="54"/>
        <v>37.799999999999997</v>
      </c>
      <c r="E124" s="12">
        <v>38</v>
      </c>
      <c r="F124" s="12">
        <v>38</v>
      </c>
      <c r="G124" s="12">
        <v>39</v>
      </c>
      <c r="H124" s="12">
        <v>38</v>
      </c>
      <c r="I124" s="12">
        <v>37</v>
      </c>
      <c r="J124" s="12">
        <v>37</v>
      </c>
      <c r="K124" s="12">
        <v>38</v>
      </c>
      <c r="L124" s="12">
        <v>37</v>
      </c>
      <c r="M124" s="74" t="str">
        <f t="shared" si="55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6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7"/>
        <v/>
      </c>
      <c r="AF124" s="41"/>
      <c r="AG124" s="41"/>
      <c r="AH124" s="41"/>
      <c r="AI124" s="41"/>
      <c r="AJ124" s="41"/>
      <c r="AK124" s="41"/>
      <c r="AL124" s="41"/>
      <c r="AM124" s="41"/>
      <c r="AN124" s="45">
        <f t="shared" si="58"/>
        <v>30.075414781297134</v>
      </c>
      <c r="AO124" s="41">
        <v>1326</v>
      </c>
      <c r="AP124" s="110"/>
      <c r="AQ124" s="111"/>
      <c r="AR124" s="126" t="str">
        <f t="shared" si="59"/>
        <v/>
      </c>
      <c r="AS124" s="126" t="str">
        <f t="shared" si="60"/>
        <v/>
      </c>
      <c r="AT124" s="127">
        <v>1735</v>
      </c>
      <c r="AU124" s="128"/>
      <c r="AV124" s="129"/>
      <c r="AW124" s="126" t="str">
        <f t="shared" si="61"/>
        <v/>
      </c>
      <c r="AX124" s="126" t="str">
        <f t="shared" si="62"/>
        <v/>
      </c>
      <c r="AY124" s="64" t="str">
        <f t="shared" si="63"/>
        <v/>
      </c>
      <c r="AZ124" s="97">
        <v>79.900000000000006</v>
      </c>
      <c r="BA124" s="68"/>
      <c r="BB124" s="68"/>
      <c r="BC124" s="68"/>
      <c r="BD124" s="68"/>
      <c r="BE124" s="15"/>
      <c r="BF124" s="5">
        <f t="shared" si="64"/>
        <v>21040</v>
      </c>
      <c r="BG124" s="42">
        <v>9390</v>
      </c>
      <c r="BH124" s="42"/>
      <c r="BI124" s="42"/>
      <c r="BJ124" s="42">
        <v>11650</v>
      </c>
      <c r="BK124" s="42"/>
      <c r="BL124" s="42"/>
      <c r="BM124" s="42"/>
    </row>
    <row r="125" spans="1:65" outlineLevel="5">
      <c r="A125" s="22">
        <f t="shared" si="49"/>
        <v>4</v>
      </c>
      <c r="B125" s="9">
        <f t="shared" si="48"/>
        <v>44292</v>
      </c>
      <c r="C125" s="51">
        <v>488326</v>
      </c>
      <c r="D125" s="64">
        <f t="shared" si="54"/>
        <v>37.5</v>
      </c>
      <c r="E125" s="12">
        <v>37</v>
      </c>
      <c r="F125" s="12">
        <v>38</v>
      </c>
      <c r="G125" s="12">
        <v>39</v>
      </c>
      <c r="H125" s="12">
        <v>38</v>
      </c>
      <c r="I125" s="12">
        <v>36</v>
      </c>
      <c r="J125" s="12">
        <v>37</v>
      </c>
      <c r="K125" s="12">
        <v>38</v>
      </c>
      <c r="L125" s="12">
        <v>37</v>
      </c>
      <c r="M125" s="74" t="str">
        <f t="shared" si="55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6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7"/>
        <v/>
      </c>
      <c r="AF125" s="41"/>
      <c r="AG125" s="41"/>
      <c r="AH125" s="41"/>
      <c r="AI125" s="41"/>
      <c r="AJ125" s="41"/>
      <c r="AK125" s="41"/>
      <c r="AL125" s="41"/>
      <c r="AM125" s="41"/>
      <c r="AN125" s="45">
        <f t="shared" si="58"/>
        <v>26.765100671140939</v>
      </c>
      <c r="AO125" s="41">
        <v>1490</v>
      </c>
      <c r="AP125" s="110"/>
      <c r="AQ125" s="111"/>
      <c r="AR125" s="126" t="str">
        <f t="shared" si="59"/>
        <v/>
      </c>
      <c r="AS125" s="126" t="str">
        <f t="shared" si="60"/>
        <v/>
      </c>
      <c r="AT125" s="127">
        <v>1763</v>
      </c>
      <c r="AU125" s="128"/>
      <c r="AV125" s="129"/>
      <c r="AW125" s="126" t="str">
        <f t="shared" si="61"/>
        <v/>
      </c>
      <c r="AX125" s="126" t="str">
        <f t="shared" si="62"/>
        <v/>
      </c>
      <c r="AY125" s="64" t="str">
        <f t="shared" si="63"/>
        <v/>
      </c>
      <c r="AZ125" s="97">
        <v>78.900000000000006</v>
      </c>
      <c r="BA125" s="68"/>
      <c r="BB125" s="68"/>
      <c r="BC125" s="68"/>
      <c r="BD125" s="68"/>
      <c r="BE125" s="15"/>
      <c r="BF125" s="5">
        <f t="shared" si="64"/>
        <v>18620</v>
      </c>
      <c r="BG125" s="42">
        <v>8350</v>
      </c>
      <c r="BH125" s="42"/>
      <c r="BI125" s="42"/>
      <c r="BJ125" s="42">
        <v>10270</v>
      </c>
      <c r="BK125" s="42"/>
      <c r="BL125" s="42"/>
      <c r="BM125" s="42"/>
    </row>
    <row r="126" spans="1:65" outlineLevel="5">
      <c r="A126" s="22">
        <f t="shared" si="49"/>
        <v>4</v>
      </c>
      <c r="B126" s="9">
        <f t="shared" si="48"/>
        <v>44293</v>
      </c>
      <c r="C126" s="51">
        <v>459045</v>
      </c>
      <c r="D126" s="64">
        <f t="shared" si="54"/>
        <v>37</v>
      </c>
      <c r="E126" s="12">
        <v>36</v>
      </c>
      <c r="F126" s="12">
        <v>38</v>
      </c>
      <c r="G126" s="12">
        <v>38</v>
      </c>
      <c r="H126" s="12">
        <v>38</v>
      </c>
      <c r="I126" s="12">
        <v>35</v>
      </c>
      <c r="J126" s="12">
        <v>37</v>
      </c>
      <c r="K126" s="12">
        <v>37</v>
      </c>
      <c r="L126" s="12">
        <v>37</v>
      </c>
      <c r="M126" s="74" t="str">
        <f t="shared" si="55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6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7"/>
        <v/>
      </c>
      <c r="AF126" s="41"/>
      <c r="AG126" s="41"/>
      <c r="AH126" s="41"/>
      <c r="AI126" s="41"/>
      <c r="AJ126" s="41"/>
      <c r="AK126" s="41"/>
      <c r="AL126" s="41"/>
      <c r="AM126" s="41"/>
      <c r="AN126" s="45">
        <f t="shared" si="58"/>
        <v>30.373191165270374</v>
      </c>
      <c r="AO126" s="41">
        <v>1313</v>
      </c>
      <c r="AP126" s="110"/>
      <c r="AQ126" s="111"/>
      <c r="AR126" s="126" t="str">
        <f t="shared" si="59"/>
        <v/>
      </c>
      <c r="AS126" s="126" t="str">
        <f t="shared" si="60"/>
        <v/>
      </c>
      <c r="AT126" s="127">
        <v>1740</v>
      </c>
      <c r="AU126" s="128"/>
      <c r="AV126" s="129"/>
      <c r="AW126" s="126" t="str">
        <f t="shared" si="61"/>
        <v/>
      </c>
      <c r="AX126" s="126" t="str">
        <f t="shared" si="62"/>
        <v/>
      </c>
      <c r="AY126" s="64" t="str">
        <f t="shared" si="63"/>
        <v/>
      </c>
      <c r="AZ126" s="97">
        <v>79.099999999999994</v>
      </c>
      <c r="BA126" s="68"/>
      <c r="BB126" s="68"/>
      <c r="BC126" s="68"/>
      <c r="BD126" s="68"/>
      <c r="BE126" s="15"/>
      <c r="BF126" s="5">
        <f t="shared" si="64"/>
        <v>21305</v>
      </c>
      <c r="BG126" s="42">
        <v>8390</v>
      </c>
      <c r="BH126" s="42"/>
      <c r="BI126" s="42"/>
      <c r="BJ126" s="42">
        <v>12915</v>
      </c>
      <c r="BK126" s="42"/>
      <c r="BL126" s="42"/>
      <c r="BM126" s="42"/>
    </row>
    <row r="127" spans="1:65" outlineLevel="5">
      <c r="A127" s="22">
        <f t="shared" si="49"/>
        <v>4</v>
      </c>
      <c r="B127" s="9">
        <f t="shared" si="48"/>
        <v>44294</v>
      </c>
      <c r="C127" s="51">
        <v>446591</v>
      </c>
      <c r="D127" s="64">
        <f t="shared" si="54"/>
        <v>37</v>
      </c>
      <c r="E127" s="12">
        <v>36</v>
      </c>
      <c r="F127" s="12">
        <v>38</v>
      </c>
      <c r="G127" s="12">
        <v>39</v>
      </c>
      <c r="H127" s="12">
        <v>37</v>
      </c>
      <c r="I127" s="12">
        <v>35</v>
      </c>
      <c r="J127" s="12">
        <v>37</v>
      </c>
      <c r="K127" s="12">
        <v>38</v>
      </c>
      <c r="L127" s="12">
        <v>36</v>
      </c>
      <c r="M127" s="74">
        <f t="shared" si="55"/>
        <v>7.4</v>
      </c>
      <c r="N127" s="83">
        <v>7.22</v>
      </c>
      <c r="O127" s="83">
        <v>7.51</v>
      </c>
      <c r="P127" s="83">
        <v>7.46</v>
      </c>
      <c r="Q127" s="83">
        <v>7.38</v>
      </c>
      <c r="R127" s="83">
        <v>7.4</v>
      </c>
      <c r="S127" s="83">
        <v>7.54</v>
      </c>
      <c r="T127" s="83"/>
      <c r="U127" s="83"/>
      <c r="V127" s="5" t="str">
        <f t="shared" si="56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7"/>
        <v/>
      </c>
      <c r="AF127" s="41"/>
      <c r="AG127" s="41"/>
      <c r="AH127" s="41"/>
      <c r="AI127" s="41"/>
      <c r="AJ127" s="41"/>
      <c r="AK127" s="41"/>
      <c r="AL127" s="41"/>
      <c r="AM127" s="41"/>
      <c r="AN127" s="45">
        <f t="shared" si="58"/>
        <v>27.617728531855956</v>
      </c>
      <c r="AO127" s="41">
        <v>1444</v>
      </c>
      <c r="AP127" s="110"/>
      <c r="AQ127" s="111"/>
      <c r="AR127" s="126" t="str">
        <f t="shared" si="59"/>
        <v/>
      </c>
      <c r="AS127" s="126" t="str">
        <f t="shared" si="60"/>
        <v/>
      </c>
      <c r="AT127" s="127">
        <v>1803</v>
      </c>
      <c r="AU127" s="128"/>
      <c r="AV127" s="129"/>
      <c r="AW127" s="126" t="str">
        <f t="shared" si="61"/>
        <v/>
      </c>
      <c r="AX127" s="126" t="str">
        <f t="shared" si="62"/>
        <v/>
      </c>
      <c r="AY127" s="64" t="str">
        <f t="shared" si="63"/>
        <v/>
      </c>
      <c r="AZ127" s="97">
        <v>78.900000000000006</v>
      </c>
      <c r="BA127" s="68"/>
      <c r="BB127" s="68"/>
      <c r="BC127" s="68"/>
      <c r="BD127" s="68"/>
      <c r="BE127" s="15"/>
      <c r="BF127" s="5">
        <f t="shared" si="64"/>
        <v>19427</v>
      </c>
      <c r="BG127" s="42">
        <v>6950</v>
      </c>
      <c r="BH127" s="42"/>
      <c r="BI127" s="42"/>
      <c r="BJ127" s="42">
        <v>12477</v>
      </c>
      <c r="BK127" s="42"/>
      <c r="BL127" s="42"/>
      <c r="BM127" s="42"/>
    </row>
    <row r="128" spans="1:65" outlineLevel="5">
      <c r="A128" s="22">
        <f t="shared" si="49"/>
        <v>4</v>
      </c>
      <c r="B128" s="9">
        <f t="shared" si="48"/>
        <v>44295</v>
      </c>
      <c r="C128" s="51">
        <v>421649</v>
      </c>
      <c r="D128" s="64">
        <f t="shared" si="54"/>
        <v>37.299999999999997</v>
      </c>
      <c r="E128" s="12">
        <v>37</v>
      </c>
      <c r="F128" s="12">
        <v>38</v>
      </c>
      <c r="G128" s="12">
        <v>39</v>
      </c>
      <c r="H128" s="12">
        <v>37</v>
      </c>
      <c r="I128" s="12">
        <v>36</v>
      </c>
      <c r="J128" s="12">
        <v>37</v>
      </c>
      <c r="K128" s="12">
        <v>38</v>
      </c>
      <c r="L128" s="12">
        <v>36</v>
      </c>
      <c r="M128" s="74" t="str">
        <f t="shared" si="55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6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7"/>
        <v/>
      </c>
      <c r="AF128" s="41"/>
      <c r="AG128" s="41"/>
      <c r="AH128" s="41"/>
      <c r="AI128" s="41"/>
      <c r="AJ128" s="41"/>
      <c r="AK128" s="41"/>
      <c r="AL128" s="41"/>
      <c r="AM128" s="41"/>
      <c r="AN128" s="45">
        <f t="shared" si="58"/>
        <v>33.882752761257436</v>
      </c>
      <c r="AO128" s="41">
        <v>1177</v>
      </c>
      <c r="AP128" s="110">
        <v>3.66</v>
      </c>
      <c r="AQ128" s="111">
        <v>2.66</v>
      </c>
      <c r="AR128" s="126">
        <f t="shared" si="59"/>
        <v>72.677595628415304</v>
      </c>
      <c r="AS128" s="126">
        <f t="shared" si="60"/>
        <v>27.322404371584696</v>
      </c>
      <c r="AT128" s="127">
        <v>1323</v>
      </c>
      <c r="AU128" s="128">
        <v>2.25</v>
      </c>
      <c r="AV128" s="129">
        <v>1.24</v>
      </c>
      <c r="AW128" s="126">
        <f t="shared" si="61"/>
        <v>55.111111111111114</v>
      </c>
      <c r="AX128" s="126">
        <f t="shared" si="62"/>
        <v>44.888888888888886</v>
      </c>
      <c r="AY128" s="64">
        <f t="shared" si="63"/>
        <v>53.84500856100648</v>
      </c>
      <c r="AZ128" s="97">
        <v>78.8</v>
      </c>
      <c r="BA128" s="68"/>
      <c r="BB128" s="68"/>
      <c r="BC128" s="68"/>
      <c r="BD128" s="68"/>
      <c r="BE128" s="15"/>
      <c r="BF128" s="5">
        <f t="shared" si="64"/>
        <v>16284</v>
      </c>
      <c r="BG128" s="42">
        <v>8280</v>
      </c>
      <c r="BH128" s="42"/>
      <c r="BI128" s="42"/>
      <c r="BJ128" s="42">
        <v>8004</v>
      </c>
      <c r="BK128" s="42"/>
      <c r="BL128" s="42"/>
      <c r="BM128" s="42"/>
    </row>
    <row r="129" spans="1:65" outlineLevel="5">
      <c r="A129" s="22">
        <f t="shared" si="49"/>
        <v>4</v>
      </c>
      <c r="B129" s="9">
        <f t="shared" si="48"/>
        <v>44296</v>
      </c>
      <c r="C129" s="51">
        <v>381366</v>
      </c>
      <c r="D129" s="64">
        <f t="shared" si="54"/>
        <v>37.799999999999997</v>
      </c>
      <c r="E129" s="12">
        <v>38</v>
      </c>
      <c r="F129" s="12">
        <v>38</v>
      </c>
      <c r="G129" s="12">
        <v>39</v>
      </c>
      <c r="H129" s="12">
        <v>38</v>
      </c>
      <c r="I129" s="12">
        <v>37</v>
      </c>
      <c r="J129" s="12">
        <v>37</v>
      </c>
      <c r="K129" s="12">
        <v>38</v>
      </c>
      <c r="L129" s="12">
        <v>37</v>
      </c>
      <c r="M129" s="74" t="str">
        <f t="shared" si="55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6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7"/>
        <v/>
      </c>
      <c r="AF129" s="41"/>
      <c r="AG129" s="41"/>
      <c r="AH129" s="41"/>
      <c r="AI129" s="41"/>
      <c r="AJ129" s="41"/>
      <c r="AK129" s="41"/>
      <c r="AL129" s="41"/>
      <c r="AM129" s="41"/>
      <c r="AN129" s="45">
        <f t="shared" si="58"/>
        <v>25.192672141503476</v>
      </c>
      <c r="AO129" s="41">
        <v>1583</v>
      </c>
      <c r="AP129" s="110"/>
      <c r="AQ129" s="111"/>
      <c r="AR129" s="126" t="str">
        <f t="shared" si="59"/>
        <v/>
      </c>
      <c r="AS129" s="126" t="str">
        <f t="shared" si="60"/>
        <v/>
      </c>
      <c r="AT129" s="127">
        <v>1668</v>
      </c>
      <c r="AU129" s="128"/>
      <c r="AV129" s="129"/>
      <c r="AW129" s="126" t="str">
        <f t="shared" si="61"/>
        <v/>
      </c>
      <c r="AX129" s="126" t="str">
        <f t="shared" si="62"/>
        <v/>
      </c>
      <c r="AY129" s="64" t="str">
        <f t="shared" si="63"/>
        <v/>
      </c>
      <c r="AZ129" s="97"/>
      <c r="BA129" s="68"/>
      <c r="BB129" s="68"/>
      <c r="BC129" s="68"/>
      <c r="BD129" s="68"/>
      <c r="BE129" s="15"/>
      <c r="BF129" s="5">
        <f t="shared" si="64"/>
        <v>14301</v>
      </c>
      <c r="BG129" s="42">
        <v>8140</v>
      </c>
      <c r="BH129" s="42"/>
      <c r="BI129" s="42"/>
      <c r="BJ129" s="42">
        <v>6161</v>
      </c>
      <c r="BK129" s="42"/>
      <c r="BL129" s="42"/>
      <c r="BM129" s="42"/>
    </row>
    <row r="130" spans="1:65" outlineLevel="5">
      <c r="A130" s="22">
        <f t="shared" si="49"/>
        <v>4</v>
      </c>
      <c r="B130" s="9">
        <f t="shared" si="48"/>
        <v>44297</v>
      </c>
      <c r="C130" s="51">
        <v>369686</v>
      </c>
      <c r="D130" s="64">
        <f t="shared" si="54"/>
        <v>37.5</v>
      </c>
      <c r="E130" s="12">
        <v>38</v>
      </c>
      <c r="F130" s="12">
        <v>38</v>
      </c>
      <c r="G130" s="12">
        <v>39</v>
      </c>
      <c r="H130" s="12">
        <v>37</v>
      </c>
      <c r="I130" s="12">
        <v>37</v>
      </c>
      <c r="J130" s="12">
        <v>37</v>
      </c>
      <c r="K130" s="12">
        <v>38</v>
      </c>
      <c r="L130" s="12">
        <v>36</v>
      </c>
      <c r="M130" s="74" t="str">
        <f t="shared" si="55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6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7"/>
        <v/>
      </c>
      <c r="AF130" s="41"/>
      <c r="AG130" s="41"/>
      <c r="AH130" s="41"/>
      <c r="AI130" s="41"/>
      <c r="AJ130" s="41"/>
      <c r="AK130" s="41"/>
      <c r="AL130" s="41"/>
      <c r="AM130" s="41"/>
      <c r="AN130" s="45">
        <f t="shared" si="58"/>
        <v>27.50344827586207</v>
      </c>
      <c r="AO130" s="41">
        <v>1450</v>
      </c>
      <c r="AP130" s="110"/>
      <c r="AQ130" s="111"/>
      <c r="AR130" s="126" t="str">
        <f t="shared" si="59"/>
        <v/>
      </c>
      <c r="AS130" s="126" t="str">
        <f t="shared" si="60"/>
        <v/>
      </c>
      <c r="AT130" s="127">
        <v>1667</v>
      </c>
      <c r="AU130" s="128"/>
      <c r="AV130" s="129"/>
      <c r="AW130" s="126" t="str">
        <f t="shared" si="61"/>
        <v/>
      </c>
      <c r="AX130" s="126" t="str">
        <f t="shared" si="62"/>
        <v/>
      </c>
      <c r="AY130" s="64" t="str">
        <f t="shared" si="63"/>
        <v/>
      </c>
      <c r="AZ130" s="97"/>
      <c r="BA130" s="68"/>
      <c r="BB130" s="68"/>
      <c r="BC130" s="68"/>
      <c r="BD130" s="68"/>
      <c r="BE130" s="15"/>
      <c r="BF130" s="5">
        <f t="shared" si="64"/>
        <v>14731</v>
      </c>
      <c r="BG130" s="42">
        <v>8230</v>
      </c>
      <c r="BH130" s="42"/>
      <c r="BI130" s="42"/>
      <c r="BJ130" s="42">
        <v>6501</v>
      </c>
      <c r="BK130" s="42"/>
      <c r="BL130" s="42"/>
      <c r="BM130" s="42"/>
    </row>
    <row r="131" spans="1:65" outlineLevel="5">
      <c r="A131" s="22">
        <f t="shared" si="49"/>
        <v>4</v>
      </c>
      <c r="B131" s="9">
        <f t="shared" si="48"/>
        <v>44298</v>
      </c>
      <c r="C131" s="51">
        <v>409345</v>
      </c>
      <c r="D131" s="64">
        <f t="shared" si="54"/>
        <v>37.299999999999997</v>
      </c>
      <c r="E131" s="12">
        <v>38</v>
      </c>
      <c r="F131" s="12">
        <v>37</v>
      </c>
      <c r="G131" s="12">
        <v>39</v>
      </c>
      <c r="H131" s="12">
        <v>37</v>
      </c>
      <c r="I131" s="12">
        <v>37</v>
      </c>
      <c r="J131" s="12">
        <v>36</v>
      </c>
      <c r="K131" s="12">
        <v>38</v>
      </c>
      <c r="L131" s="12">
        <v>36</v>
      </c>
      <c r="M131" s="74" t="str">
        <f t="shared" si="55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6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7"/>
        <v/>
      </c>
      <c r="AF131" s="41"/>
      <c r="AG131" s="41"/>
      <c r="AH131" s="41"/>
      <c r="AI131" s="41"/>
      <c r="AJ131" s="41"/>
      <c r="AK131" s="41"/>
      <c r="AL131" s="41"/>
      <c r="AM131" s="41"/>
      <c r="AN131" s="45">
        <f t="shared" si="58"/>
        <v>28.546886184681462</v>
      </c>
      <c r="AO131" s="41">
        <v>1397</v>
      </c>
      <c r="AP131" s="110"/>
      <c r="AQ131" s="111"/>
      <c r="AR131" s="126" t="str">
        <f t="shared" si="59"/>
        <v/>
      </c>
      <c r="AS131" s="126" t="str">
        <f t="shared" si="60"/>
        <v/>
      </c>
      <c r="AT131" s="127">
        <v>1634</v>
      </c>
      <c r="AU131" s="128"/>
      <c r="AV131" s="129"/>
      <c r="AW131" s="126" t="str">
        <f t="shared" si="61"/>
        <v/>
      </c>
      <c r="AX131" s="126" t="str">
        <f t="shared" si="62"/>
        <v/>
      </c>
      <c r="AY131" s="64" t="str">
        <f t="shared" si="63"/>
        <v/>
      </c>
      <c r="AZ131" s="97">
        <v>78.900000000000006</v>
      </c>
      <c r="BA131" s="68"/>
      <c r="BB131" s="68"/>
      <c r="BC131" s="68"/>
      <c r="BD131" s="68"/>
      <c r="BE131" s="15"/>
      <c r="BF131" s="5">
        <f t="shared" si="64"/>
        <v>13893</v>
      </c>
      <c r="BG131" s="42">
        <v>7450</v>
      </c>
      <c r="BH131" s="42"/>
      <c r="BI131" s="42"/>
      <c r="BJ131" s="42">
        <v>6443</v>
      </c>
      <c r="BK131" s="42"/>
      <c r="BL131" s="42"/>
      <c r="BM131" s="42"/>
    </row>
    <row r="132" spans="1:65" outlineLevel="5">
      <c r="A132" s="22">
        <f t="shared" si="49"/>
        <v>4</v>
      </c>
      <c r="B132" s="9">
        <f t="shared" si="48"/>
        <v>44299</v>
      </c>
      <c r="C132" s="51">
        <v>544112</v>
      </c>
      <c r="D132" s="64">
        <f t="shared" si="54"/>
        <v>37.299999999999997</v>
      </c>
      <c r="E132" s="12">
        <v>38</v>
      </c>
      <c r="F132" s="12">
        <v>37</v>
      </c>
      <c r="G132" s="12">
        <v>39</v>
      </c>
      <c r="H132" s="12">
        <v>37</v>
      </c>
      <c r="I132" s="12">
        <v>37</v>
      </c>
      <c r="J132" s="12">
        <v>36</v>
      </c>
      <c r="K132" s="12">
        <v>38</v>
      </c>
      <c r="L132" s="12">
        <v>36</v>
      </c>
      <c r="M132" s="74" t="str">
        <f t="shared" si="55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6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7"/>
        <v/>
      </c>
      <c r="AF132" s="41"/>
      <c r="AG132" s="41"/>
      <c r="AH132" s="41"/>
      <c r="AI132" s="41"/>
      <c r="AJ132" s="41"/>
      <c r="AK132" s="41"/>
      <c r="AL132" s="41"/>
      <c r="AM132" s="41"/>
      <c r="AN132" s="45">
        <f t="shared" si="58"/>
        <v>29.540740740740741</v>
      </c>
      <c r="AO132" s="41">
        <v>1350</v>
      </c>
      <c r="AP132" s="110"/>
      <c r="AQ132" s="111"/>
      <c r="AR132" s="126" t="str">
        <f t="shared" si="59"/>
        <v/>
      </c>
      <c r="AS132" s="126" t="str">
        <f t="shared" si="60"/>
        <v/>
      </c>
      <c r="AT132" s="127">
        <v>1762</v>
      </c>
      <c r="AU132" s="128"/>
      <c r="AV132" s="129"/>
      <c r="AW132" s="126" t="str">
        <f t="shared" si="61"/>
        <v/>
      </c>
      <c r="AX132" s="126" t="str">
        <f t="shared" si="62"/>
        <v/>
      </c>
      <c r="AY132" s="64" t="str">
        <f t="shared" si="63"/>
        <v/>
      </c>
      <c r="AZ132" s="97">
        <v>78.400000000000006</v>
      </c>
      <c r="BA132" s="68"/>
      <c r="BB132" s="68"/>
      <c r="BC132" s="68"/>
      <c r="BD132" s="68"/>
      <c r="BE132" s="15"/>
      <c r="BF132" s="5">
        <f t="shared" si="64"/>
        <v>17941</v>
      </c>
      <c r="BG132" s="42">
        <v>8220</v>
      </c>
      <c r="BH132" s="42"/>
      <c r="BI132" s="42"/>
      <c r="BJ132" s="42">
        <v>9721</v>
      </c>
      <c r="BK132" s="42"/>
      <c r="BL132" s="42"/>
      <c r="BM132" s="42"/>
    </row>
    <row r="133" spans="1:65" outlineLevel="5">
      <c r="A133" s="22">
        <f t="shared" si="49"/>
        <v>4</v>
      </c>
      <c r="B133" s="9">
        <f t="shared" si="48"/>
        <v>44300</v>
      </c>
      <c r="C133" s="51">
        <v>513483</v>
      </c>
      <c r="D133" s="64">
        <f t="shared" si="54"/>
        <v>37.299999999999997</v>
      </c>
      <c r="E133" s="12">
        <v>38</v>
      </c>
      <c r="F133" s="12">
        <v>37</v>
      </c>
      <c r="G133" s="12">
        <v>39</v>
      </c>
      <c r="H133" s="12">
        <v>37</v>
      </c>
      <c r="I133" s="12">
        <v>37</v>
      </c>
      <c r="J133" s="12">
        <v>36</v>
      </c>
      <c r="K133" s="12">
        <v>38</v>
      </c>
      <c r="L133" s="12">
        <v>36</v>
      </c>
      <c r="M133" s="74" t="str">
        <f t="shared" si="55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6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7"/>
        <v/>
      </c>
      <c r="AF133" s="41"/>
      <c r="AG133" s="41"/>
      <c r="AH133" s="41"/>
      <c r="AI133" s="41"/>
      <c r="AJ133" s="41"/>
      <c r="AK133" s="41"/>
      <c r="AL133" s="41"/>
      <c r="AM133" s="41"/>
      <c r="AN133" s="45">
        <f t="shared" si="58"/>
        <v>32.265372168284792</v>
      </c>
      <c r="AO133" s="41">
        <v>1236</v>
      </c>
      <c r="AP133" s="110"/>
      <c r="AQ133" s="111"/>
      <c r="AR133" s="126" t="str">
        <f t="shared" si="59"/>
        <v/>
      </c>
      <c r="AS133" s="126" t="str">
        <f t="shared" si="60"/>
        <v/>
      </c>
      <c r="AT133" s="127">
        <v>1774</v>
      </c>
      <c r="AU133" s="128"/>
      <c r="AV133" s="129"/>
      <c r="AW133" s="126" t="str">
        <f t="shared" si="61"/>
        <v/>
      </c>
      <c r="AX133" s="126" t="str">
        <f t="shared" si="62"/>
        <v/>
      </c>
      <c r="AY133" s="64" t="str">
        <f t="shared" si="63"/>
        <v/>
      </c>
      <c r="AZ133" s="97">
        <v>78.599999999999994</v>
      </c>
      <c r="BA133" s="68"/>
      <c r="BB133" s="68"/>
      <c r="BC133" s="68"/>
      <c r="BD133" s="68"/>
      <c r="BE133" s="15"/>
      <c r="BF133" s="5">
        <f t="shared" si="64"/>
        <v>17551</v>
      </c>
      <c r="BG133" s="42">
        <v>8170</v>
      </c>
      <c r="BH133" s="42"/>
      <c r="BI133" s="42"/>
      <c r="BJ133" s="42">
        <v>9381</v>
      </c>
      <c r="BK133" s="42"/>
      <c r="BL133" s="42"/>
      <c r="BM133" s="42"/>
    </row>
    <row r="134" spans="1:65" outlineLevel="5">
      <c r="A134" s="22">
        <f t="shared" si="49"/>
        <v>4</v>
      </c>
      <c r="B134" s="9">
        <f t="shared" si="48"/>
        <v>44301</v>
      </c>
      <c r="C134" s="51">
        <v>469378</v>
      </c>
      <c r="D134" s="64">
        <f t="shared" si="54"/>
        <v>37.299999999999997</v>
      </c>
      <c r="E134" s="12">
        <v>38</v>
      </c>
      <c r="F134" s="12">
        <v>37</v>
      </c>
      <c r="G134" s="12">
        <v>39</v>
      </c>
      <c r="H134" s="12">
        <v>37</v>
      </c>
      <c r="I134" s="12">
        <v>37</v>
      </c>
      <c r="J134" s="12">
        <v>36</v>
      </c>
      <c r="K134" s="12">
        <v>38</v>
      </c>
      <c r="L134" s="12">
        <v>36</v>
      </c>
      <c r="M134" s="74">
        <f t="shared" si="55"/>
        <v>7.2</v>
      </c>
      <c r="N134" s="83">
        <v>7.2</v>
      </c>
      <c r="O134" s="83">
        <v>7.4</v>
      </c>
      <c r="P134" s="83">
        <v>7</v>
      </c>
      <c r="Q134" s="83">
        <v>7.1</v>
      </c>
      <c r="R134" s="83">
        <v>7.2</v>
      </c>
      <c r="S134" s="83">
        <v>7.24</v>
      </c>
      <c r="T134" s="83"/>
      <c r="U134" s="83"/>
      <c r="V134" s="5" t="str">
        <f t="shared" si="56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7"/>
        <v/>
      </c>
      <c r="AF134" s="41"/>
      <c r="AG134" s="41"/>
      <c r="AH134" s="41"/>
      <c r="AI134" s="41"/>
      <c r="AJ134" s="41"/>
      <c r="AK134" s="41"/>
      <c r="AL134" s="41"/>
      <c r="AM134" s="41"/>
      <c r="AN134" s="45">
        <f t="shared" si="58"/>
        <v>25.845755022683086</v>
      </c>
      <c r="AO134" s="41">
        <v>1543</v>
      </c>
      <c r="AP134" s="110">
        <v>3.33</v>
      </c>
      <c r="AQ134" s="111">
        <v>2.54</v>
      </c>
      <c r="AR134" s="126">
        <f t="shared" si="59"/>
        <v>76.276276276276278</v>
      </c>
      <c r="AS134" s="126">
        <f t="shared" si="60"/>
        <v>23.723723723723722</v>
      </c>
      <c r="AT134" s="127">
        <v>1778</v>
      </c>
      <c r="AU134" s="128">
        <v>2.23</v>
      </c>
      <c r="AV134" s="129">
        <v>1.32</v>
      </c>
      <c r="AW134" s="126">
        <f t="shared" si="61"/>
        <v>59.192825112107627</v>
      </c>
      <c r="AX134" s="126">
        <f t="shared" si="62"/>
        <v>40.807174887892373</v>
      </c>
      <c r="AY134" s="64">
        <f t="shared" si="63"/>
        <v>54.884485593147005</v>
      </c>
      <c r="AZ134" s="97">
        <v>78.8</v>
      </c>
      <c r="BA134" s="68"/>
      <c r="BB134" s="68"/>
      <c r="BC134" s="68"/>
      <c r="BD134" s="68"/>
      <c r="BE134" s="15"/>
      <c r="BF134" s="5">
        <f t="shared" si="64"/>
        <v>17123</v>
      </c>
      <c r="BG134" s="42">
        <v>5180</v>
      </c>
      <c r="BH134" s="42"/>
      <c r="BI134" s="42"/>
      <c r="BJ134" s="42">
        <v>11943</v>
      </c>
      <c r="BK134" s="42"/>
      <c r="BL134" s="42"/>
      <c r="BM134" s="42"/>
    </row>
    <row r="135" spans="1:65" outlineLevel="5">
      <c r="A135" s="22">
        <f t="shared" si="49"/>
        <v>4</v>
      </c>
      <c r="B135" s="9">
        <f t="shared" si="48"/>
        <v>44302</v>
      </c>
      <c r="C135" s="51">
        <v>438984</v>
      </c>
      <c r="D135" s="64">
        <f t="shared" si="54"/>
        <v>36.799999999999997</v>
      </c>
      <c r="E135" s="12">
        <v>38</v>
      </c>
      <c r="F135" s="12">
        <v>36</v>
      </c>
      <c r="G135" s="12">
        <v>38</v>
      </c>
      <c r="H135" s="12">
        <v>37</v>
      </c>
      <c r="I135" s="12">
        <v>37</v>
      </c>
      <c r="J135" s="12">
        <v>35</v>
      </c>
      <c r="K135" s="12">
        <v>37</v>
      </c>
      <c r="L135" s="12">
        <v>36</v>
      </c>
      <c r="M135" s="74" t="str">
        <f t="shared" si="55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6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7"/>
        <v/>
      </c>
      <c r="AF135" s="41"/>
      <c r="AG135" s="41"/>
      <c r="AH135" s="41"/>
      <c r="AI135" s="41"/>
      <c r="AJ135" s="41"/>
      <c r="AK135" s="41"/>
      <c r="AL135" s="41"/>
      <c r="AM135" s="41"/>
      <c r="AN135" s="45">
        <f t="shared" si="58"/>
        <v>26.445623342175065</v>
      </c>
      <c r="AO135" s="41">
        <v>1508</v>
      </c>
      <c r="AP135" s="110"/>
      <c r="AQ135" s="111"/>
      <c r="AR135" s="126" t="str">
        <f t="shared" si="59"/>
        <v/>
      </c>
      <c r="AS135" s="126" t="str">
        <f t="shared" si="60"/>
        <v/>
      </c>
      <c r="AT135" s="127">
        <v>1797</v>
      </c>
      <c r="AU135" s="128"/>
      <c r="AV135" s="129"/>
      <c r="AW135" s="126" t="str">
        <f t="shared" si="61"/>
        <v/>
      </c>
      <c r="AX135" s="126" t="str">
        <f t="shared" si="62"/>
        <v/>
      </c>
      <c r="AY135" s="64" t="str">
        <f t="shared" si="63"/>
        <v/>
      </c>
      <c r="AZ135" s="97">
        <v>78.900000000000006</v>
      </c>
      <c r="BA135" s="68"/>
      <c r="BB135" s="68"/>
      <c r="BC135" s="68"/>
      <c r="BD135" s="68"/>
      <c r="BE135" s="15"/>
      <c r="BF135" s="5">
        <f t="shared" si="64"/>
        <v>17660</v>
      </c>
      <c r="BG135" s="42">
        <v>8140</v>
      </c>
      <c r="BH135" s="42"/>
      <c r="BI135" s="42"/>
      <c r="BJ135" s="42">
        <v>9520</v>
      </c>
      <c r="BK135" s="42"/>
      <c r="BL135" s="42"/>
      <c r="BM135" s="42"/>
    </row>
    <row r="136" spans="1:65" outlineLevel="5">
      <c r="A136" s="22">
        <f t="shared" si="49"/>
        <v>4</v>
      </c>
      <c r="B136" s="9">
        <f t="shared" si="48"/>
        <v>44303</v>
      </c>
      <c r="C136" s="51">
        <v>407223</v>
      </c>
      <c r="D136" s="64">
        <f t="shared" si="54"/>
        <v>37</v>
      </c>
      <c r="E136" s="12">
        <v>38</v>
      </c>
      <c r="F136" s="12">
        <v>36</v>
      </c>
      <c r="G136" s="12">
        <v>39</v>
      </c>
      <c r="H136" s="12">
        <v>37</v>
      </c>
      <c r="I136" s="12">
        <v>37</v>
      </c>
      <c r="J136" s="12">
        <v>35</v>
      </c>
      <c r="K136" s="12">
        <v>38</v>
      </c>
      <c r="L136" s="12">
        <v>36</v>
      </c>
      <c r="M136" s="74" t="str">
        <f t="shared" si="55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6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7"/>
        <v/>
      </c>
      <c r="AF136" s="41"/>
      <c r="AG136" s="41"/>
      <c r="AH136" s="41"/>
      <c r="AI136" s="41"/>
      <c r="AJ136" s="41"/>
      <c r="AK136" s="41"/>
      <c r="AL136" s="41"/>
      <c r="AM136" s="41"/>
      <c r="AN136" s="45">
        <f t="shared" si="58"/>
        <v>25.401273885350317</v>
      </c>
      <c r="AO136" s="41">
        <v>1570</v>
      </c>
      <c r="AP136" s="110"/>
      <c r="AQ136" s="111"/>
      <c r="AR136" s="126" t="str">
        <f t="shared" si="59"/>
        <v/>
      </c>
      <c r="AS136" s="126" t="str">
        <f t="shared" si="60"/>
        <v/>
      </c>
      <c r="AT136" s="127">
        <v>1787</v>
      </c>
      <c r="AU136" s="128"/>
      <c r="AV136" s="129"/>
      <c r="AW136" s="126" t="str">
        <f t="shared" si="61"/>
        <v/>
      </c>
      <c r="AX136" s="126" t="str">
        <f t="shared" si="62"/>
        <v/>
      </c>
      <c r="AY136" s="64" t="str">
        <f t="shared" si="63"/>
        <v/>
      </c>
      <c r="AZ136" s="97"/>
      <c r="BA136" s="68"/>
      <c r="BB136" s="68"/>
      <c r="BC136" s="68"/>
      <c r="BD136" s="68"/>
      <c r="BE136" s="15"/>
      <c r="BF136" s="5">
        <f t="shared" si="64"/>
        <v>20855</v>
      </c>
      <c r="BG136" s="42">
        <v>8160</v>
      </c>
      <c r="BH136" s="42"/>
      <c r="BI136" s="42"/>
      <c r="BJ136" s="42">
        <v>12695</v>
      </c>
      <c r="BK136" s="42"/>
      <c r="BL136" s="42"/>
      <c r="BM136" s="42"/>
    </row>
    <row r="137" spans="1:65" outlineLevel="5">
      <c r="A137" s="22">
        <f t="shared" si="49"/>
        <v>4</v>
      </c>
      <c r="B137" s="9">
        <f t="shared" si="48"/>
        <v>44304</v>
      </c>
      <c r="C137" s="51">
        <v>386372</v>
      </c>
      <c r="D137" s="64">
        <f t="shared" si="54"/>
        <v>37.299999999999997</v>
      </c>
      <c r="E137" s="12">
        <v>37</v>
      </c>
      <c r="F137" s="12">
        <v>37</v>
      </c>
      <c r="G137" s="12">
        <v>39</v>
      </c>
      <c r="H137" s="12">
        <v>38</v>
      </c>
      <c r="I137" s="12">
        <v>36</v>
      </c>
      <c r="J137" s="12">
        <v>36</v>
      </c>
      <c r="K137" s="12">
        <v>38</v>
      </c>
      <c r="L137" s="12">
        <v>37</v>
      </c>
      <c r="M137" s="74" t="str">
        <f t="shared" si="55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6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7"/>
        <v/>
      </c>
      <c r="AF137" s="41"/>
      <c r="AG137" s="41"/>
      <c r="AH137" s="41"/>
      <c r="AI137" s="41"/>
      <c r="AJ137" s="41"/>
      <c r="AK137" s="41"/>
      <c r="AL137" s="41"/>
      <c r="AM137" s="41"/>
      <c r="AN137" s="45">
        <f t="shared" si="58"/>
        <v>27.371310912834591</v>
      </c>
      <c r="AO137" s="41">
        <v>1457</v>
      </c>
      <c r="AP137" s="110"/>
      <c r="AQ137" s="111"/>
      <c r="AR137" s="126" t="str">
        <f t="shared" si="59"/>
        <v/>
      </c>
      <c r="AS137" s="126" t="str">
        <f t="shared" si="60"/>
        <v/>
      </c>
      <c r="AT137" s="127">
        <v>1759</v>
      </c>
      <c r="AU137" s="128"/>
      <c r="AV137" s="129"/>
      <c r="AW137" s="126" t="str">
        <f t="shared" si="61"/>
        <v/>
      </c>
      <c r="AX137" s="126" t="str">
        <f t="shared" si="62"/>
        <v/>
      </c>
      <c r="AY137" s="64" t="str">
        <f t="shared" si="63"/>
        <v/>
      </c>
      <c r="AZ137" s="97"/>
      <c r="BA137" s="68"/>
      <c r="BB137" s="68"/>
      <c r="BC137" s="68"/>
      <c r="BD137" s="68"/>
      <c r="BE137" s="15"/>
      <c r="BF137" s="5">
        <f t="shared" si="64"/>
        <v>18676</v>
      </c>
      <c r="BG137" s="42">
        <v>8090</v>
      </c>
      <c r="BH137" s="42"/>
      <c r="BI137" s="42"/>
      <c r="BJ137" s="42">
        <v>10586</v>
      </c>
      <c r="BK137" s="42"/>
      <c r="BL137" s="42"/>
      <c r="BM137" s="42"/>
    </row>
    <row r="138" spans="1:65" outlineLevel="5">
      <c r="A138" s="22">
        <f t="shared" si="49"/>
        <v>4</v>
      </c>
      <c r="B138" s="9">
        <f t="shared" si="48"/>
        <v>44305</v>
      </c>
      <c r="C138" s="51">
        <v>399710</v>
      </c>
      <c r="D138" s="64">
        <f t="shared" si="54"/>
        <v>37</v>
      </c>
      <c r="E138" s="12">
        <v>38</v>
      </c>
      <c r="F138" s="12">
        <v>37</v>
      </c>
      <c r="G138" s="12">
        <v>38</v>
      </c>
      <c r="H138" s="12">
        <v>37</v>
      </c>
      <c r="I138" s="12">
        <v>37</v>
      </c>
      <c r="J138" s="12">
        <v>36</v>
      </c>
      <c r="K138" s="12">
        <v>37</v>
      </c>
      <c r="L138" s="12">
        <v>36</v>
      </c>
      <c r="M138" s="74" t="str">
        <f t="shared" si="55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6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7"/>
        <v/>
      </c>
      <c r="AF138" s="41"/>
      <c r="AG138" s="41"/>
      <c r="AH138" s="41"/>
      <c r="AI138" s="41"/>
      <c r="AJ138" s="41"/>
      <c r="AK138" s="41"/>
      <c r="AL138" s="41"/>
      <c r="AM138" s="41"/>
      <c r="AN138" s="45">
        <f t="shared" si="58"/>
        <v>29.783420463032112</v>
      </c>
      <c r="AO138" s="41">
        <v>1339</v>
      </c>
      <c r="AP138" s="110"/>
      <c r="AQ138" s="111"/>
      <c r="AR138" s="126" t="str">
        <f t="shared" si="59"/>
        <v/>
      </c>
      <c r="AS138" s="126" t="str">
        <f t="shared" si="60"/>
        <v/>
      </c>
      <c r="AT138" s="127">
        <v>1598</v>
      </c>
      <c r="AU138" s="128"/>
      <c r="AV138" s="129"/>
      <c r="AW138" s="126" t="str">
        <f t="shared" si="61"/>
        <v/>
      </c>
      <c r="AX138" s="126" t="str">
        <f t="shared" si="62"/>
        <v/>
      </c>
      <c r="AY138" s="64" t="str">
        <f t="shared" si="63"/>
        <v/>
      </c>
      <c r="AZ138" s="97">
        <v>80.599999999999994</v>
      </c>
      <c r="BA138" s="68"/>
      <c r="BB138" s="68"/>
      <c r="BC138" s="68"/>
      <c r="BD138" s="68"/>
      <c r="BE138" s="15"/>
      <c r="BF138" s="5">
        <f t="shared" si="64"/>
        <v>17627</v>
      </c>
      <c r="BG138" s="42">
        <v>8100</v>
      </c>
      <c r="BH138" s="42"/>
      <c r="BI138" s="42"/>
      <c r="BJ138" s="42">
        <v>9527</v>
      </c>
      <c r="BK138" s="42"/>
      <c r="BL138" s="42"/>
      <c r="BM138" s="42"/>
    </row>
    <row r="139" spans="1:65" outlineLevel="5">
      <c r="A139" s="22">
        <f t="shared" si="49"/>
        <v>4</v>
      </c>
      <c r="B139" s="9">
        <f t="shared" si="48"/>
        <v>44306</v>
      </c>
      <c r="C139" s="51">
        <v>396338</v>
      </c>
      <c r="D139" s="64">
        <f t="shared" si="54"/>
        <v>36.5</v>
      </c>
      <c r="E139" s="12">
        <v>37</v>
      </c>
      <c r="F139" s="12">
        <v>36</v>
      </c>
      <c r="G139" s="12">
        <v>38</v>
      </c>
      <c r="H139" s="12">
        <v>37</v>
      </c>
      <c r="I139" s="12">
        <v>36</v>
      </c>
      <c r="J139" s="12">
        <v>35</v>
      </c>
      <c r="K139" s="12">
        <v>37</v>
      </c>
      <c r="L139" s="12">
        <v>36</v>
      </c>
      <c r="M139" s="74" t="str">
        <f t="shared" si="55"/>
        <v/>
      </c>
      <c r="N139" s="83"/>
      <c r="O139" s="83"/>
      <c r="P139" s="83"/>
      <c r="Q139" s="83"/>
      <c r="R139" s="83"/>
      <c r="S139" s="83"/>
      <c r="T139" s="83"/>
      <c r="U139" s="83"/>
      <c r="V139" s="5" t="str">
        <f t="shared" si="56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7"/>
        <v/>
      </c>
      <c r="AF139" s="41"/>
      <c r="AG139" s="41"/>
      <c r="AH139" s="41"/>
      <c r="AI139" s="41"/>
      <c r="AJ139" s="41"/>
      <c r="AK139" s="41"/>
      <c r="AL139" s="41"/>
      <c r="AM139" s="41"/>
      <c r="AN139" s="45">
        <f t="shared" si="58"/>
        <v>23.937575030012006</v>
      </c>
      <c r="AO139" s="41">
        <v>1666</v>
      </c>
      <c r="AP139" s="110"/>
      <c r="AQ139" s="111"/>
      <c r="AR139" s="126" t="str">
        <f t="shared" si="59"/>
        <v/>
      </c>
      <c r="AS139" s="126" t="str">
        <f t="shared" si="60"/>
        <v/>
      </c>
      <c r="AT139" s="127">
        <v>1766</v>
      </c>
      <c r="AU139" s="128"/>
      <c r="AV139" s="129"/>
      <c r="AW139" s="126" t="str">
        <f t="shared" si="61"/>
        <v/>
      </c>
      <c r="AX139" s="126" t="str">
        <f t="shared" si="62"/>
        <v/>
      </c>
      <c r="AY139" s="64" t="str">
        <f t="shared" si="63"/>
        <v/>
      </c>
      <c r="AZ139" s="97">
        <v>80</v>
      </c>
      <c r="BA139" s="68"/>
      <c r="BB139" s="68"/>
      <c r="BC139" s="68"/>
      <c r="BD139" s="68"/>
      <c r="BE139" s="15"/>
      <c r="BF139" s="5">
        <f t="shared" si="64"/>
        <v>17585</v>
      </c>
      <c r="BG139" s="42">
        <v>8150</v>
      </c>
      <c r="BH139" s="42"/>
      <c r="BI139" s="42"/>
      <c r="BJ139" s="42">
        <v>9435</v>
      </c>
      <c r="BK139" s="42"/>
      <c r="BL139" s="42"/>
      <c r="BM139" s="42"/>
    </row>
    <row r="140" spans="1:65" outlineLevel="5">
      <c r="A140" s="22">
        <f t="shared" si="49"/>
        <v>4</v>
      </c>
      <c r="B140" s="9">
        <f t="shared" si="48"/>
        <v>44307</v>
      </c>
      <c r="C140" s="51">
        <v>387411</v>
      </c>
      <c r="D140" s="64">
        <f t="shared" si="54"/>
        <v>36</v>
      </c>
      <c r="E140" s="12">
        <v>36</v>
      </c>
      <c r="F140" s="12">
        <v>36</v>
      </c>
      <c r="G140" s="12">
        <v>37</v>
      </c>
      <c r="H140" s="12">
        <v>37</v>
      </c>
      <c r="I140" s="12">
        <v>35</v>
      </c>
      <c r="J140" s="12">
        <v>35</v>
      </c>
      <c r="K140" s="12">
        <v>36</v>
      </c>
      <c r="L140" s="12">
        <v>36</v>
      </c>
      <c r="M140" s="74">
        <f t="shared" si="55"/>
        <v>7.1</v>
      </c>
      <c r="N140" s="83">
        <v>7.1</v>
      </c>
      <c r="O140" s="83">
        <v>7.1</v>
      </c>
      <c r="P140" s="83">
        <v>7</v>
      </c>
      <c r="Q140" s="83">
        <v>7.1</v>
      </c>
      <c r="R140" s="83">
        <v>7.2</v>
      </c>
      <c r="S140" s="83">
        <v>7.1</v>
      </c>
      <c r="T140" s="83"/>
      <c r="U140" s="83"/>
      <c r="V140" s="5" t="str">
        <f t="shared" si="56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7"/>
        <v/>
      </c>
      <c r="AF140" s="41"/>
      <c r="AG140" s="41"/>
      <c r="AH140" s="41"/>
      <c r="AI140" s="41"/>
      <c r="AJ140" s="41"/>
      <c r="AK140" s="41"/>
      <c r="AL140" s="41"/>
      <c r="AM140" s="41"/>
      <c r="AN140" s="45">
        <f t="shared" si="58"/>
        <v>28.67002156721783</v>
      </c>
      <c r="AO140" s="41">
        <v>1391</v>
      </c>
      <c r="AP140" s="110"/>
      <c r="AQ140" s="111"/>
      <c r="AR140" s="126" t="str">
        <f t="shared" si="59"/>
        <v/>
      </c>
      <c r="AS140" s="126" t="str">
        <f t="shared" si="60"/>
        <v/>
      </c>
      <c r="AT140" s="127">
        <v>1365</v>
      </c>
      <c r="AU140" s="128"/>
      <c r="AV140" s="129"/>
      <c r="AW140" s="126" t="str">
        <f t="shared" si="61"/>
        <v/>
      </c>
      <c r="AX140" s="126" t="str">
        <f t="shared" si="62"/>
        <v/>
      </c>
      <c r="AY140" s="64" t="str">
        <f t="shared" si="63"/>
        <v/>
      </c>
      <c r="AZ140" s="97">
        <v>79</v>
      </c>
      <c r="BA140" s="68"/>
      <c r="BB140" s="68"/>
      <c r="BC140" s="68"/>
      <c r="BD140" s="68"/>
      <c r="BE140" s="15"/>
      <c r="BF140" s="5">
        <f t="shared" si="64"/>
        <v>17970</v>
      </c>
      <c r="BG140" s="42">
        <v>8200</v>
      </c>
      <c r="BH140" s="42"/>
      <c r="BI140" s="42"/>
      <c r="BJ140" s="42">
        <v>9770</v>
      </c>
      <c r="BK140" s="42"/>
      <c r="BL140" s="42"/>
      <c r="BM140" s="42"/>
    </row>
    <row r="141" spans="1:65" outlineLevel="5">
      <c r="A141" s="22">
        <f t="shared" si="49"/>
        <v>4</v>
      </c>
      <c r="B141" s="9">
        <f t="shared" si="48"/>
        <v>44308</v>
      </c>
      <c r="C141" s="51">
        <v>373452</v>
      </c>
      <c r="D141" s="64">
        <f t="shared" si="54"/>
        <v>36.5</v>
      </c>
      <c r="E141" s="12">
        <v>36</v>
      </c>
      <c r="F141" s="12">
        <v>36</v>
      </c>
      <c r="G141" s="12">
        <v>39</v>
      </c>
      <c r="H141" s="12">
        <v>37</v>
      </c>
      <c r="I141" s="12">
        <v>35</v>
      </c>
      <c r="J141" s="12">
        <v>35</v>
      </c>
      <c r="K141" s="12">
        <v>38</v>
      </c>
      <c r="L141" s="12">
        <v>36</v>
      </c>
      <c r="M141" s="74" t="str">
        <f t="shared" si="55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6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7"/>
        <v/>
      </c>
      <c r="AF141" s="41"/>
      <c r="AG141" s="41"/>
      <c r="AH141" s="41"/>
      <c r="AI141" s="41"/>
      <c r="AJ141" s="41"/>
      <c r="AK141" s="41"/>
      <c r="AL141" s="41"/>
      <c r="AM141" s="41"/>
      <c r="AN141" s="45">
        <f t="shared" si="58"/>
        <v>48.932515337423311</v>
      </c>
      <c r="AO141" s="41">
        <v>815</v>
      </c>
      <c r="AP141" s="110"/>
      <c r="AQ141" s="111"/>
      <c r="AR141" s="126" t="str">
        <f t="shared" si="59"/>
        <v/>
      </c>
      <c r="AS141" s="126" t="str">
        <f t="shared" si="60"/>
        <v/>
      </c>
      <c r="AT141" s="127">
        <v>830</v>
      </c>
      <c r="AU141" s="128"/>
      <c r="AV141" s="129"/>
      <c r="AW141" s="126" t="str">
        <f t="shared" si="61"/>
        <v/>
      </c>
      <c r="AX141" s="126" t="str">
        <f t="shared" si="62"/>
        <v/>
      </c>
      <c r="AY141" s="64" t="str">
        <f t="shared" si="63"/>
        <v/>
      </c>
      <c r="AZ141" s="97"/>
      <c r="BA141" s="68"/>
      <c r="BB141" s="68"/>
      <c r="BC141" s="68"/>
      <c r="BD141" s="68"/>
      <c r="BE141" s="15"/>
      <c r="BF141" s="5">
        <f t="shared" si="64"/>
        <v>16250</v>
      </c>
      <c r="BG141" s="42">
        <v>8240</v>
      </c>
      <c r="BH141" s="42"/>
      <c r="BI141" s="42"/>
      <c r="BJ141" s="42">
        <v>8010</v>
      </c>
      <c r="BK141" s="42"/>
      <c r="BL141" s="42"/>
      <c r="BM141" s="42"/>
    </row>
    <row r="142" spans="1:65" outlineLevel="5">
      <c r="A142" s="22">
        <f t="shared" si="49"/>
        <v>4</v>
      </c>
      <c r="B142" s="9">
        <f t="shared" si="48"/>
        <v>44309</v>
      </c>
      <c r="C142" s="51">
        <v>361229</v>
      </c>
      <c r="D142" s="64">
        <f t="shared" si="54"/>
        <v>36.5</v>
      </c>
      <c r="E142" s="12">
        <v>36</v>
      </c>
      <c r="F142" s="12">
        <v>36</v>
      </c>
      <c r="G142" s="12">
        <v>38</v>
      </c>
      <c r="H142" s="12">
        <v>38</v>
      </c>
      <c r="I142" s="12">
        <v>35</v>
      </c>
      <c r="J142" s="12">
        <v>35</v>
      </c>
      <c r="K142" s="12">
        <v>37</v>
      </c>
      <c r="L142" s="12">
        <v>37</v>
      </c>
      <c r="M142" s="74" t="str">
        <f t="shared" si="55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6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7"/>
        <v/>
      </c>
      <c r="AF142" s="41"/>
      <c r="AG142" s="41"/>
      <c r="AH142" s="41"/>
      <c r="AI142" s="41"/>
      <c r="AJ142" s="41"/>
      <c r="AK142" s="41"/>
      <c r="AL142" s="41"/>
      <c r="AM142" s="41"/>
      <c r="AN142" s="45">
        <f t="shared" si="58"/>
        <v>30.326996197718632</v>
      </c>
      <c r="AO142" s="41">
        <v>1315</v>
      </c>
      <c r="AP142" s="110"/>
      <c r="AQ142" s="111"/>
      <c r="AR142" s="126" t="str">
        <f t="shared" si="59"/>
        <v/>
      </c>
      <c r="AS142" s="126" t="str">
        <f t="shared" si="60"/>
        <v/>
      </c>
      <c r="AT142" s="127">
        <v>1364</v>
      </c>
      <c r="AU142" s="128"/>
      <c r="AV142" s="129"/>
      <c r="AW142" s="126" t="str">
        <f t="shared" si="61"/>
        <v/>
      </c>
      <c r="AX142" s="126" t="str">
        <f t="shared" si="62"/>
        <v/>
      </c>
      <c r="AY142" s="64" t="str">
        <f t="shared" si="63"/>
        <v/>
      </c>
      <c r="AZ142" s="97"/>
      <c r="BA142" s="68"/>
      <c r="BB142" s="68"/>
      <c r="BC142" s="68"/>
      <c r="BD142" s="68"/>
      <c r="BE142" s="15"/>
      <c r="BF142" s="5">
        <f t="shared" si="64"/>
        <v>17309</v>
      </c>
      <c r="BG142" s="42">
        <v>8240</v>
      </c>
      <c r="BH142" s="42"/>
      <c r="BI142" s="42"/>
      <c r="BJ142" s="42">
        <v>9069</v>
      </c>
      <c r="BK142" s="42"/>
      <c r="BL142" s="42"/>
      <c r="BM142" s="42"/>
    </row>
    <row r="143" spans="1:65" outlineLevel="5">
      <c r="A143" s="22">
        <f t="shared" si="49"/>
        <v>4</v>
      </c>
      <c r="B143" s="9">
        <f t="shared" si="48"/>
        <v>44310</v>
      </c>
      <c r="C143" s="51">
        <v>343820</v>
      </c>
      <c r="D143" s="64">
        <f t="shared" si="54"/>
        <v>37</v>
      </c>
      <c r="E143" s="12">
        <v>36</v>
      </c>
      <c r="F143" s="12">
        <v>36</v>
      </c>
      <c r="G143" s="12">
        <v>39</v>
      </c>
      <c r="H143" s="12">
        <v>39</v>
      </c>
      <c r="I143" s="12">
        <v>35</v>
      </c>
      <c r="J143" s="12">
        <v>35</v>
      </c>
      <c r="K143" s="12">
        <v>38</v>
      </c>
      <c r="L143" s="12">
        <v>38</v>
      </c>
      <c r="M143" s="74" t="str">
        <f t="shared" si="55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6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7"/>
        <v/>
      </c>
      <c r="AF143" s="41"/>
      <c r="AG143" s="41"/>
      <c r="AH143" s="41"/>
      <c r="AI143" s="41"/>
      <c r="AJ143" s="41"/>
      <c r="AK143" s="41"/>
      <c r="AL143" s="41"/>
      <c r="AM143" s="41"/>
      <c r="AN143" s="45">
        <f t="shared" si="58"/>
        <v>28.243626062322946</v>
      </c>
      <c r="AO143" s="41">
        <v>1412</v>
      </c>
      <c r="AP143" s="110"/>
      <c r="AQ143" s="111"/>
      <c r="AR143" s="126" t="str">
        <f t="shared" si="59"/>
        <v/>
      </c>
      <c r="AS143" s="126" t="str">
        <f t="shared" si="60"/>
        <v/>
      </c>
      <c r="AT143" s="127">
        <v>1604</v>
      </c>
      <c r="AU143" s="128"/>
      <c r="AV143" s="129"/>
      <c r="AW143" s="126" t="str">
        <f t="shared" si="61"/>
        <v/>
      </c>
      <c r="AX143" s="126" t="str">
        <f t="shared" si="62"/>
        <v/>
      </c>
      <c r="AY143" s="64" t="str">
        <f t="shared" si="63"/>
        <v/>
      </c>
      <c r="AZ143" s="97"/>
      <c r="BA143" s="68"/>
      <c r="BB143" s="68"/>
      <c r="BC143" s="68"/>
      <c r="BD143" s="68"/>
      <c r="BE143" s="15"/>
      <c r="BF143" s="5">
        <f t="shared" si="64"/>
        <v>16998</v>
      </c>
      <c r="BG143" s="42">
        <v>8220</v>
      </c>
      <c r="BH143" s="42"/>
      <c r="BI143" s="42"/>
      <c r="BJ143" s="42">
        <v>8778</v>
      </c>
      <c r="BK143" s="42"/>
      <c r="BL143" s="42"/>
      <c r="BM143" s="42"/>
    </row>
    <row r="144" spans="1:65" outlineLevel="5">
      <c r="A144" s="22">
        <f t="shared" si="49"/>
        <v>4</v>
      </c>
      <c r="B144" s="9">
        <f t="shared" si="48"/>
        <v>44311</v>
      </c>
      <c r="C144" s="51">
        <v>332985</v>
      </c>
      <c r="D144" s="64">
        <f t="shared" si="54"/>
        <v>37.299999999999997</v>
      </c>
      <c r="E144" s="12">
        <v>36</v>
      </c>
      <c r="F144" s="12">
        <v>36</v>
      </c>
      <c r="G144" s="12">
        <v>39</v>
      </c>
      <c r="H144" s="12">
        <v>40</v>
      </c>
      <c r="I144" s="12">
        <v>35</v>
      </c>
      <c r="J144" s="12">
        <v>35</v>
      </c>
      <c r="K144" s="12">
        <v>38</v>
      </c>
      <c r="L144" s="12">
        <v>39</v>
      </c>
      <c r="M144" s="74" t="str">
        <f t="shared" si="55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6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7"/>
        <v/>
      </c>
      <c r="AF144" s="41"/>
      <c r="AG144" s="41"/>
      <c r="AH144" s="41"/>
      <c r="AI144" s="41"/>
      <c r="AJ144" s="41"/>
      <c r="AK144" s="41"/>
      <c r="AL144" s="41"/>
      <c r="AM144" s="41"/>
      <c r="AN144" s="45">
        <f t="shared" si="58"/>
        <v>24.024096385542169</v>
      </c>
      <c r="AO144" s="41">
        <v>1660</v>
      </c>
      <c r="AP144" s="110"/>
      <c r="AQ144" s="111"/>
      <c r="AR144" s="126" t="str">
        <f t="shared" si="59"/>
        <v/>
      </c>
      <c r="AS144" s="126" t="str">
        <f t="shared" si="60"/>
        <v/>
      </c>
      <c r="AT144" s="127">
        <v>1659</v>
      </c>
      <c r="AU144" s="128"/>
      <c r="AV144" s="129"/>
      <c r="AW144" s="126" t="str">
        <f t="shared" si="61"/>
        <v/>
      </c>
      <c r="AX144" s="126" t="str">
        <f t="shared" si="62"/>
        <v/>
      </c>
      <c r="AY144" s="64" t="str">
        <f t="shared" si="63"/>
        <v/>
      </c>
      <c r="AZ144" s="97"/>
      <c r="BA144" s="68"/>
      <c r="BB144" s="68"/>
      <c r="BC144" s="68"/>
      <c r="BD144" s="68"/>
      <c r="BE144" s="15"/>
      <c r="BF144" s="5">
        <f t="shared" si="64"/>
        <v>14734</v>
      </c>
      <c r="BG144" s="42">
        <v>8190</v>
      </c>
      <c r="BH144" s="42"/>
      <c r="BI144" s="42"/>
      <c r="BJ144" s="42">
        <v>6544</v>
      </c>
      <c r="BK144" s="42"/>
      <c r="BL144" s="42"/>
      <c r="BM144" s="42"/>
    </row>
    <row r="145" spans="1:65" outlineLevel="5">
      <c r="A145" s="22">
        <f t="shared" si="49"/>
        <v>4</v>
      </c>
      <c r="B145" s="9">
        <f t="shared" si="48"/>
        <v>44312</v>
      </c>
      <c r="C145" s="51">
        <v>332440</v>
      </c>
      <c r="D145" s="64">
        <f t="shared" si="54"/>
        <v>37.799999999999997</v>
      </c>
      <c r="E145" s="12">
        <v>36</v>
      </c>
      <c r="F145" s="12">
        <v>37</v>
      </c>
      <c r="G145" s="12">
        <v>40</v>
      </c>
      <c r="H145" s="12">
        <v>40</v>
      </c>
      <c r="I145" s="12">
        <v>35</v>
      </c>
      <c r="J145" s="12">
        <v>36</v>
      </c>
      <c r="K145" s="12">
        <v>39</v>
      </c>
      <c r="L145" s="12">
        <v>39</v>
      </c>
      <c r="M145" s="74" t="str">
        <f t="shared" si="55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6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7"/>
        <v/>
      </c>
      <c r="AF145" s="41"/>
      <c r="AG145" s="41"/>
      <c r="AH145" s="41"/>
      <c r="AI145" s="41"/>
      <c r="AJ145" s="41"/>
      <c r="AK145" s="41"/>
      <c r="AL145" s="41"/>
      <c r="AM145" s="41"/>
      <c r="AN145" s="45">
        <f t="shared" si="58"/>
        <v>39.91991991991992</v>
      </c>
      <c r="AO145" s="41">
        <v>999</v>
      </c>
      <c r="AP145" s="110"/>
      <c r="AQ145" s="111"/>
      <c r="AR145" s="126" t="str">
        <f t="shared" si="59"/>
        <v/>
      </c>
      <c r="AS145" s="126" t="str">
        <f t="shared" si="60"/>
        <v/>
      </c>
      <c r="AT145" s="127">
        <v>1110</v>
      </c>
      <c r="AU145" s="128"/>
      <c r="AV145" s="129"/>
      <c r="AW145" s="126" t="str">
        <f t="shared" si="61"/>
        <v/>
      </c>
      <c r="AX145" s="126" t="str">
        <f t="shared" si="62"/>
        <v/>
      </c>
      <c r="AY145" s="64" t="str">
        <f t="shared" si="63"/>
        <v/>
      </c>
      <c r="AZ145" s="97">
        <v>81.5</v>
      </c>
      <c r="BA145" s="68"/>
      <c r="BB145" s="68"/>
      <c r="BC145" s="68"/>
      <c r="BD145" s="68"/>
      <c r="BE145" s="15"/>
      <c r="BF145" s="5">
        <f t="shared" si="64"/>
        <v>17240</v>
      </c>
      <c r="BG145" s="42">
        <v>8150</v>
      </c>
      <c r="BH145" s="42"/>
      <c r="BI145" s="42"/>
      <c r="BJ145" s="42">
        <v>9090</v>
      </c>
      <c r="BK145" s="42"/>
      <c r="BL145" s="42"/>
      <c r="BM145" s="42"/>
    </row>
    <row r="146" spans="1:65" outlineLevel="5">
      <c r="A146" s="22">
        <f t="shared" si="49"/>
        <v>4</v>
      </c>
      <c r="B146" s="9">
        <f t="shared" si="48"/>
        <v>44313</v>
      </c>
      <c r="C146" s="51">
        <v>350440</v>
      </c>
      <c r="D146" s="64">
        <f t="shared" si="54"/>
        <v>38.299999999999997</v>
      </c>
      <c r="E146" s="12">
        <v>38</v>
      </c>
      <c r="F146" s="12">
        <v>37</v>
      </c>
      <c r="G146" s="12">
        <v>38</v>
      </c>
      <c r="H146" s="12">
        <v>42</v>
      </c>
      <c r="I146" s="12">
        <v>37</v>
      </c>
      <c r="J146" s="12">
        <v>36</v>
      </c>
      <c r="K146" s="12">
        <v>37</v>
      </c>
      <c r="L146" s="12">
        <v>41</v>
      </c>
      <c r="M146" s="74" t="str">
        <f t="shared" si="55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6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7"/>
        <v/>
      </c>
      <c r="AF146" s="41"/>
      <c r="AG146" s="41"/>
      <c r="AH146" s="41"/>
      <c r="AI146" s="41"/>
      <c r="AJ146" s="41"/>
      <c r="AK146" s="41"/>
      <c r="AL146" s="41"/>
      <c r="AM146" s="41"/>
      <c r="AN146" s="45">
        <f t="shared" si="58"/>
        <v>29.237536656891496</v>
      </c>
      <c r="AO146" s="41">
        <v>1364</v>
      </c>
      <c r="AP146" s="110"/>
      <c r="AQ146" s="111"/>
      <c r="AR146" s="126" t="str">
        <f t="shared" si="59"/>
        <v/>
      </c>
      <c r="AS146" s="126" t="str">
        <f t="shared" si="60"/>
        <v/>
      </c>
      <c r="AT146" s="127">
        <v>1548</v>
      </c>
      <c r="AU146" s="128"/>
      <c r="AV146" s="129"/>
      <c r="AW146" s="126" t="str">
        <f t="shared" si="61"/>
        <v/>
      </c>
      <c r="AX146" s="126" t="str">
        <f t="shared" si="62"/>
        <v/>
      </c>
      <c r="AY146" s="64" t="str">
        <f t="shared" si="63"/>
        <v/>
      </c>
      <c r="AZ146" s="97">
        <v>80.5</v>
      </c>
      <c r="BA146" s="68">
        <v>60.05</v>
      </c>
      <c r="BB146" s="68"/>
      <c r="BC146" s="68"/>
      <c r="BD146" s="68"/>
      <c r="BE146" s="15"/>
      <c r="BF146" s="5">
        <f t="shared" si="64"/>
        <v>15899</v>
      </c>
      <c r="BG146" s="42">
        <v>8160</v>
      </c>
      <c r="BH146" s="42"/>
      <c r="BI146" s="42"/>
      <c r="BJ146" s="42">
        <v>7739</v>
      </c>
      <c r="BK146" s="42"/>
      <c r="BL146" s="42"/>
      <c r="BM146" s="42"/>
    </row>
    <row r="147" spans="1:65" outlineLevel="5">
      <c r="A147" s="22">
        <f t="shared" si="49"/>
        <v>4</v>
      </c>
      <c r="B147" s="9">
        <f t="shared" si="48"/>
        <v>44314</v>
      </c>
      <c r="C147" s="51">
        <v>354355</v>
      </c>
      <c r="D147" s="64">
        <f t="shared" si="54"/>
        <v>38.799999999999997</v>
      </c>
      <c r="E147" s="12">
        <v>38</v>
      </c>
      <c r="F147" s="12">
        <v>37</v>
      </c>
      <c r="G147" s="12">
        <v>39</v>
      </c>
      <c r="H147" s="12">
        <v>43</v>
      </c>
      <c r="I147" s="12">
        <v>37</v>
      </c>
      <c r="J147" s="12">
        <v>36</v>
      </c>
      <c r="K147" s="12">
        <v>38</v>
      </c>
      <c r="L147" s="12">
        <v>42</v>
      </c>
      <c r="M147" s="74" t="str">
        <f t="shared" si="55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6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7"/>
        <v/>
      </c>
      <c r="AF147" s="41"/>
      <c r="AG147" s="41"/>
      <c r="AH147" s="41"/>
      <c r="AI147" s="41"/>
      <c r="AJ147" s="41"/>
      <c r="AK147" s="41"/>
      <c r="AL147" s="41"/>
      <c r="AM147" s="41"/>
      <c r="AN147" s="45">
        <f t="shared" si="58"/>
        <v>25.368956743002546</v>
      </c>
      <c r="AO147" s="41">
        <v>1572</v>
      </c>
      <c r="AP147" s="110"/>
      <c r="AQ147" s="111"/>
      <c r="AR147" s="126" t="str">
        <f t="shared" si="59"/>
        <v/>
      </c>
      <c r="AS147" s="126" t="str">
        <f t="shared" si="60"/>
        <v/>
      </c>
      <c r="AT147" s="127">
        <v>1595</v>
      </c>
      <c r="AU147" s="128"/>
      <c r="AV147" s="129"/>
      <c r="AW147" s="126" t="str">
        <f t="shared" si="61"/>
        <v/>
      </c>
      <c r="AX147" s="126" t="str">
        <f t="shared" si="62"/>
        <v/>
      </c>
      <c r="AY147" s="64" t="str">
        <f t="shared" si="63"/>
        <v/>
      </c>
      <c r="AZ147" s="97">
        <v>79.900000000000006</v>
      </c>
      <c r="BA147" s="68"/>
      <c r="BB147" s="68"/>
      <c r="BC147" s="68"/>
      <c r="BD147" s="68"/>
      <c r="BE147" s="15"/>
      <c r="BF147" s="5">
        <f t="shared" si="64"/>
        <v>17161</v>
      </c>
      <c r="BG147" s="42">
        <v>8220</v>
      </c>
      <c r="BH147" s="42"/>
      <c r="BI147" s="42"/>
      <c r="BJ147" s="42">
        <v>8941</v>
      </c>
      <c r="BK147" s="42"/>
      <c r="BL147" s="42"/>
      <c r="BM147" s="42"/>
    </row>
    <row r="148" spans="1:65" outlineLevel="5">
      <c r="A148" s="22">
        <f t="shared" si="49"/>
        <v>4</v>
      </c>
      <c r="B148" s="9">
        <f t="shared" si="48"/>
        <v>44315</v>
      </c>
      <c r="C148" s="51">
        <v>360235</v>
      </c>
      <c r="D148" s="64">
        <f t="shared" si="54"/>
        <v>38.799999999999997</v>
      </c>
      <c r="E148" s="12">
        <v>38</v>
      </c>
      <c r="F148" s="12">
        <v>37</v>
      </c>
      <c r="G148" s="12">
        <v>39</v>
      </c>
      <c r="H148" s="12">
        <v>43</v>
      </c>
      <c r="I148" s="12">
        <v>37</v>
      </c>
      <c r="J148" s="12">
        <v>36</v>
      </c>
      <c r="K148" s="12">
        <v>38</v>
      </c>
      <c r="L148" s="12">
        <v>42</v>
      </c>
      <c r="M148" s="74">
        <f t="shared" si="55"/>
        <v>7</v>
      </c>
      <c r="N148" s="83">
        <v>7</v>
      </c>
      <c r="O148" s="83">
        <v>6.9</v>
      </c>
      <c r="P148" s="83">
        <v>6.9</v>
      </c>
      <c r="Q148" s="83">
        <v>6.9</v>
      </c>
      <c r="R148" s="83">
        <v>7</v>
      </c>
      <c r="S148" s="83">
        <v>7</v>
      </c>
      <c r="T148" s="83"/>
      <c r="U148" s="83"/>
      <c r="V148" s="5" t="str">
        <f t="shared" si="56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7"/>
        <v/>
      </c>
      <c r="AF148" s="41"/>
      <c r="AG148" s="41"/>
      <c r="AH148" s="41"/>
      <c r="AI148" s="41"/>
      <c r="AJ148" s="41"/>
      <c r="AK148" s="41"/>
      <c r="AL148" s="41"/>
      <c r="AM148" s="41"/>
      <c r="AN148" s="45">
        <f t="shared" si="58"/>
        <v>20.825065274151434</v>
      </c>
      <c r="AO148" s="41">
        <v>1915</v>
      </c>
      <c r="AP148" s="110">
        <v>2.7</v>
      </c>
      <c r="AQ148" s="111">
        <v>1.92</v>
      </c>
      <c r="AR148" s="126">
        <f t="shared" si="59"/>
        <v>71.1111111111111</v>
      </c>
      <c r="AS148" s="126">
        <f t="shared" si="60"/>
        <v>28.8888888888889</v>
      </c>
      <c r="AT148" s="127">
        <v>1749</v>
      </c>
      <c r="AU148" s="128">
        <v>2.21</v>
      </c>
      <c r="AV148" s="129">
        <v>1.2</v>
      </c>
      <c r="AW148" s="126">
        <f t="shared" si="61"/>
        <v>54.298642533936651</v>
      </c>
      <c r="AX148" s="126">
        <f t="shared" si="62"/>
        <v>45.701357466063349</v>
      </c>
      <c r="AY148" s="64">
        <f t="shared" si="63"/>
        <v>51.73267326732671</v>
      </c>
      <c r="AZ148" s="97">
        <v>79.7</v>
      </c>
      <c r="BA148" s="68"/>
      <c r="BB148" s="68"/>
      <c r="BC148" s="68"/>
      <c r="BD148" s="68"/>
      <c r="BE148" s="15"/>
      <c r="BF148" s="5">
        <f t="shared" si="64"/>
        <v>18025</v>
      </c>
      <c r="BG148" s="42">
        <v>8220</v>
      </c>
      <c r="BH148" s="42"/>
      <c r="BI148" s="42"/>
      <c r="BJ148" s="42">
        <v>9805</v>
      </c>
      <c r="BK148" s="42"/>
      <c r="BL148" s="42"/>
      <c r="BM148" s="42"/>
    </row>
    <row r="149" spans="1:65" ht="17.25" outlineLevel="5" thickBot="1">
      <c r="A149" s="31">
        <f t="shared" si="49"/>
        <v>4</v>
      </c>
      <c r="B149" s="32">
        <f t="shared" si="48"/>
        <v>44316</v>
      </c>
      <c r="C149" s="51">
        <v>356762</v>
      </c>
      <c r="D149" s="64">
        <f t="shared" si="54"/>
        <v>38.799999999999997</v>
      </c>
      <c r="E149" s="12">
        <v>38</v>
      </c>
      <c r="F149" s="12">
        <v>37</v>
      </c>
      <c r="G149" s="12">
        <v>39</v>
      </c>
      <c r="H149" s="12">
        <v>43</v>
      </c>
      <c r="I149" s="12">
        <v>37</v>
      </c>
      <c r="J149" s="12">
        <v>36</v>
      </c>
      <c r="K149" s="12">
        <v>38</v>
      </c>
      <c r="L149" s="12">
        <v>42</v>
      </c>
      <c r="M149" s="74" t="str">
        <f t="shared" si="55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6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7"/>
        <v/>
      </c>
      <c r="AF149" s="41"/>
      <c r="AG149" s="41"/>
      <c r="AH149" s="41"/>
      <c r="AI149" s="41"/>
      <c r="AJ149" s="41"/>
      <c r="AK149" s="41"/>
      <c r="AL149" s="41"/>
      <c r="AM149" s="41"/>
      <c r="AN149" s="45">
        <f t="shared" si="58"/>
        <v>22.16787103946637</v>
      </c>
      <c r="AO149" s="41">
        <v>1799</v>
      </c>
      <c r="AP149" s="110"/>
      <c r="AQ149" s="111"/>
      <c r="AR149" s="126" t="str">
        <f t="shared" si="59"/>
        <v/>
      </c>
      <c r="AS149" s="126" t="str">
        <f t="shared" si="60"/>
        <v/>
      </c>
      <c r="AT149" s="127">
        <v>1771</v>
      </c>
      <c r="AU149" s="128"/>
      <c r="AV149" s="129"/>
      <c r="AW149" s="126" t="str">
        <f t="shared" si="61"/>
        <v/>
      </c>
      <c r="AX149" s="126" t="str">
        <f t="shared" si="62"/>
        <v/>
      </c>
      <c r="AY149" s="64" t="str">
        <f t="shared" si="63"/>
        <v/>
      </c>
      <c r="AZ149" s="97">
        <v>81</v>
      </c>
      <c r="BA149" s="68"/>
      <c r="BB149" s="68"/>
      <c r="BC149" s="68"/>
      <c r="BD149" s="68"/>
      <c r="BE149" s="15"/>
      <c r="BF149" s="5">
        <f t="shared" si="64"/>
        <v>17985</v>
      </c>
      <c r="BG149" s="42">
        <v>8260</v>
      </c>
      <c r="BH149" s="42"/>
      <c r="BI149" s="42"/>
      <c r="BJ149" s="42">
        <v>9725</v>
      </c>
      <c r="BK149" s="42"/>
      <c r="BL149" s="42"/>
      <c r="BM149" s="42"/>
    </row>
    <row r="150" spans="1:65" outlineLevel="4">
      <c r="A150" s="157" t="s">
        <v>38</v>
      </c>
      <c r="B150" s="158"/>
      <c r="C150" s="50">
        <f t="shared" ref="C150:BM150" si="65">SUBTOTAL(4,C120:C149)</f>
        <v>544112</v>
      </c>
      <c r="D150" s="60">
        <f t="shared" si="65"/>
        <v>38.799999999999997</v>
      </c>
      <c r="E150" s="28">
        <f t="shared" si="65"/>
        <v>38</v>
      </c>
      <c r="F150" s="28">
        <f t="shared" si="65"/>
        <v>38</v>
      </c>
      <c r="G150" s="28">
        <f t="shared" si="65"/>
        <v>40</v>
      </c>
      <c r="H150" s="28">
        <f t="shared" si="65"/>
        <v>43</v>
      </c>
      <c r="I150" s="28">
        <f t="shared" si="65"/>
        <v>37</v>
      </c>
      <c r="J150" s="28">
        <f t="shared" si="65"/>
        <v>37</v>
      </c>
      <c r="K150" s="28">
        <f t="shared" si="65"/>
        <v>39</v>
      </c>
      <c r="L150" s="28">
        <f t="shared" si="65"/>
        <v>42</v>
      </c>
      <c r="M150" s="71">
        <f t="shared" si="65"/>
        <v>7.4</v>
      </c>
      <c r="N150" s="82">
        <f t="shared" si="65"/>
        <v>7.45</v>
      </c>
      <c r="O150" s="82">
        <f t="shared" si="65"/>
        <v>7.51</v>
      </c>
      <c r="P150" s="82">
        <f t="shared" si="65"/>
        <v>7.46</v>
      </c>
      <c r="Q150" s="82">
        <f t="shared" si="65"/>
        <v>7.38</v>
      </c>
      <c r="R150" s="82">
        <f t="shared" si="65"/>
        <v>7.48</v>
      </c>
      <c r="S150" s="82">
        <f t="shared" si="65"/>
        <v>7.54</v>
      </c>
      <c r="T150" s="82">
        <f t="shared" si="65"/>
        <v>0</v>
      </c>
      <c r="U150" s="82">
        <f t="shared" si="65"/>
        <v>0</v>
      </c>
      <c r="V150" s="29">
        <f t="shared" si="65"/>
        <v>0</v>
      </c>
      <c r="W150" s="39">
        <f t="shared" si="65"/>
        <v>0</v>
      </c>
      <c r="X150" s="39">
        <f t="shared" si="65"/>
        <v>0</v>
      </c>
      <c r="Y150" s="39">
        <f t="shared" si="65"/>
        <v>0</v>
      </c>
      <c r="Z150" s="39">
        <f t="shared" si="65"/>
        <v>0</v>
      </c>
      <c r="AA150" s="39">
        <f t="shared" si="65"/>
        <v>0</v>
      </c>
      <c r="AB150" s="39">
        <f t="shared" si="65"/>
        <v>0</v>
      </c>
      <c r="AC150" s="39">
        <f t="shared" si="65"/>
        <v>0</v>
      </c>
      <c r="AD150" s="39">
        <f t="shared" si="65"/>
        <v>0</v>
      </c>
      <c r="AE150" s="29">
        <f t="shared" si="65"/>
        <v>0</v>
      </c>
      <c r="AF150" s="39">
        <f t="shared" si="65"/>
        <v>0</v>
      </c>
      <c r="AG150" s="39">
        <f t="shared" si="65"/>
        <v>0</v>
      </c>
      <c r="AH150" s="39">
        <f t="shared" si="65"/>
        <v>0</v>
      </c>
      <c r="AI150" s="39">
        <f t="shared" si="65"/>
        <v>0</v>
      </c>
      <c r="AJ150" s="39">
        <f t="shared" si="65"/>
        <v>0</v>
      </c>
      <c r="AK150" s="39">
        <f t="shared" si="65"/>
        <v>0</v>
      </c>
      <c r="AL150" s="39">
        <f t="shared" si="65"/>
        <v>0</v>
      </c>
      <c r="AM150" s="39">
        <f t="shared" si="65"/>
        <v>0</v>
      </c>
      <c r="AN150" s="39">
        <f t="shared" si="65"/>
        <v>48.932515337423311</v>
      </c>
      <c r="AO150" s="39">
        <f t="shared" si="65"/>
        <v>1915</v>
      </c>
      <c r="AP150" s="104">
        <f t="shared" si="65"/>
        <v>3.78</v>
      </c>
      <c r="AQ150" s="105">
        <f t="shared" si="65"/>
        <v>2.75</v>
      </c>
      <c r="AR150" s="106">
        <f t="shared" si="65"/>
        <v>76.276276276276278</v>
      </c>
      <c r="AS150" s="106">
        <f t="shared" si="65"/>
        <v>28.8888888888889</v>
      </c>
      <c r="AT150" s="107">
        <f t="shared" si="65"/>
        <v>1816</v>
      </c>
      <c r="AU150" s="108">
        <f t="shared" si="65"/>
        <v>2.29</v>
      </c>
      <c r="AV150" s="109">
        <f t="shared" si="65"/>
        <v>1.32</v>
      </c>
      <c r="AW150" s="106">
        <f t="shared" si="65"/>
        <v>59.192825112107627</v>
      </c>
      <c r="AX150" s="106">
        <f t="shared" si="65"/>
        <v>45.701357466063349</v>
      </c>
      <c r="AY150" s="60">
        <f t="shared" si="65"/>
        <v>54.884485593147005</v>
      </c>
      <c r="AZ150" s="96">
        <f t="shared" si="65"/>
        <v>81.5</v>
      </c>
      <c r="BA150" s="67">
        <f t="shared" si="65"/>
        <v>61.77</v>
      </c>
      <c r="BB150" s="67">
        <f t="shared" si="65"/>
        <v>0</v>
      </c>
      <c r="BC150" s="67">
        <f t="shared" si="65"/>
        <v>0</v>
      </c>
      <c r="BD150" s="67">
        <f t="shared" si="65"/>
        <v>0</v>
      </c>
      <c r="BE150" s="27">
        <f t="shared" si="65"/>
        <v>0</v>
      </c>
      <c r="BF150" s="29">
        <f t="shared" si="65"/>
        <v>21913</v>
      </c>
      <c r="BG150" s="39">
        <f t="shared" si="65"/>
        <v>9390</v>
      </c>
      <c r="BH150" s="40">
        <f t="shared" si="65"/>
        <v>0</v>
      </c>
      <c r="BI150" s="40">
        <f t="shared" si="65"/>
        <v>0</v>
      </c>
      <c r="BJ150" s="40">
        <f t="shared" si="65"/>
        <v>13333</v>
      </c>
      <c r="BK150" s="40">
        <f t="shared" si="65"/>
        <v>0</v>
      </c>
      <c r="BL150" s="40">
        <f t="shared" si="65"/>
        <v>0</v>
      </c>
      <c r="BM150" s="27">
        <f t="shared" si="65"/>
        <v>0</v>
      </c>
    </row>
    <row r="151" spans="1:65" outlineLevel="3">
      <c r="A151" s="187" t="s">
        <v>27</v>
      </c>
      <c r="B151" s="188"/>
      <c r="C151" s="51">
        <f t="shared" ref="C151:BM151" si="66">SUBTOTAL(5,C120:C149)</f>
        <v>332440</v>
      </c>
      <c r="D151" s="61">
        <f t="shared" si="66"/>
        <v>36</v>
      </c>
      <c r="E151" s="12">
        <f t="shared" si="66"/>
        <v>36</v>
      </c>
      <c r="F151" s="12">
        <f t="shared" si="66"/>
        <v>36</v>
      </c>
      <c r="G151" s="12">
        <f t="shared" si="66"/>
        <v>37</v>
      </c>
      <c r="H151" s="12">
        <f t="shared" si="66"/>
        <v>37</v>
      </c>
      <c r="I151" s="12">
        <f t="shared" si="66"/>
        <v>35</v>
      </c>
      <c r="J151" s="12">
        <f t="shared" si="66"/>
        <v>35</v>
      </c>
      <c r="K151" s="12">
        <f t="shared" si="66"/>
        <v>36</v>
      </c>
      <c r="L151" s="12">
        <f t="shared" si="66"/>
        <v>36</v>
      </c>
      <c r="M151" s="72">
        <f t="shared" si="66"/>
        <v>7</v>
      </c>
      <c r="N151" s="83">
        <f t="shared" si="66"/>
        <v>7</v>
      </c>
      <c r="O151" s="83">
        <f t="shared" si="66"/>
        <v>6.9</v>
      </c>
      <c r="P151" s="83">
        <f t="shared" si="66"/>
        <v>6.9</v>
      </c>
      <c r="Q151" s="83">
        <f t="shared" si="66"/>
        <v>6.9</v>
      </c>
      <c r="R151" s="83">
        <f t="shared" si="66"/>
        <v>7</v>
      </c>
      <c r="S151" s="83">
        <f t="shared" si="66"/>
        <v>7</v>
      </c>
      <c r="T151" s="83">
        <f t="shared" si="66"/>
        <v>0</v>
      </c>
      <c r="U151" s="83">
        <f t="shared" si="66"/>
        <v>0</v>
      </c>
      <c r="V151" s="6">
        <f t="shared" si="66"/>
        <v>0</v>
      </c>
      <c r="W151" s="41">
        <f t="shared" si="66"/>
        <v>0</v>
      </c>
      <c r="X151" s="41">
        <f t="shared" si="66"/>
        <v>0</v>
      </c>
      <c r="Y151" s="41">
        <f t="shared" si="66"/>
        <v>0</v>
      </c>
      <c r="Z151" s="41">
        <f t="shared" si="66"/>
        <v>0</v>
      </c>
      <c r="AA151" s="41">
        <f t="shared" si="66"/>
        <v>0</v>
      </c>
      <c r="AB151" s="41">
        <f t="shared" si="66"/>
        <v>0</v>
      </c>
      <c r="AC151" s="41">
        <f t="shared" si="66"/>
        <v>0</v>
      </c>
      <c r="AD151" s="41">
        <f t="shared" si="66"/>
        <v>0</v>
      </c>
      <c r="AE151" s="6">
        <f t="shared" si="66"/>
        <v>0</v>
      </c>
      <c r="AF151" s="41">
        <f t="shared" si="66"/>
        <v>0</v>
      </c>
      <c r="AG151" s="41">
        <f t="shared" si="66"/>
        <v>0</v>
      </c>
      <c r="AH151" s="41">
        <f t="shared" si="66"/>
        <v>0</v>
      </c>
      <c r="AI151" s="41">
        <f t="shared" si="66"/>
        <v>0</v>
      </c>
      <c r="AJ151" s="41">
        <f t="shared" si="66"/>
        <v>0</v>
      </c>
      <c r="AK151" s="41">
        <f t="shared" si="66"/>
        <v>0</v>
      </c>
      <c r="AL151" s="41">
        <f t="shared" si="66"/>
        <v>0</v>
      </c>
      <c r="AM151" s="41">
        <f t="shared" si="66"/>
        <v>0</v>
      </c>
      <c r="AN151" s="41">
        <f t="shared" si="66"/>
        <v>20.825065274151434</v>
      </c>
      <c r="AO151" s="41">
        <f t="shared" si="66"/>
        <v>815</v>
      </c>
      <c r="AP151" s="110">
        <f t="shared" si="66"/>
        <v>2.7</v>
      </c>
      <c r="AQ151" s="111">
        <f t="shared" si="66"/>
        <v>1.92</v>
      </c>
      <c r="AR151" s="112">
        <f t="shared" si="66"/>
        <v>71.1111111111111</v>
      </c>
      <c r="AS151" s="112">
        <f t="shared" si="66"/>
        <v>23.723723723723722</v>
      </c>
      <c r="AT151" s="113">
        <f t="shared" si="66"/>
        <v>830</v>
      </c>
      <c r="AU151" s="114">
        <f t="shared" si="66"/>
        <v>2.21</v>
      </c>
      <c r="AV151" s="115">
        <f t="shared" si="66"/>
        <v>1.2</v>
      </c>
      <c r="AW151" s="112">
        <f t="shared" si="66"/>
        <v>54.298642533936651</v>
      </c>
      <c r="AX151" s="112">
        <f t="shared" si="66"/>
        <v>40.807174887892373</v>
      </c>
      <c r="AY151" s="61">
        <f t="shared" si="66"/>
        <v>51.73267326732671</v>
      </c>
      <c r="AZ151" s="97">
        <f t="shared" si="66"/>
        <v>78.400000000000006</v>
      </c>
      <c r="BA151" s="68">
        <f t="shared" si="66"/>
        <v>60.05</v>
      </c>
      <c r="BB151" s="68">
        <f t="shared" si="66"/>
        <v>0</v>
      </c>
      <c r="BC151" s="68">
        <f t="shared" si="66"/>
        <v>0</v>
      </c>
      <c r="BD151" s="68">
        <f t="shared" si="66"/>
        <v>0</v>
      </c>
      <c r="BE151" s="15">
        <f t="shared" si="66"/>
        <v>0</v>
      </c>
      <c r="BF151" s="6">
        <f t="shared" si="66"/>
        <v>13893</v>
      </c>
      <c r="BG151" s="41">
        <f t="shared" si="66"/>
        <v>5180</v>
      </c>
      <c r="BH151" s="42">
        <f t="shared" si="66"/>
        <v>0</v>
      </c>
      <c r="BI151" s="42">
        <f t="shared" si="66"/>
        <v>0</v>
      </c>
      <c r="BJ151" s="42">
        <f t="shared" si="66"/>
        <v>6161</v>
      </c>
      <c r="BK151" s="42">
        <f t="shared" si="66"/>
        <v>0</v>
      </c>
      <c r="BL151" s="42">
        <f t="shared" si="66"/>
        <v>0</v>
      </c>
      <c r="BM151" s="15">
        <f t="shared" si="66"/>
        <v>0</v>
      </c>
    </row>
    <row r="152" spans="1:65" outlineLevel="2">
      <c r="A152" s="187" t="s">
        <v>16</v>
      </c>
      <c r="B152" s="188"/>
      <c r="C152" s="51">
        <f>IFERROR(SUBTOTAL(1,C120:C149),"")</f>
        <v>412040.8</v>
      </c>
      <c r="D152" s="61">
        <f t="shared" ref="D152:BM152" si="67">IFERROR(SUBTOTAL(1,D120:D149),"")</f>
        <v>37.379999999999988</v>
      </c>
      <c r="E152" s="12">
        <f t="shared" si="67"/>
        <v>37.266666666666666</v>
      </c>
      <c r="F152" s="12">
        <f t="shared" si="67"/>
        <v>37.06666666666667</v>
      </c>
      <c r="G152" s="12">
        <f t="shared" si="67"/>
        <v>38.766666666666666</v>
      </c>
      <c r="H152" s="12">
        <f t="shared" si="67"/>
        <v>38.299999999999997</v>
      </c>
      <c r="I152" s="12">
        <f t="shared" si="67"/>
        <v>36.266666666666666</v>
      </c>
      <c r="J152" s="12">
        <f t="shared" si="67"/>
        <v>36.06666666666667</v>
      </c>
      <c r="K152" s="12">
        <f t="shared" si="67"/>
        <v>37.766666666666666</v>
      </c>
      <c r="L152" s="12">
        <f t="shared" si="67"/>
        <v>37.299999999999997</v>
      </c>
      <c r="M152" s="72">
        <f t="shared" si="67"/>
        <v>7.2200000000000006</v>
      </c>
      <c r="N152" s="83">
        <f t="shared" si="67"/>
        <v>7.194</v>
      </c>
      <c r="O152" s="83">
        <f t="shared" si="67"/>
        <v>7.2700000000000005</v>
      </c>
      <c r="P152" s="83">
        <f t="shared" si="67"/>
        <v>7.1540000000000008</v>
      </c>
      <c r="Q152" s="83">
        <f t="shared" si="67"/>
        <v>7.1620000000000008</v>
      </c>
      <c r="R152" s="83">
        <f t="shared" si="67"/>
        <v>7.2560000000000002</v>
      </c>
      <c r="S152" s="83">
        <f t="shared" si="67"/>
        <v>7.2640000000000002</v>
      </c>
      <c r="T152" s="83" t="str">
        <f t="shared" si="67"/>
        <v/>
      </c>
      <c r="U152" s="83" t="str">
        <f t="shared" si="67"/>
        <v/>
      </c>
      <c r="V152" s="6" t="str">
        <f t="shared" si="67"/>
        <v/>
      </c>
      <c r="W152" s="41" t="str">
        <f t="shared" si="67"/>
        <v/>
      </c>
      <c r="X152" s="41" t="str">
        <f t="shared" si="67"/>
        <v/>
      </c>
      <c r="Y152" s="41" t="str">
        <f t="shared" si="67"/>
        <v/>
      </c>
      <c r="Z152" s="41" t="str">
        <f t="shared" si="67"/>
        <v/>
      </c>
      <c r="AA152" s="41" t="str">
        <f t="shared" si="67"/>
        <v/>
      </c>
      <c r="AB152" s="41" t="str">
        <f t="shared" si="67"/>
        <v/>
      </c>
      <c r="AC152" s="41" t="str">
        <f t="shared" si="67"/>
        <v/>
      </c>
      <c r="AD152" s="41" t="str">
        <f t="shared" si="67"/>
        <v/>
      </c>
      <c r="AE152" s="6" t="str">
        <f t="shared" si="67"/>
        <v/>
      </c>
      <c r="AF152" s="41" t="str">
        <f t="shared" si="67"/>
        <v/>
      </c>
      <c r="AG152" s="41" t="str">
        <f t="shared" si="67"/>
        <v/>
      </c>
      <c r="AH152" s="41" t="str">
        <f t="shared" si="67"/>
        <v/>
      </c>
      <c r="AI152" s="41" t="str">
        <f t="shared" si="67"/>
        <v/>
      </c>
      <c r="AJ152" s="41" t="str">
        <f t="shared" si="67"/>
        <v/>
      </c>
      <c r="AK152" s="41" t="str">
        <f t="shared" si="67"/>
        <v/>
      </c>
      <c r="AL152" s="41" t="str">
        <f t="shared" si="67"/>
        <v/>
      </c>
      <c r="AM152" s="41" t="str">
        <f t="shared" si="67"/>
        <v/>
      </c>
      <c r="AN152" s="41">
        <f t="shared" si="67"/>
        <v>28.530015208353849</v>
      </c>
      <c r="AO152" s="41">
        <f t="shared" si="67"/>
        <v>1434.2</v>
      </c>
      <c r="AP152" s="110">
        <f t="shared" si="67"/>
        <v>3.3674999999999997</v>
      </c>
      <c r="AQ152" s="111">
        <f t="shared" si="67"/>
        <v>2.4675000000000002</v>
      </c>
      <c r="AR152" s="112">
        <f t="shared" si="67"/>
        <v>73.204076441781353</v>
      </c>
      <c r="AS152" s="112">
        <f t="shared" si="67"/>
        <v>26.795923558218639</v>
      </c>
      <c r="AT152" s="113">
        <f t="shared" si="67"/>
        <v>1635.9333333333334</v>
      </c>
      <c r="AU152" s="114">
        <f t="shared" si="67"/>
        <v>2.2450000000000001</v>
      </c>
      <c r="AV152" s="115">
        <f t="shared" si="67"/>
        <v>1.26</v>
      </c>
      <c r="AW152" s="112">
        <f t="shared" si="67"/>
        <v>56.124443815926405</v>
      </c>
      <c r="AX152" s="112">
        <f t="shared" si="67"/>
        <v>43.875556184073595</v>
      </c>
      <c r="AY152" s="61">
        <f t="shared" si="67"/>
        <v>53.24875517670219</v>
      </c>
      <c r="AZ152" s="97">
        <f t="shared" si="67"/>
        <v>79.59</v>
      </c>
      <c r="BA152" s="68">
        <f t="shared" si="67"/>
        <v>60.91</v>
      </c>
      <c r="BB152" s="68" t="str">
        <f t="shared" si="67"/>
        <v/>
      </c>
      <c r="BC152" s="68" t="str">
        <f t="shared" si="67"/>
        <v/>
      </c>
      <c r="BD152" s="68" t="str">
        <f t="shared" si="67"/>
        <v/>
      </c>
      <c r="BE152" s="15" t="str">
        <f>IFERROR(SUBTOTAL(1,BE120:BE149),"")</f>
        <v/>
      </c>
      <c r="BF152" s="6">
        <f t="shared" si="67"/>
        <v>17827.466666666667</v>
      </c>
      <c r="BG152" s="41">
        <f t="shared" si="67"/>
        <v>8115.666666666667</v>
      </c>
      <c r="BH152" s="42" t="str">
        <f t="shared" si="67"/>
        <v/>
      </c>
      <c r="BI152" s="42" t="str">
        <f t="shared" si="67"/>
        <v/>
      </c>
      <c r="BJ152" s="42">
        <f t="shared" si="67"/>
        <v>9711.7999999999993</v>
      </c>
      <c r="BK152" s="42" t="str">
        <f t="shared" si="67"/>
        <v/>
      </c>
      <c r="BL152" s="42" t="str">
        <f t="shared" si="67"/>
        <v/>
      </c>
      <c r="BM152" s="15" t="str">
        <f t="shared" si="67"/>
        <v/>
      </c>
    </row>
    <row r="153" spans="1:65" ht="17.25" outlineLevel="1" thickBot="1">
      <c r="A153" s="189" t="s">
        <v>57</v>
      </c>
      <c r="B153" s="190"/>
      <c r="C153" s="52">
        <f>SUBTOTAL(9,C120:C149)</f>
        <v>12361224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43026</v>
      </c>
      <c r="AP153" s="116"/>
      <c r="AQ153" s="117"/>
      <c r="AR153" s="118"/>
      <c r="AS153" s="118"/>
      <c r="AT153" s="119">
        <f>SUBTOTAL(9,AT120:AT149)</f>
        <v>49078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8">SUBTOTAL(9,BF120:BF149)</f>
        <v>534824</v>
      </c>
      <c r="BG153" s="43">
        <f t="shared" si="68"/>
        <v>243470</v>
      </c>
      <c r="BH153" s="44">
        <f t="shared" si="68"/>
        <v>0</v>
      </c>
      <c r="BI153" s="44">
        <f t="shared" si="68"/>
        <v>0</v>
      </c>
      <c r="BJ153" s="44">
        <f t="shared" si="68"/>
        <v>291354</v>
      </c>
      <c r="BK153" s="44">
        <f t="shared" si="68"/>
        <v>0</v>
      </c>
      <c r="BL153" s="44">
        <f t="shared" si="68"/>
        <v>0</v>
      </c>
      <c r="BM153" s="16">
        <f t="shared" si="68"/>
        <v>0</v>
      </c>
    </row>
    <row r="154" spans="1:65" outlineLevel="5">
      <c r="A154" s="21">
        <f t="shared" si="49"/>
        <v>5</v>
      </c>
      <c r="B154" s="33">
        <f>B149+1</f>
        <v>44317</v>
      </c>
      <c r="C154" s="51">
        <v>451131</v>
      </c>
      <c r="D154" s="64">
        <f t="shared" ref="D154:D184" si="69">IFERROR(ROUND(AVERAGE(E154:L154),1),"")</f>
        <v>39.299999999999997</v>
      </c>
      <c r="E154" s="12">
        <v>39</v>
      </c>
      <c r="F154" s="12">
        <v>38</v>
      </c>
      <c r="G154" s="12">
        <v>39</v>
      </c>
      <c r="H154" s="12">
        <v>43</v>
      </c>
      <c r="I154" s="12">
        <v>38</v>
      </c>
      <c r="J154" s="12">
        <v>37</v>
      </c>
      <c r="K154" s="12">
        <v>38</v>
      </c>
      <c r="L154" s="12">
        <v>42</v>
      </c>
      <c r="M154" s="74" t="str">
        <f t="shared" ref="M154:M184" si="70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71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72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5">
        <f t="shared" ref="AN154:AN184" si="73">39880/AO154</f>
        <v>22.762557077625569</v>
      </c>
      <c r="AO154" s="41">
        <v>1752</v>
      </c>
      <c r="AP154" s="110"/>
      <c r="AQ154" s="111"/>
      <c r="AR154" s="126" t="str">
        <f t="shared" ref="AR154:AR184" si="74">IFERROR(AQ154/AP154*100,"")</f>
        <v/>
      </c>
      <c r="AS154" s="126" t="str">
        <f t="shared" ref="AS154:AS184" si="75">IFERROR(100-AR154,"")</f>
        <v/>
      </c>
      <c r="AT154" s="127"/>
      <c r="AU154" s="128"/>
      <c r="AV154" s="129"/>
      <c r="AW154" s="126" t="str">
        <f t="shared" ref="AW154:AW184" si="76">IFERROR(AV154/AU154*100,"")</f>
        <v/>
      </c>
      <c r="AX154" s="126" t="str">
        <f t="shared" ref="AX154:AX184" si="77">IFERROR(100-AW154,"")</f>
        <v/>
      </c>
      <c r="AY154" s="64" t="str">
        <f t="shared" ref="AY154:AY184" si="78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9">IF(SUM(BG154:BM154)=0,"",SUM(BG154:BM154))</f>
        <v>17698</v>
      </c>
      <c r="BG154" s="42">
        <v>8150</v>
      </c>
      <c r="BH154" s="42"/>
      <c r="BI154" s="42"/>
      <c r="BJ154" s="42">
        <v>9548</v>
      </c>
      <c r="BK154" s="42"/>
      <c r="BL154" s="42"/>
      <c r="BM154" s="15"/>
    </row>
    <row r="155" spans="1:65" outlineLevel="5">
      <c r="A155" s="22">
        <f t="shared" si="49"/>
        <v>5</v>
      </c>
      <c r="B155" s="9">
        <f t="shared" ref="B155:B218" si="80">B154+1</f>
        <v>44318</v>
      </c>
      <c r="C155" s="51">
        <v>326962</v>
      </c>
      <c r="D155" s="64">
        <f t="shared" si="69"/>
        <v>39</v>
      </c>
      <c r="E155" s="12">
        <v>38</v>
      </c>
      <c r="F155" s="12">
        <v>38</v>
      </c>
      <c r="G155" s="12">
        <v>39</v>
      </c>
      <c r="H155" s="12">
        <v>43</v>
      </c>
      <c r="I155" s="12">
        <v>37</v>
      </c>
      <c r="J155" s="12">
        <v>37</v>
      </c>
      <c r="K155" s="12">
        <v>38</v>
      </c>
      <c r="L155" s="12">
        <v>42</v>
      </c>
      <c r="M155" s="74" t="str">
        <f t="shared" si="70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71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72"/>
        <v/>
      </c>
      <c r="AF155" s="41"/>
      <c r="AG155" s="41"/>
      <c r="AH155" s="41"/>
      <c r="AI155" s="41"/>
      <c r="AJ155" s="41"/>
      <c r="AK155" s="41"/>
      <c r="AL155" s="41"/>
      <c r="AM155" s="41"/>
      <c r="AN155" s="45">
        <f t="shared" si="73"/>
        <v>23.038705950317734</v>
      </c>
      <c r="AO155" s="41">
        <v>1731</v>
      </c>
      <c r="AP155" s="110"/>
      <c r="AQ155" s="111"/>
      <c r="AR155" s="126" t="str">
        <f t="shared" si="74"/>
        <v/>
      </c>
      <c r="AS155" s="126" t="str">
        <f t="shared" si="75"/>
        <v/>
      </c>
      <c r="AT155" s="127">
        <v>1763</v>
      </c>
      <c r="AU155" s="128"/>
      <c r="AV155" s="129"/>
      <c r="AW155" s="126" t="str">
        <f t="shared" si="76"/>
        <v/>
      </c>
      <c r="AX155" s="126" t="str">
        <f t="shared" si="77"/>
        <v/>
      </c>
      <c r="AY155" s="64" t="str">
        <f t="shared" si="78"/>
        <v/>
      </c>
      <c r="AZ155" s="97"/>
      <c r="BA155" s="68"/>
      <c r="BB155" s="68"/>
      <c r="BC155" s="68"/>
      <c r="BD155" s="68"/>
      <c r="BE155" s="15"/>
      <c r="BF155" s="5">
        <f t="shared" si="79"/>
        <v>17735</v>
      </c>
      <c r="BG155" s="42">
        <v>8120</v>
      </c>
      <c r="BH155" s="42"/>
      <c r="BI155" s="42"/>
      <c r="BJ155" s="42">
        <v>9615</v>
      </c>
      <c r="BK155" s="42"/>
      <c r="BL155" s="42"/>
      <c r="BM155" s="15"/>
    </row>
    <row r="156" spans="1:65" outlineLevel="5">
      <c r="A156" s="22">
        <f t="shared" si="49"/>
        <v>5</v>
      </c>
      <c r="B156" s="9">
        <f t="shared" si="80"/>
        <v>44319</v>
      </c>
      <c r="C156" s="51">
        <v>354038</v>
      </c>
      <c r="D156" s="64">
        <f t="shared" si="69"/>
        <v>38.799999999999997</v>
      </c>
      <c r="E156" s="12">
        <v>37</v>
      </c>
      <c r="F156" s="12">
        <v>38</v>
      </c>
      <c r="G156" s="12">
        <v>39</v>
      </c>
      <c r="H156" s="12">
        <v>43</v>
      </c>
      <c r="I156" s="12">
        <v>36</v>
      </c>
      <c r="J156" s="12">
        <v>37</v>
      </c>
      <c r="K156" s="12">
        <v>38</v>
      </c>
      <c r="L156" s="12">
        <v>42</v>
      </c>
      <c r="M156" s="74" t="str">
        <f t="shared" si="70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71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72"/>
        <v/>
      </c>
      <c r="AF156" s="41"/>
      <c r="AG156" s="41"/>
      <c r="AH156" s="41"/>
      <c r="AI156" s="41"/>
      <c r="AJ156" s="41"/>
      <c r="AK156" s="41"/>
      <c r="AL156" s="41"/>
      <c r="AM156" s="41"/>
      <c r="AN156" s="45">
        <f t="shared" si="73"/>
        <v>27.656033287101248</v>
      </c>
      <c r="AO156" s="41">
        <v>1442</v>
      </c>
      <c r="AP156" s="110"/>
      <c r="AQ156" s="111"/>
      <c r="AR156" s="126" t="str">
        <f t="shared" si="74"/>
        <v/>
      </c>
      <c r="AS156" s="126" t="str">
        <f t="shared" si="75"/>
        <v/>
      </c>
      <c r="AT156" s="127">
        <v>1757</v>
      </c>
      <c r="AU156" s="128"/>
      <c r="AV156" s="129"/>
      <c r="AW156" s="126" t="str">
        <f t="shared" si="76"/>
        <v/>
      </c>
      <c r="AX156" s="126" t="str">
        <f t="shared" si="77"/>
        <v/>
      </c>
      <c r="AY156" s="64" t="str">
        <f t="shared" si="78"/>
        <v/>
      </c>
      <c r="AZ156" s="97">
        <v>80.5</v>
      </c>
      <c r="BA156" s="68"/>
      <c r="BB156" s="68"/>
      <c r="BC156" s="68"/>
      <c r="BD156" s="68"/>
      <c r="BE156" s="15"/>
      <c r="BF156" s="5">
        <f t="shared" si="79"/>
        <v>15440</v>
      </c>
      <c r="BG156" s="42">
        <v>3230</v>
      </c>
      <c r="BH156" s="42"/>
      <c r="BI156" s="42"/>
      <c r="BJ156" s="42">
        <v>12210</v>
      </c>
      <c r="BK156" s="42"/>
      <c r="BL156" s="42"/>
      <c r="BM156" s="15"/>
    </row>
    <row r="157" spans="1:65" outlineLevel="5">
      <c r="A157" s="22">
        <f t="shared" si="49"/>
        <v>5</v>
      </c>
      <c r="B157" s="9">
        <f t="shared" si="80"/>
        <v>44320</v>
      </c>
      <c r="C157" s="51">
        <v>373443</v>
      </c>
      <c r="D157" s="64">
        <f t="shared" si="69"/>
        <v>38.799999999999997</v>
      </c>
      <c r="E157" s="12">
        <v>37</v>
      </c>
      <c r="F157" s="12">
        <v>38</v>
      </c>
      <c r="G157" s="12">
        <v>39</v>
      </c>
      <c r="H157" s="12">
        <v>43</v>
      </c>
      <c r="I157" s="12">
        <v>36</v>
      </c>
      <c r="J157" s="12">
        <v>37</v>
      </c>
      <c r="K157" s="12">
        <v>38</v>
      </c>
      <c r="L157" s="12">
        <v>42</v>
      </c>
      <c r="M157" s="74" t="str">
        <f t="shared" si="70"/>
        <v/>
      </c>
      <c r="N157" s="83"/>
      <c r="O157" s="83"/>
      <c r="P157" s="83"/>
      <c r="Q157" s="83"/>
      <c r="R157" s="83"/>
      <c r="S157" s="83"/>
      <c r="T157" s="83"/>
      <c r="U157" s="83"/>
      <c r="V157" s="5" t="str">
        <f t="shared" si="71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72"/>
        <v/>
      </c>
      <c r="AF157" s="41"/>
      <c r="AG157" s="41"/>
      <c r="AH157" s="41"/>
      <c r="AI157" s="41"/>
      <c r="AJ157" s="41"/>
      <c r="AK157" s="41"/>
      <c r="AL157" s="41"/>
      <c r="AM157" s="41"/>
      <c r="AN157" s="45">
        <f t="shared" si="73"/>
        <v>25.564102564102566</v>
      </c>
      <c r="AO157" s="41">
        <v>1560</v>
      </c>
      <c r="AP157" s="110"/>
      <c r="AQ157" s="111"/>
      <c r="AR157" s="126" t="str">
        <f t="shared" si="74"/>
        <v/>
      </c>
      <c r="AS157" s="126" t="str">
        <f t="shared" si="75"/>
        <v/>
      </c>
      <c r="AT157" s="127">
        <v>1588</v>
      </c>
      <c r="AU157" s="128"/>
      <c r="AV157" s="129"/>
      <c r="AW157" s="126" t="str">
        <f t="shared" si="76"/>
        <v/>
      </c>
      <c r="AX157" s="126" t="str">
        <f t="shared" si="77"/>
        <v/>
      </c>
      <c r="AY157" s="64" t="str">
        <f t="shared" si="78"/>
        <v/>
      </c>
      <c r="AZ157" s="97">
        <v>79.5</v>
      </c>
      <c r="BA157" s="68"/>
      <c r="BB157" s="68"/>
      <c r="BC157" s="68"/>
      <c r="BD157" s="68"/>
      <c r="BE157" s="15"/>
      <c r="BF157" s="5">
        <f t="shared" si="79"/>
        <v>10099</v>
      </c>
      <c r="BG157" s="42">
        <v>0</v>
      </c>
      <c r="BH157" s="42"/>
      <c r="BI157" s="42"/>
      <c r="BJ157" s="42">
        <v>10099</v>
      </c>
      <c r="BK157" s="42"/>
      <c r="BL157" s="42"/>
      <c r="BM157" s="15"/>
    </row>
    <row r="158" spans="1:65" outlineLevel="5">
      <c r="A158" s="22">
        <f t="shared" si="49"/>
        <v>5</v>
      </c>
      <c r="B158" s="9">
        <f t="shared" si="80"/>
        <v>44321</v>
      </c>
      <c r="C158" s="51">
        <v>453032</v>
      </c>
      <c r="D158" s="64">
        <f t="shared" si="69"/>
        <v>37.799999999999997</v>
      </c>
      <c r="E158" s="12">
        <v>36</v>
      </c>
      <c r="F158" s="12">
        <v>37</v>
      </c>
      <c r="G158" s="12">
        <v>38</v>
      </c>
      <c r="H158" s="12">
        <v>42</v>
      </c>
      <c r="I158" s="12">
        <v>35</v>
      </c>
      <c r="J158" s="12">
        <v>36</v>
      </c>
      <c r="K158" s="12">
        <v>37</v>
      </c>
      <c r="L158" s="12">
        <v>41</v>
      </c>
      <c r="M158" s="74">
        <f t="shared" si="70"/>
        <v>7.2</v>
      </c>
      <c r="N158" s="83">
        <v>7.2</v>
      </c>
      <c r="O158" s="83">
        <v>7.1</v>
      </c>
      <c r="P158" s="83">
        <v>7.2</v>
      </c>
      <c r="Q158" s="83">
        <v>7.2</v>
      </c>
      <c r="R158" s="83">
        <v>7.4</v>
      </c>
      <c r="S158" s="83">
        <v>7.2</v>
      </c>
      <c r="T158" s="83"/>
      <c r="U158" s="83"/>
      <c r="V158" s="5" t="str">
        <f t="shared" si="71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72"/>
        <v/>
      </c>
      <c r="AF158" s="41"/>
      <c r="AG158" s="41"/>
      <c r="AH158" s="41"/>
      <c r="AI158" s="41"/>
      <c r="AJ158" s="41"/>
      <c r="AK158" s="41"/>
      <c r="AL158" s="41"/>
      <c r="AM158" s="41"/>
      <c r="AN158" s="45">
        <f t="shared" si="73"/>
        <v>22.518351214003388</v>
      </c>
      <c r="AO158" s="41">
        <v>1771</v>
      </c>
      <c r="AP158" s="110"/>
      <c r="AQ158" s="111"/>
      <c r="AR158" s="126" t="str">
        <f t="shared" si="74"/>
        <v/>
      </c>
      <c r="AS158" s="126" t="str">
        <f t="shared" si="75"/>
        <v/>
      </c>
      <c r="AT158" s="127">
        <v>1710</v>
      </c>
      <c r="AU158" s="128"/>
      <c r="AV158" s="129"/>
      <c r="AW158" s="126" t="str">
        <f t="shared" si="76"/>
        <v/>
      </c>
      <c r="AX158" s="126" t="str">
        <f t="shared" si="77"/>
        <v/>
      </c>
      <c r="AY158" s="64" t="str">
        <f t="shared" si="78"/>
        <v/>
      </c>
      <c r="AZ158" s="97"/>
      <c r="BA158" s="68"/>
      <c r="BB158" s="68"/>
      <c r="BC158" s="68"/>
      <c r="BD158" s="68"/>
      <c r="BE158" s="15"/>
      <c r="BF158" s="5">
        <f t="shared" si="79"/>
        <v>11452</v>
      </c>
      <c r="BG158" s="42">
        <v>2100</v>
      </c>
      <c r="BH158" s="42"/>
      <c r="BI158" s="42"/>
      <c r="BJ158" s="42">
        <v>9352</v>
      </c>
      <c r="BK158" s="42"/>
      <c r="BL158" s="42"/>
      <c r="BM158" s="15"/>
    </row>
    <row r="159" spans="1:65" outlineLevel="5">
      <c r="A159" s="22">
        <f t="shared" si="49"/>
        <v>5</v>
      </c>
      <c r="B159" s="9">
        <f t="shared" si="80"/>
        <v>44322</v>
      </c>
      <c r="C159" s="51">
        <v>407106</v>
      </c>
      <c r="D159" s="64">
        <f t="shared" si="69"/>
        <v>37.799999999999997</v>
      </c>
      <c r="E159" s="12">
        <v>36</v>
      </c>
      <c r="F159" s="12">
        <v>37</v>
      </c>
      <c r="G159" s="12">
        <v>38</v>
      </c>
      <c r="H159" s="12">
        <v>42</v>
      </c>
      <c r="I159" s="12">
        <v>35</v>
      </c>
      <c r="J159" s="12">
        <v>36</v>
      </c>
      <c r="K159" s="12">
        <v>37</v>
      </c>
      <c r="L159" s="12">
        <v>41</v>
      </c>
      <c r="M159" s="74" t="str">
        <f t="shared" si="70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71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72"/>
        <v/>
      </c>
      <c r="AF159" s="41"/>
      <c r="AG159" s="41"/>
      <c r="AH159" s="41"/>
      <c r="AI159" s="41"/>
      <c r="AJ159" s="41"/>
      <c r="AK159" s="41"/>
      <c r="AL159" s="41"/>
      <c r="AM159" s="41"/>
      <c r="AN159" s="45">
        <f t="shared" si="73"/>
        <v>25.288522511097021</v>
      </c>
      <c r="AO159" s="41">
        <v>1577</v>
      </c>
      <c r="AP159" s="110">
        <v>3.24</v>
      </c>
      <c r="AQ159" s="111">
        <v>2.2400000000000002</v>
      </c>
      <c r="AR159" s="126">
        <f t="shared" si="74"/>
        <v>69.135802469135811</v>
      </c>
      <c r="AS159" s="126">
        <f t="shared" si="75"/>
        <v>30.864197530864189</v>
      </c>
      <c r="AT159" s="127">
        <v>1717</v>
      </c>
      <c r="AU159" s="128">
        <v>2.0499999999999998</v>
      </c>
      <c r="AV159" s="129">
        <v>1.0900000000000001</v>
      </c>
      <c r="AW159" s="126">
        <f t="shared" si="76"/>
        <v>53.170731707317088</v>
      </c>
      <c r="AX159" s="126">
        <f t="shared" si="77"/>
        <v>46.829268292682912</v>
      </c>
      <c r="AY159" s="64">
        <f t="shared" si="78"/>
        <v>49.311755952380942</v>
      </c>
      <c r="AZ159" s="97">
        <v>80.5</v>
      </c>
      <c r="BA159" s="68"/>
      <c r="BB159" s="68"/>
      <c r="BC159" s="68"/>
      <c r="BD159" s="68"/>
      <c r="BE159" s="15"/>
      <c r="BF159" s="5">
        <f t="shared" si="79"/>
        <v>14737</v>
      </c>
      <c r="BG159" s="42">
        <v>8170</v>
      </c>
      <c r="BH159" s="42"/>
      <c r="BI159" s="42"/>
      <c r="BJ159" s="42">
        <v>6567</v>
      </c>
      <c r="BK159" s="42"/>
      <c r="BL159" s="42"/>
      <c r="BM159" s="15"/>
    </row>
    <row r="160" spans="1:65" outlineLevel="5">
      <c r="A160" s="22">
        <f t="shared" si="49"/>
        <v>5</v>
      </c>
      <c r="B160" s="9">
        <f t="shared" si="80"/>
        <v>44323</v>
      </c>
      <c r="C160" s="51">
        <v>382917</v>
      </c>
      <c r="D160" s="64">
        <f t="shared" si="69"/>
        <v>37.799999999999997</v>
      </c>
      <c r="E160" s="12">
        <v>37</v>
      </c>
      <c r="F160" s="12">
        <v>37</v>
      </c>
      <c r="G160" s="12">
        <v>38</v>
      </c>
      <c r="H160" s="12">
        <v>41</v>
      </c>
      <c r="I160" s="12">
        <v>36</v>
      </c>
      <c r="J160" s="12">
        <v>36</v>
      </c>
      <c r="K160" s="12">
        <v>37</v>
      </c>
      <c r="L160" s="12">
        <v>40</v>
      </c>
      <c r="M160" s="74" t="str">
        <f t="shared" si="70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71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72"/>
        <v/>
      </c>
      <c r="AF160" s="41"/>
      <c r="AG160" s="41"/>
      <c r="AH160" s="41"/>
      <c r="AI160" s="41"/>
      <c r="AJ160" s="41"/>
      <c r="AK160" s="41"/>
      <c r="AL160" s="41"/>
      <c r="AM160" s="41"/>
      <c r="AN160" s="45">
        <f t="shared" si="73"/>
        <v>22.391914654688378</v>
      </c>
      <c r="AO160" s="41">
        <v>1781</v>
      </c>
      <c r="AP160" s="110"/>
      <c r="AQ160" s="111"/>
      <c r="AR160" s="126" t="str">
        <f t="shared" si="74"/>
        <v/>
      </c>
      <c r="AS160" s="126" t="str">
        <f t="shared" si="75"/>
        <v/>
      </c>
      <c r="AT160" s="127">
        <v>1718</v>
      </c>
      <c r="AU160" s="128"/>
      <c r="AV160" s="129"/>
      <c r="AW160" s="126" t="str">
        <f t="shared" si="76"/>
        <v/>
      </c>
      <c r="AX160" s="126" t="str">
        <f t="shared" si="77"/>
        <v/>
      </c>
      <c r="AY160" s="64" t="str">
        <f t="shared" si="78"/>
        <v/>
      </c>
      <c r="AZ160" s="97">
        <v>79.7</v>
      </c>
      <c r="BA160" s="68"/>
      <c r="BB160" s="68"/>
      <c r="BC160" s="68"/>
      <c r="BD160" s="68"/>
      <c r="BE160" s="15"/>
      <c r="BF160" s="5">
        <f t="shared" si="79"/>
        <v>16821</v>
      </c>
      <c r="BG160" s="42">
        <v>8240</v>
      </c>
      <c r="BH160" s="42"/>
      <c r="BI160" s="42"/>
      <c r="BJ160" s="42">
        <v>8581</v>
      </c>
      <c r="BK160" s="42"/>
      <c r="BL160" s="42"/>
      <c r="BM160" s="15"/>
    </row>
    <row r="161" spans="1:65" outlineLevel="5">
      <c r="A161" s="22">
        <f t="shared" si="49"/>
        <v>5</v>
      </c>
      <c r="B161" s="9">
        <f t="shared" si="80"/>
        <v>44324</v>
      </c>
      <c r="C161" s="51">
        <v>361694</v>
      </c>
      <c r="D161" s="64">
        <f t="shared" si="69"/>
        <v>38</v>
      </c>
      <c r="E161" s="12">
        <v>37</v>
      </c>
      <c r="F161" s="12">
        <v>37</v>
      </c>
      <c r="G161" s="12">
        <v>38</v>
      </c>
      <c r="H161" s="12">
        <v>42</v>
      </c>
      <c r="I161" s="12">
        <v>36</v>
      </c>
      <c r="J161" s="12">
        <v>36</v>
      </c>
      <c r="K161" s="12">
        <v>37</v>
      </c>
      <c r="L161" s="12">
        <v>41</v>
      </c>
      <c r="M161" s="74" t="str">
        <f t="shared" si="70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71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72"/>
        <v/>
      </c>
      <c r="AF161" s="41"/>
      <c r="AG161" s="41"/>
      <c r="AH161" s="41"/>
      <c r="AI161" s="41"/>
      <c r="AJ161" s="41"/>
      <c r="AK161" s="41"/>
      <c r="AL161" s="41"/>
      <c r="AM161" s="41"/>
      <c r="AN161" s="45">
        <f t="shared" si="73"/>
        <v>23.851674641148325</v>
      </c>
      <c r="AO161" s="41">
        <v>1672</v>
      </c>
      <c r="AP161" s="110"/>
      <c r="AQ161" s="111"/>
      <c r="AR161" s="126" t="str">
        <f t="shared" si="74"/>
        <v/>
      </c>
      <c r="AS161" s="126" t="str">
        <f t="shared" si="75"/>
        <v/>
      </c>
      <c r="AT161" s="127">
        <v>1709</v>
      </c>
      <c r="AU161" s="128"/>
      <c r="AV161" s="129"/>
      <c r="AW161" s="126" t="str">
        <f t="shared" si="76"/>
        <v/>
      </c>
      <c r="AX161" s="126" t="str">
        <f t="shared" si="77"/>
        <v/>
      </c>
      <c r="AY161" s="64" t="str">
        <f t="shared" si="78"/>
        <v/>
      </c>
      <c r="AZ161" s="97"/>
      <c r="BA161" s="68"/>
      <c r="BB161" s="68"/>
      <c r="BC161" s="68"/>
      <c r="BD161" s="68"/>
      <c r="BE161" s="15"/>
      <c r="BF161" s="5">
        <f t="shared" si="79"/>
        <v>16041</v>
      </c>
      <c r="BG161" s="42">
        <v>8250</v>
      </c>
      <c r="BH161" s="42"/>
      <c r="BI161" s="42"/>
      <c r="BJ161" s="42">
        <v>7791</v>
      </c>
      <c r="BK161" s="42"/>
      <c r="BL161" s="42"/>
      <c r="BM161" s="15"/>
    </row>
    <row r="162" spans="1:65" outlineLevel="5">
      <c r="A162" s="22">
        <f t="shared" si="49"/>
        <v>5</v>
      </c>
      <c r="B162" s="9">
        <f t="shared" si="80"/>
        <v>44325</v>
      </c>
      <c r="C162" s="51">
        <v>344225</v>
      </c>
      <c r="D162" s="64">
        <f t="shared" si="69"/>
        <v>38</v>
      </c>
      <c r="E162" s="12">
        <v>37</v>
      </c>
      <c r="F162" s="12">
        <v>37</v>
      </c>
      <c r="G162" s="12">
        <v>39</v>
      </c>
      <c r="H162" s="12">
        <v>41</v>
      </c>
      <c r="I162" s="12">
        <v>36</v>
      </c>
      <c r="J162" s="12">
        <v>36</v>
      </c>
      <c r="K162" s="12">
        <v>38</v>
      </c>
      <c r="L162" s="12">
        <v>40</v>
      </c>
      <c r="M162" s="74" t="str">
        <f t="shared" si="70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71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72"/>
        <v/>
      </c>
      <c r="AF162" s="41"/>
      <c r="AG162" s="41"/>
      <c r="AH162" s="41"/>
      <c r="AI162" s="41"/>
      <c r="AJ162" s="41"/>
      <c r="AK162" s="41"/>
      <c r="AL162" s="41"/>
      <c r="AM162" s="41"/>
      <c r="AN162" s="45">
        <f t="shared" si="73"/>
        <v>22.840778923253151</v>
      </c>
      <c r="AO162" s="41">
        <v>1746</v>
      </c>
      <c r="AP162" s="110"/>
      <c r="AQ162" s="111"/>
      <c r="AR162" s="126" t="str">
        <f t="shared" si="74"/>
        <v/>
      </c>
      <c r="AS162" s="126" t="str">
        <f t="shared" si="75"/>
        <v/>
      </c>
      <c r="AT162" s="127">
        <v>1693</v>
      </c>
      <c r="AU162" s="128"/>
      <c r="AV162" s="129"/>
      <c r="AW162" s="126" t="str">
        <f t="shared" si="76"/>
        <v/>
      </c>
      <c r="AX162" s="126" t="str">
        <f t="shared" si="77"/>
        <v/>
      </c>
      <c r="AY162" s="64" t="str">
        <f t="shared" si="78"/>
        <v/>
      </c>
      <c r="AZ162" s="97"/>
      <c r="BA162" s="68"/>
      <c r="BB162" s="68"/>
      <c r="BC162" s="68"/>
      <c r="BD162" s="68"/>
      <c r="BE162" s="15"/>
      <c r="BF162" s="5">
        <f t="shared" si="79"/>
        <v>14910</v>
      </c>
      <c r="BG162" s="42">
        <v>8260</v>
      </c>
      <c r="BH162" s="42"/>
      <c r="BI162" s="42"/>
      <c r="BJ162" s="42">
        <v>6650</v>
      </c>
      <c r="BK162" s="42"/>
      <c r="BL162" s="42"/>
      <c r="BM162" s="15"/>
    </row>
    <row r="163" spans="1:65" outlineLevel="5">
      <c r="A163" s="22">
        <f t="shared" ref="A163:A234" si="81">MONTH(B163)</f>
        <v>5</v>
      </c>
      <c r="B163" s="9">
        <f t="shared" si="80"/>
        <v>44326</v>
      </c>
      <c r="C163" s="51">
        <v>354903</v>
      </c>
      <c r="D163" s="64">
        <f t="shared" si="69"/>
        <v>38.5</v>
      </c>
      <c r="E163" s="12">
        <v>38</v>
      </c>
      <c r="F163" s="12">
        <v>38</v>
      </c>
      <c r="G163" s="12">
        <v>38</v>
      </c>
      <c r="H163" s="12">
        <v>42</v>
      </c>
      <c r="I163" s="12">
        <v>37</v>
      </c>
      <c r="J163" s="12">
        <v>37</v>
      </c>
      <c r="K163" s="12">
        <v>37</v>
      </c>
      <c r="L163" s="12">
        <v>41</v>
      </c>
      <c r="M163" s="74" t="str">
        <f t="shared" si="70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71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72"/>
        <v/>
      </c>
      <c r="AF163" s="41"/>
      <c r="AG163" s="41"/>
      <c r="AH163" s="41"/>
      <c r="AI163" s="41"/>
      <c r="AJ163" s="41"/>
      <c r="AK163" s="41"/>
      <c r="AL163" s="41"/>
      <c r="AM163" s="41"/>
      <c r="AN163" s="45">
        <f t="shared" si="73"/>
        <v>22.710706150341686</v>
      </c>
      <c r="AO163" s="41">
        <v>1756</v>
      </c>
      <c r="AP163" s="110"/>
      <c r="AQ163" s="111"/>
      <c r="AR163" s="126" t="str">
        <f t="shared" si="74"/>
        <v/>
      </c>
      <c r="AS163" s="126" t="str">
        <f t="shared" si="75"/>
        <v/>
      </c>
      <c r="AT163" s="127">
        <v>1702</v>
      </c>
      <c r="AU163" s="128"/>
      <c r="AV163" s="129"/>
      <c r="AW163" s="126" t="str">
        <f t="shared" si="76"/>
        <v/>
      </c>
      <c r="AX163" s="126" t="str">
        <f t="shared" si="77"/>
        <v/>
      </c>
      <c r="AY163" s="64" t="str">
        <f t="shared" si="78"/>
        <v/>
      </c>
      <c r="AZ163" s="97">
        <v>80</v>
      </c>
      <c r="BA163" s="68"/>
      <c r="BB163" s="68"/>
      <c r="BC163" s="68"/>
      <c r="BD163" s="68"/>
      <c r="BE163" s="15"/>
      <c r="BF163" s="5">
        <f t="shared" si="79"/>
        <v>17013</v>
      </c>
      <c r="BG163" s="42">
        <v>8270</v>
      </c>
      <c r="BH163" s="42"/>
      <c r="BI163" s="42"/>
      <c r="BJ163" s="42">
        <v>8743</v>
      </c>
      <c r="BK163" s="42"/>
      <c r="BL163" s="42"/>
      <c r="BM163" s="15"/>
    </row>
    <row r="164" spans="1:65" outlineLevel="5">
      <c r="A164" s="22">
        <f t="shared" si="81"/>
        <v>5</v>
      </c>
      <c r="B164" s="9">
        <f t="shared" si="80"/>
        <v>44327</v>
      </c>
      <c r="C164" s="51">
        <v>365574</v>
      </c>
      <c r="D164" s="64">
        <f t="shared" si="69"/>
        <v>38.299999999999997</v>
      </c>
      <c r="E164" s="12">
        <v>38</v>
      </c>
      <c r="F164" s="12">
        <v>37</v>
      </c>
      <c r="G164" s="12">
        <v>39</v>
      </c>
      <c r="H164" s="12">
        <v>41</v>
      </c>
      <c r="I164" s="12">
        <v>37</v>
      </c>
      <c r="J164" s="12">
        <v>36</v>
      </c>
      <c r="K164" s="12">
        <v>38</v>
      </c>
      <c r="L164" s="12">
        <v>40</v>
      </c>
      <c r="M164" s="74" t="str">
        <f t="shared" si="70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71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72"/>
        <v/>
      </c>
      <c r="AF164" s="41"/>
      <c r="AG164" s="41"/>
      <c r="AH164" s="41"/>
      <c r="AI164" s="41"/>
      <c r="AJ164" s="41"/>
      <c r="AK164" s="41"/>
      <c r="AL164" s="41"/>
      <c r="AM164" s="41"/>
      <c r="AN164" s="45">
        <f t="shared" si="73"/>
        <v>21.257995735607675</v>
      </c>
      <c r="AO164" s="41">
        <v>1876</v>
      </c>
      <c r="AP164" s="110"/>
      <c r="AQ164" s="111"/>
      <c r="AR164" s="126" t="str">
        <f t="shared" si="74"/>
        <v/>
      </c>
      <c r="AS164" s="126" t="str">
        <f t="shared" si="75"/>
        <v/>
      </c>
      <c r="AT164" s="127">
        <v>1725</v>
      </c>
      <c r="AU164" s="128"/>
      <c r="AV164" s="129"/>
      <c r="AW164" s="126" t="str">
        <f t="shared" si="76"/>
        <v/>
      </c>
      <c r="AX164" s="126" t="str">
        <f t="shared" si="77"/>
        <v/>
      </c>
      <c r="AY164" s="64" t="str">
        <f t="shared" si="78"/>
        <v/>
      </c>
      <c r="AZ164" s="97">
        <v>80</v>
      </c>
      <c r="BA164" s="68"/>
      <c r="BB164" s="68"/>
      <c r="BC164" s="68"/>
      <c r="BD164" s="68"/>
      <c r="BE164" s="15"/>
      <c r="BF164" s="5">
        <f t="shared" si="79"/>
        <v>15113</v>
      </c>
      <c r="BG164" s="42">
        <v>3760</v>
      </c>
      <c r="BH164" s="42"/>
      <c r="BI164" s="42"/>
      <c r="BJ164" s="42">
        <v>11353</v>
      </c>
      <c r="BK164" s="42"/>
      <c r="BL164" s="42"/>
      <c r="BM164" s="15"/>
    </row>
    <row r="165" spans="1:65" outlineLevel="5">
      <c r="A165" s="22">
        <f t="shared" si="81"/>
        <v>5</v>
      </c>
      <c r="B165" s="9">
        <f t="shared" si="80"/>
        <v>44328</v>
      </c>
      <c r="C165" s="51">
        <v>376106</v>
      </c>
      <c r="D165" s="64">
        <f t="shared" si="69"/>
        <v>37.799999999999997</v>
      </c>
      <c r="E165" s="12">
        <v>37</v>
      </c>
      <c r="F165" s="12">
        <v>37</v>
      </c>
      <c r="G165" s="12">
        <v>38</v>
      </c>
      <c r="H165" s="12">
        <v>41</v>
      </c>
      <c r="I165" s="12">
        <v>36</v>
      </c>
      <c r="J165" s="12">
        <v>36</v>
      </c>
      <c r="K165" s="12">
        <v>37</v>
      </c>
      <c r="L165" s="12">
        <v>40</v>
      </c>
      <c r="M165" s="74">
        <f t="shared" si="70"/>
        <v>7.2</v>
      </c>
      <c r="N165" s="83">
        <v>7.1</v>
      </c>
      <c r="O165" s="83">
        <v>7.1</v>
      </c>
      <c r="P165" s="83">
        <v>7.1</v>
      </c>
      <c r="Q165" s="83">
        <v>7.1</v>
      </c>
      <c r="R165" s="83">
        <v>7.4</v>
      </c>
      <c r="S165" s="83">
        <v>7.2</v>
      </c>
      <c r="T165" s="83"/>
      <c r="U165" s="83"/>
      <c r="V165" s="5" t="str">
        <f t="shared" si="71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72"/>
        <v/>
      </c>
      <c r="AF165" s="41"/>
      <c r="AG165" s="41"/>
      <c r="AH165" s="41"/>
      <c r="AI165" s="41"/>
      <c r="AJ165" s="41"/>
      <c r="AK165" s="41"/>
      <c r="AL165" s="41"/>
      <c r="AM165" s="41"/>
      <c r="AN165" s="45">
        <f t="shared" si="73"/>
        <v>22.229654403567448</v>
      </c>
      <c r="AO165" s="41">
        <v>1794</v>
      </c>
      <c r="AP165" s="110"/>
      <c r="AQ165" s="111"/>
      <c r="AR165" s="126" t="str">
        <f t="shared" si="74"/>
        <v/>
      </c>
      <c r="AS165" s="126" t="str">
        <f t="shared" si="75"/>
        <v/>
      </c>
      <c r="AT165" s="127">
        <v>1707</v>
      </c>
      <c r="AU165" s="128"/>
      <c r="AV165" s="129"/>
      <c r="AW165" s="126" t="str">
        <f t="shared" si="76"/>
        <v/>
      </c>
      <c r="AX165" s="126" t="str">
        <f t="shared" si="77"/>
        <v/>
      </c>
      <c r="AY165" s="64" t="str">
        <f t="shared" si="78"/>
        <v/>
      </c>
      <c r="AZ165" s="97">
        <v>79.900000000000006</v>
      </c>
      <c r="BA165" s="68"/>
      <c r="BB165" s="68"/>
      <c r="BC165" s="68"/>
      <c r="BD165" s="68"/>
      <c r="BE165" s="15"/>
      <c r="BF165" s="5">
        <f t="shared" si="79"/>
        <v>10779</v>
      </c>
      <c r="BG165" s="42">
        <v>0</v>
      </c>
      <c r="BH165" s="42"/>
      <c r="BI165" s="42"/>
      <c r="BJ165" s="42">
        <v>10779</v>
      </c>
      <c r="BK165" s="42"/>
      <c r="BL165" s="42"/>
      <c r="BM165" s="15"/>
    </row>
    <row r="166" spans="1:65" outlineLevel="5">
      <c r="A166" s="22">
        <f t="shared" si="81"/>
        <v>5</v>
      </c>
      <c r="B166" s="9">
        <f t="shared" si="80"/>
        <v>44329</v>
      </c>
      <c r="C166" s="51">
        <v>376236</v>
      </c>
      <c r="D166" s="64">
        <f t="shared" si="69"/>
        <v>37</v>
      </c>
      <c r="E166" s="12">
        <v>36</v>
      </c>
      <c r="F166" s="12">
        <v>36</v>
      </c>
      <c r="G166" s="12">
        <v>38</v>
      </c>
      <c r="H166" s="12">
        <v>40</v>
      </c>
      <c r="I166" s="12">
        <v>35</v>
      </c>
      <c r="J166" s="12">
        <v>35</v>
      </c>
      <c r="K166" s="12">
        <v>37</v>
      </c>
      <c r="L166" s="12">
        <v>39</v>
      </c>
      <c r="M166" s="74" t="str">
        <f t="shared" si="70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71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72"/>
        <v/>
      </c>
      <c r="AF166" s="41"/>
      <c r="AG166" s="41"/>
      <c r="AH166" s="41"/>
      <c r="AI166" s="41"/>
      <c r="AJ166" s="41"/>
      <c r="AK166" s="41"/>
      <c r="AL166" s="41"/>
      <c r="AM166" s="41"/>
      <c r="AN166" s="45">
        <f t="shared" si="73"/>
        <v>22.106430155210642</v>
      </c>
      <c r="AO166" s="41">
        <v>1804</v>
      </c>
      <c r="AP166" s="110">
        <v>3.44</v>
      </c>
      <c r="AQ166" s="111">
        <v>2.52</v>
      </c>
      <c r="AR166" s="126">
        <f t="shared" si="74"/>
        <v>73.255813953488371</v>
      </c>
      <c r="AS166" s="126">
        <f t="shared" si="75"/>
        <v>26.744186046511629</v>
      </c>
      <c r="AT166" s="127">
        <v>1697</v>
      </c>
      <c r="AU166" s="128">
        <v>2.0499999999999998</v>
      </c>
      <c r="AV166" s="129">
        <v>1.24</v>
      </c>
      <c r="AW166" s="126">
        <f t="shared" si="76"/>
        <v>60.487804878048792</v>
      </c>
      <c r="AX166" s="126">
        <f t="shared" si="77"/>
        <v>39.512195121951208</v>
      </c>
      <c r="AY166" s="64">
        <f t="shared" si="78"/>
        <v>44.111307074270009</v>
      </c>
      <c r="AZ166" s="97">
        <v>78.5</v>
      </c>
      <c r="BA166" s="68"/>
      <c r="BB166" s="68"/>
      <c r="BC166" s="68"/>
      <c r="BD166" s="68"/>
      <c r="BE166" s="15"/>
      <c r="BF166" s="5">
        <f t="shared" si="79"/>
        <v>12704</v>
      </c>
      <c r="BG166" s="42">
        <v>0</v>
      </c>
      <c r="BH166" s="42"/>
      <c r="BI166" s="42"/>
      <c r="BJ166" s="42">
        <v>12704</v>
      </c>
      <c r="BK166" s="42"/>
      <c r="BL166" s="42"/>
      <c r="BM166" s="15"/>
    </row>
    <row r="167" spans="1:65" outlineLevel="5">
      <c r="A167" s="22">
        <f t="shared" si="81"/>
        <v>5</v>
      </c>
      <c r="B167" s="9">
        <f t="shared" si="80"/>
        <v>44330</v>
      </c>
      <c r="C167" s="51">
        <v>378875</v>
      </c>
      <c r="D167" s="64">
        <f t="shared" si="69"/>
        <v>36.799999999999997</v>
      </c>
      <c r="E167" s="12">
        <v>35</v>
      </c>
      <c r="F167" s="12">
        <v>37</v>
      </c>
      <c r="G167" s="12">
        <v>38</v>
      </c>
      <c r="H167" s="12">
        <v>39</v>
      </c>
      <c r="I167" s="12">
        <v>34</v>
      </c>
      <c r="J167" s="12">
        <v>36</v>
      </c>
      <c r="K167" s="12">
        <v>37</v>
      </c>
      <c r="L167" s="12">
        <v>38</v>
      </c>
      <c r="M167" s="74" t="str">
        <f t="shared" si="70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71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72"/>
        <v/>
      </c>
      <c r="AF167" s="41"/>
      <c r="AG167" s="41"/>
      <c r="AH167" s="41"/>
      <c r="AI167" s="41"/>
      <c r="AJ167" s="41"/>
      <c r="AK167" s="41"/>
      <c r="AL167" s="41"/>
      <c r="AM167" s="41"/>
      <c r="AN167" s="45">
        <f t="shared" si="73"/>
        <v>22.646223736513345</v>
      </c>
      <c r="AO167" s="41">
        <v>1761</v>
      </c>
      <c r="AP167" s="110"/>
      <c r="AQ167" s="111"/>
      <c r="AR167" s="126" t="str">
        <f t="shared" si="74"/>
        <v/>
      </c>
      <c r="AS167" s="126" t="str">
        <f t="shared" si="75"/>
        <v/>
      </c>
      <c r="AT167" s="127">
        <v>1711</v>
      </c>
      <c r="AU167" s="128"/>
      <c r="AV167" s="129"/>
      <c r="AW167" s="126" t="str">
        <f t="shared" si="76"/>
        <v/>
      </c>
      <c r="AX167" s="126" t="str">
        <f t="shared" si="77"/>
        <v/>
      </c>
      <c r="AY167" s="64" t="str">
        <f t="shared" si="78"/>
        <v/>
      </c>
      <c r="AZ167" s="97">
        <v>78.900000000000006</v>
      </c>
      <c r="BA167" s="68"/>
      <c r="BB167" s="68"/>
      <c r="BC167" s="68"/>
      <c r="BD167" s="68"/>
      <c r="BE167" s="15"/>
      <c r="BF167" s="5">
        <f t="shared" si="79"/>
        <v>11116</v>
      </c>
      <c r="BG167" s="42">
        <v>0</v>
      </c>
      <c r="BH167" s="42"/>
      <c r="BI167" s="42"/>
      <c r="BJ167" s="42">
        <v>11116</v>
      </c>
      <c r="BK167" s="42"/>
      <c r="BL167" s="42"/>
      <c r="BM167" s="15"/>
    </row>
    <row r="168" spans="1:65" outlineLevel="5">
      <c r="A168" s="22">
        <f t="shared" si="81"/>
        <v>5</v>
      </c>
      <c r="B168" s="9">
        <f t="shared" si="80"/>
        <v>44331</v>
      </c>
      <c r="C168" s="51">
        <v>402018</v>
      </c>
      <c r="D168" s="64">
        <f t="shared" si="69"/>
        <v>36.299999999999997</v>
      </c>
      <c r="E168" s="12">
        <v>35</v>
      </c>
      <c r="F168" s="12">
        <v>36</v>
      </c>
      <c r="G168" s="12">
        <v>38</v>
      </c>
      <c r="H168" s="12">
        <v>38</v>
      </c>
      <c r="I168" s="12">
        <v>34</v>
      </c>
      <c r="J168" s="12">
        <v>35</v>
      </c>
      <c r="K168" s="12">
        <v>37</v>
      </c>
      <c r="L168" s="12">
        <v>37</v>
      </c>
      <c r="M168" s="74" t="str">
        <f t="shared" si="70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71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72"/>
        <v/>
      </c>
      <c r="AF168" s="41"/>
      <c r="AG168" s="41"/>
      <c r="AH168" s="41"/>
      <c r="AI168" s="41"/>
      <c r="AJ168" s="41"/>
      <c r="AK168" s="41"/>
      <c r="AL168" s="41"/>
      <c r="AM168" s="41"/>
      <c r="AN168" s="45">
        <f t="shared" si="73"/>
        <v>22.130965593784683</v>
      </c>
      <c r="AO168" s="41">
        <v>1802</v>
      </c>
      <c r="AP168" s="110"/>
      <c r="AQ168" s="111"/>
      <c r="AR168" s="126" t="str">
        <f t="shared" si="74"/>
        <v/>
      </c>
      <c r="AS168" s="126" t="str">
        <f t="shared" si="75"/>
        <v/>
      </c>
      <c r="AT168" s="127">
        <v>1710</v>
      </c>
      <c r="AU168" s="128"/>
      <c r="AV168" s="129"/>
      <c r="AW168" s="126" t="str">
        <f t="shared" si="76"/>
        <v/>
      </c>
      <c r="AX168" s="126" t="str">
        <f t="shared" si="77"/>
        <v/>
      </c>
      <c r="AY168" s="64" t="str">
        <f t="shared" si="78"/>
        <v/>
      </c>
      <c r="AZ168" s="97"/>
      <c r="BA168" s="68"/>
      <c r="BB168" s="68"/>
      <c r="BC168" s="68"/>
      <c r="BD168" s="68"/>
      <c r="BE168" s="15"/>
      <c r="BF168" s="5">
        <f t="shared" si="79"/>
        <v>9324</v>
      </c>
      <c r="BG168" s="42">
        <v>0</v>
      </c>
      <c r="BH168" s="42"/>
      <c r="BI168" s="42"/>
      <c r="BJ168" s="42">
        <v>9324</v>
      </c>
      <c r="BK168" s="42"/>
      <c r="BL168" s="42"/>
      <c r="BM168" s="15"/>
    </row>
    <row r="169" spans="1:65" outlineLevel="5">
      <c r="A169" s="22">
        <f t="shared" si="81"/>
        <v>5</v>
      </c>
      <c r="B169" s="9">
        <f t="shared" si="80"/>
        <v>44332</v>
      </c>
      <c r="C169" s="51">
        <v>455948</v>
      </c>
      <c r="D169" s="64">
        <f t="shared" si="69"/>
        <v>36.5</v>
      </c>
      <c r="E169" s="12">
        <v>35</v>
      </c>
      <c r="F169" s="12">
        <v>36</v>
      </c>
      <c r="G169" s="12">
        <v>39</v>
      </c>
      <c r="H169" s="12">
        <v>38</v>
      </c>
      <c r="I169" s="12">
        <v>34</v>
      </c>
      <c r="J169" s="12">
        <v>35</v>
      </c>
      <c r="K169" s="12">
        <v>38</v>
      </c>
      <c r="L169" s="12">
        <v>37</v>
      </c>
      <c r="M169" s="74" t="str">
        <f t="shared" si="70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71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72"/>
        <v/>
      </c>
      <c r="AF169" s="41"/>
      <c r="AG169" s="41"/>
      <c r="AH169" s="41"/>
      <c r="AI169" s="41"/>
      <c r="AJ169" s="41"/>
      <c r="AK169" s="41"/>
      <c r="AL169" s="41"/>
      <c r="AM169" s="41"/>
      <c r="AN169" s="45">
        <f t="shared" si="73"/>
        <v>26.271409749670621</v>
      </c>
      <c r="AO169" s="41">
        <v>1518</v>
      </c>
      <c r="AP169" s="110"/>
      <c r="AQ169" s="111"/>
      <c r="AR169" s="126" t="str">
        <f t="shared" si="74"/>
        <v/>
      </c>
      <c r="AS169" s="126" t="str">
        <f t="shared" si="75"/>
        <v/>
      </c>
      <c r="AT169" s="127">
        <v>1709</v>
      </c>
      <c r="AU169" s="128"/>
      <c r="AV169" s="129"/>
      <c r="AW169" s="126" t="str">
        <f t="shared" si="76"/>
        <v/>
      </c>
      <c r="AX169" s="126" t="str">
        <f t="shared" si="77"/>
        <v/>
      </c>
      <c r="AY169" s="64" t="str">
        <f t="shared" si="78"/>
        <v/>
      </c>
      <c r="AZ169" s="97"/>
      <c r="BA169" s="68"/>
      <c r="BB169" s="68"/>
      <c r="BC169" s="68"/>
      <c r="BD169" s="68"/>
      <c r="BE169" s="15"/>
      <c r="BF169" s="5">
        <f t="shared" si="79"/>
        <v>14921</v>
      </c>
      <c r="BG169" s="42">
        <v>5360</v>
      </c>
      <c r="BH169" s="42"/>
      <c r="BI169" s="42"/>
      <c r="BJ169" s="42">
        <v>9561</v>
      </c>
      <c r="BK169" s="42"/>
      <c r="BL169" s="42"/>
      <c r="BM169" s="15"/>
    </row>
    <row r="170" spans="1:65" outlineLevel="5">
      <c r="A170" s="22">
        <f t="shared" si="81"/>
        <v>5</v>
      </c>
      <c r="B170" s="9">
        <f t="shared" si="80"/>
        <v>44333</v>
      </c>
      <c r="C170" s="51">
        <v>489472</v>
      </c>
      <c r="D170" s="64">
        <f t="shared" si="69"/>
        <v>36.5</v>
      </c>
      <c r="E170" s="12">
        <v>35</v>
      </c>
      <c r="F170" s="12">
        <v>36</v>
      </c>
      <c r="G170" s="12">
        <v>39</v>
      </c>
      <c r="H170" s="12">
        <v>38</v>
      </c>
      <c r="I170" s="12">
        <v>34</v>
      </c>
      <c r="J170" s="12">
        <v>35</v>
      </c>
      <c r="K170" s="12">
        <v>38</v>
      </c>
      <c r="L170" s="12">
        <v>37</v>
      </c>
      <c r="M170" s="74" t="str">
        <f t="shared" si="70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71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72"/>
        <v/>
      </c>
      <c r="AF170" s="41"/>
      <c r="AG170" s="41"/>
      <c r="AH170" s="41"/>
      <c r="AI170" s="41"/>
      <c r="AJ170" s="41"/>
      <c r="AK170" s="41"/>
      <c r="AL170" s="41"/>
      <c r="AM170" s="41"/>
      <c r="AN170" s="45">
        <f t="shared" si="73"/>
        <v>26.498338870431894</v>
      </c>
      <c r="AO170" s="41">
        <v>1505</v>
      </c>
      <c r="AP170" s="110"/>
      <c r="AQ170" s="111"/>
      <c r="AR170" s="126" t="str">
        <f t="shared" si="74"/>
        <v/>
      </c>
      <c r="AS170" s="126" t="str">
        <f t="shared" si="75"/>
        <v/>
      </c>
      <c r="AT170" s="127">
        <v>1719</v>
      </c>
      <c r="AU170" s="128"/>
      <c r="AV170" s="129"/>
      <c r="AW170" s="126" t="str">
        <f t="shared" si="76"/>
        <v/>
      </c>
      <c r="AX170" s="126" t="str">
        <f t="shared" si="77"/>
        <v/>
      </c>
      <c r="AY170" s="64" t="str">
        <f t="shared" si="78"/>
        <v/>
      </c>
      <c r="AZ170" s="97">
        <v>80</v>
      </c>
      <c r="BA170" s="68"/>
      <c r="BB170" s="68"/>
      <c r="BC170" s="68"/>
      <c r="BD170" s="68"/>
      <c r="BE170" s="15"/>
      <c r="BF170" s="5">
        <f t="shared" si="79"/>
        <v>11416</v>
      </c>
      <c r="BG170" s="42">
        <v>1730</v>
      </c>
      <c r="BH170" s="42"/>
      <c r="BI170" s="42"/>
      <c r="BJ170" s="42">
        <v>9686</v>
      </c>
      <c r="BK170" s="42"/>
      <c r="BL170" s="42"/>
      <c r="BM170" s="15"/>
    </row>
    <row r="171" spans="1:65" outlineLevel="5">
      <c r="A171" s="22">
        <f t="shared" si="81"/>
        <v>5</v>
      </c>
      <c r="B171" s="9">
        <f t="shared" si="80"/>
        <v>44334</v>
      </c>
      <c r="C171" s="51">
        <v>443194</v>
      </c>
      <c r="D171" s="64">
        <f t="shared" si="69"/>
        <v>36</v>
      </c>
      <c r="E171" s="12">
        <v>34</v>
      </c>
      <c r="F171" s="12">
        <v>36</v>
      </c>
      <c r="G171" s="12">
        <v>38</v>
      </c>
      <c r="H171" s="12">
        <v>38</v>
      </c>
      <c r="I171" s="12">
        <v>33</v>
      </c>
      <c r="J171" s="12">
        <v>35</v>
      </c>
      <c r="K171" s="12">
        <v>37</v>
      </c>
      <c r="L171" s="12">
        <v>37</v>
      </c>
      <c r="M171" s="74" t="str">
        <f t="shared" si="70"/>
        <v/>
      </c>
      <c r="N171" s="83"/>
      <c r="O171" s="83"/>
      <c r="P171" s="83"/>
      <c r="Q171" s="83"/>
      <c r="R171" s="83"/>
      <c r="S171" s="83"/>
      <c r="T171" s="83"/>
      <c r="U171" s="83"/>
      <c r="V171" s="5" t="str">
        <f t="shared" si="71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72"/>
        <v/>
      </c>
      <c r="AF171" s="41"/>
      <c r="AG171" s="41"/>
      <c r="AH171" s="41"/>
      <c r="AI171" s="41"/>
      <c r="AJ171" s="41"/>
      <c r="AK171" s="41"/>
      <c r="AL171" s="41"/>
      <c r="AM171" s="41"/>
      <c r="AN171" s="45">
        <f t="shared" si="73"/>
        <v>25.003134796238246</v>
      </c>
      <c r="AO171" s="41">
        <v>1595</v>
      </c>
      <c r="AP171" s="110"/>
      <c r="AQ171" s="111"/>
      <c r="AR171" s="126" t="str">
        <f t="shared" si="74"/>
        <v/>
      </c>
      <c r="AS171" s="126" t="str">
        <f t="shared" si="75"/>
        <v/>
      </c>
      <c r="AT171" s="127">
        <v>1709</v>
      </c>
      <c r="AU171" s="128"/>
      <c r="AV171" s="129"/>
      <c r="AW171" s="126" t="str">
        <f t="shared" si="76"/>
        <v/>
      </c>
      <c r="AX171" s="126" t="str">
        <f t="shared" si="77"/>
        <v/>
      </c>
      <c r="AY171" s="64" t="str">
        <f t="shared" si="78"/>
        <v/>
      </c>
      <c r="AZ171" s="97">
        <v>80</v>
      </c>
      <c r="BA171" s="68"/>
      <c r="BB171" s="68"/>
      <c r="BC171" s="68"/>
      <c r="BD171" s="68"/>
      <c r="BE171" s="15"/>
      <c r="BF171" s="5">
        <f t="shared" si="79"/>
        <v>10977</v>
      </c>
      <c r="BG171" s="42">
        <v>0</v>
      </c>
      <c r="BH171" s="42"/>
      <c r="BI171" s="42"/>
      <c r="BJ171" s="42">
        <v>10977</v>
      </c>
      <c r="BK171" s="42"/>
      <c r="BL171" s="42"/>
      <c r="BM171" s="15"/>
    </row>
    <row r="172" spans="1:65" outlineLevel="5">
      <c r="A172" s="22">
        <f t="shared" si="81"/>
        <v>5</v>
      </c>
      <c r="B172" s="9">
        <f t="shared" si="80"/>
        <v>44335</v>
      </c>
      <c r="C172" s="51">
        <v>427481</v>
      </c>
      <c r="D172" s="64">
        <f t="shared" si="69"/>
        <v>35.5</v>
      </c>
      <c r="E172" s="12">
        <v>34</v>
      </c>
      <c r="F172" s="12">
        <v>36</v>
      </c>
      <c r="G172" s="12">
        <v>37</v>
      </c>
      <c r="H172" s="12">
        <v>37</v>
      </c>
      <c r="I172" s="12">
        <v>33</v>
      </c>
      <c r="J172" s="12">
        <v>35</v>
      </c>
      <c r="K172" s="12">
        <v>36</v>
      </c>
      <c r="L172" s="12">
        <v>36</v>
      </c>
      <c r="M172" s="74">
        <f t="shared" si="70"/>
        <v>7.3</v>
      </c>
      <c r="N172" s="83">
        <v>7.2</v>
      </c>
      <c r="O172" s="83">
        <v>7.2</v>
      </c>
      <c r="P172" s="83">
        <v>7.2</v>
      </c>
      <c r="Q172" s="83">
        <v>7.3</v>
      </c>
      <c r="R172" s="83">
        <v>7.3</v>
      </c>
      <c r="S172" s="83">
        <v>7.4</v>
      </c>
      <c r="T172" s="83"/>
      <c r="U172" s="83"/>
      <c r="V172" s="5" t="str">
        <f t="shared" si="71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72"/>
        <v/>
      </c>
      <c r="AF172" s="41"/>
      <c r="AG172" s="41"/>
      <c r="AH172" s="41"/>
      <c r="AI172" s="41"/>
      <c r="AJ172" s="41"/>
      <c r="AK172" s="41"/>
      <c r="AL172" s="41"/>
      <c r="AM172" s="41"/>
      <c r="AN172" s="45">
        <f t="shared" si="73"/>
        <v>22.893226176808266</v>
      </c>
      <c r="AO172" s="41">
        <v>1742</v>
      </c>
      <c r="AP172" s="110"/>
      <c r="AQ172" s="111"/>
      <c r="AR172" s="126" t="str">
        <f t="shared" si="74"/>
        <v/>
      </c>
      <c r="AS172" s="126" t="str">
        <f t="shared" si="75"/>
        <v/>
      </c>
      <c r="AT172" s="127">
        <v>1710</v>
      </c>
      <c r="AU172" s="128"/>
      <c r="AV172" s="129"/>
      <c r="AW172" s="126" t="str">
        <f t="shared" si="76"/>
        <v/>
      </c>
      <c r="AX172" s="126" t="str">
        <f t="shared" si="77"/>
        <v/>
      </c>
      <c r="AY172" s="64" t="str">
        <f t="shared" si="78"/>
        <v/>
      </c>
      <c r="AZ172" s="97"/>
      <c r="BA172" s="68"/>
      <c r="BB172" s="68"/>
      <c r="BC172" s="68"/>
      <c r="BD172" s="68"/>
      <c r="BE172" s="15"/>
      <c r="BF172" s="5">
        <f t="shared" si="79"/>
        <v>13047</v>
      </c>
      <c r="BG172" s="42">
        <v>0</v>
      </c>
      <c r="BH172" s="42"/>
      <c r="BI172" s="42"/>
      <c r="BJ172" s="42">
        <v>13047</v>
      </c>
      <c r="BK172" s="42"/>
      <c r="BL172" s="42"/>
      <c r="BM172" s="15"/>
    </row>
    <row r="173" spans="1:65" outlineLevel="5">
      <c r="A173" s="22">
        <f t="shared" si="81"/>
        <v>5</v>
      </c>
      <c r="B173" s="9">
        <f t="shared" si="80"/>
        <v>44336</v>
      </c>
      <c r="C173" s="51">
        <v>471576</v>
      </c>
      <c r="D173" s="64">
        <f t="shared" si="69"/>
        <v>35.5</v>
      </c>
      <c r="E173" s="12">
        <v>34</v>
      </c>
      <c r="F173" s="12">
        <v>36</v>
      </c>
      <c r="G173" s="12">
        <v>37</v>
      </c>
      <c r="H173" s="12">
        <v>37</v>
      </c>
      <c r="I173" s="12">
        <v>33</v>
      </c>
      <c r="J173" s="12">
        <v>35</v>
      </c>
      <c r="K173" s="12">
        <v>36</v>
      </c>
      <c r="L173" s="12">
        <v>36</v>
      </c>
      <c r="M173" s="74" t="str">
        <f t="shared" si="70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71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72"/>
        <v/>
      </c>
      <c r="AF173" s="41"/>
      <c r="AG173" s="41"/>
      <c r="AH173" s="41"/>
      <c r="AI173" s="41"/>
      <c r="AJ173" s="41"/>
      <c r="AK173" s="41"/>
      <c r="AL173" s="41"/>
      <c r="AM173" s="41"/>
      <c r="AN173" s="45">
        <f t="shared" si="73"/>
        <v>23.240093240093241</v>
      </c>
      <c r="AO173" s="41">
        <v>1716</v>
      </c>
      <c r="AP173" s="110">
        <v>3.21</v>
      </c>
      <c r="AQ173" s="111">
        <v>2.25</v>
      </c>
      <c r="AR173" s="126">
        <f t="shared" si="74"/>
        <v>70.09345794392523</v>
      </c>
      <c r="AS173" s="126">
        <f t="shared" si="75"/>
        <v>29.90654205607477</v>
      </c>
      <c r="AT173" s="127">
        <v>1676</v>
      </c>
      <c r="AU173" s="128">
        <v>2.0499999999999998</v>
      </c>
      <c r="AV173" s="129">
        <v>1.1000000000000001</v>
      </c>
      <c r="AW173" s="126">
        <f t="shared" si="76"/>
        <v>53.658536585365866</v>
      </c>
      <c r="AX173" s="126">
        <f t="shared" si="77"/>
        <v>46.341463414634134</v>
      </c>
      <c r="AY173" s="64">
        <f t="shared" si="78"/>
        <v>50.59649122807015</v>
      </c>
      <c r="AZ173" s="97">
        <v>81.3</v>
      </c>
      <c r="BA173" s="68"/>
      <c r="BB173" s="68"/>
      <c r="BC173" s="68"/>
      <c r="BD173" s="68"/>
      <c r="BE173" s="15"/>
      <c r="BF173" s="5">
        <f t="shared" si="79"/>
        <v>10142</v>
      </c>
      <c r="BG173" s="42">
        <v>3520</v>
      </c>
      <c r="BH173" s="42"/>
      <c r="BI173" s="42"/>
      <c r="BJ173" s="42">
        <v>6622</v>
      </c>
      <c r="BK173" s="42"/>
      <c r="BL173" s="42"/>
      <c r="BM173" s="15"/>
    </row>
    <row r="174" spans="1:65" outlineLevel="5">
      <c r="A174" s="22">
        <f t="shared" si="81"/>
        <v>5</v>
      </c>
      <c r="B174" s="9">
        <f t="shared" si="80"/>
        <v>44337</v>
      </c>
      <c r="C174" s="51">
        <v>491083</v>
      </c>
      <c r="D174" s="64">
        <f t="shared" si="69"/>
        <v>35.799999999999997</v>
      </c>
      <c r="E174" s="12">
        <v>35</v>
      </c>
      <c r="F174" s="12">
        <v>36</v>
      </c>
      <c r="G174" s="12">
        <v>37</v>
      </c>
      <c r="H174" s="12">
        <v>37</v>
      </c>
      <c r="I174" s="12">
        <v>34</v>
      </c>
      <c r="J174" s="12">
        <v>35</v>
      </c>
      <c r="K174" s="12">
        <v>36</v>
      </c>
      <c r="L174" s="12">
        <v>36</v>
      </c>
      <c r="M174" s="74" t="str">
        <f t="shared" si="70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71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72"/>
        <v/>
      </c>
      <c r="AF174" s="41"/>
      <c r="AG174" s="41"/>
      <c r="AH174" s="41"/>
      <c r="AI174" s="41"/>
      <c r="AJ174" s="41"/>
      <c r="AK174" s="41"/>
      <c r="AL174" s="41"/>
      <c r="AM174" s="41"/>
      <c r="AN174" s="45">
        <f t="shared" si="73"/>
        <v>23.723973825104103</v>
      </c>
      <c r="AO174" s="41">
        <v>1681</v>
      </c>
      <c r="AP174" s="110"/>
      <c r="AQ174" s="111"/>
      <c r="AR174" s="126" t="str">
        <f t="shared" si="74"/>
        <v/>
      </c>
      <c r="AS174" s="126" t="str">
        <f t="shared" si="75"/>
        <v/>
      </c>
      <c r="AT174" s="127">
        <v>1696</v>
      </c>
      <c r="AU174" s="128"/>
      <c r="AV174" s="129"/>
      <c r="AW174" s="126" t="str">
        <f t="shared" si="76"/>
        <v/>
      </c>
      <c r="AX174" s="126" t="str">
        <f t="shared" si="77"/>
        <v/>
      </c>
      <c r="AY174" s="64" t="str">
        <f t="shared" si="78"/>
        <v/>
      </c>
      <c r="AZ174" s="97">
        <v>80.099999999999994</v>
      </c>
      <c r="BA174" s="68"/>
      <c r="BB174" s="68"/>
      <c r="BC174" s="68"/>
      <c r="BD174" s="68"/>
      <c r="BE174" s="15"/>
      <c r="BF174" s="5">
        <f t="shared" si="79"/>
        <v>14909</v>
      </c>
      <c r="BG174" s="42">
        <v>8240</v>
      </c>
      <c r="BH174" s="42"/>
      <c r="BI174" s="42"/>
      <c r="BJ174" s="42">
        <v>6669</v>
      </c>
      <c r="BK174" s="42"/>
      <c r="BL174" s="42"/>
      <c r="BM174" s="15"/>
    </row>
    <row r="175" spans="1:65" outlineLevel="5">
      <c r="A175" s="22">
        <f t="shared" si="81"/>
        <v>5</v>
      </c>
      <c r="B175" s="9">
        <f t="shared" si="80"/>
        <v>44338</v>
      </c>
      <c r="C175" s="51">
        <v>438010</v>
      </c>
      <c r="D175" s="64">
        <f t="shared" si="69"/>
        <v>36</v>
      </c>
      <c r="E175" s="12">
        <v>35</v>
      </c>
      <c r="F175" s="12">
        <v>36</v>
      </c>
      <c r="G175" s="12">
        <v>38</v>
      </c>
      <c r="H175" s="12">
        <v>37</v>
      </c>
      <c r="I175" s="12">
        <v>34</v>
      </c>
      <c r="J175" s="12">
        <v>35</v>
      </c>
      <c r="K175" s="12">
        <v>37</v>
      </c>
      <c r="L175" s="12">
        <v>36</v>
      </c>
      <c r="M175" s="74" t="str">
        <f t="shared" si="70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71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72"/>
        <v/>
      </c>
      <c r="AF175" s="41"/>
      <c r="AG175" s="41"/>
      <c r="AH175" s="41"/>
      <c r="AI175" s="41"/>
      <c r="AJ175" s="41"/>
      <c r="AK175" s="41"/>
      <c r="AL175" s="41"/>
      <c r="AM175" s="41"/>
      <c r="AN175" s="45">
        <f t="shared" si="73"/>
        <v>26.133682830930539</v>
      </c>
      <c r="AO175" s="41">
        <v>1526</v>
      </c>
      <c r="AP175" s="110"/>
      <c r="AQ175" s="111"/>
      <c r="AR175" s="126" t="str">
        <f t="shared" si="74"/>
        <v/>
      </c>
      <c r="AS175" s="126" t="str">
        <f t="shared" si="75"/>
        <v/>
      </c>
      <c r="AT175" s="127">
        <v>1702</v>
      </c>
      <c r="AU175" s="128"/>
      <c r="AV175" s="129"/>
      <c r="AW175" s="126" t="str">
        <f t="shared" si="76"/>
        <v/>
      </c>
      <c r="AX175" s="126" t="str">
        <f t="shared" si="77"/>
        <v/>
      </c>
      <c r="AY175" s="64" t="str">
        <f t="shared" si="78"/>
        <v/>
      </c>
      <c r="AZ175" s="97"/>
      <c r="BA175" s="68"/>
      <c r="BB175" s="68"/>
      <c r="BC175" s="68"/>
      <c r="BD175" s="68"/>
      <c r="BE175" s="15"/>
      <c r="BF175" s="5">
        <f t="shared" si="79"/>
        <v>14960</v>
      </c>
      <c r="BG175" s="42">
        <v>8290</v>
      </c>
      <c r="BH175" s="42"/>
      <c r="BI175" s="42"/>
      <c r="BJ175" s="42">
        <v>6670</v>
      </c>
      <c r="BK175" s="42"/>
      <c r="BL175" s="42"/>
      <c r="BM175" s="15"/>
    </row>
    <row r="176" spans="1:65" outlineLevel="5">
      <c r="A176" s="22">
        <f t="shared" si="81"/>
        <v>5</v>
      </c>
      <c r="B176" s="9">
        <f t="shared" si="80"/>
        <v>44339</v>
      </c>
      <c r="C176" s="51">
        <v>396078</v>
      </c>
      <c r="D176" s="64">
        <f t="shared" si="69"/>
        <v>36</v>
      </c>
      <c r="E176" s="12">
        <v>36</v>
      </c>
      <c r="F176" s="12">
        <v>36</v>
      </c>
      <c r="G176" s="12">
        <v>37</v>
      </c>
      <c r="H176" s="12">
        <v>37</v>
      </c>
      <c r="I176" s="12">
        <v>35</v>
      </c>
      <c r="J176" s="12">
        <v>35</v>
      </c>
      <c r="K176" s="12">
        <v>36</v>
      </c>
      <c r="L176" s="12">
        <v>36</v>
      </c>
      <c r="M176" s="74" t="str">
        <f t="shared" si="70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71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72"/>
        <v/>
      </c>
      <c r="AF176" s="41"/>
      <c r="AG176" s="41"/>
      <c r="AH176" s="41"/>
      <c r="AI176" s="41"/>
      <c r="AJ176" s="41"/>
      <c r="AK176" s="41"/>
      <c r="AL176" s="41"/>
      <c r="AM176" s="41"/>
      <c r="AN176" s="45">
        <f t="shared" si="73"/>
        <v>26.306068601583114</v>
      </c>
      <c r="AO176" s="41">
        <v>1516</v>
      </c>
      <c r="AP176" s="110"/>
      <c r="AQ176" s="111"/>
      <c r="AR176" s="126" t="str">
        <f t="shared" si="74"/>
        <v/>
      </c>
      <c r="AS176" s="126" t="str">
        <f t="shared" si="75"/>
        <v/>
      </c>
      <c r="AT176" s="127">
        <v>1683</v>
      </c>
      <c r="AU176" s="128"/>
      <c r="AV176" s="129"/>
      <c r="AW176" s="126" t="str">
        <f t="shared" si="76"/>
        <v/>
      </c>
      <c r="AX176" s="126" t="str">
        <f t="shared" si="77"/>
        <v/>
      </c>
      <c r="AY176" s="64" t="str">
        <f t="shared" si="78"/>
        <v/>
      </c>
      <c r="AZ176" s="97"/>
      <c r="BA176" s="68"/>
      <c r="BB176" s="68"/>
      <c r="BC176" s="68"/>
      <c r="BD176" s="68"/>
      <c r="BE176" s="15"/>
      <c r="BF176" s="5">
        <f t="shared" si="79"/>
        <v>14991</v>
      </c>
      <c r="BG176" s="42">
        <v>8320</v>
      </c>
      <c r="BH176" s="42"/>
      <c r="BI176" s="42"/>
      <c r="BJ176" s="42">
        <v>6671</v>
      </c>
      <c r="BK176" s="42"/>
      <c r="BL176" s="42"/>
      <c r="BM176" s="15"/>
    </row>
    <row r="177" spans="1:65" outlineLevel="5">
      <c r="A177" s="22">
        <f t="shared" si="81"/>
        <v>5</v>
      </c>
      <c r="B177" s="9">
        <f t="shared" si="80"/>
        <v>44340</v>
      </c>
      <c r="C177" s="51">
        <v>395749</v>
      </c>
      <c r="D177" s="64">
        <f t="shared" si="69"/>
        <v>36.299999999999997</v>
      </c>
      <c r="E177" s="12">
        <v>36</v>
      </c>
      <c r="F177" s="12">
        <v>36</v>
      </c>
      <c r="G177" s="12">
        <v>38</v>
      </c>
      <c r="H177" s="12">
        <v>37</v>
      </c>
      <c r="I177" s="12">
        <v>35</v>
      </c>
      <c r="J177" s="12">
        <v>35</v>
      </c>
      <c r="K177" s="12">
        <v>37</v>
      </c>
      <c r="L177" s="12">
        <v>36</v>
      </c>
      <c r="M177" s="74" t="str">
        <f t="shared" si="70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71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72"/>
        <v/>
      </c>
      <c r="AF177" s="41"/>
      <c r="AG177" s="41"/>
      <c r="AH177" s="41"/>
      <c r="AI177" s="41"/>
      <c r="AJ177" s="41"/>
      <c r="AK177" s="41"/>
      <c r="AL177" s="41"/>
      <c r="AM177" s="41"/>
      <c r="AN177" s="45">
        <f t="shared" si="73"/>
        <v>25.629820051413883</v>
      </c>
      <c r="AO177" s="41">
        <v>1556</v>
      </c>
      <c r="AP177" s="110"/>
      <c r="AQ177" s="111"/>
      <c r="AR177" s="126" t="str">
        <f t="shared" si="74"/>
        <v/>
      </c>
      <c r="AS177" s="126" t="str">
        <f t="shared" si="75"/>
        <v/>
      </c>
      <c r="AT177" s="127">
        <v>1699</v>
      </c>
      <c r="AU177" s="128"/>
      <c r="AV177" s="129"/>
      <c r="AW177" s="126" t="str">
        <f t="shared" si="76"/>
        <v/>
      </c>
      <c r="AX177" s="126" t="str">
        <f t="shared" si="77"/>
        <v/>
      </c>
      <c r="AY177" s="64" t="str">
        <f t="shared" si="78"/>
        <v/>
      </c>
      <c r="AZ177" s="97">
        <v>80</v>
      </c>
      <c r="BA177" s="68"/>
      <c r="BB177" s="68"/>
      <c r="BC177" s="68"/>
      <c r="BD177" s="68"/>
      <c r="BE177" s="15"/>
      <c r="BF177" s="5">
        <f t="shared" si="79"/>
        <v>14907</v>
      </c>
      <c r="BG177" s="42">
        <v>8330</v>
      </c>
      <c r="BH177" s="42"/>
      <c r="BI177" s="42"/>
      <c r="BJ177" s="42">
        <v>6577</v>
      </c>
      <c r="BK177" s="42"/>
      <c r="BL177" s="42"/>
      <c r="BM177" s="15"/>
    </row>
    <row r="178" spans="1:65" outlineLevel="5">
      <c r="A178" s="22">
        <f t="shared" si="81"/>
        <v>5</v>
      </c>
      <c r="B178" s="9">
        <f t="shared" si="80"/>
        <v>44341</v>
      </c>
      <c r="C178" s="51">
        <v>405981</v>
      </c>
      <c r="D178" s="64">
        <f t="shared" si="69"/>
        <v>37</v>
      </c>
      <c r="E178" s="12">
        <v>36</v>
      </c>
      <c r="F178" s="12">
        <v>37</v>
      </c>
      <c r="G178" s="12">
        <v>39</v>
      </c>
      <c r="H178" s="12">
        <v>38</v>
      </c>
      <c r="I178" s="12">
        <v>35</v>
      </c>
      <c r="J178" s="12">
        <v>36</v>
      </c>
      <c r="K178" s="12">
        <v>38</v>
      </c>
      <c r="L178" s="12">
        <v>37</v>
      </c>
      <c r="M178" s="74" t="str">
        <f t="shared" si="70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71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72"/>
        <v/>
      </c>
      <c r="AF178" s="41"/>
      <c r="AG178" s="41"/>
      <c r="AH178" s="41"/>
      <c r="AI178" s="41"/>
      <c r="AJ178" s="41"/>
      <c r="AK178" s="41"/>
      <c r="AL178" s="41"/>
      <c r="AM178" s="41"/>
      <c r="AN178" s="45">
        <f t="shared" si="73"/>
        <v>22.279329608938546</v>
      </c>
      <c r="AO178" s="41">
        <v>1790</v>
      </c>
      <c r="AP178" s="110"/>
      <c r="AQ178" s="111"/>
      <c r="AR178" s="126" t="str">
        <f t="shared" si="74"/>
        <v/>
      </c>
      <c r="AS178" s="126" t="str">
        <f t="shared" si="75"/>
        <v/>
      </c>
      <c r="AT178" s="127">
        <v>1767</v>
      </c>
      <c r="AU178" s="128"/>
      <c r="AV178" s="129"/>
      <c r="AW178" s="126" t="str">
        <f t="shared" si="76"/>
        <v/>
      </c>
      <c r="AX178" s="126" t="str">
        <f t="shared" si="77"/>
        <v/>
      </c>
      <c r="AY178" s="64" t="str">
        <f t="shared" si="78"/>
        <v/>
      </c>
      <c r="AZ178" s="97">
        <v>80.099999999999994</v>
      </c>
      <c r="BA178" s="68"/>
      <c r="BB178" s="68"/>
      <c r="BC178" s="68"/>
      <c r="BD178" s="68"/>
      <c r="BE178" s="15"/>
      <c r="BF178" s="5">
        <f t="shared" si="79"/>
        <v>17185</v>
      </c>
      <c r="BG178" s="42">
        <v>8340</v>
      </c>
      <c r="BH178" s="42"/>
      <c r="BI178" s="42"/>
      <c r="BJ178" s="42">
        <v>8845</v>
      </c>
      <c r="BK178" s="42"/>
      <c r="BL178" s="42"/>
      <c r="BM178" s="15"/>
    </row>
    <row r="179" spans="1:65" outlineLevel="5">
      <c r="A179" s="22">
        <f t="shared" si="81"/>
        <v>5</v>
      </c>
      <c r="B179" s="9">
        <f t="shared" si="80"/>
        <v>44342</v>
      </c>
      <c r="C179" s="51">
        <v>412894</v>
      </c>
      <c r="D179" s="64">
        <f t="shared" si="69"/>
        <v>36.799999999999997</v>
      </c>
      <c r="E179" s="12">
        <v>36</v>
      </c>
      <c r="F179" s="12">
        <v>36</v>
      </c>
      <c r="G179" s="12">
        <v>39</v>
      </c>
      <c r="H179" s="12">
        <v>38</v>
      </c>
      <c r="I179" s="12">
        <v>35</v>
      </c>
      <c r="J179" s="12">
        <v>35</v>
      </c>
      <c r="K179" s="12">
        <v>38</v>
      </c>
      <c r="L179" s="12">
        <v>37</v>
      </c>
      <c r="M179" s="74">
        <f t="shared" si="70"/>
        <v>7.3</v>
      </c>
      <c r="N179" s="83">
        <v>7.3</v>
      </c>
      <c r="O179" s="83">
        <v>7.2</v>
      </c>
      <c r="P179" s="83">
        <v>7.2</v>
      </c>
      <c r="Q179" s="83">
        <v>7.4</v>
      </c>
      <c r="R179" s="83">
        <v>7.3</v>
      </c>
      <c r="S179" s="83">
        <v>7.3</v>
      </c>
      <c r="T179" s="83"/>
      <c r="U179" s="83"/>
      <c r="V179" s="5" t="str">
        <f t="shared" si="71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72"/>
        <v/>
      </c>
      <c r="AF179" s="41"/>
      <c r="AG179" s="41"/>
      <c r="AH179" s="41"/>
      <c r="AI179" s="41"/>
      <c r="AJ179" s="41"/>
      <c r="AK179" s="41"/>
      <c r="AL179" s="41"/>
      <c r="AM179" s="41"/>
      <c r="AN179" s="45">
        <f t="shared" si="73"/>
        <v>20.868655154369439</v>
      </c>
      <c r="AO179" s="41">
        <v>1911</v>
      </c>
      <c r="AP179" s="110"/>
      <c r="AQ179" s="111"/>
      <c r="AR179" s="126" t="str">
        <f t="shared" si="74"/>
        <v/>
      </c>
      <c r="AS179" s="126" t="str">
        <f t="shared" si="75"/>
        <v/>
      </c>
      <c r="AT179" s="127">
        <v>1754</v>
      </c>
      <c r="AU179" s="128"/>
      <c r="AV179" s="129"/>
      <c r="AW179" s="126" t="str">
        <f t="shared" si="76"/>
        <v/>
      </c>
      <c r="AX179" s="126" t="str">
        <f t="shared" si="77"/>
        <v/>
      </c>
      <c r="AY179" s="64" t="str">
        <f t="shared" si="78"/>
        <v/>
      </c>
      <c r="AZ179" s="97">
        <v>79.599999999999994</v>
      </c>
      <c r="BA179" s="68"/>
      <c r="BB179" s="68"/>
      <c r="BC179" s="68"/>
      <c r="BD179" s="68"/>
      <c r="BE179" s="15"/>
      <c r="BF179" s="5">
        <f t="shared" si="79"/>
        <v>10251</v>
      </c>
      <c r="BG179" s="42">
        <v>1510</v>
      </c>
      <c r="BH179" s="42"/>
      <c r="BI179" s="42"/>
      <c r="BJ179" s="42">
        <v>8741</v>
      </c>
      <c r="BK179" s="42"/>
      <c r="BL179" s="42"/>
      <c r="BM179" s="15"/>
    </row>
    <row r="180" spans="1:65" outlineLevel="5">
      <c r="A180" s="22">
        <f t="shared" si="81"/>
        <v>5</v>
      </c>
      <c r="B180" s="9">
        <f t="shared" si="80"/>
        <v>44343</v>
      </c>
      <c r="C180" s="51">
        <v>401128</v>
      </c>
      <c r="D180" s="64">
        <f t="shared" si="69"/>
        <v>36</v>
      </c>
      <c r="E180" s="12">
        <v>35</v>
      </c>
      <c r="F180" s="12">
        <v>36</v>
      </c>
      <c r="G180" s="12">
        <v>38</v>
      </c>
      <c r="H180" s="12">
        <v>37</v>
      </c>
      <c r="I180" s="12">
        <v>34</v>
      </c>
      <c r="J180" s="12">
        <v>35</v>
      </c>
      <c r="K180" s="12">
        <v>37</v>
      </c>
      <c r="L180" s="12">
        <v>36</v>
      </c>
      <c r="M180" s="74" t="str">
        <f t="shared" si="70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71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72"/>
        <v/>
      </c>
      <c r="AF180" s="41"/>
      <c r="AG180" s="41"/>
      <c r="AH180" s="41"/>
      <c r="AI180" s="41"/>
      <c r="AJ180" s="41"/>
      <c r="AK180" s="41"/>
      <c r="AL180" s="41"/>
      <c r="AM180" s="41"/>
      <c r="AN180" s="45">
        <f t="shared" si="73"/>
        <v>22.710706150341686</v>
      </c>
      <c r="AO180" s="41">
        <v>1756</v>
      </c>
      <c r="AP180" s="110">
        <v>3.29</v>
      </c>
      <c r="AQ180" s="111">
        <v>2.2400000000000002</v>
      </c>
      <c r="AR180" s="126">
        <f t="shared" si="74"/>
        <v>68.085106382978736</v>
      </c>
      <c r="AS180" s="126">
        <f t="shared" si="75"/>
        <v>31.914893617021264</v>
      </c>
      <c r="AT180" s="127">
        <v>1778</v>
      </c>
      <c r="AU180" s="128">
        <v>2</v>
      </c>
      <c r="AV180" s="129">
        <v>1</v>
      </c>
      <c r="AW180" s="126">
        <f t="shared" si="76"/>
        <v>50</v>
      </c>
      <c r="AX180" s="126">
        <f t="shared" si="77"/>
        <v>50</v>
      </c>
      <c r="AY180" s="64">
        <f t="shared" si="78"/>
        <v>53.125000000000036</v>
      </c>
      <c r="AZ180" s="97">
        <v>81.2</v>
      </c>
      <c r="BA180" s="68"/>
      <c r="BB180" s="68"/>
      <c r="BC180" s="68"/>
      <c r="BD180" s="68"/>
      <c r="BE180" s="15"/>
      <c r="BF180" s="5">
        <f t="shared" si="79"/>
        <v>13177</v>
      </c>
      <c r="BG180" s="42">
        <v>0</v>
      </c>
      <c r="BH180" s="42"/>
      <c r="BI180" s="42"/>
      <c r="BJ180" s="42">
        <v>13177</v>
      </c>
      <c r="BK180" s="42"/>
      <c r="BL180" s="42"/>
      <c r="BM180" s="15"/>
    </row>
    <row r="181" spans="1:65" outlineLevel="5">
      <c r="A181" s="22">
        <f t="shared" si="81"/>
        <v>5</v>
      </c>
      <c r="B181" s="9">
        <f t="shared" si="80"/>
        <v>44344</v>
      </c>
      <c r="C181" s="51">
        <v>413268</v>
      </c>
      <c r="D181" s="64">
        <f t="shared" si="69"/>
        <v>36</v>
      </c>
      <c r="E181" s="12">
        <v>35</v>
      </c>
      <c r="F181" s="12">
        <v>36</v>
      </c>
      <c r="G181" s="12">
        <v>38</v>
      </c>
      <c r="H181" s="12">
        <v>37</v>
      </c>
      <c r="I181" s="12">
        <v>34</v>
      </c>
      <c r="J181" s="12">
        <v>35</v>
      </c>
      <c r="K181" s="12">
        <v>37</v>
      </c>
      <c r="L181" s="12">
        <v>36</v>
      </c>
      <c r="M181" s="74" t="str">
        <f t="shared" si="70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71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72"/>
        <v/>
      </c>
      <c r="AF181" s="41"/>
      <c r="AG181" s="41"/>
      <c r="AH181" s="41"/>
      <c r="AI181" s="41"/>
      <c r="AJ181" s="41"/>
      <c r="AK181" s="41"/>
      <c r="AL181" s="41"/>
      <c r="AM181" s="41"/>
      <c r="AN181" s="45">
        <f t="shared" si="73"/>
        <v>22.749572162007986</v>
      </c>
      <c r="AO181" s="41">
        <v>1753</v>
      </c>
      <c r="AP181" s="110"/>
      <c r="AQ181" s="111"/>
      <c r="AR181" s="126" t="str">
        <f t="shared" si="74"/>
        <v/>
      </c>
      <c r="AS181" s="126" t="str">
        <f t="shared" si="75"/>
        <v/>
      </c>
      <c r="AT181" s="127">
        <v>1762</v>
      </c>
      <c r="AU181" s="128"/>
      <c r="AV181" s="129"/>
      <c r="AW181" s="126" t="str">
        <f t="shared" si="76"/>
        <v/>
      </c>
      <c r="AX181" s="126" t="str">
        <f t="shared" si="77"/>
        <v/>
      </c>
      <c r="AY181" s="64" t="str">
        <f t="shared" si="78"/>
        <v/>
      </c>
      <c r="AZ181" s="97">
        <v>80.099999999999994</v>
      </c>
      <c r="BA181" s="68"/>
      <c r="BB181" s="68"/>
      <c r="BC181" s="68"/>
      <c r="BD181" s="68"/>
      <c r="BE181" s="15"/>
      <c r="BF181" s="5">
        <f t="shared" si="79"/>
        <v>9874</v>
      </c>
      <c r="BG181" s="42">
        <v>0</v>
      </c>
      <c r="BH181" s="42"/>
      <c r="BI181" s="42"/>
      <c r="BJ181" s="42">
        <v>9874</v>
      </c>
      <c r="BK181" s="42"/>
      <c r="BL181" s="42"/>
      <c r="BM181" s="15"/>
    </row>
    <row r="182" spans="1:65" outlineLevel="5">
      <c r="A182" s="22">
        <f t="shared" si="81"/>
        <v>5</v>
      </c>
      <c r="B182" s="9">
        <f t="shared" si="80"/>
        <v>44345</v>
      </c>
      <c r="C182" s="51">
        <v>430858</v>
      </c>
      <c r="D182" s="64">
        <f t="shared" si="69"/>
        <v>35.5</v>
      </c>
      <c r="E182" s="12">
        <v>34</v>
      </c>
      <c r="F182" s="12">
        <v>36</v>
      </c>
      <c r="G182" s="12">
        <v>37</v>
      </c>
      <c r="H182" s="12">
        <v>37</v>
      </c>
      <c r="I182" s="12">
        <v>33</v>
      </c>
      <c r="J182" s="12">
        <v>35</v>
      </c>
      <c r="K182" s="12">
        <v>36</v>
      </c>
      <c r="L182" s="12">
        <v>36</v>
      </c>
      <c r="M182" s="74" t="str">
        <f t="shared" si="70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71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72"/>
        <v/>
      </c>
      <c r="AF182" s="41"/>
      <c r="AG182" s="41"/>
      <c r="AH182" s="41"/>
      <c r="AI182" s="41"/>
      <c r="AJ182" s="41"/>
      <c r="AK182" s="41"/>
      <c r="AL182" s="41"/>
      <c r="AM182" s="41"/>
      <c r="AN182" s="45">
        <f t="shared" si="73"/>
        <v>23.267211201866978</v>
      </c>
      <c r="AO182" s="41">
        <v>1714</v>
      </c>
      <c r="AP182" s="110"/>
      <c r="AQ182" s="111"/>
      <c r="AR182" s="126" t="str">
        <f t="shared" si="74"/>
        <v/>
      </c>
      <c r="AS182" s="126" t="str">
        <f t="shared" si="75"/>
        <v/>
      </c>
      <c r="AT182" s="127">
        <v>1762</v>
      </c>
      <c r="AU182" s="128"/>
      <c r="AV182" s="129"/>
      <c r="AW182" s="126" t="str">
        <f t="shared" si="76"/>
        <v/>
      </c>
      <c r="AX182" s="126" t="str">
        <f t="shared" si="77"/>
        <v/>
      </c>
      <c r="AY182" s="64" t="str">
        <f t="shared" si="78"/>
        <v/>
      </c>
      <c r="AZ182" s="97"/>
      <c r="BA182" s="68">
        <v>59.94</v>
      </c>
      <c r="BB182" s="68"/>
      <c r="BC182" s="68"/>
      <c r="BD182" s="68"/>
      <c r="BE182" s="15"/>
      <c r="BF182" s="5">
        <f t="shared" si="79"/>
        <v>11516</v>
      </c>
      <c r="BG182" s="42">
        <v>1630</v>
      </c>
      <c r="BH182" s="42"/>
      <c r="BI182" s="42"/>
      <c r="BJ182" s="42">
        <v>9886</v>
      </c>
      <c r="BK182" s="42"/>
      <c r="BL182" s="42"/>
      <c r="BM182" s="15"/>
    </row>
    <row r="183" spans="1:65" outlineLevel="5">
      <c r="A183" s="22">
        <f t="shared" si="81"/>
        <v>5</v>
      </c>
      <c r="B183" s="9">
        <f t="shared" si="80"/>
        <v>44346</v>
      </c>
      <c r="C183" s="51">
        <v>365849</v>
      </c>
      <c r="D183" s="64">
        <f t="shared" si="69"/>
        <v>35.299999999999997</v>
      </c>
      <c r="E183" s="12">
        <v>34</v>
      </c>
      <c r="F183" s="12">
        <v>35</v>
      </c>
      <c r="G183" s="12">
        <v>37</v>
      </c>
      <c r="H183" s="12">
        <v>37</v>
      </c>
      <c r="I183" s="12">
        <v>33</v>
      </c>
      <c r="J183" s="12">
        <v>34</v>
      </c>
      <c r="K183" s="12">
        <v>36</v>
      </c>
      <c r="L183" s="12">
        <v>36</v>
      </c>
      <c r="M183" s="74" t="str">
        <f t="shared" si="70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71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72"/>
        <v/>
      </c>
      <c r="AF183" s="41"/>
      <c r="AG183" s="41"/>
      <c r="AH183" s="41"/>
      <c r="AI183" s="41"/>
      <c r="AJ183" s="41"/>
      <c r="AK183" s="41"/>
      <c r="AL183" s="41"/>
      <c r="AM183" s="41"/>
      <c r="AN183" s="45">
        <f t="shared" si="73"/>
        <v>23.458823529411763</v>
      </c>
      <c r="AO183" s="41">
        <v>1700</v>
      </c>
      <c r="AP183" s="110"/>
      <c r="AQ183" s="111"/>
      <c r="AR183" s="126" t="str">
        <f t="shared" si="74"/>
        <v/>
      </c>
      <c r="AS183" s="126" t="str">
        <f t="shared" si="75"/>
        <v/>
      </c>
      <c r="AT183" s="127">
        <v>1745</v>
      </c>
      <c r="AU183" s="128"/>
      <c r="AV183" s="129"/>
      <c r="AW183" s="126" t="str">
        <f t="shared" si="76"/>
        <v/>
      </c>
      <c r="AX183" s="126" t="str">
        <f t="shared" si="77"/>
        <v/>
      </c>
      <c r="AY183" s="64" t="str">
        <f t="shared" si="78"/>
        <v/>
      </c>
      <c r="AZ183" s="97"/>
      <c r="BA183" s="68"/>
      <c r="BB183" s="68"/>
      <c r="BC183" s="68"/>
      <c r="BD183" s="68"/>
      <c r="BE183" s="15"/>
      <c r="BF183" s="5">
        <f t="shared" si="79"/>
        <v>14066</v>
      </c>
      <c r="BG183" s="42">
        <v>4140</v>
      </c>
      <c r="BH183" s="42"/>
      <c r="BI183" s="42"/>
      <c r="BJ183" s="42">
        <v>9926</v>
      </c>
      <c r="BK183" s="42"/>
      <c r="BL183" s="42"/>
      <c r="BM183" s="15"/>
    </row>
    <row r="184" spans="1:65" ht="17.25" outlineLevel="5" thickBot="1">
      <c r="A184" s="31">
        <f t="shared" si="81"/>
        <v>5</v>
      </c>
      <c r="B184" s="32">
        <f t="shared" si="80"/>
        <v>44347</v>
      </c>
      <c r="C184" s="51">
        <v>370595</v>
      </c>
      <c r="D184" s="64">
        <f t="shared" si="69"/>
        <v>35.299999999999997</v>
      </c>
      <c r="E184" s="12">
        <v>34</v>
      </c>
      <c r="F184" s="12">
        <v>35</v>
      </c>
      <c r="G184" s="12">
        <v>37</v>
      </c>
      <c r="H184" s="12">
        <v>37</v>
      </c>
      <c r="I184" s="12">
        <v>33</v>
      </c>
      <c r="J184" s="12">
        <v>34</v>
      </c>
      <c r="K184" s="12">
        <v>36</v>
      </c>
      <c r="L184" s="12">
        <v>36</v>
      </c>
      <c r="M184" s="74" t="str">
        <f t="shared" si="70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71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72"/>
        <v/>
      </c>
      <c r="AF184" s="41"/>
      <c r="AG184" s="41"/>
      <c r="AH184" s="41"/>
      <c r="AI184" s="41"/>
      <c r="AJ184" s="41"/>
      <c r="AK184" s="41"/>
      <c r="AL184" s="41"/>
      <c r="AM184" s="41"/>
      <c r="AN184" s="45">
        <f t="shared" si="73"/>
        <v>22.919540229885058</v>
      </c>
      <c r="AO184" s="41">
        <v>1740</v>
      </c>
      <c r="AP184" s="110"/>
      <c r="AQ184" s="111"/>
      <c r="AR184" s="126" t="str">
        <f t="shared" si="74"/>
        <v/>
      </c>
      <c r="AS184" s="126" t="str">
        <f t="shared" si="75"/>
        <v/>
      </c>
      <c r="AT184" s="127">
        <v>1693</v>
      </c>
      <c r="AU184" s="128"/>
      <c r="AV184" s="129"/>
      <c r="AW184" s="126" t="str">
        <f t="shared" si="76"/>
        <v/>
      </c>
      <c r="AX184" s="126" t="str">
        <f t="shared" si="77"/>
        <v/>
      </c>
      <c r="AY184" s="64" t="str">
        <f t="shared" si="78"/>
        <v/>
      </c>
      <c r="AZ184" s="97">
        <v>80.099999999999994</v>
      </c>
      <c r="BA184" s="68"/>
      <c r="BB184" s="68"/>
      <c r="BC184" s="68"/>
      <c r="BD184" s="68"/>
      <c r="BE184" s="15"/>
      <c r="BF184" s="5">
        <f t="shared" si="79"/>
        <v>11811</v>
      </c>
      <c r="BG184" s="42">
        <v>0</v>
      </c>
      <c r="BH184" s="42"/>
      <c r="BI184" s="42"/>
      <c r="BJ184" s="42">
        <v>11811</v>
      </c>
      <c r="BK184" s="42"/>
      <c r="BL184" s="42"/>
      <c r="BM184" s="15"/>
    </row>
    <row r="185" spans="1:65" outlineLevel="4">
      <c r="A185" s="157" t="s">
        <v>39</v>
      </c>
      <c r="B185" s="158"/>
      <c r="C185" s="50">
        <f t="shared" ref="C185:BM185" si="82">SUBTOTAL(4,C154:C184)</f>
        <v>491083</v>
      </c>
      <c r="D185" s="60">
        <f t="shared" si="82"/>
        <v>39.299999999999997</v>
      </c>
      <c r="E185" s="28">
        <f t="shared" si="82"/>
        <v>39</v>
      </c>
      <c r="F185" s="28">
        <f t="shared" si="82"/>
        <v>38</v>
      </c>
      <c r="G185" s="28">
        <f t="shared" si="82"/>
        <v>39</v>
      </c>
      <c r="H185" s="28">
        <f t="shared" si="82"/>
        <v>43</v>
      </c>
      <c r="I185" s="28">
        <f t="shared" si="82"/>
        <v>38</v>
      </c>
      <c r="J185" s="28">
        <f t="shared" si="82"/>
        <v>37</v>
      </c>
      <c r="K185" s="28">
        <f t="shared" si="82"/>
        <v>38</v>
      </c>
      <c r="L185" s="28">
        <f t="shared" si="82"/>
        <v>42</v>
      </c>
      <c r="M185" s="71">
        <f t="shared" si="82"/>
        <v>7.3</v>
      </c>
      <c r="N185" s="82">
        <f t="shared" si="82"/>
        <v>7.3</v>
      </c>
      <c r="O185" s="82">
        <f t="shared" si="82"/>
        <v>7.2</v>
      </c>
      <c r="P185" s="82">
        <f t="shared" si="82"/>
        <v>7.2</v>
      </c>
      <c r="Q185" s="82">
        <f t="shared" si="82"/>
        <v>7.4</v>
      </c>
      <c r="R185" s="82">
        <f t="shared" si="82"/>
        <v>7.4</v>
      </c>
      <c r="S185" s="82">
        <f t="shared" si="82"/>
        <v>7.4</v>
      </c>
      <c r="T185" s="82">
        <f t="shared" si="82"/>
        <v>0</v>
      </c>
      <c r="U185" s="82">
        <f t="shared" si="82"/>
        <v>0</v>
      </c>
      <c r="V185" s="29">
        <f t="shared" si="82"/>
        <v>0</v>
      </c>
      <c r="W185" s="39">
        <f t="shared" si="82"/>
        <v>0</v>
      </c>
      <c r="X185" s="39">
        <f t="shared" si="82"/>
        <v>0</v>
      </c>
      <c r="Y185" s="39">
        <f t="shared" si="82"/>
        <v>0</v>
      </c>
      <c r="Z185" s="39">
        <f t="shared" si="82"/>
        <v>0</v>
      </c>
      <c r="AA185" s="39">
        <f t="shared" si="82"/>
        <v>0</v>
      </c>
      <c r="AB185" s="39">
        <f t="shared" si="82"/>
        <v>0</v>
      </c>
      <c r="AC185" s="39">
        <f t="shared" si="82"/>
        <v>0</v>
      </c>
      <c r="AD185" s="39">
        <f t="shared" si="82"/>
        <v>0</v>
      </c>
      <c r="AE185" s="29">
        <f t="shared" si="82"/>
        <v>0</v>
      </c>
      <c r="AF185" s="39">
        <f t="shared" si="82"/>
        <v>0</v>
      </c>
      <c r="AG185" s="39">
        <f t="shared" si="82"/>
        <v>0</v>
      </c>
      <c r="AH185" s="39">
        <f t="shared" si="82"/>
        <v>0</v>
      </c>
      <c r="AI185" s="39">
        <f t="shared" si="82"/>
        <v>0</v>
      </c>
      <c r="AJ185" s="39">
        <f t="shared" si="82"/>
        <v>0</v>
      </c>
      <c r="AK185" s="39">
        <f t="shared" si="82"/>
        <v>0</v>
      </c>
      <c r="AL185" s="39">
        <f t="shared" si="82"/>
        <v>0</v>
      </c>
      <c r="AM185" s="39">
        <f t="shared" si="82"/>
        <v>0</v>
      </c>
      <c r="AN185" s="39">
        <f t="shared" si="82"/>
        <v>27.656033287101248</v>
      </c>
      <c r="AO185" s="39">
        <f t="shared" si="82"/>
        <v>1911</v>
      </c>
      <c r="AP185" s="104">
        <f t="shared" si="82"/>
        <v>3.44</v>
      </c>
      <c r="AQ185" s="105">
        <f t="shared" si="82"/>
        <v>2.52</v>
      </c>
      <c r="AR185" s="106">
        <f t="shared" si="82"/>
        <v>73.255813953488371</v>
      </c>
      <c r="AS185" s="106">
        <f t="shared" si="82"/>
        <v>31.914893617021264</v>
      </c>
      <c r="AT185" s="107">
        <v>1691</v>
      </c>
      <c r="AU185" s="108">
        <v>1.96</v>
      </c>
      <c r="AV185" s="109">
        <f t="shared" si="82"/>
        <v>1.24</v>
      </c>
      <c r="AW185" s="106">
        <f t="shared" si="82"/>
        <v>60.487804878048792</v>
      </c>
      <c r="AX185" s="106">
        <f t="shared" si="82"/>
        <v>50</v>
      </c>
      <c r="AY185" s="60">
        <f t="shared" si="82"/>
        <v>53.125000000000036</v>
      </c>
      <c r="AZ185" s="96">
        <f t="shared" si="82"/>
        <v>81.3</v>
      </c>
      <c r="BA185" s="67">
        <f t="shared" si="82"/>
        <v>59.94</v>
      </c>
      <c r="BB185" s="67">
        <f t="shared" si="82"/>
        <v>0</v>
      </c>
      <c r="BC185" s="67">
        <f t="shared" si="82"/>
        <v>0</v>
      </c>
      <c r="BD185" s="67">
        <f t="shared" si="82"/>
        <v>0</v>
      </c>
      <c r="BE185" s="27">
        <f t="shared" si="82"/>
        <v>0</v>
      </c>
      <c r="BF185" s="29">
        <f t="shared" si="82"/>
        <v>17735</v>
      </c>
      <c r="BG185" s="39">
        <f t="shared" si="82"/>
        <v>8340</v>
      </c>
      <c r="BH185" s="40">
        <f t="shared" si="82"/>
        <v>0</v>
      </c>
      <c r="BI185" s="40">
        <f t="shared" si="82"/>
        <v>0</v>
      </c>
      <c r="BJ185" s="40">
        <f t="shared" si="82"/>
        <v>13177</v>
      </c>
      <c r="BK185" s="40">
        <f t="shared" si="82"/>
        <v>0</v>
      </c>
      <c r="BL185" s="40">
        <f t="shared" si="82"/>
        <v>0</v>
      </c>
      <c r="BM185" s="27">
        <f t="shared" si="82"/>
        <v>0</v>
      </c>
    </row>
    <row r="186" spans="1:65" outlineLevel="3">
      <c r="A186" s="187" t="s">
        <v>28</v>
      </c>
      <c r="B186" s="188"/>
      <c r="C186" s="51">
        <f t="shared" ref="C186:BM186" si="83">SUBTOTAL(5,C154:C184)</f>
        <v>326962</v>
      </c>
      <c r="D186" s="61">
        <f t="shared" si="83"/>
        <v>35.299999999999997</v>
      </c>
      <c r="E186" s="12">
        <f t="shared" si="83"/>
        <v>34</v>
      </c>
      <c r="F186" s="12">
        <f t="shared" si="83"/>
        <v>35</v>
      </c>
      <c r="G186" s="12">
        <f t="shared" si="83"/>
        <v>37</v>
      </c>
      <c r="H186" s="12">
        <f t="shared" si="83"/>
        <v>37</v>
      </c>
      <c r="I186" s="12">
        <f t="shared" si="83"/>
        <v>33</v>
      </c>
      <c r="J186" s="12">
        <f t="shared" si="83"/>
        <v>34</v>
      </c>
      <c r="K186" s="12">
        <f t="shared" si="83"/>
        <v>36</v>
      </c>
      <c r="L186" s="12">
        <f t="shared" si="83"/>
        <v>36</v>
      </c>
      <c r="M186" s="72">
        <f t="shared" si="83"/>
        <v>7.2</v>
      </c>
      <c r="N186" s="83">
        <f t="shared" si="83"/>
        <v>7.1</v>
      </c>
      <c r="O186" s="83">
        <f t="shared" si="83"/>
        <v>7.1</v>
      </c>
      <c r="P186" s="83">
        <f t="shared" si="83"/>
        <v>7.1</v>
      </c>
      <c r="Q186" s="83">
        <f t="shared" si="83"/>
        <v>7.1</v>
      </c>
      <c r="R186" s="83">
        <f t="shared" si="83"/>
        <v>7.3</v>
      </c>
      <c r="S186" s="83">
        <f t="shared" si="83"/>
        <v>7.2</v>
      </c>
      <c r="T186" s="83">
        <f t="shared" si="83"/>
        <v>0</v>
      </c>
      <c r="U186" s="83">
        <f t="shared" si="83"/>
        <v>0</v>
      </c>
      <c r="V186" s="6">
        <f t="shared" si="83"/>
        <v>0</v>
      </c>
      <c r="W186" s="41">
        <f t="shared" si="83"/>
        <v>0</v>
      </c>
      <c r="X186" s="41">
        <f t="shared" si="83"/>
        <v>0</v>
      </c>
      <c r="Y186" s="41">
        <f t="shared" si="83"/>
        <v>0</v>
      </c>
      <c r="Z186" s="41">
        <f t="shared" si="83"/>
        <v>0</v>
      </c>
      <c r="AA186" s="41">
        <f t="shared" si="83"/>
        <v>0</v>
      </c>
      <c r="AB186" s="41">
        <f t="shared" si="83"/>
        <v>0</v>
      </c>
      <c r="AC186" s="41">
        <f t="shared" si="83"/>
        <v>0</v>
      </c>
      <c r="AD186" s="41">
        <f t="shared" si="83"/>
        <v>0</v>
      </c>
      <c r="AE186" s="6">
        <f t="shared" si="83"/>
        <v>0</v>
      </c>
      <c r="AF186" s="41">
        <f t="shared" si="83"/>
        <v>0</v>
      </c>
      <c r="AG186" s="41">
        <f t="shared" si="83"/>
        <v>0</v>
      </c>
      <c r="AH186" s="41">
        <f t="shared" si="83"/>
        <v>0</v>
      </c>
      <c r="AI186" s="41">
        <f t="shared" si="83"/>
        <v>0</v>
      </c>
      <c r="AJ186" s="41">
        <f t="shared" si="83"/>
        <v>0</v>
      </c>
      <c r="AK186" s="41">
        <f t="shared" si="83"/>
        <v>0</v>
      </c>
      <c r="AL186" s="41">
        <f t="shared" si="83"/>
        <v>0</v>
      </c>
      <c r="AM186" s="41">
        <f t="shared" si="83"/>
        <v>0</v>
      </c>
      <c r="AN186" s="41">
        <f t="shared" si="83"/>
        <v>20.868655154369439</v>
      </c>
      <c r="AO186" s="41">
        <f t="shared" si="83"/>
        <v>1442</v>
      </c>
      <c r="AP186" s="110">
        <f t="shared" si="83"/>
        <v>3.21</v>
      </c>
      <c r="AQ186" s="111">
        <f t="shared" si="83"/>
        <v>2.2400000000000002</v>
      </c>
      <c r="AR186" s="112">
        <f t="shared" si="83"/>
        <v>68.085106382978736</v>
      </c>
      <c r="AS186" s="112">
        <f t="shared" si="83"/>
        <v>26.744186046511629</v>
      </c>
      <c r="AT186" s="113">
        <f t="shared" si="83"/>
        <v>1588</v>
      </c>
      <c r="AU186" s="114">
        <f t="shared" si="83"/>
        <v>2</v>
      </c>
      <c r="AV186" s="115">
        <f t="shared" si="83"/>
        <v>1</v>
      </c>
      <c r="AW186" s="112">
        <f t="shared" si="83"/>
        <v>50</v>
      </c>
      <c r="AX186" s="112">
        <f t="shared" si="83"/>
        <v>39.512195121951208</v>
      </c>
      <c r="AY186" s="61">
        <f t="shared" si="83"/>
        <v>44.111307074270009</v>
      </c>
      <c r="AZ186" s="97">
        <f t="shared" si="83"/>
        <v>78.5</v>
      </c>
      <c r="BA186" s="68">
        <f t="shared" si="83"/>
        <v>59.94</v>
      </c>
      <c r="BB186" s="68">
        <f t="shared" si="83"/>
        <v>0</v>
      </c>
      <c r="BC186" s="68">
        <f t="shared" si="83"/>
        <v>0</v>
      </c>
      <c r="BD186" s="68">
        <f t="shared" si="83"/>
        <v>0</v>
      </c>
      <c r="BE186" s="15">
        <f t="shared" si="83"/>
        <v>0</v>
      </c>
      <c r="BF186" s="6">
        <f t="shared" si="83"/>
        <v>9324</v>
      </c>
      <c r="BG186" s="41">
        <f t="shared" si="83"/>
        <v>0</v>
      </c>
      <c r="BH186" s="42">
        <f t="shared" si="83"/>
        <v>0</v>
      </c>
      <c r="BI186" s="42">
        <f t="shared" si="83"/>
        <v>0</v>
      </c>
      <c r="BJ186" s="42">
        <f t="shared" si="83"/>
        <v>6567</v>
      </c>
      <c r="BK186" s="42">
        <f t="shared" si="83"/>
        <v>0</v>
      </c>
      <c r="BL186" s="42">
        <f t="shared" si="83"/>
        <v>0</v>
      </c>
      <c r="BM186" s="15">
        <f t="shared" si="83"/>
        <v>0</v>
      </c>
    </row>
    <row r="187" spans="1:65" outlineLevel="2">
      <c r="A187" s="187" t="s">
        <v>17</v>
      </c>
      <c r="B187" s="188"/>
      <c r="C187" s="51">
        <f>IFERROR(SUBTOTAL(1,C154:C184),"")</f>
        <v>403787.87096774194</v>
      </c>
      <c r="D187" s="61">
        <f t="shared" ref="D187:BM187" si="84">IFERROR(SUBTOTAL(1,D154:D184),"")</f>
        <v>36.967741935483865</v>
      </c>
      <c r="E187" s="12">
        <f t="shared" si="84"/>
        <v>35.838709677419352</v>
      </c>
      <c r="F187" s="12">
        <f t="shared" si="84"/>
        <v>36.548387096774192</v>
      </c>
      <c r="G187" s="12">
        <f t="shared" si="84"/>
        <v>38.096774193548384</v>
      </c>
      <c r="H187" s="12">
        <f t="shared" si="84"/>
        <v>39.29032258064516</v>
      </c>
      <c r="I187" s="12">
        <f t="shared" si="84"/>
        <v>34.838709677419352</v>
      </c>
      <c r="J187" s="12">
        <f t="shared" si="84"/>
        <v>35.548387096774192</v>
      </c>
      <c r="K187" s="12">
        <f t="shared" si="84"/>
        <v>37.096774193548384</v>
      </c>
      <c r="L187" s="12">
        <f t="shared" si="84"/>
        <v>38.29032258064516</v>
      </c>
      <c r="M187" s="72">
        <f t="shared" si="84"/>
        <v>7.25</v>
      </c>
      <c r="N187" s="83">
        <f t="shared" si="84"/>
        <v>7.2</v>
      </c>
      <c r="O187" s="83">
        <f t="shared" si="84"/>
        <v>7.1499999999999995</v>
      </c>
      <c r="P187" s="83">
        <f t="shared" si="84"/>
        <v>7.1749999999999998</v>
      </c>
      <c r="Q187" s="83">
        <f t="shared" si="84"/>
        <v>7.25</v>
      </c>
      <c r="R187" s="83">
        <f t="shared" si="84"/>
        <v>7.3500000000000005</v>
      </c>
      <c r="S187" s="83">
        <f t="shared" si="84"/>
        <v>7.2750000000000004</v>
      </c>
      <c r="T187" s="83" t="str">
        <f t="shared" si="84"/>
        <v/>
      </c>
      <c r="U187" s="83" t="str">
        <f t="shared" si="84"/>
        <v/>
      </c>
      <c r="V187" s="6" t="str">
        <f t="shared" si="84"/>
        <v/>
      </c>
      <c r="W187" s="41" t="str">
        <f t="shared" si="84"/>
        <v/>
      </c>
      <c r="X187" s="41" t="str">
        <f t="shared" si="84"/>
        <v/>
      </c>
      <c r="Y187" s="41" t="str">
        <f t="shared" si="84"/>
        <v/>
      </c>
      <c r="Z187" s="41" t="str">
        <f t="shared" si="84"/>
        <v/>
      </c>
      <c r="AA187" s="41" t="str">
        <f t="shared" si="84"/>
        <v/>
      </c>
      <c r="AB187" s="41" t="str">
        <f t="shared" si="84"/>
        <v/>
      </c>
      <c r="AC187" s="41" t="str">
        <f t="shared" si="84"/>
        <v/>
      </c>
      <c r="AD187" s="41" t="str">
        <f t="shared" si="84"/>
        <v/>
      </c>
      <c r="AE187" s="6" t="str">
        <f t="shared" si="84"/>
        <v/>
      </c>
      <c r="AF187" s="41" t="str">
        <f t="shared" si="84"/>
        <v/>
      </c>
      <c r="AG187" s="41" t="str">
        <f t="shared" si="84"/>
        <v/>
      </c>
      <c r="AH187" s="41" t="str">
        <f t="shared" si="84"/>
        <v/>
      </c>
      <c r="AI187" s="41" t="str">
        <f t="shared" si="84"/>
        <v/>
      </c>
      <c r="AJ187" s="41" t="str">
        <f t="shared" si="84"/>
        <v/>
      </c>
      <c r="AK187" s="41" t="str">
        <f t="shared" si="84"/>
        <v/>
      </c>
      <c r="AL187" s="41" t="str">
        <f t="shared" si="84"/>
        <v/>
      </c>
      <c r="AM187" s="41" t="str">
        <f t="shared" si="84"/>
        <v/>
      </c>
      <c r="AN187" s="41">
        <f t="shared" si="84"/>
        <v>23.643490412176071</v>
      </c>
      <c r="AO187" s="41">
        <f t="shared" si="84"/>
        <v>1694.9677419354839</v>
      </c>
      <c r="AP187" s="110">
        <f t="shared" si="84"/>
        <v>3.2949999999999999</v>
      </c>
      <c r="AQ187" s="111">
        <f t="shared" si="84"/>
        <v>2.3125</v>
      </c>
      <c r="AR187" s="112">
        <f t="shared" si="84"/>
        <v>70.142545187382026</v>
      </c>
      <c r="AS187" s="112">
        <f t="shared" si="84"/>
        <v>29.857454812617963</v>
      </c>
      <c r="AT187" s="113">
        <f t="shared" si="84"/>
        <v>1715.7</v>
      </c>
      <c r="AU187" s="114">
        <f t="shared" si="84"/>
        <v>2.0374999999999996</v>
      </c>
      <c r="AV187" s="115">
        <f t="shared" si="84"/>
        <v>1.1074999999999999</v>
      </c>
      <c r="AW187" s="112">
        <f t="shared" si="84"/>
        <v>54.32926829268294</v>
      </c>
      <c r="AX187" s="112">
        <f t="shared" si="84"/>
        <v>45.67073170731706</v>
      </c>
      <c r="AY187" s="61">
        <f t="shared" si="84"/>
        <v>49.286138563680282</v>
      </c>
      <c r="AZ187" s="97">
        <f t="shared" si="84"/>
        <v>79.999999999999972</v>
      </c>
      <c r="BA187" s="68">
        <f t="shared" si="84"/>
        <v>59.94</v>
      </c>
      <c r="BB187" s="68" t="str">
        <f t="shared" si="84"/>
        <v/>
      </c>
      <c r="BC187" s="68" t="str">
        <f t="shared" si="84"/>
        <v/>
      </c>
      <c r="BD187" s="68" t="str">
        <f t="shared" si="84"/>
        <v/>
      </c>
      <c r="BE187" s="15" t="str">
        <f>IFERROR(SUBTOTAL(1,BE154:BE184),"")</f>
        <v/>
      </c>
      <c r="BF187" s="6">
        <f t="shared" si="84"/>
        <v>13520.387096774193</v>
      </c>
      <c r="BG187" s="41">
        <f t="shared" si="84"/>
        <v>4063.2258064516127</v>
      </c>
      <c r="BH187" s="42" t="str">
        <f t="shared" si="84"/>
        <v/>
      </c>
      <c r="BI187" s="42" t="str">
        <f t="shared" si="84"/>
        <v/>
      </c>
      <c r="BJ187" s="42">
        <f t="shared" si="84"/>
        <v>9457.1612903225814</v>
      </c>
      <c r="BK187" s="42" t="str">
        <f t="shared" si="84"/>
        <v/>
      </c>
      <c r="BL187" s="42" t="str">
        <f t="shared" si="84"/>
        <v/>
      </c>
      <c r="BM187" s="15" t="str">
        <f t="shared" si="84"/>
        <v/>
      </c>
    </row>
    <row r="188" spans="1:65" ht="17.25" outlineLevel="1" thickBot="1">
      <c r="A188" s="189" t="s">
        <v>56</v>
      </c>
      <c r="B188" s="190"/>
      <c r="C188" s="52">
        <f>SUBTOTAL(9,C154:C184)</f>
        <v>12517424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52544</v>
      </c>
      <c r="AP188" s="116"/>
      <c r="AQ188" s="117"/>
      <c r="AR188" s="118"/>
      <c r="AS188" s="118"/>
      <c r="AT188" s="119">
        <f>SUBTOTAL(9,AT154:AT184)</f>
        <v>51471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5">SUBTOTAL(9,BF154:BF184)</f>
        <v>419132</v>
      </c>
      <c r="BG188" s="43">
        <f t="shared" si="85"/>
        <v>125960</v>
      </c>
      <c r="BH188" s="44">
        <f t="shared" si="85"/>
        <v>0</v>
      </c>
      <c r="BI188" s="44">
        <f t="shared" si="85"/>
        <v>0</v>
      </c>
      <c r="BJ188" s="44">
        <f t="shared" si="85"/>
        <v>293172</v>
      </c>
      <c r="BK188" s="44">
        <f t="shared" si="85"/>
        <v>0</v>
      </c>
      <c r="BL188" s="44">
        <f t="shared" si="85"/>
        <v>0</v>
      </c>
      <c r="BM188" s="16">
        <f t="shared" si="85"/>
        <v>0</v>
      </c>
    </row>
    <row r="189" spans="1:65" outlineLevel="5">
      <c r="A189" s="21">
        <f t="shared" si="81"/>
        <v>6</v>
      </c>
      <c r="B189" s="33">
        <f>B184+1</f>
        <v>44348</v>
      </c>
      <c r="C189" s="51">
        <v>377864</v>
      </c>
      <c r="D189" s="64">
        <f t="shared" ref="D189:D218" si="86">IFERROR(ROUND(AVERAGE(E189:L189),1),"")</f>
        <v>35.299999999999997</v>
      </c>
      <c r="E189" s="12">
        <v>34</v>
      </c>
      <c r="F189" s="12">
        <v>35</v>
      </c>
      <c r="G189" s="12">
        <v>37</v>
      </c>
      <c r="H189" s="12">
        <v>37</v>
      </c>
      <c r="I189" s="12">
        <v>33</v>
      </c>
      <c r="J189" s="12">
        <v>34</v>
      </c>
      <c r="K189" s="12">
        <v>36</v>
      </c>
      <c r="L189" s="12">
        <v>36</v>
      </c>
      <c r="M189" s="74" t="str">
        <f t="shared" ref="M189:M218" si="87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8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9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5">
        <f t="shared" ref="AN189:AN218" si="90">39880/AO189</f>
        <v>22.40449438202247</v>
      </c>
      <c r="AO189" s="41">
        <v>1780</v>
      </c>
      <c r="AP189" s="110"/>
      <c r="AQ189" s="111"/>
      <c r="AR189" s="126" t="str">
        <f t="shared" ref="AR189:AR218" si="91">IFERROR(AQ189/AP189*100,"")</f>
        <v/>
      </c>
      <c r="AS189" s="126" t="str">
        <f t="shared" ref="AS189:AS218" si="92">IFERROR(100-AR189,"")</f>
        <v/>
      </c>
      <c r="AT189" s="127">
        <v>1700</v>
      </c>
      <c r="AU189" s="128"/>
      <c r="AV189" s="129"/>
      <c r="AW189" s="126" t="str">
        <f t="shared" ref="AW189:AW218" si="93">IFERROR(AV189/AU189*100,"")</f>
        <v/>
      </c>
      <c r="AX189" s="126" t="str">
        <f t="shared" ref="AX189:AX218" si="94">IFERROR(100-AW189,"")</f>
        <v/>
      </c>
      <c r="AY189" s="64" t="str">
        <f t="shared" ref="AY189:AY218" si="95">IFERROR((1-((AW189*AS189)/(AX189*AR189)))*100,"")</f>
        <v/>
      </c>
      <c r="AZ189" s="97">
        <v>80.099999999999994</v>
      </c>
      <c r="BA189" s="68"/>
      <c r="BB189" s="68"/>
      <c r="BC189" s="68"/>
      <c r="BD189" s="68"/>
      <c r="BE189" s="15"/>
      <c r="BF189" s="5">
        <f t="shared" ref="BF189:BF218" si="96">IF(SUM(BG189:BM189)=0,"",SUM(BG189:BM189))</f>
        <v>12851</v>
      </c>
      <c r="BG189" s="42">
        <v>0</v>
      </c>
      <c r="BH189" s="42"/>
      <c r="BI189" s="42"/>
      <c r="BJ189" s="42">
        <v>12851</v>
      </c>
      <c r="BK189" s="42"/>
      <c r="BL189" s="42"/>
      <c r="BM189" s="42"/>
    </row>
    <row r="190" spans="1:65" outlineLevel="5">
      <c r="A190" s="22">
        <f t="shared" si="81"/>
        <v>6</v>
      </c>
      <c r="B190" s="9">
        <f t="shared" si="80"/>
        <v>44349</v>
      </c>
      <c r="C190" s="51">
        <v>386145</v>
      </c>
      <c r="D190" s="64">
        <f t="shared" si="86"/>
        <v>35</v>
      </c>
      <c r="E190" s="12">
        <v>33</v>
      </c>
      <c r="F190" s="12">
        <v>35</v>
      </c>
      <c r="G190" s="12">
        <v>37</v>
      </c>
      <c r="H190" s="12">
        <v>37</v>
      </c>
      <c r="I190" s="12">
        <v>32</v>
      </c>
      <c r="J190" s="12">
        <v>34</v>
      </c>
      <c r="K190" s="12">
        <v>36</v>
      </c>
      <c r="L190" s="12">
        <v>36</v>
      </c>
      <c r="M190" s="74" t="str">
        <f t="shared" si="87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8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9"/>
        <v/>
      </c>
      <c r="AF190" s="41"/>
      <c r="AG190" s="41"/>
      <c r="AH190" s="41"/>
      <c r="AI190" s="41"/>
      <c r="AJ190" s="41"/>
      <c r="AK190" s="41"/>
      <c r="AL190" s="41"/>
      <c r="AM190" s="41"/>
      <c r="AN190" s="45">
        <f t="shared" si="90"/>
        <v>22.143253747917825</v>
      </c>
      <c r="AO190" s="41">
        <v>1801</v>
      </c>
      <c r="AP190" s="110"/>
      <c r="AQ190" s="111"/>
      <c r="AR190" s="126" t="str">
        <f t="shared" si="91"/>
        <v/>
      </c>
      <c r="AS190" s="126" t="str">
        <f t="shared" si="92"/>
        <v/>
      </c>
      <c r="AT190" s="127">
        <v>1737</v>
      </c>
      <c r="AU190" s="128"/>
      <c r="AV190" s="129"/>
      <c r="AW190" s="126" t="str">
        <f t="shared" si="93"/>
        <v/>
      </c>
      <c r="AX190" s="126" t="str">
        <f t="shared" si="94"/>
        <v/>
      </c>
      <c r="AY190" s="64" t="str">
        <f t="shared" si="95"/>
        <v/>
      </c>
      <c r="AZ190" s="97">
        <v>79.900000000000006</v>
      </c>
      <c r="BA190" s="68"/>
      <c r="BB190" s="68"/>
      <c r="BC190" s="68"/>
      <c r="BD190" s="68"/>
      <c r="BE190" s="15"/>
      <c r="BF190" s="5">
        <f t="shared" si="96"/>
        <v>11269</v>
      </c>
      <c r="BG190" s="42">
        <v>0</v>
      </c>
      <c r="BH190" s="42"/>
      <c r="BI190" s="42"/>
      <c r="BJ190" s="42">
        <v>11269</v>
      </c>
      <c r="BK190" s="42"/>
      <c r="BL190" s="42"/>
      <c r="BM190" s="42"/>
    </row>
    <row r="191" spans="1:65" outlineLevel="5">
      <c r="A191" s="22">
        <f t="shared" si="81"/>
        <v>6</v>
      </c>
      <c r="B191" s="9">
        <f t="shared" si="80"/>
        <v>44350</v>
      </c>
      <c r="C191" s="51">
        <v>438946</v>
      </c>
      <c r="D191" s="64">
        <f t="shared" si="86"/>
        <v>35</v>
      </c>
      <c r="E191" s="12">
        <v>33</v>
      </c>
      <c r="F191" s="12">
        <v>35</v>
      </c>
      <c r="G191" s="12">
        <v>37</v>
      </c>
      <c r="H191" s="12">
        <v>37</v>
      </c>
      <c r="I191" s="12">
        <v>32</v>
      </c>
      <c r="J191" s="12">
        <v>34</v>
      </c>
      <c r="K191" s="12">
        <v>36</v>
      </c>
      <c r="L191" s="12">
        <v>36</v>
      </c>
      <c r="M191" s="74">
        <f t="shared" si="87"/>
        <v>7.3</v>
      </c>
      <c r="N191" s="83">
        <v>7.2</v>
      </c>
      <c r="O191" s="83">
        <v>7.2</v>
      </c>
      <c r="P191" s="83">
        <v>7.3</v>
      </c>
      <c r="Q191" s="83">
        <v>7.2</v>
      </c>
      <c r="R191" s="83">
        <v>7.4</v>
      </c>
      <c r="S191" s="83">
        <v>7.3</v>
      </c>
      <c r="T191" s="83"/>
      <c r="U191" s="83"/>
      <c r="V191" s="5" t="str">
        <f t="shared" si="88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9"/>
        <v/>
      </c>
      <c r="AF191" s="41"/>
      <c r="AG191" s="41"/>
      <c r="AH191" s="41"/>
      <c r="AI191" s="41"/>
      <c r="AJ191" s="41"/>
      <c r="AK191" s="41"/>
      <c r="AL191" s="41"/>
      <c r="AM191" s="41"/>
      <c r="AN191" s="45">
        <f t="shared" si="90"/>
        <v>25.003134796238246</v>
      </c>
      <c r="AO191" s="41">
        <v>1595</v>
      </c>
      <c r="AP191" s="110">
        <v>3.33</v>
      </c>
      <c r="AQ191" s="111">
        <v>2.34</v>
      </c>
      <c r="AR191" s="126">
        <f t="shared" si="91"/>
        <v>70.27027027027026</v>
      </c>
      <c r="AS191" s="126">
        <f t="shared" si="92"/>
        <v>29.72972972972974</v>
      </c>
      <c r="AT191" s="127">
        <v>1678</v>
      </c>
      <c r="AU191" s="128">
        <v>1.97</v>
      </c>
      <c r="AV191" s="129">
        <v>1.02</v>
      </c>
      <c r="AW191" s="126">
        <f t="shared" si="93"/>
        <v>51.776649746192895</v>
      </c>
      <c r="AX191" s="126">
        <f t="shared" si="94"/>
        <v>48.223350253807105</v>
      </c>
      <c r="AY191" s="64">
        <f t="shared" si="95"/>
        <v>54.574898785425077</v>
      </c>
      <c r="AZ191" s="97">
        <v>80.599999999999994</v>
      </c>
      <c r="BA191" s="68"/>
      <c r="BB191" s="68"/>
      <c r="BC191" s="68"/>
      <c r="BD191" s="68"/>
      <c r="BE191" s="15"/>
      <c r="BF191" s="5">
        <f t="shared" si="96"/>
        <v>12988</v>
      </c>
      <c r="BG191" s="42">
        <v>5260</v>
      </c>
      <c r="BH191" s="42"/>
      <c r="BI191" s="42"/>
      <c r="BJ191" s="42">
        <v>7728</v>
      </c>
      <c r="BK191" s="42"/>
      <c r="BL191" s="42"/>
      <c r="BM191" s="42"/>
    </row>
    <row r="192" spans="1:65" outlineLevel="5">
      <c r="A192" s="22">
        <f t="shared" si="81"/>
        <v>6</v>
      </c>
      <c r="B192" s="9">
        <f t="shared" si="80"/>
        <v>44351</v>
      </c>
      <c r="C192" s="51">
        <v>477163</v>
      </c>
      <c r="D192" s="64">
        <f t="shared" si="86"/>
        <v>35.5</v>
      </c>
      <c r="E192" s="12">
        <v>34</v>
      </c>
      <c r="F192" s="12">
        <v>35</v>
      </c>
      <c r="G192" s="12">
        <v>38</v>
      </c>
      <c r="H192" s="12">
        <v>37</v>
      </c>
      <c r="I192" s="12">
        <v>33</v>
      </c>
      <c r="J192" s="12">
        <v>34</v>
      </c>
      <c r="K192" s="12">
        <v>37</v>
      </c>
      <c r="L192" s="12">
        <v>36</v>
      </c>
      <c r="M192" s="74" t="str">
        <f t="shared" si="87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8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9"/>
        <v/>
      </c>
      <c r="AF192" s="41"/>
      <c r="AG192" s="41"/>
      <c r="AH192" s="41"/>
      <c r="AI192" s="41"/>
      <c r="AJ192" s="41"/>
      <c r="AK192" s="41"/>
      <c r="AL192" s="41"/>
      <c r="AM192" s="41"/>
      <c r="AN192" s="45">
        <f t="shared" si="90"/>
        <v>22.607709750566894</v>
      </c>
      <c r="AO192" s="41">
        <v>1764</v>
      </c>
      <c r="AP192" s="110"/>
      <c r="AQ192" s="111"/>
      <c r="AR192" s="126" t="str">
        <f t="shared" si="91"/>
        <v/>
      </c>
      <c r="AS192" s="126" t="str">
        <f t="shared" si="92"/>
        <v/>
      </c>
      <c r="AT192" s="127">
        <v>1797</v>
      </c>
      <c r="AU192" s="128"/>
      <c r="AV192" s="129"/>
      <c r="AW192" s="126" t="str">
        <f t="shared" si="93"/>
        <v/>
      </c>
      <c r="AX192" s="126" t="str">
        <f t="shared" si="94"/>
        <v/>
      </c>
      <c r="AY192" s="64" t="str">
        <f t="shared" si="95"/>
        <v/>
      </c>
      <c r="AZ192" s="97">
        <v>80.099999999999994</v>
      </c>
      <c r="BA192" s="68"/>
      <c r="BB192" s="68"/>
      <c r="BC192" s="68"/>
      <c r="BD192" s="68"/>
      <c r="BE192" s="15"/>
      <c r="BF192" s="5">
        <f t="shared" si="96"/>
        <v>17693</v>
      </c>
      <c r="BG192" s="42">
        <v>8340</v>
      </c>
      <c r="BH192" s="42"/>
      <c r="BI192" s="42"/>
      <c r="BJ192" s="42">
        <v>9353</v>
      </c>
      <c r="BK192" s="42"/>
      <c r="BL192" s="42"/>
      <c r="BM192" s="42"/>
    </row>
    <row r="193" spans="1:65" outlineLevel="5">
      <c r="A193" s="22">
        <f t="shared" si="81"/>
        <v>6</v>
      </c>
      <c r="B193" s="9">
        <f t="shared" si="80"/>
        <v>44352</v>
      </c>
      <c r="C193" s="51">
        <v>395155</v>
      </c>
      <c r="D193" s="64">
        <f t="shared" si="86"/>
        <v>36.299999999999997</v>
      </c>
      <c r="E193" s="12">
        <v>35</v>
      </c>
      <c r="F193" s="12">
        <v>36</v>
      </c>
      <c r="G193" s="12">
        <v>39</v>
      </c>
      <c r="H193" s="12">
        <v>37</v>
      </c>
      <c r="I193" s="12">
        <v>34</v>
      </c>
      <c r="J193" s="12">
        <v>35</v>
      </c>
      <c r="K193" s="12">
        <v>38</v>
      </c>
      <c r="L193" s="12">
        <v>36</v>
      </c>
      <c r="M193" s="74" t="str">
        <f t="shared" si="87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8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9"/>
        <v/>
      </c>
      <c r="AF193" s="41"/>
      <c r="AG193" s="41"/>
      <c r="AH193" s="41"/>
      <c r="AI193" s="41"/>
      <c r="AJ193" s="41"/>
      <c r="AK193" s="41"/>
      <c r="AL193" s="41"/>
      <c r="AM193" s="41"/>
      <c r="AN193" s="45">
        <f t="shared" si="90"/>
        <v>25.129174543163202</v>
      </c>
      <c r="AO193" s="41">
        <v>1587</v>
      </c>
      <c r="AP193" s="110"/>
      <c r="AQ193" s="111"/>
      <c r="AR193" s="126" t="str">
        <f t="shared" si="91"/>
        <v/>
      </c>
      <c r="AS193" s="126" t="str">
        <f t="shared" si="92"/>
        <v/>
      </c>
      <c r="AT193" s="127">
        <v>1732</v>
      </c>
      <c r="AU193" s="128"/>
      <c r="AV193" s="129"/>
      <c r="AW193" s="126" t="str">
        <f t="shared" si="93"/>
        <v/>
      </c>
      <c r="AX193" s="126" t="str">
        <f t="shared" si="94"/>
        <v/>
      </c>
      <c r="AY193" s="64" t="str">
        <f t="shared" si="95"/>
        <v/>
      </c>
      <c r="AZ193" s="97"/>
      <c r="BA193" s="68"/>
      <c r="BB193" s="68"/>
      <c r="BC193" s="68"/>
      <c r="BD193" s="68"/>
      <c r="BE193" s="15"/>
      <c r="BF193" s="5">
        <f t="shared" si="96"/>
        <v>18332</v>
      </c>
      <c r="BG193" s="42">
        <v>8350</v>
      </c>
      <c r="BH193" s="42"/>
      <c r="BI193" s="42"/>
      <c r="BJ193" s="42">
        <v>9982</v>
      </c>
      <c r="BK193" s="42"/>
      <c r="BL193" s="42"/>
      <c r="BM193" s="42"/>
    </row>
    <row r="194" spans="1:65" outlineLevel="5">
      <c r="A194" s="22">
        <f t="shared" si="81"/>
        <v>6</v>
      </c>
      <c r="B194" s="9">
        <f t="shared" si="80"/>
        <v>44353</v>
      </c>
      <c r="C194" s="51">
        <v>363586</v>
      </c>
      <c r="D194" s="64">
        <f t="shared" si="86"/>
        <v>36.799999999999997</v>
      </c>
      <c r="E194" s="12">
        <v>36</v>
      </c>
      <c r="F194" s="12">
        <v>36</v>
      </c>
      <c r="G194" s="12">
        <v>39</v>
      </c>
      <c r="H194" s="12">
        <v>38</v>
      </c>
      <c r="I194" s="12">
        <v>35</v>
      </c>
      <c r="J194" s="12">
        <v>35</v>
      </c>
      <c r="K194" s="12">
        <v>38</v>
      </c>
      <c r="L194" s="12">
        <v>37</v>
      </c>
      <c r="M194" s="74" t="str">
        <f t="shared" si="87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8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9"/>
        <v/>
      </c>
      <c r="AF194" s="41"/>
      <c r="AG194" s="41"/>
      <c r="AH194" s="41"/>
      <c r="AI194" s="41"/>
      <c r="AJ194" s="41"/>
      <c r="AK194" s="41"/>
      <c r="AL194" s="41"/>
      <c r="AM194" s="41"/>
      <c r="AN194" s="45">
        <f t="shared" si="90"/>
        <v>23.597633136094675</v>
      </c>
      <c r="AO194" s="41">
        <v>1690</v>
      </c>
      <c r="AP194" s="110"/>
      <c r="AQ194" s="111"/>
      <c r="AR194" s="126" t="str">
        <f t="shared" si="91"/>
        <v/>
      </c>
      <c r="AS194" s="126" t="str">
        <f t="shared" si="92"/>
        <v/>
      </c>
      <c r="AT194" s="127">
        <v>1731</v>
      </c>
      <c r="AU194" s="128"/>
      <c r="AV194" s="129"/>
      <c r="AW194" s="126" t="str">
        <f t="shared" si="93"/>
        <v/>
      </c>
      <c r="AX194" s="126" t="str">
        <f t="shared" si="94"/>
        <v/>
      </c>
      <c r="AY194" s="64" t="str">
        <f t="shared" si="95"/>
        <v/>
      </c>
      <c r="AZ194" s="97"/>
      <c r="BA194" s="68"/>
      <c r="BB194" s="68"/>
      <c r="BC194" s="68"/>
      <c r="BD194" s="68"/>
      <c r="BE194" s="15"/>
      <c r="BF194" s="5">
        <f t="shared" si="96"/>
        <v>12955</v>
      </c>
      <c r="BG194" s="42">
        <v>2960</v>
      </c>
      <c r="BH194" s="42"/>
      <c r="BI194" s="42"/>
      <c r="BJ194" s="42">
        <v>9995</v>
      </c>
      <c r="BK194" s="42"/>
      <c r="BL194" s="42"/>
      <c r="BM194" s="42"/>
    </row>
    <row r="195" spans="1:65" outlineLevel="5">
      <c r="A195" s="22">
        <f t="shared" si="81"/>
        <v>6</v>
      </c>
      <c r="B195" s="9">
        <f t="shared" si="80"/>
        <v>44354</v>
      </c>
      <c r="C195" s="51">
        <v>374302</v>
      </c>
      <c r="D195" s="64">
        <f t="shared" si="86"/>
        <v>36.299999999999997</v>
      </c>
      <c r="E195" s="12">
        <v>35</v>
      </c>
      <c r="F195" s="12">
        <v>36</v>
      </c>
      <c r="G195" s="12">
        <v>38</v>
      </c>
      <c r="H195" s="12">
        <v>38</v>
      </c>
      <c r="I195" s="12">
        <v>34</v>
      </c>
      <c r="J195" s="12">
        <v>35</v>
      </c>
      <c r="K195" s="12">
        <v>37</v>
      </c>
      <c r="L195" s="12">
        <v>37</v>
      </c>
      <c r="M195" s="74" t="str">
        <f t="shared" si="87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8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9"/>
        <v/>
      </c>
      <c r="AF195" s="41"/>
      <c r="AG195" s="41"/>
      <c r="AH195" s="41"/>
      <c r="AI195" s="41"/>
      <c r="AJ195" s="41"/>
      <c r="AK195" s="41"/>
      <c r="AL195" s="41"/>
      <c r="AM195" s="41"/>
      <c r="AN195" s="45">
        <f t="shared" si="90"/>
        <v>29.216117216117215</v>
      </c>
      <c r="AO195" s="41">
        <v>1365</v>
      </c>
      <c r="AP195" s="110"/>
      <c r="AQ195" s="111"/>
      <c r="AR195" s="126" t="str">
        <f t="shared" si="91"/>
        <v/>
      </c>
      <c r="AS195" s="126" t="str">
        <f t="shared" si="92"/>
        <v/>
      </c>
      <c r="AT195" s="127">
        <v>1519</v>
      </c>
      <c r="AU195" s="128"/>
      <c r="AV195" s="129"/>
      <c r="AW195" s="126" t="str">
        <f t="shared" si="93"/>
        <v/>
      </c>
      <c r="AX195" s="126" t="str">
        <f t="shared" si="94"/>
        <v/>
      </c>
      <c r="AY195" s="64" t="str">
        <f t="shared" si="95"/>
        <v/>
      </c>
      <c r="AZ195" s="97"/>
      <c r="BA195" s="68"/>
      <c r="BB195" s="68"/>
      <c r="BC195" s="68"/>
      <c r="BD195" s="68"/>
      <c r="BE195" s="15"/>
      <c r="BF195" s="5">
        <f t="shared" si="96"/>
        <v>10691</v>
      </c>
      <c r="BG195" s="42">
        <v>650</v>
      </c>
      <c r="BH195" s="42"/>
      <c r="BI195" s="42"/>
      <c r="BJ195" s="42">
        <v>10041</v>
      </c>
      <c r="BK195" s="42"/>
      <c r="BL195" s="42"/>
      <c r="BM195" s="42"/>
    </row>
    <row r="196" spans="1:65" outlineLevel="5">
      <c r="A196" s="22">
        <f t="shared" si="81"/>
        <v>6</v>
      </c>
      <c r="B196" s="9">
        <f t="shared" si="80"/>
        <v>44355</v>
      </c>
      <c r="C196" s="51">
        <v>390228</v>
      </c>
      <c r="D196" s="64">
        <f t="shared" si="86"/>
        <v>36.5</v>
      </c>
      <c r="E196" s="12">
        <v>36</v>
      </c>
      <c r="F196" s="12">
        <v>36</v>
      </c>
      <c r="G196" s="12">
        <v>38</v>
      </c>
      <c r="H196" s="12">
        <v>38</v>
      </c>
      <c r="I196" s="12">
        <v>35</v>
      </c>
      <c r="J196" s="12">
        <v>35</v>
      </c>
      <c r="K196" s="12">
        <v>37</v>
      </c>
      <c r="L196" s="12">
        <v>37</v>
      </c>
      <c r="M196" s="74" t="str">
        <f t="shared" si="87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8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9"/>
        <v/>
      </c>
      <c r="AF196" s="41"/>
      <c r="AG196" s="41"/>
      <c r="AH196" s="41"/>
      <c r="AI196" s="41"/>
      <c r="AJ196" s="41"/>
      <c r="AK196" s="41"/>
      <c r="AL196" s="41"/>
      <c r="AM196" s="41"/>
      <c r="AN196" s="45">
        <f t="shared" si="90"/>
        <v>23.159117305458768</v>
      </c>
      <c r="AO196" s="41">
        <v>1722</v>
      </c>
      <c r="AP196" s="110"/>
      <c r="AQ196" s="111"/>
      <c r="AR196" s="126" t="str">
        <f t="shared" si="91"/>
        <v/>
      </c>
      <c r="AS196" s="126" t="str">
        <f t="shared" si="92"/>
        <v/>
      </c>
      <c r="AT196" s="127">
        <v>1762</v>
      </c>
      <c r="AU196" s="128"/>
      <c r="AV196" s="129"/>
      <c r="AW196" s="126" t="str">
        <f t="shared" si="93"/>
        <v/>
      </c>
      <c r="AX196" s="126" t="str">
        <f t="shared" si="94"/>
        <v/>
      </c>
      <c r="AY196" s="64" t="str">
        <f t="shared" si="95"/>
        <v/>
      </c>
      <c r="AZ196" s="97"/>
      <c r="BA196" s="68"/>
      <c r="BB196" s="68"/>
      <c r="BC196" s="68"/>
      <c r="BD196" s="68"/>
      <c r="BE196" s="15"/>
      <c r="BF196" s="5">
        <f t="shared" si="96"/>
        <v>15870</v>
      </c>
      <c r="BG196" s="42">
        <v>3440</v>
      </c>
      <c r="BH196" s="42"/>
      <c r="BI196" s="42"/>
      <c r="BJ196" s="42">
        <v>12430</v>
      </c>
      <c r="BK196" s="42"/>
      <c r="BL196" s="42"/>
      <c r="BM196" s="42"/>
    </row>
    <row r="197" spans="1:65" outlineLevel="5">
      <c r="A197" s="22">
        <f t="shared" si="81"/>
        <v>6</v>
      </c>
      <c r="B197" s="9">
        <f t="shared" si="80"/>
        <v>44356</v>
      </c>
      <c r="C197" s="51">
        <v>385550</v>
      </c>
      <c r="D197" s="64">
        <f t="shared" si="86"/>
        <v>36.299999999999997</v>
      </c>
      <c r="E197" s="12">
        <v>35</v>
      </c>
      <c r="F197" s="12">
        <v>36</v>
      </c>
      <c r="G197" s="12">
        <v>38</v>
      </c>
      <c r="H197" s="12">
        <v>38</v>
      </c>
      <c r="I197" s="12">
        <v>34</v>
      </c>
      <c r="J197" s="12">
        <v>35</v>
      </c>
      <c r="K197" s="12">
        <v>37</v>
      </c>
      <c r="L197" s="12">
        <v>37</v>
      </c>
      <c r="M197" s="74" t="str">
        <f t="shared" si="87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8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9"/>
        <v/>
      </c>
      <c r="AF197" s="41"/>
      <c r="AG197" s="41"/>
      <c r="AH197" s="41"/>
      <c r="AI197" s="41"/>
      <c r="AJ197" s="41"/>
      <c r="AK197" s="41"/>
      <c r="AL197" s="41"/>
      <c r="AM197" s="41"/>
      <c r="AN197" s="45">
        <f t="shared" si="90"/>
        <v>21.100529100529101</v>
      </c>
      <c r="AO197" s="41">
        <v>1890</v>
      </c>
      <c r="AP197" s="110"/>
      <c r="AQ197" s="111"/>
      <c r="AR197" s="126" t="str">
        <f t="shared" si="91"/>
        <v/>
      </c>
      <c r="AS197" s="126" t="str">
        <f t="shared" si="92"/>
        <v/>
      </c>
      <c r="AT197" s="127">
        <v>1806</v>
      </c>
      <c r="AU197" s="128"/>
      <c r="AV197" s="129"/>
      <c r="AW197" s="126" t="str">
        <f t="shared" si="93"/>
        <v/>
      </c>
      <c r="AX197" s="126" t="str">
        <f t="shared" si="94"/>
        <v/>
      </c>
      <c r="AY197" s="64" t="str">
        <f t="shared" si="95"/>
        <v/>
      </c>
      <c r="AZ197" s="97">
        <v>79.599999999999994</v>
      </c>
      <c r="BA197" s="68"/>
      <c r="BB197" s="68"/>
      <c r="BC197" s="68"/>
      <c r="BD197" s="68"/>
      <c r="BE197" s="15"/>
      <c r="BF197" s="5">
        <f t="shared" si="96"/>
        <v>14932</v>
      </c>
      <c r="BG197" s="42">
        <v>2110</v>
      </c>
      <c r="BH197" s="42"/>
      <c r="BI197" s="42"/>
      <c r="BJ197" s="42">
        <v>12822</v>
      </c>
      <c r="BK197" s="42"/>
      <c r="BL197" s="42"/>
      <c r="BM197" s="42"/>
    </row>
    <row r="198" spans="1:65" outlineLevel="5">
      <c r="A198" s="22">
        <f t="shared" si="81"/>
        <v>6</v>
      </c>
      <c r="B198" s="9">
        <f t="shared" si="80"/>
        <v>44357</v>
      </c>
      <c r="C198" s="51">
        <v>373646</v>
      </c>
      <c r="D198" s="64">
        <f t="shared" si="86"/>
        <v>36.799999999999997</v>
      </c>
      <c r="E198" s="12">
        <v>36</v>
      </c>
      <c r="F198" s="12">
        <v>36</v>
      </c>
      <c r="G198" s="12">
        <v>38</v>
      </c>
      <c r="H198" s="12">
        <v>39</v>
      </c>
      <c r="I198" s="12">
        <v>35</v>
      </c>
      <c r="J198" s="12">
        <v>35</v>
      </c>
      <c r="K198" s="12">
        <v>37</v>
      </c>
      <c r="L198" s="12">
        <v>38</v>
      </c>
      <c r="M198" s="74">
        <f t="shared" si="87"/>
        <v>7.1</v>
      </c>
      <c r="N198" s="83">
        <v>7.1</v>
      </c>
      <c r="O198" s="83">
        <v>7</v>
      </c>
      <c r="P198" s="83">
        <v>7</v>
      </c>
      <c r="Q198" s="83">
        <v>7</v>
      </c>
      <c r="R198" s="83">
        <v>7.1</v>
      </c>
      <c r="S198" s="83">
        <v>7.1</v>
      </c>
      <c r="T198" s="83"/>
      <c r="U198" s="83"/>
      <c r="V198" s="5" t="str">
        <f t="shared" si="88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9"/>
        <v/>
      </c>
      <c r="AF198" s="41"/>
      <c r="AG198" s="41"/>
      <c r="AH198" s="41"/>
      <c r="AI198" s="41"/>
      <c r="AJ198" s="41"/>
      <c r="AK198" s="41"/>
      <c r="AL198" s="41"/>
      <c r="AM198" s="41"/>
      <c r="AN198" s="45">
        <f t="shared" si="90"/>
        <v>22.11869107043816</v>
      </c>
      <c r="AO198" s="41">
        <v>1803</v>
      </c>
      <c r="AP198" s="110">
        <v>2.77</v>
      </c>
      <c r="AQ198" s="111">
        <v>1.93</v>
      </c>
      <c r="AR198" s="126">
        <f t="shared" si="91"/>
        <v>69.675090252707577</v>
      </c>
      <c r="AS198" s="126">
        <f t="shared" si="92"/>
        <v>30.324909747292423</v>
      </c>
      <c r="AT198" s="127">
        <v>1804</v>
      </c>
      <c r="AU198" s="128">
        <v>2.27</v>
      </c>
      <c r="AV198" s="129">
        <v>1.23</v>
      </c>
      <c r="AW198" s="126">
        <f t="shared" si="93"/>
        <v>54.185022026431717</v>
      </c>
      <c r="AX198" s="126">
        <f t="shared" si="94"/>
        <v>45.814977973568283</v>
      </c>
      <c r="AY198" s="64">
        <f t="shared" si="95"/>
        <v>48.525308888003174</v>
      </c>
      <c r="AZ198" s="97">
        <v>80</v>
      </c>
      <c r="BA198" s="68"/>
      <c r="BB198" s="68"/>
      <c r="BC198" s="68"/>
      <c r="BD198" s="68"/>
      <c r="BE198" s="15"/>
      <c r="BF198" s="5">
        <f t="shared" si="96"/>
        <v>16660</v>
      </c>
      <c r="BG198" s="42">
        <v>3430</v>
      </c>
      <c r="BH198" s="42"/>
      <c r="BI198" s="42"/>
      <c r="BJ198" s="42">
        <v>13230</v>
      </c>
      <c r="BK198" s="42"/>
      <c r="BL198" s="42"/>
      <c r="BM198" s="42"/>
    </row>
    <row r="199" spans="1:65" outlineLevel="5">
      <c r="A199" s="22">
        <f t="shared" si="81"/>
        <v>6</v>
      </c>
      <c r="B199" s="9">
        <f t="shared" si="80"/>
        <v>44358</v>
      </c>
      <c r="C199" s="51">
        <v>491981</v>
      </c>
      <c r="D199" s="64">
        <f t="shared" si="86"/>
        <v>36.5</v>
      </c>
      <c r="E199" s="12">
        <v>36</v>
      </c>
      <c r="F199" s="12">
        <v>36</v>
      </c>
      <c r="G199" s="12">
        <v>38</v>
      </c>
      <c r="H199" s="12">
        <v>38</v>
      </c>
      <c r="I199" s="12">
        <v>35</v>
      </c>
      <c r="J199" s="12">
        <v>35</v>
      </c>
      <c r="K199" s="12">
        <v>37</v>
      </c>
      <c r="L199" s="12">
        <v>37</v>
      </c>
      <c r="M199" s="74" t="str">
        <f t="shared" si="87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8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9"/>
        <v/>
      </c>
      <c r="AF199" s="41"/>
      <c r="AG199" s="41"/>
      <c r="AH199" s="41"/>
      <c r="AI199" s="41"/>
      <c r="AJ199" s="41"/>
      <c r="AK199" s="41"/>
      <c r="AL199" s="41"/>
      <c r="AM199" s="41"/>
      <c r="AN199" s="45">
        <f t="shared" si="90"/>
        <v>22.919540229885058</v>
      </c>
      <c r="AO199" s="41">
        <v>1740</v>
      </c>
      <c r="AP199" s="110"/>
      <c r="AQ199" s="111"/>
      <c r="AR199" s="126" t="str">
        <f t="shared" si="91"/>
        <v/>
      </c>
      <c r="AS199" s="126" t="str">
        <f t="shared" si="92"/>
        <v/>
      </c>
      <c r="AT199" s="127">
        <v>1779</v>
      </c>
      <c r="AU199" s="128"/>
      <c r="AV199" s="129"/>
      <c r="AW199" s="126" t="str">
        <f t="shared" si="93"/>
        <v/>
      </c>
      <c r="AX199" s="126" t="str">
        <f t="shared" si="94"/>
        <v/>
      </c>
      <c r="AY199" s="64" t="str">
        <f t="shared" si="95"/>
        <v/>
      </c>
      <c r="AZ199" s="97">
        <v>79.599999999999994</v>
      </c>
      <c r="BA199" s="68"/>
      <c r="BB199" s="68"/>
      <c r="BC199" s="68"/>
      <c r="BD199" s="68"/>
      <c r="BE199" s="15"/>
      <c r="BF199" s="5">
        <f t="shared" si="96"/>
        <v>12836</v>
      </c>
      <c r="BG199" s="42">
        <v>0</v>
      </c>
      <c r="BH199" s="42"/>
      <c r="BI199" s="42"/>
      <c r="BJ199" s="42">
        <v>12836</v>
      </c>
      <c r="BK199" s="42"/>
      <c r="BL199" s="42"/>
      <c r="BM199" s="42"/>
    </row>
    <row r="200" spans="1:65" outlineLevel="5">
      <c r="A200" s="22">
        <f t="shared" si="81"/>
        <v>6</v>
      </c>
      <c r="B200" s="9">
        <f t="shared" si="80"/>
        <v>44359</v>
      </c>
      <c r="C200" s="51">
        <v>541407</v>
      </c>
      <c r="D200" s="64">
        <f t="shared" si="86"/>
        <v>36.799999999999997</v>
      </c>
      <c r="E200" s="12">
        <v>36</v>
      </c>
      <c r="F200" s="12">
        <v>36</v>
      </c>
      <c r="G200" s="12">
        <v>38</v>
      </c>
      <c r="H200" s="12">
        <v>39</v>
      </c>
      <c r="I200" s="12">
        <v>35</v>
      </c>
      <c r="J200" s="12">
        <v>35</v>
      </c>
      <c r="K200" s="12">
        <v>37</v>
      </c>
      <c r="L200" s="12">
        <v>38</v>
      </c>
      <c r="M200" s="74" t="str">
        <f t="shared" si="87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8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9"/>
        <v/>
      </c>
      <c r="AF200" s="41"/>
      <c r="AG200" s="41"/>
      <c r="AH200" s="41"/>
      <c r="AI200" s="41"/>
      <c r="AJ200" s="41"/>
      <c r="AK200" s="41"/>
      <c r="AL200" s="41"/>
      <c r="AM200" s="41"/>
      <c r="AN200" s="45">
        <f t="shared" si="90"/>
        <v>23.528023598820059</v>
      </c>
      <c r="AO200" s="41">
        <v>1695</v>
      </c>
      <c r="AP200" s="110"/>
      <c r="AQ200" s="111"/>
      <c r="AR200" s="126" t="str">
        <f t="shared" si="91"/>
        <v/>
      </c>
      <c r="AS200" s="126" t="str">
        <f t="shared" si="92"/>
        <v/>
      </c>
      <c r="AT200" s="127">
        <v>1794</v>
      </c>
      <c r="AU200" s="128"/>
      <c r="AV200" s="129"/>
      <c r="AW200" s="126" t="str">
        <f t="shared" si="93"/>
        <v/>
      </c>
      <c r="AX200" s="126" t="str">
        <f t="shared" si="94"/>
        <v/>
      </c>
      <c r="AY200" s="64" t="str">
        <f t="shared" si="95"/>
        <v/>
      </c>
      <c r="AZ200" s="97"/>
      <c r="BA200" s="68"/>
      <c r="BB200" s="68"/>
      <c r="BC200" s="68"/>
      <c r="BD200" s="68"/>
      <c r="BE200" s="15"/>
      <c r="BF200" s="5">
        <f t="shared" si="96"/>
        <v>13334</v>
      </c>
      <c r="BG200" s="42">
        <v>0</v>
      </c>
      <c r="BH200" s="42"/>
      <c r="BI200" s="42"/>
      <c r="BJ200" s="42">
        <v>13334</v>
      </c>
      <c r="BK200" s="42"/>
      <c r="BL200" s="42"/>
      <c r="BM200" s="42"/>
    </row>
    <row r="201" spans="1:65" outlineLevel="5">
      <c r="A201" s="22">
        <f t="shared" si="81"/>
        <v>6</v>
      </c>
      <c r="B201" s="9">
        <f t="shared" si="80"/>
        <v>44360</v>
      </c>
      <c r="C201" s="51">
        <v>489284</v>
      </c>
      <c r="D201" s="64">
        <f t="shared" si="86"/>
        <v>36.299999999999997</v>
      </c>
      <c r="E201" s="12">
        <v>35</v>
      </c>
      <c r="F201" s="12">
        <v>36</v>
      </c>
      <c r="G201" s="12">
        <v>38</v>
      </c>
      <c r="H201" s="12">
        <v>38</v>
      </c>
      <c r="I201" s="12">
        <v>34</v>
      </c>
      <c r="J201" s="12">
        <v>35</v>
      </c>
      <c r="K201" s="12">
        <v>37</v>
      </c>
      <c r="L201" s="12">
        <v>37</v>
      </c>
      <c r="M201" s="74" t="str">
        <f t="shared" si="87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8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9"/>
        <v/>
      </c>
      <c r="AF201" s="41"/>
      <c r="AG201" s="41"/>
      <c r="AH201" s="41"/>
      <c r="AI201" s="41"/>
      <c r="AJ201" s="41"/>
      <c r="AK201" s="41"/>
      <c r="AL201" s="41"/>
      <c r="AM201" s="41"/>
      <c r="AN201" s="45">
        <f t="shared" si="90"/>
        <v>22.3542600896861</v>
      </c>
      <c r="AO201" s="41">
        <v>1784</v>
      </c>
      <c r="AP201" s="110"/>
      <c r="AQ201" s="111"/>
      <c r="AR201" s="126" t="str">
        <f t="shared" si="91"/>
        <v/>
      </c>
      <c r="AS201" s="126" t="str">
        <f t="shared" si="92"/>
        <v/>
      </c>
      <c r="AT201" s="127">
        <v>1756</v>
      </c>
      <c r="AU201" s="128"/>
      <c r="AV201" s="129"/>
      <c r="AW201" s="126" t="str">
        <f t="shared" si="93"/>
        <v/>
      </c>
      <c r="AX201" s="126" t="str">
        <f t="shared" si="94"/>
        <v/>
      </c>
      <c r="AY201" s="64" t="str">
        <f t="shared" si="95"/>
        <v/>
      </c>
      <c r="AZ201" s="97"/>
      <c r="BA201" s="68"/>
      <c r="BB201" s="68"/>
      <c r="BC201" s="68"/>
      <c r="BD201" s="68"/>
      <c r="BE201" s="15"/>
      <c r="BF201" s="5">
        <f t="shared" si="96"/>
        <v>13768</v>
      </c>
      <c r="BG201" s="42">
        <v>0</v>
      </c>
      <c r="BH201" s="42"/>
      <c r="BI201" s="42"/>
      <c r="BJ201" s="42">
        <v>13768</v>
      </c>
      <c r="BK201" s="42"/>
      <c r="BL201" s="42"/>
      <c r="BM201" s="42"/>
    </row>
    <row r="202" spans="1:65" outlineLevel="5">
      <c r="A202" s="22">
        <f t="shared" si="81"/>
        <v>6</v>
      </c>
      <c r="B202" s="9">
        <f t="shared" si="80"/>
        <v>44361</v>
      </c>
      <c r="C202" s="51">
        <v>517303</v>
      </c>
      <c r="D202" s="64">
        <f t="shared" si="86"/>
        <v>36.299999999999997</v>
      </c>
      <c r="E202" s="12">
        <v>35</v>
      </c>
      <c r="F202" s="12">
        <v>36</v>
      </c>
      <c r="G202" s="12">
        <v>38</v>
      </c>
      <c r="H202" s="12">
        <v>38</v>
      </c>
      <c r="I202" s="12">
        <v>34</v>
      </c>
      <c r="J202" s="12">
        <v>35</v>
      </c>
      <c r="K202" s="12">
        <v>37</v>
      </c>
      <c r="L202" s="12">
        <v>37</v>
      </c>
      <c r="M202" s="74" t="str">
        <f t="shared" si="87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8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9"/>
        <v/>
      </c>
      <c r="AF202" s="41"/>
      <c r="AG202" s="41"/>
      <c r="AH202" s="41"/>
      <c r="AI202" s="41"/>
      <c r="AJ202" s="41"/>
      <c r="AK202" s="41"/>
      <c r="AL202" s="41"/>
      <c r="AM202" s="41"/>
      <c r="AN202" s="45">
        <f t="shared" si="90"/>
        <v>35.638963360142988</v>
      </c>
      <c r="AO202" s="41">
        <v>1119</v>
      </c>
      <c r="AP202" s="110"/>
      <c r="AQ202" s="111"/>
      <c r="AR202" s="126" t="str">
        <f t="shared" si="91"/>
        <v/>
      </c>
      <c r="AS202" s="126" t="str">
        <f t="shared" si="92"/>
        <v/>
      </c>
      <c r="AT202" s="127">
        <v>1545</v>
      </c>
      <c r="AU202" s="128"/>
      <c r="AV202" s="129"/>
      <c r="AW202" s="126" t="str">
        <f t="shared" si="93"/>
        <v/>
      </c>
      <c r="AX202" s="126" t="str">
        <f t="shared" si="94"/>
        <v/>
      </c>
      <c r="AY202" s="64" t="str">
        <f t="shared" si="95"/>
        <v/>
      </c>
      <c r="AZ202" s="97">
        <v>80</v>
      </c>
      <c r="BA202" s="68"/>
      <c r="BB202" s="68"/>
      <c r="BC202" s="68"/>
      <c r="BD202" s="68"/>
      <c r="BE202" s="15"/>
      <c r="BF202" s="5">
        <f t="shared" si="96"/>
        <v>11600</v>
      </c>
      <c r="BG202" s="42">
        <v>0</v>
      </c>
      <c r="BH202" s="42"/>
      <c r="BI202" s="42"/>
      <c r="BJ202" s="42">
        <v>11600</v>
      </c>
      <c r="BK202" s="42"/>
      <c r="BL202" s="42"/>
      <c r="BM202" s="42"/>
    </row>
    <row r="203" spans="1:65" outlineLevel="5">
      <c r="A203" s="22">
        <f t="shared" si="81"/>
        <v>6</v>
      </c>
      <c r="B203" s="9">
        <f t="shared" si="80"/>
        <v>44362</v>
      </c>
      <c r="C203" s="51">
        <v>524274</v>
      </c>
      <c r="D203" s="64">
        <f t="shared" si="86"/>
        <v>36.299999999999997</v>
      </c>
      <c r="E203" s="12">
        <v>35</v>
      </c>
      <c r="F203" s="12">
        <v>36</v>
      </c>
      <c r="G203" s="12">
        <v>38</v>
      </c>
      <c r="H203" s="12">
        <v>38</v>
      </c>
      <c r="I203" s="12">
        <v>34</v>
      </c>
      <c r="J203" s="12">
        <v>35</v>
      </c>
      <c r="K203" s="12">
        <v>37</v>
      </c>
      <c r="L203" s="12">
        <v>37</v>
      </c>
      <c r="M203" s="74" t="str">
        <f t="shared" si="87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8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9"/>
        <v/>
      </c>
      <c r="AF203" s="41"/>
      <c r="AG203" s="41"/>
      <c r="AH203" s="41"/>
      <c r="AI203" s="41"/>
      <c r="AJ203" s="41"/>
      <c r="AK203" s="41"/>
      <c r="AL203" s="41"/>
      <c r="AM203" s="41"/>
      <c r="AN203" s="45">
        <f t="shared" si="90"/>
        <v>24.436274509803923</v>
      </c>
      <c r="AO203" s="41">
        <v>1632</v>
      </c>
      <c r="AP203" s="110"/>
      <c r="AQ203" s="111"/>
      <c r="AR203" s="126" t="str">
        <f t="shared" si="91"/>
        <v/>
      </c>
      <c r="AS203" s="126" t="str">
        <f t="shared" si="92"/>
        <v/>
      </c>
      <c r="AT203" s="127">
        <v>1754</v>
      </c>
      <c r="AU203" s="128"/>
      <c r="AV203" s="129"/>
      <c r="AW203" s="126" t="str">
        <f t="shared" si="93"/>
        <v/>
      </c>
      <c r="AX203" s="126" t="str">
        <f t="shared" si="94"/>
        <v/>
      </c>
      <c r="AY203" s="64" t="str">
        <f t="shared" si="95"/>
        <v/>
      </c>
      <c r="AZ203" s="97">
        <v>80.099999999999994</v>
      </c>
      <c r="BA203" s="68"/>
      <c r="BB203" s="68"/>
      <c r="BC203" s="68"/>
      <c r="BD203" s="68"/>
      <c r="BE203" s="15"/>
      <c r="BF203" s="5">
        <f t="shared" si="96"/>
        <v>12816</v>
      </c>
      <c r="BG203" s="42">
        <v>0</v>
      </c>
      <c r="BH203" s="42"/>
      <c r="BI203" s="42"/>
      <c r="BJ203" s="42">
        <v>12816</v>
      </c>
      <c r="BK203" s="42"/>
      <c r="BL203" s="42"/>
      <c r="BM203" s="42"/>
    </row>
    <row r="204" spans="1:65" outlineLevel="5">
      <c r="A204" s="22">
        <f t="shared" si="81"/>
        <v>6</v>
      </c>
      <c r="B204" s="9">
        <f t="shared" si="80"/>
        <v>44363</v>
      </c>
      <c r="C204" s="51">
        <v>541599</v>
      </c>
      <c r="D204" s="64">
        <f t="shared" si="86"/>
        <v>35.799999999999997</v>
      </c>
      <c r="E204" s="12">
        <v>34</v>
      </c>
      <c r="F204" s="12">
        <v>36</v>
      </c>
      <c r="G204" s="12">
        <v>37</v>
      </c>
      <c r="H204" s="12">
        <v>38</v>
      </c>
      <c r="I204" s="12">
        <v>33</v>
      </c>
      <c r="J204" s="12">
        <v>35</v>
      </c>
      <c r="K204" s="12">
        <v>36</v>
      </c>
      <c r="L204" s="12">
        <v>37</v>
      </c>
      <c r="M204" s="74" t="str">
        <f t="shared" si="87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8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9"/>
        <v/>
      </c>
      <c r="AF204" s="41"/>
      <c r="AG204" s="41"/>
      <c r="AH204" s="41"/>
      <c r="AI204" s="41"/>
      <c r="AJ204" s="41"/>
      <c r="AK204" s="41"/>
      <c r="AL204" s="41"/>
      <c r="AM204" s="41"/>
      <c r="AN204" s="45">
        <f t="shared" si="90"/>
        <v>24.632489190858553</v>
      </c>
      <c r="AO204" s="41">
        <v>1619</v>
      </c>
      <c r="AP204" s="110"/>
      <c r="AQ204" s="111"/>
      <c r="AR204" s="126" t="str">
        <f t="shared" si="91"/>
        <v/>
      </c>
      <c r="AS204" s="126" t="str">
        <f t="shared" si="92"/>
        <v/>
      </c>
      <c r="AT204" s="127">
        <v>1776</v>
      </c>
      <c r="AU204" s="128"/>
      <c r="AV204" s="129"/>
      <c r="AW204" s="126" t="str">
        <f t="shared" si="93"/>
        <v/>
      </c>
      <c r="AX204" s="126" t="str">
        <f t="shared" si="94"/>
        <v/>
      </c>
      <c r="AY204" s="64" t="str">
        <f t="shared" si="95"/>
        <v/>
      </c>
      <c r="AZ204" s="97">
        <v>79.400000000000006</v>
      </c>
      <c r="BA204" s="68"/>
      <c r="BB204" s="68"/>
      <c r="BC204" s="68"/>
      <c r="BD204" s="68"/>
      <c r="BE204" s="15"/>
      <c r="BF204" s="5">
        <f t="shared" si="96"/>
        <v>13642</v>
      </c>
      <c r="BG204" s="42">
        <v>0</v>
      </c>
      <c r="BH204" s="42"/>
      <c r="BI204" s="42"/>
      <c r="BJ204" s="42">
        <v>13642</v>
      </c>
      <c r="BK204" s="42"/>
      <c r="BL204" s="42"/>
      <c r="BM204" s="42"/>
    </row>
    <row r="205" spans="1:65" outlineLevel="5">
      <c r="A205" s="22">
        <f t="shared" si="81"/>
        <v>6</v>
      </c>
      <c r="B205" s="9">
        <f t="shared" si="80"/>
        <v>44364</v>
      </c>
      <c r="C205" s="51">
        <v>547312</v>
      </c>
      <c r="D205" s="64">
        <f t="shared" si="86"/>
        <v>36</v>
      </c>
      <c r="E205" s="12">
        <v>34</v>
      </c>
      <c r="F205" s="12">
        <v>36</v>
      </c>
      <c r="G205" s="12">
        <v>38</v>
      </c>
      <c r="H205" s="12">
        <v>38</v>
      </c>
      <c r="I205" s="12">
        <v>33</v>
      </c>
      <c r="J205" s="12">
        <v>35</v>
      </c>
      <c r="K205" s="12">
        <v>37</v>
      </c>
      <c r="L205" s="12">
        <v>37</v>
      </c>
      <c r="M205" s="74">
        <f t="shared" si="87"/>
        <v>7.2</v>
      </c>
      <c r="N205" s="83">
        <v>7.2</v>
      </c>
      <c r="O205" s="83">
        <v>7.1</v>
      </c>
      <c r="P205" s="83">
        <v>7.1</v>
      </c>
      <c r="Q205" s="83">
        <v>7.3</v>
      </c>
      <c r="R205" s="83">
        <v>7.2</v>
      </c>
      <c r="S205" s="83">
        <v>7.2</v>
      </c>
      <c r="T205" s="83"/>
      <c r="U205" s="83"/>
      <c r="V205" s="5" t="str">
        <f t="shared" si="88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9"/>
        <v/>
      </c>
      <c r="AF205" s="41"/>
      <c r="AG205" s="41"/>
      <c r="AH205" s="41"/>
      <c r="AI205" s="41"/>
      <c r="AJ205" s="41"/>
      <c r="AK205" s="41"/>
      <c r="AL205" s="41"/>
      <c r="AM205" s="41"/>
      <c r="AN205" s="45">
        <f t="shared" si="90"/>
        <v>22.801600914808461</v>
      </c>
      <c r="AO205" s="41">
        <v>1749</v>
      </c>
      <c r="AP205" s="110">
        <v>2.7</v>
      </c>
      <c r="AQ205" s="111">
        <v>1.87</v>
      </c>
      <c r="AR205" s="126">
        <f t="shared" si="91"/>
        <v>69.259259259259252</v>
      </c>
      <c r="AS205" s="126">
        <f t="shared" si="92"/>
        <v>30.740740740740748</v>
      </c>
      <c r="AT205" s="127">
        <v>1755</v>
      </c>
      <c r="AU205" s="128">
        <v>1.91</v>
      </c>
      <c r="AV205" s="129">
        <v>1.04</v>
      </c>
      <c r="AW205" s="126">
        <f t="shared" si="93"/>
        <v>54.450261780104711</v>
      </c>
      <c r="AX205" s="126">
        <f t="shared" si="94"/>
        <v>45.549738219895289</v>
      </c>
      <c r="AY205" s="64">
        <f t="shared" si="95"/>
        <v>46.942037002888917</v>
      </c>
      <c r="AZ205" s="97">
        <v>79.099999999999994</v>
      </c>
      <c r="BA205" s="68"/>
      <c r="BB205" s="68"/>
      <c r="BC205" s="68"/>
      <c r="BD205" s="68"/>
      <c r="BE205" s="15"/>
      <c r="BF205" s="5">
        <f t="shared" si="96"/>
        <v>12972</v>
      </c>
      <c r="BG205" s="42">
        <v>0</v>
      </c>
      <c r="BH205" s="42"/>
      <c r="BI205" s="42"/>
      <c r="BJ205" s="42">
        <v>12972</v>
      </c>
      <c r="BK205" s="42"/>
      <c r="BL205" s="42"/>
      <c r="BM205" s="42"/>
    </row>
    <row r="206" spans="1:65" outlineLevel="5">
      <c r="A206" s="22">
        <f t="shared" si="81"/>
        <v>6</v>
      </c>
      <c r="B206" s="9">
        <f t="shared" si="80"/>
        <v>44365</v>
      </c>
      <c r="C206" s="51">
        <v>536476</v>
      </c>
      <c r="D206" s="64">
        <f t="shared" si="86"/>
        <v>35.5</v>
      </c>
      <c r="E206" s="12">
        <v>34</v>
      </c>
      <c r="F206" s="12">
        <v>35</v>
      </c>
      <c r="G206" s="12">
        <v>37</v>
      </c>
      <c r="H206" s="12">
        <v>38</v>
      </c>
      <c r="I206" s="12">
        <v>33</v>
      </c>
      <c r="J206" s="12">
        <v>34</v>
      </c>
      <c r="K206" s="12">
        <v>36</v>
      </c>
      <c r="L206" s="12">
        <v>37</v>
      </c>
      <c r="M206" s="74" t="str">
        <f t="shared" si="87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8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9"/>
        <v/>
      </c>
      <c r="AF206" s="41"/>
      <c r="AG206" s="41"/>
      <c r="AH206" s="41"/>
      <c r="AI206" s="41"/>
      <c r="AJ206" s="41"/>
      <c r="AK206" s="41"/>
      <c r="AL206" s="41"/>
      <c r="AM206" s="41"/>
      <c r="AN206" s="45">
        <f t="shared" si="90"/>
        <v>22.130965593784683</v>
      </c>
      <c r="AO206" s="41">
        <v>1802</v>
      </c>
      <c r="AP206" s="110"/>
      <c r="AQ206" s="111"/>
      <c r="AR206" s="126" t="str">
        <f t="shared" si="91"/>
        <v/>
      </c>
      <c r="AS206" s="126" t="str">
        <f t="shared" si="92"/>
        <v/>
      </c>
      <c r="AT206" s="127">
        <v>1793</v>
      </c>
      <c r="AU206" s="128"/>
      <c r="AV206" s="129"/>
      <c r="AW206" s="126" t="str">
        <f t="shared" si="93"/>
        <v/>
      </c>
      <c r="AX206" s="126" t="str">
        <f t="shared" si="94"/>
        <v/>
      </c>
      <c r="AY206" s="64" t="str">
        <f t="shared" si="95"/>
        <v/>
      </c>
      <c r="AZ206" s="97">
        <v>79.099999999999994</v>
      </c>
      <c r="BA206" s="68"/>
      <c r="BB206" s="68"/>
      <c r="BC206" s="68"/>
      <c r="BD206" s="68"/>
      <c r="BE206" s="15"/>
      <c r="BF206" s="5">
        <f t="shared" si="96"/>
        <v>13264</v>
      </c>
      <c r="BG206" s="42">
        <v>0</v>
      </c>
      <c r="BH206" s="42"/>
      <c r="BI206" s="42"/>
      <c r="BJ206" s="42">
        <v>13264</v>
      </c>
      <c r="BK206" s="42"/>
      <c r="BL206" s="42"/>
      <c r="BM206" s="42"/>
    </row>
    <row r="207" spans="1:65" outlineLevel="5">
      <c r="A207" s="22">
        <f t="shared" si="81"/>
        <v>6</v>
      </c>
      <c r="B207" s="9">
        <f t="shared" si="80"/>
        <v>44366</v>
      </c>
      <c r="C207" s="51">
        <v>490984</v>
      </c>
      <c r="D207" s="64">
        <f t="shared" si="86"/>
        <v>35.799999999999997</v>
      </c>
      <c r="E207" s="12">
        <v>34</v>
      </c>
      <c r="F207" s="12">
        <v>35</v>
      </c>
      <c r="G207" s="12">
        <v>38</v>
      </c>
      <c r="H207" s="12">
        <v>38</v>
      </c>
      <c r="I207" s="12">
        <v>33</v>
      </c>
      <c r="J207" s="12">
        <v>34</v>
      </c>
      <c r="K207" s="12">
        <v>37</v>
      </c>
      <c r="L207" s="12">
        <v>37</v>
      </c>
      <c r="M207" s="74" t="str">
        <f t="shared" si="87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8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9"/>
        <v/>
      </c>
      <c r="AF207" s="41"/>
      <c r="AG207" s="41"/>
      <c r="AH207" s="41"/>
      <c r="AI207" s="41"/>
      <c r="AJ207" s="41"/>
      <c r="AK207" s="41"/>
      <c r="AL207" s="41"/>
      <c r="AM207" s="41"/>
      <c r="AN207" s="45">
        <f t="shared" si="90"/>
        <v>24.024096385542169</v>
      </c>
      <c r="AO207" s="41">
        <v>1660</v>
      </c>
      <c r="AP207" s="110"/>
      <c r="AQ207" s="111"/>
      <c r="AR207" s="126" t="str">
        <f t="shared" si="91"/>
        <v/>
      </c>
      <c r="AS207" s="126" t="str">
        <f t="shared" si="92"/>
        <v/>
      </c>
      <c r="AT207" s="127">
        <v>1748</v>
      </c>
      <c r="AU207" s="128"/>
      <c r="AV207" s="129"/>
      <c r="AW207" s="126" t="str">
        <f t="shared" si="93"/>
        <v/>
      </c>
      <c r="AX207" s="126" t="str">
        <f t="shared" si="94"/>
        <v/>
      </c>
      <c r="AY207" s="64" t="str">
        <f t="shared" si="95"/>
        <v/>
      </c>
      <c r="AZ207" s="97"/>
      <c r="BA207" s="68"/>
      <c r="BB207" s="68"/>
      <c r="BC207" s="68"/>
      <c r="BD207" s="68"/>
      <c r="BE207" s="15"/>
      <c r="BF207" s="5">
        <f t="shared" si="96"/>
        <v>16965</v>
      </c>
      <c r="BG207" s="42">
        <v>3150</v>
      </c>
      <c r="BH207" s="42"/>
      <c r="BI207" s="42"/>
      <c r="BJ207" s="42">
        <v>13815</v>
      </c>
      <c r="BK207" s="42"/>
      <c r="BL207" s="42"/>
      <c r="BM207" s="42"/>
    </row>
    <row r="208" spans="1:65" outlineLevel="5">
      <c r="A208" s="22">
        <f t="shared" si="81"/>
        <v>6</v>
      </c>
      <c r="B208" s="9">
        <f t="shared" si="80"/>
        <v>44367</v>
      </c>
      <c r="C208" s="51">
        <v>449303</v>
      </c>
      <c r="D208" s="64">
        <f t="shared" si="86"/>
        <v>36.299999999999997</v>
      </c>
      <c r="E208" s="12">
        <v>34</v>
      </c>
      <c r="F208" s="12">
        <v>36</v>
      </c>
      <c r="G208" s="12">
        <v>39</v>
      </c>
      <c r="H208" s="12">
        <v>38</v>
      </c>
      <c r="I208" s="12">
        <v>33</v>
      </c>
      <c r="J208" s="12">
        <v>35</v>
      </c>
      <c r="K208" s="12">
        <v>38</v>
      </c>
      <c r="L208" s="12">
        <v>37</v>
      </c>
      <c r="M208" s="74" t="str">
        <f t="shared" si="87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8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9"/>
        <v/>
      </c>
      <c r="AF208" s="41"/>
      <c r="AG208" s="41"/>
      <c r="AH208" s="41"/>
      <c r="AI208" s="41"/>
      <c r="AJ208" s="41"/>
      <c r="AK208" s="41"/>
      <c r="AL208" s="41"/>
      <c r="AM208" s="41"/>
      <c r="AN208" s="45">
        <f t="shared" si="90"/>
        <v>21.000526592943654</v>
      </c>
      <c r="AO208" s="41">
        <v>1899</v>
      </c>
      <c r="AP208" s="110"/>
      <c r="AQ208" s="111"/>
      <c r="AR208" s="126" t="str">
        <f t="shared" si="91"/>
        <v/>
      </c>
      <c r="AS208" s="126" t="str">
        <f t="shared" si="92"/>
        <v/>
      </c>
      <c r="AT208" s="127">
        <v>1809</v>
      </c>
      <c r="AU208" s="128"/>
      <c r="AV208" s="129"/>
      <c r="AW208" s="126" t="str">
        <f t="shared" si="93"/>
        <v/>
      </c>
      <c r="AX208" s="126" t="str">
        <f t="shared" si="94"/>
        <v/>
      </c>
      <c r="AY208" s="64" t="str">
        <f t="shared" si="95"/>
        <v/>
      </c>
      <c r="AZ208" s="97"/>
      <c r="BA208" s="68"/>
      <c r="BB208" s="68"/>
      <c r="BC208" s="68"/>
      <c r="BD208" s="68"/>
      <c r="BE208" s="15"/>
      <c r="BF208" s="5">
        <f t="shared" si="96"/>
        <v>12596</v>
      </c>
      <c r="BG208" s="42">
        <v>1120</v>
      </c>
      <c r="BH208" s="42"/>
      <c r="BI208" s="42"/>
      <c r="BJ208" s="42">
        <v>11476</v>
      </c>
      <c r="BK208" s="42"/>
      <c r="BL208" s="42"/>
      <c r="BM208" s="42"/>
    </row>
    <row r="209" spans="1:65" outlineLevel="5">
      <c r="A209" s="22">
        <f t="shared" si="81"/>
        <v>6</v>
      </c>
      <c r="B209" s="9">
        <f t="shared" si="80"/>
        <v>44368</v>
      </c>
      <c r="C209" s="51">
        <v>450130</v>
      </c>
      <c r="D209" s="64">
        <f t="shared" si="86"/>
        <v>35.5</v>
      </c>
      <c r="E209" s="12">
        <v>34</v>
      </c>
      <c r="F209" s="12">
        <v>35</v>
      </c>
      <c r="G209" s="12">
        <v>37</v>
      </c>
      <c r="H209" s="12">
        <v>38</v>
      </c>
      <c r="I209" s="12">
        <v>33</v>
      </c>
      <c r="J209" s="12">
        <v>34</v>
      </c>
      <c r="K209" s="12">
        <v>36</v>
      </c>
      <c r="L209" s="12">
        <v>37</v>
      </c>
      <c r="M209" s="74" t="str">
        <f t="shared" si="87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8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9"/>
        <v/>
      </c>
      <c r="AF209" s="41"/>
      <c r="AG209" s="41"/>
      <c r="AH209" s="41"/>
      <c r="AI209" s="41"/>
      <c r="AJ209" s="41"/>
      <c r="AK209" s="41"/>
      <c r="AL209" s="41"/>
      <c r="AM209" s="41"/>
      <c r="AN209" s="45">
        <f t="shared" si="90"/>
        <v>28.163841807909606</v>
      </c>
      <c r="AO209" s="41">
        <v>1416</v>
      </c>
      <c r="AP209" s="110"/>
      <c r="AQ209" s="111"/>
      <c r="AR209" s="126" t="str">
        <f t="shared" si="91"/>
        <v/>
      </c>
      <c r="AS209" s="126" t="str">
        <f t="shared" si="92"/>
        <v/>
      </c>
      <c r="AT209" s="127">
        <v>1445</v>
      </c>
      <c r="AU209" s="128"/>
      <c r="AV209" s="129"/>
      <c r="AW209" s="126" t="str">
        <f t="shared" si="93"/>
        <v/>
      </c>
      <c r="AX209" s="126" t="str">
        <f t="shared" si="94"/>
        <v/>
      </c>
      <c r="AY209" s="64" t="str">
        <f t="shared" si="95"/>
        <v/>
      </c>
      <c r="AZ209" s="97">
        <v>79.7</v>
      </c>
      <c r="BA209" s="68"/>
      <c r="BB209" s="68"/>
      <c r="BC209" s="68"/>
      <c r="BD209" s="68"/>
      <c r="BE209" s="15"/>
      <c r="BF209" s="5">
        <f t="shared" si="96"/>
        <v>13003</v>
      </c>
      <c r="BG209" s="42">
        <v>0</v>
      </c>
      <c r="BH209" s="42"/>
      <c r="BI209" s="42"/>
      <c r="BJ209" s="42">
        <v>13003</v>
      </c>
      <c r="BK209" s="42"/>
      <c r="BL209" s="42"/>
      <c r="BM209" s="42"/>
    </row>
    <row r="210" spans="1:65" outlineLevel="5">
      <c r="A210" s="22">
        <f t="shared" si="81"/>
        <v>6</v>
      </c>
      <c r="B210" s="9">
        <f t="shared" si="80"/>
        <v>44369</v>
      </c>
      <c r="C210" s="51">
        <v>430175</v>
      </c>
      <c r="D210" s="64">
        <f t="shared" si="86"/>
        <v>35.5</v>
      </c>
      <c r="E210" s="12">
        <v>34</v>
      </c>
      <c r="F210" s="12">
        <v>35</v>
      </c>
      <c r="G210" s="12">
        <v>37</v>
      </c>
      <c r="H210" s="12">
        <v>38</v>
      </c>
      <c r="I210" s="12">
        <v>33</v>
      </c>
      <c r="J210" s="12">
        <v>34</v>
      </c>
      <c r="K210" s="12">
        <v>36</v>
      </c>
      <c r="L210" s="12">
        <v>37</v>
      </c>
      <c r="M210" s="74" t="str">
        <f t="shared" si="87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8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9"/>
        <v/>
      </c>
      <c r="AF210" s="41"/>
      <c r="AG210" s="41"/>
      <c r="AH210" s="41"/>
      <c r="AI210" s="41"/>
      <c r="AJ210" s="41"/>
      <c r="AK210" s="41"/>
      <c r="AL210" s="41"/>
      <c r="AM210" s="41"/>
      <c r="AN210" s="45">
        <f t="shared" si="90"/>
        <v>24.481276856967465</v>
      </c>
      <c r="AO210" s="41">
        <v>1629</v>
      </c>
      <c r="AP210" s="110"/>
      <c r="AQ210" s="111"/>
      <c r="AR210" s="126" t="str">
        <f t="shared" si="91"/>
        <v/>
      </c>
      <c r="AS210" s="126" t="str">
        <f t="shared" si="92"/>
        <v/>
      </c>
      <c r="AT210" s="127">
        <v>1779</v>
      </c>
      <c r="AU210" s="128"/>
      <c r="AV210" s="129"/>
      <c r="AW210" s="126" t="str">
        <f t="shared" si="93"/>
        <v/>
      </c>
      <c r="AX210" s="126" t="str">
        <f t="shared" si="94"/>
        <v/>
      </c>
      <c r="AY210" s="64" t="str">
        <f t="shared" si="95"/>
        <v/>
      </c>
      <c r="AZ210" s="97">
        <v>80.099999999999994</v>
      </c>
      <c r="BA210" s="68"/>
      <c r="BB210" s="68"/>
      <c r="BC210" s="68"/>
      <c r="BD210" s="68"/>
      <c r="BE210" s="15"/>
      <c r="BF210" s="5">
        <f t="shared" si="96"/>
        <v>13708</v>
      </c>
      <c r="BG210" s="42">
        <v>0</v>
      </c>
      <c r="BH210" s="42"/>
      <c r="BI210" s="42"/>
      <c r="BJ210" s="42">
        <v>13708</v>
      </c>
      <c r="BK210" s="42"/>
      <c r="BL210" s="42"/>
      <c r="BM210" s="42"/>
    </row>
    <row r="211" spans="1:65" outlineLevel="5">
      <c r="A211" s="22">
        <f t="shared" si="81"/>
        <v>6</v>
      </c>
      <c r="B211" s="9">
        <f t="shared" si="80"/>
        <v>44370</v>
      </c>
      <c r="C211" s="51">
        <v>417176</v>
      </c>
      <c r="D211" s="64">
        <f t="shared" si="86"/>
        <v>36.299999999999997</v>
      </c>
      <c r="E211" s="12">
        <v>35</v>
      </c>
      <c r="F211" s="12">
        <v>36</v>
      </c>
      <c r="G211" s="12">
        <v>38</v>
      </c>
      <c r="H211" s="12">
        <v>38</v>
      </c>
      <c r="I211" s="12">
        <v>34</v>
      </c>
      <c r="J211" s="12">
        <v>35</v>
      </c>
      <c r="K211" s="12">
        <v>37</v>
      </c>
      <c r="L211" s="12">
        <v>37</v>
      </c>
      <c r="M211" s="74" t="str">
        <f t="shared" si="87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8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9"/>
        <v/>
      </c>
      <c r="AF211" s="41"/>
      <c r="AG211" s="41"/>
      <c r="AH211" s="41"/>
      <c r="AI211" s="41"/>
      <c r="AJ211" s="41"/>
      <c r="AK211" s="41"/>
      <c r="AL211" s="41"/>
      <c r="AM211" s="41"/>
      <c r="AN211" s="45">
        <f t="shared" si="90"/>
        <v>22.033149171270718</v>
      </c>
      <c r="AO211" s="41">
        <v>1810</v>
      </c>
      <c r="AP211" s="110"/>
      <c r="AQ211" s="111"/>
      <c r="AR211" s="126" t="str">
        <f t="shared" si="91"/>
        <v/>
      </c>
      <c r="AS211" s="126" t="str">
        <f t="shared" si="92"/>
        <v/>
      </c>
      <c r="AT211" s="127">
        <v>1783</v>
      </c>
      <c r="AU211" s="128"/>
      <c r="AV211" s="129"/>
      <c r="AW211" s="126" t="str">
        <f t="shared" si="93"/>
        <v/>
      </c>
      <c r="AX211" s="126" t="str">
        <f t="shared" si="94"/>
        <v/>
      </c>
      <c r="AY211" s="64" t="str">
        <f t="shared" si="95"/>
        <v/>
      </c>
      <c r="AZ211" s="97">
        <v>80.2</v>
      </c>
      <c r="BA211" s="68"/>
      <c r="BB211" s="68"/>
      <c r="BC211" s="68"/>
      <c r="BD211" s="68"/>
      <c r="BE211" s="15"/>
      <c r="BF211" s="5">
        <f t="shared" si="96"/>
        <v>15069</v>
      </c>
      <c r="BG211" s="42">
        <v>4910</v>
      </c>
      <c r="BH211" s="42"/>
      <c r="BI211" s="42"/>
      <c r="BJ211" s="42">
        <v>10159</v>
      </c>
      <c r="BK211" s="42"/>
      <c r="BL211" s="42"/>
      <c r="BM211" s="42"/>
    </row>
    <row r="212" spans="1:65" outlineLevel="5">
      <c r="A212" s="22">
        <f t="shared" si="81"/>
        <v>6</v>
      </c>
      <c r="B212" s="9">
        <f t="shared" si="80"/>
        <v>44371</v>
      </c>
      <c r="C212" s="51">
        <v>421547</v>
      </c>
      <c r="D212" s="64">
        <f t="shared" si="86"/>
        <v>36.799999999999997</v>
      </c>
      <c r="E212" s="12">
        <v>36</v>
      </c>
      <c r="F212" s="12">
        <v>36</v>
      </c>
      <c r="G212" s="12">
        <v>38</v>
      </c>
      <c r="H212" s="12">
        <v>39</v>
      </c>
      <c r="I212" s="12">
        <v>35</v>
      </c>
      <c r="J212" s="12">
        <v>35</v>
      </c>
      <c r="K212" s="12">
        <v>37</v>
      </c>
      <c r="L212" s="12">
        <v>38</v>
      </c>
      <c r="M212" s="74">
        <f t="shared" si="87"/>
        <v>7.1</v>
      </c>
      <c r="N212" s="83">
        <v>7.1</v>
      </c>
      <c r="O212" s="83">
        <v>7</v>
      </c>
      <c r="P212" s="83">
        <v>7</v>
      </c>
      <c r="Q212" s="83">
        <v>7.2</v>
      </c>
      <c r="R212" s="83">
        <v>7.2</v>
      </c>
      <c r="S212" s="83">
        <v>7.1</v>
      </c>
      <c r="T212" s="83"/>
      <c r="U212" s="83"/>
      <c r="V212" s="5" t="str">
        <f t="shared" si="88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9"/>
        <v/>
      </c>
      <c r="AF212" s="41"/>
      <c r="AG212" s="41"/>
      <c r="AH212" s="41"/>
      <c r="AI212" s="41"/>
      <c r="AJ212" s="41"/>
      <c r="AK212" s="41"/>
      <c r="AL212" s="41"/>
      <c r="AM212" s="41"/>
      <c r="AN212" s="45">
        <f t="shared" si="90"/>
        <v>22.143253747917825</v>
      </c>
      <c r="AO212" s="41">
        <v>1801</v>
      </c>
      <c r="AP212" s="110">
        <v>2.74</v>
      </c>
      <c r="AQ212" s="111">
        <v>1.94</v>
      </c>
      <c r="AR212" s="126">
        <f t="shared" si="91"/>
        <v>70.802919708029194</v>
      </c>
      <c r="AS212" s="126">
        <f t="shared" si="92"/>
        <v>29.197080291970806</v>
      </c>
      <c r="AT212" s="127">
        <v>1534</v>
      </c>
      <c r="AU212" s="128">
        <v>2.2000000000000002</v>
      </c>
      <c r="AV212" s="129">
        <v>1.23</v>
      </c>
      <c r="AW212" s="126">
        <f t="shared" si="93"/>
        <v>55.909090909090907</v>
      </c>
      <c r="AX212" s="126">
        <f t="shared" si="94"/>
        <v>44.090909090909093</v>
      </c>
      <c r="AY212" s="64">
        <f t="shared" si="95"/>
        <v>47.709639706663822</v>
      </c>
      <c r="AZ212" s="97">
        <v>80.400000000000006</v>
      </c>
      <c r="BA212" s="68"/>
      <c r="BB212" s="68"/>
      <c r="BC212" s="68"/>
      <c r="BD212" s="68"/>
      <c r="BE212" s="15"/>
      <c r="BF212" s="5">
        <f t="shared" si="96"/>
        <v>19556</v>
      </c>
      <c r="BG212" s="42">
        <v>7030</v>
      </c>
      <c r="BH212" s="42"/>
      <c r="BI212" s="42"/>
      <c r="BJ212" s="42">
        <v>12526</v>
      </c>
      <c r="BK212" s="42"/>
      <c r="BL212" s="42"/>
      <c r="BM212" s="42"/>
    </row>
    <row r="213" spans="1:65" outlineLevel="5">
      <c r="A213" s="22">
        <f t="shared" si="81"/>
        <v>6</v>
      </c>
      <c r="B213" s="9">
        <f t="shared" si="80"/>
        <v>44372</v>
      </c>
      <c r="C213" s="51">
        <v>422752</v>
      </c>
      <c r="D213" s="64">
        <f t="shared" si="86"/>
        <v>36.5</v>
      </c>
      <c r="E213" s="12">
        <v>35</v>
      </c>
      <c r="F213" s="12">
        <v>36</v>
      </c>
      <c r="G213" s="12">
        <v>38</v>
      </c>
      <c r="H213" s="12">
        <v>39</v>
      </c>
      <c r="I213" s="12">
        <v>34</v>
      </c>
      <c r="J213" s="12">
        <v>35</v>
      </c>
      <c r="K213" s="12">
        <v>37</v>
      </c>
      <c r="L213" s="12">
        <v>38</v>
      </c>
      <c r="M213" s="74" t="str">
        <f t="shared" si="87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8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9"/>
        <v/>
      </c>
      <c r="AF213" s="41"/>
      <c r="AG213" s="41"/>
      <c r="AH213" s="41"/>
      <c r="AI213" s="41"/>
      <c r="AJ213" s="41"/>
      <c r="AK213" s="41"/>
      <c r="AL213" s="41"/>
      <c r="AM213" s="41"/>
      <c r="AN213" s="45">
        <f t="shared" si="90"/>
        <v>19.860557768924302</v>
      </c>
      <c r="AO213" s="41">
        <v>2008</v>
      </c>
      <c r="AP213" s="110"/>
      <c r="AQ213" s="111"/>
      <c r="AR213" s="126" t="str">
        <f t="shared" si="91"/>
        <v/>
      </c>
      <c r="AS213" s="126" t="str">
        <f t="shared" si="92"/>
        <v/>
      </c>
      <c r="AT213" s="127">
        <v>1786</v>
      </c>
      <c r="AU213" s="128"/>
      <c r="AV213" s="129"/>
      <c r="AW213" s="126" t="str">
        <f t="shared" si="93"/>
        <v/>
      </c>
      <c r="AX213" s="126" t="str">
        <f t="shared" si="94"/>
        <v/>
      </c>
      <c r="AY213" s="64" t="str">
        <f t="shared" si="95"/>
        <v/>
      </c>
      <c r="AZ213" s="97">
        <v>80.099999999999994</v>
      </c>
      <c r="BA213" s="68"/>
      <c r="BB213" s="68"/>
      <c r="BC213" s="68"/>
      <c r="BD213" s="68"/>
      <c r="BE213" s="15"/>
      <c r="BF213" s="5">
        <f t="shared" si="96"/>
        <v>13446</v>
      </c>
      <c r="BG213" s="42">
        <v>0</v>
      </c>
      <c r="BH213" s="42"/>
      <c r="BI213" s="42"/>
      <c r="BJ213" s="42">
        <v>13446</v>
      </c>
      <c r="BK213" s="42"/>
      <c r="BL213" s="42"/>
      <c r="BM213" s="42"/>
    </row>
    <row r="214" spans="1:65" outlineLevel="5">
      <c r="A214" s="22">
        <f t="shared" si="81"/>
        <v>6</v>
      </c>
      <c r="B214" s="9">
        <f t="shared" si="80"/>
        <v>44373</v>
      </c>
      <c r="C214" s="51">
        <v>376992</v>
      </c>
      <c r="D214" s="64">
        <f t="shared" si="86"/>
        <v>35.799999999999997</v>
      </c>
      <c r="E214" s="12">
        <v>35</v>
      </c>
      <c r="F214" s="12">
        <v>35</v>
      </c>
      <c r="G214" s="12">
        <v>37</v>
      </c>
      <c r="H214" s="12">
        <v>38</v>
      </c>
      <c r="I214" s="12">
        <v>34</v>
      </c>
      <c r="J214" s="12">
        <v>34</v>
      </c>
      <c r="K214" s="12">
        <v>36</v>
      </c>
      <c r="L214" s="12">
        <v>37</v>
      </c>
      <c r="M214" s="74" t="str">
        <f t="shared" si="87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8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9"/>
        <v/>
      </c>
      <c r="AF214" s="41"/>
      <c r="AG214" s="41"/>
      <c r="AH214" s="41"/>
      <c r="AI214" s="41"/>
      <c r="AJ214" s="41"/>
      <c r="AK214" s="41"/>
      <c r="AL214" s="41"/>
      <c r="AM214" s="41"/>
      <c r="AN214" s="45">
        <f t="shared" si="90"/>
        <v>22.379349046015712</v>
      </c>
      <c r="AO214" s="41">
        <v>1782</v>
      </c>
      <c r="AP214" s="110"/>
      <c r="AQ214" s="111"/>
      <c r="AR214" s="126" t="str">
        <f t="shared" si="91"/>
        <v/>
      </c>
      <c r="AS214" s="126" t="str">
        <f t="shared" si="92"/>
        <v/>
      </c>
      <c r="AT214" s="127">
        <v>1835</v>
      </c>
      <c r="AU214" s="128"/>
      <c r="AV214" s="129"/>
      <c r="AW214" s="126" t="str">
        <f t="shared" si="93"/>
        <v/>
      </c>
      <c r="AX214" s="126" t="str">
        <f t="shared" si="94"/>
        <v/>
      </c>
      <c r="AY214" s="64" t="str">
        <f t="shared" si="95"/>
        <v/>
      </c>
      <c r="AZ214" s="97"/>
      <c r="BA214" s="68"/>
      <c r="BB214" s="68"/>
      <c r="BC214" s="68"/>
      <c r="BD214" s="68"/>
      <c r="BE214" s="15"/>
      <c r="BF214" s="5">
        <f t="shared" si="96"/>
        <v>13683</v>
      </c>
      <c r="BG214" s="42">
        <v>0</v>
      </c>
      <c r="BH214" s="42"/>
      <c r="BI214" s="42"/>
      <c r="BJ214" s="42">
        <v>13683</v>
      </c>
      <c r="BK214" s="42"/>
      <c r="BL214" s="42"/>
      <c r="BM214" s="42"/>
    </row>
    <row r="215" spans="1:65" outlineLevel="5">
      <c r="A215" s="22">
        <f t="shared" si="81"/>
        <v>6</v>
      </c>
      <c r="B215" s="9">
        <f t="shared" si="80"/>
        <v>44374</v>
      </c>
      <c r="C215" s="51">
        <v>383889</v>
      </c>
      <c r="D215" s="64">
        <f t="shared" si="86"/>
        <v>35.5</v>
      </c>
      <c r="E215" s="12">
        <v>34</v>
      </c>
      <c r="F215" s="12">
        <v>35</v>
      </c>
      <c r="G215" s="12">
        <v>37</v>
      </c>
      <c r="H215" s="12">
        <v>38</v>
      </c>
      <c r="I215" s="12">
        <v>33</v>
      </c>
      <c r="J215" s="12">
        <v>34</v>
      </c>
      <c r="K215" s="12">
        <v>36</v>
      </c>
      <c r="L215" s="12">
        <v>37</v>
      </c>
      <c r="M215" s="74" t="str">
        <f t="shared" si="87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8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9"/>
        <v/>
      </c>
      <c r="AF215" s="41"/>
      <c r="AG215" s="41"/>
      <c r="AH215" s="41"/>
      <c r="AI215" s="41"/>
      <c r="AJ215" s="41"/>
      <c r="AK215" s="41"/>
      <c r="AL215" s="41"/>
      <c r="AM215" s="41"/>
      <c r="AN215" s="45">
        <f t="shared" si="90"/>
        <v>18.360957642725598</v>
      </c>
      <c r="AO215" s="41">
        <v>2172</v>
      </c>
      <c r="AP215" s="110"/>
      <c r="AQ215" s="111"/>
      <c r="AR215" s="126" t="str">
        <f t="shared" si="91"/>
        <v/>
      </c>
      <c r="AS215" s="126" t="str">
        <f t="shared" si="92"/>
        <v/>
      </c>
      <c r="AT215" s="127">
        <v>1856</v>
      </c>
      <c r="AU215" s="128"/>
      <c r="AV215" s="129"/>
      <c r="AW215" s="126" t="str">
        <f t="shared" si="93"/>
        <v/>
      </c>
      <c r="AX215" s="126" t="str">
        <f t="shared" si="94"/>
        <v/>
      </c>
      <c r="AY215" s="64" t="str">
        <f t="shared" si="95"/>
        <v/>
      </c>
      <c r="AZ215" s="97"/>
      <c r="BA215" s="68"/>
      <c r="BB215" s="68"/>
      <c r="BC215" s="68"/>
      <c r="BD215" s="68"/>
      <c r="BE215" s="15"/>
      <c r="BF215" s="5">
        <f t="shared" si="96"/>
        <v>13765</v>
      </c>
      <c r="BG215" s="42">
        <v>0</v>
      </c>
      <c r="BH215" s="42"/>
      <c r="BI215" s="42"/>
      <c r="BJ215" s="42">
        <v>13765</v>
      </c>
      <c r="BK215" s="42"/>
      <c r="BL215" s="42"/>
      <c r="BM215" s="42"/>
    </row>
    <row r="216" spans="1:65" outlineLevel="5">
      <c r="A216" s="22">
        <f t="shared" si="81"/>
        <v>6</v>
      </c>
      <c r="B216" s="9">
        <f t="shared" si="80"/>
        <v>44375</v>
      </c>
      <c r="C216" s="51">
        <v>398308</v>
      </c>
      <c r="D216" s="64">
        <f t="shared" si="86"/>
        <v>35.799999999999997</v>
      </c>
      <c r="E216" s="12">
        <v>34</v>
      </c>
      <c r="F216" s="12">
        <v>35</v>
      </c>
      <c r="G216" s="12">
        <v>38</v>
      </c>
      <c r="H216" s="12">
        <v>38</v>
      </c>
      <c r="I216" s="12">
        <v>33</v>
      </c>
      <c r="J216" s="12">
        <v>34</v>
      </c>
      <c r="K216" s="12">
        <v>37</v>
      </c>
      <c r="L216" s="12">
        <v>37</v>
      </c>
      <c r="M216" s="74" t="str">
        <f t="shared" si="87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8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9"/>
        <v/>
      </c>
      <c r="AF216" s="41"/>
      <c r="AG216" s="41"/>
      <c r="AH216" s="41"/>
      <c r="AI216" s="41"/>
      <c r="AJ216" s="41"/>
      <c r="AK216" s="41"/>
      <c r="AL216" s="41"/>
      <c r="AM216" s="41"/>
      <c r="AN216" s="45">
        <f t="shared" si="90"/>
        <v>25.065996228786926</v>
      </c>
      <c r="AO216" s="41">
        <v>1591</v>
      </c>
      <c r="AP216" s="110"/>
      <c r="AQ216" s="111"/>
      <c r="AR216" s="126" t="str">
        <f t="shared" si="91"/>
        <v/>
      </c>
      <c r="AS216" s="126" t="str">
        <f t="shared" si="92"/>
        <v/>
      </c>
      <c r="AT216" s="127">
        <v>1581</v>
      </c>
      <c r="AU216" s="128"/>
      <c r="AV216" s="129"/>
      <c r="AW216" s="126" t="str">
        <f t="shared" si="93"/>
        <v/>
      </c>
      <c r="AX216" s="126" t="str">
        <f t="shared" si="94"/>
        <v/>
      </c>
      <c r="AY216" s="64" t="str">
        <f t="shared" si="95"/>
        <v/>
      </c>
      <c r="AZ216" s="97">
        <v>79.400000000000006</v>
      </c>
      <c r="BA216" s="68"/>
      <c r="BB216" s="68"/>
      <c r="BC216" s="68"/>
      <c r="BD216" s="68"/>
      <c r="BE216" s="15"/>
      <c r="BF216" s="5">
        <f t="shared" si="96"/>
        <v>13830</v>
      </c>
      <c r="BG216" s="42">
        <v>0</v>
      </c>
      <c r="BH216" s="42"/>
      <c r="BI216" s="42"/>
      <c r="BJ216" s="42">
        <v>13830</v>
      </c>
      <c r="BK216" s="42"/>
      <c r="BL216" s="42"/>
      <c r="BM216" s="42"/>
    </row>
    <row r="217" spans="1:65" outlineLevel="5">
      <c r="A217" s="22">
        <f t="shared" si="81"/>
        <v>6</v>
      </c>
      <c r="B217" s="9">
        <f t="shared" si="80"/>
        <v>44376</v>
      </c>
      <c r="C217" s="51">
        <v>399425</v>
      </c>
      <c r="D217" s="64">
        <f t="shared" si="86"/>
        <v>36.299999999999997</v>
      </c>
      <c r="E217" s="12">
        <v>35</v>
      </c>
      <c r="F217" s="12">
        <v>36</v>
      </c>
      <c r="G217" s="12">
        <v>38</v>
      </c>
      <c r="H217" s="12">
        <v>38</v>
      </c>
      <c r="I217" s="12">
        <v>34</v>
      </c>
      <c r="J217" s="12">
        <v>35</v>
      </c>
      <c r="K217" s="12">
        <v>37</v>
      </c>
      <c r="L217" s="12">
        <v>37</v>
      </c>
      <c r="M217" s="74" t="str">
        <f t="shared" si="87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8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9"/>
        <v/>
      </c>
      <c r="AF217" s="41"/>
      <c r="AG217" s="41"/>
      <c r="AH217" s="41"/>
      <c r="AI217" s="41"/>
      <c r="AJ217" s="41"/>
      <c r="AK217" s="41"/>
      <c r="AL217" s="41"/>
      <c r="AM217" s="41"/>
      <c r="AN217" s="45">
        <f t="shared" si="90"/>
        <v>27.849162011173185</v>
      </c>
      <c r="AO217" s="41">
        <v>1432</v>
      </c>
      <c r="AP217" s="110"/>
      <c r="AQ217" s="111"/>
      <c r="AR217" s="126" t="str">
        <f t="shared" si="91"/>
        <v/>
      </c>
      <c r="AS217" s="126" t="str">
        <f t="shared" si="92"/>
        <v/>
      </c>
      <c r="AT217" s="127">
        <v>1355</v>
      </c>
      <c r="AU217" s="128"/>
      <c r="AV217" s="129"/>
      <c r="AW217" s="126" t="str">
        <f t="shared" si="93"/>
        <v/>
      </c>
      <c r="AX217" s="126" t="str">
        <f t="shared" si="94"/>
        <v/>
      </c>
      <c r="AY217" s="64" t="str">
        <f t="shared" si="95"/>
        <v/>
      </c>
      <c r="AZ217" s="97">
        <v>79.8</v>
      </c>
      <c r="BA217" s="68"/>
      <c r="BB217" s="68"/>
      <c r="BC217" s="68"/>
      <c r="BD217" s="68"/>
      <c r="BE217" s="15"/>
      <c r="BF217" s="5">
        <f t="shared" si="96"/>
        <v>13777</v>
      </c>
      <c r="BG217" s="42">
        <v>0</v>
      </c>
      <c r="BH217" s="42"/>
      <c r="BI217" s="42"/>
      <c r="BJ217" s="42">
        <v>13777</v>
      </c>
      <c r="BK217" s="42"/>
      <c r="BL217" s="42"/>
      <c r="BM217" s="42"/>
    </row>
    <row r="218" spans="1:65" ht="17.25" outlineLevel="5" thickBot="1">
      <c r="A218" s="31">
        <f t="shared" si="81"/>
        <v>6</v>
      </c>
      <c r="B218" s="32">
        <f t="shared" si="80"/>
        <v>44377</v>
      </c>
      <c r="C218" s="51">
        <v>405376</v>
      </c>
      <c r="D218" s="64">
        <f t="shared" si="86"/>
        <v>36.5</v>
      </c>
      <c r="E218" s="12">
        <v>35</v>
      </c>
      <c r="F218" s="12">
        <v>36</v>
      </c>
      <c r="G218" s="12">
        <v>39</v>
      </c>
      <c r="H218" s="12">
        <v>38</v>
      </c>
      <c r="I218" s="12">
        <v>34</v>
      </c>
      <c r="J218" s="12">
        <v>35</v>
      </c>
      <c r="K218" s="12">
        <v>38</v>
      </c>
      <c r="L218" s="12">
        <v>37</v>
      </c>
      <c r="M218" s="74" t="str">
        <f t="shared" si="87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8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9"/>
        <v/>
      </c>
      <c r="AF218" s="41"/>
      <c r="AG218" s="41"/>
      <c r="AH218" s="41"/>
      <c r="AI218" s="41"/>
      <c r="AJ218" s="41"/>
      <c r="AK218" s="41"/>
      <c r="AL218" s="41"/>
      <c r="AM218" s="41"/>
      <c r="AN218" s="45">
        <f t="shared" si="90"/>
        <v>22.775556824671614</v>
      </c>
      <c r="AO218" s="41">
        <v>1751</v>
      </c>
      <c r="AP218" s="110"/>
      <c r="AQ218" s="111"/>
      <c r="AR218" s="126" t="str">
        <f t="shared" si="91"/>
        <v/>
      </c>
      <c r="AS218" s="126" t="str">
        <f t="shared" si="92"/>
        <v/>
      </c>
      <c r="AT218" s="127">
        <v>1728</v>
      </c>
      <c r="AU218" s="128"/>
      <c r="AV218" s="129"/>
      <c r="AW218" s="126" t="str">
        <f t="shared" si="93"/>
        <v/>
      </c>
      <c r="AX218" s="126" t="str">
        <f t="shared" si="94"/>
        <v/>
      </c>
      <c r="AY218" s="64" t="str">
        <f t="shared" si="95"/>
        <v/>
      </c>
      <c r="AZ218" s="97">
        <v>79.099999999999994</v>
      </c>
      <c r="BA218" s="68">
        <v>58.67</v>
      </c>
      <c r="BB218" s="68"/>
      <c r="BC218" s="68"/>
      <c r="BD218" s="68"/>
      <c r="BE218" s="15"/>
      <c r="BF218" s="5">
        <f t="shared" si="96"/>
        <v>13781</v>
      </c>
      <c r="BG218" s="42">
        <v>0</v>
      </c>
      <c r="BH218" s="42"/>
      <c r="BI218" s="42"/>
      <c r="BJ218" s="42">
        <v>13781</v>
      </c>
      <c r="BK218" s="42"/>
      <c r="BL218" s="42"/>
      <c r="BM218" s="42"/>
    </row>
    <row r="219" spans="1:65" outlineLevel="4">
      <c r="A219" s="157" t="s">
        <v>40</v>
      </c>
      <c r="B219" s="158"/>
      <c r="C219" s="50">
        <f t="shared" ref="C219:BM219" si="97">SUBTOTAL(4,C189:C218)</f>
        <v>547312</v>
      </c>
      <c r="D219" s="60">
        <f t="shared" si="97"/>
        <v>36.799999999999997</v>
      </c>
      <c r="E219" s="28">
        <f t="shared" si="97"/>
        <v>36</v>
      </c>
      <c r="F219" s="28">
        <f t="shared" si="97"/>
        <v>36</v>
      </c>
      <c r="G219" s="28">
        <f t="shared" si="97"/>
        <v>39</v>
      </c>
      <c r="H219" s="28">
        <f t="shared" si="97"/>
        <v>39</v>
      </c>
      <c r="I219" s="28">
        <f t="shared" si="97"/>
        <v>35</v>
      </c>
      <c r="J219" s="28">
        <f t="shared" si="97"/>
        <v>35</v>
      </c>
      <c r="K219" s="28">
        <f t="shared" si="97"/>
        <v>38</v>
      </c>
      <c r="L219" s="28">
        <f t="shared" si="97"/>
        <v>38</v>
      </c>
      <c r="M219" s="71">
        <f t="shared" si="97"/>
        <v>7.3</v>
      </c>
      <c r="N219" s="82">
        <f t="shared" si="97"/>
        <v>7.2</v>
      </c>
      <c r="O219" s="82">
        <f t="shared" si="97"/>
        <v>7.2</v>
      </c>
      <c r="P219" s="82">
        <f t="shared" si="97"/>
        <v>7.3</v>
      </c>
      <c r="Q219" s="82">
        <f t="shared" si="97"/>
        <v>7.3</v>
      </c>
      <c r="R219" s="82">
        <f t="shared" si="97"/>
        <v>7.4</v>
      </c>
      <c r="S219" s="82">
        <f t="shared" si="97"/>
        <v>7.3</v>
      </c>
      <c r="T219" s="82">
        <f t="shared" si="97"/>
        <v>0</v>
      </c>
      <c r="U219" s="82">
        <f t="shared" si="97"/>
        <v>0</v>
      </c>
      <c r="V219" s="29">
        <f t="shared" si="97"/>
        <v>0</v>
      </c>
      <c r="W219" s="39">
        <f t="shared" si="97"/>
        <v>0</v>
      </c>
      <c r="X219" s="39">
        <f t="shared" si="97"/>
        <v>0</v>
      </c>
      <c r="Y219" s="39">
        <f t="shared" si="97"/>
        <v>0</v>
      </c>
      <c r="Z219" s="39">
        <f t="shared" si="97"/>
        <v>0</v>
      </c>
      <c r="AA219" s="39">
        <f t="shared" si="97"/>
        <v>0</v>
      </c>
      <c r="AB219" s="39">
        <f t="shared" si="97"/>
        <v>0</v>
      </c>
      <c r="AC219" s="39">
        <f t="shared" si="97"/>
        <v>0</v>
      </c>
      <c r="AD219" s="39">
        <f t="shared" si="97"/>
        <v>0</v>
      </c>
      <c r="AE219" s="29">
        <f t="shared" si="97"/>
        <v>0</v>
      </c>
      <c r="AF219" s="39">
        <f t="shared" si="97"/>
        <v>0</v>
      </c>
      <c r="AG219" s="39">
        <f t="shared" si="97"/>
        <v>0</v>
      </c>
      <c r="AH219" s="39">
        <f t="shared" si="97"/>
        <v>0</v>
      </c>
      <c r="AI219" s="39">
        <f t="shared" si="97"/>
        <v>0</v>
      </c>
      <c r="AJ219" s="39">
        <f t="shared" si="97"/>
        <v>0</v>
      </c>
      <c r="AK219" s="39">
        <f t="shared" si="97"/>
        <v>0</v>
      </c>
      <c r="AL219" s="39">
        <f t="shared" si="97"/>
        <v>0</v>
      </c>
      <c r="AM219" s="39">
        <f t="shared" si="97"/>
        <v>0</v>
      </c>
      <c r="AN219" s="39">
        <f t="shared" si="97"/>
        <v>35.638963360142988</v>
      </c>
      <c r="AO219" s="39">
        <f t="shared" si="97"/>
        <v>2172</v>
      </c>
      <c r="AP219" s="104">
        <f t="shared" si="97"/>
        <v>3.33</v>
      </c>
      <c r="AQ219" s="105">
        <f t="shared" si="97"/>
        <v>2.34</v>
      </c>
      <c r="AR219" s="106">
        <f t="shared" si="97"/>
        <v>70.802919708029194</v>
      </c>
      <c r="AS219" s="106">
        <f t="shared" si="97"/>
        <v>30.740740740740748</v>
      </c>
      <c r="AT219" s="107">
        <f t="shared" si="97"/>
        <v>1856</v>
      </c>
      <c r="AU219" s="108">
        <f t="shared" si="97"/>
        <v>2.27</v>
      </c>
      <c r="AV219" s="109">
        <f t="shared" si="97"/>
        <v>1.23</v>
      </c>
      <c r="AW219" s="106">
        <f t="shared" si="97"/>
        <v>55.909090909090907</v>
      </c>
      <c r="AX219" s="106">
        <f t="shared" si="97"/>
        <v>48.223350253807105</v>
      </c>
      <c r="AY219" s="60">
        <f t="shared" si="97"/>
        <v>54.574898785425077</v>
      </c>
      <c r="AZ219" s="96">
        <f t="shared" si="97"/>
        <v>80.599999999999994</v>
      </c>
      <c r="BA219" s="67">
        <f t="shared" si="97"/>
        <v>58.67</v>
      </c>
      <c r="BB219" s="67">
        <f t="shared" si="97"/>
        <v>0</v>
      </c>
      <c r="BC219" s="67">
        <f t="shared" si="97"/>
        <v>0</v>
      </c>
      <c r="BD219" s="67">
        <f t="shared" si="97"/>
        <v>0</v>
      </c>
      <c r="BE219" s="27">
        <f t="shared" si="97"/>
        <v>0</v>
      </c>
      <c r="BF219" s="29">
        <f t="shared" si="97"/>
        <v>19556</v>
      </c>
      <c r="BG219" s="39">
        <f t="shared" si="97"/>
        <v>8350</v>
      </c>
      <c r="BH219" s="40">
        <f t="shared" si="97"/>
        <v>0</v>
      </c>
      <c r="BI219" s="40">
        <f t="shared" si="97"/>
        <v>0</v>
      </c>
      <c r="BJ219" s="40">
        <f t="shared" si="97"/>
        <v>13830</v>
      </c>
      <c r="BK219" s="40">
        <f t="shared" si="97"/>
        <v>0</v>
      </c>
      <c r="BL219" s="40">
        <f t="shared" si="97"/>
        <v>0</v>
      </c>
      <c r="BM219" s="27">
        <f t="shared" si="97"/>
        <v>0</v>
      </c>
    </row>
    <row r="220" spans="1:65" outlineLevel="3">
      <c r="A220" s="187" t="s">
        <v>29</v>
      </c>
      <c r="B220" s="188"/>
      <c r="C220" s="51">
        <f t="shared" ref="C220:BM220" si="98">SUBTOTAL(5,C189:C218)</f>
        <v>363586</v>
      </c>
      <c r="D220" s="61">
        <f t="shared" si="98"/>
        <v>35</v>
      </c>
      <c r="E220" s="12">
        <f t="shared" si="98"/>
        <v>33</v>
      </c>
      <c r="F220" s="12">
        <f t="shared" si="98"/>
        <v>35</v>
      </c>
      <c r="G220" s="12">
        <f t="shared" si="98"/>
        <v>37</v>
      </c>
      <c r="H220" s="12">
        <f t="shared" si="98"/>
        <v>37</v>
      </c>
      <c r="I220" s="12">
        <f t="shared" si="98"/>
        <v>32</v>
      </c>
      <c r="J220" s="12">
        <f t="shared" si="98"/>
        <v>34</v>
      </c>
      <c r="K220" s="12">
        <f t="shared" si="98"/>
        <v>36</v>
      </c>
      <c r="L220" s="12">
        <f t="shared" si="98"/>
        <v>36</v>
      </c>
      <c r="M220" s="72">
        <f t="shared" si="98"/>
        <v>7.1</v>
      </c>
      <c r="N220" s="83">
        <f t="shared" si="98"/>
        <v>7.1</v>
      </c>
      <c r="O220" s="83">
        <f t="shared" si="98"/>
        <v>7</v>
      </c>
      <c r="P220" s="83">
        <f t="shared" si="98"/>
        <v>7</v>
      </c>
      <c r="Q220" s="83">
        <f t="shared" si="98"/>
        <v>7</v>
      </c>
      <c r="R220" s="83">
        <f t="shared" si="98"/>
        <v>7.1</v>
      </c>
      <c r="S220" s="83">
        <f t="shared" si="98"/>
        <v>7.1</v>
      </c>
      <c r="T220" s="83">
        <f t="shared" si="98"/>
        <v>0</v>
      </c>
      <c r="U220" s="83">
        <f t="shared" si="98"/>
        <v>0</v>
      </c>
      <c r="V220" s="6">
        <f t="shared" si="98"/>
        <v>0</v>
      </c>
      <c r="W220" s="41">
        <f t="shared" si="98"/>
        <v>0</v>
      </c>
      <c r="X220" s="41">
        <f t="shared" si="98"/>
        <v>0</v>
      </c>
      <c r="Y220" s="41">
        <f t="shared" si="98"/>
        <v>0</v>
      </c>
      <c r="Z220" s="41">
        <f t="shared" si="98"/>
        <v>0</v>
      </c>
      <c r="AA220" s="41">
        <f t="shared" si="98"/>
        <v>0</v>
      </c>
      <c r="AB220" s="41">
        <f t="shared" si="98"/>
        <v>0</v>
      </c>
      <c r="AC220" s="41">
        <f t="shared" si="98"/>
        <v>0</v>
      </c>
      <c r="AD220" s="41">
        <f t="shared" si="98"/>
        <v>0</v>
      </c>
      <c r="AE220" s="6">
        <f t="shared" si="98"/>
        <v>0</v>
      </c>
      <c r="AF220" s="41">
        <f t="shared" si="98"/>
        <v>0</v>
      </c>
      <c r="AG220" s="41">
        <f t="shared" si="98"/>
        <v>0</v>
      </c>
      <c r="AH220" s="41">
        <f t="shared" si="98"/>
        <v>0</v>
      </c>
      <c r="AI220" s="41">
        <f t="shared" si="98"/>
        <v>0</v>
      </c>
      <c r="AJ220" s="41">
        <f t="shared" si="98"/>
        <v>0</v>
      </c>
      <c r="AK220" s="41">
        <f t="shared" si="98"/>
        <v>0</v>
      </c>
      <c r="AL220" s="41">
        <f t="shared" si="98"/>
        <v>0</v>
      </c>
      <c r="AM220" s="41">
        <f t="shared" si="98"/>
        <v>0</v>
      </c>
      <c r="AN220" s="41">
        <f t="shared" si="98"/>
        <v>18.360957642725598</v>
      </c>
      <c r="AO220" s="41">
        <f t="shared" si="98"/>
        <v>1119</v>
      </c>
      <c r="AP220" s="110">
        <f t="shared" si="98"/>
        <v>2.7</v>
      </c>
      <c r="AQ220" s="111">
        <f t="shared" si="98"/>
        <v>1.87</v>
      </c>
      <c r="AR220" s="112">
        <f t="shared" si="98"/>
        <v>69.259259259259252</v>
      </c>
      <c r="AS220" s="112">
        <f t="shared" si="98"/>
        <v>29.197080291970806</v>
      </c>
      <c r="AT220" s="113">
        <f t="shared" si="98"/>
        <v>1355</v>
      </c>
      <c r="AU220" s="114">
        <f t="shared" si="98"/>
        <v>1.91</v>
      </c>
      <c r="AV220" s="115">
        <f t="shared" si="98"/>
        <v>1.02</v>
      </c>
      <c r="AW220" s="112">
        <f t="shared" si="98"/>
        <v>51.776649746192895</v>
      </c>
      <c r="AX220" s="112">
        <f t="shared" si="98"/>
        <v>44.090909090909093</v>
      </c>
      <c r="AY220" s="61">
        <f t="shared" si="98"/>
        <v>46.942037002888917</v>
      </c>
      <c r="AZ220" s="97">
        <f t="shared" si="98"/>
        <v>79.099999999999994</v>
      </c>
      <c r="BA220" s="68">
        <f t="shared" si="98"/>
        <v>58.67</v>
      </c>
      <c r="BB220" s="68">
        <f t="shared" si="98"/>
        <v>0</v>
      </c>
      <c r="BC220" s="68">
        <f t="shared" si="98"/>
        <v>0</v>
      </c>
      <c r="BD220" s="68">
        <f t="shared" si="98"/>
        <v>0</v>
      </c>
      <c r="BE220" s="15">
        <f t="shared" si="98"/>
        <v>0</v>
      </c>
      <c r="BF220" s="6">
        <f t="shared" si="98"/>
        <v>10691</v>
      </c>
      <c r="BG220" s="41">
        <f t="shared" si="98"/>
        <v>0</v>
      </c>
      <c r="BH220" s="42">
        <f t="shared" si="98"/>
        <v>0</v>
      </c>
      <c r="BI220" s="42">
        <f t="shared" si="98"/>
        <v>0</v>
      </c>
      <c r="BJ220" s="42">
        <f t="shared" si="98"/>
        <v>7728</v>
      </c>
      <c r="BK220" s="42">
        <f t="shared" si="98"/>
        <v>0</v>
      </c>
      <c r="BL220" s="42">
        <f t="shared" si="98"/>
        <v>0</v>
      </c>
      <c r="BM220" s="15">
        <f t="shared" si="98"/>
        <v>0</v>
      </c>
    </row>
    <row r="221" spans="1:65" outlineLevel="2">
      <c r="A221" s="187" t="s">
        <v>18</v>
      </c>
      <c r="B221" s="188"/>
      <c r="C221" s="51">
        <f>IFERROR(SUBTOTAL(1,C189:C218),"")</f>
        <v>439942.6</v>
      </c>
      <c r="D221" s="61">
        <f t="shared" ref="D221:BM221" si="99">IFERROR(SUBTOTAL(1,D189:D218),"")</f>
        <v>36.063333333333325</v>
      </c>
      <c r="E221" s="12">
        <f t="shared" si="99"/>
        <v>34.700000000000003</v>
      </c>
      <c r="F221" s="12">
        <f t="shared" si="99"/>
        <v>35.633333333333333</v>
      </c>
      <c r="G221" s="12">
        <f t="shared" si="99"/>
        <v>37.833333333333336</v>
      </c>
      <c r="H221" s="12">
        <f t="shared" si="99"/>
        <v>37.966666666666669</v>
      </c>
      <c r="I221" s="12">
        <f t="shared" si="99"/>
        <v>33.700000000000003</v>
      </c>
      <c r="J221" s="12">
        <f t="shared" si="99"/>
        <v>34.633333333333333</v>
      </c>
      <c r="K221" s="12">
        <f t="shared" si="99"/>
        <v>36.833333333333336</v>
      </c>
      <c r="L221" s="12">
        <f t="shared" si="99"/>
        <v>36.966666666666669</v>
      </c>
      <c r="M221" s="72">
        <f t="shared" si="99"/>
        <v>7.1749999999999989</v>
      </c>
      <c r="N221" s="83">
        <f t="shared" si="99"/>
        <v>7.15</v>
      </c>
      <c r="O221" s="83">
        <f t="shared" si="99"/>
        <v>7.0749999999999993</v>
      </c>
      <c r="P221" s="83">
        <f t="shared" si="99"/>
        <v>7.1</v>
      </c>
      <c r="Q221" s="83">
        <f t="shared" si="99"/>
        <v>7.1749999999999998</v>
      </c>
      <c r="R221" s="83">
        <f t="shared" si="99"/>
        <v>7.2249999999999996</v>
      </c>
      <c r="S221" s="83">
        <f t="shared" si="99"/>
        <v>7.1749999999999989</v>
      </c>
      <c r="T221" s="83" t="str">
        <f t="shared" si="99"/>
        <v/>
      </c>
      <c r="U221" s="83" t="str">
        <f t="shared" si="99"/>
        <v/>
      </c>
      <c r="V221" s="6" t="str">
        <f t="shared" si="99"/>
        <v/>
      </c>
      <c r="W221" s="41" t="str">
        <f t="shared" si="99"/>
        <v/>
      </c>
      <c r="X221" s="41" t="str">
        <f t="shared" si="99"/>
        <v/>
      </c>
      <c r="Y221" s="41" t="str">
        <f t="shared" si="99"/>
        <v/>
      </c>
      <c r="Z221" s="41" t="str">
        <f t="shared" si="99"/>
        <v/>
      </c>
      <c r="AA221" s="41" t="str">
        <f t="shared" si="99"/>
        <v/>
      </c>
      <c r="AB221" s="41" t="str">
        <f t="shared" si="99"/>
        <v/>
      </c>
      <c r="AC221" s="41" t="str">
        <f t="shared" si="99"/>
        <v/>
      </c>
      <c r="AD221" s="41" t="str">
        <f t="shared" si="99"/>
        <v/>
      </c>
      <c r="AE221" s="6" t="str">
        <f t="shared" si="99"/>
        <v/>
      </c>
      <c r="AF221" s="41" t="str">
        <f t="shared" si="99"/>
        <v/>
      </c>
      <c r="AG221" s="41" t="str">
        <f t="shared" si="99"/>
        <v/>
      </c>
      <c r="AH221" s="41" t="str">
        <f t="shared" si="99"/>
        <v/>
      </c>
      <c r="AI221" s="41" t="str">
        <f t="shared" si="99"/>
        <v/>
      </c>
      <c r="AJ221" s="41" t="str">
        <f t="shared" si="99"/>
        <v/>
      </c>
      <c r="AK221" s="41" t="str">
        <f t="shared" si="99"/>
        <v/>
      </c>
      <c r="AL221" s="41" t="str">
        <f t="shared" si="99"/>
        <v/>
      </c>
      <c r="AM221" s="41" t="str">
        <f t="shared" si="99"/>
        <v/>
      </c>
      <c r="AN221" s="41">
        <f t="shared" si="99"/>
        <v>23.768656554039509</v>
      </c>
      <c r="AO221" s="41">
        <f t="shared" si="99"/>
        <v>1702.9333333333334</v>
      </c>
      <c r="AP221" s="110">
        <f t="shared" si="99"/>
        <v>2.8850000000000002</v>
      </c>
      <c r="AQ221" s="111">
        <f t="shared" si="99"/>
        <v>2.02</v>
      </c>
      <c r="AR221" s="112">
        <f t="shared" si="99"/>
        <v>70.001884872566578</v>
      </c>
      <c r="AS221" s="112">
        <f t="shared" si="99"/>
        <v>29.998115127433429</v>
      </c>
      <c r="AT221" s="113">
        <f t="shared" si="99"/>
        <v>1715.2333333333333</v>
      </c>
      <c r="AU221" s="114">
        <f t="shared" si="99"/>
        <v>2.0875000000000004</v>
      </c>
      <c r="AV221" s="115">
        <f t="shared" si="99"/>
        <v>1.1299999999999999</v>
      </c>
      <c r="AW221" s="112">
        <f t="shared" si="99"/>
        <v>54.080256115455057</v>
      </c>
      <c r="AX221" s="112">
        <f t="shared" si="99"/>
        <v>45.919743884544943</v>
      </c>
      <c r="AY221" s="61">
        <f t="shared" si="99"/>
        <v>49.437971095745255</v>
      </c>
      <c r="AZ221" s="97">
        <f t="shared" si="99"/>
        <v>79.819999999999993</v>
      </c>
      <c r="BA221" s="68">
        <f t="shared" si="99"/>
        <v>58.67</v>
      </c>
      <c r="BB221" s="68" t="str">
        <f t="shared" si="99"/>
        <v/>
      </c>
      <c r="BC221" s="68" t="str">
        <f t="shared" si="99"/>
        <v/>
      </c>
      <c r="BD221" s="68" t="str">
        <f t="shared" si="99"/>
        <v/>
      </c>
      <c r="BE221" s="15" t="str">
        <f>IFERROR(SUBTOTAL(1,BE189:BE218),"")</f>
        <v/>
      </c>
      <c r="BF221" s="6">
        <f t="shared" si="99"/>
        <v>14055.066666666668</v>
      </c>
      <c r="BG221" s="41">
        <f t="shared" si="99"/>
        <v>1691.6666666666667</v>
      </c>
      <c r="BH221" s="42" t="str">
        <f t="shared" si="99"/>
        <v/>
      </c>
      <c r="BI221" s="42" t="str">
        <f t="shared" si="99"/>
        <v/>
      </c>
      <c r="BJ221" s="42">
        <f t="shared" si="99"/>
        <v>12363.4</v>
      </c>
      <c r="BK221" s="42" t="str">
        <f t="shared" si="99"/>
        <v/>
      </c>
      <c r="BL221" s="42" t="str">
        <f t="shared" si="99"/>
        <v/>
      </c>
      <c r="BM221" s="15" t="str">
        <f t="shared" si="99"/>
        <v/>
      </c>
    </row>
    <row r="222" spans="1:65" ht="17.25" outlineLevel="1" thickBot="1">
      <c r="A222" s="189" t="s">
        <v>55</v>
      </c>
      <c r="B222" s="190"/>
      <c r="C222" s="52">
        <f>SUBTOTAL(9,C189:C218)</f>
        <v>13198278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51088</v>
      </c>
      <c r="AP222" s="116"/>
      <c r="AQ222" s="117"/>
      <c r="AR222" s="118"/>
      <c r="AS222" s="118"/>
      <c r="AT222" s="119">
        <f>SUBTOTAL(9,AT189:AT218)</f>
        <v>51457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100">SUBTOTAL(9,BF189:BF218)</f>
        <v>421652</v>
      </c>
      <c r="BG222" s="43">
        <f t="shared" si="100"/>
        <v>50750</v>
      </c>
      <c r="BH222" s="44">
        <f t="shared" si="100"/>
        <v>0</v>
      </c>
      <c r="BI222" s="44">
        <f t="shared" si="100"/>
        <v>0</v>
      </c>
      <c r="BJ222" s="44">
        <f t="shared" si="100"/>
        <v>370902</v>
      </c>
      <c r="BK222" s="44">
        <f t="shared" si="100"/>
        <v>0</v>
      </c>
      <c r="BL222" s="44">
        <f t="shared" si="100"/>
        <v>0</v>
      </c>
      <c r="BM222" s="16">
        <f t="shared" si="100"/>
        <v>0</v>
      </c>
    </row>
    <row r="223" spans="1:65" outlineLevel="5">
      <c r="A223" s="21">
        <f t="shared" si="81"/>
        <v>7</v>
      </c>
      <c r="B223" s="33">
        <f>B218+1</f>
        <v>44378</v>
      </c>
      <c r="C223" s="51">
        <v>401566</v>
      </c>
      <c r="D223" s="64">
        <f t="shared" ref="D223:D253" si="101">IFERROR(ROUND(AVERAGE(E223:L223),1),"")</f>
        <v>36.5</v>
      </c>
      <c r="E223" s="12">
        <v>35</v>
      </c>
      <c r="F223" s="12">
        <v>36</v>
      </c>
      <c r="G223" s="12">
        <v>39</v>
      </c>
      <c r="H223" s="12">
        <v>38</v>
      </c>
      <c r="I223" s="12">
        <v>34</v>
      </c>
      <c r="J223" s="12">
        <v>35</v>
      </c>
      <c r="K223" s="12">
        <v>38</v>
      </c>
      <c r="L223" s="12">
        <v>37</v>
      </c>
      <c r="M223" s="74">
        <f t="shared" ref="M223:M253" si="102">IFERROR(ROUND(AVERAGE(N223:U223),1),"")</f>
        <v>6.9</v>
      </c>
      <c r="N223" s="83">
        <v>6.8</v>
      </c>
      <c r="O223" s="83">
        <v>6.8</v>
      </c>
      <c r="P223" s="83">
        <v>6.8</v>
      </c>
      <c r="Q223" s="83">
        <v>6.9</v>
      </c>
      <c r="R223" s="83">
        <v>6.9</v>
      </c>
      <c r="S223" s="83">
        <v>6.9</v>
      </c>
      <c r="T223" s="83"/>
      <c r="U223" s="83"/>
      <c r="V223" s="5" t="str">
        <f t="shared" ref="V223:V253" si="103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104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5">
        <f t="shared" ref="AN223:AN253" si="105">39880/AO223</f>
        <v>23.321637426900583</v>
      </c>
      <c r="AO223" s="41">
        <v>1710</v>
      </c>
      <c r="AP223" s="110">
        <v>3.17</v>
      </c>
      <c r="AQ223" s="111">
        <v>2.34</v>
      </c>
      <c r="AR223" s="126">
        <f t="shared" ref="AR223:AR253" si="106">IFERROR(AQ223/AP223*100,"")</f>
        <v>73.81703470031546</v>
      </c>
      <c r="AS223" s="126">
        <f t="shared" ref="AS223:AS253" si="107">IFERROR(100-AR223,"")</f>
        <v>26.18296529968454</v>
      </c>
      <c r="AT223" s="127">
        <v>1761</v>
      </c>
      <c r="AU223" s="128">
        <v>2.41</v>
      </c>
      <c r="AV223" s="129">
        <v>1.44</v>
      </c>
      <c r="AW223" s="126">
        <f t="shared" ref="AW223:AW253" si="108">IFERROR(AV223/AU223*100,"")</f>
        <v>59.751037344398341</v>
      </c>
      <c r="AX223" s="126">
        <f t="shared" ref="AX223:AX253" si="109">IFERROR(100-AW223,"")</f>
        <v>40.248962655601659</v>
      </c>
      <c r="AY223" s="143">
        <f t="shared" ref="AY223:AY253" si="110">IFERROR((1-((AW223*AS223)/(AX223*AR223)))*100,"")</f>
        <v>47.343378271213332</v>
      </c>
      <c r="AZ223" s="97">
        <v>80.3</v>
      </c>
      <c r="BA223" s="68"/>
      <c r="BB223" s="68"/>
      <c r="BC223" s="68"/>
      <c r="BD223" s="68"/>
      <c r="BE223" s="15"/>
      <c r="BF223" s="5">
        <f t="shared" ref="BF223:BF253" si="111">IF(SUM(BG223:BM223)=0,"",SUM(BG223:BM223))</f>
        <v>16575</v>
      </c>
      <c r="BG223" s="42">
        <v>3000</v>
      </c>
      <c r="BH223" s="42"/>
      <c r="BI223" s="42"/>
      <c r="BJ223" s="42">
        <v>13575</v>
      </c>
      <c r="BK223" s="42"/>
      <c r="BL223" s="42"/>
      <c r="BM223" s="15"/>
    </row>
    <row r="224" spans="1:65" outlineLevel="5">
      <c r="A224" s="22">
        <f t="shared" si="81"/>
        <v>7</v>
      </c>
      <c r="B224" s="9">
        <f t="shared" ref="B224:B287" si="112">B223+1</f>
        <v>44379</v>
      </c>
      <c r="C224" s="51">
        <v>395955</v>
      </c>
      <c r="D224" s="64">
        <f t="shared" si="101"/>
        <v>37</v>
      </c>
      <c r="E224" s="12">
        <v>36</v>
      </c>
      <c r="F224" s="12">
        <v>36</v>
      </c>
      <c r="G224" s="12">
        <v>40</v>
      </c>
      <c r="H224" s="12">
        <v>38</v>
      </c>
      <c r="I224" s="12">
        <v>35</v>
      </c>
      <c r="J224" s="12">
        <v>35</v>
      </c>
      <c r="K224" s="12">
        <v>39</v>
      </c>
      <c r="L224" s="12">
        <v>37</v>
      </c>
      <c r="M224" s="74" t="str">
        <f t="shared" si="102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103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104"/>
        <v/>
      </c>
      <c r="AF224" s="41"/>
      <c r="AG224" s="41"/>
      <c r="AH224" s="41"/>
      <c r="AI224" s="41"/>
      <c r="AJ224" s="41"/>
      <c r="AK224" s="41"/>
      <c r="AL224" s="41"/>
      <c r="AM224" s="41"/>
      <c r="AN224" s="45">
        <f t="shared" si="105"/>
        <v>20.934383202099738</v>
      </c>
      <c r="AO224" s="41">
        <v>1905</v>
      </c>
      <c r="AP224" s="110"/>
      <c r="AQ224" s="111"/>
      <c r="AR224" s="126" t="str">
        <f t="shared" si="106"/>
        <v/>
      </c>
      <c r="AS224" s="126" t="str">
        <f t="shared" si="107"/>
        <v/>
      </c>
      <c r="AT224" s="127">
        <v>1765</v>
      </c>
      <c r="AU224" s="128"/>
      <c r="AV224" s="129"/>
      <c r="AW224" s="126" t="str">
        <f t="shared" si="108"/>
        <v/>
      </c>
      <c r="AX224" s="126" t="str">
        <f t="shared" si="109"/>
        <v/>
      </c>
      <c r="AY224" s="143" t="str">
        <f t="shared" si="110"/>
        <v/>
      </c>
      <c r="AZ224" s="97">
        <v>80.099999999999994</v>
      </c>
      <c r="BA224" s="68"/>
      <c r="BB224" s="68"/>
      <c r="BC224" s="68"/>
      <c r="BD224" s="68"/>
      <c r="BE224" s="15"/>
      <c r="BF224" s="5">
        <f t="shared" si="111"/>
        <v>15310</v>
      </c>
      <c r="BG224" s="42">
        <v>1780</v>
      </c>
      <c r="BH224" s="42"/>
      <c r="BI224" s="42"/>
      <c r="BJ224" s="42">
        <v>13530</v>
      </c>
      <c r="BK224" s="42"/>
      <c r="BL224" s="42"/>
      <c r="BM224" s="15"/>
    </row>
    <row r="225" spans="1:65" outlineLevel="5">
      <c r="A225" s="22">
        <f t="shared" si="81"/>
        <v>7</v>
      </c>
      <c r="B225" s="9">
        <f t="shared" si="112"/>
        <v>44380</v>
      </c>
      <c r="C225" s="51">
        <v>417854</v>
      </c>
      <c r="D225" s="64">
        <f t="shared" si="101"/>
        <v>37</v>
      </c>
      <c r="E225" s="12">
        <v>36</v>
      </c>
      <c r="F225" s="12">
        <v>37</v>
      </c>
      <c r="G225" s="12">
        <v>39</v>
      </c>
      <c r="H225" s="12">
        <v>38</v>
      </c>
      <c r="I225" s="12">
        <v>35</v>
      </c>
      <c r="J225" s="12">
        <v>36</v>
      </c>
      <c r="K225" s="12">
        <v>38</v>
      </c>
      <c r="L225" s="12">
        <v>37</v>
      </c>
      <c r="M225" s="74" t="str">
        <f t="shared" si="102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103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104"/>
        <v/>
      </c>
      <c r="AF225" s="41"/>
      <c r="AG225" s="41"/>
      <c r="AH225" s="41"/>
      <c r="AI225" s="41"/>
      <c r="AJ225" s="41"/>
      <c r="AK225" s="41"/>
      <c r="AL225" s="41"/>
      <c r="AM225" s="41"/>
      <c r="AN225" s="45">
        <f t="shared" si="105"/>
        <v>21.51024811218986</v>
      </c>
      <c r="AO225" s="41">
        <v>1854</v>
      </c>
      <c r="AP225" s="110"/>
      <c r="AQ225" s="111"/>
      <c r="AR225" s="126" t="str">
        <f t="shared" si="106"/>
        <v/>
      </c>
      <c r="AS225" s="126" t="str">
        <f t="shared" si="107"/>
        <v/>
      </c>
      <c r="AT225" s="127">
        <v>1765</v>
      </c>
      <c r="AU225" s="128"/>
      <c r="AV225" s="129"/>
      <c r="AW225" s="126" t="str">
        <f t="shared" si="108"/>
        <v/>
      </c>
      <c r="AX225" s="126" t="str">
        <f t="shared" si="109"/>
        <v/>
      </c>
      <c r="AY225" s="143" t="str">
        <f t="shared" si="110"/>
        <v/>
      </c>
      <c r="AZ225" s="97"/>
      <c r="BA225" s="68"/>
      <c r="BB225" s="68"/>
      <c r="BC225" s="68"/>
      <c r="BD225" s="68"/>
      <c r="BE225" s="15"/>
      <c r="BF225" s="5">
        <f t="shared" si="111"/>
        <v>16289</v>
      </c>
      <c r="BG225" s="42">
        <v>2700</v>
      </c>
      <c r="BH225" s="42"/>
      <c r="BI225" s="42"/>
      <c r="BJ225" s="42">
        <v>13589</v>
      </c>
      <c r="BK225" s="42"/>
      <c r="BL225" s="42"/>
      <c r="BM225" s="15"/>
    </row>
    <row r="226" spans="1:65" outlineLevel="5">
      <c r="A226" s="22">
        <f t="shared" si="81"/>
        <v>7</v>
      </c>
      <c r="B226" s="9">
        <f t="shared" si="112"/>
        <v>44381</v>
      </c>
      <c r="C226" s="51">
        <v>564325</v>
      </c>
      <c r="D226" s="64">
        <f t="shared" si="101"/>
        <v>37</v>
      </c>
      <c r="E226" s="12">
        <v>36</v>
      </c>
      <c r="F226" s="12">
        <v>37</v>
      </c>
      <c r="G226" s="12">
        <v>39</v>
      </c>
      <c r="H226" s="12">
        <v>38</v>
      </c>
      <c r="I226" s="12">
        <v>35</v>
      </c>
      <c r="J226" s="12">
        <v>36</v>
      </c>
      <c r="K226" s="12">
        <v>38</v>
      </c>
      <c r="L226" s="12">
        <v>37</v>
      </c>
      <c r="M226" s="74" t="str">
        <f t="shared" si="102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103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104"/>
        <v/>
      </c>
      <c r="AF226" s="41"/>
      <c r="AG226" s="41"/>
      <c r="AH226" s="41"/>
      <c r="AI226" s="41"/>
      <c r="AJ226" s="41"/>
      <c r="AK226" s="41"/>
      <c r="AL226" s="41"/>
      <c r="AM226" s="41"/>
      <c r="AN226" s="45">
        <f t="shared" si="105"/>
        <v>21.744820065430751</v>
      </c>
      <c r="AO226" s="41">
        <v>1834</v>
      </c>
      <c r="AP226" s="110"/>
      <c r="AQ226" s="111"/>
      <c r="AR226" s="126" t="str">
        <f t="shared" si="106"/>
        <v/>
      </c>
      <c r="AS226" s="126" t="str">
        <f t="shared" si="107"/>
        <v/>
      </c>
      <c r="AT226" s="127">
        <v>1763</v>
      </c>
      <c r="AU226" s="128"/>
      <c r="AV226" s="129"/>
      <c r="AW226" s="126" t="str">
        <f t="shared" si="108"/>
        <v/>
      </c>
      <c r="AX226" s="126" t="str">
        <f t="shared" si="109"/>
        <v/>
      </c>
      <c r="AY226" s="143" t="str">
        <f t="shared" si="110"/>
        <v/>
      </c>
      <c r="AZ226" s="97"/>
      <c r="BA226" s="68"/>
      <c r="BB226" s="68"/>
      <c r="BC226" s="68"/>
      <c r="BD226" s="68"/>
      <c r="BE226" s="15"/>
      <c r="BF226" s="5">
        <f t="shared" si="111"/>
        <v>13580</v>
      </c>
      <c r="BG226" s="42">
        <v>0</v>
      </c>
      <c r="BH226" s="42"/>
      <c r="BI226" s="42"/>
      <c r="BJ226" s="42">
        <v>13580</v>
      </c>
      <c r="BK226" s="42"/>
      <c r="BL226" s="42"/>
      <c r="BM226" s="15"/>
    </row>
    <row r="227" spans="1:65" outlineLevel="5">
      <c r="A227" s="22">
        <f t="shared" si="81"/>
        <v>7</v>
      </c>
      <c r="B227" s="9">
        <f t="shared" si="112"/>
        <v>44382</v>
      </c>
      <c r="C227" s="51">
        <v>534609</v>
      </c>
      <c r="D227" s="64">
        <f t="shared" si="101"/>
        <v>37</v>
      </c>
      <c r="E227" s="12">
        <v>36</v>
      </c>
      <c r="F227" s="12">
        <v>37</v>
      </c>
      <c r="G227" s="12">
        <v>39</v>
      </c>
      <c r="H227" s="12">
        <v>38</v>
      </c>
      <c r="I227" s="12">
        <v>35</v>
      </c>
      <c r="J227" s="12">
        <v>36</v>
      </c>
      <c r="K227" s="12">
        <v>38</v>
      </c>
      <c r="L227" s="12">
        <v>37</v>
      </c>
      <c r="M227" s="74" t="str">
        <f t="shared" si="102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103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104"/>
        <v/>
      </c>
      <c r="AF227" s="41"/>
      <c r="AG227" s="41"/>
      <c r="AH227" s="41"/>
      <c r="AI227" s="41"/>
      <c r="AJ227" s="41"/>
      <c r="AK227" s="41"/>
      <c r="AL227" s="41"/>
      <c r="AM227" s="41"/>
      <c r="AN227" s="45">
        <f t="shared" si="105"/>
        <v>27.221843003412971</v>
      </c>
      <c r="AO227" s="41">
        <v>1465</v>
      </c>
      <c r="AP227" s="110"/>
      <c r="AQ227" s="111"/>
      <c r="AR227" s="126" t="str">
        <f t="shared" si="106"/>
        <v/>
      </c>
      <c r="AS227" s="126" t="str">
        <f t="shared" si="107"/>
        <v/>
      </c>
      <c r="AT227" s="127">
        <v>1702</v>
      </c>
      <c r="AU227" s="128"/>
      <c r="AV227" s="129"/>
      <c r="AW227" s="126" t="str">
        <f t="shared" si="108"/>
        <v/>
      </c>
      <c r="AX227" s="126" t="str">
        <f t="shared" si="109"/>
        <v/>
      </c>
      <c r="AY227" s="143" t="str">
        <f t="shared" si="110"/>
        <v/>
      </c>
      <c r="AZ227" s="97">
        <v>80.900000000000006</v>
      </c>
      <c r="BA227" s="68"/>
      <c r="BB227" s="68"/>
      <c r="BC227" s="68"/>
      <c r="BD227" s="68"/>
      <c r="BE227" s="15"/>
      <c r="BF227" s="5">
        <f t="shared" si="111"/>
        <v>16352</v>
      </c>
      <c r="BG227" s="42">
        <v>3330</v>
      </c>
      <c r="BH227" s="42"/>
      <c r="BI227" s="42"/>
      <c r="BJ227" s="42">
        <v>13022</v>
      </c>
      <c r="BK227" s="42"/>
      <c r="BL227" s="42"/>
      <c r="BM227" s="15"/>
    </row>
    <row r="228" spans="1:65" outlineLevel="5">
      <c r="A228" s="22">
        <f t="shared" si="81"/>
        <v>7</v>
      </c>
      <c r="B228" s="9">
        <f t="shared" si="112"/>
        <v>44383</v>
      </c>
      <c r="C228" s="51">
        <v>584805</v>
      </c>
      <c r="D228" s="64">
        <f t="shared" si="101"/>
        <v>37.799999999999997</v>
      </c>
      <c r="E228" s="12">
        <v>37</v>
      </c>
      <c r="F228" s="12">
        <v>37</v>
      </c>
      <c r="G228" s="12">
        <v>41</v>
      </c>
      <c r="H228" s="12">
        <v>38</v>
      </c>
      <c r="I228" s="12">
        <v>36</v>
      </c>
      <c r="J228" s="12">
        <v>36</v>
      </c>
      <c r="K228" s="12">
        <v>40</v>
      </c>
      <c r="L228" s="12">
        <v>37</v>
      </c>
      <c r="M228" s="74" t="str">
        <f t="shared" si="102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103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104"/>
        <v/>
      </c>
      <c r="AF228" s="41"/>
      <c r="AG228" s="41"/>
      <c r="AH228" s="41"/>
      <c r="AI228" s="41"/>
      <c r="AJ228" s="41"/>
      <c r="AK228" s="41"/>
      <c r="AL228" s="41"/>
      <c r="AM228" s="41"/>
      <c r="AN228" s="45">
        <f t="shared" si="105"/>
        <v>21.864035087719298</v>
      </c>
      <c r="AO228" s="41">
        <v>1824</v>
      </c>
      <c r="AP228" s="110"/>
      <c r="AQ228" s="111"/>
      <c r="AR228" s="126" t="str">
        <f t="shared" si="106"/>
        <v/>
      </c>
      <c r="AS228" s="126" t="str">
        <f t="shared" si="107"/>
        <v/>
      </c>
      <c r="AT228" s="127">
        <v>1772</v>
      </c>
      <c r="AU228" s="128"/>
      <c r="AV228" s="129"/>
      <c r="AW228" s="126" t="str">
        <f t="shared" si="108"/>
        <v/>
      </c>
      <c r="AX228" s="126" t="str">
        <f t="shared" si="109"/>
        <v/>
      </c>
      <c r="AY228" s="143" t="str">
        <f t="shared" si="110"/>
        <v/>
      </c>
      <c r="AZ228" s="97">
        <v>80.099999999999994</v>
      </c>
      <c r="BA228" s="68"/>
      <c r="BB228" s="68"/>
      <c r="BC228" s="68"/>
      <c r="BD228" s="68"/>
      <c r="BE228" s="15"/>
      <c r="BF228" s="5">
        <f t="shared" si="111"/>
        <v>16635</v>
      </c>
      <c r="BG228" s="42">
        <v>3530</v>
      </c>
      <c r="BH228" s="42"/>
      <c r="BI228" s="42"/>
      <c r="BJ228" s="42">
        <v>13105</v>
      </c>
      <c r="BK228" s="42"/>
      <c r="BL228" s="42"/>
      <c r="BM228" s="15"/>
    </row>
    <row r="229" spans="1:65" outlineLevel="5">
      <c r="A229" s="22">
        <f t="shared" si="81"/>
        <v>7</v>
      </c>
      <c r="B229" s="9">
        <f t="shared" si="112"/>
        <v>44384</v>
      </c>
      <c r="C229" s="51">
        <v>578855</v>
      </c>
      <c r="D229" s="64">
        <f t="shared" si="101"/>
        <v>37.5</v>
      </c>
      <c r="E229" s="12">
        <v>37</v>
      </c>
      <c r="F229" s="12">
        <v>37</v>
      </c>
      <c r="G229" s="12">
        <v>40</v>
      </c>
      <c r="H229" s="12">
        <v>38</v>
      </c>
      <c r="I229" s="12">
        <v>36</v>
      </c>
      <c r="J229" s="12">
        <v>36</v>
      </c>
      <c r="K229" s="12">
        <v>39</v>
      </c>
      <c r="L229" s="12">
        <v>37</v>
      </c>
      <c r="M229" s="74" t="str">
        <f t="shared" si="102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103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104"/>
        <v/>
      </c>
      <c r="AF229" s="41"/>
      <c r="AG229" s="41"/>
      <c r="AH229" s="41"/>
      <c r="AI229" s="41"/>
      <c r="AJ229" s="41"/>
      <c r="AK229" s="41"/>
      <c r="AL229" s="41"/>
      <c r="AM229" s="41"/>
      <c r="AN229" s="45">
        <f t="shared" si="105"/>
        <v>23.308007013442431</v>
      </c>
      <c r="AO229" s="41">
        <v>1711</v>
      </c>
      <c r="AP229" s="110"/>
      <c r="AQ229" s="111"/>
      <c r="AR229" s="126" t="str">
        <f t="shared" si="106"/>
        <v/>
      </c>
      <c r="AS229" s="126" t="str">
        <f t="shared" si="107"/>
        <v/>
      </c>
      <c r="AT229" s="127">
        <v>1679</v>
      </c>
      <c r="AU229" s="128"/>
      <c r="AV229" s="129"/>
      <c r="AW229" s="126" t="str">
        <f t="shared" si="108"/>
        <v/>
      </c>
      <c r="AX229" s="126" t="str">
        <f t="shared" si="109"/>
        <v/>
      </c>
      <c r="AY229" s="143" t="str">
        <f t="shared" si="110"/>
        <v/>
      </c>
      <c r="AZ229" s="97">
        <v>81</v>
      </c>
      <c r="BA229" s="68"/>
      <c r="BB229" s="68"/>
      <c r="BC229" s="68"/>
      <c r="BD229" s="68"/>
      <c r="BE229" s="15"/>
      <c r="BF229" s="5">
        <f t="shared" si="111"/>
        <v>14733</v>
      </c>
      <c r="BG229" s="42">
        <v>1170</v>
      </c>
      <c r="BH229" s="42"/>
      <c r="BI229" s="42"/>
      <c r="BJ229" s="42">
        <v>13563</v>
      </c>
      <c r="BK229" s="42"/>
      <c r="BL229" s="42"/>
      <c r="BM229" s="15"/>
    </row>
    <row r="230" spans="1:65" outlineLevel="5">
      <c r="A230" s="22">
        <f t="shared" si="81"/>
        <v>7</v>
      </c>
      <c r="B230" s="9">
        <f t="shared" si="112"/>
        <v>44385</v>
      </c>
      <c r="C230" s="51">
        <v>573281</v>
      </c>
      <c r="D230" s="64">
        <f t="shared" si="101"/>
        <v>38</v>
      </c>
      <c r="E230" s="12">
        <v>37</v>
      </c>
      <c r="F230" s="12">
        <v>37</v>
      </c>
      <c r="G230" s="12">
        <v>41</v>
      </c>
      <c r="H230" s="12">
        <v>39</v>
      </c>
      <c r="I230" s="12">
        <v>36</v>
      </c>
      <c r="J230" s="12">
        <v>36</v>
      </c>
      <c r="K230" s="12">
        <v>40</v>
      </c>
      <c r="L230" s="12">
        <v>38</v>
      </c>
      <c r="M230" s="74">
        <f t="shared" si="102"/>
        <v>6.9</v>
      </c>
      <c r="N230" s="83">
        <v>6.8</v>
      </c>
      <c r="O230" s="83">
        <v>6.9</v>
      </c>
      <c r="P230" s="83">
        <v>6.9</v>
      </c>
      <c r="Q230" s="83">
        <v>6.9</v>
      </c>
      <c r="R230" s="83">
        <v>7</v>
      </c>
      <c r="S230" s="83">
        <v>7</v>
      </c>
      <c r="T230" s="83"/>
      <c r="U230" s="83"/>
      <c r="V230" s="5" t="str">
        <f t="shared" si="103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104"/>
        <v/>
      </c>
      <c r="AF230" s="41"/>
      <c r="AG230" s="41"/>
      <c r="AH230" s="41"/>
      <c r="AI230" s="41"/>
      <c r="AJ230" s="41"/>
      <c r="AK230" s="41"/>
      <c r="AL230" s="41"/>
      <c r="AM230" s="41"/>
      <c r="AN230" s="45">
        <f t="shared" si="105"/>
        <v>21.280683030949842</v>
      </c>
      <c r="AO230" s="41">
        <v>1874</v>
      </c>
      <c r="AP230" s="110">
        <v>3.62</v>
      </c>
      <c r="AQ230" s="111">
        <v>2.5099999999999998</v>
      </c>
      <c r="AR230" s="126">
        <f t="shared" si="106"/>
        <v>69.337016574585633</v>
      </c>
      <c r="AS230" s="126">
        <f t="shared" si="107"/>
        <v>30.662983425414367</v>
      </c>
      <c r="AT230" s="127">
        <v>1721</v>
      </c>
      <c r="AU230" s="128">
        <v>2.4500000000000002</v>
      </c>
      <c r="AV230" s="129">
        <v>1.35</v>
      </c>
      <c r="AW230" s="126">
        <f t="shared" si="108"/>
        <v>55.102040816326522</v>
      </c>
      <c r="AX230" s="126">
        <f t="shared" si="109"/>
        <v>44.897959183673478</v>
      </c>
      <c r="AY230" s="143">
        <f t="shared" si="110"/>
        <v>45.726186164433194</v>
      </c>
      <c r="AZ230" s="97">
        <v>80.7</v>
      </c>
      <c r="BA230" s="68"/>
      <c r="BB230" s="68"/>
      <c r="BC230" s="68"/>
      <c r="BD230" s="68"/>
      <c r="BE230" s="15"/>
      <c r="BF230" s="5">
        <f t="shared" si="111"/>
        <v>16897</v>
      </c>
      <c r="BG230" s="42">
        <v>3160</v>
      </c>
      <c r="BH230" s="42"/>
      <c r="BI230" s="42"/>
      <c r="BJ230" s="42">
        <v>13737</v>
      </c>
      <c r="BK230" s="42"/>
      <c r="BL230" s="42"/>
      <c r="BM230" s="15"/>
    </row>
    <row r="231" spans="1:65" outlineLevel="5">
      <c r="A231" s="22">
        <f t="shared" si="81"/>
        <v>7</v>
      </c>
      <c r="B231" s="9">
        <f t="shared" si="112"/>
        <v>44386</v>
      </c>
      <c r="C231" s="51">
        <v>549181</v>
      </c>
      <c r="D231" s="64">
        <f t="shared" si="101"/>
        <v>37.5</v>
      </c>
      <c r="E231" s="12">
        <v>37</v>
      </c>
      <c r="F231" s="12">
        <v>37</v>
      </c>
      <c r="G231" s="12">
        <v>40</v>
      </c>
      <c r="H231" s="12">
        <v>38</v>
      </c>
      <c r="I231" s="12">
        <v>36</v>
      </c>
      <c r="J231" s="12">
        <v>36</v>
      </c>
      <c r="K231" s="12">
        <v>39</v>
      </c>
      <c r="L231" s="12">
        <v>37</v>
      </c>
      <c r="M231" s="74" t="str">
        <f t="shared" si="102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103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104"/>
        <v/>
      </c>
      <c r="AF231" s="41"/>
      <c r="AG231" s="41"/>
      <c r="AH231" s="41"/>
      <c r="AI231" s="41"/>
      <c r="AJ231" s="41"/>
      <c r="AK231" s="41"/>
      <c r="AL231" s="41"/>
      <c r="AM231" s="41"/>
      <c r="AN231" s="45">
        <f t="shared" si="105"/>
        <v>19.491691104594331</v>
      </c>
      <c r="AO231" s="41">
        <v>2046</v>
      </c>
      <c r="AP231" s="110"/>
      <c r="AQ231" s="111"/>
      <c r="AR231" s="126" t="str">
        <f t="shared" si="106"/>
        <v/>
      </c>
      <c r="AS231" s="126" t="str">
        <f t="shared" si="107"/>
        <v/>
      </c>
      <c r="AT231" s="127">
        <v>1775</v>
      </c>
      <c r="AU231" s="128"/>
      <c r="AV231" s="129"/>
      <c r="AW231" s="126" t="str">
        <f t="shared" si="108"/>
        <v/>
      </c>
      <c r="AX231" s="126" t="str">
        <f t="shared" si="109"/>
        <v/>
      </c>
      <c r="AY231" s="143" t="str">
        <f t="shared" si="110"/>
        <v/>
      </c>
      <c r="AZ231" s="97">
        <v>80.7</v>
      </c>
      <c r="BA231" s="68"/>
      <c r="BB231" s="68"/>
      <c r="BC231" s="68"/>
      <c r="BD231" s="68"/>
      <c r="BE231" s="15"/>
      <c r="BF231" s="5">
        <f t="shared" si="111"/>
        <v>13852</v>
      </c>
      <c r="BG231" s="42">
        <v>0</v>
      </c>
      <c r="BH231" s="42"/>
      <c r="BI231" s="42"/>
      <c r="BJ231" s="42">
        <v>13852</v>
      </c>
      <c r="BK231" s="42"/>
      <c r="BL231" s="42"/>
      <c r="BM231" s="15"/>
    </row>
    <row r="232" spans="1:65" outlineLevel="5">
      <c r="A232" s="22">
        <f t="shared" si="81"/>
        <v>7</v>
      </c>
      <c r="B232" s="9">
        <f t="shared" si="112"/>
        <v>44387</v>
      </c>
      <c r="C232" s="51">
        <v>541641</v>
      </c>
      <c r="D232" s="64">
        <f t="shared" si="101"/>
        <v>37.299999999999997</v>
      </c>
      <c r="E232" s="12">
        <v>36</v>
      </c>
      <c r="F232" s="12">
        <v>37</v>
      </c>
      <c r="G232" s="12">
        <v>40</v>
      </c>
      <c r="H232" s="12">
        <v>38</v>
      </c>
      <c r="I232" s="12">
        <v>35</v>
      </c>
      <c r="J232" s="12">
        <v>36</v>
      </c>
      <c r="K232" s="12">
        <v>39</v>
      </c>
      <c r="L232" s="12">
        <v>37</v>
      </c>
      <c r="M232" s="74" t="str">
        <f t="shared" si="102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103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104"/>
        <v/>
      </c>
      <c r="AF232" s="41"/>
      <c r="AG232" s="41"/>
      <c r="AH232" s="41"/>
      <c r="AI232" s="41"/>
      <c r="AJ232" s="41"/>
      <c r="AK232" s="41"/>
      <c r="AL232" s="41"/>
      <c r="AM232" s="41"/>
      <c r="AN232" s="45">
        <f t="shared" si="105"/>
        <v>21.16772823779193</v>
      </c>
      <c r="AO232" s="41">
        <v>1884</v>
      </c>
      <c r="AP232" s="110"/>
      <c r="AQ232" s="111"/>
      <c r="AR232" s="126" t="str">
        <f t="shared" si="106"/>
        <v/>
      </c>
      <c r="AS232" s="126" t="str">
        <f t="shared" si="107"/>
        <v/>
      </c>
      <c r="AT232" s="127">
        <v>1715</v>
      </c>
      <c r="AU232" s="128"/>
      <c r="AV232" s="129"/>
      <c r="AW232" s="126" t="str">
        <f t="shared" si="108"/>
        <v/>
      </c>
      <c r="AX232" s="126" t="str">
        <f t="shared" si="109"/>
        <v/>
      </c>
      <c r="AY232" s="143" t="str">
        <f t="shared" si="110"/>
        <v/>
      </c>
      <c r="AZ232" s="97"/>
      <c r="BA232" s="68"/>
      <c r="BB232" s="68"/>
      <c r="BC232" s="68"/>
      <c r="BD232" s="68"/>
      <c r="BE232" s="15"/>
      <c r="BF232" s="5">
        <f t="shared" si="111"/>
        <v>13870</v>
      </c>
      <c r="BG232" s="42">
        <v>0</v>
      </c>
      <c r="BH232" s="42"/>
      <c r="BI232" s="42"/>
      <c r="BJ232" s="42">
        <v>13870</v>
      </c>
      <c r="BK232" s="42"/>
      <c r="BL232" s="42"/>
      <c r="BM232" s="15"/>
    </row>
    <row r="233" spans="1:65" outlineLevel="5">
      <c r="A233" s="22">
        <f t="shared" si="81"/>
        <v>7</v>
      </c>
      <c r="B233" s="9">
        <f t="shared" si="112"/>
        <v>44388</v>
      </c>
      <c r="C233" s="51">
        <v>536562</v>
      </c>
      <c r="D233" s="64">
        <f t="shared" si="101"/>
        <v>37.299999999999997</v>
      </c>
      <c r="E233" s="12">
        <v>36</v>
      </c>
      <c r="F233" s="12">
        <v>37</v>
      </c>
      <c r="G233" s="12">
        <v>40</v>
      </c>
      <c r="H233" s="12">
        <v>38</v>
      </c>
      <c r="I233" s="12">
        <v>35</v>
      </c>
      <c r="J233" s="12">
        <v>36</v>
      </c>
      <c r="K233" s="12">
        <v>39</v>
      </c>
      <c r="L233" s="12">
        <v>37</v>
      </c>
      <c r="M233" s="74" t="str">
        <f t="shared" si="102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103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104"/>
        <v/>
      </c>
      <c r="AF233" s="41"/>
      <c r="AG233" s="41"/>
      <c r="AH233" s="41"/>
      <c r="AI233" s="41"/>
      <c r="AJ233" s="41"/>
      <c r="AK233" s="41"/>
      <c r="AL233" s="41"/>
      <c r="AM233" s="41"/>
      <c r="AN233" s="45">
        <f t="shared" si="105"/>
        <v>20.45128205128205</v>
      </c>
      <c r="AO233" s="41">
        <v>1950</v>
      </c>
      <c r="AP233" s="110"/>
      <c r="AQ233" s="111"/>
      <c r="AR233" s="126" t="str">
        <f t="shared" si="106"/>
        <v/>
      </c>
      <c r="AS233" s="126" t="str">
        <f t="shared" si="107"/>
        <v/>
      </c>
      <c r="AT233" s="127">
        <v>1739</v>
      </c>
      <c r="AU233" s="128"/>
      <c r="AV233" s="129"/>
      <c r="AW233" s="126" t="str">
        <f t="shared" si="108"/>
        <v/>
      </c>
      <c r="AX233" s="126" t="str">
        <f t="shared" si="109"/>
        <v/>
      </c>
      <c r="AY233" s="143" t="str">
        <f t="shared" si="110"/>
        <v/>
      </c>
      <c r="AZ233" s="97"/>
      <c r="BA233" s="68"/>
      <c r="BB233" s="68"/>
      <c r="BC233" s="68"/>
      <c r="BD233" s="68"/>
      <c r="BE233" s="15"/>
      <c r="BF233" s="5">
        <f t="shared" si="111"/>
        <v>13946</v>
      </c>
      <c r="BG233" s="42">
        <v>0</v>
      </c>
      <c r="BH233" s="42"/>
      <c r="BI233" s="42"/>
      <c r="BJ233" s="42">
        <v>13946</v>
      </c>
      <c r="BK233" s="42"/>
      <c r="BL233" s="42"/>
      <c r="BM233" s="15"/>
    </row>
    <row r="234" spans="1:65" outlineLevel="5">
      <c r="A234" s="22">
        <f t="shared" si="81"/>
        <v>7</v>
      </c>
      <c r="B234" s="9">
        <f t="shared" si="112"/>
        <v>44389</v>
      </c>
      <c r="C234" s="51">
        <v>538850</v>
      </c>
      <c r="D234" s="64">
        <f t="shared" si="101"/>
        <v>36.799999999999997</v>
      </c>
      <c r="E234" s="12">
        <v>35</v>
      </c>
      <c r="F234" s="12">
        <v>37</v>
      </c>
      <c r="G234" s="12">
        <v>40</v>
      </c>
      <c r="H234" s="12">
        <v>37</v>
      </c>
      <c r="I234" s="12">
        <v>34</v>
      </c>
      <c r="J234" s="12">
        <v>36</v>
      </c>
      <c r="K234" s="12">
        <v>39</v>
      </c>
      <c r="L234" s="12">
        <v>36</v>
      </c>
      <c r="M234" s="74" t="str">
        <f t="shared" si="102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103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104"/>
        <v/>
      </c>
      <c r="AF234" s="41"/>
      <c r="AG234" s="41"/>
      <c r="AH234" s="41"/>
      <c r="AI234" s="41"/>
      <c r="AJ234" s="41"/>
      <c r="AK234" s="41"/>
      <c r="AL234" s="41"/>
      <c r="AM234" s="41"/>
      <c r="AN234" s="45">
        <f t="shared" si="105"/>
        <v>23.794749403341289</v>
      </c>
      <c r="AO234" s="41">
        <v>1676</v>
      </c>
      <c r="AP234" s="110"/>
      <c r="AQ234" s="111"/>
      <c r="AR234" s="126" t="str">
        <f t="shared" si="106"/>
        <v/>
      </c>
      <c r="AS234" s="126" t="str">
        <f t="shared" si="107"/>
        <v/>
      </c>
      <c r="AT234" s="127">
        <v>1738</v>
      </c>
      <c r="AU234" s="128"/>
      <c r="AV234" s="129"/>
      <c r="AW234" s="126" t="str">
        <f t="shared" si="108"/>
        <v/>
      </c>
      <c r="AX234" s="126" t="str">
        <f t="shared" si="109"/>
        <v/>
      </c>
      <c r="AY234" s="143" t="str">
        <f t="shared" si="110"/>
        <v/>
      </c>
      <c r="AZ234" s="97">
        <v>79.099999999999994</v>
      </c>
      <c r="BA234" s="68"/>
      <c r="BB234" s="68"/>
      <c r="BC234" s="68"/>
      <c r="BD234" s="68"/>
      <c r="BE234" s="15"/>
      <c r="BF234" s="5">
        <f t="shared" si="111"/>
        <v>13995</v>
      </c>
      <c r="BG234" s="42">
        <v>0</v>
      </c>
      <c r="BH234" s="42"/>
      <c r="BI234" s="42"/>
      <c r="BJ234" s="42">
        <v>13995</v>
      </c>
      <c r="BK234" s="42"/>
      <c r="BL234" s="42"/>
      <c r="BM234" s="15"/>
    </row>
    <row r="235" spans="1:65" outlineLevel="5">
      <c r="A235" s="22">
        <f t="shared" ref="A235:A306" si="113">MONTH(B235)</f>
        <v>7</v>
      </c>
      <c r="B235" s="9">
        <f t="shared" si="112"/>
        <v>44390</v>
      </c>
      <c r="C235" s="51">
        <v>517348</v>
      </c>
      <c r="D235" s="64">
        <f t="shared" si="101"/>
        <v>36.799999999999997</v>
      </c>
      <c r="E235" s="12">
        <v>35</v>
      </c>
      <c r="F235" s="12">
        <v>37</v>
      </c>
      <c r="G235" s="12">
        <v>40</v>
      </c>
      <c r="H235" s="12">
        <v>37</v>
      </c>
      <c r="I235" s="12">
        <v>34</v>
      </c>
      <c r="J235" s="12">
        <v>36</v>
      </c>
      <c r="K235" s="12">
        <v>39</v>
      </c>
      <c r="L235" s="12">
        <v>36</v>
      </c>
      <c r="M235" s="74" t="str">
        <f t="shared" si="102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103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104"/>
        <v/>
      </c>
      <c r="AF235" s="41"/>
      <c r="AG235" s="41"/>
      <c r="AH235" s="41"/>
      <c r="AI235" s="41"/>
      <c r="AJ235" s="41"/>
      <c r="AK235" s="41"/>
      <c r="AL235" s="41"/>
      <c r="AM235" s="41"/>
      <c r="AN235" s="45">
        <f t="shared" si="105"/>
        <v>22.329227323628221</v>
      </c>
      <c r="AO235" s="41">
        <v>1786</v>
      </c>
      <c r="AP235" s="110"/>
      <c r="AQ235" s="111"/>
      <c r="AR235" s="126" t="str">
        <f t="shared" si="106"/>
        <v/>
      </c>
      <c r="AS235" s="126" t="str">
        <f t="shared" si="107"/>
        <v/>
      </c>
      <c r="AT235" s="127">
        <v>1736</v>
      </c>
      <c r="AU235" s="128"/>
      <c r="AV235" s="129"/>
      <c r="AW235" s="126" t="str">
        <f t="shared" si="108"/>
        <v/>
      </c>
      <c r="AX235" s="126" t="str">
        <f t="shared" si="109"/>
        <v/>
      </c>
      <c r="AY235" s="143" t="str">
        <f t="shared" si="110"/>
        <v/>
      </c>
      <c r="AZ235" s="97">
        <v>80.599999999999994</v>
      </c>
      <c r="BA235" s="68"/>
      <c r="BB235" s="68"/>
      <c r="BC235" s="68"/>
      <c r="BD235" s="68"/>
      <c r="BE235" s="15"/>
      <c r="BF235" s="5">
        <f t="shared" si="111"/>
        <v>13816</v>
      </c>
      <c r="BG235" s="42">
        <v>0</v>
      </c>
      <c r="BH235" s="42"/>
      <c r="BI235" s="42"/>
      <c r="BJ235" s="42">
        <v>13816</v>
      </c>
      <c r="BK235" s="42"/>
      <c r="BL235" s="42"/>
      <c r="BM235" s="15"/>
    </row>
    <row r="236" spans="1:65" outlineLevel="5">
      <c r="A236" s="22">
        <f t="shared" si="113"/>
        <v>7</v>
      </c>
      <c r="B236" s="9">
        <f t="shared" si="112"/>
        <v>44391</v>
      </c>
      <c r="C236" s="51">
        <v>503532</v>
      </c>
      <c r="D236" s="64">
        <f t="shared" si="101"/>
        <v>37</v>
      </c>
      <c r="E236" s="12">
        <v>35</v>
      </c>
      <c r="F236" s="12">
        <v>37</v>
      </c>
      <c r="G236" s="12">
        <v>41</v>
      </c>
      <c r="H236" s="12">
        <v>37</v>
      </c>
      <c r="I236" s="12">
        <v>34</v>
      </c>
      <c r="J236" s="12">
        <v>36</v>
      </c>
      <c r="K236" s="12">
        <v>40</v>
      </c>
      <c r="L236" s="12">
        <v>36</v>
      </c>
      <c r="M236" s="74" t="str">
        <f t="shared" si="102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103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104"/>
        <v/>
      </c>
      <c r="AF236" s="41"/>
      <c r="AG236" s="41"/>
      <c r="AH236" s="41"/>
      <c r="AI236" s="41"/>
      <c r="AJ236" s="41"/>
      <c r="AK236" s="41"/>
      <c r="AL236" s="41"/>
      <c r="AM236" s="41"/>
      <c r="AN236" s="45">
        <f t="shared" si="105"/>
        <v>34.951796669588077</v>
      </c>
      <c r="AO236" s="41">
        <v>1141</v>
      </c>
      <c r="AP236" s="110"/>
      <c r="AQ236" s="111"/>
      <c r="AR236" s="126" t="str">
        <f t="shared" si="106"/>
        <v/>
      </c>
      <c r="AS236" s="126" t="str">
        <f t="shared" si="107"/>
        <v/>
      </c>
      <c r="AT236" s="127">
        <v>1093</v>
      </c>
      <c r="AU236" s="128"/>
      <c r="AV236" s="129"/>
      <c r="AW236" s="126" t="str">
        <f t="shared" si="108"/>
        <v/>
      </c>
      <c r="AX236" s="126" t="str">
        <f t="shared" si="109"/>
        <v/>
      </c>
      <c r="AY236" s="143" t="str">
        <f t="shared" si="110"/>
        <v/>
      </c>
      <c r="AZ236" s="97"/>
      <c r="BA236" s="68"/>
      <c r="BB236" s="68"/>
      <c r="BC236" s="68"/>
      <c r="BD236" s="68"/>
      <c r="BE236" s="15"/>
      <c r="BF236" s="5">
        <f t="shared" si="111"/>
        <v>13241</v>
      </c>
      <c r="BG236" s="42">
        <v>0</v>
      </c>
      <c r="BH236" s="42"/>
      <c r="BI236" s="42"/>
      <c r="BJ236" s="42">
        <v>13241</v>
      </c>
      <c r="BK236" s="42"/>
      <c r="BL236" s="42"/>
      <c r="BM236" s="15"/>
    </row>
    <row r="237" spans="1:65" outlineLevel="5">
      <c r="A237" s="22">
        <f t="shared" si="113"/>
        <v>7</v>
      </c>
      <c r="B237" s="9">
        <f t="shared" si="112"/>
        <v>44392</v>
      </c>
      <c r="C237" s="51">
        <v>487561</v>
      </c>
      <c r="D237" s="64">
        <f t="shared" si="101"/>
        <v>36.799999999999997</v>
      </c>
      <c r="E237" s="12">
        <v>35</v>
      </c>
      <c r="F237" s="12">
        <v>37</v>
      </c>
      <c r="G237" s="12">
        <v>40</v>
      </c>
      <c r="H237" s="12">
        <v>37</v>
      </c>
      <c r="I237" s="12">
        <v>34</v>
      </c>
      <c r="J237" s="12">
        <v>36</v>
      </c>
      <c r="K237" s="12">
        <v>39</v>
      </c>
      <c r="L237" s="12">
        <v>36</v>
      </c>
      <c r="M237" s="74">
        <f t="shared" si="102"/>
        <v>7.1</v>
      </c>
      <c r="N237" s="83">
        <v>7</v>
      </c>
      <c r="O237" s="83">
        <v>6.9</v>
      </c>
      <c r="P237" s="83">
        <v>7.1</v>
      </c>
      <c r="Q237" s="83">
        <v>7</v>
      </c>
      <c r="R237" s="83">
        <v>7.1</v>
      </c>
      <c r="S237" s="83">
        <v>7.2</v>
      </c>
      <c r="T237" s="83"/>
      <c r="U237" s="83"/>
      <c r="V237" s="5" t="str">
        <f t="shared" si="103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104"/>
        <v/>
      </c>
      <c r="AF237" s="41"/>
      <c r="AG237" s="41"/>
      <c r="AH237" s="41"/>
      <c r="AI237" s="41"/>
      <c r="AJ237" s="41"/>
      <c r="AK237" s="41"/>
      <c r="AL237" s="41"/>
      <c r="AM237" s="41"/>
      <c r="AN237" s="45">
        <f t="shared" si="105"/>
        <v>27.465564738292009</v>
      </c>
      <c r="AO237" s="41">
        <v>1452</v>
      </c>
      <c r="AP237" s="110">
        <v>3.84</v>
      </c>
      <c r="AQ237" s="111">
        <v>2.7</v>
      </c>
      <c r="AR237" s="126">
        <f t="shared" si="106"/>
        <v>70.312500000000014</v>
      </c>
      <c r="AS237" s="126">
        <f t="shared" si="107"/>
        <v>29.687499999999986</v>
      </c>
      <c r="AT237" s="127">
        <v>1783</v>
      </c>
      <c r="AU237" s="128">
        <v>2.25</v>
      </c>
      <c r="AV237" s="129">
        <v>1.25</v>
      </c>
      <c r="AW237" s="126">
        <f t="shared" si="108"/>
        <v>55.555555555555557</v>
      </c>
      <c r="AX237" s="126">
        <f t="shared" si="109"/>
        <v>44.444444444444443</v>
      </c>
      <c r="AY237" s="143">
        <f t="shared" si="110"/>
        <v>47.222222222222257</v>
      </c>
      <c r="AZ237" s="97">
        <v>80</v>
      </c>
      <c r="BA237" s="68"/>
      <c r="BB237" s="68"/>
      <c r="BC237" s="68"/>
      <c r="BD237" s="68"/>
      <c r="BE237" s="15"/>
      <c r="BF237" s="5">
        <f t="shared" si="111"/>
        <v>15258</v>
      </c>
      <c r="BG237" s="42">
        <v>2510</v>
      </c>
      <c r="BH237" s="42"/>
      <c r="BI237" s="42"/>
      <c r="BJ237" s="42">
        <v>12748</v>
      </c>
      <c r="BK237" s="42"/>
      <c r="BL237" s="42"/>
      <c r="BM237" s="15"/>
    </row>
    <row r="238" spans="1:65" outlineLevel="5">
      <c r="A238" s="22">
        <f t="shared" si="113"/>
        <v>7</v>
      </c>
      <c r="B238" s="9">
        <f t="shared" si="112"/>
        <v>44393</v>
      </c>
      <c r="C238" s="51">
        <v>462652</v>
      </c>
      <c r="D238" s="64">
        <f t="shared" si="101"/>
        <v>37.299999999999997</v>
      </c>
      <c r="E238" s="12">
        <v>36</v>
      </c>
      <c r="F238" s="12">
        <v>37</v>
      </c>
      <c r="G238" s="12">
        <v>41</v>
      </c>
      <c r="H238" s="12">
        <v>37</v>
      </c>
      <c r="I238" s="12">
        <v>35</v>
      </c>
      <c r="J238" s="12">
        <v>36</v>
      </c>
      <c r="K238" s="12">
        <v>40</v>
      </c>
      <c r="L238" s="12">
        <v>36</v>
      </c>
      <c r="M238" s="74" t="str">
        <f t="shared" si="102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103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104"/>
        <v/>
      </c>
      <c r="AF238" s="41"/>
      <c r="AG238" s="41"/>
      <c r="AH238" s="41"/>
      <c r="AI238" s="41"/>
      <c r="AJ238" s="41"/>
      <c r="AK238" s="41"/>
      <c r="AL238" s="41"/>
      <c r="AM238" s="41"/>
      <c r="AN238" s="45">
        <f t="shared" si="105"/>
        <v>20.967402733964249</v>
      </c>
      <c r="AO238" s="41">
        <v>1902</v>
      </c>
      <c r="AP238" s="110"/>
      <c r="AQ238" s="111"/>
      <c r="AR238" s="126" t="str">
        <f t="shared" si="106"/>
        <v/>
      </c>
      <c r="AS238" s="126" t="str">
        <f t="shared" si="107"/>
        <v/>
      </c>
      <c r="AT238" s="127">
        <v>1769</v>
      </c>
      <c r="AU238" s="128"/>
      <c r="AV238" s="129"/>
      <c r="AW238" s="126" t="str">
        <f t="shared" si="108"/>
        <v/>
      </c>
      <c r="AX238" s="126" t="str">
        <f t="shared" si="109"/>
        <v/>
      </c>
      <c r="AY238" s="143" t="str">
        <f t="shared" si="110"/>
        <v/>
      </c>
      <c r="AZ238" s="97">
        <v>79.900000000000006</v>
      </c>
      <c r="BA238" s="68"/>
      <c r="BB238" s="68"/>
      <c r="BC238" s="68"/>
      <c r="BD238" s="68"/>
      <c r="BE238" s="15"/>
      <c r="BF238" s="5">
        <f t="shared" si="111"/>
        <v>13551</v>
      </c>
      <c r="BG238" s="42">
        <v>0</v>
      </c>
      <c r="BH238" s="42"/>
      <c r="BI238" s="42"/>
      <c r="BJ238" s="42">
        <v>13551</v>
      </c>
      <c r="BK238" s="42"/>
      <c r="BL238" s="42"/>
      <c r="BM238" s="15"/>
    </row>
    <row r="239" spans="1:65" outlineLevel="5">
      <c r="A239" s="22">
        <f t="shared" si="113"/>
        <v>7</v>
      </c>
      <c r="B239" s="9">
        <f t="shared" si="112"/>
        <v>44394</v>
      </c>
      <c r="C239" s="51">
        <v>506321</v>
      </c>
      <c r="D239" s="64">
        <f t="shared" si="101"/>
        <v>36.799999999999997</v>
      </c>
      <c r="E239" s="12">
        <v>35</v>
      </c>
      <c r="F239" s="12">
        <v>37</v>
      </c>
      <c r="G239" s="12">
        <v>40</v>
      </c>
      <c r="H239" s="12">
        <v>37</v>
      </c>
      <c r="I239" s="12">
        <v>34</v>
      </c>
      <c r="J239" s="12">
        <v>36</v>
      </c>
      <c r="K239" s="12">
        <v>39</v>
      </c>
      <c r="L239" s="12">
        <v>36</v>
      </c>
      <c r="M239" s="74" t="str">
        <f t="shared" si="102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103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104"/>
        <v/>
      </c>
      <c r="AF239" s="41"/>
      <c r="AG239" s="41"/>
      <c r="AH239" s="41"/>
      <c r="AI239" s="41"/>
      <c r="AJ239" s="41"/>
      <c r="AK239" s="41"/>
      <c r="AL239" s="41"/>
      <c r="AM239" s="41"/>
      <c r="AN239" s="45">
        <f t="shared" si="105"/>
        <v>23.052023121387283</v>
      </c>
      <c r="AO239" s="41">
        <v>1730</v>
      </c>
      <c r="AP239" s="110"/>
      <c r="AQ239" s="111"/>
      <c r="AR239" s="126" t="str">
        <f t="shared" si="106"/>
        <v/>
      </c>
      <c r="AS239" s="126" t="str">
        <f t="shared" si="107"/>
        <v/>
      </c>
      <c r="AT239" s="127">
        <v>1768</v>
      </c>
      <c r="AU239" s="128"/>
      <c r="AV239" s="129"/>
      <c r="AW239" s="126" t="str">
        <f t="shared" si="108"/>
        <v/>
      </c>
      <c r="AX239" s="126" t="str">
        <f t="shared" si="109"/>
        <v/>
      </c>
      <c r="AY239" s="143" t="str">
        <f t="shared" si="110"/>
        <v/>
      </c>
      <c r="AZ239" s="97"/>
      <c r="BA239" s="68"/>
      <c r="BB239" s="68"/>
      <c r="BC239" s="68"/>
      <c r="BD239" s="68"/>
      <c r="BE239" s="15"/>
      <c r="BF239" s="5">
        <f t="shared" si="111"/>
        <v>13933</v>
      </c>
      <c r="BG239" s="42">
        <v>0</v>
      </c>
      <c r="BH239" s="42"/>
      <c r="BI239" s="42"/>
      <c r="BJ239" s="42">
        <v>13933</v>
      </c>
      <c r="BK239" s="42"/>
      <c r="BL239" s="42"/>
      <c r="BM239" s="15"/>
    </row>
    <row r="240" spans="1:65" outlineLevel="5">
      <c r="A240" s="22">
        <f t="shared" si="113"/>
        <v>7</v>
      </c>
      <c r="B240" s="9">
        <f t="shared" si="112"/>
        <v>44395</v>
      </c>
      <c r="C240" s="51">
        <v>428157</v>
      </c>
      <c r="D240" s="64">
        <f t="shared" si="101"/>
        <v>36.799999999999997</v>
      </c>
      <c r="E240" s="12">
        <v>35</v>
      </c>
      <c r="F240" s="12">
        <v>37</v>
      </c>
      <c r="G240" s="12">
        <v>40</v>
      </c>
      <c r="H240" s="12">
        <v>37</v>
      </c>
      <c r="I240" s="12">
        <v>34</v>
      </c>
      <c r="J240" s="12">
        <v>36</v>
      </c>
      <c r="K240" s="12">
        <v>39</v>
      </c>
      <c r="L240" s="12">
        <v>36</v>
      </c>
      <c r="M240" s="74" t="str">
        <f t="shared" si="102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103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104"/>
        <v/>
      </c>
      <c r="AF240" s="41"/>
      <c r="AG240" s="41"/>
      <c r="AH240" s="41"/>
      <c r="AI240" s="41"/>
      <c r="AJ240" s="41"/>
      <c r="AK240" s="41"/>
      <c r="AL240" s="41"/>
      <c r="AM240" s="41"/>
      <c r="AN240" s="45">
        <f t="shared" si="105"/>
        <v>21.3148049171566</v>
      </c>
      <c r="AO240" s="41">
        <v>1871</v>
      </c>
      <c r="AP240" s="110"/>
      <c r="AQ240" s="111"/>
      <c r="AR240" s="126" t="str">
        <f t="shared" si="106"/>
        <v/>
      </c>
      <c r="AS240" s="126" t="str">
        <f t="shared" si="107"/>
        <v/>
      </c>
      <c r="AT240" s="127">
        <v>1772</v>
      </c>
      <c r="AU240" s="128"/>
      <c r="AV240" s="129"/>
      <c r="AW240" s="126" t="str">
        <f t="shared" si="108"/>
        <v/>
      </c>
      <c r="AX240" s="126" t="str">
        <f t="shared" si="109"/>
        <v/>
      </c>
      <c r="AY240" s="143" t="str">
        <f t="shared" si="110"/>
        <v/>
      </c>
      <c r="AZ240" s="97"/>
      <c r="BA240" s="68"/>
      <c r="BB240" s="68"/>
      <c r="BC240" s="68"/>
      <c r="BD240" s="68"/>
      <c r="BE240" s="15"/>
      <c r="BF240" s="5">
        <f t="shared" si="111"/>
        <v>13969</v>
      </c>
      <c r="BG240" s="42">
        <v>0</v>
      </c>
      <c r="BH240" s="42"/>
      <c r="BI240" s="42"/>
      <c r="BJ240" s="42">
        <v>13969</v>
      </c>
      <c r="BK240" s="42"/>
      <c r="BL240" s="42"/>
      <c r="BM240" s="15"/>
    </row>
    <row r="241" spans="1:65" outlineLevel="5">
      <c r="A241" s="22">
        <f t="shared" si="113"/>
        <v>7</v>
      </c>
      <c r="B241" s="9">
        <f t="shared" si="112"/>
        <v>44396</v>
      </c>
      <c r="C241" s="51">
        <v>442660</v>
      </c>
      <c r="D241" s="64">
        <f t="shared" si="101"/>
        <v>36.799999999999997</v>
      </c>
      <c r="E241" s="12">
        <v>35</v>
      </c>
      <c r="F241" s="12">
        <v>37</v>
      </c>
      <c r="G241" s="12">
        <v>40</v>
      </c>
      <c r="H241" s="12">
        <v>37</v>
      </c>
      <c r="I241" s="12">
        <v>34</v>
      </c>
      <c r="J241" s="12">
        <v>36</v>
      </c>
      <c r="K241" s="12">
        <v>39</v>
      </c>
      <c r="L241" s="12">
        <v>36</v>
      </c>
      <c r="M241" s="74" t="str">
        <f t="shared" si="102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103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104"/>
        <v/>
      </c>
      <c r="AF241" s="41"/>
      <c r="AG241" s="41"/>
      <c r="AH241" s="41"/>
      <c r="AI241" s="41"/>
      <c r="AJ241" s="41"/>
      <c r="AK241" s="41"/>
      <c r="AL241" s="41"/>
      <c r="AM241" s="41"/>
      <c r="AN241" s="45">
        <f t="shared" si="105"/>
        <v>25.482428115015974</v>
      </c>
      <c r="AO241" s="41">
        <v>1565</v>
      </c>
      <c r="AP241" s="110"/>
      <c r="AQ241" s="111"/>
      <c r="AR241" s="126" t="str">
        <f t="shared" si="106"/>
        <v/>
      </c>
      <c r="AS241" s="126" t="str">
        <f t="shared" si="107"/>
        <v/>
      </c>
      <c r="AT241" s="127">
        <v>1766</v>
      </c>
      <c r="AU241" s="128"/>
      <c r="AV241" s="129"/>
      <c r="AW241" s="126" t="str">
        <f t="shared" si="108"/>
        <v/>
      </c>
      <c r="AX241" s="126" t="str">
        <f t="shared" si="109"/>
        <v/>
      </c>
      <c r="AY241" s="143" t="str">
        <f t="shared" si="110"/>
        <v/>
      </c>
      <c r="AZ241" s="97">
        <v>80</v>
      </c>
      <c r="BA241" s="68"/>
      <c r="BB241" s="68"/>
      <c r="BC241" s="68"/>
      <c r="BD241" s="68"/>
      <c r="BE241" s="15"/>
      <c r="BF241" s="5">
        <f t="shared" si="111"/>
        <v>13702</v>
      </c>
      <c r="BG241" s="42">
        <v>0</v>
      </c>
      <c r="BH241" s="42"/>
      <c r="BI241" s="42"/>
      <c r="BJ241" s="42">
        <v>13702</v>
      </c>
      <c r="BK241" s="42"/>
      <c r="BL241" s="42"/>
      <c r="BM241" s="15"/>
    </row>
    <row r="242" spans="1:65" outlineLevel="5">
      <c r="A242" s="22">
        <f t="shared" si="113"/>
        <v>7</v>
      </c>
      <c r="B242" s="9">
        <f t="shared" si="112"/>
        <v>44397</v>
      </c>
      <c r="C242" s="51">
        <v>447463</v>
      </c>
      <c r="D242" s="64">
        <f t="shared" si="101"/>
        <v>37.299999999999997</v>
      </c>
      <c r="E242" s="12">
        <v>36</v>
      </c>
      <c r="F242" s="12">
        <v>37</v>
      </c>
      <c r="G242" s="12">
        <v>40</v>
      </c>
      <c r="H242" s="12">
        <v>38</v>
      </c>
      <c r="I242" s="12">
        <v>35</v>
      </c>
      <c r="J242" s="12">
        <v>36</v>
      </c>
      <c r="K242" s="12">
        <v>39</v>
      </c>
      <c r="L242" s="12">
        <v>37</v>
      </c>
      <c r="M242" s="74" t="str">
        <f t="shared" si="102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103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104"/>
        <v/>
      </c>
      <c r="AF242" s="41"/>
      <c r="AG242" s="41"/>
      <c r="AH242" s="41"/>
      <c r="AI242" s="41"/>
      <c r="AJ242" s="41"/>
      <c r="AK242" s="41"/>
      <c r="AL242" s="41"/>
      <c r="AM242" s="41"/>
      <c r="AN242" s="45">
        <f t="shared" si="105"/>
        <v>22.814645308924486</v>
      </c>
      <c r="AO242" s="41">
        <v>1748</v>
      </c>
      <c r="AP242" s="110"/>
      <c r="AQ242" s="111"/>
      <c r="AR242" s="126" t="str">
        <f t="shared" si="106"/>
        <v/>
      </c>
      <c r="AS242" s="126" t="str">
        <f t="shared" si="107"/>
        <v/>
      </c>
      <c r="AT242" s="127">
        <v>1767</v>
      </c>
      <c r="AU242" s="128"/>
      <c r="AV242" s="129"/>
      <c r="AW242" s="126" t="str">
        <f t="shared" si="108"/>
        <v/>
      </c>
      <c r="AX242" s="126" t="str">
        <f t="shared" si="109"/>
        <v/>
      </c>
      <c r="AY242" s="143" t="str">
        <f t="shared" si="110"/>
        <v/>
      </c>
      <c r="AZ242" s="97">
        <v>80</v>
      </c>
      <c r="BA242" s="68"/>
      <c r="BB242" s="68"/>
      <c r="BC242" s="68"/>
      <c r="BD242" s="68"/>
      <c r="BE242" s="15"/>
      <c r="BF242" s="5">
        <f t="shared" si="111"/>
        <v>19091</v>
      </c>
      <c r="BG242" s="42">
        <v>4950</v>
      </c>
      <c r="BH242" s="42"/>
      <c r="BI242" s="42"/>
      <c r="BJ242" s="42">
        <v>14141</v>
      </c>
      <c r="BK242" s="42"/>
      <c r="BL242" s="42"/>
      <c r="BM242" s="15"/>
    </row>
    <row r="243" spans="1:65" outlineLevel="5">
      <c r="A243" s="22">
        <f t="shared" si="113"/>
        <v>7</v>
      </c>
      <c r="B243" s="9">
        <f t="shared" si="112"/>
        <v>44398</v>
      </c>
      <c r="C243" s="51">
        <v>442245</v>
      </c>
      <c r="D243" s="64">
        <f t="shared" si="101"/>
        <v>36.799999999999997</v>
      </c>
      <c r="E243" s="12">
        <v>35</v>
      </c>
      <c r="F243" s="12">
        <v>37</v>
      </c>
      <c r="G243" s="12">
        <v>40</v>
      </c>
      <c r="H243" s="12">
        <v>37</v>
      </c>
      <c r="I243" s="12">
        <v>34</v>
      </c>
      <c r="J243" s="12">
        <v>36</v>
      </c>
      <c r="K243" s="12">
        <v>39</v>
      </c>
      <c r="L243" s="12">
        <v>36</v>
      </c>
      <c r="M243" s="74" t="str">
        <f t="shared" si="102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103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104"/>
        <v/>
      </c>
      <c r="AF243" s="41"/>
      <c r="AG243" s="41"/>
      <c r="AH243" s="41"/>
      <c r="AI243" s="41"/>
      <c r="AJ243" s="41"/>
      <c r="AK243" s="41"/>
      <c r="AL243" s="41"/>
      <c r="AM243" s="41"/>
      <c r="AN243" s="45">
        <f t="shared" si="105"/>
        <v>22.467605633802815</v>
      </c>
      <c r="AO243" s="41">
        <v>1775</v>
      </c>
      <c r="AP243" s="110"/>
      <c r="AQ243" s="111"/>
      <c r="AR243" s="126" t="str">
        <f t="shared" si="106"/>
        <v/>
      </c>
      <c r="AS243" s="126" t="str">
        <f t="shared" si="107"/>
        <v/>
      </c>
      <c r="AT243" s="127">
        <v>1674</v>
      </c>
      <c r="AU243" s="128"/>
      <c r="AV243" s="129"/>
      <c r="AW243" s="126" t="str">
        <f t="shared" si="108"/>
        <v/>
      </c>
      <c r="AX243" s="126" t="str">
        <f t="shared" si="109"/>
        <v/>
      </c>
      <c r="AY243" s="143" t="str">
        <f t="shared" si="110"/>
        <v/>
      </c>
      <c r="AZ243" s="97">
        <v>79.900000000000006</v>
      </c>
      <c r="BA243" s="68"/>
      <c r="BB243" s="68"/>
      <c r="BC243" s="68"/>
      <c r="BD243" s="68"/>
      <c r="BE243" s="15"/>
      <c r="BF243" s="5">
        <f t="shared" si="111"/>
        <v>14081</v>
      </c>
      <c r="BG243" s="42">
        <v>0</v>
      </c>
      <c r="BH243" s="42"/>
      <c r="BI243" s="42"/>
      <c r="BJ243" s="42">
        <v>14081</v>
      </c>
      <c r="BK243" s="42"/>
      <c r="BL243" s="42"/>
      <c r="BM243" s="15"/>
    </row>
    <row r="244" spans="1:65" outlineLevel="5">
      <c r="A244" s="22">
        <f t="shared" si="113"/>
        <v>7</v>
      </c>
      <c r="B244" s="9">
        <f t="shared" si="112"/>
        <v>44399</v>
      </c>
      <c r="C244" s="51">
        <v>437043</v>
      </c>
      <c r="D244" s="64">
        <f t="shared" si="101"/>
        <v>36.299999999999997</v>
      </c>
      <c r="E244" s="12">
        <v>34</v>
      </c>
      <c r="F244" s="12">
        <v>37</v>
      </c>
      <c r="G244" s="12">
        <v>39</v>
      </c>
      <c r="H244" s="12">
        <v>37</v>
      </c>
      <c r="I244" s="12">
        <v>33</v>
      </c>
      <c r="J244" s="12">
        <v>36</v>
      </c>
      <c r="K244" s="12">
        <v>38</v>
      </c>
      <c r="L244" s="12">
        <v>36</v>
      </c>
      <c r="M244" s="74">
        <f t="shared" si="102"/>
        <v>7.1</v>
      </c>
      <c r="N244" s="83">
        <v>7.1</v>
      </c>
      <c r="O244" s="83">
        <v>7</v>
      </c>
      <c r="P244" s="83">
        <v>6.9</v>
      </c>
      <c r="Q244" s="83">
        <v>7.1</v>
      </c>
      <c r="R244" s="83">
        <v>7.2</v>
      </c>
      <c r="S244" s="83">
        <v>7</v>
      </c>
      <c r="T244" s="83"/>
      <c r="U244" s="83"/>
      <c r="V244" s="5" t="str">
        <f t="shared" si="103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104"/>
        <v/>
      </c>
      <c r="AF244" s="41"/>
      <c r="AG244" s="41"/>
      <c r="AH244" s="41"/>
      <c r="AI244" s="41"/>
      <c r="AJ244" s="41"/>
      <c r="AK244" s="41"/>
      <c r="AL244" s="41"/>
      <c r="AM244" s="41"/>
      <c r="AN244" s="45">
        <f t="shared" si="105"/>
        <v>23.052023121387283</v>
      </c>
      <c r="AO244" s="41">
        <v>1730</v>
      </c>
      <c r="AP244" s="110">
        <v>3.78</v>
      </c>
      <c r="AQ244" s="111">
        <v>2.67</v>
      </c>
      <c r="AR244" s="126">
        <f t="shared" si="106"/>
        <v>70.634920634920633</v>
      </c>
      <c r="AS244" s="126">
        <f t="shared" si="107"/>
        <v>29.365079365079367</v>
      </c>
      <c r="AT244" s="127">
        <v>1718</v>
      </c>
      <c r="AU244" s="128">
        <v>2.2599999999999998</v>
      </c>
      <c r="AV244" s="129">
        <v>1.24</v>
      </c>
      <c r="AW244" s="126">
        <f t="shared" si="108"/>
        <v>54.867256637168147</v>
      </c>
      <c r="AX244" s="126">
        <f t="shared" si="109"/>
        <v>45.132743362831853</v>
      </c>
      <c r="AY244" s="143">
        <f t="shared" si="110"/>
        <v>49.460233531614875</v>
      </c>
      <c r="AZ244" s="97">
        <v>79.900000000000006</v>
      </c>
      <c r="BA244" s="68"/>
      <c r="BB244" s="68"/>
      <c r="BC244" s="68"/>
      <c r="BD244" s="68"/>
      <c r="BE244" s="15"/>
      <c r="BF244" s="5">
        <f t="shared" si="111"/>
        <v>18402</v>
      </c>
      <c r="BG244" s="42">
        <v>4740</v>
      </c>
      <c r="BH244" s="42"/>
      <c r="BI244" s="42"/>
      <c r="BJ244" s="42">
        <v>13662</v>
      </c>
      <c r="BK244" s="42"/>
      <c r="BL244" s="42"/>
      <c r="BM244" s="15"/>
    </row>
    <row r="245" spans="1:65" outlineLevel="5">
      <c r="A245" s="22">
        <f t="shared" si="113"/>
        <v>7</v>
      </c>
      <c r="B245" s="9">
        <f t="shared" si="112"/>
        <v>44400</v>
      </c>
      <c r="C245" s="51">
        <v>441790</v>
      </c>
      <c r="D245" s="64">
        <f t="shared" si="101"/>
        <v>36.299999999999997</v>
      </c>
      <c r="E245" s="12">
        <v>34</v>
      </c>
      <c r="F245" s="12">
        <v>37</v>
      </c>
      <c r="G245" s="12">
        <v>39</v>
      </c>
      <c r="H245" s="12">
        <v>37</v>
      </c>
      <c r="I245" s="12">
        <v>33</v>
      </c>
      <c r="J245" s="12">
        <v>36</v>
      </c>
      <c r="K245" s="12">
        <v>38</v>
      </c>
      <c r="L245" s="12">
        <v>36</v>
      </c>
      <c r="M245" s="74" t="str">
        <f t="shared" si="102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103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104"/>
        <v/>
      </c>
      <c r="AF245" s="41"/>
      <c r="AG245" s="41"/>
      <c r="AH245" s="41"/>
      <c r="AI245" s="41"/>
      <c r="AJ245" s="41"/>
      <c r="AK245" s="41"/>
      <c r="AL245" s="41"/>
      <c r="AM245" s="41"/>
      <c r="AN245" s="45">
        <f t="shared" si="105"/>
        <v>22.204899777282851</v>
      </c>
      <c r="AO245" s="41">
        <v>1796</v>
      </c>
      <c r="AP245" s="110"/>
      <c r="AQ245" s="111"/>
      <c r="AR245" s="126" t="str">
        <f t="shared" si="106"/>
        <v/>
      </c>
      <c r="AS245" s="126" t="str">
        <f t="shared" si="107"/>
        <v/>
      </c>
      <c r="AT245" s="127">
        <v>1717</v>
      </c>
      <c r="AU245" s="128"/>
      <c r="AV245" s="129"/>
      <c r="AW245" s="126" t="str">
        <f t="shared" si="108"/>
        <v/>
      </c>
      <c r="AX245" s="126" t="str">
        <f t="shared" si="109"/>
        <v/>
      </c>
      <c r="AY245" s="143" t="str">
        <f t="shared" si="110"/>
        <v/>
      </c>
      <c r="AZ245" s="97">
        <v>80.099999999999994</v>
      </c>
      <c r="BA245" s="68"/>
      <c r="BB245" s="68"/>
      <c r="BC245" s="68"/>
      <c r="BD245" s="68"/>
      <c r="BE245" s="15"/>
      <c r="BF245" s="5">
        <f t="shared" si="111"/>
        <v>14029</v>
      </c>
      <c r="BG245" s="42">
        <v>170</v>
      </c>
      <c r="BH245" s="42"/>
      <c r="BI245" s="42"/>
      <c r="BJ245" s="42">
        <v>13859</v>
      </c>
      <c r="BK245" s="42"/>
      <c r="BL245" s="42"/>
      <c r="BM245" s="15"/>
    </row>
    <row r="246" spans="1:65" outlineLevel="5">
      <c r="A246" s="22">
        <f t="shared" si="113"/>
        <v>7</v>
      </c>
      <c r="B246" s="9">
        <f t="shared" si="112"/>
        <v>44401</v>
      </c>
      <c r="C246" s="51">
        <v>428354</v>
      </c>
      <c r="D246" s="64">
        <f t="shared" si="101"/>
        <v>36.5</v>
      </c>
      <c r="E246" s="12">
        <v>34</v>
      </c>
      <c r="F246" s="12">
        <v>37</v>
      </c>
      <c r="G246" s="12">
        <v>40</v>
      </c>
      <c r="H246" s="12">
        <v>37</v>
      </c>
      <c r="I246" s="12">
        <v>33</v>
      </c>
      <c r="J246" s="12">
        <v>36</v>
      </c>
      <c r="K246" s="12">
        <v>39</v>
      </c>
      <c r="L246" s="12">
        <v>36</v>
      </c>
      <c r="M246" s="74" t="str">
        <f t="shared" si="102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103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104"/>
        <v/>
      </c>
      <c r="AF246" s="41"/>
      <c r="AG246" s="41"/>
      <c r="AH246" s="41"/>
      <c r="AI246" s="41"/>
      <c r="AJ246" s="41"/>
      <c r="AK246" s="41"/>
      <c r="AL246" s="41"/>
      <c r="AM246" s="41"/>
      <c r="AN246" s="45">
        <f t="shared" si="105"/>
        <v>22.762557077625569</v>
      </c>
      <c r="AO246" s="41">
        <v>1752</v>
      </c>
      <c r="AP246" s="110"/>
      <c r="AQ246" s="111"/>
      <c r="AR246" s="126" t="str">
        <f t="shared" si="106"/>
        <v/>
      </c>
      <c r="AS246" s="126" t="str">
        <f t="shared" si="107"/>
        <v/>
      </c>
      <c r="AT246" s="127">
        <v>1716</v>
      </c>
      <c r="AU246" s="128"/>
      <c r="AV246" s="129"/>
      <c r="AW246" s="126" t="str">
        <f t="shared" si="108"/>
        <v/>
      </c>
      <c r="AX246" s="126" t="str">
        <f t="shared" si="109"/>
        <v/>
      </c>
      <c r="AY246" s="143" t="str">
        <f t="shared" si="110"/>
        <v/>
      </c>
      <c r="AZ246" s="97"/>
      <c r="BA246" s="68"/>
      <c r="BB246" s="68"/>
      <c r="BC246" s="68"/>
      <c r="BD246" s="68"/>
      <c r="BE246" s="15"/>
      <c r="BF246" s="5">
        <f t="shared" si="111"/>
        <v>16252</v>
      </c>
      <c r="BG246" s="42">
        <v>2100</v>
      </c>
      <c r="BH246" s="42"/>
      <c r="BI246" s="42"/>
      <c r="BJ246" s="42">
        <v>14152</v>
      </c>
      <c r="BK246" s="42"/>
      <c r="BL246" s="42"/>
      <c r="BM246" s="15"/>
    </row>
    <row r="247" spans="1:65" outlineLevel="5">
      <c r="A247" s="22">
        <f t="shared" si="113"/>
        <v>7</v>
      </c>
      <c r="B247" s="9">
        <f t="shared" si="112"/>
        <v>44402</v>
      </c>
      <c r="C247" s="51">
        <v>417428</v>
      </c>
      <c r="D247" s="64">
        <f t="shared" si="101"/>
        <v>36.799999999999997</v>
      </c>
      <c r="E247" s="12">
        <v>35</v>
      </c>
      <c r="F247" s="12">
        <v>37</v>
      </c>
      <c r="G247" s="12">
        <v>40</v>
      </c>
      <c r="H247" s="12">
        <v>37</v>
      </c>
      <c r="I247" s="12">
        <v>34</v>
      </c>
      <c r="J247" s="12">
        <v>36</v>
      </c>
      <c r="K247" s="12">
        <v>39</v>
      </c>
      <c r="L247" s="12">
        <v>36</v>
      </c>
      <c r="M247" s="74" t="str">
        <f t="shared" si="102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103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104"/>
        <v/>
      </c>
      <c r="AF247" s="41"/>
      <c r="AG247" s="41"/>
      <c r="AH247" s="41"/>
      <c r="AI247" s="41"/>
      <c r="AJ247" s="41"/>
      <c r="AK247" s="41"/>
      <c r="AL247" s="41"/>
      <c r="AM247" s="41"/>
      <c r="AN247" s="45">
        <f t="shared" si="105"/>
        <v>22.204899777282851</v>
      </c>
      <c r="AO247" s="41">
        <v>1796</v>
      </c>
      <c r="AP247" s="110"/>
      <c r="AQ247" s="111"/>
      <c r="AR247" s="126" t="str">
        <f t="shared" si="106"/>
        <v/>
      </c>
      <c r="AS247" s="126" t="str">
        <f t="shared" si="107"/>
        <v/>
      </c>
      <c r="AT247" s="127">
        <v>1652</v>
      </c>
      <c r="AU247" s="128"/>
      <c r="AV247" s="129"/>
      <c r="AW247" s="126" t="str">
        <f t="shared" si="108"/>
        <v/>
      </c>
      <c r="AX247" s="126" t="str">
        <f t="shared" si="109"/>
        <v/>
      </c>
      <c r="AY247" s="143" t="str">
        <f t="shared" si="110"/>
        <v/>
      </c>
      <c r="AZ247" s="97"/>
      <c r="BA247" s="68"/>
      <c r="BB247" s="68"/>
      <c r="BC247" s="68"/>
      <c r="BD247" s="68"/>
      <c r="BE247" s="15"/>
      <c r="BF247" s="5">
        <f t="shared" si="111"/>
        <v>12852</v>
      </c>
      <c r="BG247" s="42">
        <v>0</v>
      </c>
      <c r="BH247" s="42"/>
      <c r="BI247" s="42"/>
      <c r="BJ247" s="42">
        <v>12852</v>
      </c>
      <c r="BK247" s="42"/>
      <c r="BL247" s="42"/>
      <c r="BM247" s="15"/>
    </row>
    <row r="248" spans="1:65" outlineLevel="5">
      <c r="A248" s="22">
        <f t="shared" si="113"/>
        <v>7</v>
      </c>
      <c r="B248" s="9">
        <f t="shared" si="112"/>
        <v>44403</v>
      </c>
      <c r="C248" s="51">
        <v>418893</v>
      </c>
      <c r="D248" s="64">
        <f t="shared" si="101"/>
        <v>36.799999999999997</v>
      </c>
      <c r="E248" s="12">
        <v>35</v>
      </c>
      <c r="F248" s="12">
        <v>37</v>
      </c>
      <c r="G248" s="12">
        <v>40</v>
      </c>
      <c r="H248" s="12">
        <v>37</v>
      </c>
      <c r="I248" s="12">
        <v>34</v>
      </c>
      <c r="J248" s="12">
        <v>36</v>
      </c>
      <c r="K248" s="12">
        <v>39</v>
      </c>
      <c r="L248" s="12">
        <v>36</v>
      </c>
      <c r="M248" s="74" t="str">
        <f t="shared" si="102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103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104"/>
        <v/>
      </c>
      <c r="AF248" s="41"/>
      <c r="AG248" s="41"/>
      <c r="AH248" s="41"/>
      <c r="AI248" s="41"/>
      <c r="AJ248" s="41"/>
      <c r="AK248" s="41"/>
      <c r="AL248" s="41"/>
      <c r="AM248" s="41"/>
      <c r="AN248" s="45">
        <f t="shared" si="105"/>
        <v>23.472630959387875</v>
      </c>
      <c r="AO248" s="41">
        <v>1699</v>
      </c>
      <c r="AP248" s="110"/>
      <c r="AQ248" s="111"/>
      <c r="AR248" s="126" t="str">
        <f t="shared" si="106"/>
        <v/>
      </c>
      <c r="AS248" s="126" t="str">
        <f t="shared" si="107"/>
        <v/>
      </c>
      <c r="AT248" s="127">
        <v>1730</v>
      </c>
      <c r="AU248" s="128"/>
      <c r="AV248" s="129"/>
      <c r="AW248" s="126" t="str">
        <f t="shared" si="108"/>
        <v/>
      </c>
      <c r="AX248" s="126" t="str">
        <f t="shared" si="109"/>
        <v/>
      </c>
      <c r="AY248" s="143" t="str">
        <f t="shared" si="110"/>
        <v/>
      </c>
      <c r="AZ248" s="97">
        <v>80.2</v>
      </c>
      <c r="BA248" s="68"/>
      <c r="BB248" s="68"/>
      <c r="BC248" s="68"/>
      <c r="BD248" s="68"/>
      <c r="BE248" s="15"/>
      <c r="BF248" s="5">
        <f t="shared" si="111"/>
        <v>13791</v>
      </c>
      <c r="BG248" s="42">
        <v>0</v>
      </c>
      <c r="BH248" s="42"/>
      <c r="BI248" s="42"/>
      <c r="BJ248" s="42">
        <v>13791</v>
      </c>
      <c r="BK248" s="42"/>
      <c r="BL248" s="42"/>
      <c r="BM248" s="15"/>
    </row>
    <row r="249" spans="1:65" outlineLevel="5">
      <c r="A249" s="22">
        <f t="shared" si="113"/>
        <v>7</v>
      </c>
      <c r="B249" s="9">
        <f t="shared" si="112"/>
        <v>44404</v>
      </c>
      <c r="C249" s="51">
        <v>425543</v>
      </c>
      <c r="D249" s="64">
        <f t="shared" si="101"/>
        <v>37</v>
      </c>
      <c r="E249" s="12">
        <v>35</v>
      </c>
      <c r="F249" s="12">
        <v>37</v>
      </c>
      <c r="G249" s="12">
        <v>40</v>
      </c>
      <c r="H249" s="12">
        <v>38</v>
      </c>
      <c r="I249" s="12">
        <v>34</v>
      </c>
      <c r="J249" s="12">
        <v>36</v>
      </c>
      <c r="K249" s="12">
        <v>39</v>
      </c>
      <c r="L249" s="12">
        <v>37</v>
      </c>
      <c r="M249" s="74" t="str">
        <f t="shared" si="102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103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104"/>
        <v/>
      </c>
      <c r="AF249" s="41"/>
      <c r="AG249" s="41"/>
      <c r="AH249" s="41"/>
      <c r="AI249" s="41"/>
      <c r="AJ249" s="41"/>
      <c r="AK249" s="41"/>
      <c r="AL249" s="41"/>
      <c r="AM249" s="41"/>
      <c r="AN249" s="45">
        <f t="shared" si="105"/>
        <v>19.95995995995996</v>
      </c>
      <c r="AO249" s="41">
        <v>1998</v>
      </c>
      <c r="AP249" s="110"/>
      <c r="AQ249" s="111"/>
      <c r="AR249" s="126" t="str">
        <f t="shared" si="106"/>
        <v/>
      </c>
      <c r="AS249" s="126" t="str">
        <f t="shared" si="107"/>
        <v/>
      </c>
      <c r="AT249" s="127">
        <v>1726</v>
      </c>
      <c r="AU249" s="128"/>
      <c r="AV249" s="129"/>
      <c r="AW249" s="126" t="str">
        <f t="shared" si="108"/>
        <v/>
      </c>
      <c r="AX249" s="126" t="str">
        <f t="shared" si="109"/>
        <v/>
      </c>
      <c r="AY249" s="143" t="str">
        <f t="shared" si="110"/>
        <v/>
      </c>
      <c r="AZ249" s="97">
        <v>80.099999999999994</v>
      </c>
      <c r="BA249" s="68"/>
      <c r="BB249" s="68"/>
      <c r="BC249" s="68"/>
      <c r="BD249" s="68"/>
      <c r="BE249" s="15"/>
      <c r="BF249" s="5">
        <f t="shared" si="111"/>
        <v>17635</v>
      </c>
      <c r="BG249" s="42">
        <v>3800</v>
      </c>
      <c r="BH249" s="42"/>
      <c r="BI249" s="42"/>
      <c r="BJ249" s="42">
        <v>13835</v>
      </c>
      <c r="BK249" s="42"/>
      <c r="BL249" s="42"/>
      <c r="BM249" s="15"/>
    </row>
    <row r="250" spans="1:65" outlineLevel="5">
      <c r="A250" s="22">
        <f t="shared" si="113"/>
        <v>7</v>
      </c>
      <c r="B250" s="9">
        <f t="shared" si="112"/>
        <v>44405</v>
      </c>
      <c r="C250" s="51">
        <v>417574</v>
      </c>
      <c r="D250" s="64">
        <f t="shared" si="101"/>
        <v>36.799999999999997</v>
      </c>
      <c r="E250" s="12">
        <v>35</v>
      </c>
      <c r="F250" s="12">
        <v>37</v>
      </c>
      <c r="G250" s="12">
        <v>40</v>
      </c>
      <c r="H250" s="12">
        <v>37</v>
      </c>
      <c r="I250" s="12">
        <v>34</v>
      </c>
      <c r="J250" s="12">
        <v>36</v>
      </c>
      <c r="K250" s="12">
        <v>39</v>
      </c>
      <c r="L250" s="12">
        <v>36</v>
      </c>
      <c r="M250" s="74">
        <f t="shared" si="102"/>
        <v>7.2</v>
      </c>
      <c r="N250" s="83">
        <v>7.1</v>
      </c>
      <c r="O250" s="83">
        <v>7.1</v>
      </c>
      <c r="P250" s="83">
        <v>7.1</v>
      </c>
      <c r="Q250" s="83">
        <v>7.3</v>
      </c>
      <c r="R250" s="83">
        <v>7.2</v>
      </c>
      <c r="S250" s="83">
        <v>7.2</v>
      </c>
      <c r="T250" s="83"/>
      <c r="U250" s="83"/>
      <c r="V250" s="5" t="str">
        <f t="shared" si="103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104"/>
        <v/>
      </c>
      <c r="AF250" s="41"/>
      <c r="AG250" s="41"/>
      <c r="AH250" s="41"/>
      <c r="AI250" s="41"/>
      <c r="AJ250" s="41"/>
      <c r="AK250" s="41"/>
      <c r="AL250" s="41"/>
      <c r="AM250" s="41"/>
      <c r="AN250" s="45">
        <f t="shared" si="105"/>
        <v>22.775556824671614</v>
      </c>
      <c r="AO250" s="41">
        <v>1751</v>
      </c>
      <c r="AP250" s="110"/>
      <c r="AQ250" s="111"/>
      <c r="AR250" s="126" t="str">
        <f t="shared" si="106"/>
        <v/>
      </c>
      <c r="AS250" s="126" t="str">
        <f t="shared" si="107"/>
        <v/>
      </c>
      <c r="AT250" s="127">
        <v>1720</v>
      </c>
      <c r="AU250" s="128"/>
      <c r="AV250" s="129"/>
      <c r="AW250" s="126" t="str">
        <f t="shared" si="108"/>
        <v/>
      </c>
      <c r="AX250" s="126" t="str">
        <f t="shared" si="109"/>
        <v/>
      </c>
      <c r="AY250" s="143" t="str">
        <f t="shared" si="110"/>
        <v/>
      </c>
      <c r="AZ250" s="97">
        <v>80.2</v>
      </c>
      <c r="BA250" s="68"/>
      <c r="BB250" s="68"/>
      <c r="BC250" s="68"/>
      <c r="BD250" s="68"/>
      <c r="BE250" s="15"/>
      <c r="BF250" s="5">
        <f t="shared" si="111"/>
        <v>11158</v>
      </c>
      <c r="BG250" s="42">
        <v>0</v>
      </c>
      <c r="BH250" s="42"/>
      <c r="BI250" s="42"/>
      <c r="BJ250" s="42">
        <v>11158</v>
      </c>
      <c r="BK250" s="42"/>
      <c r="BL250" s="42"/>
      <c r="BM250" s="15"/>
    </row>
    <row r="251" spans="1:65" outlineLevel="5">
      <c r="A251" s="22">
        <f t="shared" si="113"/>
        <v>7</v>
      </c>
      <c r="B251" s="9">
        <f t="shared" si="112"/>
        <v>44406</v>
      </c>
      <c r="C251" s="51">
        <v>414753</v>
      </c>
      <c r="D251" s="64">
        <f t="shared" si="101"/>
        <v>36.5</v>
      </c>
      <c r="E251" s="12">
        <v>34</v>
      </c>
      <c r="F251" s="12">
        <v>37</v>
      </c>
      <c r="G251" s="12">
        <v>40</v>
      </c>
      <c r="H251" s="12">
        <v>37</v>
      </c>
      <c r="I251" s="12">
        <v>33</v>
      </c>
      <c r="J251" s="12">
        <v>36</v>
      </c>
      <c r="K251" s="12">
        <v>39</v>
      </c>
      <c r="L251" s="12">
        <v>36</v>
      </c>
      <c r="M251" s="74" t="str">
        <f t="shared" si="102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103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104"/>
        <v/>
      </c>
      <c r="AF251" s="41"/>
      <c r="AG251" s="41"/>
      <c r="AH251" s="41"/>
      <c r="AI251" s="41"/>
      <c r="AJ251" s="41"/>
      <c r="AK251" s="41"/>
      <c r="AL251" s="41"/>
      <c r="AM251" s="41"/>
      <c r="AN251" s="45">
        <f t="shared" si="105"/>
        <v>22.633371169125994</v>
      </c>
      <c r="AO251" s="41">
        <v>1762</v>
      </c>
      <c r="AP251" s="110">
        <v>2.67</v>
      </c>
      <c r="AQ251" s="111">
        <v>1.81</v>
      </c>
      <c r="AR251" s="126">
        <f t="shared" si="106"/>
        <v>67.790262172284642</v>
      </c>
      <c r="AS251" s="126">
        <f t="shared" si="107"/>
        <v>32.209737827715358</v>
      </c>
      <c r="AT251" s="127">
        <v>1579</v>
      </c>
      <c r="AU251" s="128">
        <v>2.39</v>
      </c>
      <c r="AV251" s="129">
        <v>1.23</v>
      </c>
      <c r="AW251" s="126">
        <f t="shared" si="108"/>
        <v>51.464435146443513</v>
      </c>
      <c r="AX251" s="126">
        <f t="shared" si="109"/>
        <v>48.535564853556487</v>
      </c>
      <c r="AY251" s="143">
        <f t="shared" si="110"/>
        <v>49.618975042865308</v>
      </c>
      <c r="AZ251" s="97">
        <v>80</v>
      </c>
      <c r="BA251" s="68"/>
      <c r="BB251" s="68"/>
      <c r="BC251" s="68"/>
      <c r="BD251" s="68"/>
      <c r="BE251" s="15"/>
      <c r="BF251" s="5">
        <f t="shared" si="111"/>
        <v>15506</v>
      </c>
      <c r="BG251" s="42">
        <v>3230</v>
      </c>
      <c r="BH251" s="42"/>
      <c r="BI251" s="42"/>
      <c r="BJ251" s="42">
        <v>12276</v>
      </c>
      <c r="BK251" s="42"/>
      <c r="BL251" s="42"/>
      <c r="BM251" s="15"/>
    </row>
    <row r="252" spans="1:65" outlineLevel="5">
      <c r="A252" s="22">
        <f t="shared" si="113"/>
        <v>7</v>
      </c>
      <c r="B252" s="9">
        <f t="shared" si="112"/>
        <v>44407</v>
      </c>
      <c r="C252" s="51">
        <v>404644</v>
      </c>
      <c r="D252" s="64">
        <f t="shared" si="101"/>
        <v>36.5</v>
      </c>
      <c r="E252" s="12">
        <v>34</v>
      </c>
      <c r="F252" s="12">
        <v>37</v>
      </c>
      <c r="G252" s="12">
        <v>40</v>
      </c>
      <c r="H252" s="12">
        <v>37</v>
      </c>
      <c r="I252" s="12">
        <v>33</v>
      </c>
      <c r="J252" s="12">
        <v>36</v>
      </c>
      <c r="K252" s="12">
        <v>39</v>
      </c>
      <c r="L252" s="12">
        <v>36</v>
      </c>
      <c r="M252" s="74" t="str">
        <f t="shared" si="102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103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104"/>
        <v/>
      </c>
      <c r="AF252" s="41"/>
      <c r="AG252" s="41"/>
      <c r="AH252" s="41"/>
      <c r="AI252" s="41"/>
      <c r="AJ252" s="41"/>
      <c r="AK252" s="41"/>
      <c r="AL252" s="41"/>
      <c r="AM252" s="41"/>
      <c r="AN252" s="45">
        <f t="shared" si="105"/>
        <v>21.440860215053764</v>
      </c>
      <c r="AO252" s="41">
        <v>1860</v>
      </c>
      <c r="AP252" s="110"/>
      <c r="AQ252" s="111"/>
      <c r="AR252" s="126" t="str">
        <f t="shared" si="106"/>
        <v/>
      </c>
      <c r="AS252" s="126" t="str">
        <f t="shared" si="107"/>
        <v/>
      </c>
      <c r="AT252" s="127">
        <v>1694</v>
      </c>
      <c r="AU252" s="128"/>
      <c r="AV252" s="129"/>
      <c r="AW252" s="126" t="str">
        <f t="shared" si="108"/>
        <v/>
      </c>
      <c r="AX252" s="126" t="str">
        <f t="shared" si="109"/>
        <v/>
      </c>
      <c r="AY252" s="143" t="str">
        <f t="shared" si="110"/>
        <v/>
      </c>
      <c r="AZ252" s="97">
        <v>79.900000000000006</v>
      </c>
      <c r="BA252" s="68">
        <v>57.97</v>
      </c>
      <c r="BB252" s="68"/>
      <c r="BC252" s="68"/>
      <c r="BD252" s="68"/>
      <c r="BE252" s="15"/>
      <c r="BF252" s="5">
        <f t="shared" si="111"/>
        <v>14094</v>
      </c>
      <c r="BG252" s="42">
        <v>0</v>
      </c>
      <c r="BH252" s="42"/>
      <c r="BI252" s="42"/>
      <c r="BJ252" s="42">
        <v>14094</v>
      </c>
      <c r="BK252" s="42"/>
      <c r="BL252" s="42"/>
      <c r="BM252" s="15"/>
    </row>
    <row r="253" spans="1:65" ht="17.25" outlineLevel="5" thickBot="1">
      <c r="A253" s="31">
        <f t="shared" si="113"/>
        <v>7</v>
      </c>
      <c r="B253" s="32">
        <f t="shared" si="112"/>
        <v>44408</v>
      </c>
      <c r="C253" s="51">
        <v>379235</v>
      </c>
      <c r="D253" s="64">
        <f t="shared" si="101"/>
        <v>36.5</v>
      </c>
      <c r="E253" s="12">
        <v>34</v>
      </c>
      <c r="F253" s="12">
        <v>37</v>
      </c>
      <c r="G253" s="12">
        <v>40</v>
      </c>
      <c r="H253" s="12">
        <v>37</v>
      </c>
      <c r="I253" s="12">
        <v>33</v>
      </c>
      <c r="J253" s="12">
        <v>36</v>
      </c>
      <c r="K253" s="12">
        <v>39</v>
      </c>
      <c r="L253" s="12">
        <v>36</v>
      </c>
      <c r="M253" s="74" t="str">
        <f t="shared" si="102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103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104"/>
        <v/>
      </c>
      <c r="AF253" s="41"/>
      <c r="AG253" s="41"/>
      <c r="AH253" s="41"/>
      <c r="AI253" s="41"/>
      <c r="AJ253" s="41"/>
      <c r="AK253" s="41"/>
      <c r="AL253" s="41"/>
      <c r="AM253" s="41"/>
      <c r="AN253" s="45">
        <f t="shared" si="105"/>
        <v>21.360471344402786</v>
      </c>
      <c r="AO253" s="41">
        <v>1867</v>
      </c>
      <c r="AP253" s="110"/>
      <c r="AQ253" s="111"/>
      <c r="AR253" s="126" t="str">
        <f t="shared" si="106"/>
        <v/>
      </c>
      <c r="AS253" s="126" t="str">
        <f t="shared" si="107"/>
        <v/>
      </c>
      <c r="AT253" s="127">
        <v>1670</v>
      </c>
      <c r="AU253" s="128"/>
      <c r="AV253" s="129"/>
      <c r="AW253" s="126" t="str">
        <f t="shared" si="108"/>
        <v/>
      </c>
      <c r="AX253" s="126" t="str">
        <f t="shared" si="109"/>
        <v/>
      </c>
      <c r="AY253" s="143" t="str">
        <f t="shared" si="110"/>
        <v/>
      </c>
      <c r="AZ253" s="97"/>
      <c r="BA253" s="68"/>
      <c r="BB253" s="68"/>
      <c r="BC253" s="68"/>
      <c r="BD253" s="68"/>
      <c r="BE253" s="15"/>
      <c r="BF253" s="5">
        <f t="shared" si="111"/>
        <v>13979</v>
      </c>
      <c r="BG253" s="42">
        <v>0</v>
      </c>
      <c r="BH253" s="42"/>
      <c r="BI253" s="42"/>
      <c r="BJ253" s="42">
        <v>13979</v>
      </c>
      <c r="BK253" s="42"/>
      <c r="BL253" s="42"/>
      <c r="BM253" s="15"/>
    </row>
    <row r="254" spans="1:65" outlineLevel="4">
      <c r="A254" s="157" t="s">
        <v>41</v>
      </c>
      <c r="B254" s="158"/>
      <c r="C254" s="50">
        <f t="shared" ref="C254:BM254" si="114">SUBTOTAL(4,C223:C253)</f>
        <v>584805</v>
      </c>
      <c r="D254" s="60">
        <f t="shared" si="114"/>
        <v>38</v>
      </c>
      <c r="E254" s="28">
        <f t="shared" si="114"/>
        <v>37</v>
      </c>
      <c r="F254" s="28">
        <f t="shared" si="114"/>
        <v>37</v>
      </c>
      <c r="G254" s="28">
        <f t="shared" si="114"/>
        <v>41</v>
      </c>
      <c r="H254" s="28">
        <f t="shared" si="114"/>
        <v>39</v>
      </c>
      <c r="I254" s="28">
        <f t="shared" si="114"/>
        <v>36</v>
      </c>
      <c r="J254" s="28">
        <f t="shared" si="114"/>
        <v>36</v>
      </c>
      <c r="K254" s="28">
        <f t="shared" si="114"/>
        <v>40</v>
      </c>
      <c r="L254" s="28">
        <f t="shared" si="114"/>
        <v>38</v>
      </c>
      <c r="M254" s="71">
        <f t="shared" si="114"/>
        <v>7.2</v>
      </c>
      <c r="N254" s="82">
        <f t="shared" si="114"/>
        <v>7.1</v>
      </c>
      <c r="O254" s="82">
        <f t="shared" si="114"/>
        <v>7.1</v>
      </c>
      <c r="P254" s="82">
        <f t="shared" si="114"/>
        <v>7.1</v>
      </c>
      <c r="Q254" s="82">
        <f t="shared" si="114"/>
        <v>7.3</v>
      </c>
      <c r="R254" s="82">
        <f t="shared" si="114"/>
        <v>7.2</v>
      </c>
      <c r="S254" s="82">
        <f t="shared" si="114"/>
        <v>7.2</v>
      </c>
      <c r="T254" s="82">
        <f t="shared" si="114"/>
        <v>0</v>
      </c>
      <c r="U254" s="82">
        <f t="shared" si="114"/>
        <v>0</v>
      </c>
      <c r="V254" s="29">
        <f t="shared" si="114"/>
        <v>0</v>
      </c>
      <c r="W254" s="39">
        <f t="shared" si="114"/>
        <v>0</v>
      </c>
      <c r="X254" s="39">
        <f t="shared" si="114"/>
        <v>0</v>
      </c>
      <c r="Y254" s="39">
        <f t="shared" si="114"/>
        <v>0</v>
      </c>
      <c r="Z254" s="39">
        <f t="shared" si="114"/>
        <v>0</v>
      </c>
      <c r="AA254" s="39">
        <f t="shared" si="114"/>
        <v>0</v>
      </c>
      <c r="AB254" s="39">
        <f t="shared" si="114"/>
        <v>0</v>
      </c>
      <c r="AC254" s="39">
        <f t="shared" si="114"/>
        <v>0</v>
      </c>
      <c r="AD254" s="39">
        <f t="shared" si="114"/>
        <v>0</v>
      </c>
      <c r="AE254" s="29">
        <f t="shared" si="114"/>
        <v>0</v>
      </c>
      <c r="AF254" s="39">
        <f t="shared" si="114"/>
        <v>0</v>
      </c>
      <c r="AG254" s="39">
        <f t="shared" si="114"/>
        <v>0</v>
      </c>
      <c r="AH254" s="39">
        <f t="shared" si="114"/>
        <v>0</v>
      </c>
      <c r="AI254" s="39">
        <f t="shared" si="114"/>
        <v>0</v>
      </c>
      <c r="AJ254" s="39">
        <f t="shared" si="114"/>
        <v>0</v>
      </c>
      <c r="AK254" s="39">
        <f t="shared" si="114"/>
        <v>0</v>
      </c>
      <c r="AL254" s="39">
        <f t="shared" si="114"/>
        <v>0</v>
      </c>
      <c r="AM254" s="39">
        <f t="shared" si="114"/>
        <v>0</v>
      </c>
      <c r="AN254" s="39">
        <f t="shared" si="114"/>
        <v>34.951796669588077</v>
      </c>
      <c r="AO254" s="39">
        <f t="shared" si="114"/>
        <v>2046</v>
      </c>
      <c r="AP254" s="104">
        <f t="shared" si="114"/>
        <v>3.84</v>
      </c>
      <c r="AQ254" s="105">
        <f t="shared" si="114"/>
        <v>2.7</v>
      </c>
      <c r="AR254" s="106">
        <f t="shared" si="114"/>
        <v>73.81703470031546</v>
      </c>
      <c r="AS254" s="106">
        <f t="shared" si="114"/>
        <v>32.209737827715358</v>
      </c>
      <c r="AT254" s="107">
        <f t="shared" si="114"/>
        <v>1783</v>
      </c>
      <c r="AU254" s="108">
        <f t="shared" si="114"/>
        <v>2.4500000000000002</v>
      </c>
      <c r="AV254" s="109">
        <f t="shared" si="114"/>
        <v>1.44</v>
      </c>
      <c r="AW254" s="106">
        <f t="shared" si="114"/>
        <v>59.751037344398341</v>
      </c>
      <c r="AX254" s="106">
        <f t="shared" si="114"/>
        <v>48.535564853556487</v>
      </c>
      <c r="AY254" s="60">
        <f t="shared" si="114"/>
        <v>49.618975042865308</v>
      </c>
      <c r="AZ254" s="96">
        <f t="shared" si="114"/>
        <v>81</v>
      </c>
      <c r="BA254" s="67">
        <f t="shared" si="114"/>
        <v>57.97</v>
      </c>
      <c r="BB254" s="67">
        <f t="shared" si="114"/>
        <v>0</v>
      </c>
      <c r="BC254" s="67">
        <f t="shared" si="114"/>
        <v>0</v>
      </c>
      <c r="BD254" s="67">
        <f t="shared" si="114"/>
        <v>0</v>
      </c>
      <c r="BE254" s="27">
        <f t="shared" si="114"/>
        <v>0</v>
      </c>
      <c r="BF254" s="29">
        <f t="shared" si="114"/>
        <v>19091</v>
      </c>
      <c r="BG254" s="39">
        <f t="shared" si="114"/>
        <v>4950</v>
      </c>
      <c r="BH254" s="40">
        <f t="shared" si="114"/>
        <v>0</v>
      </c>
      <c r="BI254" s="40">
        <f t="shared" si="114"/>
        <v>0</v>
      </c>
      <c r="BJ254" s="40">
        <f t="shared" si="114"/>
        <v>14152</v>
      </c>
      <c r="BK254" s="40">
        <f t="shared" si="114"/>
        <v>0</v>
      </c>
      <c r="BL254" s="40">
        <f t="shared" si="114"/>
        <v>0</v>
      </c>
      <c r="BM254" s="27">
        <f t="shared" si="114"/>
        <v>0</v>
      </c>
    </row>
    <row r="255" spans="1:65" outlineLevel="3">
      <c r="A255" s="187" t="s">
        <v>30</v>
      </c>
      <c r="B255" s="188"/>
      <c r="C255" s="51">
        <f t="shared" ref="C255:BM255" si="115">SUBTOTAL(5,C223:C253)</f>
        <v>379235</v>
      </c>
      <c r="D255" s="61">
        <f t="shared" si="115"/>
        <v>36.299999999999997</v>
      </c>
      <c r="E255" s="12">
        <f t="shared" si="115"/>
        <v>34</v>
      </c>
      <c r="F255" s="12">
        <f t="shared" si="115"/>
        <v>36</v>
      </c>
      <c r="G255" s="12">
        <f t="shared" si="115"/>
        <v>39</v>
      </c>
      <c r="H255" s="12">
        <f t="shared" si="115"/>
        <v>37</v>
      </c>
      <c r="I255" s="12">
        <f t="shared" si="115"/>
        <v>33</v>
      </c>
      <c r="J255" s="12">
        <f t="shared" si="115"/>
        <v>35</v>
      </c>
      <c r="K255" s="12">
        <f t="shared" si="115"/>
        <v>38</v>
      </c>
      <c r="L255" s="12">
        <f t="shared" si="115"/>
        <v>36</v>
      </c>
      <c r="M255" s="72">
        <f t="shared" si="115"/>
        <v>6.9</v>
      </c>
      <c r="N255" s="83">
        <f t="shared" si="115"/>
        <v>6.8</v>
      </c>
      <c r="O255" s="83">
        <f t="shared" si="115"/>
        <v>6.8</v>
      </c>
      <c r="P255" s="83">
        <f t="shared" si="115"/>
        <v>6.8</v>
      </c>
      <c r="Q255" s="83">
        <f t="shared" si="115"/>
        <v>6.9</v>
      </c>
      <c r="R255" s="83">
        <f t="shared" si="115"/>
        <v>6.9</v>
      </c>
      <c r="S255" s="83">
        <f t="shared" si="115"/>
        <v>6.9</v>
      </c>
      <c r="T255" s="83">
        <f t="shared" si="115"/>
        <v>0</v>
      </c>
      <c r="U255" s="83">
        <f t="shared" si="115"/>
        <v>0</v>
      </c>
      <c r="V255" s="6">
        <f t="shared" si="115"/>
        <v>0</v>
      </c>
      <c r="W255" s="41">
        <f t="shared" si="115"/>
        <v>0</v>
      </c>
      <c r="X255" s="41">
        <f t="shared" si="115"/>
        <v>0</v>
      </c>
      <c r="Y255" s="41">
        <f t="shared" si="115"/>
        <v>0</v>
      </c>
      <c r="Z255" s="41">
        <f t="shared" si="115"/>
        <v>0</v>
      </c>
      <c r="AA255" s="41">
        <f t="shared" si="115"/>
        <v>0</v>
      </c>
      <c r="AB255" s="41">
        <f t="shared" si="115"/>
        <v>0</v>
      </c>
      <c r="AC255" s="41">
        <f t="shared" si="115"/>
        <v>0</v>
      </c>
      <c r="AD255" s="41">
        <f t="shared" si="115"/>
        <v>0</v>
      </c>
      <c r="AE255" s="6">
        <f t="shared" si="115"/>
        <v>0</v>
      </c>
      <c r="AF255" s="41">
        <f t="shared" si="115"/>
        <v>0</v>
      </c>
      <c r="AG255" s="41">
        <f t="shared" si="115"/>
        <v>0</v>
      </c>
      <c r="AH255" s="41">
        <f t="shared" si="115"/>
        <v>0</v>
      </c>
      <c r="AI255" s="41">
        <f t="shared" si="115"/>
        <v>0</v>
      </c>
      <c r="AJ255" s="41">
        <f t="shared" si="115"/>
        <v>0</v>
      </c>
      <c r="AK255" s="41">
        <f t="shared" si="115"/>
        <v>0</v>
      </c>
      <c r="AL255" s="41">
        <f t="shared" si="115"/>
        <v>0</v>
      </c>
      <c r="AM255" s="41">
        <f t="shared" si="115"/>
        <v>0</v>
      </c>
      <c r="AN255" s="41">
        <f t="shared" si="115"/>
        <v>19.491691104594331</v>
      </c>
      <c r="AO255" s="41">
        <f t="shared" si="115"/>
        <v>1141</v>
      </c>
      <c r="AP255" s="110">
        <f t="shared" si="115"/>
        <v>2.67</v>
      </c>
      <c r="AQ255" s="111">
        <f t="shared" si="115"/>
        <v>1.81</v>
      </c>
      <c r="AR255" s="112">
        <f t="shared" si="115"/>
        <v>67.790262172284642</v>
      </c>
      <c r="AS255" s="112">
        <f t="shared" si="115"/>
        <v>26.18296529968454</v>
      </c>
      <c r="AT255" s="113">
        <f t="shared" si="115"/>
        <v>1093</v>
      </c>
      <c r="AU255" s="114">
        <f t="shared" si="115"/>
        <v>2.25</v>
      </c>
      <c r="AV255" s="115">
        <f t="shared" si="115"/>
        <v>1.23</v>
      </c>
      <c r="AW255" s="112">
        <f t="shared" si="115"/>
        <v>51.464435146443513</v>
      </c>
      <c r="AX255" s="112">
        <f t="shared" si="115"/>
        <v>40.248962655601659</v>
      </c>
      <c r="AY255" s="61">
        <f t="shared" si="115"/>
        <v>45.726186164433194</v>
      </c>
      <c r="AZ255" s="97">
        <f t="shared" si="115"/>
        <v>79.099999999999994</v>
      </c>
      <c r="BA255" s="68">
        <f t="shared" si="115"/>
        <v>57.97</v>
      </c>
      <c r="BB255" s="68">
        <f t="shared" si="115"/>
        <v>0</v>
      </c>
      <c r="BC255" s="68">
        <f t="shared" si="115"/>
        <v>0</v>
      </c>
      <c r="BD255" s="68">
        <f t="shared" si="115"/>
        <v>0</v>
      </c>
      <c r="BE255" s="15">
        <f t="shared" si="115"/>
        <v>0</v>
      </c>
      <c r="BF255" s="6">
        <f t="shared" si="115"/>
        <v>11158</v>
      </c>
      <c r="BG255" s="41">
        <f t="shared" si="115"/>
        <v>0</v>
      </c>
      <c r="BH255" s="42">
        <f t="shared" si="115"/>
        <v>0</v>
      </c>
      <c r="BI255" s="42">
        <f t="shared" si="115"/>
        <v>0</v>
      </c>
      <c r="BJ255" s="42">
        <f t="shared" si="115"/>
        <v>11158</v>
      </c>
      <c r="BK255" s="42">
        <f t="shared" si="115"/>
        <v>0</v>
      </c>
      <c r="BL255" s="42">
        <f t="shared" si="115"/>
        <v>0</v>
      </c>
      <c r="BM255" s="15">
        <f t="shared" si="115"/>
        <v>0</v>
      </c>
    </row>
    <row r="256" spans="1:65" outlineLevel="2">
      <c r="A256" s="187" t="s">
        <v>19</v>
      </c>
      <c r="B256" s="188"/>
      <c r="C256" s="51">
        <f>IFERROR(SUBTOTAL(1,C223:C253),"")</f>
        <v>472280</v>
      </c>
      <c r="D256" s="61">
        <f t="shared" ref="D256:BM256" si="116">IFERROR(SUBTOTAL(1,D223:D253),"")</f>
        <v>36.93870967741934</v>
      </c>
      <c r="E256" s="12">
        <f t="shared" si="116"/>
        <v>35.322580645161288</v>
      </c>
      <c r="F256" s="12">
        <f t="shared" si="116"/>
        <v>36.935483870967744</v>
      </c>
      <c r="G256" s="12">
        <f t="shared" si="116"/>
        <v>39.935483870967744</v>
      </c>
      <c r="H256" s="12">
        <f t="shared" si="116"/>
        <v>37.451612903225808</v>
      </c>
      <c r="I256" s="12">
        <f t="shared" si="116"/>
        <v>34.322580645161288</v>
      </c>
      <c r="J256" s="12">
        <f t="shared" si="116"/>
        <v>35.935483870967744</v>
      </c>
      <c r="K256" s="12">
        <f t="shared" si="116"/>
        <v>38.935483870967744</v>
      </c>
      <c r="L256" s="12">
        <f t="shared" si="116"/>
        <v>36.451612903225808</v>
      </c>
      <c r="M256" s="72">
        <f t="shared" si="116"/>
        <v>7.0400000000000009</v>
      </c>
      <c r="N256" s="83">
        <f t="shared" si="116"/>
        <v>6.9600000000000009</v>
      </c>
      <c r="O256" s="83">
        <f t="shared" si="116"/>
        <v>6.94</v>
      </c>
      <c r="P256" s="83">
        <f t="shared" si="116"/>
        <v>6.9599999999999991</v>
      </c>
      <c r="Q256" s="83">
        <f t="shared" si="116"/>
        <v>7.0399999999999991</v>
      </c>
      <c r="R256" s="83">
        <f t="shared" si="116"/>
        <v>7.08</v>
      </c>
      <c r="S256" s="83">
        <f t="shared" si="116"/>
        <v>7.0600000000000005</v>
      </c>
      <c r="T256" s="83" t="str">
        <f t="shared" si="116"/>
        <v/>
      </c>
      <c r="U256" s="83" t="str">
        <f t="shared" si="116"/>
        <v/>
      </c>
      <c r="V256" s="6" t="str">
        <f t="shared" si="116"/>
        <v/>
      </c>
      <c r="W256" s="41" t="str">
        <f t="shared" si="116"/>
        <v/>
      </c>
      <c r="X256" s="41" t="str">
        <f t="shared" si="116"/>
        <v/>
      </c>
      <c r="Y256" s="41" t="str">
        <f t="shared" si="116"/>
        <v/>
      </c>
      <c r="Z256" s="41" t="str">
        <f t="shared" si="116"/>
        <v/>
      </c>
      <c r="AA256" s="41" t="str">
        <f t="shared" si="116"/>
        <v/>
      </c>
      <c r="AB256" s="41" t="str">
        <f t="shared" si="116"/>
        <v/>
      </c>
      <c r="AC256" s="41" t="str">
        <f t="shared" si="116"/>
        <v/>
      </c>
      <c r="AD256" s="41" t="str">
        <f t="shared" si="116"/>
        <v/>
      </c>
      <c r="AE256" s="6" t="str">
        <f t="shared" si="116"/>
        <v/>
      </c>
      <c r="AF256" s="41" t="str">
        <f t="shared" si="116"/>
        <v/>
      </c>
      <c r="AG256" s="41" t="str">
        <f t="shared" si="116"/>
        <v/>
      </c>
      <c r="AH256" s="41" t="str">
        <f t="shared" si="116"/>
        <v/>
      </c>
      <c r="AI256" s="41" t="str">
        <f t="shared" si="116"/>
        <v/>
      </c>
      <c r="AJ256" s="41" t="str">
        <f t="shared" si="116"/>
        <v/>
      </c>
      <c r="AK256" s="41" t="str">
        <f t="shared" si="116"/>
        <v/>
      </c>
      <c r="AL256" s="41" t="str">
        <f t="shared" si="116"/>
        <v/>
      </c>
      <c r="AM256" s="41" t="str">
        <f t="shared" si="116"/>
        <v/>
      </c>
      <c r="AN256" s="41">
        <f t="shared" si="116"/>
        <v>22.864639887970821</v>
      </c>
      <c r="AO256" s="41">
        <f t="shared" si="116"/>
        <v>1764.9677419354839</v>
      </c>
      <c r="AP256" s="110">
        <f t="shared" si="116"/>
        <v>3.4159999999999995</v>
      </c>
      <c r="AQ256" s="111">
        <f t="shared" si="116"/>
        <v>2.4059999999999997</v>
      </c>
      <c r="AR256" s="112">
        <f t="shared" si="116"/>
        <v>70.378346816421271</v>
      </c>
      <c r="AS256" s="112">
        <f t="shared" si="116"/>
        <v>29.621653183578722</v>
      </c>
      <c r="AT256" s="113">
        <f t="shared" si="116"/>
        <v>1707.9032258064517</v>
      </c>
      <c r="AU256" s="114">
        <f t="shared" si="116"/>
        <v>2.3520000000000003</v>
      </c>
      <c r="AV256" s="115">
        <f t="shared" si="116"/>
        <v>1.302</v>
      </c>
      <c r="AW256" s="112">
        <f t="shared" si="116"/>
        <v>55.348065099978406</v>
      </c>
      <c r="AX256" s="112">
        <f t="shared" si="116"/>
        <v>44.651934900021587</v>
      </c>
      <c r="AY256" s="61">
        <f t="shared" si="116"/>
        <v>47.874199046469798</v>
      </c>
      <c r="AZ256" s="97">
        <f t="shared" si="116"/>
        <v>80.176190476190484</v>
      </c>
      <c r="BA256" s="68">
        <f t="shared" si="116"/>
        <v>57.97</v>
      </c>
      <c r="BB256" s="68" t="str">
        <f t="shared" si="116"/>
        <v/>
      </c>
      <c r="BC256" s="68" t="str">
        <f t="shared" si="116"/>
        <v/>
      </c>
      <c r="BD256" s="68" t="str">
        <f t="shared" si="116"/>
        <v/>
      </c>
      <c r="BE256" s="15" t="str">
        <f>IFERROR(SUBTOTAL(1,BE223:BE253),"")</f>
        <v/>
      </c>
      <c r="BF256" s="6">
        <f t="shared" si="116"/>
        <v>14850.774193548386</v>
      </c>
      <c r="BG256" s="41">
        <f t="shared" si="116"/>
        <v>1295.8064516129032</v>
      </c>
      <c r="BH256" s="42" t="str">
        <f t="shared" si="116"/>
        <v/>
      </c>
      <c r="BI256" s="42" t="str">
        <f t="shared" si="116"/>
        <v/>
      </c>
      <c r="BJ256" s="42">
        <f t="shared" si="116"/>
        <v>13554.967741935483</v>
      </c>
      <c r="BK256" s="42" t="str">
        <f t="shared" si="116"/>
        <v/>
      </c>
      <c r="BL256" s="42" t="str">
        <f t="shared" si="116"/>
        <v/>
      </c>
      <c r="BM256" s="15" t="str">
        <f t="shared" si="116"/>
        <v/>
      </c>
    </row>
    <row r="257" spans="1:65" ht="17.25" outlineLevel="1" thickBot="1">
      <c r="A257" s="189" t="s">
        <v>54</v>
      </c>
      <c r="B257" s="190"/>
      <c r="C257" s="52">
        <f>SUBTOTAL(9,C223:C253)</f>
        <v>14640680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54714</v>
      </c>
      <c r="AP257" s="116"/>
      <c r="AQ257" s="117"/>
      <c r="AR257" s="118"/>
      <c r="AS257" s="118"/>
      <c r="AT257" s="119">
        <f>SUBTOTAL(9,AT223:AT253)</f>
        <v>52945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7">SUBTOTAL(9,BF223:BF253)</f>
        <v>460374</v>
      </c>
      <c r="BG257" s="43">
        <f t="shared" si="117"/>
        <v>40170</v>
      </c>
      <c r="BH257" s="44">
        <f t="shared" si="117"/>
        <v>0</v>
      </c>
      <c r="BI257" s="44">
        <f t="shared" si="117"/>
        <v>0</v>
      </c>
      <c r="BJ257" s="44">
        <f t="shared" si="117"/>
        <v>420204</v>
      </c>
      <c r="BK257" s="44">
        <f t="shared" si="117"/>
        <v>0</v>
      </c>
      <c r="BL257" s="44">
        <f t="shared" si="117"/>
        <v>0</v>
      </c>
      <c r="BM257" s="16">
        <f t="shared" si="117"/>
        <v>0</v>
      </c>
    </row>
    <row r="258" spans="1:65" outlineLevel="5">
      <c r="A258" s="21">
        <f t="shared" si="113"/>
        <v>8</v>
      </c>
      <c r="B258" s="33">
        <f>B253+1</f>
        <v>44409</v>
      </c>
      <c r="C258" s="51">
        <v>369191</v>
      </c>
      <c r="D258" s="64">
        <f t="shared" ref="D258:D288" si="118">IFERROR(ROUND(AVERAGE(E258:L258),1),"")</f>
        <v>37</v>
      </c>
      <c r="E258" s="12">
        <v>35</v>
      </c>
      <c r="F258" s="12">
        <v>37</v>
      </c>
      <c r="G258" s="12">
        <v>40</v>
      </c>
      <c r="H258" s="12">
        <v>38</v>
      </c>
      <c r="I258" s="12">
        <v>34</v>
      </c>
      <c r="J258" s="12">
        <v>36</v>
      </c>
      <c r="K258" s="12">
        <v>39</v>
      </c>
      <c r="L258" s="12">
        <v>37</v>
      </c>
      <c r="M258" s="74" t="str">
        <f t="shared" ref="M258:M288" si="119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20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21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5">
        <f t="shared" ref="AN258:AN288" si="122">39880/AO258</f>
        <v>19.771938522558255</v>
      </c>
      <c r="AO258" s="41">
        <v>2017</v>
      </c>
      <c r="AP258" s="110"/>
      <c r="AQ258" s="111"/>
      <c r="AR258" s="126" t="str">
        <f t="shared" ref="AR258:AR288" si="123">IFERROR(AQ258/AP258*100,"")</f>
        <v/>
      </c>
      <c r="AS258" s="126" t="str">
        <f t="shared" ref="AS258:AS288" si="124">IFERROR(100-AR258,"")</f>
        <v/>
      </c>
      <c r="AT258" s="127">
        <v>1718</v>
      </c>
      <c r="AU258" s="128"/>
      <c r="AV258" s="129"/>
      <c r="AW258" s="126" t="str">
        <f t="shared" ref="AW258:AW288" si="125">IFERROR(AV258/AU258*100,"")</f>
        <v/>
      </c>
      <c r="AX258" s="126" t="str">
        <f t="shared" ref="AX258:AX288" si="126">IFERROR(100-AW258,"")</f>
        <v/>
      </c>
      <c r="AY258" s="64" t="str">
        <f t="shared" ref="AY258:AY288" si="127">IFERROR((1-((AW258*AS258)/(AX258*AR258)))*100,"")</f>
        <v/>
      </c>
      <c r="AZ258" s="97"/>
      <c r="BA258" s="68"/>
      <c r="BB258" s="68"/>
      <c r="BC258" s="68"/>
      <c r="BD258" s="68"/>
      <c r="BE258" s="15"/>
      <c r="BF258" s="5">
        <f t="shared" ref="BF258:BF288" si="128">IF(SUM(BG258:BM258)=0,"",SUM(BG258:BM258))</f>
        <v>8775</v>
      </c>
      <c r="BG258" s="42">
        <v>0</v>
      </c>
      <c r="BH258" s="42"/>
      <c r="BI258" s="42"/>
      <c r="BJ258" s="42">
        <v>8775</v>
      </c>
      <c r="BK258" s="42"/>
      <c r="BL258" s="42"/>
      <c r="BM258" s="15"/>
    </row>
    <row r="259" spans="1:65" outlineLevel="5">
      <c r="A259" s="22">
        <f t="shared" si="113"/>
        <v>8</v>
      </c>
      <c r="B259" s="9">
        <f t="shared" si="112"/>
        <v>44410</v>
      </c>
      <c r="C259" s="51">
        <v>380609</v>
      </c>
      <c r="D259" s="64">
        <f t="shared" si="118"/>
        <v>37</v>
      </c>
      <c r="E259" s="12">
        <v>35</v>
      </c>
      <c r="F259" s="12">
        <v>37</v>
      </c>
      <c r="G259" s="12">
        <v>40</v>
      </c>
      <c r="H259" s="12">
        <v>38</v>
      </c>
      <c r="I259" s="12">
        <v>34</v>
      </c>
      <c r="J259" s="12">
        <v>36</v>
      </c>
      <c r="K259" s="12">
        <v>39</v>
      </c>
      <c r="L259" s="12">
        <v>37</v>
      </c>
      <c r="M259" s="74" t="str">
        <f t="shared" si="119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20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21"/>
        <v/>
      </c>
      <c r="AF259" s="41"/>
      <c r="AG259" s="41"/>
      <c r="AH259" s="41"/>
      <c r="AI259" s="41"/>
      <c r="AJ259" s="41"/>
      <c r="AK259" s="41"/>
      <c r="AL259" s="41"/>
      <c r="AM259" s="41"/>
      <c r="AN259" s="45">
        <f t="shared" si="122"/>
        <v>28.465381870092791</v>
      </c>
      <c r="AO259" s="41">
        <v>1401</v>
      </c>
      <c r="AP259" s="110"/>
      <c r="AQ259" s="111"/>
      <c r="AR259" s="126" t="str">
        <f t="shared" si="123"/>
        <v/>
      </c>
      <c r="AS259" s="126" t="str">
        <f t="shared" si="124"/>
        <v/>
      </c>
      <c r="AT259" s="127">
        <v>1586</v>
      </c>
      <c r="AU259" s="128"/>
      <c r="AV259" s="129"/>
      <c r="AW259" s="126" t="str">
        <f t="shared" si="125"/>
        <v/>
      </c>
      <c r="AX259" s="126" t="str">
        <f t="shared" si="126"/>
        <v/>
      </c>
      <c r="AY259" s="64" t="str">
        <f t="shared" si="127"/>
        <v/>
      </c>
      <c r="AZ259" s="97">
        <v>79.099999999999994</v>
      </c>
      <c r="BA259" s="68"/>
      <c r="BB259" s="68"/>
      <c r="BC259" s="68"/>
      <c r="BD259" s="68"/>
      <c r="BE259" s="15"/>
      <c r="BF259" s="5">
        <f t="shared" si="128"/>
        <v>17315</v>
      </c>
      <c r="BG259" s="42">
        <v>3880</v>
      </c>
      <c r="BH259" s="42"/>
      <c r="BI259" s="42"/>
      <c r="BJ259" s="42">
        <v>13435</v>
      </c>
      <c r="BK259" s="42"/>
      <c r="BL259" s="42"/>
      <c r="BM259" s="15"/>
    </row>
    <row r="260" spans="1:65" outlineLevel="5">
      <c r="A260" s="22">
        <f t="shared" si="113"/>
        <v>8</v>
      </c>
      <c r="B260" s="9">
        <f t="shared" si="112"/>
        <v>44411</v>
      </c>
      <c r="C260" s="51">
        <v>369538</v>
      </c>
      <c r="D260" s="64">
        <f t="shared" si="118"/>
        <v>37</v>
      </c>
      <c r="E260" s="12">
        <v>35</v>
      </c>
      <c r="F260" s="12">
        <v>37</v>
      </c>
      <c r="G260" s="12">
        <v>40</v>
      </c>
      <c r="H260" s="12">
        <v>38</v>
      </c>
      <c r="I260" s="12">
        <v>34</v>
      </c>
      <c r="J260" s="12">
        <v>36</v>
      </c>
      <c r="K260" s="12">
        <v>39</v>
      </c>
      <c r="L260" s="12">
        <v>37</v>
      </c>
      <c r="M260" s="74" t="str">
        <f t="shared" si="119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20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21"/>
        <v/>
      </c>
      <c r="AF260" s="41"/>
      <c r="AG260" s="41"/>
      <c r="AH260" s="41"/>
      <c r="AI260" s="41"/>
      <c r="AJ260" s="41"/>
      <c r="AK260" s="41"/>
      <c r="AL260" s="41"/>
      <c r="AM260" s="41"/>
      <c r="AN260" s="45">
        <f t="shared" si="122"/>
        <v>20.663212435233159</v>
      </c>
      <c r="AO260" s="41">
        <v>1930</v>
      </c>
      <c r="AP260" s="110"/>
      <c r="AQ260" s="111"/>
      <c r="AR260" s="126" t="str">
        <f t="shared" si="123"/>
        <v/>
      </c>
      <c r="AS260" s="126" t="str">
        <f t="shared" si="124"/>
        <v/>
      </c>
      <c r="AT260" s="127">
        <v>1648</v>
      </c>
      <c r="AU260" s="128"/>
      <c r="AV260" s="129"/>
      <c r="AW260" s="126" t="str">
        <f t="shared" si="125"/>
        <v/>
      </c>
      <c r="AX260" s="126" t="str">
        <f t="shared" si="126"/>
        <v/>
      </c>
      <c r="AY260" s="64" t="str">
        <f t="shared" si="127"/>
        <v/>
      </c>
      <c r="AZ260" s="97">
        <v>79</v>
      </c>
      <c r="BA260" s="68"/>
      <c r="BB260" s="68"/>
      <c r="BC260" s="68"/>
      <c r="BD260" s="68"/>
      <c r="BE260" s="15"/>
      <c r="BF260" s="5">
        <f t="shared" si="128"/>
        <v>14193</v>
      </c>
      <c r="BG260" s="42">
        <v>0</v>
      </c>
      <c r="BH260" s="42"/>
      <c r="BI260" s="42"/>
      <c r="BJ260" s="42">
        <v>14193</v>
      </c>
      <c r="BK260" s="42"/>
      <c r="BL260" s="42"/>
      <c r="BM260" s="15"/>
    </row>
    <row r="261" spans="1:65" outlineLevel="5">
      <c r="A261" s="22">
        <f t="shared" si="113"/>
        <v>8</v>
      </c>
      <c r="B261" s="9">
        <f t="shared" si="112"/>
        <v>44412</v>
      </c>
      <c r="C261" s="51">
        <v>390529</v>
      </c>
      <c r="D261" s="64">
        <f t="shared" si="118"/>
        <v>36.5</v>
      </c>
      <c r="E261" s="12">
        <v>34</v>
      </c>
      <c r="F261" s="12">
        <v>37</v>
      </c>
      <c r="G261" s="12">
        <v>40</v>
      </c>
      <c r="H261" s="12">
        <v>37</v>
      </c>
      <c r="I261" s="12">
        <v>33</v>
      </c>
      <c r="J261" s="12">
        <v>36</v>
      </c>
      <c r="K261" s="12">
        <v>39</v>
      </c>
      <c r="L261" s="12">
        <v>36</v>
      </c>
      <c r="M261" s="74" t="str">
        <f t="shared" si="119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20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21"/>
        <v/>
      </c>
      <c r="AF261" s="41"/>
      <c r="AG261" s="41"/>
      <c r="AH261" s="41"/>
      <c r="AI261" s="41"/>
      <c r="AJ261" s="41"/>
      <c r="AK261" s="41"/>
      <c r="AL261" s="41"/>
      <c r="AM261" s="41"/>
      <c r="AN261" s="45">
        <f t="shared" si="122"/>
        <v>24.770186335403725</v>
      </c>
      <c r="AO261" s="41">
        <v>1610</v>
      </c>
      <c r="AP261" s="110"/>
      <c r="AQ261" s="111"/>
      <c r="AR261" s="126" t="str">
        <f t="shared" si="123"/>
        <v/>
      </c>
      <c r="AS261" s="126" t="str">
        <f t="shared" si="124"/>
        <v/>
      </c>
      <c r="AT261" s="127">
        <v>1718</v>
      </c>
      <c r="AU261" s="128"/>
      <c r="AV261" s="129"/>
      <c r="AW261" s="126" t="str">
        <f t="shared" si="125"/>
        <v/>
      </c>
      <c r="AX261" s="126" t="str">
        <f t="shared" si="126"/>
        <v/>
      </c>
      <c r="AY261" s="64" t="str">
        <f t="shared" si="127"/>
        <v/>
      </c>
      <c r="AZ261" s="97">
        <v>79.599999999999994</v>
      </c>
      <c r="BA261" s="68"/>
      <c r="BB261" s="68"/>
      <c r="BC261" s="68"/>
      <c r="BD261" s="68"/>
      <c r="BE261" s="15"/>
      <c r="BF261" s="5">
        <f t="shared" si="128"/>
        <v>12984</v>
      </c>
      <c r="BG261" s="42">
        <v>0</v>
      </c>
      <c r="BH261" s="42"/>
      <c r="BI261" s="42"/>
      <c r="BJ261" s="42">
        <v>12984</v>
      </c>
      <c r="BK261" s="42"/>
      <c r="BL261" s="42"/>
      <c r="BM261" s="15"/>
    </row>
    <row r="262" spans="1:65" outlineLevel="5">
      <c r="A262" s="22">
        <f t="shared" si="113"/>
        <v>8</v>
      </c>
      <c r="B262" s="9">
        <f t="shared" si="112"/>
        <v>44413</v>
      </c>
      <c r="C262" s="51">
        <v>380350</v>
      </c>
      <c r="D262" s="64">
        <f t="shared" si="118"/>
        <v>36.799999999999997</v>
      </c>
      <c r="E262" s="12">
        <v>34</v>
      </c>
      <c r="F262" s="12">
        <v>37</v>
      </c>
      <c r="G262" s="12">
        <v>40</v>
      </c>
      <c r="H262" s="12">
        <v>38</v>
      </c>
      <c r="I262" s="12">
        <v>33</v>
      </c>
      <c r="J262" s="12">
        <v>36</v>
      </c>
      <c r="K262" s="12">
        <v>39</v>
      </c>
      <c r="L262" s="12">
        <v>37</v>
      </c>
      <c r="M262" s="74">
        <f t="shared" si="119"/>
        <v>7.2</v>
      </c>
      <c r="N262" s="83">
        <v>7.2</v>
      </c>
      <c r="O262" s="83">
        <v>7.2</v>
      </c>
      <c r="P262" s="83">
        <v>7</v>
      </c>
      <c r="Q262" s="83">
        <v>7.2</v>
      </c>
      <c r="R262" s="83">
        <v>7.4</v>
      </c>
      <c r="S262" s="83">
        <v>7.3</v>
      </c>
      <c r="T262" s="83"/>
      <c r="U262" s="83"/>
      <c r="V262" s="5" t="str">
        <f t="shared" si="120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21"/>
        <v/>
      </c>
      <c r="AF262" s="41"/>
      <c r="AG262" s="41"/>
      <c r="AH262" s="41"/>
      <c r="AI262" s="41"/>
      <c r="AJ262" s="41"/>
      <c r="AK262" s="41"/>
      <c r="AL262" s="41"/>
      <c r="AM262" s="41"/>
      <c r="AN262" s="45">
        <f t="shared" si="122"/>
        <v>19.47265625</v>
      </c>
      <c r="AO262" s="41">
        <v>2048</v>
      </c>
      <c r="AP262" s="110">
        <v>3.55</v>
      </c>
      <c r="AQ262" s="111">
        <v>2.4300000000000002</v>
      </c>
      <c r="AR262" s="126">
        <f t="shared" si="123"/>
        <v>68.450704225352126</v>
      </c>
      <c r="AS262" s="126">
        <f t="shared" si="124"/>
        <v>31.549295774647874</v>
      </c>
      <c r="AT262" s="127">
        <v>1727</v>
      </c>
      <c r="AU262" s="128">
        <v>2.15</v>
      </c>
      <c r="AV262" s="129">
        <v>1.25</v>
      </c>
      <c r="AW262" s="126">
        <f t="shared" si="125"/>
        <v>58.139534883720934</v>
      </c>
      <c r="AX262" s="126">
        <f t="shared" si="126"/>
        <v>41.860465116279066</v>
      </c>
      <c r="AY262" s="64">
        <f t="shared" si="127"/>
        <v>35.98536808413354</v>
      </c>
      <c r="AZ262" s="97">
        <v>78.599999999999994</v>
      </c>
      <c r="BA262" s="68"/>
      <c r="BB262" s="68"/>
      <c r="BC262" s="68"/>
      <c r="BD262" s="68"/>
      <c r="BE262" s="15"/>
      <c r="BF262" s="5">
        <f t="shared" si="128"/>
        <v>14182</v>
      </c>
      <c r="BG262" s="42">
        <v>0</v>
      </c>
      <c r="BH262" s="42"/>
      <c r="BI262" s="42"/>
      <c r="BJ262" s="42">
        <v>14182</v>
      </c>
      <c r="BK262" s="42"/>
      <c r="BL262" s="42"/>
      <c r="BM262" s="15"/>
    </row>
    <row r="263" spans="1:65" outlineLevel="5">
      <c r="A263" s="22">
        <f t="shared" si="113"/>
        <v>8</v>
      </c>
      <c r="B263" s="9">
        <f t="shared" si="112"/>
        <v>44414</v>
      </c>
      <c r="C263" s="51">
        <v>397923</v>
      </c>
      <c r="D263" s="64">
        <f t="shared" si="118"/>
        <v>36.799999999999997</v>
      </c>
      <c r="E263" s="12">
        <v>34</v>
      </c>
      <c r="F263" s="12">
        <v>37</v>
      </c>
      <c r="G263" s="12">
        <v>40</v>
      </c>
      <c r="H263" s="12">
        <v>38</v>
      </c>
      <c r="I263" s="12">
        <v>33</v>
      </c>
      <c r="J263" s="12">
        <v>36</v>
      </c>
      <c r="K263" s="12">
        <v>39</v>
      </c>
      <c r="L263" s="12">
        <v>37</v>
      </c>
      <c r="M263" s="74" t="str">
        <f t="shared" si="119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20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21"/>
        <v/>
      </c>
      <c r="AF263" s="41"/>
      <c r="AG263" s="41"/>
      <c r="AH263" s="41"/>
      <c r="AI263" s="41"/>
      <c r="AJ263" s="41"/>
      <c r="AK263" s="41"/>
      <c r="AL263" s="41"/>
      <c r="AM263" s="41"/>
      <c r="AN263" s="45">
        <f t="shared" si="122"/>
        <v>19.67439565860878</v>
      </c>
      <c r="AO263" s="41">
        <v>2027</v>
      </c>
      <c r="AP263" s="110"/>
      <c r="AQ263" s="111"/>
      <c r="AR263" s="126" t="str">
        <f t="shared" si="123"/>
        <v/>
      </c>
      <c r="AS263" s="126" t="str">
        <f t="shared" si="124"/>
        <v/>
      </c>
      <c r="AT263" s="127">
        <v>1714</v>
      </c>
      <c r="AU263" s="128"/>
      <c r="AV263" s="129"/>
      <c r="AW263" s="126" t="str">
        <f t="shared" si="125"/>
        <v/>
      </c>
      <c r="AX263" s="126" t="str">
        <f t="shared" si="126"/>
        <v/>
      </c>
      <c r="AY263" s="64" t="str">
        <f t="shared" si="127"/>
        <v/>
      </c>
      <c r="AZ263" s="97">
        <v>78.599999999999994</v>
      </c>
      <c r="BA263" s="68"/>
      <c r="BB263" s="68"/>
      <c r="BC263" s="68"/>
      <c r="BD263" s="68"/>
      <c r="BE263" s="15"/>
      <c r="BF263" s="5">
        <f t="shared" si="128"/>
        <v>12628</v>
      </c>
      <c r="BG263" s="42">
        <v>0</v>
      </c>
      <c r="BH263" s="42"/>
      <c r="BI263" s="42"/>
      <c r="BJ263" s="42">
        <v>12628</v>
      </c>
      <c r="BK263" s="42"/>
      <c r="BL263" s="42"/>
      <c r="BM263" s="15"/>
    </row>
    <row r="264" spans="1:65" outlineLevel="5">
      <c r="A264" s="22">
        <f t="shared" si="113"/>
        <v>8</v>
      </c>
      <c r="B264" s="9">
        <f t="shared" si="112"/>
        <v>44415</v>
      </c>
      <c r="C264" s="51">
        <v>373777</v>
      </c>
      <c r="D264" s="64">
        <f t="shared" si="118"/>
        <v>37</v>
      </c>
      <c r="E264" s="12">
        <v>34</v>
      </c>
      <c r="F264" s="12">
        <v>38</v>
      </c>
      <c r="G264" s="12">
        <v>40</v>
      </c>
      <c r="H264" s="12">
        <v>38</v>
      </c>
      <c r="I264" s="12">
        <v>33</v>
      </c>
      <c r="J264" s="12">
        <v>37</v>
      </c>
      <c r="K264" s="12">
        <v>39</v>
      </c>
      <c r="L264" s="12">
        <v>37</v>
      </c>
      <c r="M264" s="74" t="str">
        <f t="shared" si="119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20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21"/>
        <v/>
      </c>
      <c r="AF264" s="41"/>
      <c r="AG264" s="41"/>
      <c r="AH264" s="41"/>
      <c r="AI264" s="41"/>
      <c r="AJ264" s="41"/>
      <c r="AK264" s="41"/>
      <c r="AL264" s="41"/>
      <c r="AM264" s="41"/>
      <c r="AN264" s="45">
        <f t="shared" si="122"/>
        <v>25.320634920634919</v>
      </c>
      <c r="AO264" s="41">
        <v>1575</v>
      </c>
      <c r="AP264" s="110"/>
      <c r="AQ264" s="111"/>
      <c r="AR264" s="126" t="str">
        <f t="shared" si="123"/>
        <v/>
      </c>
      <c r="AS264" s="126" t="str">
        <f t="shared" si="124"/>
        <v/>
      </c>
      <c r="AT264" s="127">
        <v>1712</v>
      </c>
      <c r="AU264" s="128"/>
      <c r="AV264" s="129"/>
      <c r="AW264" s="126" t="str">
        <f t="shared" si="125"/>
        <v/>
      </c>
      <c r="AX264" s="126" t="str">
        <f t="shared" si="126"/>
        <v/>
      </c>
      <c r="AY264" s="64" t="str">
        <f t="shared" si="127"/>
        <v/>
      </c>
      <c r="AZ264" s="97"/>
      <c r="BA264" s="68"/>
      <c r="BB264" s="68"/>
      <c r="BC264" s="68"/>
      <c r="BD264" s="68"/>
      <c r="BE264" s="15"/>
      <c r="BF264" s="5">
        <f t="shared" si="128"/>
        <v>13711</v>
      </c>
      <c r="BG264" s="42">
        <v>0</v>
      </c>
      <c r="BH264" s="42"/>
      <c r="BI264" s="42"/>
      <c r="BJ264" s="42">
        <v>13711</v>
      </c>
      <c r="BK264" s="42"/>
      <c r="BL264" s="42"/>
      <c r="BM264" s="15"/>
    </row>
    <row r="265" spans="1:65" outlineLevel="5">
      <c r="A265" s="22">
        <f t="shared" si="113"/>
        <v>8</v>
      </c>
      <c r="B265" s="9">
        <f t="shared" si="112"/>
        <v>44416</v>
      </c>
      <c r="C265" s="51">
        <v>487128</v>
      </c>
      <c r="D265" s="64">
        <f t="shared" si="118"/>
        <v>37.5</v>
      </c>
      <c r="E265" s="12">
        <v>35</v>
      </c>
      <c r="F265" s="12">
        <v>38</v>
      </c>
      <c r="G265" s="12">
        <v>41</v>
      </c>
      <c r="H265" s="12">
        <v>38</v>
      </c>
      <c r="I265" s="12">
        <v>34</v>
      </c>
      <c r="J265" s="12">
        <v>37</v>
      </c>
      <c r="K265" s="12">
        <v>40</v>
      </c>
      <c r="L265" s="12">
        <v>37</v>
      </c>
      <c r="M265" s="74" t="str">
        <f t="shared" si="119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20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21"/>
        <v/>
      </c>
      <c r="AF265" s="41"/>
      <c r="AG265" s="41"/>
      <c r="AH265" s="41"/>
      <c r="AI265" s="41"/>
      <c r="AJ265" s="41"/>
      <c r="AK265" s="41"/>
      <c r="AL265" s="41"/>
      <c r="AM265" s="41"/>
      <c r="AN265" s="45">
        <f t="shared" si="122"/>
        <v>18.514391829155059</v>
      </c>
      <c r="AO265" s="41">
        <v>2154</v>
      </c>
      <c r="AP265" s="110"/>
      <c r="AQ265" s="111"/>
      <c r="AR265" s="126" t="str">
        <f t="shared" si="123"/>
        <v/>
      </c>
      <c r="AS265" s="126" t="str">
        <f t="shared" si="124"/>
        <v/>
      </c>
      <c r="AT265" s="127">
        <v>1710</v>
      </c>
      <c r="AU265" s="128"/>
      <c r="AV265" s="129"/>
      <c r="AW265" s="126" t="str">
        <f t="shared" si="125"/>
        <v/>
      </c>
      <c r="AX265" s="126" t="str">
        <f t="shared" si="126"/>
        <v/>
      </c>
      <c r="AY265" s="64" t="str">
        <f t="shared" si="127"/>
        <v/>
      </c>
      <c r="AZ265" s="97"/>
      <c r="BA265" s="68"/>
      <c r="BB265" s="68"/>
      <c r="BC265" s="68"/>
      <c r="BD265" s="68"/>
      <c r="BE265" s="15"/>
      <c r="BF265" s="5">
        <f t="shared" si="128"/>
        <v>10112</v>
      </c>
      <c r="BG265" s="42">
        <v>0</v>
      </c>
      <c r="BH265" s="42"/>
      <c r="BI265" s="42"/>
      <c r="BJ265" s="42">
        <v>10112</v>
      </c>
      <c r="BK265" s="42"/>
      <c r="BL265" s="42"/>
      <c r="BM265" s="15"/>
    </row>
    <row r="266" spans="1:65" outlineLevel="5">
      <c r="A266" s="22">
        <f t="shared" si="113"/>
        <v>8</v>
      </c>
      <c r="B266" s="9">
        <f t="shared" si="112"/>
        <v>44417</v>
      </c>
      <c r="C266" s="51">
        <v>477981</v>
      </c>
      <c r="D266" s="64">
        <f t="shared" si="118"/>
        <v>37.5</v>
      </c>
      <c r="E266" s="12">
        <v>35</v>
      </c>
      <c r="F266" s="12">
        <v>38</v>
      </c>
      <c r="G266" s="12">
        <v>41</v>
      </c>
      <c r="H266" s="12">
        <v>38</v>
      </c>
      <c r="I266" s="12">
        <v>34</v>
      </c>
      <c r="J266" s="12">
        <v>37</v>
      </c>
      <c r="K266" s="12">
        <v>40</v>
      </c>
      <c r="L266" s="12">
        <v>37</v>
      </c>
      <c r="M266" s="74" t="str">
        <f t="shared" si="119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20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21"/>
        <v/>
      </c>
      <c r="AF266" s="41"/>
      <c r="AG266" s="41"/>
      <c r="AH266" s="41"/>
      <c r="AI266" s="41"/>
      <c r="AJ266" s="41"/>
      <c r="AK266" s="41"/>
      <c r="AL266" s="41"/>
      <c r="AM266" s="41"/>
      <c r="AN266" s="45">
        <f t="shared" si="122"/>
        <v>23.199534613147179</v>
      </c>
      <c r="AO266" s="41">
        <v>1719</v>
      </c>
      <c r="AP266" s="110"/>
      <c r="AQ266" s="111"/>
      <c r="AR266" s="126" t="str">
        <f t="shared" si="123"/>
        <v/>
      </c>
      <c r="AS266" s="126" t="str">
        <f t="shared" si="124"/>
        <v/>
      </c>
      <c r="AT266" s="127">
        <v>1672</v>
      </c>
      <c r="AU266" s="128"/>
      <c r="AV266" s="129"/>
      <c r="AW266" s="126" t="str">
        <f t="shared" si="125"/>
        <v/>
      </c>
      <c r="AX266" s="126" t="str">
        <f t="shared" si="126"/>
        <v/>
      </c>
      <c r="AY266" s="64" t="str">
        <f t="shared" si="127"/>
        <v/>
      </c>
      <c r="AZ266" s="97">
        <v>81</v>
      </c>
      <c r="BA266" s="68"/>
      <c r="BB266" s="68"/>
      <c r="BC266" s="68"/>
      <c r="BD266" s="68"/>
      <c r="BE266" s="15"/>
      <c r="BF266" s="5">
        <f t="shared" si="128"/>
        <v>10158</v>
      </c>
      <c r="BG266" s="42">
        <v>0</v>
      </c>
      <c r="BH266" s="42"/>
      <c r="BI266" s="42"/>
      <c r="BJ266" s="42">
        <v>10158</v>
      </c>
      <c r="BK266" s="42"/>
      <c r="BL266" s="42"/>
      <c r="BM266" s="15"/>
    </row>
    <row r="267" spans="1:65" outlineLevel="5">
      <c r="A267" s="22">
        <f t="shared" si="113"/>
        <v>8</v>
      </c>
      <c r="B267" s="9">
        <f t="shared" si="112"/>
        <v>44418</v>
      </c>
      <c r="C267" s="51">
        <v>426263</v>
      </c>
      <c r="D267" s="64">
        <f t="shared" si="118"/>
        <v>37.5</v>
      </c>
      <c r="E267" s="12">
        <v>35</v>
      </c>
      <c r="F267" s="12">
        <v>38</v>
      </c>
      <c r="G267" s="12">
        <v>41</v>
      </c>
      <c r="H267" s="12">
        <v>38</v>
      </c>
      <c r="I267" s="12">
        <v>34</v>
      </c>
      <c r="J267" s="12">
        <v>37</v>
      </c>
      <c r="K267" s="12">
        <v>40</v>
      </c>
      <c r="L267" s="12">
        <v>37</v>
      </c>
      <c r="M267" s="74" t="str">
        <f t="shared" si="119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20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21"/>
        <v/>
      </c>
      <c r="AF267" s="41"/>
      <c r="AG267" s="41"/>
      <c r="AH267" s="41"/>
      <c r="AI267" s="41"/>
      <c r="AJ267" s="41"/>
      <c r="AK267" s="41"/>
      <c r="AL267" s="41"/>
      <c r="AM267" s="41"/>
      <c r="AN267" s="45">
        <f t="shared" si="122"/>
        <v>21.75668303327878</v>
      </c>
      <c r="AO267" s="41">
        <v>1833</v>
      </c>
      <c r="AP267" s="110"/>
      <c r="AQ267" s="111"/>
      <c r="AR267" s="126" t="str">
        <f t="shared" si="123"/>
        <v/>
      </c>
      <c r="AS267" s="126" t="str">
        <f t="shared" si="124"/>
        <v/>
      </c>
      <c r="AT267" s="127">
        <v>1612</v>
      </c>
      <c r="AU267" s="128"/>
      <c r="AV267" s="129"/>
      <c r="AW267" s="126" t="str">
        <f t="shared" si="125"/>
        <v/>
      </c>
      <c r="AX267" s="126" t="str">
        <f t="shared" si="126"/>
        <v/>
      </c>
      <c r="AY267" s="64" t="str">
        <f t="shared" si="127"/>
        <v/>
      </c>
      <c r="AZ267" s="97">
        <v>80.3</v>
      </c>
      <c r="BA267" s="68"/>
      <c r="BB267" s="68"/>
      <c r="BC267" s="68"/>
      <c r="BD267" s="68"/>
      <c r="BE267" s="15"/>
      <c r="BF267" s="5">
        <f t="shared" si="128"/>
        <v>12487</v>
      </c>
      <c r="BG267" s="42">
        <v>0</v>
      </c>
      <c r="BH267" s="42"/>
      <c r="BI267" s="42"/>
      <c r="BJ267" s="42">
        <v>12487</v>
      </c>
      <c r="BK267" s="42"/>
      <c r="BL267" s="42"/>
      <c r="BM267" s="15"/>
    </row>
    <row r="268" spans="1:65" outlineLevel="5">
      <c r="A268" s="22">
        <f t="shared" si="113"/>
        <v>8</v>
      </c>
      <c r="B268" s="9">
        <f t="shared" si="112"/>
        <v>44419</v>
      </c>
      <c r="C268" s="51">
        <v>415573</v>
      </c>
      <c r="D268" s="64">
        <f t="shared" si="118"/>
        <v>37.299999999999997</v>
      </c>
      <c r="E268" s="12">
        <v>35</v>
      </c>
      <c r="F268" s="12">
        <v>38</v>
      </c>
      <c r="G268" s="12">
        <v>40</v>
      </c>
      <c r="H268" s="12">
        <v>38</v>
      </c>
      <c r="I268" s="12">
        <v>34</v>
      </c>
      <c r="J268" s="12">
        <v>37</v>
      </c>
      <c r="K268" s="12">
        <v>39</v>
      </c>
      <c r="L268" s="12">
        <v>37</v>
      </c>
      <c r="M268" s="74" t="str">
        <f t="shared" si="119"/>
        <v/>
      </c>
      <c r="N268" s="83"/>
      <c r="O268" s="83"/>
      <c r="P268" s="83"/>
      <c r="Q268" s="83"/>
      <c r="R268" s="83"/>
      <c r="S268" s="83"/>
      <c r="T268" s="83"/>
      <c r="U268" s="83"/>
      <c r="V268" s="5" t="str">
        <f t="shared" si="120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21"/>
        <v/>
      </c>
      <c r="AF268" s="41"/>
      <c r="AG268" s="41"/>
      <c r="AH268" s="41"/>
      <c r="AI268" s="41"/>
      <c r="AJ268" s="41"/>
      <c r="AK268" s="41"/>
      <c r="AL268" s="41"/>
      <c r="AM268" s="41"/>
      <c r="AN268" s="45">
        <f t="shared" si="122"/>
        <v>26.693440428380189</v>
      </c>
      <c r="AO268" s="41">
        <v>1494</v>
      </c>
      <c r="AP268" s="110"/>
      <c r="AQ268" s="111"/>
      <c r="AR268" s="126" t="str">
        <f t="shared" si="123"/>
        <v/>
      </c>
      <c r="AS268" s="126" t="str">
        <f t="shared" si="124"/>
        <v/>
      </c>
      <c r="AT268" s="127">
        <v>1517</v>
      </c>
      <c r="AU268" s="128"/>
      <c r="AV268" s="129"/>
      <c r="AW268" s="126" t="str">
        <f t="shared" si="125"/>
        <v/>
      </c>
      <c r="AX268" s="126" t="str">
        <f t="shared" si="126"/>
        <v/>
      </c>
      <c r="AY268" s="64" t="str">
        <f t="shared" si="127"/>
        <v/>
      </c>
      <c r="AZ268" s="97">
        <v>79.8</v>
      </c>
      <c r="BA268" s="68"/>
      <c r="BB268" s="68"/>
      <c r="BC268" s="68"/>
      <c r="BD268" s="68"/>
      <c r="BE268" s="15"/>
      <c r="BF268" s="5">
        <f t="shared" si="128"/>
        <v>8089</v>
      </c>
      <c r="BG268" s="42">
        <v>0</v>
      </c>
      <c r="BH268" s="42"/>
      <c r="BI268" s="42"/>
      <c r="BJ268" s="42">
        <v>8089</v>
      </c>
      <c r="BK268" s="42"/>
      <c r="BL268" s="42"/>
      <c r="BM268" s="15"/>
    </row>
    <row r="269" spans="1:65" outlineLevel="5">
      <c r="A269" s="22">
        <f t="shared" si="113"/>
        <v>8</v>
      </c>
      <c r="B269" s="9">
        <f t="shared" si="112"/>
        <v>44420</v>
      </c>
      <c r="C269" s="51">
        <v>411973</v>
      </c>
      <c r="D269" s="64">
        <f t="shared" si="118"/>
        <v>37.799999999999997</v>
      </c>
      <c r="E269" s="12">
        <v>35</v>
      </c>
      <c r="F269" s="12">
        <v>38</v>
      </c>
      <c r="G269" s="12">
        <v>41</v>
      </c>
      <c r="H269" s="12">
        <v>39</v>
      </c>
      <c r="I269" s="12">
        <v>34</v>
      </c>
      <c r="J269" s="12">
        <v>37</v>
      </c>
      <c r="K269" s="12">
        <v>40</v>
      </c>
      <c r="L269" s="12">
        <v>38</v>
      </c>
      <c r="M269" s="74">
        <f t="shared" si="119"/>
        <v>6.9</v>
      </c>
      <c r="N269" s="83">
        <v>6.8</v>
      </c>
      <c r="O269" s="83">
        <v>6.8</v>
      </c>
      <c r="P269" s="83">
        <v>6.9</v>
      </c>
      <c r="Q269" s="83">
        <v>7</v>
      </c>
      <c r="R269" s="83">
        <v>7</v>
      </c>
      <c r="S269" s="83">
        <v>6.9</v>
      </c>
      <c r="T269" s="83"/>
      <c r="U269" s="83"/>
      <c r="V269" s="5" t="str">
        <f t="shared" si="120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21"/>
        <v/>
      </c>
      <c r="AF269" s="41"/>
      <c r="AG269" s="41"/>
      <c r="AH269" s="41"/>
      <c r="AI269" s="41"/>
      <c r="AJ269" s="41"/>
      <c r="AK269" s="41"/>
      <c r="AL269" s="41"/>
      <c r="AM269" s="41"/>
      <c r="AN269" s="45">
        <f t="shared" si="122"/>
        <v>25.113350125944585</v>
      </c>
      <c r="AO269" s="41">
        <v>1588</v>
      </c>
      <c r="AP269" s="110">
        <v>3.56</v>
      </c>
      <c r="AQ269" s="111">
        <v>2.46</v>
      </c>
      <c r="AR269" s="126">
        <f t="shared" si="123"/>
        <v>69.101123595505626</v>
      </c>
      <c r="AS269" s="126">
        <f t="shared" si="124"/>
        <v>30.898876404494374</v>
      </c>
      <c r="AT269" s="127">
        <v>1668</v>
      </c>
      <c r="AU269" s="128">
        <v>2.23</v>
      </c>
      <c r="AV269" s="129">
        <v>1.22</v>
      </c>
      <c r="AW269" s="126">
        <f t="shared" si="125"/>
        <v>54.708520179372201</v>
      </c>
      <c r="AX269" s="126">
        <f t="shared" si="126"/>
        <v>45.291479820627799</v>
      </c>
      <c r="AY269" s="64">
        <f t="shared" si="127"/>
        <v>45.987281654994781</v>
      </c>
      <c r="AZ269" s="97">
        <v>77.099999999999994</v>
      </c>
      <c r="BA269" s="68"/>
      <c r="BB269" s="68"/>
      <c r="BC269" s="68"/>
      <c r="BD269" s="68"/>
      <c r="BE269" s="15"/>
      <c r="BF269" s="5">
        <f t="shared" si="128"/>
        <v>13432</v>
      </c>
      <c r="BG269" s="42">
        <v>0</v>
      </c>
      <c r="BH269" s="42"/>
      <c r="BI269" s="42"/>
      <c r="BJ269" s="42">
        <v>13432</v>
      </c>
      <c r="BK269" s="42"/>
      <c r="BL269" s="42"/>
      <c r="BM269" s="15"/>
    </row>
    <row r="270" spans="1:65" outlineLevel="5">
      <c r="A270" s="22">
        <f t="shared" si="113"/>
        <v>8</v>
      </c>
      <c r="B270" s="9">
        <f t="shared" si="112"/>
        <v>44421</v>
      </c>
      <c r="C270" s="51">
        <v>419172</v>
      </c>
      <c r="D270" s="64">
        <f t="shared" si="118"/>
        <v>37.799999999999997</v>
      </c>
      <c r="E270" s="12">
        <v>35</v>
      </c>
      <c r="F270" s="12">
        <v>38</v>
      </c>
      <c r="G270" s="12">
        <v>41</v>
      </c>
      <c r="H270" s="12">
        <v>39</v>
      </c>
      <c r="I270" s="12">
        <v>34</v>
      </c>
      <c r="J270" s="12">
        <v>37</v>
      </c>
      <c r="K270" s="12">
        <v>40</v>
      </c>
      <c r="L270" s="12">
        <v>38</v>
      </c>
      <c r="M270" s="74" t="str">
        <f t="shared" si="119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20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21"/>
        <v/>
      </c>
      <c r="AF270" s="41"/>
      <c r="AG270" s="41"/>
      <c r="AH270" s="41"/>
      <c r="AI270" s="41"/>
      <c r="AJ270" s="41"/>
      <c r="AK270" s="41"/>
      <c r="AL270" s="41"/>
      <c r="AM270" s="41"/>
      <c r="AN270" s="45">
        <f t="shared" si="122"/>
        <v>22.620533182076006</v>
      </c>
      <c r="AO270" s="41">
        <v>1763</v>
      </c>
      <c r="AP270" s="110"/>
      <c r="AQ270" s="111"/>
      <c r="AR270" s="126" t="str">
        <f t="shared" si="123"/>
        <v/>
      </c>
      <c r="AS270" s="126" t="str">
        <f t="shared" si="124"/>
        <v/>
      </c>
      <c r="AT270" s="127">
        <v>1673</v>
      </c>
      <c r="AU270" s="128"/>
      <c r="AV270" s="129"/>
      <c r="AW270" s="126" t="str">
        <f t="shared" si="125"/>
        <v/>
      </c>
      <c r="AX270" s="126" t="str">
        <f t="shared" si="126"/>
        <v/>
      </c>
      <c r="AY270" s="64" t="str">
        <f t="shared" si="127"/>
        <v/>
      </c>
      <c r="AZ270" s="97">
        <v>76.599999999999994</v>
      </c>
      <c r="BA270" s="68"/>
      <c r="BB270" s="68"/>
      <c r="BC270" s="68"/>
      <c r="BD270" s="68"/>
      <c r="BE270" s="15"/>
      <c r="BF270" s="5">
        <f t="shared" si="128"/>
        <v>9696</v>
      </c>
      <c r="BG270" s="42">
        <v>0</v>
      </c>
      <c r="BH270" s="42"/>
      <c r="BI270" s="42"/>
      <c r="BJ270" s="42">
        <v>9696</v>
      </c>
      <c r="BK270" s="42"/>
      <c r="BL270" s="42"/>
      <c r="BM270" s="15"/>
    </row>
    <row r="271" spans="1:65" outlineLevel="5">
      <c r="A271" s="22">
        <f t="shared" si="113"/>
        <v>8</v>
      </c>
      <c r="B271" s="9">
        <f t="shared" si="112"/>
        <v>44422</v>
      </c>
      <c r="C271" s="51">
        <v>468517</v>
      </c>
      <c r="D271" s="64">
        <f t="shared" si="118"/>
        <v>36.799999999999997</v>
      </c>
      <c r="E271" s="12">
        <v>34</v>
      </c>
      <c r="F271" s="12">
        <v>37</v>
      </c>
      <c r="G271" s="12">
        <v>40</v>
      </c>
      <c r="H271" s="12">
        <v>38</v>
      </c>
      <c r="I271" s="12">
        <v>33</v>
      </c>
      <c r="J271" s="12">
        <v>36</v>
      </c>
      <c r="K271" s="12">
        <v>39</v>
      </c>
      <c r="L271" s="12">
        <v>37</v>
      </c>
      <c r="M271" s="74" t="str">
        <f t="shared" si="119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20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21"/>
        <v/>
      </c>
      <c r="AF271" s="41"/>
      <c r="AG271" s="41"/>
      <c r="AH271" s="41"/>
      <c r="AI271" s="41"/>
      <c r="AJ271" s="41"/>
      <c r="AK271" s="41"/>
      <c r="AL271" s="41"/>
      <c r="AM271" s="41"/>
      <c r="AN271" s="45">
        <f t="shared" si="122"/>
        <v>23.681710213776721</v>
      </c>
      <c r="AO271" s="41">
        <v>1684</v>
      </c>
      <c r="AP271" s="110"/>
      <c r="AQ271" s="111"/>
      <c r="AR271" s="126" t="str">
        <f t="shared" si="123"/>
        <v/>
      </c>
      <c r="AS271" s="126" t="str">
        <f t="shared" si="124"/>
        <v/>
      </c>
      <c r="AT271" s="127">
        <v>1681</v>
      </c>
      <c r="AU271" s="128"/>
      <c r="AV271" s="129"/>
      <c r="AW271" s="126" t="str">
        <f t="shared" si="125"/>
        <v/>
      </c>
      <c r="AX271" s="126" t="str">
        <f t="shared" si="126"/>
        <v/>
      </c>
      <c r="AY271" s="64" t="str">
        <f t="shared" si="127"/>
        <v/>
      </c>
      <c r="AZ271" s="97"/>
      <c r="BA271" s="68"/>
      <c r="BB271" s="68"/>
      <c r="BC271" s="68"/>
      <c r="BD271" s="68"/>
      <c r="BE271" s="15"/>
      <c r="BF271" s="5">
        <f t="shared" si="128"/>
        <v>8915</v>
      </c>
      <c r="BG271" s="42">
        <v>0</v>
      </c>
      <c r="BH271" s="42"/>
      <c r="BI271" s="42"/>
      <c r="BJ271" s="42">
        <v>8915</v>
      </c>
      <c r="BK271" s="42"/>
      <c r="BL271" s="42"/>
      <c r="BM271" s="15"/>
    </row>
    <row r="272" spans="1:65" outlineLevel="5">
      <c r="A272" s="22">
        <f t="shared" si="113"/>
        <v>8</v>
      </c>
      <c r="B272" s="9">
        <f t="shared" si="112"/>
        <v>44423</v>
      </c>
      <c r="C272" s="51">
        <v>394219</v>
      </c>
      <c r="D272" s="64">
        <f t="shared" si="118"/>
        <v>36.299999999999997</v>
      </c>
      <c r="E272" s="12">
        <v>33</v>
      </c>
      <c r="F272" s="12">
        <v>37</v>
      </c>
      <c r="G272" s="12">
        <v>40</v>
      </c>
      <c r="H272" s="12">
        <v>37</v>
      </c>
      <c r="I272" s="12">
        <v>32</v>
      </c>
      <c r="J272" s="12">
        <v>36</v>
      </c>
      <c r="K272" s="12">
        <v>39</v>
      </c>
      <c r="L272" s="12">
        <v>36</v>
      </c>
      <c r="M272" s="74" t="str">
        <f t="shared" si="119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20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21"/>
        <v/>
      </c>
      <c r="AF272" s="41"/>
      <c r="AG272" s="41"/>
      <c r="AH272" s="41"/>
      <c r="AI272" s="41"/>
      <c r="AJ272" s="41"/>
      <c r="AK272" s="41"/>
      <c r="AL272" s="41"/>
      <c r="AM272" s="41"/>
      <c r="AN272" s="45">
        <f t="shared" si="122"/>
        <v>19.732805541810986</v>
      </c>
      <c r="AO272" s="41">
        <v>2021</v>
      </c>
      <c r="AP272" s="110"/>
      <c r="AQ272" s="111"/>
      <c r="AR272" s="126" t="str">
        <f t="shared" si="123"/>
        <v/>
      </c>
      <c r="AS272" s="126" t="str">
        <f t="shared" si="124"/>
        <v/>
      </c>
      <c r="AT272" s="127">
        <v>1669</v>
      </c>
      <c r="AU272" s="128"/>
      <c r="AV272" s="129"/>
      <c r="AW272" s="126" t="str">
        <f t="shared" si="125"/>
        <v/>
      </c>
      <c r="AX272" s="126" t="str">
        <f t="shared" si="126"/>
        <v/>
      </c>
      <c r="AY272" s="64" t="str">
        <f t="shared" si="127"/>
        <v/>
      </c>
      <c r="AZ272" s="97"/>
      <c r="BA272" s="68"/>
      <c r="BB272" s="68"/>
      <c r="BC272" s="68"/>
      <c r="BD272" s="68"/>
      <c r="BE272" s="15"/>
      <c r="BF272" s="5">
        <f t="shared" si="128"/>
        <v>9883</v>
      </c>
      <c r="BG272" s="42">
        <v>0</v>
      </c>
      <c r="BH272" s="42"/>
      <c r="BI272" s="42"/>
      <c r="BJ272" s="42">
        <v>9883</v>
      </c>
      <c r="BK272" s="42"/>
      <c r="BL272" s="42"/>
      <c r="BM272" s="15"/>
    </row>
    <row r="273" spans="1:65" outlineLevel="5">
      <c r="A273" s="22">
        <f t="shared" si="113"/>
        <v>8</v>
      </c>
      <c r="B273" s="9">
        <f t="shared" si="112"/>
        <v>44424</v>
      </c>
      <c r="C273" s="51">
        <v>379611</v>
      </c>
      <c r="D273" s="64">
        <f t="shared" si="118"/>
        <v>36</v>
      </c>
      <c r="E273" s="12">
        <v>33</v>
      </c>
      <c r="F273" s="12">
        <v>37</v>
      </c>
      <c r="G273" s="12">
        <v>39</v>
      </c>
      <c r="H273" s="12">
        <v>37</v>
      </c>
      <c r="I273" s="12">
        <v>32</v>
      </c>
      <c r="J273" s="12">
        <v>36</v>
      </c>
      <c r="K273" s="12">
        <v>38</v>
      </c>
      <c r="L273" s="12">
        <v>36</v>
      </c>
      <c r="M273" s="74" t="str">
        <f t="shared" si="119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20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21"/>
        <v/>
      </c>
      <c r="AF273" s="41"/>
      <c r="AG273" s="41"/>
      <c r="AH273" s="41"/>
      <c r="AI273" s="41"/>
      <c r="AJ273" s="41"/>
      <c r="AK273" s="41"/>
      <c r="AL273" s="41"/>
      <c r="AM273" s="41"/>
      <c r="AN273" s="45">
        <f t="shared" si="122"/>
        <v>26.340819022457069</v>
      </c>
      <c r="AO273" s="41">
        <v>1514</v>
      </c>
      <c r="AP273" s="110"/>
      <c r="AQ273" s="111"/>
      <c r="AR273" s="126" t="str">
        <f t="shared" si="123"/>
        <v/>
      </c>
      <c r="AS273" s="126" t="str">
        <f t="shared" si="124"/>
        <v/>
      </c>
      <c r="AT273" s="127">
        <v>1646</v>
      </c>
      <c r="AU273" s="128"/>
      <c r="AV273" s="129"/>
      <c r="AW273" s="126" t="str">
        <f t="shared" si="125"/>
        <v/>
      </c>
      <c r="AX273" s="126" t="str">
        <f t="shared" si="126"/>
        <v/>
      </c>
      <c r="AY273" s="64" t="str">
        <f t="shared" si="127"/>
        <v/>
      </c>
      <c r="AZ273" s="97"/>
      <c r="BA273" s="68"/>
      <c r="BB273" s="68"/>
      <c r="BC273" s="68"/>
      <c r="BD273" s="68"/>
      <c r="BE273" s="15"/>
      <c r="BF273" s="5">
        <f t="shared" si="128"/>
        <v>6667</v>
      </c>
      <c r="BG273" s="42">
        <v>0</v>
      </c>
      <c r="BH273" s="42"/>
      <c r="BI273" s="42"/>
      <c r="BJ273" s="42">
        <v>6667</v>
      </c>
      <c r="BK273" s="42"/>
      <c r="BL273" s="42"/>
      <c r="BM273" s="15"/>
    </row>
    <row r="274" spans="1:65" outlineLevel="5">
      <c r="A274" s="22">
        <f t="shared" si="113"/>
        <v>8</v>
      </c>
      <c r="B274" s="9">
        <f t="shared" si="112"/>
        <v>44425</v>
      </c>
      <c r="C274" s="51">
        <v>461894</v>
      </c>
      <c r="D274" s="64">
        <f t="shared" si="118"/>
        <v>36</v>
      </c>
      <c r="E274" s="12">
        <v>33</v>
      </c>
      <c r="F274" s="12">
        <v>37</v>
      </c>
      <c r="G274" s="12">
        <v>39</v>
      </c>
      <c r="H274" s="12">
        <v>37</v>
      </c>
      <c r="I274" s="12">
        <v>32</v>
      </c>
      <c r="J274" s="12">
        <v>36</v>
      </c>
      <c r="K274" s="12">
        <v>38</v>
      </c>
      <c r="L274" s="12">
        <v>36</v>
      </c>
      <c r="M274" s="74" t="str">
        <f t="shared" si="119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20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21"/>
        <v/>
      </c>
      <c r="AF274" s="41"/>
      <c r="AG274" s="41"/>
      <c r="AH274" s="41"/>
      <c r="AI274" s="41"/>
      <c r="AJ274" s="41"/>
      <c r="AK274" s="41"/>
      <c r="AL274" s="41"/>
      <c r="AM274" s="41"/>
      <c r="AN274" s="45">
        <f t="shared" si="122"/>
        <v>22.840778923253151</v>
      </c>
      <c r="AO274" s="41">
        <v>1746</v>
      </c>
      <c r="AP274" s="110"/>
      <c r="AQ274" s="111"/>
      <c r="AR274" s="126" t="str">
        <f t="shared" si="123"/>
        <v/>
      </c>
      <c r="AS274" s="126" t="str">
        <f t="shared" si="124"/>
        <v/>
      </c>
      <c r="AT274" s="127">
        <v>1627</v>
      </c>
      <c r="AU274" s="128"/>
      <c r="AV274" s="129"/>
      <c r="AW274" s="126" t="str">
        <f t="shared" si="125"/>
        <v/>
      </c>
      <c r="AX274" s="126" t="str">
        <f t="shared" si="126"/>
        <v/>
      </c>
      <c r="AY274" s="64" t="str">
        <f t="shared" si="127"/>
        <v/>
      </c>
      <c r="AZ274" s="97">
        <v>80</v>
      </c>
      <c r="BA274" s="68"/>
      <c r="BB274" s="68"/>
      <c r="BC274" s="68"/>
      <c r="BD274" s="68"/>
      <c r="BE274" s="15"/>
      <c r="BF274" s="5">
        <f t="shared" si="128"/>
        <v>12255</v>
      </c>
      <c r="BG274" s="42">
        <v>0</v>
      </c>
      <c r="BH274" s="42"/>
      <c r="BI274" s="42"/>
      <c r="BJ274" s="42">
        <v>12255</v>
      </c>
      <c r="BK274" s="42"/>
      <c r="BL274" s="42"/>
      <c r="BM274" s="15"/>
    </row>
    <row r="275" spans="1:65" outlineLevel="5">
      <c r="A275" s="22">
        <f t="shared" si="113"/>
        <v>8</v>
      </c>
      <c r="B275" s="9">
        <f t="shared" si="112"/>
        <v>44426</v>
      </c>
      <c r="C275" s="51">
        <v>479752</v>
      </c>
      <c r="D275" s="64">
        <f t="shared" si="118"/>
        <v>36</v>
      </c>
      <c r="E275" s="12">
        <v>33</v>
      </c>
      <c r="F275" s="12">
        <v>37</v>
      </c>
      <c r="G275" s="12">
        <v>39</v>
      </c>
      <c r="H275" s="12">
        <v>37</v>
      </c>
      <c r="I275" s="12">
        <v>32</v>
      </c>
      <c r="J275" s="12">
        <v>36</v>
      </c>
      <c r="K275" s="12">
        <v>38</v>
      </c>
      <c r="L275" s="12">
        <v>36</v>
      </c>
      <c r="M275" s="74" t="str">
        <f t="shared" si="119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20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21"/>
        <v/>
      </c>
      <c r="AF275" s="41"/>
      <c r="AG275" s="41"/>
      <c r="AH275" s="41"/>
      <c r="AI275" s="41"/>
      <c r="AJ275" s="41"/>
      <c r="AK275" s="41"/>
      <c r="AL275" s="41"/>
      <c r="AM275" s="41"/>
      <c r="AN275" s="45">
        <f t="shared" si="122"/>
        <v>25.288522511097021</v>
      </c>
      <c r="AO275" s="41">
        <v>1577</v>
      </c>
      <c r="AP275" s="110"/>
      <c r="AQ275" s="111"/>
      <c r="AR275" s="126" t="str">
        <f t="shared" si="123"/>
        <v/>
      </c>
      <c r="AS275" s="126" t="str">
        <f t="shared" si="124"/>
        <v/>
      </c>
      <c r="AT275" s="127">
        <v>1657</v>
      </c>
      <c r="AU275" s="128"/>
      <c r="AV275" s="129"/>
      <c r="AW275" s="126" t="str">
        <f t="shared" si="125"/>
        <v/>
      </c>
      <c r="AX275" s="126" t="str">
        <f t="shared" si="126"/>
        <v/>
      </c>
      <c r="AY275" s="64" t="str">
        <f t="shared" si="127"/>
        <v/>
      </c>
      <c r="AZ275" s="97">
        <v>79.5</v>
      </c>
      <c r="BA275" s="68"/>
      <c r="BB275" s="68"/>
      <c r="BC275" s="68"/>
      <c r="BD275" s="68"/>
      <c r="BE275" s="15"/>
      <c r="BF275" s="5">
        <f t="shared" si="128"/>
        <v>9955</v>
      </c>
      <c r="BG275" s="42">
        <v>0</v>
      </c>
      <c r="BH275" s="42"/>
      <c r="BI275" s="42"/>
      <c r="BJ275" s="42">
        <v>9955</v>
      </c>
      <c r="BK275" s="42"/>
      <c r="BL275" s="42"/>
      <c r="BM275" s="15"/>
    </row>
    <row r="276" spans="1:65" outlineLevel="5">
      <c r="A276" s="22">
        <f t="shared" si="113"/>
        <v>8</v>
      </c>
      <c r="B276" s="9">
        <f t="shared" si="112"/>
        <v>44427</v>
      </c>
      <c r="C276" s="51">
        <v>418067</v>
      </c>
      <c r="D276" s="64">
        <f t="shared" si="118"/>
        <v>36</v>
      </c>
      <c r="E276" s="12">
        <v>33</v>
      </c>
      <c r="F276" s="12">
        <v>37</v>
      </c>
      <c r="G276" s="12">
        <v>39</v>
      </c>
      <c r="H276" s="12">
        <v>37</v>
      </c>
      <c r="I276" s="12">
        <v>32</v>
      </c>
      <c r="J276" s="12">
        <v>36</v>
      </c>
      <c r="K276" s="12">
        <v>38</v>
      </c>
      <c r="L276" s="12">
        <v>36</v>
      </c>
      <c r="M276" s="74">
        <f t="shared" si="119"/>
        <v>7</v>
      </c>
      <c r="N276" s="83">
        <v>7</v>
      </c>
      <c r="O276" s="83">
        <v>6.9</v>
      </c>
      <c r="P276" s="83">
        <v>7.1</v>
      </c>
      <c r="Q276" s="83">
        <v>7</v>
      </c>
      <c r="R276" s="83">
        <v>6.8</v>
      </c>
      <c r="S276" s="83">
        <v>6.9</v>
      </c>
      <c r="T276" s="83"/>
      <c r="U276" s="83"/>
      <c r="V276" s="5" t="str">
        <f t="shared" si="120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21"/>
        <v/>
      </c>
      <c r="AF276" s="41"/>
      <c r="AG276" s="41"/>
      <c r="AH276" s="41"/>
      <c r="AI276" s="41"/>
      <c r="AJ276" s="41"/>
      <c r="AK276" s="41"/>
      <c r="AL276" s="41"/>
      <c r="AM276" s="41"/>
      <c r="AN276" s="45">
        <f t="shared" si="122"/>
        <v>24.082125603864736</v>
      </c>
      <c r="AO276" s="41">
        <v>1656</v>
      </c>
      <c r="AP276" s="110">
        <v>3.23</v>
      </c>
      <c r="AQ276" s="111">
        <v>2.15</v>
      </c>
      <c r="AR276" s="126">
        <f t="shared" si="123"/>
        <v>66.56346749226006</v>
      </c>
      <c r="AS276" s="126">
        <f t="shared" si="124"/>
        <v>33.43653250773994</v>
      </c>
      <c r="AT276" s="127">
        <v>1590</v>
      </c>
      <c r="AU276" s="128">
        <v>2.19</v>
      </c>
      <c r="AV276" s="129">
        <v>1.23</v>
      </c>
      <c r="AW276" s="126">
        <f t="shared" si="125"/>
        <v>56.164383561643838</v>
      </c>
      <c r="AX276" s="126">
        <f t="shared" si="126"/>
        <v>43.835616438356162</v>
      </c>
      <c r="AY276" s="64">
        <f t="shared" si="127"/>
        <v>35.639534883720913</v>
      </c>
      <c r="AZ276" s="97">
        <v>76</v>
      </c>
      <c r="BA276" s="68"/>
      <c r="BB276" s="68"/>
      <c r="BC276" s="68"/>
      <c r="BD276" s="68"/>
      <c r="BE276" s="15"/>
      <c r="BF276" s="5">
        <f t="shared" si="128"/>
        <v>9416</v>
      </c>
      <c r="BG276" s="42">
        <v>0</v>
      </c>
      <c r="BH276" s="42"/>
      <c r="BI276" s="42"/>
      <c r="BJ276" s="42">
        <v>9416</v>
      </c>
      <c r="BK276" s="42"/>
      <c r="BL276" s="42"/>
      <c r="BM276" s="15"/>
    </row>
    <row r="277" spans="1:65" outlineLevel="5">
      <c r="A277" s="22">
        <f t="shared" si="113"/>
        <v>8</v>
      </c>
      <c r="B277" s="9">
        <f t="shared" si="112"/>
        <v>44428</v>
      </c>
      <c r="C277" s="51">
        <v>415596</v>
      </c>
      <c r="D277" s="64">
        <f t="shared" si="118"/>
        <v>36</v>
      </c>
      <c r="E277" s="12">
        <v>33</v>
      </c>
      <c r="F277" s="12">
        <v>37</v>
      </c>
      <c r="G277" s="12">
        <v>39</v>
      </c>
      <c r="H277" s="12">
        <v>37</v>
      </c>
      <c r="I277" s="12">
        <v>32</v>
      </c>
      <c r="J277" s="12">
        <v>36</v>
      </c>
      <c r="K277" s="12">
        <v>38</v>
      </c>
      <c r="L277" s="12">
        <v>36</v>
      </c>
      <c r="M277" s="74" t="str">
        <f t="shared" si="119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20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21"/>
        <v/>
      </c>
      <c r="AF277" s="41"/>
      <c r="AG277" s="41"/>
      <c r="AH277" s="41"/>
      <c r="AI277" s="41"/>
      <c r="AJ277" s="41"/>
      <c r="AK277" s="41"/>
      <c r="AL277" s="41"/>
      <c r="AM277" s="41"/>
      <c r="AN277" s="45">
        <f t="shared" si="122"/>
        <v>23.823178016726406</v>
      </c>
      <c r="AO277" s="41">
        <v>1674</v>
      </c>
      <c r="AP277" s="110"/>
      <c r="AQ277" s="111"/>
      <c r="AR277" s="126" t="str">
        <f t="shared" si="123"/>
        <v/>
      </c>
      <c r="AS277" s="126" t="str">
        <f t="shared" si="124"/>
        <v/>
      </c>
      <c r="AT277" s="127">
        <v>1606</v>
      </c>
      <c r="AU277" s="128"/>
      <c r="AV277" s="129"/>
      <c r="AW277" s="126" t="str">
        <f t="shared" si="125"/>
        <v/>
      </c>
      <c r="AX277" s="126" t="str">
        <f t="shared" si="126"/>
        <v/>
      </c>
      <c r="AY277" s="64" t="str">
        <f t="shared" si="127"/>
        <v/>
      </c>
      <c r="AZ277" s="97">
        <v>78.3</v>
      </c>
      <c r="BA277" s="68"/>
      <c r="BB277" s="68"/>
      <c r="BC277" s="68"/>
      <c r="BD277" s="68"/>
      <c r="BE277" s="15"/>
      <c r="BF277" s="5">
        <f t="shared" si="128"/>
        <v>12534</v>
      </c>
      <c r="BG277" s="42">
        <v>0</v>
      </c>
      <c r="BH277" s="42"/>
      <c r="BI277" s="42"/>
      <c r="BJ277" s="42">
        <v>12534</v>
      </c>
      <c r="BK277" s="42"/>
      <c r="BL277" s="42"/>
      <c r="BM277" s="15"/>
    </row>
    <row r="278" spans="1:65" outlineLevel="5">
      <c r="A278" s="22">
        <f t="shared" si="113"/>
        <v>8</v>
      </c>
      <c r="B278" s="9">
        <f t="shared" si="112"/>
        <v>44429</v>
      </c>
      <c r="C278" s="51">
        <v>486797</v>
      </c>
      <c r="D278" s="64">
        <f t="shared" si="118"/>
        <v>36</v>
      </c>
      <c r="E278" s="12">
        <v>33</v>
      </c>
      <c r="F278" s="12">
        <v>37</v>
      </c>
      <c r="G278" s="12">
        <v>39</v>
      </c>
      <c r="H278" s="12">
        <v>37</v>
      </c>
      <c r="I278" s="12">
        <v>32</v>
      </c>
      <c r="J278" s="12">
        <v>36</v>
      </c>
      <c r="K278" s="12">
        <v>38</v>
      </c>
      <c r="L278" s="12">
        <v>36</v>
      </c>
      <c r="M278" s="74" t="str">
        <f t="shared" si="119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20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21"/>
        <v/>
      </c>
      <c r="AF278" s="41"/>
      <c r="AG278" s="41"/>
      <c r="AH278" s="41"/>
      <c r="AI278" s="41"/>
      <c r="AJ278" s="41"/>
      <c r="AK278" s="41"/>
      <c r="AL278" s="41"/>
      <c r="AM278" s="41"/>
      <c r="AN278" s="45">
        <f t="shared" si="122"/>
        <v>22.069728832318759</v>
      </c>
      <c r="AO278" s="41">
        <v>1807</v>
      </c>
      <c r="AP278" s="110"/>
      <c r="AQ278" s="111"/>
      <c r="AR278" s="126" t="str">
        <f t="shared" si="123"/>
        <v/>
      </c>
      <c r="AS278" s="126" t="str">
        <f t="shared" si="124"/>
        <v/>
      </c>
      <c r="AT278" s="127">
        <v>1746</v>
      </c>
      <c r="AU278" s="128"/>
      <c r="AV278" s="129"/>
      <c r="AW278" s="126" t="str">
        <f t="shared" si="125"/>
        <v/>
      </c>
      <c r="AX278" s="126" t="str">
        <f t="shared" si="126"/>
        <v/>
      </c>
      <c r="AY278" s="64" t="str">
        <f t="shared" si="127"/>
        <v/>
      </c>
      <c r="AZ278" s="97"/>
      <c r="BA278" s="68"/>
      <c r="BB278" s="68"/>
      <c r="BC278" s="68"/>
      <c r="BD278" s="68"/>
      <c r="BE278" s="15"/>
      <c r="BF278" s="5">
        <f t="shared" si="128"/>
        <v>12846</v>
      </c>
      <c r="BG278" s="42">
        <v>0</v>
      </c>
      <c r="BH278" s="42"/>
      <c r="BI278" s="42"/>
      <c r="BJ278" s="42">
        <v>12846</v>
      </c>
      <c r="BK278" s="42"/>
      <c r="BL278" s="42"/>
      <c r="BM278" s="15"/>
    </row>
    <row r="279" spans="1:65" outlineLevel="5">
      <c r="A279" s="22">
        <f t="shared" si="113"/>
        <v>8</v>
      </c>
      <c r="B279" s="9">
        <f t="shared" si="112"/>
        <v>44430</v>
      </c>
      <c r="C279" s="51">
        <v>509501</v>
      </c>
      <c r="D279" s="64">
        <f t="shared" si="118"/>
        <v>36</v>
      </c>
      <c r="E279" s="12">
        <v>33</v>
      </c>
      <c r="F279" s="12">
        <v>37</v>
      </c>
      <c r="G279" s="12">
        <v>39</v>
      </c>
      <c r="H279" s="12">
        <v>37</v>
      </c>
      <c r="I279" s="12">
        <v>32</v>
      </c>
      <c r="J279" s="12">
        <v>36</v>
      </c>
      <c r="K279" s="12">
        <v>38</v>
      </c>
      <c r="L279" s="12">
        <v>36</v>
      </c>
      <c r="M279" s="74" t="str">
        <f t="shared" si="119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20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21"/>
        <v/>
      </c>
      <c r="AF279" s="41"/>
      <c r="AG279" s="41"/>
      <c r="AH279" s="41"/>
      <c r="AI279" s="41"/>
      <c r="AJ279" s="41"/>
      <c r="AK279" s="41"/>
      <c r="AL279" s="41"/>
      <c r="AM279" s="41"/>
      <c r="AN279" s="45">
        <f t="shared" si="122"/>
        <v>20.409416581371545</v>
      </c>
      <c r="AO279" s="41">
        <v>1954</v>
      </c>
      <c r="AP279" s="110"/>
      <c r="AQ279" s="111"/>
      <c r="AR279" s="126" t="str">
        <f t="shared" si="123"/>
        <v/>
      </c>
      <c r="AS279" s="126" t="str">
        <f t="shared" si="124"/>
        <v/>
      </c>
      <c r="AT279" s="127">
        <v>1734</v>
      </c>
      <c r="AU279" s="128"/>
      <c r="AV279" s="129"/>
      <c r="AW279" s="126" t="str">
        <f t="shared" si="125"/>
        <v/>
      </c>
      <c r="AX279" s="126" t="str">
        <f t="shared" si="126"/>
        <v/>
      </c>
      <c r="AY279" s="64" t="str">
        <f t="shared" si="127"/>
        <v/>
      </c>
      <c r="AZ279" s="97"/>
      <c r="BA279" s="68"/>
      <c r="BB279" s="68"/>
      <c r="BC279" s="68"/>
      <c r="BD279" s="68"/>
      <c r="BE279" s="15"/>
      <c r="BF279" s="5">
        <f t="shared" si="128"/>
        <v>7992</v>
      </c>
      <c r="BG279" s="42">
        <v>0</v>
      </c>
      <c r="BH279" s="42"/>
      <c r="BI279" s="42"/>
      <c r="BJ279" s="42">
        <v>7992</v>
      </c>
      <c r="BK279" s="42"/>
      <c r="BL279" s="42"/>
      <c r="BM279" s="15"/>
    </row>
    <row r="280" spans="1:65" outlineLevel="5">
      <c r="A280" s="22">
        <f t="shared" si="113"/>
        <v>8</v>
      </c>
      <c r="B280" s="9">
        <f t="shared" si="112"/>
        <v>44431</v>
      </c>
      <c r="C280" s="51">
        <v>526535</v>
      </c>
      <c r="D280" s="64">
        <f t="shared" si="118"/>
        <v>36</v>
      </c>
      <c r="E280" s="12">
        <v>33</v>
      </c>
      <c r="F280" s="12">
        <v>37</v>
      </c>
      <c r="G280" s="12">
        <v>39</v>
      </c>
      <c r="H280" s="12">
        <v>37</v>
      </c>
      <c r="I280" s="12">
        <v>32</v>
      </c>
      <c r="J280" s="12">
        <v>36</v>
      </c>
      <c r="K280" s="12">
        <v>38</v>
      </c>
      <c r="L280" s="12">
        <v>36</v>
      </c>
      <c r="M280" s="74" t="str">
        <f t="shared" si="119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20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21"/>
        <v/>
      </c>
      <c r="AF280" s="41"/>
      <c r="AG280" s="41"/>
      <c r="AH280" s="41"/>
      <c r="AI280" s="41"/>
      <c r="AJ280" s="41"/>
      <c r="AK280" s="41"/>
      <c r="AL280" s="41"/>
      <c r="AM280" s="41"/>
      <c r="AN280" s="45">
        <f t="shared" si="122"/>
        <v>25.712443584784012</v>
      </c>
      <c r="AO280" s="41">
        <v>1551</v>
      </c>
      <c r="AP280" s="110"/>
      <c r="AQ280" s="111"/>
      <c r="AR280" s="126" t="str">
        <f t="shared" si="123"/>
        <v/>
      </c>
      <c r="AS280" s="126" t="str">
        <f t="shared" si="124"/>
        <v/>
      </c>
      <c r="AT280" s="127">
        <v>1732</v>
      </c>
      <c r="AU280" s="128"/>
      <c r="AV280" s="129"/>
      <c r="AW280" s="126" t="str">
        <f t="shared" si="125"/>
        <v/>
      </c>
      <c r="AX280" s="126" t="str">
        <f t="shared" si="126"/>
        <v/>
      </c>
      <c r="AY280" s="64" t="str">
        <f t="shared" si="127"/>
        <v/>
      </c>
      <c r="AZ280" s="97">
        <v>79.400000000000006</v>
      </c>
      <c r="BA280" s="68"/>
      <c r="BB280" s="68"/>
      <c r="BC280" s="68"/>
      <c r="BD280" s="68"/>
      <c r="BE280" s="15"/>
      <c r="BF280" s="5">
        <f t="shared" si="128"/>
        <v>6516</v>
      </c>
      <c r="BG280" s="42">
        <v>0</v>
      </c>
      <c r="BH280" s="42"/>
      <c r="BI280" s="42"/>
      <c r="BJ280" s="42">
        <v>6516</v>
      </c>
      <c r="BK280" s="42"/>
      <c r="BL280" s="42"/>
      <c r="BM280" s="15"/>
    </row>
    <row r="281" spans="1:65" outlineLevel="5">
      <c r="A281" s="22">
        <f t="shared" si="113"/>
        <v>8</v>
      </c>
      <c r="B281" s="9">
        <f t="shared" si="112"/>
        <v>44432</v>
      </c>
      <c r="C281" s="51">
        <v>574911</v>
      </c>
      <c r="D281" s="64">
        <f t="shared" si="118"/>
        <v>35.799999999999997</v>
      </c>
      <c r="E281" s="12">
        <v>33</v>
      </c>
      <c r="F281" s="12">
        <v>36</v>
      </c>
      <c r="G281" s="12">
        <v>39</v>
      </c>
      <c r="H281" s="12">
        <v>37</v>
      </c>
      <c r="I281" s="12">
        <v>32</v>
      </c>
      <c r="J281" s="12">
        <v>35</v>
      </c>
      <c r="K281" s="12">
        <v>38</v>
      </c>
      <c r="L281" s="12">
        <v>36</v>
      </c>
      <c r="M281" s="74" t="str">
        <f t="shared" si="119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20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21"/>
        <v/>
      </c>
      <c r="AF281" s="41"/>
      <c r="AG281" s="41"/>
      <c r="AH281" s="41"/>
      <c r="AI281" s="41"/>
      <c r="AJ281" s="41"/>
      <c r="AK281" s="41"/>
      <c r="AL281" s="41"/>
      <c r="AM281" s="41"/>
      <c r="AN281" s="45">
        <f t="shared" si="122"/>
        <v>25.980456026058633</v>
      </c>
      <c r="AO281" s="41">
        <v>1535</v>
      </c>
      <c r="AP281" s="110"/>
      <c r="AQ281" s="111"/>
      <c r="AR281" s="126" t="str">
        <f t="shared" si="123"/>
        <v/>
      </c>
      <c r="AS281" s="126" t="str">
        <f t="shared" si="124"/>
        <v/>
      </c>
      <c r="AT281" s="127">
        <v>1500</v>
      </c>
      <c r="AU281" s="128"/>
      <c r="AV281" s="129"/>
      <c r="AW281" s="126" t="str">
        <f t="shared" si="125"/>
        <v/>
      </c>
      <c r="AX281" s="126" t="str">
        <f t="shared" si="126"/>
        <v/>
      </c>
      <c r="AY281" s="64" t="str">
        <f t="shared" si="127"/>
        <v/>
      </c>
      <c r="AZ281" s="97">
        <v>79</v>
      </c>
      <c r="BA281" s="68"/>
      <c r="BB281" s="68"/>
      <c r="BC281" s="68"/>
      <c r="BD281" s="68"/>
      <c r="BE281" s="15"/>
      <c r="BF281" s="5">
        <f t="shared" si="128"/>
        <v>11747</v>
      </c>
      <c r="BG281" s="42">
        <v>0</v>
      </c>
      <c r="BH281" s="42"/>
      <c r="BI281" s="42"/>
      <c r="BJ281" s="42">
        <v>11747</v>
      </c>
      <c r="BK281" s="42"/>
      <c r="BL281" s="42"/>
      <c r="BM281" s="15"/>
    </row>
    <row r="282" spans="1:65" outlineLevel="5">
      <c r="A282" s="22">
        <f t="shared" si="113"/>
        <v>8</v>
      </c>
      <c r="B282" s="9">
        <f t="shared" si="112"/>
        <v>44433</v>
      </c>
      <c r="C282" s="51">
        <v>582419</v>
      </c>
      <c r="D282" s="64">
        <f t="shared" si="118"/>
        <v>35.799999999999997</v>
      </c>
      <c r="E282" s="12">
        <v>33</v>
      </c>
      <c r="F282" s="12">
        <v>36</v>
      </c>
      <c r="G282" s="12">
        <v>39</v>
      </c>
      <c r="H282" s="12">
        <v>37</v>
      </c>
      <c r="I282" s="12">
        <v>32</v>
      </c>
      <c r="J282" s="12">
        <v>35</v>
      </c>
      <c r="K282" s="12">
        <v>38</v>
      </c>
      <c r="L282" s="12">
        <v>36</v>
      </c>
      <c r="M282" s="74" t="str">
        <f t="shared" si="119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20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21"/>
        <v/>
      </c>
      <c r="AF282" s="41"/>
      <c r="AG282" s="41"/>
      <c r="AH282" s="41"/>
      <c r="AI282" s="41"/>
      <c r="AJ282" s="41"/>
      <c r="AK282" s="41"/>
      <c r="AL282" s="41"/>
      <c r="AM282" s="41"/>
      <c r="AN282" s="45">
        <f t="shared" si="122"/>
        <v>20.141414141414142</v>
      </c>
      <c r="AO282" s="41">
        <v>1980</v>
      </c>
      <c r="AP282" s="110"/>
      <c r="AQ282" s="111"/>
      <c r="AR282" s="126" t="str">
        <f t="shared" si="123"/>
        <v/>
      </c>
      <c r="AS282" s="126" t="str">
        <f t="shared" si="124"/>
        <v/>
      </c>
      <c r="AT282" s="127">
        <v>1763</v>
      </c>
      <c r="AU282" s="128"/>
      <c r="AV282" s="129"/>
      <c r="AW282" s="126" t="str">
        <f t="shared" si="125"/>
        <v/>
      </c>
      <c r="AX282" s="126" t="str">
        <f t="shared" si="126"/>
        <v/>
      </c>
      <c r="AY282" s="64" t="str">
        <f t="shared" si="127"/>
        <v/>
      </c>
      <c r="AZ282" s="97">
        <v>79.2</v>
      </c>
      <c r="BA282" s="68"/>
      <c r="BB282" s="68"/>
      <c r="BC282" s="68"/>
      <c r="BD282" s="68"/>
      <c r="BE282" s="15"/>
      <c r="BF282" s="5">
        <f t="shared" si="128"/>
        <v>9669</v>
      </c>
      <c r="BG282" s="42">
        <v>2250</v>
      </c>
      <c r="BH282" s="42"/>
      <c r="BI282" s="42"/>
      <c r="BJ282" s="42">
        <v>7419</v>
      </c>
      <c r="BK282" s="42"/>
      <c r="BL282" s="42"/>
      <c r="BM282" s="15"/>
    </row>
    <row r="283" spans="1:65" outlineLevel="5">
      <c r="A283" s="22">
        <f t="shared" si="113"/>
        <v>8</v>
      </c>
      <c r="B283" s="9">
        <f t="shared" si="112"/>
        <v>44434</v>
      </c>
      <c r="C283" s="51">
        <v>568683</v>
      </c>
      <c r="D283" s="64">
        <f t="shared" si="118"/>
        <v>35.799999999999997</v>
      </c>
      <c r="E283" s="12">
        <v>33</v>
      </c>
      <c r="F283" s="12">
        <v>36</v>
      </c>
      <c r="G283" s="12">
        <v>39</v>
      </c>
      <c r="H283" s="12">
        <v>37</v>
      </c>
      <c r="I283" s="12">
        <v>32</v>
      </c>
      <c r="J283" s="12">
        <v>35</v>
      </c>
      <c r="K283" s="12">
        <v>38</v>
      </c>
      <c r="L283" s="12">
        <v>36</v>
      </c>
      <c r="M283" s="74">
        <f t="shared" si="119"/>
        <v>7</v>
      </c>
      <c r="N283" s="83">
        <v>6.9</v>
      </c>
      <c r="O283" s="83">
        <v>7</v>
      </c>
      <c r="P283" s="83">
        <v>7.1</v>
      </c>
      <c r="Q283" s="83">
        <v>7</v>
      </c>
      <c r="R283" s="83">
        <v>6.9</v>
      </c>
      <c r="S283" s="83">
        <v>6.9</v>
      </c>
      <c r="T283" s="83"/>
      <c r="U283" s="83"/>
      <c r="V283" s="5" t="str">
        <f t="shared" si="120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21"/>
        <v/>
      </c>
      <c r="AF283" s="41"/>
      <c r="AG283" s="41"/>
      <c r="AH283" s="41"/>
      <c r="AI283" s="41"/>
      <c r="AJ283" s="41"/>
      <c r="AK283" s="41"/>
      <c r="AL283" s="41"/>
      <c r="AM283" s="41"/>
      <c r="AN283" s="45">
        <f t="shared" si="122"/>
        <v>25.466155810983398</v>
      </c>
      <c r="AO283" s="41">
        <v>1566</v>
      </c>
      <c r="AP283" s="110">
        <v>2.84</v>
      </c>
      <c r="AQ283" s="111">
        <v>2.04</v>
      </c>
      <c r="AR283" s="126">
        <f t="shared" si="123"/>
        <v>71.83098591549296</v>
      </c>
      <c r="AS283" s="126">
        <f t="shared" si="124"/>
        <v>28.16901408450704</v>
      </c>
      <c r="AT283" s="127">
        <v>1742</v>
      </c>
      <c r="AU283" s="128">
        <v>1.9</v>
      </c>
      <c r="AV283" s="129">
        <v>1.1399999999999999</v>
      </c>
      <c r="AW283" s="126">
        <f t="shared" si="125"/>
        <v>60</v>
      </c>
      <c r="AX283" s="126">
        <f t="shared" si="126"/>
        <v>40</v>
      </c>
      <c r="AY283" s="64">
        <f t="shared" si="127"/>
        <v>41.176470588235304</v>
      </c>
      <c r="AZ283" s="97">
        <v>80.099999999999994</v>
      </c>
      <c r="BA283" s="68">
        <v>59.16</v>
      </c>
      <c r="BB283" s="68"/>
      <c r="BC283" s="68"/>
      <c r="BD283" s="68"/>
      <c r="BE283" s="15"/>
      <c r="BF283" s="5">
        <f t="shared" si="128"/>
        <v>10748</v>
      </c>
      <c r="BG283" s="42">
        <v>7200</v>
      </c>
      <c r="BH283" s="42"/>
      <c r="BI283" s="42"/>
      <c r="BJ283" s="42">
        <v>3548</v>
      </c>
      <c r="BK283" s="42"/>
      <c r="BL283" s="42"/>
      <c r="BM283" s="15"/>
    </row>
    <row r="284" spans="1:65" outlineLevel="5">
      <c r="A284" s="22">
        <f t="shared" si="113"/>
        <v>8</v>
      </c>
      <c r="B284" s="9">
        <f t="shared" si="112"/>
        <v>44435</v>
      </c>
      <c r="C284" s="51">
        <v>573269</v>
      </c>
      <c r="D284" s="64">
        <f t="shared" si="118"/>
        <v>36.299999999999997</v>
      </c>
      <c r="E284" s="12">
        <v>34</v>
      </c>
      <c r="F284" s="12">
        <v>36</v>
      </c>
      <c r="G284" s="12">
        <v>40</v>
      </c>
      <c r="H284" s="12">
        <v>37</v>
      </c>
      <c r="I284" s="12">
        <v>33</v>
      </c>
      <c r="J284" s="12">
        <v>35</v>
      </c>
      <c r="K284" s="12">
        <v>39</v>
      </c>
      <c r="L284" s="12">
        <v>36</v>
      </c>
      <c r="M284" s="74" t="str">
        <f t="shared" si="119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20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21"/>
        <v/>
      </c>
      <c r="AF284" s="41"/>
      <c r="AG284" s="41"/>
      <c r="AH284" s="41"/>
      <c r="AI284" s="41"/>
      <c r="AJ284" s="41"/>
      <c r="AK284" s="41"/>
      <c r="AL284" s="41"/>
      <c r="AM284" s="41"/>
      <c r="AN284" s="45">
        <f t="shared" si="122"/>
        <v>26.219592373438527</v>
      </c>
      <c r="AO284" s="41">
        <v>1521</v>
      </c>
      <c r="AP284" s="110"/>
      <c r="AQ284" s="111"/>
      <c r="AR284" s="126" t="str">
        <f t="shared" si="123"/>
        <v/>
      </c>
      <c r="AS284" s="126" t="str">
        <f t="shared" si="124"/>
        <v/>
      </c>
      <c r="AT284" s="127">
        <v>1735</v>
      </c>
      <c r="AU284" s="128"/>
      <c r="AV284" s="129"/>
      <c r="AW284" s="126" t="str">
        <f t="shared" si="125"/>
        <v/>
      </c>
      <c r="AX284" s="126" t="str">
        <f t="shared" si="126"/>
        <v/>
      </c>
      <c r="AY284" s="64" t="str">
        <f t="shared" si="127"/>
        <v/>
      </c>
      <c r="AZ284" s="97">
        <v>79.900000000000006</v>
      </c>
      <c r="BA284" s="68"/>
      <c r="BB284" s="68"/>
      <c r="BC284" s="68"/>
      <c r="BD284" s="68"/>
      <c r="BE284" s="15"/>
      <c r="BF284" s="5">
        <f t="shared" si="128"/>
        <v>17230</v>
      </c>
      <c r="BG284" s="42">
        <v>7200</v>
      </c>
      <c r="BH284" s="42"/>
      <c r="BI284" s="42"/>
      <c r="BJ284" s="42">
        <v>10030</v>
      </c>
      <c r="BK284" s="42"/>
      <c r="BL284" s="42"/>
      <c r="BM284" s="15"/>
    </row>
    <row r="285" spans="1:65" outlineLevel="5">
      <c r="A285" s="22">
        <f t="shared" si="113"/>
        <v>8</v>
      </c>
      <c r="B285" s="9">
        <f t="shared" si="112"/>
        <v>44436</v>
      </c>
      <c r="C285" s="51">
        <v>567486</v>
      </c>
      <c r="D285" s="64">
        <f t="shared" si="118"/>
        <v>36.5</v>
      </c>
      <c r="E285" s="12">
        <v>34</v>
      </c>
      <c r="F285" s="12">
        <v>36</v>
      </c>
      <c r="G285" s="12">
        <v>40</v>
      </c>
      <c r="H285" s="12">
        <v>38</v>
      </c>
      <c r="I285" s="12">
        <v>33</v>
      </c>
      <c r="J285" s="12">
        <v>35</v>
      </c>
      <c r="K285" s="12">
        <v>39</v>
      </c>
      <c r="L285" s="12">
        <v>37</v>
      </c>
      <c r="M285" s="74" t="str">
        <f t="shared" si="119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20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21"/>
        <v/>
      </c>
      <c r="AF285" s="41"/>
      <c r="AG285" s="41"/>
      <c r="AH285" s="41"/>
      <c r="AI285" s="41"/>
      <c r="AJ285" s="41"/>
      <c r="AK285" s="41"/>
      <c r="AL285" s="41"/>
      <c r="AM285" s="41"/>
      <c r="AN285" s="45">
        <f t="shared" si="122"/>
        <v>24.257907542579076</v>
      </c>
      <c r="AO285" s="41">
        <v>1644</v>
      </c>
      <c r="AP285" s="110"/>
      <c r="AQ285" s="111"/>
      <c r="AR285" s="126" t="str">
        <f t="shared" si="123"/>
        <v/>
      </c>
      <c r="AS285" s="126" t="str">
        <f t="shared" si="124"/>
        <v/>
      </c>
      <c r="AT285" s="127">
        <v>1731</v>
      </c>
      <c r="AU285" s="128"/>
      <c r="AV285" s="129"/>
      <c r="AW285" s="126" t="str">
        <f t="shared" si="125"/>
        <v/>
      </c>
      <c r="AX285" s="126" t="str">
        <f t="shared" si="126"/>
        <v/>
      </c>
      <c r="AY285" s="64" t="str">
        <f t="shared" si="127"/>
        <v/>
      </c>
      <c r="AZ285" s="97"/>
      <c r="BA285" s="68"/>
      <c r="BB285" s="68"/>
      <c r="BC285" s="68"/>
      <c r="BD285" s="68"/>
      <c r="BE285" s="15"/>
      <c r="BF285" s="5">
        <f t="shared" si="128"/>
        <v>11708</v>
      </c>
      <c r="BG285" s="42">
        <v>1200</v>
      </c>
      <c r="BH285" s="42"/>
      <c r="BI285" s="42"/>
      <c r="BJ285" s="42">
        <v>10508</v>
      </c>
      <c r="BK285" s="42"/>
      <c r="BL285" s="42"/>
      <c r="BM285" s="15"/>
    </row>
    <row r="286" spans="1:65" outlineLevel="5">
      <c r="A286" s="22">
        <f t="shared" si="113"/>
        <v>8</v>
      </c>
      <c r="B286" s="9">
        <f t="shared" si="112"/>
        <v>44437</v>
      </c>
      <c r="C286" s="51">
        <v>518904</v>
      </c>
      <c r="D286" s="64">
        <f t="shared" si="118"/>
        <v>36.299999999999997</v>
      </c>
      <c r="E286" s="12">
        <v>34</v>
      </c>
      <c r="F286" s="12">
        <v>36</v>
      </c>
      <c r="G286" s="12">
        <v>40</v>
      </c>
      <c r="H286" s="12">
        <v>37</v>
      </c>
      <c r="I286" s="12">
        <v>33</v>
      </c>
      <c r="J286" s="12">
        <v>35</v>
      </c>
      <c r="K286" s="12">
        <v>39</v>
      </c>
      <c r="L286" s="12">
        <v>36</v>
      </c>
      <c r="M286" s="74" t="str">
        <f t="shared" si="119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20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21"/>
        <v/>
      </c>
      <c r="AF286" s="41"/>
      <c r="AG286" s="41"/>
      <c r="AH286" s="41"/>
      <c r="AI286" s="41"/>
      <c r="AJ286" s="41"/>
      <c r="AK286" s="41"/>
      <c r="AL286" s="41"/>
      <c r="AM286" s="41"/>
      <c r="AN286" s="45">
        <f t="shared" si="122"/>
        <v>21.475498115239635</v>
      </c>
      <c r="AO286" s="41">
        <v>1857</v>
      </c>
      <c r="AP286" s="110"/>
      <c r="AQ286" s="111"/>
      <c r="AR286" s="126" t="str">
        <f t="shared" si="123"/>
        <v/>
      </c>
      <c r="AS286" s="126" t="str">
        <f t="shared" si="124"/>
        <v/>
      </c>
      <c r="AT286" s="127">
        <v>1744</v>
      </c>
      <c r="AU286" s="128"/>
      <c r="AV286" s="129"/>
      <c r="AW286" s="126" t="str">
        <f t="shared" si="125"/>
        <v/>
      </c>
      <c r="AX286" s="126" t="str">
        <f t="shared" si="126"/>
        <v/>
      </c>
      <c r="AY286" s="64" t="str">
        <f t="shared" si="127"/>
        <v/>
      </c>
      <c r="AZ286" s="97"/>
      <c r="BA286" s="68"/>
      <c r="BB286" s="68"/>
      <c r="BC286" s="68"/>
      <c r="BD286" s="68"/>
      <c r="BE286" s="15"/>
      <c r="BF286" s="5">
        <f t="shared" si="128"/>
        <v>9197</v>
      </c>
      <c r="BG286" s="42">
        <v>0</v>
      </c>
      <c r="BH286" s="42"/>
      <c r="BI286" s="42"/>
      <c r="BJ286" s="42">
        <v>9197</v>
      </c>
      <c r="BK286" s="42"/>
      <c r="BL286" s="42"/>
      <c r="BM286" s="15"/>
    </row>
    <row r="287" spans="1:65" outlineLevel="5">
      <c r="A287" s="22">
        <f t="shared" si="113"/>
        <v>8</v>
      </c>
      <c r="B287" s="9">
        <f t="shared" si="112"/>
        <v>44438</v>
      </c>
      <c r="C287" s="51">
        <v>509401</v>
      </c>
      <c r="D287" s="64">
        <f t="shared" si="118"/>
        <v>36.299999999999997</v>
      </c>
      <c r="E287" s="12">
        <v>34</v>
      </c>
      <c r="F287" s="12">
        <v>36</v>
      </c>
      <c r="G287" s="12">
        <v>40</v>
      </c>
      <c r="H287" s="12">
        <v>37</v>
      </c>
      <c r="I287" s="12">
        <v>33</v>
      </c>
      <c r="J287" s="12">
        <v>35</v>
      </c>
      <c r="K287" s="12">
        <v>39</v>
      </c>
      <c r="L287" s="12">
        <v>36</v>
      </c>
      <c r="M287" s="74" t="str">
        <f t="shared" si="119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20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21"/>
        <v/>
      </c>
      <c r="AF287" s="41"/>
      <c r="AG287" s="41"/>
      <c r="AH287" s="41"/>
      <c r="AI287" s="41"/>
      <c r="AJ287" s="41"/>
      <c r="AK287" s="41"/>
      <c r="AL287" s="41"/>
      <c r="AM287" s="41"/>
      <c r="AN287" s="45">
        <f t="shared" si="122"/>
        <v>28.08450704225352</v>
      </c>
      <c r="AO287" s="41">
        <v>1420</v>
      </c>
      <c r="AP287" s="110"/>
      <c r="AQ287" s="111"/>
      <c r="AR287" s="126" t="str">
        <f t="shared" si="123"/>
        <v/>
      </c>
      <c r="AS287" s="126" t="str">
        <f t="shared" si="124"/>
        <v/>
      </c>
      <c r="AT287" s="127">
        <v>1738</v>
      </c>
      <c r="AU287" s="128"/>
      <c r="AV287" s="129"/>
      <c r="AW287" s="126" t="str">
        <f t="shared" si="125"/>
        <v/>
      </c>
      <c r="AX287" s="126" t="str">
        <f t="shared" si="126"/>
        <v/>
      </c>
      <c r="AY287" s="64" t="str">
        <f t="shared" si="127"/>
        <v/>
      </c>
      <c r="AZ287" s="97">
        <v>79.7</v>
      </c>
      <c r="BA287" s="68"/>
      <c r="BB287" s="68"/>
      <c r="BC287" s="68"/>
      <c r="BD287" s="68"/>
      <c r="BE287" s="15"/>
      <c r="BF287" s="5">
        <f t="shared" si="128"/>
        <v>9802</v>
      </c>
      <c r="BG287" s="42">
        <v>0</v>
      </c>
      <c r="BH287" s="42"/>
      <c r="BI287" s="42"/>
      <c r="BJ287" s="42">
        <v>9802</v>
      </c>
      <c r="BK287" s="42"/>
      <c r="BL287" s="42"/>
      <c r="BM287" s="15"/>
    </row>
    <row r="288" spans="1:65" ht="17.25" outlineLevel="5" thickBot="1">
      <c r="A288" s="31">
        <f t="shared" si="113"/>
        <v>8</v>
      </c>
      <c r="B288" s="32">
        <f t="shared" ref="B288:B351" si="129">B287+1</f>
        <v>44439</v>
      </c>
      <c r="C288" s="51">
        <v>511410</v>
      </c>
      <c r="D288" s="64">
        <f t="shared" si="118"/>
        <v>36.299999999999997</v>
      </c>
      <c r="E288" s="12">
        <v>34</v>
      </c>
      <c r="F288" s="12">
        <v>36</v>
      </c>
      <c r="G288" s="12">
        <v>40</v>
      </c>
      <c r="H288" s="12">
        <v>37</v>
      </c>
      <c r="I288" s="12">
        <v>33</v>
      </c>
      <c r="J288" s="12">
        <v>35</v>
      </c>
      <c r="K288" s="12">
        <v>39</v>
      </c>
      <c r="L288" s="12">
        <v>36</v>
      </c>
      <c r="M288" s="74" t="str">
        <f t="shared" si="119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20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21"/>
        <v/>
      </c>
      <c r="AF288" s="41"/>
      <c r="AG288" s="41"/>
      <c r="AH288" s="41"/>
      <c r="AI288" s="41"/>
      <c r="AJ288" s="41"/>
      <c r="AK288" s="41"/>
      <c r="AL288" s="41"/>
      <c r="AM288" s="41"/>
      <c r="AN288" s="45">
        <f t="shared" si="122"/>
        <v>19.406326034063259</v>
      </c>
      <c r="AO288" s="41">
        <v>2055</v>
      </c>
      <c r="AP288" s="110"/>
      <c r="AQ288" s="111"/>
      <c r="AR288" s="126" t="str">
        <f t="shared" si="123"/>
        <v/>
      </c>
      <c r="AS288" s="126" t="str">
        <f t="shared" si="124"/>
        <v/>
      </c>
      <c r="AT288" s="127">
        <v>1737</v>
      </c>
      <c r="AU288" s="128"/>
      <c r="AV288" s="129"/>
      <c r="AW288" s="126" t="str">
        <f t="shared" si="125"/>
        <v/>
      </c>
      <c r="AX288" s="126" t="str">
        <f t="shared" si="126"/>
        <v/>
      </c>
      <c r="AY288" s="64" t="str">
        <f t="shared" si="127"/>
        <v/>
      </c>
      <c r="AZ288" s="97">
        <v>79.900000000000006</v>
      </c>
      <c r="BA288" s="68"/>
      <c r="BB288" s="68"/>
      <c r="BC288" s="68"/>
      <c r="BD288" s="68"/>
      <c r="BE288" s="15"/>
      <c r="BF288" s="5">
        <f t="shared" si="128"/>
        <v>10304</v>
      </c>
      <c r="BG288" s="42">
        <v>0</v>
      </c>
      <c r="BH288" s="42"/>
      <c r="BI288" s="42"/>
      <c r="BJ288" s="42">
        <v>10304</v>
      </c>
      <c r="BK288" s="42"/>
      <c r="BL288" s="42"/>
      <c r="BM288" s="15"/>
    </row>
    <row r="289" spans="1:65" outlineLevel="4">
      <c r="A289" s="157" t="s">
        <v>42</v>
      </c>
      <c r="B289" s="158"/>
      <c r="C289" s="50">
        <f t="shared" ref="C289:BM289" si="130">SUBTOTAL(4,C258:C288)</f>
        <v>582419</v>
      </c>
      <c r="D289" s="60">
        <f t="shared" si="130"/>
        <v>37.799999999999997</v>
      </c>
      <c r="E289" s="28">
        <f t="shared" si="130"/>
        <v>35</v>
      </c>
      <c r="F289" s="28">
        <f t="shared" si="130"/>
        <v>38</v>
      </c>
      <c r="G289" s="28">
        <f t="shared" si="130"/>
        <v>41</v>
      </c>
      <c r="H289" s="28">
        <f t="shared" si="130"/>
        <v>39</v>
      </c>
      <c r="I289" s="28">
        <f t="shared" si="130"/>
        <v>34</v>
      </c>
      <c r="J289" s="28">
        <f t="shared" si="130"/>
        <v>37</v>
      </c>
      <c r="K289" s="28">
        <f t="shared" si="130"/>
        <v>40</v>
      </c>
      <c r="L289" s="28">
        <f t="shared" si="130"/>
        <v>38</v>
      </c>
      <c r="M289" s="71">
        <f t="shared" si="130"/>
        <v>7.2</v>
      </c>
      <c r="N289" s="82">
        <f t="shared" si="130"/>
        <v>7.2</v>
      </c>
      <c r="O289" s="82">
        <f t="shared" si="130"/>
        <v>7.2</v>
      </c>
      <c r="P289" s="82">
        <f t="shared" si="130"/>
        <v>7.1</v>
      </c>
      <c r="Q289" s="82">
        <f t="shared" si="130"/>
        <v>7.2</v>
      </c>
      <c r="R289" s="82">
        <f t="shared" si="130"/>
        <v>7.4</v>
      </c>
      <c r="S289" s="82">
        <f t="shared" si="130"/>
        <v>7.3</v>
      </c>
      <c r="T289" s="82">
        <f t="shared" si="130"/>
        <v>0</v>
      </c>
      <c r="U289" s="82">
        <f t="shared" si="130"/>
        <v>0</v>
      </c>
      <c r="V289" s="29">
        <f t="shared" si="130"/>
        <v>0</v>
      </c>
      <c r="W289" s="39">
        <f t="shared" si="130"/>
        <v>0</v>
      </c>
      <c r="X289" s="39">
        <f t="shared" si="130"/>
        <v>0</v>
      </c>
      <c r="Y289" s="39">
        <f t="shared" si="130"/>
        <v>0</v>
      </c>
      <c r="Z289" s="39">
        <f t="shared" si="130"/>
        <v>0</v>
      </c>
      <c r="AA289" s="39">
        <f t="shared" si="130"/>
        <v>0</v>
      </c>
      <c r="AB289" s="39">
        <f t="shared" si="130"/>
        <v>0</v>
      </c>
      <c r="AC289" s="39">
        <f t="shared" si="130"/>
        <v>0</v>
      </c>
      <c r="AD289" s="39">
        <f t="shared" si="130"/>
        <v>0</v>
      </c>
      <c r="AE289" s="29">
        <f t="shared" si="130"/>
        <v>0</v>
      </c>
      <c r="AF289" s="39">
        <f t="shared" si="130"/>
        <v>0</v>
      </c>
      <c r="AG289" s="39">
        <f t="shared" si="130"/>
        <v>0</v>
      </c>
      <c r="AH289" s="39">
        <f t="shared" si="130"/>
        <v>0</v>
      </c>
      <c r="AI289" s="39">
        <f t="shared" si="130"/>
        <v>0</v>
      </c>
      <c r="AJ289" s="39">
        <f t="shared" si="130"/>
        <v>0</v>
      </c>
      <c r="AK289" s="39">
        <f t="shared" si="130"/>
        <v>0</v>
      </c>
      <c r="AL289" s="39">
        <f t="shared" si="130"/>
        <v>0</v>
      </c>
      <c r="AM289" s="39">
        <f t="shared" si="130"/>
        <v>0</v>
      </c>
      <c r="AN289" s="39">
        <f t="shared" si="130"/>
        <v>28.465381870092791</v>
      </c>
      <c r="AO289" s="39">
        <f t="shared" si="130"/>
        <v>2154</v>
      </c>
      <c r="AP289" s="104">
        <f t="shared" si="130"/>
        <v>3.56</v>
      </c>
      <c r="AQ289" s="105">
        <f t="shared" si="130"/>
        <v>2.46</v>
      </c>
      <c r="AR289" s="106">
        <f t="shared" si="130"/>
        <v>71.83098591549296</v>
      </c>
      <c r="AS289" s="106">
        <f t="shared" si="130"/>
        <v>33.43653250773994</v>
      </c>
      <c r="AT289" s="107">
        <f t="shared" si="130"/>
        <v>1763</v>
      </c>
      <c r="AU289" s="108">
        <f t="shared" si="130"/>
        <v>2.23</v>
      </c>
      <c r="AV289" s="109">
        <f t="shared" si="130"/>
        <v>1.25</v>
      </c>
      <c r="AW289" s="106">
        <f t="shared" si="130"/>
        <v>60</v>
      </c>
      <c r="AX289" s="106">
        <f t="shared" si="130"/>
        <v>45.291479820627799</v>
      </c>
      <c r="AY289" s="60">
        <f t="shared" si="130"/>
        <v>45.987281654994781</v>
      </c>
      <c r="AZ289" s="96">
        <f t="shared" si="130"/>
        <v>81</v>
      </c>
      <c r="BA289" s="67">
        <f t="shared" si="130"/>
        <v>59.16</v>
      </c>
      <c r="BB289" s="67">
        <f t="shared" si="130"/>
        <v>0</v>
      </c>
      <c r="BC289" s="67">
        <f t="shared" si="130"/>
        <v>0</v>
      </c>
      <c r="BD289" s="67">
        <f t="shared" si="130"/>
        <v>0</v>
      </c>
      <c r="BE289" s="27">
        <f t="shared" si="130"/>
        <v>0</v>
      </c>
      <c r="BF289" s="29">
        <f t="shared" si="130"/>
        <v>17315</v>
      </c>
      <c r="BG289" s="39">
        <f t="shared" si="130"/>
        <v>7200</v>
      </c>
      <c r="BH289" s="40">
        <f t="shared" si="130"/>
        <v>0</v>
      </c>
      <c r="BI289" s="40">
        <f t="shared" si="130"/>
        <v>0</v>
      </c>
      <c r="BJ289" s="40">
        <f t="shared" si="130"/>
        <v>14193</v>
      </c>
      <c r="BK289" s="40">
        <f t="shared" si="130"/>
        <v>0</v>
      </c>
      <c r="BL289" s="40">
        <f t="shared" si="130"/>
        <v>0</v>
      </c>
      <c r="BM289" s="27">
        <f t="shared" si="130"/>
        <v>0</v>
      </c>
    </row>
    <row r="290" spans="1:65" outlineLevel="3">
      <c r="A290" s="187" t="s">
        <v>31</v>
      </c>
      <c r="B290" s="188"/>
      <c r="C290" s="51">
        <f t="shared" ref="C290:BM290" si="131">SUBTOTAL(5,C258:C288)</f>
        <v>369191</v>
      </c>
      <c r="D290" s="61">
        <f t="shared" si="131"/>
        <v>35.799999999999997</v>
      </c>
      <c r="E290" s="12">
        <f t="shared" si="131"/>
        <v>33</v>
      </c>
      <c r="F290" s="12">
        <f t="shared" si="131"/>
        <v>36</v>
      </c>
      <c r="G290" s="12">
        <f t="shared" si="131"/>
        <v>39</v>
      </c>
      <c r="H290" s="12">
        <f t="shared" si="131"/>
        <v>37</v>
      </c>
      <c r="I290" s="12">
        <f t="shared" si="131"/>
        <v>32</v>
      </c>
      <c r="J290" s="12">
        <f t="shared" si="131"/>
        <v>35</v>
      </c>
      <c r="K290" s="12">
        <f t="shared" si="131"/>
        <v>38</v>
      </c>
      <c r="L290" s="12">
        <f t="shared" si="131"/>
        <v>36</v>
      </c>
      <c r="M290" s="72">
        <f t="shared" si="131"/>
        <v>6.9</v>
      </c>
      <c r="N290" s="83">
        <f t="shared" si="131"/>
        <v>6.8</v>
      </c>
      <c r="O290" s="83">
        <f t="shared" si="131"/>
        <v>6.8</v>
      </c>
      <c r="P290" s="83">
        <f t="shared" si="131"/>
        <v>6.9</v>
      </c>
      <c r="Q290" s="83">
        <f t="shared" si="131"/>
        <v>7</v>
      </c>
      <c r="R290" s="83">
        <f t="shared" si="131"/>
        <v>6.8</v>
      </c>
      <c r="S290" s="83">
        <f t="shared" si="131"/>
        <v>6.9</v>
      </c>
      <c r="T290" s="83">
        <f t="shared" si="131"/>
        <v>0</v>
      </c>
      <c r="U290" s="83">
        <f t="shared" si="131"/>
        <v>0</v>
      </c>
      <c r="V290" s="6">
        <f t="shared" si="131"/>
        <v>0</v>
      </c>
      <c r="W290" s="41">
        <f t="shared" si="131"/>
        <v>0</v>
      </c>
      <c r="X290" s="41">
        <f t="shared" si="131"/>
        <v>0</v>
      </c>
      <c r="Y290" s="41">
        <f t="shared" si="131"/>
        <v>0</v>
      </c>
      <c r="Z290" s="41">
        <f t="shared" si="131"/>
        <v>0</v>
      </c>
      <c r="AA290" s="41">
        <f t="shared" si="131"/>
        <v>0</v>
      </c>
      <c r="AB290" s="41">
        <f t="shared" si="131"/>
        <v>0</v>
      </c>
      <c r="AC290" s="41">
        <f t="shared" si="131"/>
        <v>0</v>
      </c>
      <c r="AD290" s="41">
        <f t="shared" si="131"/>
        <v>0</v>
      </c>
      <c r="AE290" s="6">
        <f t="shared" si="131"/>
        <v>0</v>
      </c>
      <c r="AF290" s="41">
        <f t="shared" si="131"/>
        <v>0</v>
      </c>
      <c r="AG290" s="41">
        <f t="shared" si="131"/>
        <v>0</v>
      </c>
      <c r="AH290" s="41">
        <f t="shared" si="131"/>
        <v>0</v>
      </c>
      <c r="AI290" s="41">
        <f t="shared" si="131"/>
        <v>0</v>
      </c>
      <c r="AJ290" s="41">
        <f t="shared" si="131"/>
        <v>0</v>
      </c>
      <c r="AK290" s="41">
        <f t="shared" si="131"/>
        <v>0</v>
      </c>
      <c r="AL290" s="41">
        <f t="shared" si="131"/>
        <v>0</v>
      </c>
      <c r="AM290" s="41">
        <f t="shared" si="131"/>
        <v>0</v>
      </c>
      <c r="AN290" s="41">
        <f t="shared" si="131"/>
        <v>18.514391829155059</v>
      </c>
      <c r="AO290" s="41">
        <f t="shared" si="131"/>
        <v>1401</v>
      </c>
      <c r="AP290" s="110">
        <f t="shared" si="131"/>
        <v>2.84</v>
      </c>
      <c r="AQ290" s="111">
        <f t="shared" si="131"/>
        <v>2.04</v>
      </c>
      <c r="AR290" s="112">
        <f t="shared" si="131"/>
        <v>66.56346749226006</v>
      </c>
      <c r="AS290" s="112">
        <f t="shared" si="131"/>
        <v>28.16901408450704</v>
      </c>
      <c r="AT290" s="113">
        <f t="shared" si="131"/>
        <v>1500</v>
      </c>
      <c r="AU290" s="114">
        <f t="shared" si="131"/>
        <v>1.9</v>
      </c>
      <c r="AV290" s="115">
        <f t="shared" si="131"/>
        <v>1.1399999999999999</v>
      </c>
      <c r="AW290" s="112">
        <f t="shared" si="131"/>
        <v>54.708520179372201</v>
      </c>
      <c r="AX290" s="112">
        <f t="shared" si="131"/>
        <v>40</v>
      </c>
      <c r="AY290" s="61">
        <f t="shared" si="131"/>
        <v>35.639534883720913</v>
      </c>
      <c r="AZ290" s="97">
        <f t="shared" si="131"/>
        <v>76</v>
      </c>
      <c r="BA290" s="68">
        <f t="shared" si="131"/>
        <v>59.16</v>
      </c>
      <c r="BB290" s="68">
        <f t="shared" si="131"/>
        <v>0</v>
      </c>
      <c r="BC290" s="68">
        <f t="shared" si="131"/>
        <v>0</v>
      </c>
      <c r="BD290" s="68">
        <f t="shared" si="131"/>
        <v>0</v>
      </c>
      <c r="BE290" s="15">
        <f t="shared" si="131"/>
        <v>0</v>
      </c>
      <c r="BF290" s="6">
        <f t="shared" si="131"/>
        <v>6516</v>
      </c>
      <c r="BG290" s="41">
        <f t="shared" si="131"/>
        <v>0</v>
      </c>
      <c r="BH290" s="42">
        <f t="shared" si="131"/>
        <v>0</v>
      </c>
      <c r="BI290" s="42">
        <f t="shared" si="131"/>
        <v>0</v>
      </c>
      <c r="BJ290" s="42">
        <f t="shared" si="131"/>
        <v>3548</v>
      </c>
      <c r="BK290" s="42">
        <f t="shared" si="131"/>
        <v>0</v>
      </c>
      <c r="BL290" s="42">
        <f t="shared" si="131"/>
        <v>0</v>
      </c>
      <c r="BM290" s="15">
        <f t="shared" si="131"/>
        <v>0</v>
      </c>
    </row>
    <row r="291" spans="1:65" outlineLevel="2">
      <c r="A291" s="187" t="s">
        <v>20</v>
      </c>
      <c r="B291" s="188"/>
      <c r="C291" s="51">
        <f>IFERROR(SUBTOTAL(1,C258:C288),"")</f>
        <v>459579.96774193546</v>
      </c>
      <c r="D291" s="61">
        <f t="shared" ref="D291:BM291" si="132">IFERROR(SUBTOTAL(1,D258:D288),"")</f>
        <v>36.570967741935469</v>
      </c>
      <c r="E291" s="12">
        <f t="shared" si="132"/>
        <v>33.903225806451616</v>
      </c>
      <c r="F291" s="12">
        <f t="shared" si="132"/>
        <v>36.967741935483872</v>
      </c>
      <c r="G291" s="12">
        <f t="shared" si="132"/>
        <v>39.806451612903224</v>
      </c>
      <c r="H291" s="12">
        <f t="shared" si="132"/>
        <v>37.516129032258064</v>
      </c>
      <c r="I291" s="12">
        <f t="shared" si="132"/>
        <v>32.903225806451616</v>
      </c>
      <c r="J291" s="12">
        <f t="shared" si="132"/>
        <v>35.967741935483872</v>
      </c>
      <c r="K291" s="12">
        <f t="shared" si="132"/>
        <v>38.806451612903224</v>
      </c>
      <c r="L291" s="12">
        <f t="shared" si="132"/>
        <v>36.516129032258064</v>
      </c>
      <c r="M291" s="72">
        <f t="shared" si="132"/>
        <v>7.0250000000000004</v>
      </c>
      <c r="N291" s="83">
        <f t="shared" si="132"/>
        <v>6.9749999999999996</v>
      </c>
      <c r="O291" s="83">
        <f t="shared" si="132"/>
        <v>6.9749999999999996</v>
      </c>
      <c r="P291" s="83">
        <f t="shared" si="132"/>
        <v>7.0250000000000004</v>
      </c>
      <c r="Q291" s="83">
        <f t="shared" si="132"/>
        <v>7.05</v>
      </c>
      <c r="R291" s="83">
        <f t="shared" si="132"/>
        <v>7.0250000000000004</v>
      </c>
      <c r="S291" s="83">
        <f t="shared" si="132"/>
        <v>7</v>
      </c>
      <c r="T291" s="83" t="str">
        <f t="shared" si="132"/>
        <v/>
      </c>
      <c r="U291" s="83" t="str">
        <f t="shared" si="132"/>
        <v/>
      </c>
      <c r="V291" s="6" t="str">
        <f t="shared" si="132"/>
        <v/>
      </c>
      <c r="W291" s="41" t="str">
        <f t="shared" si="132"/>
        <v/>
      </c>
      <c r="X291" s="41" t="str">
        <f t="shared" si="132"/>
        <v/>
      </c>
      <c r="Y291" s="41" t="str">
        <f t="shared" si="132"/>
        <v/>
      </c>
      <c r="Z291" s="41" t="str">
        <f t="shared" si="132"/>
        <v/>
      </c>
      <c r="AA291" s="41" t="str">
        <f t="shared" si="132"/>
        <v/>
      </c>
      <c r="AB291" s="41" t="str">
        <f t="shared" si="132"/>
        <v/>
      </c>
      <c r="AC291" s="41" t="str">
        <f t="shared" si="132"/>
        <v/>
      </c>
      <c r="AD291" s="41" t="str">
        <f t="shared" si="132"/>
        <v/>
      </c>
      <c r="AE291" s="6" t="str">
        <f t="shared" si="132"/>
        <v/>
      </c>
      <c r="AF291" s="41" t="str">
        <f t="shared" si="132"/>
        <v/>
      </c>
      <c r="AG291" s="41" t="str">
        <f t="shared" si="132"/>
        <v/>
      </c>
      <c r="AH291" s="41" t="str">
        <f t="shared" si="132"/>
        <v/>
      </c>
      <c r="AI291" s="41" t="str">
        <f t="shared" si="132"/>
        <v/>
      </c>
      <c r="AJ291" s="41" t="str">
        <f t="shared" si="132"/>
        <v/>
      </c>
      <c r="AK291" s="41" t="str">
        <f t="shared" si="132"/>
        <v/>
      </c>
      <c r="AL291" s="41" t="str">
        <f t="shared" si="132"/>
        <v/>
      </c>
      <c r="AM291" s="41" t="str">
        <f t="shared" si="132"/>
        <v/>
      </c>
      <c r="AN291" s="41">
        <f t="shared" si="132"/>
        <v>23.259668552322715</v>
      </c>
      <c r="AO291" s="41">
        <f t="shared" si="132"/>
        <v>1739.3870967741937</v>
      </c>
      <c r="AP291" s="110">
        <f t="shared" si="132"/>
        <v>3.2949999999999999</v>
      </c>
      <c r="AQ291" s="111">
        <f t="shared" si="132"/>
        <v>2.2700000000000005</v>
      </c>
      <c r="AR291" s="112">
        <f t="shared" si="132"/>
        <v>68.986570307152689</v>
      </c>
      <c r="AS291" s="112">
        <f t="shared" si="132"/>
        <v>31.013429692847307</v>
      </c>
      <c r="AT291" s="113">
        <f t="shared" si="132"/>
        <v>1679.1290322580646</v>
      </c>
      <c r="AU291" s="114">
        <f t="shared" si="132"/>
        <v>2.1175000000000002</v>
      </c>
      <c r="AV291" s="115">
        <f t="shared" si="132"/>
        <v>1.21</v>
      </c>
      <c r="AW291" s="112">
        <f t="shared" si="132"/>
        <v>57.253109656184243</v>
      </c>
      <c r="AX291" s="112">
        <f t="shared" si="132"/>
        <v>42.746890343815757</v>
      </c>
      <c r="AY291" s="61">
        <f t="shared" si="132"/>
        <v>39.697163802771129</v>
      </c>
      <c r="AZ291" s="97">
        <f t="shared" si="132"/>
        <v>79.080952380952382</v>
      </c>
      <c r="BA291" s="68">
        <f t="shared" si="132"/>
        <v>59.16</v>
      </c>
      <c r="BB291" s="68" t="str">
        <f t="shared" si="132"/>
        <v/>
      </c>
      <c r="BC291" s="68" t="str">
        <f t="shared" si="132"/>
        <v/>
      </c>
      <c r="BD291" s="68" t="str">
        <f t="shared" si="132"/>
        <v/>
      </c>
      <c r="BE291" s="15" t="str">
        <f>IFERROR(SUBTOTAL(1,BE258:BE288),"")</f>
        <v/>
      </c>
      <c r="BF291" s="6">
        <f t="shared" si="132"/>
        <v>11133.741935483871</v>
      </c>
      <c r="BG291" s="41">
        <f t="shared" si="132"/>
        <v>700.9677419354839</v>
      </c>
      <c r="BH291" s="42" t="str">
        <f t="shared" si="132"/>
        <v/>
      </c>
      <c r="BI291" s="42" t="str">
        <f t="shared" si="132"/>
        <v/>
      </c>
      <c r="BJ291" s="42">
        <f t="shared" si="132"/>
        <v>10432.774193548386</v>
      </c>
      <c r="BK291" s="42" t="str">
        <f t="shared" si="132"/>
        <v/>
      </c>
      <c r="BL291" s="42" t="str">
        <f t="shared" si="132"/>
        <v/>
      </c>
      <c r="BM291" s="15" t="str">
        <f t="shared" si="132"/>
        <v/>
      </c>
    </row>
    <row r="292" spans="1:65" ht="17.25" outlineLevel="1" thickBot="1">
      <c r="A292" s="189" t="s">
        <v>53</v>
      </c>
      <c r="B292" s="190"/>
      <c r="C292" s="52">
        <f>SUBTOTAL(9,C258:C288)</f>
        <v>14246979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53921</v>
      </c>
      <c r="AP292" s="116"/>
      <c r="AQ292" s="117"/>
      <c r="AR292" s="118"/>
      <c r="AS292" s="118"/>
      <c r="AT292" s="119">
        <f>SUBTOTAL(9,AT258:AT288)</f>
        <v>52053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33">SUBTOTAL(9,BF258:BF288)</f>
        <v>345146</v>
      </c>
      <c r="BG292" s="43">
        <f t="shared" si="133"/>
        <v>21730</v>
      </c>
      <c r="BH292" s="44">
        <f t="shared" si="133"/>
        <v>0</v>
      </c>
      <c r="BI292" s="44">
        <f t="shared" si="133"/>
        <v>0</v>
      </c>
      <c r="BJ292" s="44">
        <f t="shared" si="133"/>
        <v>323416</v>
      </c>
      <c r="BK292" s="44">
        <f t="shared" si="133"/>
        <v>0</v>
      </c>
      <c r="BL292" s="44">
        <f t="shared" si="133"/>
        <v>0</v>
      </c>
      <c r="BM292" s="16">
        <f t="shared" si="133"/>
        <v>0</v>
      </c>
    </row>
    <row r="293" spans="1:65" outlineLevel="5">
      <c r="A293" s="21">
        <f t="shared" si="113"/>
        <v>9</v>
      </c>
      <c r="B293" s="33">
        <f>B288+1</f>
        <v>44440</v>
      </c>
      <c r="C293" s="51">
        <v>514196</v>
      </c>
      <c r="D293" s="64">
        <f t="shared" ref="D293:D322" si="134">IFERROR(ROUND(AVERAGE(E293:L293),1),"")</f>
        <v>36</v>
      </c>
      <c r="E293" s="12">
        <v>34</v>
      </c>
      <c r="F293" s="12">
        <v>36</v>
      </c>
      <c r="G293" s="12">
        <v>39</v>
      </c>
      <c r="H293" s="12">
        <v>37</v>
      </c>
      <c r="I293" s="12">
        <v>33</v>
      </c>
      <c r="J293" s="12">
        <v>35</v>
      </c>
      <c r="K293" s="12">
        <v>38</v>
      </c>
      <c r="L293" s="12">
        <v>36</v>
      </c>
      <c r="M293" s="74" t="str">
        <f t="shared" ref="M293:M322" si="135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36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37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5">
        <f t="shared" ref="AN293:AN322" si="138">39880/AO293</f>
        <v>23.569739952718678</v>
      </c>
      <c r="AO293" s="41">
        <v>1692</v>
      </c>
      <c r="AP293" s="110"/>
      <c r="AQ293" s="111"/>
      <c r="AR293" s="126" t="str">
        <f t="shared" ref="AR293:AR322" si="139">IFERROR(AQ293/AP293*100,"")</f>
        <v/>
      </c>
      <c r="AS293" s="126" t="str">
        <f t="shared" ref="AS293:AS322" si="140">IFERROR(100-AR293,"")</f>
        <v/>
      </c>
      <c r="AT293" s="127">
        <v>1730</v>
      </c>
      <c r="AU293" s="128"/>
      <c r="AV293" s="129"/>
      <c r="AW293" s="126" t="str">
        <f t="shared" ref="AW293:AW322" si="141">IFERROR(AV293/AU293*100,"")</f>
        <v/>
      </c>
      <c r="AX293" s="126" t="str">
        <f t="shared" ref="AX293:AX322" si="142">IFERROR(100-AW293,"")</f>
        <v/>
      </c>
      <c r="AY293" s="64" t="str">
        <f t="shared" ref="AY293:AY322" si="143">IFERROR((1-((AW293*AS293)/(AX293*AR293)))*100,"")</f>
        <v/>
      </c>
      <c r="AZ293" s="97">
        <v>80</v>
      </c>
      <c r="BA293" s="68"/>
      <c r="BB293" s="68"/>
      <c r="BC293" s="68"/>
      <c r="BD293" s="68"/>
      <c r="BE293" s="15"/>
      <c r="BF293" s="5">
        <f t="shared" ref="BF293:BF322" si="144">IF(SUM(BG293:BM293)=0,"",SUM(BG293:BM293))</f>
        <v>10729</v>
      </c>
      <c r="BG293" s="42">
        <v>0</v>
      </c>
      <c r="BH293" s="42"/>
      <c r="BI293" s="42"/>
      <c r="BJ293" s="42">
        <v>10729</v>
      </c>
      <c r="BK293" s="42"/>
      <c r="BL293" s="42"/>
      <c r="BM293" s="15"/>
    </row>
    <row r="294" spans="1:65" outlineLevel="5">
      <c r="A294" s="22">
        <f t="shared" si="113"/>
        <v>9</v>
      </c>
      <c r="B294" s="9">
        <f t="shared" si="129"/>
        <v>44441</v>
      </c>
      <c r="C294" s="51">
        <v>571096</v>
      </c>
      <c r="D294" s="64">
        <f t="shared" si="134"/>
        <v>36</v>
      </c>
      <c r="E294" s="12">
        <v>34</v>
      </c>
      <c r="F294" s="12">
        <v>36</v>
      </c>
      <c r="G294" s="12">
        <v>39</v>
      </c>
      <c r="H294" s="12">
        <v>37</v>
      </c>
      <c r="I294" s="12">
        <v>33</v>
      </c>
      <c r="J294" s="12">
        <v>35</v>
      </c>
      <c r="K294" s="12">
        <v>38</v>
      </c>
      <c r="L294" s="12">
        <v>36</v>
      </c>
      <c r="M294" s="74">
        <f t="shared" si="135"/>
        <v>7</v>
      </c>
      <c r="N294" s="83">
        <v>6.9</v>
      </c>
      <c r="O294" s="83">
        <v>7</v>
      </c>
      <c r="P294" s="83">
        <v>7.1</v>
      </c>
      <c r="Q294" s="83">
        <v>7</v>
      </c>
      <c r="R294" s="83">
        <v>6.9</v>
      </c>
      <c r="S294" s="83">
        <v>6.9</v>
      </c>
      <c r="T294" s="83"/>
      <c r="U294" s="83"/>
      <c r="V294" s="5" t="str">
        <f t="shared" si="136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37"/>
        <v/>
      </c>
      <c r="AF294" s="41"/>
      <c r="AG294" s="41"/>
      <c r="AH294" s="41"/>
      <c r="AI294" s="41"/>
      <c r="AJ294" s="41"/>
      <c r="AK294" s="41"/>
      <c r="AL294" s="41"/>
      <c r="AM294" s="41"/>
      <c r="AN294" s="45">
        <f t="shared" si="138"/>
        <v>20.090680100755666</v>
      </c>
      <c r="AO294" s="41">
        <v>1985</v>
      </c>
      <c r="AP294" s="110">
        <v>2.93</v>
      </c>
      <c r="AQ294" s="111">
        <v>2.09</v>
      </c>
      <c r="AR294" s="126">
        <f t="shared" si="139"/>
        <v>71.331058020477812</v>
      </c>
      <c r="AS294" s="126">
        <f t="shared" si="140"/>
        <v>28.668941979522188</v>
      </c>
      <c r="AT294" s="127">
        <v>1711</v>
      </c>
      <c r="AU294" s="128">
        <v>2.15</v>
      </c>
      <c r="AV294" s="129">
        <v>1.26</v>
      </c>
      <c r="AW294" s="126">
        <f t="shared" si="141"/>
        <v>58.604651162790702</v>
      </c>
      <c r="AX294" s="126">
        <f t="shared" si="142"/>
        <v>41.395348837209298</v>
      </c>
      <c r="AY294" s="64">
        <f t="shared" si="143"/>
        <v>43.099833342293401</v>
      </c>
      <c r="AZ294" s="97">
        <v>78.099999999999994</v>
      </c>
      <c r="BA294" s="68"/>
      <c r="BB294" s="68"/>
      <c r="BC294" s="68"/>
      <c r="BD294" s="68"/>
      <c r="BE294" s="15"/>
      <c r="BF294" s="5">
        <f t="shared" si="144"/>
        <v>9996</v>
      </c>
      <c r="BG294" s="42">
        <v>0</v>
      </c>
      <c r="BH294" s="42"/>
      <c r="BI294" s="42"/>
      <c r="BJ294" s="42">
        <v>9996</v>
      </c>
      <c r="BK294" s="42"/>
      <c r="BL294" s="42"/>
      <c r="BM294" s="15"/>
    </row>
    <row r="295" spans="1:65" outlineLevel="5">
      <c r="A295" s="22">
        <f t="shared" si="113"/>
        <v>9</v>
      </c>
      <c r="B295" s="9">
        <f t="shared" si="129"/>
        <v>44442</v>
      </c>
      <c r="C295" s="51">
        <v>539538</v>
      </c>
      <c r="D295" s="64">
        <f t="shared" si="134"/>
        <v>35.799999999999997</v>
      </c>
      <c r="E295" s="12">
        <v>33</v>
      </c>
      <c r="F295" s="12">
        <v>36</v>
      </c>
      <c r="G295" s="12">
        <v>39</v>
      </c>
      <c r="H295" s="12">
        <v>37</v>
      </c>
      <c r="I295" s="12">
        <v>32</v>
      </c>
      <c r="J295" s="12">
        <v>35</v>
      </c>
      <c r="K295" s="12">
        <v>38</v>
      </c>
      <c r="L295" s="12">
        <v>36</v>
      </c>
      <c r="M295" s="74" t="str">
        <f t="shared" si="135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36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37"/>
        <v/>
      </c>
      <c r="AF295" s="41"/>
      <c r="AG295" s="41"/>
      <c r="AH295" s="41"/>
      <c r="AI295" s="41"/>
      <c r="AJ295" s="41"/>
      <c r="AK295" s="41"/>
      <c r="AL295" s="41"/>
      <c r="AM295" s="41"/>
      <c r="AN295" s="45">
        <f t="shared" si="138"/>
        <v>21.936193619361937</v>
      </c>
      <c r="AO295" s="41">
        <v>1818</v>
      </c>
      <c r="AP295" s="110"/>
      <c r="AQ295" s="111"/>
      <c r="AR295" s="126" t="str">
        <f t="shared" si="139"/>
        <v/>
      </c>
      <c r="AS295" s="126" t="str">
        <f t="shared" si="140"/>
        <v/>
      </c>
      <c r="AT295" s="127">
        <v>1720</v>
      </c>
      <c r="AU295" s="128"/>
      <c r="AV295" s="129"/>
      <c r="AW295" s="126" t="str">
        <f t="shared" si="141"/>
        <v/>
      </c>
      <c r="AX295" s="126" t="str">
        <f t="shared" si="142"/>
        <v/>
      </c>
      <c r="AY295" s="64" t="str">
        <f t="shared" si="143"/>
        <v/>
      </c>
      <c r="AZ295" s="97">
        <v>78</v>
      </c>
      <c r="BA295" s="68"/>
      <c r="BB295" s="68"/>
      <c r="BC295" s="68"/>
      <c r="BD295" s="68"/>
      <c r="BE295" s="15"/>
      <c r="BF295" s="5">
        <f t="shared" si="144"/>
        <v>10289</v>
      </c>
      <c r="BG295" s="42">
        <v>0</v>
      </c>
      <c r="BH295" s="42"/>
      <c r="BI295" s="42"/>
      <c r="BJ295" s="42">
        <v>10289</v>
      </c>
      <c r="BK295" s="42"/>
      <c r="BL295" s="42"/>
      <c r="BM295" s="15"/>
    </row>
    <row r="296" spans="1:65" outlineLevel="5">
      <c r="A296" s="22">
        <f t="shared" si="113"/>
        <v>9</v>
      </c>
      <c r="B296" s="9">
        <f t="shared" si="129"/>
        <v>44443</v>
      </c>
      <c r="C296" s="51">
        <v>477349</v>
      </c>
      <c r="D296" s="64">
        <f t="shared" si="134"/>
        <v>35.799999999999997</v>
      </c>
      <c r="E296" s="12">
        <v>33</v>
      </c>
      <c r="F296" s="12">
        <v>36</v>
      </c>
      <c r="G296" s="12">
        <v>39</v>
      </c>
      <c r="H296" s="12">
        <v>37</v>
      </c>
      <c r="I296" s="12">
        <v>32</v>
      </c>
      <c r="J296" s="12">
        <v>35</v>
      </c>
      <c r="K296" s="12">
        <v>38</v>
      </c>
      <c r="L296" s="12">
        <v>36</v>
      </c>
      <c r="M296" s="74" t="str">
        <f t="shared" si="135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36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37"/>
        <v/>
      </c>
      <c r="AF296" s="41"/>
      <c r="AG296" s="41"/>
      <c r="AH296" s="41"/>
      <c r="AI296" s="41"/>
      <c r="AJ296" s="41"/>
      <c r="AK296" s="41"/>
      <c r="AL296" s="41"/>
      <c r="AM296" s="41"/>
      <c r="AN296" s="45">
        <f t="shared" si="138"/>
        <v>22.155555555555555</v>
      </c>
      <c r="AO296" s="41">
        <v>1800</v>
      </c>
      <c r="AP296" s="110"/>
      <c r="AQ296" s="111"/>
      <c r="AR296" s="126" t="str">
        <f t="shared" si="139"/>
        <v/>
      </c>
      <c r="AS296" s="126" t="str">
        <f t="shared" si="140"/>
        <v/>
      </c>
      <c r="AT296" s="127">
        <v>1729</v>
      </c>
      <c r="AU296" s="128"/>
      <c r="AV296" s="129"/>
      <c r="AW296" s="126" t="str">
        <f t="shared" si="141"/>
        <v/>
      </c>
      <c r="AX296" s="126" t="str">
        <f t="shared" si="142"/>
        <v/>
      </c>
      <c r="AY296" s="64" t="str">
        <f t="shared" si="143"/>
        <v/>
      </c>
      <c r="AZ296" s="97"/>
      <c r="BA296" s="68"/>
      <c r="BB296" s="68"/>
      <c r="BC296" s="68"/>
      <c r="BD296" s="68"/>
      <c r="BE296" s="15"/>
      <c r="BF296" s="5">
        <f t="shared" si="144"/>
        <v>10233</v>
      </c>
      <c r="BG296" s="42">
        <v>0</v>
      </c>
      <c r="BH296" s="42"/>
      <c r="BI296" s="42"/>
      <c r="BJ296" s="42">
        <v>10233</v>
      </c>
      <c r="BK296" s="42"/>
      <c r="BL296" s="42"/>
      <c r="BM296" s="15"/>
    </row>
    <row r="297" spans="1:65" outlineLevel="5">
      <c r="A297" s="22">
        <f t="shared" si="113"/>
        <v>9</v>
      </c>
      <c r="B297" s="9">
        <f t="shared" si="129"/>
        <v>44444</v>
      </c>
      <c r="C297" s="51">
        <v>462836</v>
      </c>
      <c r="D297" s="64">
        <f t="shared" si="134"/>
        <v>35.799999999999997</v>
      </c>
      <c r="E297" s="12">
        <v>33</v>
      </c>
      <c r="F297" s="12">
        <v>36</v>
      </c>
      <c r="G297" s="12">
        <v>39</v>
      </c>
      <c r="H297" s="12">
        <v>37</v>
      </c>
      <c r="I297" s="12">
        <v>32</v>
      </c>
      <c r="J297" s="12">
        <v>35</v>
      </c>
      <c r="K297" s="12">
        <v>38</v>
      </c>
      <c r="L297" s="12">
        <v>36</v>
      </c>
      <c r="M297" s="74" t="str">
        <f t="shared" si="135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36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37"/>
        <v/>
      </c>
      <c r="AF297" s="41"/>
      <c r="AG297" s="41"/>
      <c r="AH297" s="41"/>
      <c r="AI297" s="41"/>
      <c r="AJ297" s="41"/>
      <c r="AK297" s="41"/>
      <c r="AL297" s="41"/>
      <c r="AM297" s="41"/>
      <c r="AN297" s="45">
        <f t="shared" si="138"/>
        <v>19.655002464268112</v>
      </c>
      <c r="AO297" s="41">
        <v>2029</v>
      </c>
      <c r="AP297" s="110"/>
      <c r="AQ297" s="111"/>
      <c r="AR297" s="126" t="str">
        <f t="shared" si="139"/>
        <v/>
      </c>
      <c r="AS297" s="126" t="str">
        <f t="shared" si="140"/>
        <v/>
      </c>
      <c r="AT297" s="127">
        <v>1724</v>
      </c>
      <c r="AU297" s="128"/>
      <c r="AV297" s="129"/>
      <c r="AW297" s="126" t="str">
        <f t="shared" si="141"/>
        <v/>
      </c>
      <c r="AX297" s="126" t="str">
        <f t="shared" si="142"/>
        <v/>
      </c>
      <c r="AY297" s="64" t="str">
        <f t="shared" si="143"/>
        <v/>
      </c>
      <c r="AZ297" s="97"/>
      <c r="BA297" s="68"/>
      <c r="BB297" s="68"/>
      <c r="BC297" s="68"/>
      <c r="BD297" s="68"/>
      <c r="BE297" s="15"/>
      <c r="BF297" s="5">
        <f t="shared" si="144"/>
        <v>9010</v>
      </c>
      <c r="BG297" s="42">
        <v>0</v>
      </c>
      <c r="BH297" s="42"/>
      <c r="BI297" s="42"/>
      <c r="BJ297" s="42">
        <v>9010</v>
      </c>
      <c r="BK297" s="42"/>
      <c r="BL297" s="42"/>
      <c r="BM297" s="15"/>
    </row>
    <row r="298" spans="1:65" outlineLevel="5">
      <c r="A298" s="22">
        <f t="shared" si="113"/>
        <v>9</v>
      </c>
      <c r="B298" s="9">
        <f t="shared" si="129"/>
        <v>44445</v>
      </c>
      <c r="C298" s="51">
        <v>466051</v>
      </c>
      <c r="D298" s="64">
        <f t="shared" si="134"/>
        <v>35.5</v>
      </c>
      <c r="E298" s="12">
        <v>33</v>
      </c>
      <c r="F298" s="12">
        <v>36</v>
      </c>
      <c r="G298" s="12">
        <v>39</v>
      </c>
      <c r="H298" s="12">
        <v>36</v>
      </c>
      <c r="I298" s="12">
        <v>32</v>
      </c>
      <c r="J298" s="12">
        <v>35</v>
      </c>
      <c r="K298" s="12">
        <v>38</v>
      </c>
      <c r="L298" s="12">
        <v>35</v>
      </c>
      <c r="M298" s="74" t="str">
        <f t="shared" si="135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36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37"/>
        <v/>
      </c>
      <c r="AF298" s="41"/>
      <c r="AG298" s="41"/>
      <c r="AH298" s="41"/>
      <c r="AI298" s="41"/>
      <c r="AJ298" s="41"/>
      <c r="AK298" s="41"/>
      <c r="AL298" s="41"/>
      <c r="AM298" s="41"/>
      <c r="AN298" s="45">
        <f t="shared" si="138"/>
        <v>22.442318514350028</v>
      </c>
      <c r="AO298" s="41">
        <v>1777</v>
      </c>
      <c r="AP298" s="110"/>
      <c r="AQ298" s="111"/>
      <c r="AR298" s="126" t="str">
        <f t="shared" si="139"/>
        <v/>
      </c>
      <c r="AS298" s="126" t="str">
        <f t="shared" si="140"/>
        <v/>
      </c>
      <c r="AT298" s="127">
        <v>1701</v>
      </c>
      <c r="AU298" s="128"/>
      <c r="AV298" s="129"/>
      <c r="AW298" s="126" t="str">
        <f t="shared" si="141"/>
        <v/>
      </c>
      <c r="AX298" s="126" t="str">
        <f t="shared" si="142"/>
        <v/>
      </c>
      <c r="AY298" s="64" t="str">
        <f t="shared" si="143"/>
        <v/>
      </c>
      <c r="AZ298" s="97">
        <v>78.8</v>
      </c>
      <c r="BA298" s="68"/>
      <c r="BB298" s="68"/>
      <c r="BC298" s="68"/>
      <c r="BD298" s="68"/>
      <c r="BE298" s="15"/>
      <c r="BF298" s="5">
        <f t="shared" si="144"/>
        <v>9840</v>
      </c>
      <c r="BG298" s="42">
        <v>0</v>
      </c>
      <c r="BH298" s="42"/>
      <c r="BI298" s="42"/>
      <c r="BJ298" s="42">
        <v>9840</v>
      </c>
      <c r="BK298" s="42"/>
      <c r="BL298" s="42"/>
      <c r="BM298" s="15"/>
    </row>
    <row r="299" spans="1:65" outlineLevel="5">
      <c r="A299" s="22">
        <f t="shared" si="113"/>
        <v>9</v>
      </c>
      <c r="B299" s="9">
        <f t="shared" si="129"/>
        <v>44446</v>
      </c>
      <c r="C299" s="51">
        <v>472623</v>
      </c>
      <c r="D299" s="64">
        <f t="shared" si="134"/>
        <v>36</v>
      </c>
      <c r="E299" s="12">
        <v>33</v>
      </c>
      <c r="F299" s="12">
        <v>36</v>
      </c>
      <c r="G299" s="12">
        <v>40</v>
      </c>
      <c r="H299" s="12">
        <v>37</v>
      </c>
      <c r="I299" s="12">
        <v>32</v>
      </c>
      <c r="J299" s="12">
        <v>35</v>
      </c>
      <c r="K299" s="12">
        <v>39</v>
      </c>
      <c r="L299" s="12">
        <v>36</v>
      </c>
      <c r="M299" s="74" t="str">
        <f t="shared" si="135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36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37"/>
        <v/>
      </c>
      <c r="AF299" s="41"/>
      <c r="AG299" s="41"/>
      <c r="AH299" s="41"/>
      <c r="AI299" s="41"/>
      <c r="AJ299" s="41"/>
      <c r="AK299" s="41"/>
      <c r="AL299" s="41"/>
      <c r="AM299" s="41"/>
      <c r="AN299" s="45">
        <f t="shared" si="138"/>
        <v>25.433673469387756</v>
      </c>
      <c r="AO299" s="41">
        <v>1568</v>
      </c>
      <c r="AP299" s="110"/>
      <c r="AQ299" s="111"/>
      <c r="AR299" s="126" t="str">
        <f t="shared" si="139"/>
        <v/>
      </c>
      <c r="AS299" s="126" t="str">
        <f t="shared" si="140"/>
        <v/>
      </c>
      <c r="AT299" s="127">
        <v>1422</v>
      </c>
      <c r="AU299" s="128"/>
      <c r="AV299" s="129"/>
      <c r="AW299" s="126" t="str">
        <f t="shared" si="141"/>
        <v/>
      </c>
      <c r="AX299" s="126" t="str">
        <f t="shared" si="142"/>
        <v/>
      </c>
      <c r="AY299" s="64" t="str">
        <f t="shared" si="143"/>
        <v/>
      </c>
      <c r="AZ299" s="97">
        <v>78</v>
      </c>
      <c r="BA299" s="68"/>
      <c r="BB299" s="68"/>
      <c r="BC299" s="68"/>
      <c r="BD299" s="68"/>
      <c r="BE299" s="15"/>
      <c r="BF299" s="5">
        <f t="shared" si="144"/>
        <v>9253</v>
      </c>
      <c r="BG299" s="42">
        <v>5820</v>
      </c>
      <c r="BH299" s="42"/>
      <c r="BI299" s="42"/>
      <c r="BJ299" s="42">
        <v>3433</v>
      </c>
      <c r="BK299" s="42"/>
      <c r="BL299" s="42"/>
      <c r="BM299" s="15"/>
    </row>
    <row r="300" spans="1:65" outlineLevel="5">
      <c r="A300" s="22">
        <f t="shared" si="113"/>
        <v>9</v>
      </c>
      <c r="B300" s="9">
        <f t="shared" si="129"/>
        <v>44447</v>
      </c>
      <c r="C300" s="51">
        <v>465973</v>
      </c>
      <c r="D300" s="64">
        <f t="shared" si="134"/>
        <v>36</v>
      </c>
      <c r="E300" s="12">
        <v>33</v>
      </c>
      <c r="F300" s="12">
        <v>36</v>
      </c>
      <c r="G300" s="12">
        <v>40</v>
      </c>
      <c r="H300" s="12">
        <v>37</v>
      </c>
      <c r="I300" s="12">
        <v>32</v>
      </c>
      <c r="J300" s="12">
        <v>35</v>
      </c>
      <c r="K300" s="12">
        <v>39</v>
      </c>
      <c r="L300" s="12">
        <v>36</v>
      </c>
      <c r="M300" s="74" t="str">
        <f t="shared" si="135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36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37"/>
        <v/>
      </c>
      <c r="AF300" s="41"/>
      <c r="AG300" s="41"/>
      <c r="AH300" s="41"/>
      <c r="AI300" s="41"/>
      <c r="AJ300" s="41"/>
      <c r="AK300" s="41"/>
      <c r="AL300" s="41"/>
      <c r="AM300" s="41"/>
      <c r="AN300" s="45">
        <f t="shared" si="138"/>
        <v>23.092067168500289</v>
      </c>
      <c r="AO300" s="41">
        <v>1727</v>
      </c>
      <c r="AP300" s="110"/>
      <c r="AQ300" s="111"/>
      <c r="AR300" s="126" t="str">
        <f t="shared" si="139"/>
        <v/>
      </c>
      <c r="AS300" s="126" t="str">
        <f t="shared" si="140"/>
        <v/>
      </c>
      <c r="AT300" s="127">
        <v>1787</v>
      </c>
      <c r="AU300" s="128"/>
      <c r="AV300" s="129"/>
      <c r="AW300" s="126" t="str">
        <f t="shared" si="141"/>
        <v/>
      </c>
      <c r="AX300" s="126" t="str">
        <f t="shared" si="142"/>
        <v/>
      </c>
      <c r="AY300" s="64" t="str">
        <f t="shared" si="143"/>
        <v/>
      </c>
      <c r="AZ300" s="97">
        <v>78.400000000000006</v>
      </c>
      <c r="BA300" s="68"/>
      <c r="BB300" s="68"/>
      <c r="BC300" s="68"/>
      <c r="BD300" s="68"/>
      <c r="BE300" s="15"/>
      <c r="BF300" s="5">
        <f t="shared" si="144"/>
        <v>14897</v>
      </c>
      <c r="BG300" s="42">
        <v>11400</v>
      </c>
      <c r="BH300" s="42"/>
      <c r="BI300" s="42"/>
      <c r="BJ300" s="42">
        <v>3497</v>
      </c>
      <c r="BK300" s="42"/>
      <c r="BL300" s="42"/>
      <c r="BM300" s="15"/>
    </row>
    <row r="301" spans="1:65" outlineLevel="5">
      <c r="A301" s="22">
        <f t="shared" si="113"/>
        <v>9</v>
      </c>
      <c r="B301" s="9">
        <f t="shared" si="129"/>
        <v>44448</v>
      </c>
      <c r="C301" s="51">
        <v>456851</v>
      </c>
      <c r="D301" s="64">
        <f t="shared" si="134"/>
        <v>37</v>
      </c>
      <c r="E301" s="12">
        <v>35</v>
      </c>
      <c r="F301" s="12">
        <v>36</v>
      </c>
      <c r="G301" s="12">
        <v>41</v>
      </c>
      <c r="H301" s="12">
        <v>38</v>
      </c>
      <c r="I301" s="12">
        <v>34</v>
      </c>
      <c r="J301" s="12">
        <v>35</v>
      </c>
      <c r="K301" s="12">
        <v>40</v>
      </c>
      <c r="L301" s="12">
        <v>37</v>
      </c>
      <c r="M301" s="74">
        <f t="shared" si="135"/>
        <v>7</v>
      </c>
      <c r="N301" s="83">
        <v>6.9</v>
      </c>
      <c r="O301" s="83">
        <v>6.9</v>
      </c>
      <c r="P301" s="83">
        <v>7</v>
      </c>
      <c r="Q301" s="83">
        <v>7</v>
      </c>
      <c r="R301" s="83">
        <v>7.1</v>
      </c>
      <c r="S301" s="83">
        <v>6.9</v>
      </c>
      <c r="T301" s="83"/>
      <c r="U301" s="83"/>
      <c r="V301" s="5" t="str">
        <f t="shared" si="136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37"/>
        <v/>
      </c>
      <c r="AF301" s="41"/>
      <c r="AG301" s="41"/>
      <c r="AH301" s="41"/>
      <c r="AI301" s="41"/>
      <c r="AJ301" s="41"/>
      <c r="AK301" s="41"/>
      <c r="AL301" s="41"/>
      <c r="AM301" s="41"/>
      <c r="AN301" s="45">
        <f t="shared" si="138"/>
        <v>21.75668303327878</v>
      </c>
      <c r="AO301" s="41">
        <v>1833</v>
      </c>
      <c r="AP301" s="110">
        <v>3.14</v>
      </c>
      <c r="AQ301" s="111">
        <v>2.17</v>
      </c>
      <c r="AR301" s="126">
        <f t="shared" si="139"/>
        <v>69.108280254777071</v>
      </c>
      <c r="AS301" s="126">
        <f t="shared" si="140"/>
        <v>30.891719745222929</v>
      </c>
      <c r="AT301" s="127">
        <v>1957</v>
      </c>
      <c r="AU301" s="128">
        <v>2.11</v>
      </c>
      <c r="AV301" s="129">
        <v>1.24</v>
      </c>
      <c r="AW301" s="126">
        <f t="shared" si="141"/>
        <v>58.767772511848349</v>
      </c>
      <c r="AX301" s="126">
        <f t="shared" si="142"/>
        <v>41.232227488151651</v>
      </c>
      <c r="AY301" s="64">
        <f t="shared" si="143"/>
        <v>36.288998357963855</v>
      </c>
      <c r="AZ301" s="97">
        <v>79</v>
      </c>
      <c r="BA301" s="68"/>
      <c r="BB301" s="68"/>
      <c r="BC301" s="68"/>
      <c r="BD301" s="68"/>
      <c r="BE301" s="15"/>
      <c r="BF301" s="5">
        <f t="shared" si="144"/>
        <v>17905</v>
      </c>
      <c r="BG301" s="42">
        <v>14400</v>
      </c>
      <c r="BH301" s="42"/>
      <c r="BI301" s="42"/>
      <c r="BJ301" s="42">
        <v>3505</v>
      </c>
      <c r="BK301" s="42"/>
      <c r="BL301" s="42"/>
      <c r="BM301" s="15"/>
    </row>
    <row r="302" spans="1:65" outlineLevel="5">
      <c r="A302" s="22">
        <f t="shared" si="113"/>
        <v>9</v>
      </c>
      <c r="B302" s="9">
        <f t="shared" si="129"/>
        <v>44449</v>
      </c>
      <c r="C302" s="51">
        <v>444297</v>
      </c>
      <c r="D302" s="64">
        <f t="shared" si="134"/>
        <v>37.799999999999997</v>
      </c>
      <c r="E302" s="12">
        <v>36</v>
      </c>
      <c r="F302" s="12">
        <v>37</v>
      </c>
      <c r="G302" s="12">
        <v>42</v>
      </c>
      <c r="H302" s="12">
        <v>38</v>
      </c>
      <c r="I302" s="12">
        <v>35</v>
      </c>
      <c r="J302" s="12">
        <v>36</v>
      </c>
      <c r="K302" s="12">
        <v>41</v>
      </c>
      <c r="L302" s="12">
        <v>37</v>
      </c>
      <c r="M302" s="74" t="str">
        <f t="shared" si="135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36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37"/>
        <v/>
      </c>
      <c r="AF302" s="41"/>
      <c r="AG302" s="41"/>
      <c r="AH302" s="41"/>
      <c r="AI302" s="41"/>
      <c r="AJ302" s="41"/>
      <c r="AK302" s="41"/>
      <c r="AL302" s="41"/>
      <c r="AM302" s="41"/>
      <c r="AN302" s="45">
        <f t="shared" si="138"/>
        <v>19.771938522558255</v>
      </c>
      <c r="AO302" s="41">
        <v>2017</v>
      </c>
      <c r="AP302" s="110"/>
      <c r="AQ302" s="111"/>
      <c r="AR302" s="126" t="str">
        <f t="shared" si="139"/>
        <v/>
      </c>
      <c r="AS302" s="126" t="str">
        <f t="shared" si="140"/>
        <v/>
      </c>
      <c r="AT302" s="127">
        <v>2059</v>
      </c>
      <c r="AU302" s="128"/>
      <c r="AV302" s="129"/>
      <c r="AW302" s="126" t="str">
        <f t="shared" si="141"/>
        <v/>
      </c>
      <c r="AX302" s="126" t="str">
        <f t="shared" si="142"/>
        <v/>
      </c>
      <c r="AY302" s="64" t="str">
        <f t="shared" si="143"/>
        <v/>
      </c>
      <c r="AZ302" s="97">
        <v>78.599999999999994</v>
      </c>
      <c r="BA302" s="68"/>
      <c r="BB302" s="68"/>
      <c r="BC302" s="68"/>
      <c r="BD302" s="68"/>
      <c r="BE302" s="15"/>
      <c r="BF302" s="5">
        <f t="shared" si="144"/>
        <v>16028</v>
      </c>
      <c r="BG302" s="42">
        <v>9500</v>
      </c>
      <c r="BH302" s="42"/>
      <c r="BI302" s="42"/>
      <c r="BJ302" s="42">
        <v>6528</v>
      </c>
      <c r="BK302" s="42"/>
      <c r="BL302" s="42"/>
      <c r="BM302" s="15"/>
    </row>
    <row r="303" spans="1:65" outlineLevel="5">
      <c r="A303" s="22">
        <f t="shared" si="113"/>
        <v>9</v>
      </c>
      <c r="B303" s="9">
        <f t="shared" si="129"/>
        <v>44450</v>
      </c>
      <c r="C303" s="51">
        <v>427195</v>
      </c>
      <c r="D303" s="64">
        <f t="shared" si="134"/>
        <v>37.799999999999997</v>
      </c>
      <c r="E303" s="12">
        <v>36</v>
      </c>
      <c r="F303" s="12">
        <v>37</v>
      </c>
      <c r="G303" s="12">
        <v>42</v>
      </c>
      <c r="H303" s="12">
        <v>38</v>
      </c>
      <c r="I303" s="12">
        <v>35</v>
      </c>
      <c r="J303" s="12">
        <v>36</v>
      </c>
      <c r="K303" s="12">
        <v>41</v>
      </c>
      <c r="L303" s="12">
        <v>37</v>
      </c>
      <c r="M303" s="74" t="str">
        <f t="shared" si="135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36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37"/>
        <v/>
      </c>
      <c r="AF303" s="41"/>
      <c r="AG303" s="41"/>
      <c r="AH303" s="41"/>
      <c r="AI303" s="41"/>
      <c r="AJ303" s="41"/>
      <c r="AK303" s="41"/>
      <c r="AL303" s="41"/>
      <c r="AM303" s="41"/>
      <c r="AN303" s="45">
        <f t="shared" si="138"/>
        <v>22.78857142857143</v>
      </c>
      <c r="AO303" s="41">
        <v>1750</v>
      </c>
      <c r="AP303" s="110"/>
      <c r="AQ303" s="111"/>
      <c r="AR303" s="126" t="str">
        <f t="shared" si="139"/>
        <v/>
      </c>
      <c r="AS303" s="126" t="str">
        <f t="shared" si="140"/>
        <v/>
      </c>
      <c r="AT303" s="127">
        <v>1729</v>
      </c>
      <c r="AU303" s="128"/>
      <c r="AV303" s="129"/>
      <c r="AW303" s="126" t="str">
        <f t="shared" si="141"/>
        <v/>
      </c>
      <c r="AX303" s="126" t="str">
        <f t="shared" si="142"/>
        <v/>
      </c>
      <c r="AY303" s="64" t="str">
        <f t="shared" si="143"/>
        <v/>
      </c>
      <c r="AZ303" s="97"/>
      <c r="BA303" s="68"/>
      <c r="BB303" s="68"/>
      <c r="BC303" s="68"/>
      <c r="BD303" s="68"/>
      <c r="BE303" s="15"/>
      <c r="BF303" s="5">
        <f t="shared" si="144"/>
        <v>6874</v>
      </c>
      <c r="BG303" s="42">
        <v>0</v>
      </c>
      <c r="BH303" s="42"/>
      <c r="BI303" s="42"/>
      <c r="BJ303" s="42">
        <v>6874</v>
      </c>
      <c r="BK303" s="42"/>
      <c r="BL303" s="42"/>
      <c r="BM303" s="15"/>
    </row>
    <row r="304" spans="1:65" outlineLevel="5">
      <c r="A304" s="22">
        <f t="shared" si="113"/>
        <v>9</v>
      </c>
      <c r="B304" s="9">
        <f t="shared" si="129"/>
        <v>44451</v>
      </c>
      <c r="C304" s="51">
        <v>402811</v>
      </c>
      <c r="D304" s="64">
        <f t="shared" si="134"/>
        <v>37</v>
      </c>
      <c r="E304" s="12">
        <v>35</v>
      </c>
      <c r="F304" s="12">
        <v>37</v>
      </c>
      <c r="G304" s="12">
        <v>41</v>
      </c>
      <c r="H304" s="12">
        <v>37</v>
      </c>
      <c r="I304" s="12">
        <v>34</v>
      </c>
      <c r="J304" s="12">
        <v>36</v>
      </c>
      <c r="K304" s="12">
        <v>40</v>
      </c>
      <c r="L304" s="12">
        <v>36</v>
      </c>
      <c r="M304" s="74" t="str">
        <f t="shared" si="135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36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37"/>
        <v/>
      </c>
      <c r="AF304" s="41"/>
      <c r="AG304" s="41"/>
      <c r="AH304" s="41"/>
      <c r="AI304" s="41"/>
      <c r="AJ304" s="41"/>
      <c r="AK304" s="41"/>
      <c r="AL304" s="41"/>
      <c r="AM304" s="41"/>
      <c r="AN304" s="45">
        <f t="shared" si="138"/>
        <v>20.85774058577406</v>
      </c>
      <c r="AO304" s="41">
        <v>1912</v>
      </c>
      <c r="AP304" s="110"/>
      <c r="AQ304" s="111"/>
      <c r="AR304" s="126" t="str">
        <f t="shared" si="139"/>
        <v/>
      </c>
      <c r="AS304" s="126" t="str">
        <f t="shared" si="140"/>
        <v/>
      </c>
      <c r="AT304" s="127">
        <v>1711</v>
      </c>
      <c r="AU304" s="128"/>
      <c r="AV304" s="129"/>
      <c r="AW304" s="126" t="str">
        <f t="shared" si="141"/>
        <v/>
      </c>
      <c r="AX304" s="126" t="str">
        <f t="shared" si="142"/>
        <v/>
      </c>
      <c r="AY304" s="64" t="str">
        <f t="shared" si="143"/>
        <v/>
      </c>
      <c r="AZ304" s="97"/>
      <c r="BA304" s="68"/>
      <c r="BB304" s="68"/>
      <c r="BC304" s="68"/>
      <c r="BD304" s="68"/>
      <c r="BE304" s="15"/>
      <c r="BF304" s="5">
        <f t="shared" si="144"/>
        <v>6398</v>
      </c>
      <c r="BG304" s="42">
        <v>500</v>
      </c>
      <c r="BH304" s="42"/>
      <c r="BI304" s="42"/>
      <c r="BJ304" s="42">
        <v>5898</v>
      </c>
      <c r="BK304" s="42"/>
      <c r="BL304" s="42"/>
      <c r="BM304" s="15"/>
    </row>
    <row r="305" spans="1:65" outlineLevel="5">
      <c r="A305" s="22">
        <f t="shared" si="113"/>
        <v>9</v>
      </c>
      <c r="B305" s="9">
        <f t="shared" si="129"/>
        <v>44452</v>
      </c>
      <c r="C305" s="51">
        <v>413215</v>
      </c>
      <c r="D305" s="64">
        <f t="shared" si="134"/>
        <v>36.799999999999997</v>
      </c>
      <c r="E305" s="12">
        <v>35</v>
      </c>
      <c r="F305" s="12">
        <v>36</v>
      </c>
      <c r="G305" s="12">
        <v>41</v>
      </c>
      <c r="H305" s="12">
        <v>37</v>
      </c>
      <c r="I305" s="12">
        <v>34</v>
      </c>
      <c r="J305" s="12">
        <v>35</v>
      </c>
      <c r="K305" s="12">
        <v>40</v>
      </c>
      <c r="L305" s="12">
        <v>36</v>
      </c>
      <c r="M305" s="74" t="str">
        <f t="shared" si="135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36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37"/>
        <v/>
      </c>
      <c r="AF305" s="41"/>
      <c r="AG305" s="41"/>
      <c r="AH305" s="41"/>
      <c r="AI305" s="41"/>
      <c r="AJ305" s="41"/>
      <c r="AK305" s="41"/>
      <c r="AL305" s="41"/>
      <c r="AM305" s="41"/>
      <c r="AN305" s="45">
        <f t="shared" si="138"/>
        <v>24.451256897608829</v>
      </c>
      <c r="AO305" s="41">
        <v>1631</v>
      </c>
      <c r="AP305" s="110"/>
      <c r="AQ305" s="111"/>
      <c r="AR305" s="126" t="str">
        <f t="shared" si="139"/>
        <v/>
      </c>
      <c r="AS305" s="126" t="str">
        <f t="shared" si="140"/>
        <v/>
      </c>
      <c r="AT305" s="127">
        <v>1725</v>
      </c>
      <c r="AU305" s="128"/>
      <c r="AV305" s="129"/>
      <c r="AW305" s="126" t="str">
        <f t="shared" si="141"/>
        <v/>
      </c>
      <c r="AX305" s="126" t="str">
        <f t="shared" si="142"/>
        <v/>
      </c>
      <c r="AY305" s="64" t="str">
        <f t="shared" si="143"/>
        <v/>
      </c>
      <c r="AZ305" s="97">
        <v>77.900000000000006</v>
      </c>
      <c r="BA305" s="68"/>
      <c r="BB305" s="68"/>
      <c r="BC305" s="68"/>
      <c r="BD305" s="68"/>
      <c r="BE305" s="15"/>
      <c r="BF305" s="5">
        <f t="shared" si="144"/>
        <v>5946</v>
      </c>
      <c r="BG305" s="42">
        <v>0</v>
      </c>
      <c r="BH305" s="42"/>
      <c r="BI305" s="42"/>
      <c r="BJ305" s="42">
        <v>5946</v>
      </c>
      <c r="BK305" s="42"/>
      <c r="BL305" s="42"/>
      <c r="BM305" s="15"/>
    </row>
    <row r="306" spans="1:65" outlineLevel="5">
      <c r="A306" s="22">
        <f t="shared" si="113"/>
        <v>9</v>
      </c>
      <c r="B306" s="9">
        <f t="shared" si="129"/>
        <v>44453</v>
      </c>
      <c r="C306" s="51">
        <v>469893</v>
      </c>
      <c r="D306" s="64">
        <f t="shared" si="134"/>
        <v>36.299999999999997</v>
      </c>
      <c r="E306" s="12">
        <v>34</v>
      </c>
      <c r="F306" s="12">
        <v>36</v>
      </c>
      <c r="G306" s="12">
        <v>40</v>
      </c>
      <c r="H306" s="12">
        <v>37</v>
      </c>
      <c r="I306" s="12">
        <v>33</v>
      </c>
      <c r="J306" s="12">
        <v>35</v>
      </c>
      <c r="K306" s="12">
        <v>39</v>
      </c>
      <c r="L306" s="12">
        <v>36</v>
      </c>
      <c r="M306" s="74" t="str">
        <f t="shared" si="135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36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37"/>
        <v/>
      </c>
      <c r="AF306" s="41"/>
      <c r="AG306" s="41"/>
      <c r="AH306" s="41"/>
      <c r="AI306" s="41"/>
      <c r="AJ306" s="41"/>
      <c r="AK306" s="41"/>
      <c r="AL306" s="41"/>
      <c r="AM306" s="41"/>
      <c r="AN306" s="45">
        <f t="shared" si="138"/>
        <v>19.577810505645559</v>
      </c>
      <c r="AO306" s="41">
        <v>2037</v>
      </c>
      <c r="AP306" s="110"/>
      <c r="AQ306" s="111"/>
      <c r="AR306" s="126" t="str">
        <f t="shared" si="139"/>
        <v/>
      </c>
      <c r="AS306" s="126" t="str">
        <f t="shared" si="140"/>
        <v/>
      </c>
      <c r="AT306" s="127">
        <v>1744</v>
      </c>
      <c r="AU306" s="128"/>
      <c r="AV306" s="129"/>
      <c r="AW306" s="126" t="str">
        <f t="shared" si="141"/>
        <v/>
      </c>
      <c r="AX306" s="126" t="str">
        <f t="shared" si="142"/>
        <v/>
      </c>
      <c r="AY306" s="64" t="str">
        <f t="shared" si="143"/>
        <v/>
      </c>
      <c r="AZ306" s="97">
        <v>77.599999999999994</v>
      </c>
      <c r="BA306" s="68"/>
      <c r="BB306" s="68"/>
      <c r="BC306" s="68"/>
      <c r="BD306" s="68"/>
      <c r="BE306" s="15"/>
      <c r="BF306" s="5">
        <f t="shared" si="144"/>
        <v>6597</v>
      </c>
      <c r="BG306" s="42">
        <v>3100</v>
      </c>
      <c r="BH306" s="42"/>
      <c r="BI306" s="42"/>
      <c r="BJ306" s="42">
        <v>3497</v>
      </c>
      <c r="BK306" s="42"/>
      <c r="BL306" s="42"/>
      <c r="BM306" s="15"/>
    </row>
    <row r="307" spans="1:65" outlineLevel="5">
      <c r="A307" s="22">
        <f t="shared" ref="A307:A378" si="145">MONTH(B307)</f>
        <v>9</v>
      </c>
      <c r="B307" s="9">
        <f t="shared" si="129"/>
        <v>44454</v>
      </c>
      <c r="C307" s="51">
        <v>432630</v>
      </c>
      <c r="D307" s="64">
        <f t="shared" si="134"/>
        <v>36.299999999999997</v>
      </c>
      <c r="E307" s="12">
        <v>34</v>
      </c>
      <c r="F307" s="12">
        <v>36</v>
      </c>
      <c r="G307" s="12">
        <v>40</v>
      </c>
      <c r="H307" s="12">
        <v>37</v>
      </c>
      <c r="I307" s="12">
        <v>33</v>
      </c>
      <c r="J307" s="12">
        <v>35</v>
      </c>
      <c r="K307" s="12">
        <v>39</v>
      </c>
      <c r="L307" s="12">
        <v>36</v>
      </c>
      <c r="M307" s="74">
        <f t="shared" si="135"/>
        <v>6.9</v>
      </c>
      <c r="N307" s="83">
        <v>6.89</v>
      </c>
      <c r="O307" s="83">
        <v>6.84</v>
      </c>
      <c r="P307" s="83">
        <v>6.88</v>
      </c>
      <c r="Q307" s="83">
        <v>6.93</v>
      </c>
      <c r="R307" s="83">
        <v>6.84</v>
      </c>
      <c r="S307" s="83">
        <v>7.12</v>
      </c>
      <c r="T307" s="83"/>
      <c r="U307" s="83"/>
      <c r="V307" s="5" t="str">
        <f t="shared" si="136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37"/>
        <v/>
      </c>
      <c r="AF307" s="41"/>
      <c r="AG307" s="41"/>
      <c r="AH307" s="41"/>
      <c r="AI307" s="41"/>
      <c r="AJ307" s="41"/>
      <c r="AK307" s="41"/>
      <c r="AL307" s="41"/>
      <c r="AM307" s="41"/>
      <c r="AN307" s="45">
        <f t="shared" si="138"/>
        <v>22.254464285714285</v>
      </c>
      <c r="AO307" s="41">
        <v>1792</v>
      </c>
      <c r="AP307" s="110">
        <v>3.6</v>
      </c>
      <c r="AQ307" s="111">
        <v>2.46</v>
      </c>
      <c r="AR307" s="126">
        <f t="shared" si="139"/>
        <v>68.333333333333329</v>
      </c>
      <c r="AS307" s="126">
        <f t="shared" si="140"/>
        <v>31.666666666666671</v>
      </c>
      <c r="AT307" s="127">
        <v>1744</v>
      </c>
      <c r="AU307" s="128">
        <v>2.04</v>
      </c>
      <c r="AV307" s="129">
        <v>1.1399999999999999</v>
      </c>
      <c r="AW307" s="126">
        <f t="shared" si="141"/>
        <v>55.882352941176464</v>
      </c>
      <c r="AX307" s="126">
        <f t="shared" si="142"/>
        <v>44.117647058823536</v>
      </c>
      <c r="AY307" s="64">
        <f t="shared" si="143"/>
        <v>41.300813008130078</v>
      </c>
      <c r="AZ307" s="97">
        <v>79</v>
      </c>
      <c r="BA307" s="68"/>
      <c r="BB307" s="68"/>
      <c r="BC307" s="68"/>
      <c r="BD307" s="68"/>
      <c r="BE307" s="15"/>
      <c r="BF307" s="5">
        <f t="shared" si="144"/>
        <v>6380</v>
      </c>
      <c r="BG307" s="42">
        <v>6380</v>
      </c>
      <c r="BH307" s="42"/>
      <c r="BI307" s="42"/>
      <c r="BJ307" s="42">
        <v>0</v>
      </c>
      <c r="BK307" s="42"/>
      <c r="BL307" s="42"/>
      <c r="BM307" s="15"/>
    </row>
    <row r="308" spans="1:65" outlineLevel="5">
      <c r="A308" s="22">
        <f t="shared" si="145"/>
        <v>9</v>
      </c>
      <c r="B308" s="9">
        <f t="shared" si="129"/>
        <v>44455</v>
      </c>
      <c r="C308" s="51">
        <v>422517</v>
      </c>
      <c r="D308" s="64">
        <f t="shared" si="134"/>
        <v>36.299999999999997</v>
      </c>
      <c r="E308" s="12">
        <v>34</v>
      </c>
      <c r="F308" s="12">
        <v>36</v>
      </c>
      <c r="G308" s="12">
        <v>40</v>
      </c>
      <c r="H308" s="12">
        <v>37</v>
      </c>
      <c r="I308" s="12">
        <v>33</v>
      </c>
      <c r="J308" s="12">
        <v>35</v>
      </c>
      <c r="K308" s="12">
        <v>39</v>
      </c>
      <c r="L308" s="12">
        <v>36</v>
      </c>
      <c r="M308" s="74" t="str">
        <f t="shared" si="135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36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37"/>
        <v/>
      </c>
      <c r="AF308" s="41"/>
      <c r="AG308" s="41"/>
      <c r="AH308" s="41"/>
      <c r="AI308" s="41"/>
      <c r="AJ308" s="41"/>
      <c r="AK308" s="41"/>
      <c r="AL308" s="41"/>
      <c r="AM308" s="41"/>
      <c r="AN308" s="45">
        <f t="shared" si="138"/>
        <v>20.050276520864756</v>
      </c>
      <c r="AO308" s="41">
        <v>1989</v>
      </c>
      <c r="AP308" s="110"/>
      <c r="AQ308" s="111"/>
      <c r="AR308" s="126" t="str">
        <f t="shared" si="139"/>
        <v/>
      </c>
      <c r="AS308" s="126" t="str">
        <f t="shared" si="140"/>
        <v/>
      </c>
      <c r="AT308" s="127">
        <v>1766</v>
      </c>
      <c r="AU308" s="128"/>
      <c r="AV308" s="129"/>
      <c r="AW308" s="126" t="str">
        <f t="shared" si="141"/>
        <v/>
      </c>
      <c r="AX308" s="126" t="str">
        <f t="shared" si="142"/>
        <v/>
      </c>
      <c r="AY308" s="64" t="str">
        <f t="shared" si="143"/>
        <v/>
      </c>
      <c r="AZ308" s="97">
        <v>80</v>
      </c>
      <c r="BA308" s="68"/>
      <c r="BB308" s="68"/>
      <c r="BC308" s="68"/>
      <c r="BD308" s="68"/>
      <c r="BE308" s="15"/>
      <c r="BF308" s="5">
        <f t="shared" si="144"/>
        <v>7901</v>
      </c>
      <c r="BG308" s="42">
        <v>7880</v>
      </c>
      <c r="BH308" s="42"/>
      <c r="BI308" s="42"/>
      <c r="BJ308" s="42">
        <v>21</v>
      </c>
      <c r="BK308" s="42"/>
      <c r="BL308" s="42"/>
      <c r="BM308" s="15"/>
    </row>
    <row r="309" spans="1:65" outlineLevel="5">
      <c r="A309" s="22">
        <f t="shared" si="145"/>
        <v>9</v>
      </c>
      <c r="B309" s="9">
        <f t="shared" si="129"/>
        <v>44456</v>
      </c>
      <c r="C309" s="51">
        <v>531828</v>
      </c>
      <c r="D309" s="64">
        <f t="shared" si="134"/>
        <v>36.299999999999997</v>
      </c>
      <c r="E309" s="12">
        <v>34</v>
      </c>
      <c r="F309" s="12">
        <v>36</v>
      </c>
      <c r="G309" s="12">
        <v>40</v>
      </c>
      <c r="H309" s="12">
        <v>37</v>
      </c>
      <c r="I309" s="12">
        <v>33</v>
      </c>
      <c r="J309" s="12">
        <v>35</v>
      </c>
      <c r="K309" s="12">
        <v>39</v>
      </c>
      <c r="L309" s="12">
        <v>36</v>
      </c>
      <c r="M309" s="74" t="str">
        <f t="shared" si="135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36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37"/>
        <v/>
      </c>
      <c r="AF309" s="41"/>
      <c r="AG309" s="41"/>
      <c r="AH309" s="41"/>
      <c r="AI309" s="41"/>
      <c r="AJ309" s="41"/>
      <c r="AK309" s="41"/>
      <c r="AL309" s="41"/>
      <c r="AM309" s="41"/>
      <c r="AN309" s="45">
        <f t="shared" si="138"/>
        <v>21.996690568119138</v>
      </c>
      <c r="AO309" s="41">
        <v>1813</v>
      </c>
      <c r="AP309" s="110"/>
      <c r="AQ309" s="111"/>
      <c r="AR309" s="126" t="str">
        <f t="shared" si="139"/>
        <v/>
      </c>
      <c r="AS309" s="126" t="str">
        <f t="shared" si="140"/>
        <v/>
      </c>
      <c r="AT309" s="127">
        <v>1759</v>
      </c>
      <c r="AU309" s="128"/>
      <c r="AV309" s="129"/>
      <c r="AW309" s="126" t="str">
        <f t="shared" si="141"/>
        <v/>
      </c>
      <c r="AX309" s="126" t="str">
        <f t="shared" si="142"/>
        <v/>
      </c>
      <c r="AY309" s="64" t="str">
        <f t="shared" si="143"/>
        <v/>
      </c>
      <c r="AZ309" s="97">
        <v>79.2</v>
      </c>
      <c r="BA309" s="68"/>
      <c r="BB309" s="68"/>
      <c r="BC309" s="68"/>
      <c r="BD309" s="68"/>
      <c r="BE309" s="15"/>
      <c r="BF309" s="5">
        <f t="shared" si="144"/>
        <v>6000</v>
      </c>
      <c r="BG309" s="42">
        <v>6000</v>
      </c>
      <c r="BH309" s="42"/>
      <c r="BI309" s="42"/>
      <c r="BJ309" s="42">
        <v>0</v>
      </c>
      <c r="BK309" s="42"/>
      <c r="BL309" s="42"/>
      <c r="BM309" s="15"/>
    </row>
    <row r="310" spans="1:65" outlineLevel="5">
      <c r="A310" s="22">
        <f t="shared" si="145"/>
        <v>9</v>
      </c>
      <c r="B310" s="9">
        <f t="shared" si="129"/>
        <v>44457</v>
      </c>
      <c r="C310" s="51">
        <v>503624</v>
      </c>
      <c r="D310" s="64">
        <f t="shared" si="134"/>
        <v>36.299999999999997</v>
      </c>
      <c r="E310" s="12">
        <v>34</v>
      </c>
      <c r="F310" s="12">
        <v>36</v>
      </c>
      <c r="G310" s="12">
        <v>40</v>
      </c>
      <c r="H310" s="12">
        <v>37</v>
      </c>
      <c r="I310" s="12">
        <v>33</v>
      </c>
      <c r="J310" s="12">
        <v>35</v>
      </c>
      <c r="K310" s="12">
        <v>39</v>
      </c>
      <c r="L310" s="12">
        <v>36</v>
      </c>
      <c r="M310" s="74" t="str">
        <f t="shared" si="135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36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37"/>
        <v/>
      </c>
      <c r="AF310" s="41"/>
      <c r="AG310" s="41"/>
      <c r="AH310" s="41"/>
      <c r="AI310" s="41"/>
      <c r="AJ310" s="41"/>
      <c r="AK310" s="41"/>
      <c r="AL310" s="41"/>
      <c r="AM310" s="41"/>
      <c r="AN310" s="45">
        <f t="shared" si="138"/>
        <v>21.685698749320284</v>
      </c>
      <c r="AO310" s="41">
        <v>1839</v>
      </c>
      <c r="AP310" s="110"/>
      <c r="AQ310" s="111"/>
      <c r="AR310" s="126" t="str">
        <f t="shared" si="139"/>
        <v/>
      </c>
      <c r="AS310" s="126" t="str">
        <f t="shared" si="140"/>
        <v/>
      </c>
      <c r="AT310" s="127">
        <v>1743</v>
      </c>
      <c r="AU310" s="128"/>
      <c r="AV310" s="129"/>
      <c r="AW310" s="126" t="str">
        <f t="shared" si="141"/>
        <v/>
      </c>
      <c r="AX310" s="126" t="str">
        <f t="shared" si="142"/>
        <v/>
      </c>
      <c r="AY310" s="64" t="str">
        <f t="shared" si="143"/>
        <v/>
      </c>
      <c r="AZ310" s="97"/>
      <c r="BA310" s="68"/>
      <c r="BB310" s="68"/>
      <c r="BC310" s="68"/>
      <c r="BD310" s="68"/>
      <c r="BE310" s="15"/>
      <c r="BF310" s="5">
        <f t="shared" si="144"/>
        <v>6000</v>
      </c>
      <c r="BG310" s="42">
        <v>6000</v>
      </c>
      <c r="BH310" s="42"/>
      <c r="BI310" s="42"/>
      <c r="BJ310" s="42">
        <v>0</v>
      </c>
      <c r="BK310" s="42"/>
      <c r="BL310" s="42"/>
      <c r="BM310" s="15"/>
    </row>
    <row r="311" spans="1:65" outlineLevel="5">
      <c r="A311" s="22">
        <f t="shared" si="145"/>
        <v>9</v>
      </c>
      <c r="B311" s="9">
        <f t="shared" si="129"/>
        <v>44458</v>
      </c>
      <c r="C311" s="51">
        <v>451685</v>
      </c>
      <c r="D311" s="64">
        <f t="shared" si="134"/>
        <v>36.299999999999997</v>
      </c>
      <c r="E311" s="12">
        <v>34</v>
      </c>
      <c r="F311" s="12">
        <v>36</v>
      </c>
      <c r="G311" s="12">
        <v>40</v>
      </c>
      <c r="H311" s="12">
        <v>37</v>
      </c>
      <c r="I311" s="12">
        <v>33</v>
      </c>
      <c r="J311" s="12">
        <v>35</v>
      </c>
      <c r="K311" s="12">
        <v>39</v>
      </c>
      <c r="L311" s="12">
        <v>36</v>
      </c>
      <c r="M311" s="74" t="str">
        <f t="shared" si="135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36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37"/>
        <v/>
      </c>
      <c r="AF311" s="41"/>
      <c r="AG311" s="41"/>
      <c r="AH311" s="41"/>
      <c r="AI311" s="41"/>
      <c r="AJ311" s="41"/>
      <c r="AK311" s="41"/>
      <c r="AL311" s="41"/>
      <c r="AM311" s="41"/>
      <c r="AN311" s="45">
        <f t="shared" si="138"/>
        <v>19.969954932398597</v>
      </c>
      <c r="AO311" s="41">
        <v>1997</v>
      </c>
      <c r="AP311" s="110"/>
      <c r="AQ311" s="111"/>
      <c r="AR311" s="126" t="str">
        <f t="shared" si="139"/>
        <v/>
      </c>
      <c r="AS311" s="126" t="str">
        <f t="shared" si="140"/>
        <v/>
      </c>
      <c r="AT311" s="127">
        <v>1749</v>
      </c>
      <c r="AU311" s="128"/>
      <c r="AV311" s="129"/>
      <c r="AW311" s="126" t="str">
        <f t="shared" si="141"/>
        <v/>
      </c>
      <c r="AX311" s="126" t="str">
        <f t="shared" si="142"/>
        <v/>
      </c>
      <c r="AY311" s="64" t="str">
        <f t="shared" si="143"/>
        <v/>
      </c>
      <c r="AZ311" s="97"/>
      <c r="BA311" s="68"/>
      <c r="BB311" s="68"/>
      <c r="BC311" s="68"/>
      <c r="BD311" s="68"/>
      <c r="BE311" s="15"/>
      <c r="BF311" s="5">
        <f t="shared" si="144"/>
        <v>6000</v>
      </c>
      <c r="BG311" s="42">
        <v>6000</v>
      </c>
      <c r="BH311" s="42"/>
      <c r="BI311" s="42"/>
      <c r="BJ311" s="42">
        <v>0</v>
      </c>
      <c r="BK311" s="42"/>
      <c r="BL311" s="42"/>
      <c r="BM311" s="15"/>
    </row>
    <row r="312" spans="1:65" outlineLevel="5">
      <c r="A312" s="22">
        <f t="shared" si="145"/>
        <v>9</v>
      </c>
      <c r="B312" s="9">
        <f t="shared" si="129"/>
        <v>44459</v>
      </c>
      <c r="C312" s="51">
        <v>443549</v>
      </c>
      <c r="D312" s="64">
        <f t="shared" si="134"/>
        <v>36.299999999999997</v>
      </c>
      <c r="E312" s="12">
        <v>34</v>
      </c>
      <c r="F312" s="12">
        <v>36</v>
      </c>
      <c r="G312" s="12">
        <v>40</v>
      </c>
      <c r="H312" s="12">
        <v>37</v>
      </c>
      <c r="I312" s="12">
        <v>33</v>
      </c>
      <c r="J312" s="12">
        <v>35</v>
      </c>
      <c r="K312" s="12">
        <v>39</v>
      </c>
      <c r="L312" s="12">
        <v>36</v>
      </c>
      <c r="M312" s="74" t="str">
        <f t="shared" si="135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36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37"/>
        <v/>
      </c>
      <c r="AF312" s="41"/>
      <c r="AG312" s="41"/>
      <c r="AH312" s="41"/>
      <c r="AI312" s="41"/>
      <c r="AJ312" s="41"/>
      <c r="AK312" s="41"/>
      <c r="AL312" s="41"/>
      <c r="AM312" s="41"/>
      <c r="AN312" s="45">
        <f t="shared" si="138"/>
        <v>22.998846597462514</v>
      </c>
      <c r="AO312" s="41">
        <v>1734</v>
      </c>
      <c r="AP312" s="110"/>
      <c r="AQ312" s="111"/>
      <c r="AR312" s="126" t="str">
        <f t="shared" si="139"/>
        <v/>
      </c>
      <c r="AS312" s="126" t="str">
        <f t="shared" si="140"/>
        <v/>
      </c>
      <c r="AT312" s="127">
        <v>1762</v>
      </c>
      <c r="AU312" s="128"/>
      <c r="AV312" s="129"/>
      <c r="AW312" s="126" t="str">
        <f t="shared" si="141"/>
        <v/>
      </c>
      <c r="AX312" s="126" t="str">
        <f t="shared" si="142"/>
        <v/>
      </c>
      <c r="AY312" s="64" t="str">
        <f t="shared" si="143"/>
        <v/>
      </c>
      <c r="AZ312" s="97"/>
      <c r="BA312" s="68"/>
      <c r="BB312" s="68"/>
      <c r="BC312" s="68"/>
      <c r="BD312" s="68"/>
      <c r="BE312" s="15"/>
      <c r="BF312" s="5">
        <f t="shared" si="144"/>
        <v>6000</v>
      </c>
      <c r="BG312" s="42">
        <v>6000</v>
      </c>
      <c r="BH312" s="42"/>
      <c r="BI312" s="42"/>
      <c r="BJ312" s="42">
        <v>0</v>
      </c>
      <c r="BK312" s="42"/>
      <c r="BL312" s="42"/>
      <c r="BM312" s="15"/>
    </row>
    <row r="313" spans="1:65" outlineLevel="5">
      <c r="A313" s="22">
        <f t="shared" si="145"/>
        <v>9</v>
      </c>
      <c r="B313" s="9">
        <f t="shared" si="129"/>
        <v>44460</v>
      </c>
      <c r="C313" s="51">
        <v>452109</v>
      </c>
      <c r="D313" s="64">
        <f t="shared" si="134"/>
        <v>36.5</v>
      </c>
      <c r="E313" s="12">
        <v>34</v>
      </c>
      <c r="F313" s="12">
        <v>36</v>
      </c>
      <c r="G313" s="12">
        <v>41</v>
      </c>
      <c r="H313" s="12">
        <v>37</v>
      </c>
      <c r="I313" s="12">
        <v>33</v>
      </c>
      <c r="J313" s="12">
        <v>35</v>
      </c>
      <c r="K313" s="12">
        <v>40</v>
      </c>
      <c r="L313" s="12">
        <v>36</v>
      </c>
      <c r="M313" s="74" t="str">
        <f t="shared" si="135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36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37"/>
        <v/>
      </c>
      <c r="AF313" s="41"/>
      <c r="AG313" s="41"/>
      <c r="AH313" s="41"/>
      <c r="AI313" s="41"/>
      <c r="AJ313" s="41"/>
      <c r="AK313" s="41"/>
      <c r="AL313" s="41"/>
      <c r="AM313" s="41"/>
      <c r="AN313" s="45">
        <f t="shared" si="138"/>
        <v>21.303418803418804</v>
      </c>
      <c r="AO313" s="41">
        <v>1872</v>
      </c>
      <c r="AP313" s="110"/>
      <c r="AQ313" s="111"/>
      <c r="AR313" s="126" t="str">
        <f t="shared" si="139"/>
        <v/>
      </c>
      <c r="AS313" s="126" t="str">
        <f t="shared" si="140"/>
        <v/>
      </c>
      <c r="AT313" s="127">
        <v>1754</v>
      </c>
      <c r="AU313" s="128"/>
      <c r="AV313" s="129"/>
      <c r="AW313" s="126" t="str">
        <f t="shared" si="141"/>
        <v/>
      </c>
      <c r="AX313" s="126" t="str">
        <f t="shared" si="142"/>
        <v/>
      </c>
      <c r="AY313" s="64" t="str">
        <f t="shared" si="143"/>
        <v/>
      </c>
      <c r="AZ313" s="97"/>
      <c r="BA313" s="68"/>
      <c r="BB313" s="68"/>
      <c r="BC313" s="68"/>
      <c r="BD313" s="68"/>
      <c r="BE313" s="15"/>
      <c r="BF313" s="5">
        <f t="shared" si="144"/>
        <v>9750</v>
      </c>
      <c r="BG313" s="42">
        <v>9750</v>
      </c>
      <c r="BH313" s="42"/>
      <c r="BI313" s="42"/>
      <c r="BJ313" s="42">
        <v>0</v>
      </c>
      <c r="BK313" s="42"/>
      <c r="BL313" s="42"/>
      <c r="BM313" s="15"/>
    </row>
    <row r="314" spans="1:65" outlineLevel="5">
      <c r="A314" s="22">
        <f t="shared" si="145"/>
        <v>9</v>
      </c>
      <c r="B314" s="9">
        <f t="shared" si="129"/>
        <v>44461</v>
      </c>
      <c r="C314" s="51">
        <v>453212</v>
      </c>
      <c r="D314" s="64">
        <f t="shared" si="134"/>
        <v>36.799999999999997</v>
      </c>
      <c r="E314" s="12">
        <v>35</v>
      </c>
      <c r="F314" s="12">
        <v>36</v>
      </c>
      <c r="G314" s="12">
        <v>41</v>
      </c>
      <c r="H314" s="12">
        <v>37</v>
      </c>
      <c r="I314" s="12">
        <v>34</v>
      </c>
      <c r="J314" s="12">
        <v>35</v>
      </c>
      <c r="K314" s="12">
        <v>40</v>
      </c>
      <c r="L314" s="12">
        <v>36</v>
      </c>
      <c r="M314" s="74" t="str">
        <f t="shared" si="135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36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37"/>
        <v/>
      </c>
      <c r="AF314" s="41"/>
      <c r="AG314" s="41"/>
      <c r="AH314" s="41"/>
      <c r="AI314" s="41"/>
      <c r="AJ314" s="41"/>
      <c r="AK314" s="41"/>
      <c r="AL314" s="41"/>
      <c r="AM314" s="41"/>
      <c r="AN314" s="45">
        <f t="shared" si="138"/>
        <v>21.190223166843783</v>
      </c>
      <c r="AO314" s="41">
        <v>1882</v>
      </c>
      <c r="AP314" s="110"/>
      <c r="AQ314" s="111"/>
      <c r="AR314" s="126" t="str">
        <f t="shared" si="139"/>
        <v/>
      </c>
      <c r="AS314" s="126" t="str">
        <f t="shared" si="140"/>
        <v/>
      </c>
      <c r="AT314" s="127">
        <v>1751</v>
      </c>
      <c r="AU314" s="128"/>
      <c r="AV314" s="129"/>
      <c r="AW314" s="126" t="str">
        <f t="shared" si="141"/>
        <v/>
      </c>
      <c r="AX314" s="126" t="str">
        <f t="shared" si="142"/>
        <v/>
      </c>
      <c r="AY314" s="64" t="str">
        <f t="shared" si="143"/>
        <v/>
      </c>
      <c r="AZ314" s="97"/>
      <c r="BA314" s="68"/>
      <c r="BB314" s="68"/>
      <c r="BC314" s="68"/>
      <c r="BD314" s="68"/>
      <c r="BE314" s="15"/>
      <c r="BF314" s="5">
        <f t="shared" si="144"/>
        <v>11000</v>
      </c>
      <c r="BG314" s="42">
        <v>11000</v>
      </c>
      <c r="BH314" s="42"/>
      <c r="BI314" s="42"/>
      <c r="BJ314" s="42">
        <v>0</v>
      </c>
      <c r="BK314" s="42"/>
      <c r="BL314" s="42"/>
      <c r="BM314" s="15"/>
    </row>
    <row r="315" spans="1:65" outlineLevel="5">
      <c r="A315" s="22">
        <f t="shared" si="145"/>
        <v>9</v>
      </c>
      <c r="B315" s="9">
        <f t="shared" si="129"/>
        <v>44462</v>
      </c>
      <c r="C315" s="51">
        <v>454127</v>
      </c>
      <c r="D315" s="64">
        <f t="shared" si="134"/>
        <v>37</v>
      </c>
      <c r="E315" s="12">
        <v>35</v>
      </c>
      <c r="F315" s="12">
        <v>36</v>
      </c>
      <c r="G315" s="12">
        <v>41</v>
      </c>
      <c r="H315" s="12">
        <v>38</v>
      </c>
      <c r="I315" s="12">
        <v>34</v>
      </c>
      <c r="J315" s="12">
        <v>35</v>
      </c>
      <c r="K315" s="12">
        <v>40</v>
      </c>
      <c r="L315" s="12">
        <v>37</v>
      </c>
      <c r="M315" s="74">
        <f t="shared" si="135"/>
        <v>7.2</v>
      </c>
      <c r="N315" s="83">
        <v>7.2</v>
      </c>
      <c r="O315" s="83">
        <v>7.13</v>
      </c>
      <c r="P315" s="83">
        <v>7.16</v>
      </c>
      <c r="Q315" s="83">
        <v>7.23</v>
      </c>
      <c r="R315" s="83">
        <v>7.16</v>
      </c>
      <c r="S315" s="83">
        <v>7.18</v>
      </c>
      <c r="T315" s="83"/>
      <c r="U315" s="83"/>
      <c r="V315" s="5" t="str">
        <f t="shared" si="136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37"/>
        <v/>
      </c>
      <c r="AF315" s="41"/>
      <c r="AG315" s="41"/>
      <c r="AH315" s="41"/>
      <c r="AI315" s="41"/>
      <c r="AJ315" s="41"/>
      <c r="AK315" s="41"/>
      <c r="AL315" s="41"/>
      <c r="AM315" s="41"/>
      <c r="AN315" s="45">
        <f t="shared" si="138"/>
        <v>21.49865229110512</v>
      </c>
      <c r="AO315" s="41">
        <v>1855</v>
      </c>
      <c r="AP315" s="110">
        <v>3.1</v>
      </c>
      <c r="AQ315" s="111">
        <v>2.09</v>
      </c>
      <c r="AR315" s="126">
        <f t="shared" si="139"/>
        <v>67.419354838709666</v>
      </c>
      <c r="AS315" s="126">
        <f t="shared" si="140"/>
        <v>32.580645161290334</v>
      </c>
      <c r="AT315" s="127">
        <v>1758</v>
      </c>
      <c r="AU315" s="128">
        <v>2.0499999999999998</v>
      </c>
      <c r="AV315" s="129">
        <v>1.1599999999999999</v>
      </c>
      <c r="AW315" s="126">
        <f t="shared" si="141"/>
        <v>56.585365853658544</v>
      </c>
      <c r="AX315" s="126">
        <f t="shared" si="142"/>
        <v>43.414634146341456</v>
      </c>
      <c r="AY315" s="64">
        <f t="shared" si="143"/>
        <v>37.014139024783567</v>
      </c>
      <c r="AZ315" s="97">
        <v>80.599999999999994</v>
      </c>
      <c r="BA315" s="68"/>
      <c r="BB315" s="68"/>
      <c r="BC315" s="68"/>
      <c r="BD315" s="68"/>
      <c r="BE315" s="15"/>
      <c r="BF315" s="5">
        <f t="shared" si="144"/>
        <v>9380</v>
      </c>
      <c r="BG315" s="42">
        <v>9380</v>
      </c>
      <c r="BH315" s="42"/>
      <c r="BI315" s="42"/>
      <c r="BJ315" s="42">
        <v>0</v>
      </c>
      <c r="BK315" s="42"/>
      <c r="BL315" s="42"/>
      <c r="BM315" s="15"/>
    </row>
    <row r="316" spans="1:65" outlineLevel="5">
      <c r="A316" s="22">
        <f t="shared" si="145"/>
        <v>9</v>
      </c>
      <c r="B316" s="9">
        <f t="shared" si="129"/>
        <v>44463</v>
      </c>
      <c r="C316" s="51">
        <v>419748</v>
      </c>
      <c r="D316" s="64">
        <f t="shared" si="134"/>
        <v>37.299999999999997</v>
      </c>
      <c r="E316" s="12">
        <v>36</v>
      </c>
      <c r="F316" s="12">
        <v>37</v>
      </c>
      <c r="G316" s="12">
        <v>41</v>
      </c>
      <c r="H316" s="12">
        <v>37</v>
      </c>
      <c r="I316" s="12">
        <v>35</v>
      </c>
      <c r="J316" s="12">
        <v>36</v>
      </c>
      <c r="K316" s="12">
        <v>40</v>
      </c>
      <c r="L316" s="12">
        <v>36</v>
      </c>
      <c r="M316" s="74" t="str">
        <f t="shared" si="135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36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37"/>
        <v/>
      </c>
      <c r="AF316" s="41"/>
      <c r="AG316" s="41"/>
      <c r="AH316" s="41"/>
      <c r="AI316" s="41"/>
      <c r="AJ316" s="41"/>
      <c r="AK316" s="41"/>
      <c r="AL316" s="41"/>
      <c r="AM316" s="41"/>
      <c r="AN316" s="45">
        <f t="shared" si="138"/>
        <v>19.577810505645559</v>
      </c>
      <c r="AO316" s="41">
        <v>2037</v>
      </c>
      <c r="AP316" s="110"/>
      <c r="AQ316" s="111"/>
      <c r="AR316" s="126" t="str">
        <f t="shared" si="139"/>
        <v/>
      </c>
      <c r="AS316" s="126" t="str">
        <f t="shared" si="140"/>
        <v/>
      </c>
      <c r="AT316" s="127">
        <v>1756</v>
      </c>
      <c r="AU316" s="128"/>
      <c r="AV316" s="129"/>
      <c r="AW316" s="126" t="str">
        <f t="shared" si="141"/>
        <v/>
      </c>
      <c r="AX316" s="126" t="str">
        <f t="shared" si="142"/>
        <v/>
      </c>
      <c r="AY316" s="64" t="str">
        <f t="shared" si="143"/>
        <v/>
      </c>
      <c r="AZ316" s="97">
        <v>79.8</v>
      </c>
      <c r="BA316" s="68"/>
      <c r="BB316" s="68"/>
      <c r="BC316" s="68"/>
      <c r="BD316" s="68"/>
      <c r="BE316" s="15"/>
      <c r="BF316" s="5">
        <f t="shared" si="144"/>
        <v>9870</v>
      </c>
      <c r="BG316" s="42">
        <v>9870</v>
      </c>
      <c r="BH316" s="42"/>
      <c r="BI316" s="42"/>
      <c r="BJ316" s="42">
        <v>0</v>
      </c>
      <c r="BK316" s="42"/>
      <c r="BL316" s="42"/>
      <c r="BM316" s="15"/>
    </row>
    <row r="317" spans="1:65" outlineLevel="5">
      <c r="A317" s="22">
        <f t="shared" si="145"/>
        <v>9</v>
      </c>
      <c r="B317" s="9">
        <f t="shared" si="129"/>
        <v>44464</v>
      </c>
      <c r="C317" s="51">
        <v>402696</v>
      </c>
      <c r="D317" s="64">
        <f t="shared" si="134"/>
        <v>37.799999999999997</v>
      </c>
      <c r="E317" s="12">
        <v>36</v>
      </c>
      <c r="F317" s="12">
        <v>37</v>
      </c>
      <c r="G317" s="12">
        <v>42</v>
      </c>
      <c r="H317" s="12">
        <v>38</v>
      </c>
      <c r="I317" s="12">
        <v>35</v>
      </c>
      <c r="J317" s="12">
        <v>36</v>
      </c>
      <c r="K317" s="12">
        <v>41</v>
      </c>
      <c r="L317" s="12">
        <v>37</v>
      </c>
      <c r="M317" s="74" t="str">
        <f t="shared" si="135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36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37"/>
        <v/>
      </c>
      <c r="AF317" s="41"/>
      <c r="AG317" s="41"/>
      <c r="AH317" s="41"/>
      <c r="AI317" s="41"/>
      <c r="AJ317" s="41"/>
      <c r="AK317" s="41"/>
      <c r="AL317" s="41"/>
      <c r="AM317" s="41"/>
      <c r="AN317" s="45">
        <f t="shared" si="138"/>
        <v>21.709308655416439</v>
      </c>
      <c r="AO317" s="41">
        <v>1837</v>
      </c>
      <c r="AP317" s="110"/>
      <c r="AQ317" s="111"/>
      <c r="AR317" s="126" t="str">
        <f t="shared" si="139"/>
        <v/>
      </c>
      <c r="AS317" s="126" t="str">
        <f t="shared" si="140"/>
        <v/>
      </c>
      <c r="AT317" s="127">
        <v>1762</v>
      </c>
      <c r="AU317" s="128"/>
      <c r="AV317" s="129"/>
      <c r="AW317" s="126" t="str">
        <f t="shared" si="141"/>
        <v/>
      </c>
      <c r="AX317" s="126" t="str">
        <f t="shared" si="142"/>
        <v/>
      </c>
      <c r="AY317" s="64" t="str">
        <f t="shared" si="143"/>
        <v/>
      </c>
      <c r="AZ317" s="97"/>
      <c r="BA317" s="68"/>
      <c r="BB317" s="68"/>
      <c r="BC317" s="68"/>
      <c r="BD317" s="68"/>
      <c r="BE317" s="15"/>
      <c r="BF317" s="5">
        <f t="shared" si="144"/>
        <v>6000</v>
      </c>
      <c r="BG317" s="42">
        <v>6000</v>
      </c>
      <c r="BH317" s="42"/>
      <c r="BI317" s="42"/>
      <c r="BJ317" s="42">
        <v>0</v>
      </c>
      <c r="BK317" s="42"/>
      <c r="BL317" s="42"/>
      <c r="BM317" s="15"/>
    </row>
    <row r="318" spans="1:65" outlineLevel="5">
      <c r="A318" s="22">
        <f t="shared" si="145"/>
        <v>9</v>
      </c>
      <c r="B318" s="9">
        <f t="shared" si="129"/>
        <v>44465</v>
      </c>
      <c r="C318" s="51">
        <v>379364</v>
      </c>
      <c r="D318" s="64">
        <f t="shared" si="134"/>
        <v>36</v>
      </c>
      <c r="E318" s="12">
        <v>36</v>
      </c>
      <c r="F318" s="12">
        <v>37</v>
      </c>
      <c r="G318" s="12">
        <v>36</v>
      </c>
      <c r="H318" s="12">
        <v>37</v>
      </c>
      <c r="I318" s="12">
        <v>35</v>
      </c>
      <c r="J318" s="12">
        <v>36</v>
      </c>
      <c r="K318" s="12">
        <v>35</v>
      </c>
      <c r="L318" s="12">
        <v>36</v>
      </c>
      <c r="M318" s="74" t="str">
        <f t="shared" si="135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36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37"/>
        <v/>
      </c>
      <c r="AF318" s="41"/>
      <c r="AG318" s="41"/>
      <c r="AH318" s="41"/>
      <c r="AI318" s="41"/>
      <c r="AJ318" s="41"/>
      <c r="AK318" s="41"/>
      <c r="AL318" s="41"/>
      <c r="AM318" s="41"/>
      <c r="AN318" s="45">
        <f t="shared" si="138"/>
        <v>19.359223300970875</v>
      </c>
      <c r="AO318" s="41">
        <v>2060</v>
      </c>
      <c r="AP318" s="110"/>
      <c r="AQ318" s="111"/>
      <c r="AR318" s="126" t="str">
        <f t="shared" si="139"/>
        <v/>
      </c>
      <c r="AS318" s="126" t="str">
        <f t="shared" si="140"/>
        <v/>
      </c>
      <c r="AT318" s="127">
        <v>1759</v>
      </c>
      <c r="AU318" s="128"/>
      <c r="AV318" s="129"/>
      <c r="AW318" s="126" t="str">
        <f t="shared" si="141"/>
        <v/>
      </c>
      <c r="AX318" s="126" t="str">
        <f t="shared" si="142"/>
        <v/>
      </c>
      <c r="AY318" s="64" t="str">
        <f t="shared" si="143"/>
        <v/>
      </c>
      <c r="AZ318" s="97"/>
      <c r="BA318" s="68"/>
      <c r="BB318" s="68"/>
      <c r="BC318" s="68"/>
      <c r="BD318" s="68"/>
      <c r="BE318" s="15"/>
      <c r="BF318" s="5">
        <f t="shared" si="144"/>
        <v>6000</v>
      </c>
      <c r="BG318" s="42">
        <v>6000</v>
      </c>
      <c r="BH318" s="42"/>
      <c r="BI318" s="42"/>
      <c r="BJ318" s="42">
        <v>0</v>
      </c>
      <c r="BK318" s="42"/>
      <c r="BL318" s="42"/>
      <c r="BM318" s="15"/>
    </row>
    <row r="319" spans="1:65" outlineLevel="5">
      <c r="A319" s="22">
        <f t="shared" si="145"/>
        <v>9</v>
      </c>
      <c r="B319" s="9">
        <f t="shared" si="129"/>
        <v>44466</v>
      </c>
      <c r="C319" s="51">
        <v>380904</v>
      </c>
      <c r="D319" s="64">
        <f t="shared" si="134"/>
        <v>35.5</v>
      </c>
      <c r="E319" s="12">
        <v>35</v>
      </c>
      <c r="F319" s="12">
        <v>37</v>
      </c>
      <c r="G319" s="12">
        <v>36</v>
      </c>
      <c r="H319" s="12">
        <v>36</v>
      </c>
      <c r="I319" s="12">
        <v>34</v>
      </c>
      <c r="J319" s="12">
        <v>36</v>
      </c>
      <c r="K319" s="12">
        <v>35</v>
      </c>
      <c r="L319" s="12">
        <v>35</v>
      </c>
      <c r="M319" s="74" t="str">
        <f t="shared" si="135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36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37"/>
        <v/>
      </c>
      <c r="AF319" s="41"/>
      <c r="AG319" s="41"/>
      <c r="AH319" s="41"/>
      <c r="AI319" s="41"/>
      <c r="AJ319" s="41"/>
      <c r="AK319" s="41"/>
      <c r="AL319" s="41"/>
      <c r="AM319" s="41"/>
      <c r="AN319" s="45">
        <f t="shared" si="138"/>
        <v>21.406333870101985</v>
      </c>
      <c r="AO319" s="41">
        <v>1863</v>
      </c>
      <c r="AP319" s="110"/>
      <c r="AQ319" s="111"/>
      <c r="AR319" s="126" t="str">
        <f t="shared" si="139"/>
        <v/>
      </c>
      <c r="AS319" s="126" t="str">
        <f t="shared" si="140"/>
        <v/>
      </c>
      <c r="AT319" s="127">
        <v>1753</v>
      </c>
      <c r="AU319" s="128"/>
      <c r="AV319" s="129"/>
      <c r="AW319" s="126" t="str">
        <f t="shared" si="141"/>
        <v/>
      </c>
      <c r="AX319" s="126" t="str">
        <f t="shared" si="142"/>
        <v/>
      </c>
      <c r="AY319" s="64" t="str">
        <f t="shared" si="143"/>
        <v/>
      </c>
      <c r="AZ319" s="97">
        <v>79.900000000000006</v>
      </c>
      <c r="BA319" s="68"/>
      <c r="BB319" s="68"/>
      <c r="BC319" s="68"/>
      <c r="BD319" s="68"/>
      <c r="BE319" s="15"/>
      <c r="BF319" s="5">
        <f t="shared" si="144"/>
        <v>6015</v>
      </c>
      <c r="BG319" s="42">
        <v>6000</v>
      </c>
      <c r="BH319" s="42"/>
      <c r="BI319" s="42"/>
      <c r="BJ319" s="42">
        <v>15</v>
      </c>
      <c r="BK319" s="42"/>
      <c r="BL319" s="42"/>
      <c r="BM319" s="15"/>
    </row>
    <row r="320" spans="1:65" outlineLevel="5">
      <c r="A320" s="22">
        <f t="shared" si="145"/>
        <v>9</v>
      </c>
      <c r="B320" s="9">
        <f t="shared" si="129"/>
        <v>44467</v>
      </c>
      <c r="C320" s="51">
        <v>394472</v>
      </c>
      <c r="D320" s="64">
        <f t="shared" si="134"/>
        <v>35.5</v>
      </c>
      <c r="E320" s="12">
        <v>35</v>
      </c>
      <c r="F320" s="12">
        <v>37</v>
      </c>
      <c r="G320" s="12">
        <v>36</v>
      </c>
      <c r="H320" s="12">
        <v>36</v>
      </c>
      <c r="I320" s="12">
        <v>34</v>
      </c>
      <c r="J320" s="12">
        <v>36</v>
      </c>
      <c r="K320" s="12">
        <v>35</v>
      </c>
      <c r="L320" s="12">
        <v>35</v>
      </c>
      <c r="M320" s="74" t="str">
        <f t="shared" si="135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36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37"/>
        <v/>
      </c>
      <c r="AF320" s="41"/>
      <c r="AG320" s="41"/>
      <c r="AH320" s="41"/>
      <c r="AI320" s="41"/>
      <c r="AJ320" s="41"/>
      <c r="AK320" s="41"/>
      <c r="AL320" s="41"/>
      <c r="AM320" s="41"/>
      <c r="AN320" s="45">
        <f t="shared" si="138"/>
        <v>19.940000000000001</v>
      </c>
      <c r="AO320" s="41">
        <v>2000</v>
      </c>
      <c r="AP320" s="110"/>
      <c r="AQ320" s="111"/>
      <c r="AR320" s="126" t="str">
        <f t="shared" si="139"/>
        <v/>
      </c>
      <c r="AS320" s="126" t="str">
        <f t="shared" si="140"/>
        <v/>
      </c>
      <c r="AT320" s="127">
        <v>1762</v>
      </c>
      <c r="AU320" s="128"/>
      <c r="AV320" s="129"/>
      <c r="AW320" s="126" t="str">
        <f t="shared" si="141"/>
        <v/>
      </c>
      <c r="AX320" s="126" t="str">
        <f t="shared" si="142"/>
        <v/>
      </c>
      <c r="AY320" s="64" t="str">
        <f t="shared" si="143"/>
        <v/>
      </c>
      <c r="AZ320" s="97">
        <v>79</v>
      </c>
      <c r="BA320" s="68"/>
      <c r="BB320" s="68"/>
      <c r="BC320" s="68"/>
      <c r="BD320" s="68"/>
      <c r="BE320" s="15"/>
      <c r="BF320" s="5">
        <f t="shared" si="144"/>
        <v>8061</v>
      </c>
      <c r="BG320" s="42">
        <v>8000</v>
      </c>
      <c r="BH320" s="42"/>
      <c r="BI320" s="42"/>
      <c r="BJ320" s="42">
        <v>61</v>
      </c>
      <c r="BK320" s="42"/>
      <c r="BL320" s="42"/>
      <c r="BM320" s="15"/>
    </row>
    <row r="321" spans="1:65" outlineLevel="5">
      <c r="A321" s="22">
        <f t="shared" si="145"/>
        <v>9</v>
      </c>
      <c r="B321" s="9">
        <f t="shared" si="129"/>
        <v>44468</v>
      </c>
      <c r="C321" s="51">
        <v>393713</v>
      </c>
      <c r="D321" s="64">
        <f t="shared" si="134"/>
        <v>36.299999999999997</v>
      </c>
      <c r="E321" s="12">
        <v>36</v>
      </c>
      <c r="F321" s="12">
        <v>37</v>
      </c>
      <c r="G321" s="12">
        <v>37</v>
      </c>
      <c r="H321" s="12">
        <v>37</v>
      </c>
      <c r="I321" s="12">
        <v>35</v>
      </c>
      <c r="J321" s="12">
        <v>36</v>
      </c>
      <c r="K321" s="12">
        <v>36</v>
      </c>
      <c r="L321" s="12">
        <v>36</v>
      </c>
      <c r="M321" s="74" t="str">
        <f t="shared" si="135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36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37"/>
        <v/>
      </c>
      <c r="AF321" s="41"/>
      <c r="AG321" s="41"/>
      <c r="AH321" s="41"/>
      <c r="AI321" s="41"/>
      <c r="AJ321" s="41"/>
      <c r="AK321" s="41"/>
      <c r="AL321" s="41"/>
      <c r="AM321" s="41"/>
      <c r="AN321" s="45">
        <f t="shared" si="138"/>
        <v>21.638632664134562</v>
      </c>
      <c r="AO321" s="41">
        <v>1843</v>
      </c>
      <c r="AP321" s="110"/>
      <c r="AQ321" s="111"/>
      <c r="AR321" s="126" t="str">
        <f t="shared" si="139"/>
        <v/>
      </c>
      <c r="AS321" s="126" t="str">
        <f t="shared" si="140"/>
        <v/>
      </c>
      <c r="AT321" s="127">
        <v>1763</v>
      </c>
      <c r="AU321" s="128"/>
      <c r="AV321" s="129"/>
      <c r="AW321" s="126" t="str">
        <f t="shared" si="141"/>
        <v/>
      </c>
      <c r="AX321" s="126" t="str">
        <f t="shared" si="142"/>
        <v/>
      </c>
      <c r="AY321" s="64" t="str">
        <f t="shared" si="143"/>
        <v/>
      </c>
      <c r="AZ321" s="97">
        <v>78.900000000000006</v>
      </c>
      <c r="BA321" s="68"/>
      <c r="BB321" s="68"/>
      <c r="BC321" s="68"/>
      <c r="BD321" s="68"/>
      <c r="BE321" s="15"/>
      <c r="BF321" s="5">
        <f t="shared" si="144"/>
        <v>7880</v>
      </c>
      <c r="BG321" s="42">
        <v>7880</v>
      </c>
      <c r="BH321" s="42"/>
      <c r="BI321" s="42"/>
      <c r="BJ321" s="42">
        <v>0</v>
      </c>
      <c r="BK321" s="42"/>
      <c r="BL321" s="42"/>
      <c r="BM321" s="15"/>
    </row>
    <row r="322" spans="1:65" ht="17.25" outlineLevel="5" thickBot="1">
      <c r="A322" s="31">
        <f t="shared" si="145"/>
        <v>9</v>
      </c>
      <c r="B322" s="32">
        <f t="shared" si="129"/>
        <v>44469</v>
      </c>
      <c r="C322" s="51">
        <v>539643</v>
      </c>
      <c r="D322" s="64">
        <f t="shared" si="134"/>
        <v>36.299999999999997</v>
      </c>
      <c r="E322" s="12">
        <v>36</v>
      </c>
      <c r="F322" s="12">
        <v>37</v>
      </c>
      <c r="G322" s="12">
        <v>37</v>
      </c>
      <c r="H322" s="12">
        <v>37</v>
      </c>
      <c r="I322" s="12">
        <v>35</v>
      </c>
      <c r="J322" s="12">
        <v>36</v>
      </c>
      <c r="K322" s="12">
        <v>36</v>
      </c>
      <c r="L322" s="12">
        <v>36</v>
      </c>
      <c r="M322" s="74">
        <f t="shared" si="135"/>
        <v>7.1</v>
      </c>
      <c r="N322" s="83">
        <v>7.1</v>
      </c>
      <c r="O322" s="83">
        <v>7.04</v>
      </c>
      <c r="P322" s="83">
        <v>7.02</v>
      </c>
      <c r="Q322" s="83">
        <v>7.12</v>
      </c>
      <c r="R322" s="83">
        <v>7.13</v>
      </c>
      <c r="S322" s="83">
        <v>7.05</v>
      </c>
      <c r="T322" s="83"/>
      <c r="U322" s="83"/>
      <c r="V322" s="5" t="str">
        <f t="shared" si="136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37"/>
        <v/>
      </c>
      <c r="AF322" s="41"/>
      <c r="AG322" s="41"/>
      <c r="AH322" s="41"/>
      <c r="AI322" s="41"/>
      <c r="AJ322" s="41"/>
      <c r="AK322" s="41"/>
      <c r="AL322" s="41"/>
      <c r="AM322" s="41"/>
      <c r="AN322" s="45">
        <f t="shared" si="138"/>
        <v>23.611604499703965</v>
      </c>
      <c r="AO322" s="41">
        <v>1689</v>
      </c>
      <c r="AP322" s="110">
        <v>3.69</v>
      </c>
      <c r="AQ322" s="111">
        <v>2.5099999999999998</v>
      </c>
      <c r="AR322" s="126">
        <f t="shared" si="139"/>
        <v>68.021680216802167</v>
      </c>
      <c r="AS322" s="126">
        <f t="shared" si="140"/>
        <v>31.978319783197833</v>
      </c>
      <c r="AT322" s="127">
        <v>1769</v>
      </c>
      <c r="AU322" s="128">
        <v>2.0499999999999998</v>
      </c>
      <c r="AV322" s="129">
        <v>1.1299999999999999</v>
      </c>
      <c r="AW322" s="126">
        <f t="shared" si="141"/>
        <v>55.121951219512198</v>
      </c>
      <c r="AX322" s="126">
        <f t="shared" si="142"/>
        <v>44.878048780487802</v>
      </c>
      <c r="AY322" s="64">
        <f t="shared" si="143"/>
        <v>42.25705872163519</v>
      </c>
      <c r="AZ322" s="97">
        <v>80.099999999999994</v>
      </c>
      <c r="BA322" s="68">
        <v>57.97</v>
      </c>
      <c r="BB322" s="68"/>
      <c r="BC322" s="68"/>
      <c r="BD322" s="68"/>
      <c r="BE322" s="15"/>
      <c r="BF322" s="5">
        <f t="shared" si="144"/>
        <v>6000</v>
      </c>
      <c r="BG322" s="42">
        <v>6000</v>
      </c>
      <c r="BH322" s="42"/>
      <c r="BI322" s="42"/>
      <c r="BJ322" s="42">
        <v>0</v>
      </c>
      <c r="BK322" s="42"/>
      <c r="BL322" s="42"/>
      <c r="BM322" s="15"/>
    </row>
    <row r="323" spans="1:65" outlineLevel="4">
      <c r="A323" s="157" t="s">
        <v>43</v>
      </c>
      <c r="B323" s="158"/>
      <c r="C323" s="50">
        <f t="shared" ref="C323:BM323" si="146">SUBTOTAL(4,C293:C322)</f>
        <v>571096</v>
      </c>
      <c r="D323" s="60">
        <f t="shared" si="146"/>
        <v>37.799999999999997</v>
      </c>
      <c r="E323" s="28">
        <f t="shared" si="146"/>
        <v>36</v>
      </c>
      <c r="F323" s="28">
        <f t="shared" si="146"/>
        <v>37</v>
      </c>
      <c r="G323" s="28">
        <f t="shared" si="146"/>
        <v>42</v>
      </c>
      <c r="H323" s="28">
        <f t="shared" si="146"/>
        <v>38</v>
      </c>
      <c r="I323" s="28">
        <f t="shared" si="146"/>
        <v>35</v>
      </c>
      <c r="J323" s="28">
        <f t="shared" si="146"/>
        <v>36</v>
      </c>
      <c r="K323" s="28">
        <f t="shared" si="146"/>
        <v>41</v>
      </c>
      <c r="L323" s="28">
        <f t="shared" si="146"/>
        <v>37</v>
      </c>
      <c r="M323" s="71">
        <f t="shared" si="146"/>
        <v>7.2</v>
      </c>
      <c r="N323" s="82">
        <f t="shared" si="146"/>
        <v>7.2</v>
      </c>
      <c r="O323" s="82">
        <f t="shared" si="146"/>
        <v>7.13</v>
      </c>
      <c r="P323" s="82">
        <f t="shared" si="146"/>
        <v>7.16</v>
      </c>
      <c r="Q323" s="82">
        <f t="shared" si="146"/>
        <v>7.23</v>
      </c>
      <c r="R323" s="82">
        <f t="shared" si="146"/>
        <v>7.16</v>
      </c>
      <c r="S323" s="82">
        <f t="shared" si="146"/>
        <v>7.18</v>
      </c>
      <c r="T323" s="82">
        <f t="shared" si="146"/>
        <v>0</v>
      </c>
      <c r="U323" s="82">
        <f t="shared" si="146"/>
        <v>0</v>
      </c>
      <c r="V323" s="29">
        <f t="shared" si="146"/>
        <v>0</v>
      </c>
      <c r="W323" s="39">
        <f t="shared" si="146"/>
        <v>0</v>
      </c>
      <c r="X323" s="39">
        <f t="shared" si="146"/>
        <v>0</v>
      </c>
      <c r="Y323" s="39">
        <f t="shared" si="146"/>
        <v>0</v>
      </c>
      <c r="Z323" s="39">
        <f t="shared" si="146"/>
        <v>0</v>
      </c>
      <c r="AA323" s="39">
        <f t="shared" si="146"/>
        <v>0</v>
      </c>
      <c r="AB323" s="39">
        <f t="shared" si="146"/>
        <v>0</v>
      </c>
      <c r="AC323" s="39">
        <f t="shared" si="146"/>
        <v>0</v>
      </c>
      <c r="AD323" s="39">
        <f t="shared" si="146"/>
        <v>0</v>
      </c>
      <c r="AE323" s="29">
        <f t="shared" si="146"/>
        <v>0</v>
      </c>
      <c r="AF323" s="39">
        <f t="shared" si="146"/>
        <v>0</v>
      </c>
      <c r="AG323" s="39">
        <f t="shared" si="146"/>
        <v>0</v>
      </c>
      <c r="AH323" s="39">
        <f t="shared" si="146"/>
        <v>0</v>
      </c>
      <c r="AI323" s="39">
        <f t="shared" si="146"/>
        <v>0</v>
      </c>
      <c r="AJ323" s="39">
        <f t="shared" si="146"/>
        <v>0</v>
      </c>
      <c r="AK323" s="39">
        <f t="shared" si="146"/>
        <v>0</v>
      </c>
      <c r="AL323" s="39">
        <f t="shared" si="146"/>
        <v>0</v>
      </c>
      <c r="AM323" s="39">
        <f t="shared" si="146"/>
        <v>0</v>
      </c>
      <c r="AN323" s="39">
        <f>SUBTOTAL(4,AN293:AN322)</f>
        <v>25.433673469387756</v>
      </c>
      <c r="AO323" s="39">
        <f t="shared" ref="AO323:AX323" si="147">SUBTOTAL(4,AO293:AO322)</f>
        <v>2060</v>
      </c>
      <c r="AP323" s="104">
        <f t="shared" si="147"/>
        <v>3.69</v>
      </c>
      <c r="AQ323" s="105">
        <f t="shared" si="147"/>
        <v>2.5099999999999998</v>
      </c>
      <c r="AR323" s="106">
        <f t="shared" si="147"/>
        <v>71.331058020477812</v>
      </c>
      <c r="AS323" s="106">
        <f t="shared" si="147"/>
        <v>32.580645161290334</v>
      </c>
      <c r="AT323" s="107">
        <f t="shared" si="147"/>
        <v>2059</v>
      </c>
      <c r="AU323" s="108">
        <f t="shared" si="147"/>
        <v>2.15</v>
      </c>
      <c r="AV323" s="109">
        <f t="shared" si="147"/>
        <v>1.26</v>
      </c>
      <c r="AW323" s="106">
        <f t="shared" si="147"/>
        <v>58.767772511848349</v>
      </c>
      <c r="AX323" s="106">
        <f t="shared" si="147"/>
        <v>44.878048780487802</v>
      </c>
      <c r="AY323" s="60">
        <f t="shared" si="146"/>
        <v>43.099833342293401</v>
      </c>
      <c r="AZ323" s="96">
        <f t="shared" si="146"/>
        <v>80.599999999999994</v>
      </c>
      <c r="BA323" s="67">
        <f t="shared" si="146"/>
        <v>57.97</v>
      </c>
      <c r="BB323" s="67">
        <f t="shared" si="146"/>
        <v>0</v>
      </c>
      <c r="BC323" s="67">
        <f t="shared" si="146"/>
        <v>0</v>
      </c>
      <c r="BD323" s="67">
        <f t="shared" si="146"/>
        <v>0</v>
      </c>
      <c r="BE323" s="27">
        <f t="shared" si="146"/>
        <v>0</v>
      </c>
      <c r="BF323" s="29">
        <f t="shared" si="146"/>
        <v>17905</v>
      </c>
      <c r="BG323" s="39">
        <f t="shared" si="146"/>
        <v>14400</v>
      </c>
      <c r="BH323" s="40">
        <f t="shared" si="146"/>
        <v>0</v>
      </c>
      <c r="BI323" s="40">
        <f t="shared" si="146"/>
        <v>0</v>
      </c>
      <c r="BJ323" s="40">
        <f t="shared" si="146"/>
        <v>10729</v>
      </c>
      <c r="BK323" s="40">
        <f t="shared" si="146"/>
        <v>0</v>
      </c>
      <c r="BL323" s="40">
        <f t="shared" si="146"/>
        <v>0</v>
      </c>
      <c r="BM323" s="27">
        <f t="shared" si="146"/>
        <v>0</v>
      </c>
    </row>
    <row r="324" spans="1:65" outlineLevel="3">
      <c r="A324" s="187" t="s">
        <v>32</v>
      </c>
      <c r="B324" s="188"/>
      <c r="C324" s="51">
        <f t="shared" ref="C324:BM324" si="148">SUBTOTAL(5,C293:C322)</f>
        <v>379364</v>
      </c>
      <c r="D324" s="61">
        <f t="shared" si="148"/>
        <v>35.5</v>
      </c>
      <c r="E324" s="12">
        <f t="shared" si="148"/>
        <v>33</v>
      </c>
      <c r="F324" s="12">
        <f t="shared" si="148"/>
        <v>36</v>
      </c>
      <c r="G324" s="12">
        <f t="shared" si="148"/>
        <v>36</v>
      </c>
      <c r="H324" s="12">
        <f t="shared" si="148"/>
        <v>36</v>
      </c>
      <c r="I324" s="12">
        <f t="shared" si="148"/>
        <v>32</v>
      </c>
      <c r="J324" s="12">
        <f t="shared" si="148"/>
        <v>35</v>
      </c>
      <c r="K324" s="12">
        <f t="shared" si="148"/>
        <v>35</v>
      </c>
      <c r="L324" s="12">
        <f t="shared" si="148"/>
        <v>35</v>
      </c>
      <c r="M324" s="72">
        <f t="shared" si="148"/>
        <v>6.9</v>
      </c>
      <c r="N324" s="83">
        <f t="shared" si="148"/>
        <v>6.89</v>
      </c>
      <c r="O324" s="83">
        <f t="shared" si="148"/>
        <v>6.84</v>
      </c>
      <c r="P324" s="83">
        <f t="shared" si="148"/>
        <v>6.88</v>
      </c>
      <c r="Q324" s="83">
        <f t="shared" si="148"/>
        <v>6.93</v>
      </c>
      <c r="R324" s="83">
        <f t="shared" si="148"/>
        <v>6.84</v>
      </c>
      <c r="S324" s="83">
        <f t="shared" si="148"/>
        <v>6.9</v>
      </c>
      <c r="T324" s="83">
        <f t="shared" si="148"/>
        <v>0</v>
      </c>
      <c r="U324" s="83">
        <f t="shared" si="148"/>
        <v>0</v>
      </c>
      <c r="V324" s="6">
        <f t="shared" si="148"/>
        <v>0</v>
      </c>
      <c r="W324" s="41">
        <f t="shared" si="148"/>
        <v>0</v>
      </c>
      <c r="X324" s="41">
        <f t="shared" si="148"/>
        <v>0</v>
      </c>
      <c r="Y324" s="41">
        <f t="shared" si="148"/>
        <v>0</v>
      </c>
      <c r="Z324" s="41">
        <f t="shared" si="148"/>
        <v>0</v>
      </c>
      <c r="AA324" s="41">
        <f t="shared" si="148"/>
        <v>0</v>
      </c>
      <c r="AB324" s="41">
        <f t="shared" si="148"/>
        <v>0</v>
      </c>
      <c r="AC324" s="41">
        <f t="shared" si="148"/>
        <v>0</v>
      </c>
      <c r="AD324" s="41">
        <f t="shared" si="148"/>
        <v>0</v>
      </c>
      <c r="AE324" s="6">
        <f t="shared" si="148"/>
        <v>0</v>
      </c>
      <c r="AF324" s="41">
        <f t="shared" si="148"/>
        <v>0</v>
      </c>
      <c r="AG324" s="41">
        <f t="shared" si="148"/>
        <v>0</v>
      </c>
      <c r="AH324" s="41">
        <f t="shared" si="148"/>
        <v>0</v>
      </c>
      <c r="AI324" s="41">
        <f t="shared" si="148"/>
        <v>0</v>
      </c>
      <c r="AJ324" s="41">
        <f t="shared" si="148"/>
        <v>0</v>
      </c>
      <c r="AK324" s="41">
        <f t="shared" si="148"/>
        <v>0</v>
      </c>
      <c r="AL324" s="41">
        <f t="shared" si="148"/>
        <v>0</v>
      </c>
      <c r="AM324" s="41">
        <f t="shared" si="148"/>
        <v>0</v>
      </c>
      <c r="AN324" s="41">
        <f>SUBTOTAL(5,AN293:AN322)</f>
        <v>19.359223300970875</v>
      </c>
      <c r="AO324" s="41">
        <f t="shared" ref="AO324:AX324" si="149">SUBTOTAL(5,AO293:AO322)</f>
        <v>1568</v>
      </c>
      <c r="AP324" s="110">
        <f t="shared" si="149"/>
        <v>2.93</v>
      </c>
      <c r="AQ324" s="111">
        <f t="shared" si="149"/>
        <v>2.09</v>
      </c>
      <c r="AR324" s="112">
        <f t="shared" si="149"/>
        <v>67.419354838709666</v>
      </c>
      <c r="AS324" s="112">
        <f t="shared" si="149"/>
        <v>28.668941979522188</v>
      </c>
      <c r="AT324" s="113">
        <f t="shared" si="149"/>
        <v>1422</v>
      </c>
      <c r="AU324" s="114">
        <f t="shared" si="149"/>
        <v>2.04</v>
      </c>
      <c r="AV324" s="115">
        <f t="shared" si="149"/>
        <v>1.1299999999999999</v>
      </c>
      <c r="AW324" s="112">
        <f t="shared" si="149"/>
        <v>55.121951219512198</v>
      </c>
      <c r="AX324" s="112">
        <f t="shared" si="149"/>
        <v>41.232227488151651</v>
      </c>
      <c r="AY324" s="61">
        <f t="shared" si="148"/>
        <v>36.288998357963855</v>
      </c>
      <c r="AZ324" s="97">
        <f t="shared" si="148"/>
        <v>77.599999999999994</v>
      </c>
      <c r="BA324" s="68">
        <f t="shared" si="148"/>
        <v>57.97</v>
      </c>
      <c r="BB324" s="68">
        <f t="shared" si="148"/>
        <v>0</v>
      </c>
      <c r="BC324" s="68">
        <f t="shared" si="148"/>
        <v>0</v>
      </c>
      <c r="BD324" s="68">
        <f t="shared" si="148"/>
        <v>0</v>
      </c>
      <c r="BE324" s="15">
        <f t="shared" si="148"/>
        <v>0</v>
      </c>
      <c r="BF324" s="6">
        <f t="shared" si="148"/>
        <v>5946</v>
      </c>
      <c r="BG324" s="41">
        <f t="shared" si="148"/>
        <v>0</v>
      </c>
      <c r="BH324" s="42">
        <f t="shared" si="148"/>
        <v>0</v>
      </c>
      <c r="BI324" s="42">
        <f t="shared" si="148"/>
        <v>0</v>
      </c>
      <c r="BJ324" s="42">
        <f t="shared" si="148"/>
        <v>0</v>
      </c>
      <c r="BK324" s="42">
        <f t="shared" si="148"/>
        <v>0</v>
      </c>
      <c r="BL324" s="42">
        <f t="shared" si="148"/>
        <v>0</v>
      </c>
      <c r="BM324" s="15">
        <f t="shared" si="148"/>
        <v>0</v>
      </c>
    </row>
    <row r="325" spans="1:65" outlineLevel="2">
      <c r="A325" s="187" t="s">
        <v>21</v>
      </c>
      <c r="B325" s="188"/>
      <c r="C325" s="51">
        <f>IFERROR(SUBTOTAL(1,C293:C322),"")</f>
        <v>454658.16666666669</v>
      </c>
      <c r="D325" s="61">
        <f t="shared" ref="D325:BM325" si="150">IFERROR(SUBTOTAL(1,D293:D322),"")</f>
        <v>36.41333333333332</v>
      </c>
      <c r="E325" s="12">
        <f t="shared" si="150"/>
        <v>34.5</v>
      </c>
      <c r="F325" s="12">
        <f t="shared" si="150"/>
        <v>36.333333333333336</v>
      </c>
      <c r="G325" s="12">
        <f t="shared" si="150"/>
        <v>39.633333333333333</v>
      </c>
      <c r="H325" s="12">
        <f t="shared" si="150"/>
        <v>37.06666666666667</v>
      </c>
      <c r="I325" s="12">
        <f t="shared" si="150"/>
        <v>33.5</v>
      </c>
      <c r="J325" s="12">
        <f t="shared" si="150"/>
        <v>35.333333333333336</v>
      </c>
      <c r="K325" s="12">
        <f t="shared" si="150"/>
        <v>38.633333333333333</v>
      </c>
      <c r="L325" s="12">
        <f t="shared" si="150"/>
        <v>36.06666666666667</v>
      </c>
      <c r="M325" s="72">
        <f t="shared" si="150"/>
        <v>7.0399999999999991</v>
      </c>
      <c r="N325" s="83">
        <f t="shared" si="150"/>
        <v>6.9980000000000002</v>
      </c>
      <c r="O325" s="83">
        <f t="shared" si="150"/>
        <v>6.9820000000000011</v>
      </c>
      <c r="P325" s="83">
        <f t="shared" si="150"/>
        <v>7.0319999999999991</v>
      </c>
      <c r="Q325" s="83">
        <f t="shared" si="150"/>
        <v>7.056</v>
      </c>
      <c r="R325" s="83">
        <f t="shared" si="150"/>
        <v>7.0260000000000007</v>
      </c>
      <c r="S325" s="83">
        <f t="shared" si="150"/>
        <v>7.0299999999999994</v>
      </c>
      <c r="T325" s="83" t="str">
        <f t="shared" si="150"/>
        <v/>
      </c>
      <c r="U325" s="83" t="str">
        <f t="shared" si="150"/>
        <v/>
      </c>
      <c r="V325" s="6" t="str">
        <f t="shared" si="150"/>
        <v/>
      </c>
      <c r="W325" s="41" t="str">
        <f t="shared" si="150"/>
        <v/>
      </c>
      <c r="X325" s="41" t="str">
        <f t="shared" si="150"/>
        <v/>
      </c>
      <c r="Y325" s="41" t="str">
        <f t="shared" si="150"/>
        <v/>
      </c>
      <c r="Z325" s="41" t="str">
        <f t="shared" si="150"/>
        <v/>
      </c>
      <c r="AA325" s="41" t="str">
        <f t="shared" si="150"/>
        <v/>
      </c>
      <c r="AB325" s="41" t="str">
        <f t="shared" si="150"/>
        <v/>
      </c>
      <c r="AC325" s="41" t="str">
        <f t="shared" si="150"/>
        <v/>
      </c>
      <c r="AD325" s="41" t="str">
        <f t="shared" si="150"/>
        <v/>
      </c>
      <c r="AE325" s="6" t="str">
        <f t="shared" si="150"/>
        <v/>
      </c>
      <c r="AF325" s="41" t="str">
        <f t="shared" si="150"/>
        <v/>
      </c>
      <c r="AG325" s="41" t="str">
        <f t="shared" si="150"/>
        <v/>
      </c>
      <c r="AH325" s="41" t="str">
        <f t="shared" si="150"/>
        <v/>
      </c>
      <c r="AI325" s="41" t="str">
        <f t="shared" si="150"/>
        <v/>
      </c>
      <c r="AJ325" s="41" t="str">
        <f t="shared" si="150"/>
        <v/>
      </c>
      <c r="AK325" s="41" t="str">
        <f t="shared" si="150"/>
        <v/>
      </c>
      <c r="AL325" s="41" t="str">
        <f t="shared" si="150"/>
        <v/>
      </c>
      <c r="AM325" s="41" t="str">
        <f t="shared" si="150"/>
        <v/>
      </c>
      <c r="AN325" s="41">
        <f>IFERROR(SUBTOTAL(1,AN293:AN322),"")</f>
        <v>21.592345707651855</v>
      </c>
      <c r="AO325" s="41">
        <f t="shared" si="150"/>
        <v>1855.9333333333334</v>
      </c>
      <c r="AP325" s="110">
        <f t="shared" si="150"/>
        <v>3.2920000000000003</v>
      </c>
      <c r="AQ325" s="111">
        <f t="shared" si="150"/>
        <v>2.2639999999999998</v>
      </c>
      <c r="AR325" s="112">
        <f t="shared" si="150"/>
        <v>68.842741332819998</v>
      </c>
      <c r="AS325" s="112">
        <f t="shared" si="150"/>
        <v>31.157258667179992</v>
      </c>
      <c r="AT325" s="113">
        <f t="shared" si="150"/>
        <v>1751.9666666666667</v>
      </c>
      <c r="AU325" s="114">
        <f t="shared" si="150"/>
        <v>2.0799999999999996</v>
      </c>
      <c r="AV325" s="115">
        <f t="shared" si="150"/>
        <v>1.1859999999999999</v>
      </c>
      <c r="AW325" s="112">
        <f t="shared" si="150"/>
        <v>56.992418737797244</v>
      </c>
      <c r="AX325" s="112">
        <f t="shared" si="150"/>
        <v>43.007581262202748</v>
      </c>
      <c r="AY325" s="61">
        <f t="shared" si="150"/>
        <v>39.99216849096122</v>
      </c>
      <c r="AZ325" s="97">
        <f t="shared" si="150"/>
        <v>78.994736842105269</v>
      </c>
      <c r="BA325" s="68">
        <f t="shared" si="150"/>
        <v>57.97</v>
      </c>
      <c r="BB325" s="68" t="str">
        <f t="shared" si="150"/>
        <v/>
      </c>
      <c r="BC325" s="68" t="str">
        <f t="shared" si="150"/>
        <v/>
      </c>
      <c r="BD325" s="68" t="str">
        <f t="shared" si="150"/>
        <v/>
      </c>
      <c r="BE325" s="15" t="str">
        <f>IFERROR(SUBTOTAL(1,BE293:BE322),"")</f>
        <v/>
      </c>
      <c r="BF325" s="6">
        <f t="shared" si="150"/>
        <v>8741.0666666666675</v>
      </c>
      <c r="BG325" s="41">
        <f t="shared" si="150"/>
        <v>5428.666666666667</v>
      </c>
      <c r="BH325" s="42" t="str">
        <f t="shared" si="150"/>
        <v/>
      </c>
      <c r="BI325" s="42" t="str">
        <f t="shared" si="150"/>
        <v/>
      </c>
      <c r="BJ325" s="42">
        <f t="shared" si="150"/>
        <v>3312.4</v>
      </c>
      <c r="BK325" s="42" t="str">
        <f t="shared" si="150"/>
        <v/>
      </c>
      <c r="BL325" s="42" t="str">
        <f t="shared" si="150"/>
        <v/>
      </c>
      <c r="BM325" s="15" t="str">
        <f t="shared" si="150"/>
        <v/>
      </c>
    </row>
    <row r="326" spans="1:65" ht="17.25" outlineLevel="1" thickBot="1">
      <c r="A326" s="189" t="s">
        <v>52</v>
      </c>
      <c r="B326" s="190"/>
      <c r="C326" s="52">
        <f>SUBTOTAL(9,C293:C322)</f>
        <v>13639745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55678</v>
      </c>
      <c r="AP326" s="116"/>
      <c r="AQ326" s="117"/>
      <c r="AR326" s="118"/>
      <c r="AS326" s="118"/>
      <c r="AT326" s="119">
        <f>SUBTOTAL(9,AT293:AT322)</f>
        <v>52559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51">SUBTOTAL(9,BF293:BF322)</f>
        <v>262232</v>
      </c>
      <c r="BG326" s="43">
        <f t="shared" si="151"/>
        <v>162860</v>
      </c>
      <c r="BH326" s="44">
        <f t="shared" si="151"/>
        <v>0</v>
      </c>
      <c r="BI326" s="44">
        <f t="shared" si="151"/>
        <v>0</v>
      </c>
      <c r="BJ326" s="44">
        <f t="shared" si="151"/>
        <v>99372</v>
      </c>
      <c r="BK326" s="44">
        <f t="shared" si="151"/>
        <v>0</v>
      </c>
      <c r="BL326" s="44">
        <f t="shared" si="151"/>
        <v>0</v>
      </c>
      <c r="BM326" s="16">
        <f t="shared" si="151"/>
        <v>0</v>
      </c>
    </row>
    <row r="327" spans="1:65" outlineLevel="5">
      <c r="A327" s="21">
        <f t="shared" si="145"/>
        <v>10</v>
      </c>
      <c r="B327" s="33">
        <f>B322+1</f>
        <v>44470</v>
      </c>
      <c r="C327" s="51">
        <v>462770</v>
      </c>
      <c r="D327" s="64">
        <f t="shared" ref="D327:D357" si="152">IFERROR(ROUND(AVERAGE(E327:L327),1),"")</f>
        <v>36.299999999999997</v>
      </c>
      <c r="E327" s="12">
        <v>36</v>
      </c>
      <c r="F327" s="12">
        <v>37</v>
      </c>
      <c r="G327" s="12">
        <v>37</v>
      </c>
      <c r="H327" s="12">
        <v>37</v>
      </c>
      <c r="I327" s="12">
        <v>35</v>
      </c>
      <c r="J327" s="12">
        <v>36</v>
      </c>
      <c r="K327" s="12">
        <v>36</v>
      </c>
      <c r="L327" s="12">
        <v>36</v>
      </c>
      <c r="M327" s="74" t="str">
        <f t="shared" ref="M327:M357" si="153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54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55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5">
        <f t="shared" ref="AN327:AN357" si="156">39880/AO327</f>
        <v>22.057522123893804</v>
      </c>
      <c r="AO327" s="41">
        <v>1808</v>
      </c>
      <c r="AP327" s="110"/>
      <c r="AQ327" s="111"/>
      <c r="AR327" s="126" t="str">
        <f t="shared" ref="AR327:AR357" si="157">IFERROR(AQ327/AP327*100,"")</f>
        <v/>
      </c>
      <c r="AS327" s="126" t="str">
        <f t="shared" ref="AS327:AS357" si="158">IFERROR(100-AR327,"")</f>
        <v/>
      </c>
      <c r="AT327" s="127">
        <v>1757</v>
      </c>
      <c r="AU327" s="128"/>
      <c r="AV327" s="129"/>
      <c r="AW327" s="126" t="str">
        <f t="shared" ref="AW327:AW357" si="159">IFERROR(AV327/AU327*100,"")</f>
        <v/>
      </c>
      <c r="AX327" s="126" t="str">
        <f t="shared" ref="AX327:AX357" si="160">IFERROR(100-AW327,"")</f>
        <v/>
      </c>
      <c r="AY327" s="64" t="str">
        <f t="shared" ref="AY327:AY357" si="161">IFERROR((1-((AW327*AS327)/(AX327*AR327)))*100,"")</f>
        <v/>
      </c>
      <c r="AZ327" s="97">
        <v>80.8</v>
      </c>
      <c r="BA327" s="68"/>
      <c r="BB327" s="68"/>
      <c r="BC327" s="68"/>
      <c r="BD327" s="68"/>
      <c r="BE327" s="15"/>
      <c r="BF327" s="5">
        <f t="shared" ref="BF327:BF357" si="162">IF(SUM(BG327:BM327)=0,"",SUM(BG327:BM327))</f>
        <v>11770</v>
      </c>
      <c r="BG327" s="41">
        <v>8510</v>
      </c>
      <c r="BH327" s="42"/>
      <c r="BI327" s="42"/>
      <c r="BJ327" s="42">
        <v>0</v>
      </c>
      <c r="BK327" s="42"/>
      <c r="BL327" s="42"/>
      <c r="BM327" s="15">
        <v>3260</v>
      </c>
    </row>
    <row r="328" spans="1:65" outlineLevel="5">
      <c r="A328" s="22">
        <f t="shared" si="145"/>
        <v>10</v>
      </c>
      <c r="B328" s="9">
        <f t="shared" si="129"/>
        <v>44471</v>
      </c>
      <c r="C328" s="51">
        <v>421538</v>
      </c>
      <c r="D328" s="64">
        <f t="shared" si="152"/>
        <v>36.299999999999997</v>
      </c>
      <c r="E328" s="12">
        <v>36</v>
      </c>
      <c r="F328" s="12">
        <v>37</v>
      </c>
      <c r="G328" s="12">
        <v>37</v>
      </c>
      <c r="H328" s="12">
        <v>37</v>
      </c>
      <c r="I328" s="12">
        <v>35</v>
      </c>
      <c r="J328" s="12">
        <v>36</v>
      </c>
      <c r="K328" s="12">
        <v>36</v>
      </c>
      <c r="L328" s="12">
        <v>36</v>
      </c>
      <c r="M328" s="74" t="str">
        <f t="shared" si="153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54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55"/>
        <v/>
      </c>
      <c r="AF328" s="41"/>
      <c r="AG328" s="41"/>
      <c r="AH328" s="41"/>
      <c r="AI328" s="41"/>
      <c r="AJ328" s="41"/>
      <c r="AK328" s="41"/>
      <c r="AL328" s="41"/>
      <c r="AM328" s="41"/>
      <c r="AN328" s="45">
        <f t="shared" si="156"/>
        <v>24.140435835351088</v>
      </c>
      <c r="AO328" s="41">
        <v>1652</v>
      </c>
      <c r="AP328" s="110"/>
      <c r="AQ328" s="111"/>
      <c r="AR328" s="126" t="str">
        <f t="shared" si="157"/>
        <v/>
      </c>
      <c r="AS328" s="126" t="str">
        <f t="shared" si="158"/>
        <v/>
      </c>
      <c r="AT328" s="127">
        <v>1738</v>
      </c>
      <c r="AU328" s="128"/>
      <c r="AV328" s="129"/>
      <c r="AW328" s="126" t="str">
        <f t="shared" si="159"/>
        <v/>
      </c>
      <c r="AX328" s="126" t="str">
        <f t="shared" si="160"/>
        <v/>
      </c>
      <c r="AY328" s="64" t="str">
        <f t="shared" si="161"/>
        <v/>
      </c>
      <c r="AZ328" s="97"/>
      <c r="BA328" s="68"/>
      <c r="BB328" s="68"/>
      <c r="BC328" s="68"/>
      <c r="BD328" s="68"/>
      <c r="BE328" s="15"/>
      <c r="BF328" s="5">
        <f t="shared" si="162"/>
        <v>14380</v>
      </c>
      <c r="BG328" s="41">
        <v>11000</v>
      </c>
      <c r="BH328" s="42"/>
      <c r="BI328" s="42"/>
      <c r="BJ328" s="42">
        <v>0</v>
      </c>
      <c r="BK328" s="42"/>
      <c r="BL328" s="42"/>
      <c r="BM328" s="15">
        <v>3380</v>
      </c>
    </row>
    <row r="329" spans="1:65" outlineLevel="5">
      <c r="A329" s="22">
        <f t="shared" si="145"/>
        <v>10</v>
      </c>
      <c r="B329" s="9">
        <f t="shared" si="129"/>
        <v>44472</v>
      </c>
      <c r="C329" s="51">
        <v>388455</v>
      </c>
      <c r="D329" s="64">
        <f t="shared" si="152"/>
        <v>36.299999999999997</v>
      </c>
      <c r="E329" s="12">
        <v>36</v>
      </c>
      <c r="F329" s="12">
        <v>37</v>
      </c>
      <c r="G329" s="12">
        <v>37</v>
      </c>
      <c r="H329" s="12">
        <v>37</v>
      </c>
      <c r="I329" s="12">
        <v>35</v>
      </c>
      <c r="J329" s="12">
        <v>36</v>
      </c>
      <c r="K329" s="12">
        <v>36</v>
      </c>
      <c r="L329" s="12">
        <v>36</v>
      </c>
      <c r="M329" s="74" t="str">
        <f t="shared" si="153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54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55"/>
        <v/>
      </c>
      <c r="AF329" s="41"/>
      <c r="AG329" s="41"/>
      <c r="AH329" s="41"/>
      <c r="AI329" s="41"/>
      <c r="AJ329" s="41"/>
      <c r="AK329" s="41"/>
      <c r="AL329" s="41"/>
      <c r="AM329" s="41"/>
      <c r="AN329" s="45">
        <f t="shared" si="156"/>
        <v>20.978432403997896</v>
      </c>
      <c r="AO329" s="41">
        <v>1901</v>
      </c>
      <c r="AP329" s="110"/>
      <c r="AQ329" s="111"/>
      <c r="AR329" s="126" t="str">
        <f t="shared" si="157"/>
        <v/>
      </c>
      <c r="AS329" s="126" t="str">
        <f t="shared" si="158"/>
        <v/>
      </c>
      <c r="AT329" s="127">
        <v>1727</v>
      </c>
      <c r="AU329" s="128"/>
      <c r="AV329" s="129"/>
      <c r="AW329" s="126" t="str">
        <f t="shared" si="159"/>
        <v/>
      </c>
      <c r="AX329" s="126" t="str">
        <f t="shared" si="160"/>
        <v/>
      </c>
      <c r="AY329" s="64" t="str">
        <f t="shared" si="161"/>
        <v/>
      </c>
      <c r="AZ329" s="97"/>
      <c r="BA329" s="68"/>
      <c r="BB329" s="68"/>
      <c r="BC329" s="68"/>
      <c r="BD329" s="68"/>
      <c r="BE329" s="15"/>
      <c r="BF329" s="5">
        <f t="shared" si="162"/>
        <v>9310</v>
      </c>
      <c r="BG329" s="41">
        <v>6000</v>
      </c>
      <c r="BH329" s="42"/>
      <c r="BI329" s="42"/>
      <c r="BJ329" s="42">
        <v>0</v>
      </c>
      <c r="BK329" s="42"/>
      <c r="BL329" s="42"/>
      <c r="BM329" s="15">
        <v>3310</v>
      </c>
    </row>
    <row r="330" spans="1:65" outlineLevel="5">
      <c r="A330" s="22">
        <f t="shared" si="145"/>
        <v>10</v>
      </c>
      <c r="B330" s="9">
        <f t="shared" si="129"/>
        <v>44473</v>
      </c>
      <c r="C330" s="51">
        <v>397079</v>
      </c>
      <c r="D330" s="64">
        <f t="shared" si="152"/>
        <v>36.299999999999997</v>
      </c>
      <c r="E330" s="12">
        <v>36</v>
      </c>
      <c r="F330" s="12">
        <v>37</v>
      </c>
      <c r="G330" s="12">
        <v>37</v>
      </c>
      <c r="H330" s="12">
        <v>37</v>
      </c>
      <c r="I330" s="12">
        <v>35</v>
      </c>
      <c r="J330" s="12">
        <v>36</v>
      </c>
      <c r="K330" s="12">
        <v>36</v>
      </c>
      <c r="L330" s="12">
        <v>36</v>
      </c>
      <c r="M330" s="74" t="str">
        <f t="shared" si="153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54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55"/>
        <v/>
      </c>
      <c r="AF330" s="41"/>
      <c r="AG330" s="41"/>
      <c r="AH330" s="41"/>
      <c r="AI330" s="41"/>
      <c r="AJ330" s="41"/>
      <c r="AK330" s="41"/>
      <c r="AL330" s="41"/>
      <c r="AM330" s="41"/>
      <c r="AN330" s="45">
        <f t="shared" si="156"/>
        <v>23.431257344300821</v>
      </c>
      <c r="AO330" s="41">
        <v>1702</v>
      </c>
      <c r="AP330" s="110"/>
      <c r="AQ330" s="111"/>
      <c r="AR330" s="126" t="str">
        <f t="shared" si="157"/>
        <v/>
      </c>
      <c r="AS330" s="126" t="str">
        <f t="shared" si="158"/>
        <v/>
      </c>
      <c r="AT330" s="127">
        <v>1719</v>
      </c>
      <c r="AU330" s="128"/>
      <c r="AV330" s="129"/>
      <c r="AW330" s="126" t="str">
        <f t="shared" si="159"/>
        <v/>
      </c>
      <c r="AX330" s="126" t="str">
        <f t="shared" si="160"/>
        <v/>
      </c>
      <c r="AY330" s="64" t="str">
        <f t="shared" si="161"/>
        <v/>
      </c>
      <c r="AZ330" s="97"/>
      <c r="BA330" s="68"/>
      <c r="BB330" s="68"/>
      <c r="BC330" s="68"/>
      <c r="BD330" s="68"/>
      <c r="BE330" s="15"/>
      <c r="BF330" s="5">
        <f t="shared" si="162"/>
        <v>9430</v>
      </c>
      <c r="BG330" s="41">
        <v>6000</v>
      </c>
      <c r="BH330" s="42"/>
      <c r="BI330" s="42"/>
      <c r="BJ330" s="42">
        <v>0</v>
      </c>
      <c r="BK330" s="42"/>
      <c r="BL330" s="42"/>
      <c r="BM330" s="15">
        <v>3430</v>
      </c>
    </row>
    <row r="331" spans="1:65" outlineLevel="5">
      <c r="A331" s="22">
        <f t="shared" si="145"/>
        <v>10</v>
      </c>
      <c r="B331" s="9">
        <f t="shared" si="129"/>
        <v>44474</v>
      </c>
      <c r="C331" s="51">
        <v>406304</v>
      </c>
      <c r="D331" s="64">
        <f t="shared" si="152"/>
        <v>36.5</v>
      </c>
      <c r="E331" s="12">
        <v>36</v>
      </c>
      <c r="F331" s="12">
        <v>38</v>
      </c>
      <c r="G331" s="12">
        <v>37</v>
      </c>
      <c r="H331" s="12">
        <v>37</v>
      </c>
      <c r="I331" s="12">
        <v>35</v>
      </c>
      <c r="J331" s="12">
        <v>37</v>
      </c>
      <c r="K331" s="12">
        <v>36</v>
      </c>
      <c r="L331" s="12">
        <v>36</v>
      </c>
      <c r="M331" s="74" t="str">
        <f t="shared" si="153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54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55"/>
        <v/>
      </c>
      <c r="AF331" s="41"/>
      <c r="AG331" s="41"/>
      <c r="AH331" s="41"/>
      <c r="AI331" s="41"/>
      <c r="AJ331" s="41"/>
      <c r="AK331" s="41"/>
      <c r="AL331" s="41"/>
      <c r="AM331" s="41"/>
      <c r="AN331" s="45">
        <f t="shared" si="156"/>
        <v>22.762557077625569</v>
      </c>
      <c r="AO331" s="41">
        <v>1752</v>
      </c>
      <c r="AP331" s="110"/>
      <c r="AQ331" s="111"/>
      <c r="AR331" s="126" t="str">
        <f t="shared" si="157"/>
        <v/>
      </c>
      <c r="AS331" s="126" t="str">
        <f t="shared" si="158"/>
        <v/>
      </c>
      <c r="AT331" s="127">
        <v>1742</v>
      </c>
      <c r="AU331" s="128"/>
      <c r="AV331" s="129"/>
      <c r="AW331" s="126" t="str">
        <f t="shared" si="159"/>
        <v/>
      </c>
      <c r="AX331" s="126" t="str">
        <f t="shared" si="160"/>
        <v/>
      </c>
      <c r="AY331" s="64" t="str">
        <f t="shared" si="161"/>
        <v/>
      </c>
      <c r="AZ331" s="97">
        <v>80.599999999999994</v>
      </c>
      <c r="BA331" s="68"/>
      <c r="BB331" s="68"/>
      <c r="BC331" s="68"/>
      <c r="BD331" s="68"/>
      <c r="BE331" s="15"/>
      <c r="BF331" s="5">
        <f t="shared" si="162"/>
        <v>11550</v>
      </c>
      <c r="BG331" s="41">
        <v>8250</v>
      </c>
      <c r="BH331" s="42"/>
      <c r="BI331" s="42"/>
      <c r="BJ331" s="42">
        <v>0</v>
      </c>
      <c r="BK331" s="42"/>
      <c r="BL331" s="42"/>
      <c r="BM331" s="15">
        <v>3300</v>
      </c>
    </row>
    <row r="332" spans="1:65" outlineLevel="5">
      <c r="A332" s="22">
        <f t="shared" si="145"/>
        <v>10</v>
      </c>
      <c r="B332" s="9">
        <f t="shared" si="129"/>
        <v>44475</v>
      </c>
      <c r="C332" s="51">
        <v>412257</v>
      </c>
      <c r="D332" s="64">
        <f t="shared" si="152"/>
        <v>36.5</v>
      </c>
      <c r="E332" s="12">
        <v>36</v>
      </c>
      <c r="F332" s="12">
        <v>38</v>
      </c>
      <c r="G332" s="12">
        <v>37</v>
      </c>
      <c r="H332" s="12">
        <v>37</v>
      </c>
      <c r="I332" s="12">
        <v>35</v>
      </c>
      <c r="J332" s="12">
        <v>37</v>
      </c>
      <c r="K332" s="12">
        <v>36</v>
      </c>
      <c r="L332" s="12">
        <v>36</v>
      </c>
      <c r="M332" s="74">
        <f t="shared" si="153"/>
        <v>7.2</v>
      </c>
      <c r="N332" s="83">
        <v>7.25</v>
      </c>
      <c r="O332" s="83">
        <v>7.12</v>
      </c>
      <c r="P332" s="83">
        <v>7.1</v>
      </c>
      <c r="Q332" s="83">
        <v>7.15</v>
      </c>
      <c r="R332" s="83">
        <v>7.21</v>
      </c>
      <c r="S332" s="83">
        <v>7.13</v>
      </c>
      <c r="T332" s="83"/>
      <c r="U332" s="83"/>
      <c r="V332" s="5" t="str">
        <f t="shared" si="154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55"/>
        <v/>
      </c>
      <c r="AF332" s="41"/>
      <c r="AG332" s="41"/>
      <c r="AH332" s="41"/>
      <c r="AI332" s="41"/>
      <c r="AJ332" s="41"/>
      <c r="AK332" s="41"/>
      <c r="AL332" s="41"/>
      <c r="AM332" s="41"/>
      <c r="AN332" s="45">
        <f t="shared" si="156"/>
        <v>19.568204121687931</v>
      </c>
      <c r="AO332" s="41">
        <v>2038</v>
      </c>
      <c r="AP332" s="110">
        <v>3.09</v>
      </c>
      <c r="AQ332" s="111">
        <v>2.2200000000000002</v>
      </c>
      <c r="AR332" s="126">
        <f t="shared" si="157"/>
        <v>71.844660194174764</v>
      </c>
      <c r="AS332" s="126">
        <f t="shared" si="158"/>
        <v>28.155339805825236</v>
      </c>
      <c r="AT332" s="127">
        <v>1754</v>
      </c>
      <c r="AU332" s="128">
        <v>2.02</v>
      </c>
      <c r="AV332" s="129">
        <v>1.2</v>
      </c>
      <c r="AW332" s="126">
        <f t="shared" si="159"/>
        <v>59.405940594059402</v>
      </c>
      <c r="AX332" s="126">
        <f t="shared" si="160"/>
        <v>40.594059405940598</v>
      </c>
      <c r="AY332" s="64">
        <f t="shared" si="161"/>
        <v>42.649967040210967</v>
      </c>
      <c r="AZ332" s="97">
        <v>80</v>
      </c>
      <c r="BA332" s="68"/>
      <c r="BB332" s="68"/>
      <c r="BC332" s="68"/>
      <c r="BD332" s="68"/>
      <c r="BE332" s="15"/>
      <c r="BF332" s="5">
        <f t="shared" si="162"/>
        <v>11270</v>
      </c>
      <c r="BG332" s="41">
        <v>7880</v>
      </c>
      <c r="BH332" s="42"/>
      <c r="BI332" s="42"/>
      <c r="BJ332" s="42">
        <v>0</v>
      </c>
      <c r="BK332" s="42"/>
      <c r="BL332" s="42"/>
      <c r="BM332" s="15">
        <v>3390</v>
      </c>
    </row>
    <row r="333" spans="1:65" outlineLevel="5">
      <c r="A333" s="22">
        <f t="shared" si="145"/>
        <v>10</v>
      </c>
      <c r="B333" s="9">
        <f t="shared" si="129"/>
        <v>44476</v>
      </c>
      <c r="C333" s="51">
        <v>416502</v>
      </c>
      <c r="D333" s="64">
        <f t="shared" si="152"/>
        <v>36.799999999999997</v>
      </c>
      <c r="E333" s="12">
        <v>37</v>
      </c>
      <c r="F333" s="12">
        <v>38</v>
      </c>
      <c r="G333" s="12">
        <v>37</v>
      </c>
      <c r="H333" s="12">
        <v>37</v>
      </c>
      <c r="I333" s="12">
        <v>36</v>
      </c>
      <c r="J333" s="12">
        <v>37</v>
      </c>
      <c r="K333" s="12">
        <v>36</v>
      </c>
      <c r="L333" s="12">
        <v>36</v>
      </c>
      <c r="M333" s="74" t="str">
        <f t="shared" si="153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54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55"/>
        <v/>
      </c>
      <c r="AF333" s="41"/>
      <c r="AG333" s="41"/>
      <c r="AH333" s="41"/>
      <c r="AI333" s="41"/>
      <c r="AJ333" s="41"/>
      <c r="AK333" s="41"/>
      <c r="AL333" s="41"/>
      <c r="AM333" s="41"/>
      <c r="AN333" s="45">
        <f t="shared" si="156"/>
        <v>21.134075251722312</v>
      </c>
      <c r="AO333" s="41">
        <v>1887</v>
      </c>
      <c r="AP333" s="110"/>
      <c r="AQ333" s="111"/>
      <c r="AR333" s="126" t="str">
        <f t="shared" si="157"/>
        <v/>
      </c>
      <c r="AS333" s="126" t="str">
        <f t="shared" si="158"/>
        <v/>
      </c>
      <c r="AT333" s="127">
        <v>1760</v>
      </c>
      <c r="AU333" s="128"/>
      <c r="AV333" s="129"/>
      <c r="AW333" s="126" t="str">
        <f t="shared" si="159"/>
        <v/>
      </c>
      <c r="AX333" s="126" t="str">
        <f t="shared" si="160"/>
        <v/>
      </c>
      <c r="AY333" s="64" t="str">
        <f t="shared" si="161"/>
        <v/>
      </c>
      <c r="AZ333" s="97">
        <v>80.2</v>
      </c>
      <c r="BA333" s="68"/>
      <c r="BB333" s="68"/>
      <c r="BC333" s="68"/>
      <c r="BD333" s="68"/>
      <c r="BE333" s="15"/>
      <c r="BF333" s="5">
        <f t="shared" si="162"/>
        <v>14155</v>
      </c>
      <c r="BG333" s="41">
        <v>10750</v>
      </c>
      <c r="BH333" s="42"/>
      <c r="BI333" s="42"/>
      <c r="BJ333" s="42">
        <v>5</v>
      </c>
      <c r="BK333" s="42"/>
      <c r="BL333" s="42"/>
      <c r="BM333" s="15">
        <v>3400</v>
      </c>
    </row>
    <row r="334" spans="1:65" outlineLevel="5">
      <c r="A334" s="22">
        <f t="shared" si="145"/>
        <v>10</v>
      </c>
      <c r="B334" s="9">
        <f t="shared" si="129"/>
        <v>44477</v>
      </c>
      <c r="C334" s="51">
        <v>413206</v>
      </c>
      <c r="D334" s="64">
        <f t="shared" si="152"/>
        <v>36.799999999999997</v>
      </c>
      <c r="E334" s="12">
        <v>37</v>
      </c>
      <c r="F334" s="12">
        <v>38</v>
      </c>
      <c r="G334" s="12">
        <v>37</v>
      </c>
      <c r="H334" s="12">
        <v>37</v>
      </c>
      <c r="I334" s="12">
        <v>36</v>
      </c>
      <c r="J334" s="12">
        <v>37</v>
      </c>
      <c r="K334" s="12">
        <v>36</v>
      </c>
      <c r="L334" s="12">
        <v>36</v>
      </c>
      <c r="M334" s="74" t="str">
        <f t="shared" si="153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54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55"/>
        <v/>
      </c>
      <c r="AF334" s="41"/>
      <c r="AG334" s="41"/>
      <c r="AH334" s="41"/>
      <c r="AI334" s="41"/>
      <c r="AJ334" s="41"/>
      <c r="AK334" s="41"/>
      <c r="AL334" s="41"/>
      <c r="AM334" s="41"/>
      <c r="AN334" s="45">
        <f t="shared" si="156"/>
        <v>22.3542600896861</v>
      </c>
      <c r="AO334" s="41">
        <v>1784</v>
      </c>
      <c r="AP334" s="110"/>
      <c r="AQ334" s="111"/>
      <c r="AR334" s="126" t="str">
        <f t="shared" si="157"/>
        <v/>
      </c>
      <c r="AS334" s="126" t="str">
        <f t="shared" si="158"/>
        <v/>
      </c>
      <c r="AT334" s="127">
        <v>1750</v>
      </c>
      <c r="AU334" s="128"/>
      <c r="AV334" s="129"/>
      <c r="AW334" s="126" t="str">
        <f t="shared" si="159"/>
        <v/>
      </c>
      <c r="AX334" s="126" t="str">
        <f t="shared" si="160"/>
        <v/>
      </c>
      <c r="AY334" s="64" t="str">
        <f t="shared" si="161"/>
        <v/>
      </c>
      <c r="AZ334" s="97">
        <v>79.900000000000006</v>
      </c>
      <c r="BA334" s="68"/>
      <c r="BB334" s="68"/>
      <c r="BC334" s="68"/>
      <c r="BD334" s="68"/>
      <c r="BE334" s="15"/>
      <c r="BF334" s="5">
        <f t="shared" si="162"/>
        <v>11290</v>
      </c>
      <c r="BG334" s="41">
        <v>7880</v>
      </c>
      <c r="BH334" s="42"/>
      <c r="BI334" s="42"/>
      <c r="BJ334" s="42">
        <v>0</v>
      </c>
      <c r="BK334" s="42"/>
      <c r="BL334" s="42"/>
      <c r="BM334" s="15">
        <v>3410</v>
      </c>
    </row>
    <row r="335" spans="1:65" outlineLevel="5">
      <c r="A335" s="22">
        <f t="shared" si="145"/>
        <v>10</v>
      </c>
      <c r="B335" s="9">
        <f t="shared" si="129"/>
        <v>44478</v>
      </c>
      <c r="C335" s="51">
        <v>389038</v>
      </c>
      <c r="D335" s="64">
        <f t="shared" si="152"/>
        <v>37.299999999999997</v>
      </c>
      <c r="E335" s="12">
        <v>37</v>
      </c>
      <c r="F335" s="12">
        <v>38</v>
      </c>
      <c r="G335" s="12">
        <v>38</v>
      </c>
      <c r="H335" s="12">
        <v>38</v>
      </c>
      <c r="I335" s="12">
        <v>36</v>
      </c>
      <c r="J335" s="12">
        <v>37</v>
      </c>
      <c r="K335" s="12">
        <v>37</v>
      </c>
      <c r="L335" s="12">
        <v>37</v>
      </c>
      <c r="M335" s="74" t="str">
        <f t="shared" si="153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54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55"/>
        <v/>
      </c>
      <c r="AF335" s="41"/>
      <c r="AG335" s="41"/>
      <c r="AH335" s="41"/>
      <c r="AI335" s="41"/>
      <c r="AJ335" s="41"/>
      <c r="AK335" s="41"/>
      <c r="AL335" s="41"/>
      <c r="AM335" s="41"/>
      <c r="AN335" s="45">
        <f t="shared" si="156"/>
        <v>21.75668303327878</v>
      </c>
      <c r="AO335" s="41">
        <v>1833</v>
      </c>
      <c r="AP335" s="110"/>
      <c r="AQ335" s="111"/>
      <c r="AR335" s="126" t="str">
        <f t="shared" si="157"/>
        <v/>
      </c>
      <c r="AS335" s="126" t="str">
        <f t="shared" si="158"/>
        <v/>
      </c>
      <c r="AT335" s="127">
        <v>1764</v>
      </c>
      <c r="AU335" s="128"/>
      <c r="AV335" s="129"/>
      <c r="AW335" s="126" t="str">
        <f t="shared" si="159"/>
        <v/>
      </c>
      <c r="AX335" s="126" t="str">
        <f t="shared" si="160"/>
        <v/>
      </c>
      <c r="AY335" s="64" t="str">
        <f t="shared" si="161"/>
        <v/>
      </c>
      <c r="AZ335" s="97"/>
      <c r="BA335" s="68"/>
      <c r="BB335" s="68"/>
      <c r="BC335" s="68"/>
      <c r="BD335" s="68"/>
      <c r="BE335" s="15"/>
      <c r="BF335" s="5">
        <f t="shared" si="162"/>
        <v>15580</v>
      </c>
      <c r="BG335" s="41">
        <v>12000</v>
      </c>
      <c r="BH335" s="42"/>
      <c r="BI335" s="42"/>
      <c r="BJ335" s="42">
        <v>0</v>
      </c>
      <c r="BK335" s="42"/>
      <c r="BL335" s="42"/>
      <c r="BM335" s="15">
        <v>3580</v>
      </c>
    </row>
    <row r="336" spans="1:65" outlineLevel="5">
      <c r="A336" s="22">
        <f t="shared" si="145"/>
        <v>10</v>
      </c>
      <c r="B336" s="9">
        <f t="shared" si="129"/>
        <v>44479</v>
      </c>
      <c r="C336" s="51">
        <v>360944</v>
      </c>
      <c r="D336" s="64">
        <f t="shared" si="152"/>
        <v>37.299999999999997</v>
      </c>
      <c r="E336" s="12">
        <v>37</v>
      </c>
      <c r="F336" s="12">
        <v>38</v>
      </c>
      <c r="G336" s="12">
        <v>38</v>
      </c>
      <c r="H336" s="12">
        <v>38</v>
      </c>
      <c r="I336" s="12">
        <v>36</v>
      </c>
      <c r="J336" s="12">
        <v>37</v>
      </c>
      <c r="K336" s="12">
        <v>37</v>
      </c>
      <c r="L336" s="12">
        <v>37</v>
      </c>
      <c r="M336" s="74" t="str">
        <f t="shared" si="153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54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55"/>
        <v/>
      </c>
      <c r="AF336" s="41"/>
      <c r="AG336" s="41"/>
      <c r="AH336" s="41"/>
      <c r="AI336" s="41"/>
      <c r="AJ336" s="41"/>
      <c r="AK336" s="41"/>
      <c r="AL336" s="41"/>
      <c r="AM336" s="41"/>
      <c r="AN336" s="45">
        <f t="shared" si="156"/>
        <v>20.695381421899324</v>
      </c>
      <c r="AO336" s="41">
        <v>1927</v>
      </c>
      <c r="AP336" s="110"/>
      <c r="AQ336" s="111"/>
      <c r="AR336" s="126" t="str">
        <f t="shared" si="157"/>
        <v/>
      </c>
      <c r="AS336" s="126" t="str">
        <f t="shared" si="158"/>
        <v/>
      </c>
      <c r="AT336" s="127">
        <v>1791</v>
      </c>
      <c r="AU336" s="128"/>
      <c r="AV336" s="129"/>
      <c r="AW336" s="126" t="str">
        <f t="shared" si="159"/>
        <v/>
      </c>
      <c r="AX336" s="126" t="str">
        <f t="shared" si="160"/>
        <v/>
      </c>
      <c r="AY336" s="64" t="str">
        <f t="shared" si="161"/>
        <v/>
      </c>
      <c r="AZ336" s="97"/>
      <c r="BA336" s="68"/>
      <c r="BB336" s="68"/>
      <c r="BC336" s="68"/>
      <c r="BD336" s="68"/>
      <c r="BE336" s="15"/>
      <c r="BF336" s="5">
        <f t="shared" si="162"/>
        <v>12520</v>
      </c>
      <c r="BG336" s="41">
        <v>8800</v>
      </c>
      <c r="BH336" s="42"/>
      <c r="BI336" s="42"/>
      <c r="BJ336" s="42">
        <v>0</v>
      </c>
      <c r="BK336" s="42"/>
      <c r="BL336" s="42"/>
      <c r="BM336" s="15">
        <v>3720</v>
      </c>
    </row>
    <row r="337" spans="1:65" outlineLevel="5">
      <c r="A337" s="22">
        <f t="shared" si="145"/>
        <v>10</v>
      </c>
      <c r="B337" s="9">
        <f t="shared" si="129"/>
        <v>44480</v>
      </c>
      <c r="C337" s="51">
        <v>376525</v>
      </c>
      <c r="D337" s="64">
        <f t="shared" si="152"/>
        <v>37.299999999999997</v>
      </c>
      <c r="E337" s="12">
        <v>37</v>
      </c>
      <c r="F337" s="12">
        <v>38</v>
      </c>
      <c r="G337" s="12">
        <v>38</v>
      </c>
      <c r="H337" s="12">
        <v>38</v>
      </c>
      <c r="I337" s="12">
        <v>36</v>
      </c>
      <c r="J337" s="12">
        <v>37</v>
      </c>
      <c r="K337" s="12">
        <v>37</v>
      </c>
      <c r="L337" s="12">
        <v>37</v>
      </c>
      <c r="M337" s="74" t="str">
        <f t="shared" si="153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54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55"/>
        <v/>
      </c>
      <c r="AF337" s="41"/>
      <c r="AG337" s="41"/>
      <c r="AH337" s="41"/>
      <c r="AI337" s="41"/>
      <c r="AJ337" s="41"/>
      <c r="AK337" s="41"/>
      <c r="AL337" s="41"/>
      <c r="AM337" s="41"/>
      <c r="AN337" s="45">
        <f t="shared" si="156"/>
        <v>21.02266736953084</v>
      </c>
      <c r="AO337" s="41">
        <v>1897</v>
      </c>
      <c r="AP337" s="110"/>
      <c r="AQ337" s="111"/>
      <c r="AR337" s="126" t="str">
        <f t="shared" si="157"/>
        <v/>
      </c>
      <c r="AS337" s="126" t="str">
        <f t="shared" si="158"/>
        <v/>
      </c>
      <c r="AT337" s="127">
        <v>1777</v>
      </c>
      <c r="AU337" s="128"/>
      <c r="AV337" s="129"/>
      <c r="AW337" s="126" t="str">
        <f t="shared" si="159"/>
        <v/>
      </c>
      <c r="AX337" s="126" t="str">
        <f t="shared" si="160"/>
        <v/>
      </c>
      <c r="AY337" s="64" t="str">
        <f t="shared" si="161"/>
        <v/>
      </c>
      <c r="AZ337" s="97"/>
      <c r="BA337" s="68"/>
      <c r="BB337" s="68"/>
      <c r="BC337" s="68"/>
      <c r="BD337" s="68"/>
      <c r="BE337" s="15"/>
      <c r="BF337" s="5">
        <f t="shared" si="162"/>
        <v>9470</v>
      </c>
      <c r="BG337" s="41">
        <v>6000</v>
      </c>
      <c r="BH337" s="42"/>
      <c r="BI337" s="42"/>
      <c r="BJ337" s="42">
        <v>0</v>
      </c>
      <c r="BK337" s="42"/>
      <c r="BL337" s="42"/>
      <c r="BM337" s="15">
        <v>3470</v>
      </c>
    </row>
    <row r="338" spans="1:65" outlineLevel="5">
      <c r="A338" s="22">
        <f t="shared" si="145"/>
        <v>10</v>
      </c>
      <c r="B338" s="9">
        <f t="shared" si="129"/>
        <v>44481</v>
      </c>
      <c r="C338" s="51">
        <v>392534</v>
      </c>
      <c r="D338" s="64">
        <f t="shared" si="152"/>
        <v>37.5</v>
      </c>
      <c r="E338" s="12">
        <v>37</v>
      </c>
      <c r="F338" s="12">
        <v>39</v>
      </c>
      <c r="G338" s="12">
        <v>38</v>
      </c>
      <c r="H338" s="12">
        <v>38</v>
      </c>
      <c r="I338" s="12">
        <v>36</v>
      </c>
      <c r="J338" s="12">
        <v>38</v>
      </c>
      <c r="K338" s="12">
        <v>37</v>
      </c>
      <c r="L338" s="12">
        <v>37</v>
      </c>
      <c r="M338" s="74" t="str">
        <f t="shared" si="153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54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55"/>
        <v/>
      </c>
      <c r="AF338" s="41"/>
      <c r="AG338" s="41"/>
      <c r="AH338" s="41"/>
      <c r="AI338" s="41"/>
      <c r="AJ338" s="41"/>
      <c r="AK338" s="41"/>
      <c r="AL338" s="41"/>
      <c r="AM338" s="41"/>
      <c r="AN338" s="45">
        <f t="shared" si="156"/>
        <v>22.033149171270718</v>
      </c>
      <c r="AO338" s="41">
        <v>1810</v>
      </c>
      <c r="AP338" s="110"/>
      <c r="AQ338" s="111"/>
      <c r="AR338" s="126" t="str">
        <f t="shared" si="157"/>
        <v/>
      </c>
      <c r="AS338" s="126" t="str">
        <f t="shared" si="158"/>
        <v/>
      </c>
      <c r="AT338" s="127">
        <v>1739</v>
      </c>
      <c r="AU338" s="128"/>
      <c r="AV338" s="129"/>
      <c r="AW338" s="126" t="str">
        <f t="shared" si="159"/>
        <v/>
      </c>
      <c r="AX338" s="126" t="str">
        <f t="shared" si="160"/>
        <v/>
      </c>
      <c r="AY338" s="64" t="str">
        <f t="shared" si="161"/>
        <v/>
      </c>
      <c r="AZ338" s="97">
        <v>79.099999999999994</v>
      </c>
      <c r="BA338" s="68"/>
      <c r="BB338" s="68"/>
      <c r="BC338" s="68"/>
      <c r="BD338" s="68"/>
      <c r="BE338" s="15"/>
      <c r="BF338" s="5">
        <f t="shared" si="162"/>
        <v>9540</v>
      </c>
      <c r="BG338" s="41">
        <v>6000</v>
      </c>
      <c r="BH338" s="42"/>
      <c r="BI338" s="42"/>
      <c r="BJ338" s="42">
        <v>0</v>
      </c>
      <c r="BK338" s="42"/>
      <c r="BL338" s="42"/>
      <c r="BM338" s="15">
        <v>3540</v>
      </c>
    </row>
    <row r="339" spans="1:65" outlineLevel="5">
      <c r="A339" s="22">
        <f t="shared" si="145"/>
        <v>10</v>
      </c>
      <c r="B339" s="9">
        <f t="shared" si="129"/>
        <v>44482</v>
      </c>
      <c r="C339" s="51">
        <v>385320</v>
      </c>
      <c r="D339" s="64">
        <f t="shared" si="152"/>
        <v>37.799999999999997</v>
      </c>
      <c r="E339" s="12">
        <v>39</v>
      </c>
      <c r="F339" s="12">
        <v>39</v>
      </c>
      <c r="G339" s="12">
        <v>37</v>
      </c>
      <c r="H339" s="12">
        <v>38</v>
      </c>
      <c r="I339" s="12">
        <v>38</v>
      </c>
      <c r="J339" s="12">
        <v>38</v>
      </c>
      <c r="K339" s="12">
        <v>36</v>
      </c>
      <c r="L339" s="12">
        <v>37</v>
      </c>
      <c r="M339" s="74" t="str">
        <f t="shared" si="153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54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55"/>
        <v/>
      </c>
      <c r="AF339" s="41"/>
      <c r="AG339" s="41"/>
      <c r="AH339" s="41"/>
      <c r="AI339" s="41"/>
      <c r="AJ339" s="41"/>
      <c r="AK339" s="41"/>
      <c r="AL339" s="41"/>
      <c r="AM339" s="41"/>
      <c r="AN339" s="45">
        <f t="shared" si="156"/>
        <v>23.105446118192351</v>
      </c>
      <c r="AO339" s="41">
        <v>1726</v>
      </c>
      <c r="AP339" s="110"/>
      <c r="AQ339" s="111"/>
      <c r="AR339" s="126" t="str">
        <f t="shared" si="157"/>
        <v/>
      </c>
      <c r="AS339" s="126" t="str">
        <f t="shared" si="158"/>
        <v/>
      </c>
      <c r="AT339" s="127">
        <v>1705</v>
      </c>
      <c r="AU339" s="128"/>
      <c r="AV339" s="129"/>
      <c r="AW339" s="126" t="str">
        <f t="shared" si="159"/>
        <v/>
      </c>
      <c r="AX339" s="126" t="str">
        <f t="shared" si="160"/>
        <v/>
      </c>
      <c r="AY339" s="64" t="str">
        <f t="shared" si="161"/>
        <v/>
      </c>
      <c r="AZ339" s="97">
        <v>79</v>
      </c>
      <c r="BA339" s="68"/>
      <c r="BB339" s="68"/>
      <c r="BC339" s="68"/>
      <c r="BD339" s="68"/>
      <c r="BE339" s="15"/>
      <c r="BF339" s="5">
        <f t="shared" si="162"/>
        <v>9540</v>
      </c>
      <c r="BG339" s="41">
        <v>6000</v>
      </c>
      <c r="BH339" s="42"/>
      <c r="BI339" s="42"/>
      <c r="BJ339" s="42">
        <v>0</v>
      </c>
      <c r="BK339" s="42"/>
      <c r="BL339" s="42"/>
      <c r="BM339" s="15">
        <v>3540</v>
      </c>
    </row>
    <row r="340" spans="1:65" outlineLevel="5">
      <c r="A340" s="22">
        <f t="shared" si="145"/>
        <v>10</v>
      </c>
      <c r="B340" s="9">
        <f t="shared" si="129"/>
        <v>44483</v>
      </c>
      <c r="C340" s="51">
        <v>385128</v>
      </c>
      <c r="D340" s="64">
        <f t="shared" si="152"/>
        <v>38.5</v>
      </c>
      <c r="E340" s="12">
        <v>43</v>
      </c>
      <c r="F340" s="12">
        <v>39</v>
      </c>
      <c r="G340" s="12">
        <v>37</v>
      </c>
      <c r="H340" s="12">
        <v>37</v>
      </c>
      <c r="I340" s="12">
        <v>42</v>
      </c>
      <c r="J340" s="12">
        <v>38</v>
      </c>
      <c r="K340" s="12">
        <v>36</v>
      </c>
      <c r="L340" s="12">
        <v>36</v>
      </c>
      <c r="M340" s="74">
        <f t="shared" si="153"/>
        <v>7.1</v>
      </c>
      <c r="N340" s="83">
        <v>7.14</v>
      </c>
      <c r="O340" s="83">
        <v>7.13</v>
      </c>
      <c r="P340" s="83">
        <v>7.03</v>
      </c>
      <c r="Q340" s="83">
        <v>7.16</v>
      </c>
      <c r="R340" s="83">
        <v>7.02</v>
      </c>
      <c r="S340" s="83">
        <v>7.05</v>
      </c>
      <c r="T340" s="83"/>
      <c r="U340" s="83"/>
      <c r="V340" s="5" t="str">
        <f t="shared" si="154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55"/>
        <v/>
      </c>
      <c r="AF340" s="41"/>
      <c r="AG340" s="41"/>
      <c r="AH340" s="41"/>
      <c r="AI340" s="41"/>
      <c r="AJ340" s="41"/>
      <c r="AK340" s="41"/>
      <c r="AL340" s="41"/>
      <c r="AM340" s="41"/>
      <c r="AN340" s="45">
        <f t="shared" si="156"/>
        <v>21.303418803418804</v>
      </c>
      <c r="AO340" s="41">
        <v>1872</v>
      </c>
      <c r="AP340" s="110">
        <v>3.08</v>
      </c>
      <c r="AQ340" s="111">
        <v>2.2000000000000002</v>
      </c>
      <c r="AR340" s="126">
        <f t="shared" si="157"/>
        <v>71.428571428571431</v>
      </c>
      <c r="AS340" s="126">
        <f t="shared" si="158"/>
        <v>28.571428571428569</v>
      </c>
      <c r="AT340" s="127">
        <v>1790</v>
      </c>
      <c r="AU340" s="128">
        <v>2.02</v>
      </c>
      <c r="AV340" s="129">
        <v>1.21</v>
      </c>
      <c r="AW340" s="126">
        <f t="shared" si="159"/>
        <v>59.900990099009896</v>
      </c>
      <c r="AX340" s="126">
        <f t="shared" si="160"/>
        <v>40.099009900990104</v>
      </c>
      <c r="AY340" s="64">
        <f t="shared" si="161"/>
        <v>40.246913580246932</v>
      </c>
      <c r="AZ340" s="97">
        <v>79.900000000000006</v>
      </c>
      <c r="BA340" s="68"/>
      <c r="BB340" s="68"/>
      <c r="BC340" s="68"/>
      <c r="BD340" s="68"/>
      <c r="BE340" s="15"/>
      <c r="BF340" s="5">
        <f t="shared" si="162"/>
        <v>13099</v>
      </c>
      <c r="BG340" s="41">
        <v>4130</v>
      </c>
      <c r="BH340" s="42"/>
      <c r="BI340" s="42"/>
      <c r="BJ340" s="42">
        <v>4639</v>
      </c>
      <c r="BK340" s="42"/>
      <c r="BL340" s="42"/>
      <c r="BM340" s="15">
        <v>4330</v>
      </c>
    </row>
    <row r="341" spans="1:65" outlineLevel="5">
      <c r="A341" s="22">
        <f t="shared" si="145"/>
        <v>10</v>
      </c>
      <c r="B341" s="9">
        <f t="shared" si="129"/>
        <v>44484</v>
      </c>
      <c r="C341" s="51">
        <v>378079</v>
      </c>
      <c r="D341" s="64">
        <f t="shared" si="152"/>
        <v>38.299999999999997</v>
      </c>
      <c r="E341" s="12">
        <v>43</v>
      </c>
      <c r="F341" s="12">
        <v>38</v>
      </c>
      <c r="G341" s="12">
        <v>37</v>
      </c>
      <c r="H341" s="12">
        <v>37</v>
      </c>
      <c r="I341" s="12">
        <v>42</v>
      </c>
      <c r="J341" s="12">
        <v>37</v>
      </c>
      <c r="K341" s="12">
        <v>36</v>
      </c>
      <c r="L341" s="12">
        <v>36</v>
      </c>
      <c r="M341" s="74" t="str">
        <f t="shared" si="153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54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55"/>
        <v/>
      </c>
      <c r="AF341" s="41"/>
      <c r="AG341" s="41"/>
      <c r="AH341" s="41"/>
      <c r="AI341" s="41"/>
      <c r="AJ341" s="41"/>
      <c r="AK341" s="41"/>
      <c r="AL341" s="41"/>
      <c r="AM341" s="41"/>
      <c r="AN341" s="45">
        <f t="shared" si="156"/>
        <v>18.999523582658409</v>
      </c>
      <c r="AO341" s="41">
        <v>2099</v>
      </c>
      <c r="AP341" s="110"/>
      <c r="AQ341" s="111"/>
      <c r="AR341" s="126" t="str">
        <f t="shared" si="157"/>
        <v/>
      </c>
      <c r="AS341" s="126" t="str">
        <f t="shared" si="158"/>
        <v/>
      </c>
      <c r="AT341" s="127">
        <v>2142</v>
      </c>
      <c r="AU341" s="128"/>
      <c r="AV341" s="129"/>
      <c r="AW341" s="126" t="str">
        <f t="shared" si="159"/>
        <v/>
      </c>
      <c r="AX341" s="126" t="str">
        <f t="shared" si="160"/>
        <v/>
      </c>
      <c r="AY341" s="64" t="str">
        <f t="shared" si="161"/>
        <v/>
      </c>
      <c r="AZ341" s="97">
        <v>80.2</v>
      </c>
      <c r="BA341" s="68"/>
      <c r="BB341" s="68"/>
      <c r="BC341" s="68"/>
      <c r="BD341" s="68"/>
      <c r="BE341" s="15"/>
      <c r="BF341" s="5">
        <f t="shared" si="162"/>
        <v>8216</v>
      </c>
      <c r="BG341" s="41">
        <v>0</v>
      </c>
      <c r="BH341" s="42"/>
      <c r="BI341" s="42"/>
      <c r="BJ341" s="42">
        <v>3746</v>
      </c>
      <c r="BK341" s="42"/>
      <c r="BL341" s="42"/>
      <c r="BM341" s="15">
        <v>4470</v>
      </c>
    </row>
    <row r="342" spans="1:65" outlineLevel="5">
      <c r="A342" s="22">
        <f t="shared" si="145"/>
        <v>10</v>
      </c>
      <c r="B342" s="9">
        <f t="shared" si="129"/>
        <v>44485</v>
      </c>
      <c r="C342" s="51">
        <v>446480</v>
      </c>
      <c r="D342" s="64">
        <f t="shared" si="152"/>
        <v>37.299999999999997</v>
      </c>
      <c r="E342" s="12">
        <v>41</v>
      </c>
      <c r="F342" s="12">
        <v>38</v>
      </c>
      <c r="G342" s="12">
        <v>36</v>
      </c>
      <c r="H342" s="12">
        <v>36</v>
      </c>
      <c r="I342" s="12">
        <v>40</v>
      </c>
      <c r="J342" s="12">
        <v>37</v>
      </c>
      <c r="K342" s="12">
        <v>35</v>
      </c>
      <c r="L342" s="12">
        <v>35</v>
      </c>
      <c r="M342" s="74" t="str">
        <f t="shared" si="153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54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55"/>
        <v/>
      </c>
      <c r="AF342" s="41"/>
      <c r="AG342" s="41"/>
      <c r="AH342" s="41"/>
      <c r="AI342" s="41"/>
      <c r="AJ342" s="41"/>
      <c r="AK342" s="41"/>
      <c r="AL342" s="41"/>
      <c r="AM342" s="41"/>
      <c r="AN342" s="45">
        <f t="shared" si="156"/>
        <v>14.022503516174401</v>
      </c>
      <c r="AO342" s="41">
        <v>2844</v>
      </c>
      <c r="AP342" s="110"/>
      <c r="AQ342" s="111"/>
      <c r="AR342" s="126" t="str">
        <f t="shared" si="157"/>
        <v/>
      </c>
      <c r="AS342" s="126" t="str">
        <f t="shared" si="158"/>
        <v/>
      </c>
      <c r="AT342" s="127">
        <v>2133</v>
      </c>
      <c r="AU342" s="128"/>
      <c r="AV342" s="129"/>
      <c r="AW342" s="126" t="str">
        <f t="shared" si="159"/>
        <v/>
      </c>
      <c r="AX342" s="126" t="str">
        <f t="shared" si="160"/>
        <v/>
      </c>
      <c r="AY342" s="64" t="str">
        <f t="shared" si="161"/>
        <v/>
      </c>
      <c r="AZ342" s="97"/>
      <c r="BA342" s="68"/>
      <c r="BB342" s="68"/>
      <c r="BC342" s="68"/>
      <c r="BD342" s="68"/>
      <c r="BE342" s="15"/>
      <c r="BF342" s="5">
        <f t="shared" si="162"/>
        <v>4493</v>
      </c>
      <c r="BG342" s="41">
        <v>0</v>
      </c>
      <c r="BH342" s="42"/>
      <c r="BI342" s="42"/>
      <c r="BJ342" s="42">
        <v>583</v>
      </c>
      <c r="BK342" s="42"/>
      <c r="BL342" s="42"/>
      <c r="BM342" s="15">
        <v>3910</v>
      </c>
    </row>
    <row r="343" spans="1:65" outlineLevel="5">
      <c r="A343" s="22">
        <f t="shared" si="145"/>
        <v>10</v>
      </c>
      <c r="B343" s="9">
        <f t="shared" si="129"/>
        <v>44486</v>
      </c>
      <c r="C343" s="51">
        <v>381456</v>
      </c>
      <c r="D343" s="64">
        <f t="shared" si="152"/>
        <v>37</v>
      </c>
      <c r="E343" s="12">
        <v>40</v>
      </c>
      <c r="F343" s="12">
        <v>38</v>
      </c>
      <c r="G343" s="12">
        <v>36</v>
      </c>
      <c r="H343" s="12">
        <v>36</v>
      </c>
      <c r="I343" s="12">
        <v>39</v>
      </c>
      <c r="J343" s="12">
        <v>37</v>
      </c>
      <c r="K343" s="12">
        <v>35</v>
      </c>
      <c r="L343" s="12">
        <v>35</v>
      </c>
      <c r="M343" s="74" t="str">
        <f t="shared" si="153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54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55"/>
        <v/>
      </c>
      <c r="AF343" s="41"/>
      <c r="AG343" s="41"/>
      <c r="AH343" s="41"/>
      <c r="AI343" s="41"/>
      <c r="AJ343" s="41"/>
      <c r="AK343" s="41"/>
      <c r="AL343" s="41"/>
      <c r="AM343" s="41"/>
      <c r="AN343" s="45">
        <f t="shared" si="156"/>
        <v>19.597051597051596</v>
      </c>
      <c r="AO343" s="41">
        <v>2035</v>
      </c>
      <c r="AP343" s="110"/>
      <c r="AQ343" s="111"/>
      <c r="AR343" s="126" t="str">
        <f t="shared" si="157"/>
        <v/>
      </c>
      <c r="AS343" s="126" t="str">
        <f t="shared" si="158"/>
        <v/>
      </c>
      <c r="AT343" s="127">
        <v>2123</v>
      </c>
      <c r="AU343" s="128"/>
      <c r="AV343" s="129"/>
      <c r="AW343" s="126" t="str">
        <f t="shared" si="159"/>
        <v/>
      </c>
      <c r="AX343" s="126" t="str">
        <f t="shared" si="160"/>
        <v/>
      </c>
      <c r="AY343" s="64" t="str">
        <f t="shared" si="161"/>
        <v/>
      </c>
      <c r="AZ343" s="97"/>
      <c r="BA343" s="68"/>
      <c r="BB343" s="68"/>
      <c r="BC343" s="68"/>
      <c r="BD343" s="68"/>
      <c r="BE343" s="15"/>
      <c r="BF343" s="5">
        <f t="shared" si="162"/>
        <v>8981</v>
      </c>
      <c r="BG343" s="41">
        <v>4630</v>
      </c>
      <c r="BH343" s="42"/>
      <c r="BI343" s="42"/>
      <c r="BJ343" s="42">
        <v>461</v>
      </c>
      <c r="BK343" s="42"/>
      <c r="BL343" s="42"/>
      <c r="BM343" s="15">
        <v>3890</v>
      </c>
    </row>
    <row r="344" spans="1:65" outlineLevel="5">
      <c r="A344" s="22">
        <f t="shared" si="145"/>
        <v>10</v>
      </c>
      <c r="B344" s="9">
        <f t="shared" si="129"/>
        <v>44487</v>
      </c>
      <c r="C344" s="51">
        <v>387526</v>
      </c>
      <c r="D344" s="64">
        <f t="shared" si="152"/>
        <v>36.299999999999997</v>
      </c>
      <c r="E344" s="12">
        <v>40</v>
      </c>
      <c r="F344" s="12">
        <v>37</v>
      </c>
      <c r="G344" s="12">
        <v>35</v>
      </c>
      <c r="H344" s="12">
        <v>35</v>
      </c>
      <c r="I344" s="12">
        <v>39</v>
      </c>
      <c r="J344" s="12">
        <v>36</v>
      </c>
      <c r="K344" s="12">
        <v>34</v>
      </c>
      <c r="L344" s="12">
        <v>34</v>
      </c>
      <c r="M344" s="74" t="str">
        <f t="shared" si="153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54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55"/>
        <v/>
      </c>
      <c r="AF344" s="41"/>
      <c r="AG344" s="41"/>
      <c r="AH344" s="41"/>
      <c r="AI344" s="41"/>
      <c r="AJ344" s="41"/>
      <c r="AK344" s="41"/>
      <c r="AL344" s="41"/>
      <c r="AM344" s="41"/>
      <c r="AN344" s="45">
        <f t="shared" si="156"/>
        <v>36.891766882516187</v>
      </c>
      <c r="AO344" s="41">
        <v>1081</v>
      </c>
      <c r="AP344" s="110"/>
      <c r="AQ344" s="111"/>
      <c r="AR344" s="126" t="str">
        <f t="shared" si="157"/>
        <v/>
      </c>
      <c r="AS344" s="126" t="str">
        <f t="shared" si="158"/>
        <v/>
      </c>
      <c r="AT344" s="127">
        <v>2136</v>
      </c>
      <c r="AU344" s="128"/>
      <c r="AV344" s="129"/>
      <c r="AW344" s="126" t="str">
        <f t="shared" si="159"/>
        <v/>
      </c>
      <c r="AX344" s="126" t="str">
        <f t="shared" si="160"/>
        <v/>
      </c>
      <c r="AY344" s="64" t="str">
        <f t="shared" si="161"/>
        <v/>
      </c>
      <c r="AZ344" s="97">
        <v>80.5</v>
      </c>
      <c r="BA344" s="68"/>
      <c r="BB344" s="68"/>
      <c r="BC344" s="68"/>
      <c r="BD344" s="68"/>
      <c r="BE344" s="15"/>
      <c r="BF344" s="5">
        <f t="shared" si="162"/>
        <v>8839</v>
      </c>
      <c r="BG344" s="41">
        <v>5200</v>
      </c>
      <c r="BH344" s="42"/>
      <c r="BI344" s="42"/>
      <c r="BJ344" s="42">
        <v>139</v>
      </c>
      <c r="BK344" s="42"/>
      <c r="BL344" s="42"/>
      <c r="BM344" s="15">
        <v>3500</v>
      </c>
    </row>
    <row r="345" spans="1:65" outlineLevel="5">
      <c r="A345" s="22">
        <f t="shared" si="145"/>
        <v>10</v>
      </c>
      <c r="B345" s="9">
        <f t="shared" si="129"/>
        <v>44488</v>
      </c>
      <c r="C345" s="51">
        <v>394002</v>
      </c>
      <c r="D345" s="64">
        <f t="shared" si="152"/>
        <v>36</v>
      </c>
      <c r="E345" s="12">
        <v>39</v>
      </c>
      <c r="F345" s="12">
        <v>37</v>
      </c>
      <c r="G345" s="12">
        <v>35</v>
      </c>
      <c r="H345" s="12">
        <v>35</v>
      </c>
      <c r="I345" s="12">
        <v>38</v>
      </c>
      <c r="J345" s="12">
        <v>36</v>
      </c>
      <c r="K345" s="12">
        <v>34</v>
      </c>
      <c r="L345" s="12">
        <v>34</v>
      </c>
      <c r="M345" s="74" t="str">
        <f t="shared" si="153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54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55"/>
        <v/>
      </c>
      <c r="AF345" s="41"/>
      <c r="AG345" s="41"/>
      <c r="AH345" s="41"/>
      <c r="AI345" s="41"/>
      <c r="AJ345" s="41"/>
      <c r="AK345" s="41"/>
      <c r="AL345" s="41"/>
      <c r="AM345" s="41"/>
      <c r="AN345" s="45">
        <f t="shared" si="156"/>
        <v>16.991904559011505</v>
      </c>
      <c r="AO345" s="41">
        <v>2347</v>
      </c>
      <c r="AP345" s="110"/>
      <c r="AQ345" s="111"/>
      <c r="AR345" s="126" t="str">
        <f t="shared" si="157"/>
        <v/>
      </c>
      <c r="AS345" s="126" t="str">
        <f t="shared" si="158"/>
        <v/>
      </c>
      <c r="AT345" s="127">
        <v>2125</v>
      </c>
      <c r="AU345" s="128"/>
      <c r="AV345" s="129"/>
      <c r="AW345" s="126" t="str">
        <f t="shared" si="159"/>
        <v/>
      </c>
      <c r="AX345" s="126" t="str">
        <f t="shared" si="160"/>
        <v/>
      </c>
      <c r="AY345" s="64" t="str">
        <f t="shared" si="161"/>
        <v/>
      </c>
      <c r="AZ345" s="97">
        <v>79.599999999999994</v>
      </c>
      <c r="BA345" s="68"/>
      <c r="BB345" s="68"/>
      <c r="BC345" s="68"/>
      <c r="BD345" s="68"/>
      <c r="BE345" s="15"/>
      <c r="BF345" s="5">
        <f t="shared" si="162"/>
        <v>10380</v>
      </c>
      <c r="BG345" s="41">
        <v>5880</v>
      </c>
      <c r="BH345" s="42"/>
      <c r="BI345" s="42"/>
      <c r="BJ345" s="42">
        <v>0</v>
      </c>
      <c r="BK345" s="42"/>
      <c r="BL345" s="42"/>
      <c r="BM345" s="15">
        <v>4500</v>
      </c>
    </row>
    <row r="346" spans="1:65" outlineLevel="5">
      <c r="A346" s="22">
        <f t="shared" si="145"/>
        <v>10</v>
      </c>
      <c r="B346" s="9">
        <f t="shared" si="129"/>
        <v>44489</v>
      </c>
      <c r="C346" s="51">
        <v>390805</v>
      </c>
      <c r="D346" s="64">
        <f t="shared" si="152"/>
        <v>35.5</v>
      </c>
      <c r="E346" s="12">
        <v>38</v>
      </c>
      <c r="F346" s="12">
        <v>36</v>
      </c>
      <c r="G346" s="12">
        <v>35</v>
      </c>
      <c r="H346" s="12">
        <v>35</v>
      </c>
      <c r="I346" s="12">
        <v>37</v>
      </c>
      <c r="J346" s="12">
        <v>35</v>
      </c>
      <c r="K346" s="12">
        <v>34</v>
      </c>
      <c r="L346" s="12">
        <v>34</v>
      </c>
      <c r="M346" s="74" t="str">
        <f t="shared" si="153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54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55"/>
        <v/>
      </c>
      <c r="AF346" s="41"/>
      <c r="AG346" s="41"/>
      <c r="AH346" s="41"/>
      <c r="AI346" s="41"/>
      <c r="AJ346" s="41"/>
      <c r="AK346" s="41"/>
      <c r="AL346" s="41"/>
      <c r="AM346" s="41"/>
      <c r="AN346" s="45">
        <f t="shared" si="156"/>
        <v>17.506584723441616</v>
      </c>
      <c r="AO346" s="41">
        <v>2278</v>
      </c>
      <c r="AP346" s="110"/>
      <c r="AQ346" s="111"/>
      <c r="AR346" s="126" t="str">
        <f t="shared" si="157"/>
        <v/>
      </c>
      <c r="AS346" s="126" t="str">
        <f t="shared" si="158"/>
        <v/>
      </c>
      <c r="AT346" s="127">
        <v>2099</v>
      </c>
      <c r="AU346" s="128"/>
      <c r="AV346" s="129"/>
      <c r="AW346" s="126" t="str">
        <f t="shared" si="159"/>
        <v/>
      </c>
      <c r="AX346" s="126" t="str">
        <f t="shared" si="160"/>
        <v/>
      </c>
      <c r="AY346" s="64" t="str">
        <f t="shared" si="161"/>
        <v/>
      </c>
      <c r="AZ346" s="97">
        <v>80</v>
      </c>
      <c r="BA346" s="68"/>
      <c r="BB346" s="68"/>
      <c r="BC346" s="68"/>
      <c r="BD346" s="68"/>
      <c r="BE346" s="15"/>
      <c r="BF346" s="5">
        <f t="shared" si="162"/>
        <v>10600</v>
      </c>
      <c r="BG346" s="41">
        <v>6000</v>
      </c>
      <c r="BH346" s="42"/>
      <c r="BI346" s="42"/>
      <c r="BJ346" s="42">
        <v>0</v>
      </c>
      <c r="BK346" s="42"/>
      <c r="BL346" s="42"/>
      <c r="BM346" s="15">
        <v>4600</v>
      </c>
    </row>
    <row r="347" spans="1:65" outlineLevel="5">
      <c r="A347" s="22">
        <f t="shared" si="145"/>
        <v>10</v>
      </c>
      <c r="B347" s="9">
        <f t="shared" si="129"/>
        <v>44490</v>
      </c>
      <c r="C347" s="51">
        <v>399849</v>
      </c>
      <c r="D347" s="64">
        <f t="shared" si="152"/>
        <v>35</v>
      </c>
      <c r="E347" s="12">
        <v>38</v>
      </c>
      <c r="F347" s="12">
        <v>36</v>
      </c>
      <c r="G347" s="12">
        <v>34</v>
      </c>
      <c r="H347" s="12">
        <v>34</v>
      </c>
      <c r="I347" s="12">
        <v>37</v>
      </c>
      <c r="J347" s="12">
        <v>35</v>
      </c>
      <c r="K347" s="12">
        <v>33</v>
      </c>
      <c r="L347" s="12">
        <v>33</v>
      </c>
      <c r="M347" s="74" t="str">
        <f t="shared" si="153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54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55"/>
        <v/>
      </c>
      <c r="AF347" s="41"/>
      <c r="AG347" s="41"/>
      <c r="AH347" s="41"/>
      <c r="AI347" s="41"/>
      <c r="AJ347" s="41"/>
      <c r="AK347" s="41"/>
      <c r="AL347" s="41"/>
      <c r="AM347" s="41"/>
      <c r="AN347" s="45">
        <f t="shared" si="156"/>
        <v>18.04524886877828</v>
      </c>
      <c r="AO347" s="41">
        <v>2210</v>
      </c>
      <c r="AP347" s="110"/>
      <c r="AQ347" s="111"/>
      <c r="AR347" s="126" t="str">
        <f t="shared" si="157"/>
        <v/>
      </c>
      <c r="AS347" s="126" t="str">
        <f t="shared" si="158"/>
        <v/>
      </c>
      <c r="AT347" s="127">
        <v>2086</v>
      </c>
      <c r="AU347" s="128"/>
      <c r="AV347" s="129"/>
      <c r="AW347" s="126" t="str">
        <f t="shared" si="159"/>
        <v/>
      </c>
      <c r="AX347" s="126" t="str">
        <f t="shared" si="160"/>
        <v/>
      </c>
      <c r="AY347" s="64" t="str">
        <f t="shared" si="161"/>
        <v/>
      </c>
      <c r="AZ347" s="97">
        <v>80</v>
      </c>
      <c r="BA347" s="68"/>
      <c r="BB347" s="68"/>
      <c r="BC347" s="68"/>
      <c r="BD347" s="68"/>
      <c r="BE347" s="15"/>
      <c r="BF347" s="5">
        <f t="shared" si="162"/>
        <v>10600</v>
      </c>
      <c r="BG347" s="41">
        <v>6000</v>
      </c>
      <c r="BH347" s="42"/>
      <c r="BI347" s="42"/>
      <c r="BJ347" s="42">
        <v>0</v>
      </c>
      <c r="BK347" s="42"/>
      <c r="BL347" s="42"/>
      <c r="BM347" s="15">
        <v>4600</v>
      </c>
    </row>
    <row r="348" spans="1:65" outlineLevel="5">
      <c r="A348" s="22">
        <f t="shared" si="145"/>
        <v>10</v>
      </c>
      <c r="B348" s="9">
        <f t="shared" si="129"/>
        <v>44491</v>
      </c>
      <c r="C348" s="51">
        <v>386936</v>
      </c>
      <c r="D348" s="64">
        <f t="shared" si="152"/>
        <v>34.799999999999997</v>
      </c>
      <c r="E348" s="12">
        <v>37</v>
      </c>
      <c r="F348" s="12">
        <v>36</v>
      </c>
      <c r="G348" s="12">
        <v>34</v>
      </c>
      <c r="H348" s="12">
        <v>34</v>
      </c>
      <c r="I348" s="12">
        <v>36</v>
      </c>
      <c r="J348" s="12">
        <v>35</v>
      </c>
      <c r="K348" s="12">
        <v>33</v>
      </c>
      <c r="L348" s="12">
        <v>33</v>
      </c>
      <c r="M348" s="74">
        <f t="shared" si="153"/>
        <v>7</v>
      </c>
      <c r="N348" s="83">
        <v>7.01</v>
      </c>
      <c r="O348" s="83">
        <v>6.91</v>
      </c>
      <c r="P348" s="83">
        <v>6.98</v>
      </c>
      <c r="Q348" s="83">
        <v>7.05</v>
      </c>
      <c r="R348" s="83">
        <v>6.95</v>
      </c>
      <c r="S348" s="83">
        <v>6.96</v>
      </c>
      <c r="T348" s="83"/>
      <c r="U348" s="83"/>
      <c r="V348" s="5" t="str">
        <f t="shared" si="154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55"/>
        <v/>
      </c>
      <c r="AF348" s="41"/>
      <c r="AG348" s="41"/>
      <c r="AH348" s="41"/>
      <c r="AI348" s="41"/>
      <c r="AJ348" s="41"/>
      <c r="AK348" s="41"/>
      <c r="AL348" s="41"/>
      <c r="AM348" s="41"/>
      <c r="AN348" s="45">
        <f t="shared" si="156"/>
        <v>17.661647475642162</v>
      </c>
      <c r="AO348" s="41">
        <v>2258</v>
      </c>
      <c r="AP348" s="110">
        <v>2.79</v>
      </c>
      <c r="AQ348" s="111">
        <v>1.99</v>
      </c>
      <c r="AR348" s="126">
        <f t="shared" si="157"/>
        <v>71.326164874551964</v>
      </c>
      <c r="AS348" s="126">
        <f t="shared" si="158"/>
        <v>28.673835125448036</v>
      </c>
      <c r="AT348" s="127">
        <v>2056</v>
      </c>
      <c r="AU348" s="128">
        <v>1.95</v>
      </c>
      <c r="AV348" s="129">
        <v>1.08</v>
      </c>
      <c r="AW348" s="126">
        <f t="shared" si="159"/>
        <v>55.384615384615387</v>
      </c>
      <c r="AX348" s="126">
        <f t="shared" si="160"/>
        <v>44.615384615384613</v>
      </c>
      <c r="AY348" s="64">
        <f t="shared" si="161"/>
        <v>50.095304106740571</v>
      </c>
      <c r="AZ348" s="97">
        <v>80.8</v>
      </c>
      <c r="BA348" s="68"/>
      <c r="BB348" s="68"/>
      <c r="BC348" s="68"/>
      <c r="BD348" s="68"/>
      <c r="BE348" s="15"/>
      <c r="BF348" s="5">
        <f t="shared" si="162"/>
        <v>10700</v>
      </c>
      <c r="BG348" s="41">
        <v>6000</v>
      </c>
      <c r="BH348" s="42"/>
      <c r="BI348" s="42"/>
      <c r="BJ348" s="42">
        <v>0</v>
      </c>
      <c r="BK348" s="42"/>
      <c r="BL348" s="42"/>
      <c r="BM348" s="15">
        <v>4700</v>
      </c>
    </row>
    <row r="349" spans="1:65" outlineLevel="5">
      <c r="A349" s="22">
        <f t="shared" si="145"/>
        <v>10</v>
      </c>
      <c r="B349" s="9">
        <f t="shared" si="129"/>
        <v>44492</v>
      </c>
      <c r="C349" s="51">
        <v>362019</v>
      </c>
      <c r="D349" s="64">
        <f t="shared" si="152"/>
        <v>34.5</v>
      </c>
      <c r="E349" s="12">
        <v>37</v>
      </c>
      <c r="F349" s="12">
        <v>35</v>
      </c>
      <c r="G349" s="12">
        <v>34</v>
      </c>
      <c r="H349" s="12">
        <v>34</v>
      </c>
      <c r="I349" s="12">
        <v>36</v>
      </c>
      <c r="J349" s="12">
        <v>34</v>
      </c>
      <c r="K349" s="12">
        <v>33</v>
      </c>
      <c r="L349" s="12">
        <v>33</v>
      </c>
      <c r="M349" s="74" t="str">
        <f t="shared" si="153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54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55"/>
        <v/>
      </c>
      <c r="AF349" s="41"/>
      <c r="AG349" s="41"/>
      <c r="AH349" s="41"/>
      <c r="AI349" s="41"/>
      <c r="AJ349" s="41"/>
      <c r="AK349" s="41"/>
      <c r="AL349" s="41"/>
      <c r="AM349" s="41"/>
      <c r="AN349" s="45">
        <f t="shared" si="156"/>
        <v>18.061594202898551</v>
      </c>
      <c r="AO349" s="41">
        <v>2208</v>
      </c>
      <c r="AP349" s="110"/>
      <c r="AQ349" s="111"/>
      <c r="AR349" s="126" t="str">
        <f t="shared" si="157"/>
        <v/>
      </c>
      <c r="AS349" s="126" t="str">
        <f t="shared" si="158"/>
        <v/>
      </c>
      <c r="AT349" s="127">
        <v>2058</v>
      </c>
      <c r="AU349" s="128"/>
      <c r="AV349" s="129"/>
      <c r="AW349" s="126" t="str">
        <f t="shared" si="159"/>
        <v/>
      </c>
      <c r="AX349" s="126" t="str">
        <f t="shared" si="160"/>
        <v/>
      </c>
      <c r="AY349" s="64" t="str">
        <f t="shared" si="161"/>
        <v/>
      </c>
      <c r="AZ349" s="97"/>
      <c r="BA349" s="68"/>
      <c r="BB349" s="68"/>
      <c r="BC349" s="68"/>
      <c r="BD349" s="68"/>
      <c r="BE349" s="15"/>
      <c r="BF349" s="5">
        <f t="shared" si="162"/>
        <v>11500</v>
      </c>
      <c r="BG349" s="41">
        <v>7000</v>
      </c>
      <c r="BH349" s="42"/>
      <c r="BI349" s="42"/>
      <c r="BJ349" s="42">
        <v>0</v>
      </c>
      <c r="BK349" s="42"/>
      <c r="BL349" s="42"/>
      <c r="BM349" s="15">
        <v>4500</v>
      </c>
    </row>
    <row r="350" spans="1:65" outlineLevel="5">
      <c r="A350" s="22">
        <f t="shared" si="145"/>
        <v>10</v>
      </c>
      <c r="B350" s="9">
        <f t="shared" si="129"/>
        <v>44493</v>
      </c>
      <c r="C350" s="51">
        <v>349155</v>
      </c>
      <c r="D350" s="64">
        <f t="shared" si="152"/>
        <v>34</v>
      </c>
      <c r="E350" s="12">
        <v>37</v>
      </c>
      <c r="F350" s="12">
        <v>35</v>
      </c>
      <c r="G350" s="12">
        <v>33</v>
      </c>
      <c r="H350" s="12">
        <v>33</v>
      </c>
      <c r="I350" s="12">
        <v>36</v>
      </c>
      <c r="J350" s="12">
        <v>34</v>
      </c>
      <c r="K350" s="12">
        <v>32</v>
      </c>
      <c r="L350" s="12">
        <v>32</v>
      </c>
      <c r="M350" s="74" t="str">
        <f t="shared" si="153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54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55"/>
        <v/>
      </c>
      <c r="AF350" s="41"/>
      <c r="AG350" s="41"/>
      <c r="AH350" s="41"/>
      <c r="AI350" s="41"/>
      <c r="AJ350" s="41"/>
      <c r="AK350" s="41"/>
      <c r="AL350" s="41"/>
      <c r="AM350" s="41"/>
      <c r="AN350" s="45">
        <f t="shared" si="156"/>
        <v>18.127272727272729</v>
      </c>
      <c r="AO350" s="41">
        <v>2200</v>
      </c>
      <c r="AP350" s="110"/>
      <c r="AQ350" s="111"/>
      <c r="AR350" s="126" t="str">
        <f t="shared" si="157"/>
        <v/>
      </c>
      <c r="AS350" s="126" t="str">
        <f t="shared" si="158"/>
        <v/>
      </c>
      <c r="AT350" s="127">
        <v>2057</v>
      </c>
      <c r="AU350" s="128"/>
      <c r="AV350" s="129"/>
      <c r="AW350" s="126" t="str">
        <f t="shared" si="159"/>
        <v/>
      </c>
      <c r="AX350" s="126" t="str">
        <f t="shared" si="160"/>
        <v/>
      </c>
      <c r="AY350" s="64" t="str">
        <f t="shared" si="161"/>
        <v/>
      </c>
      <c r="AZ350" s="97"/>
      <c r="BA350" s="68"/>
      <c r="BB350" s="68"/>
      <c r="BC350" s="68"/>
      <c r="BD350" s="68"/>
      <c r="BE350" s="15"/>
      <c r="BF350" s="5">
        <f t="shared" si="162"/>
        <v>10500</v>
      </c>
      <c r="BG350" s="41">
        <v>6000</v>
      </c>
      <c r="BH350" s="42"/>
      <c r="BI350" s="42"/>
      <c r="BJ350" s="42">
        <v>0</v>
      </c>
      <c r="BK350" s="42"/>
      <c r="BL350" s="42"/>
      <c r="BM350" s="15">
        <v>4500</v>
      </c>
    </row>
    <row r="351" spans="1:65" outlineLevel="5">
      <c r="A351" s="22">
        <f t="shared" si="145"/>
        <v>10</v>
      </c>
      <c r="B351" s="9">
        <f t="shared" si="129"/>
        <v>44494</v>
      </c>
      <c r="C351" s="51">
        <v>361622</v>
      </c>
      <c r="D351" s="64">
        <f t="shared" si="152"/>
        <v>34</v>
      </c>
      <c r="E351" s="12">
        <v>37</v>
      </c>
      <c r="F351" s="12">
        <v>35</v>
      </c>
      <c r="G351" s="12">
        <v>33</v>
      </c>
      <c r="H351" s="12">
        <v>33</v>
      </c>
      <c r="I351" s="12">
        <v>36</v>
      </c>
      <c r="J351" s="12">
        <v>34</v>
      </c>
      <c r="K351" s="12">
        <v>32</v>
      </c>
      <c r="L351" s="12">
        <v>32</v>
      </c>
      <c r="M351" s="74" t="str">
        <f t="shared" si="153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54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55"/>
        <v/>
      </c>
      <c r="AF351" s="41"/>
      <c r="AG351" s="41"/>
      <c r="AH351" s="41"/>
      <c r="AI351" s="41"/>
      <c r="AJ351" s="41"/>
      <c r="AK351" s="41"/>
      <c r="AL351" s="41"/>
      <c r="AM351" s="41"/>
      <c r="AN351" s="45">
        <f t="shared" si="156"/>
        <v>18.705440900562852</v>
      </c>
      <c r="AO351" s="41">
        <v>2132</v>
      </c>
      <c r="AP351" s="110"/>
      <c r="AQ351" s="111"/>
      <c r="AR351" s="126" t="str">
        <f t="shared" si="157"/>
        <v/>
      </c>
      <c r="AS351" s="126" t="str">
        <f t="shared" si="158"/>
        <v/>
      </c>
      <c r="AT351" s="127">
        <v>2057</v>
      </c>
      <c r="AU351" s="128"/>
      <c r="AV351" s="129"/>
      <c r="AW351" s="126" t="str">
        <f t="shared" si="159"/>
        <v/>
      </c>
      <c r="AX351" s="126" t="str">
        <f t="shared" si="160"/>
        <v/>
      </c>
      <c r="AY351" s="64" t="str">
        <f t="shared" si="161"/>
        <v/>
      </c>
      <c r="AZ351" s="97">
        <v>79.7</v>
      </c>
      <c r="BA351" s="68"/>
      <c r="BB351" s="68"/>
      <c r="BC351" s="68"/>
      <c r="BD351" s="68"/>
      <c r="BE351" s="15"/>
      <c r="BF351" s="5">
        <f t="shared" si="162"/>
        <v>13832</v>
      </c>
      <c r="BG351" s="41">
        <v>9130</v>
      </c>
      <c r="BH351" s="42"/>
      <c r="BI351" s="42"/>
      <c r="BJ351" s="42">
        <v>2</v>
      </c>
      <c r="BK351" s="42"/>
      <c r="BL351" s="42"/>
      <c r="BM351" s="15">
        <v>4700</v>
      </c>
    </row>
    <row r="352" spans="1:65" outlineLevel="5">
      <c r="A352" s="22">
        <f t="shared" si="145"/>
        <v>10</v>
      </c>
      <c r="B352" s="9">
        <f t="shared" ref="B352:B415" si="163">B351+1</f>
        <v>44495</v>
      </c>
      <c r="C352" s="51">
        <v>373055</v>
      </c>
      <c r="D352" s="64">
        <f t="shared" si="152"/>
        <v>34</v>
      </c>
      <c r="E352" s="12">
        <v>37</v>
      </c>
      <c r="F352" s="12">
        <v>35</v>
      </c>
      <c r="G352" s="12">
        <v>33</v>
      </c>
      <c r="H352" s="12">
        <v>33</v>
      </c>
      <c r="I352" s="12">
        <v>36</v>
      </c>
      <c r="J352" s="12">
        <v>34</v>
      </c>
      <c r="K352" s="12">
        <v>32</v>
      </c>
      <c r="L352" s="12">
        <v>32</v>
      </c>
      <c r="M352" s="74" t="str">
        <f t="shared" si="153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54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55"/>
        <v/>
      </c>
      <c r="AF352" s="41"/>
      <c r="AG352" s="41"/>
      <c r="AH352" s="41"/>
      <c r="AI352" s="41"/>
      <c r="AJ352" s="41"/>
      <c r="AK352" s="41"/>
      <c r="AL352" s="41"/>
      <c r="AM352" s="41"/>
      <c r="AN352" s="45">
        <f t="shared" si="156"/>
        <v>18.635514018691588</v>
      </c>
      <c r="AO352" s="41">
        <v>2140</v>
      </c>
      <c r="AP352" s="110"/>
      <c r="AQ352" s="111"/>
      <c r="AR352" s="126" t="str">
        <f t="shared" si="157"/>
        <v/>
      </c>
      <c r="AS352" s="126" t="str">
        <f t="shared" si="158"/>
        <v/>
      </c>
      <c r="AT352" s="127">
        <v>2029</v>
      </c>
      <c r="AU352" s="128"/>
      <c r="AV352" s="129"/>
      <c r="AW352" s="126" t="str">
        <f t="shared" si="159"/>
        <v/>
      </c>
      <c r="AX352" s="126" t="str">
        <f t="shared" si="160"/>
        <v/>
      </c>
      <c r="AY352" s="64" t="str">
        <f t="shared" si="161"/>
        <v/>
      </c>
      <c r="AZ352" s="97">
        <v>80.099999999999994</v>
      </c>
      <c r="BA352" s="68"/>
      <c r="BB352" s="68"/>
      <c r="BC352" s="68"/>
      <c r="BD352" s="68"/>
      <c r="BE352" s="15"/>
      <c r="BF352" s="5">
        <f t="shared" si="162"/>
        <v>12580</v>
      </c>
      <c r="BG352" s="41">
        <v>8250</v>
      </c>
      <c r="BH352" s="42"/>
      <c r="BI352" s="42"/>
      <c r="BJ352" s="42">
        <v>30</v>
      </c>
      <c r="BK352" s="42"/>
      <c r="BL352" s="42"/>
      <c r="BM352" s="15">
        <v>4300</v>
      </c>
    </row>
    <row r="353" spans="1:65" outlineLevel="5">
      <c r="A353" s="22">
        <f t="shared" si="145"/>
        <v>10</v>
      </c>
      <c r="B353" s="9">
        <f t="shared" si="163"/>
        <v>44496</v>
      </c>
      <c r="C353" s="51">
        <v>364288</v>
      </c>
      <c r="D353" s="64">
        <f t="shared" si="152"/>
        <v>34</v>
      </c>
      <c r="E353" s="12">
        <v>37</v>
      </c>
      <c r="F353" s="12">
        <v>35</v>
      </c>
      <c r="G353" s="12">
        <v>33</v>
      </c>
      <c r="H353" s="12">
        <v>33</v>
      </c>
      <c r="I353" s="12">
        <v>36</v>
      </c>
      <c r="J353" s="12">
        <v>34</v>
      </c>
      <c r="K353" s="12">
        <v>32</v>
      </c>
      <c r="L353" s="12">
        <v>32</v>
      </c>
      <c r="M353" s="74" t="str">
        <f t="shared" si="153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54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55"/>
        <v/>
      </c>
      <c r="AF353" s="41"/>
      <c r="AG353" s="41"/>
      <c r="AH353" s="41"/>
      <c r="AI353" s="41"/>
      <c r="AJ353" s="41"/>
      <c r="AK353" s="41"/>
      <c r="AL353" s="41"/>
      <c r="AM353" s="41"/>
      <c r="AN353" s="45">
        <f t="shared" si="156"/>
        <v>18.411819021237303</v>
      </c>
      <c r="AO353" s="41">
        <v>2166</v>
      </c>
      <c r="AP353" s="110"/>
      <c r="AQ353" s="111"/>
      <c r="AR353" s="126" t="str">
        <f t="shared" si="157"/>
        <v/>
      </c>
      <c r="AS353" s="126" t="str">
        <f t="shared" si="158"/>
        <v/>
      </c>
      <c r="AT353" s="127">
        <v>2062</v>
      </c>
      <c r="AU353" s="128"/>
      <c r="AV353" s="129"/>
      <c r="AW353" s="126" t="str">
        <f t="shared" si="159"/>
        <v/>
      </c>
      <c r="AX353" s="126" t="str">
        <f t="shared" si="160"/>
        <v/>
      </c>
      <c r="AY353" s="64" t="str">
        <f t="shared" si="161"/>
        <v/>
      </c>
      <c r="AZ353" s="97">
        <v>79.900000000000006</v>
      </c>
      <c r="BA353" s="68"/>
      <c r="BB353" s="68"/>
      <c r="BC353" s="68"/>
      <c r="BD353" s="68"/>
      <c r="BE353" s="15"/>
      <c r="BF353" s="5">
        <f t="shared" si="162"/>
        <v>14730</v>
      </c>
      <c r="BG353" s="41">
        <v>10130</v>
      </c>
      <c r="BH353" s="42"/>
      <c r="BI353" s="42"/>
      <c r="BJ353" s="42">
        <v>0</v>
      </c>
      <c r="BK353" s="42"/>
      <c r="BL353" s="42"/>
      <c r="BM353" s="15">
        <v>4600</v>
      </c>
    </row>
    <row r="354" spans="1:65" outlineLevel="5">
      <c r="A354" s="22">
        <f t="shared" si="145"/>
        <v>10</v>
      </c>
      <c r="B354" s="9">
        <f t="shared" si="163"/>
        <v>44497</v>
      </c>
      <c r="C354" s="51">
        <v>360350</v>
      </c>
      <c r="D354" s="64">
        <f t="shared" si="152"/>
        <v>34</v>
      </c>
      <c r="E354" s="12">
        <v>38</v>
      </c>
      <c r="F354" s="12">
        <v>34</v>
      </c>
      <c r="G354" s="12">
        <v>33</v>
      </c>
      <c r="H354" s="12">
        <v>33</v>
      </c>
      <c r="I354" s="12">
        <v>37</v>
      </c>
      <c r="J354" s="12">
        <v>33</v>
      </c>
      <c r="K354" s="12">
        <v>32</v>
      </c>
      <c r="L354" s="12">
        <v>32</v>
      </c>
      <c r="M354" s="74">
        <f t="shared" si="153"/>
        <v>6.9</v>
      </c>
      <c r="N354" s="83">
        <v>6.9</v>
      </c>
      <c r="O354" s="83">
        <v>6.9</v>
      </c>
      <c r="P354" s="83">
        <v>6.9</v>
      </c>
      <c r="Q354" s="83">
        <v>7</v>
      </c>
      <c r="R354" s="83">
        <v>6.9</v>
      </c>
      <c r="S354" s="83">
        <v>6.9</v>
      </c>
      <c r="T354" s="83"/>
      <c r="U354" s="83"/>
      <c r="V354" s="5" t="str">
        <f t="shared" si="154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55"/>
        <v/>
      </c>
      <c r="AF354" s="41"/>
      <c r="AG354" s="41"/>
      <c r="AH354" s="41"/>
      <c r="AI354" s="41"/>
      <c r="AJ354" s="41"/>
      <c r="AK354" s="41"/>
      <c r="AL354" s="41"/>
      <c r="AM354" s="41"/>
      <c r="AN354" s="45">
        <f t="shared" si="156"/>
        <v>17.36177622986504</v>
      </c>
      <c r="AO354" s="41">
        <v>2297</v>
      </c>
      <c r="AP354" s="110">
        <v>2.73</v>
      </c>
      <c r="AQ354" s="111">
        <v>1.97</v>
      </c>
      <c r="AR354" s="126">
        <f t="shared" si="157"/>
        <v>72.161172161172161</v>
      </c>
      <c r="AS354" s="126">
        <f t="shared" si="158"/>
        <v>27.838827838827839</v>
      </c>
      <c r="AT354" s="127">
        <v>2103</v>
      </c>
      <c r="AU354" s="128">
        <v>2.0099999999999998</v>
      </c>
      <c r="AV354" s="129">
        <v>1.06</v>
      </c>
      <c r="AW354" s="126">
        <f t="shared" si="159"/>
        <v>52.736318407960205</v>
      </c>
      <c r="AX354" s="126">
        <f t="shared" si="160"/>
        <v>47.263681592039795</v>
      </c>
      <c r="AY354" s="64">
        <f t="shared" si="161"/>
        <v>56.954314720812171</v>
      </c>
      <c r="AZ354" s="97">
        <v>81.400000000000006</v>
      </c>
      <c r="BA354" s="68">
        <v>65.430000000000007</v>
      </c>
      <c r="BB354" s="68"/>
      <c r="BC354" s="68"/>
      <c r="BD354" s="68"/>
      <c r="BE354" s="15"/>
      <c r="BF354" s="5">
        <f t="shared" si="162"/>
        <v>16600</v>
      </c>
      <c r="BG354" s="41">
        <v>12000</v>
      </c>
      <c r="BH354" s="42"/>
      <c r="BI354" s="42"/>
      <c r="BJ354" s="42">
        <v>0</v>
      </c>
      <c r="BK354" s="42"/>
      <c r="BL354" s="42"/>
      <c r="BM354" s="15">
        <v>4600</v>
      </c>
    </row>
    <row r="355" spans="1:65" outlineLevel="5">
      <c r="A355" s="22">
        <f t="shared" si="145"/>
        <v>10</v>
      </c>
      <c r="B355" s="9">
        <f t="shared" si="163"/>
        <v>44498</v>
      </c>
      <c r="C355" s="51">
        <v>361658</v>
      </c>
      <c r="D355" s="64">
        <f t="shared" si="152"/>
        <v>34</v>
      </c>
      <c r="E355" s="12">
        <v>38</v>
      </c>
      <c r="F355" s="12">
        <v>34</v>
      </c>
      <c r="G355" s="12">
        <v>33</v>
      </c>
      <c r="H355" s="12">
        <v>33</v>
      </c>
      <c r="I355" s="12">
        <v>37</v>
      </c>
      <c r="J355" s="12">
        <v>33</v>
      </c>
      <c r="K355" s="12">
        <v>32</v>
      </c>
      <c r="L355" s="12">
        <v>32</v>
      </c>
      <c r="M355" s="74" t="str">
        <f t="shared" si="153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54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55"/>
        <v/>
      </c>
      <c r="AF355" s="41"/>
      <c r="AG355" s="41"/>
      <c r="AH355" s="41"/>
      <c r="AI355" s="41"/>
      <c r="AJ355" s="41"/>
      <c r="AK355" s="41"/>
      <c r="AL355" s="41"/>
      <c r="AM355" s="41"/>
      <c r="AN355" s="45">
        <f t="shared" si="156"/>
        <v>17.256598874945912</v>
      </c>
      <c r="AO355" s="41">
        <v>2311</v>
      </c>
      <c r="AP355" s="110"/>
      <c r="AQ355" s="111"/>
      <c r="AR355" s="126" t="str">
        <f t="shared" si="157"/>
        <v/>
      </c>
      <c r="AS355" s="126" t="str">
        <f t="shared" si="158"/>
        <v/>
      </c>
      <c r="AT355" s="127">
        <v>2108</v>
      </c>
      <c r="AU355" s="128"/>
      <c r="AV355" s="129"/>
      <c r="AW355" s="126" t="str">
        <f t="shared" si="159"/>
        <v/>
      </c>
      <c r="AX355" s="126" t="str">
        <f t="shared" si="160"/>
        <v/>
      </c>
      <c r="AY355" s="64" t="str">
        <f t="shared" si="161"/>
        <v/>
      </c>
      <c r="AZ355" s="97">
        <v>80.400000000000006</v>
      </c>
      <c r="BA355" s="68"/>
      <c r="BB355" s="68"/>
      <c r="BC355" s="68"/>
      <c r="BD355" s="68"/>
      <c r="BE355" s="15"/>
      <c r="BF355" s="5">
        <f t="shared" si="162"/>
        <v>16600</v>
      </c>
      <c r="BG355" s="41">
        <v>12000</v>
      </c>
      <c r="BH355" s="42"/>
      <c r="BI355" s="42"/>
      <c r="BJ355" s="42">
        <v>0</v>
      </c>
      <c r="BK355" s="42"/>
      <c r="BL355" s="42"/>
      <c r="BM355" s="15">
        <v>4600</v>
      </c>
    </row>
    <row r="356" spans="1:65" outlineLevel="5">
      <c r="A356" s="22">
        <f t="shared" si="145"/>
        <v>10</v>
      </c>
      <c r="B356" s="9">
        <f t="shared" si="163"/>
        <v>44499</v>
      </c>
      <c r="C356" s="51">
        <v>347293</v>
      </c>
      <c r="D356" s="64">
        <f t="shared" si="152"/>
        <v>34.799999999999997</v>
      </c>
      <c r="E356" s="12">
        <v>39</v>
      </c>
      <c r="F356" s="12">
        <v>34</v>
      </c>
      <c r="G356" s="12">
        <v>34</v>
      </c>
      <c r="H356" s="12">
        <v>34</v>
      </c>
      <c r="I356" s="12">
        <v>38</v>
      </c>
      <c r="J356" s="12">
        <v>33</v>
      </c>
      <c r="K356" s="12">
        <v>33</v>
      </c>
      <c r="L356" s="12">
        <v>33</v>
      </c>
      <c r="M356" s="74" t="str">
        <f t="shared" si="153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54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55"/>
        <v/>
      </c>
      <c r="AF356" s="41"/>
      <c r="AG356" s="41"/>
      <c r="AH356" s="41"/>
      <c r="AI356" s="41"/>
      <c r="AJ356" s="41"/>
      <c r="AK356" s="41"/>
      <c r="AL356" s="41"/>
      <c r="AM356" s="41"/>
      <c r="AN356" s="45">
        <f t="shared" si="156"/>
        <v>16.330876330876333</v>
      </c>
      <c r="AO356" s="41">
        <v>2442</v>
      </c>
      <c r="AP356" s="110"/>
      <c r="AQ356" s="111"/>
      <c r="AR356" s="126" t="str">
        <f t="shared" si="157"/>
        <v/>
      </c>
      <c r="AS356" s="126" t="str">
        <f t="shared" si="158"/>
        <v/>
      </c>
      <c r="AT356" s="127">
        <v>2102</v>
      </c>
      <c r="AU356" s="128"/>
      <c r="AV356" s="129"/>
      <c r="AW356" s="126" t="str">
        <f t="shared" si="159"/>
        <v/>
      </c>
      <c r="AX356" s="126" t="str">
        <f t="shared" si="160"/>
        <v/>
      </c>
      <c r="AY356" s="64" t="str">
        <f t="shared" si="161"/>
        <v/>
      </c>
      <c r="AZ356" s="97"/>
      <c r="BA356" s="68"/>
      <c r="BB356" s="68"/>
      <c r="BC356" s="68"/>
      <c r="BD356" s="68"/>
      <c r="BE356" s="15"/>
      <c r="BF356" s="5">
        <f t="shared" si="162"/>
        <v>16500</v>
      </c>
      <c r="BG356" s="41">
        <v>12000</v>
      </c>
      <c r="BH356" s="42"/>
      <c r="BI356" s="42"/>
      <c r="BJ356" s="42">
        <v>0</v>
      </c>
      <c r="BK356" s="42"/>
      <c r="BL356" s="42"/>
      <c r="BM356" s="15">
        <v>4500</v>
      </c>
    </row>
    <row r="357" spans="1:65" ht="17.25" outlineLevel="5" thickBot="1">
      <c r="A357" s="31">
        <f t="shared" si="145"/>
        <v>10</v>
      </c>
      <c r="B357" s="32">
        <f t="shared" si="163"/>
        <v>44500</v>
      </c>
      <c r="C357" s="51">
        <v>337769</v>
      </c>
      <c r="D357" s="64">
        <f t="shared" si="152"/>
        <v>35</v>
      </c>
      <c r="E357" s="12">
        <v>39</v>
      </c>
      <c r="F357" s="12">
        <v>35</v>
      </c>
      <c r="G357" s="12">
        <v>34</v>
      </c>
      <c r="H357" s="12">
        <v>34</v>
      </c>
      <c r="I357" s="12">
        <v>38</v>
      </c>
      <c r="J357" s="12">
        <v>34</v>
      </c>
      <c r="K357" s="12">
        <v>33</v>
      </c>
      <c r="L357" s="12">
        <v>33</v>
      </c>
      <c r="M357" s="74" t="str">
        <f t="shared" si="153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54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55"/>
        <v/>
      </c>
      <c r="AF357" s="41"/>
      <c r="AG357" s="41"/>
      <c r="AH357" s="41"/>
      <c r="AI357" s="41"/>
      <c r="AJ357" s="41"/>
      <c r="AK357" s="41"/>
      <c r="AL357" s="41"/>
      <c r="AM357" s="41"/>
      <c r="AN357" s="45">
        <f t="shared" si="156"/>
        <v>17.249134948096884</v>
      </c>
      <c r="AO357" s="41">
        <v>2312</v>
      </c>
      <c r="AP357" s="110"/>
      <c r="AQ357" s="111"/>
      <c r="AR357" s="126" t="str">
        <f t="shared" si="157"/>
        <v/>
      </c>
      <c r="AS357" s="126" t="str">
        <f t="shared" si="158"/>
        <v/>
      </c>
      <c r="AT357" s="127">
        <v>2078</v>
      </c>
      <c r="AU357" s="128"/>
      <c r="AV357" s="129"/>
      <c r="AW357" s="126" t="str">
        <f t="shared" si="159"/>
        <v/>
      </c>
      <c r="AX357" s="126" t="str">
        <f t="shared" si="160"/>
        <v/>
      </c>
      <c r="AY357" s="64" t="str">
        <f t="shared" si="161"/>
        <v/>
      </c>
      <c r="AZ357" s="97"/>
      <c r="BA357" s="68"/>
      <c r="BB357" s="68"/>
      <c r="BC357" s="68"/>
      <c r="BD357" s="68"/>
      <c r="BE357" s="15"/>
      <c r="BF357" s="5">
        <f t="shared" si="162"/>
        <v>16700</v>
      </c>
      <c r="BG357" s="41">
        <v>12000</v>
      </c>
      <c r="BH357" s="42"/>
      <c r="BI357" s="42"/>
      <c r="BJ357" s="42">
        <v>0</v>
      </c>
      <c r="BK357" s="42"/>
      <c r="BL357" s="42"/>
      <c r="BM357" s="15">
        <v>4700</v>
      </c>
    </row>
    <row r="358" spans="1:65" outlineLevel="4">
      <c r="A358" s="157" t="s">
        <v>48</v>
      </c>
      <c r="B358" s="158"/>
      <c r="C358" s="50">
        <f t="shared" ref="C358:BM358" si="164">SUBTOTAL(4,C327:C357)</f>
        <v>462770</v>
      </c>
      <c r="D358" s="60">
        <f t="shared" si="164"/>
        <v>38.5</v>
      </c>
      <c r="E358" s="28">
        <f t="shared" si="164"/>
        <v>43</v>
      </c>
      <c r="F358" s="28">
        <f t="shared" si="164"/>
        <v>39</v>
      </c>
      <c r="G358" s="28">
        <f t="shared" si="164"/>
        <v>38</v>
      </c>
      <c r="H358" s="28">
        <f t="shared" si="164"/>
        <v>38</v>
      </c>
      <c r="I358" s="28">
        <f t="shared" si="164"/>
        <v>42</v>
      </c>
      <c r="J358" s="28">
        <f t="shared" si="164"/>
        <v>38</v>
      </c>
      <c r="K358" s="28">
        <f t="shared" si="164"/>
        <v>37</v>
      </c>
      <c r="L358" s="28">
        <f t="shared" si="164"/>
        <v>37</v>
      </c>
      <c r="M358" s="71">
        <f t="shared" si="164"/>
        <v>7.2</v>
      </c>
      <c r="N358" s="82">
        <f t="shared" si="164"/>
        <v>7.25</v>
      </c>
      <c r="O358" s="82">
        <f t="shared" si="164"/>
        <v>7.13</v>
      </c>
      <c r="P358" s="82">
        <f t="shared" si="164"/>
        <v>7.1</v>
      </c>
      <c r="Q358" s="82">
        <f t="shared" si="164"/>
        <v>7.16</v>
      </c>
      <c r="R358" s="82">
        <f t="shared" si="164"/>
        <v>7.21</v>
      </c>
      <c r="S358" s="82">
        <f t="shared" si="164"/>
        <v>7.13</v>
      </c>
      <c r="T358" s="82">
        <f t="shared" si="164"/>
        <v>0</v>
      </c>
      <c r="U358" s="82">
        <f t="shared" si="164"/>
        <v>0</v>
      </c>
      <c r="V358" s="29">
        <f t="shared" si="164"/>
        <v>0</v>
      </c>
      <c r="W358" s="39">
        <f t="shared" si="164"/>
        <v>0</v>
      </c>
      <c r="X358" s="39">
        <f t="shared" si="164"/>
        <v>0</v>
      </c>
      <c r="Y358" s="39">
        <f t="shared" si="164"/>
        <v>0</v>
      </c>
      <c r="Z358" s="39">
        <f t="shared" si="164"/>
        <v>0</v>
      </c>
      <c r="AA358" s="39">
        <f t="shared" si="164"/>
        <v>0</v>
      </c>
      <c r="AB358" s="39">
        <f t="shared" si="164"/>
        <v>0</v>
      </c>
      <c r="AC358" s="39">
        <f t="shared" si="164"/>
        <v>0</v>
      </c>
      <c r="AD358" s="39">
        <f t="shared" si="164"/>
        <v>0</v>
      </c>
      <c r="AE358" s="29">
        <f t="shared" si="164"/>
        <v>0</v>
      </c>
      <c r="AF358" s="39">
        <f t="shared" si="164"/>
        <v>0</v>
      </c>
      <c r="AG358" s="39">
        <f t="shared" si="164"/>
        <v>0</v>
      </c>
      <c r="AH358" s="39">
        <f t="shared" si="164"/>
        <v>0</v>
      </c>
      <c r="AI358" s="39">
        <f t="shared" si="164"/>
        <v>0</v>
      </c>
      <c r="AJ358" s="39">
        <f t="shared" si="164"/>
        <v>0</v>
      </c>
      <c r="AK358" s="39">
        <f t="shared" si="164"/>
        <v>0</v>
      </c>
      <c r="AL358" s="39">
        <f t="shared" si="164"/>
        <v>0</v>
      </c>
      <c r="AM358" s="39">
        <f t="shared" si="164"/>
        <v>0</v>
      </c>
      <c r="AN358" s="39">
        <f t="shared" si="164"/>
        <v>36.891766882516187</v>
      </c>
      <c r="AO358" s="39">
        <f t="shared" si="164"/>
        <v>2844</v>
      </c>
      <c r="AP358" s="104">
        <f t="shared" si="164"/>
        <v>3.09</v>
      </c>
      <c r="AQ358" s="105">
        <f t="shared" si="164"/>
        <v>2.2200000000000002</v>
      </c>
      <c r="AR358" s="106">
        <f t="shared" si="164"/>
        <v>72.161172161172161</v>
      </c>
      <c r="AS358" s="106">
        <f t="shared" si="164"/>
        <v>28.673835125448036</v>
      </c>
      <c r="AT358" s="107">
        <f t="shared" si="164"/>
        <v>2142</v>
      </c>
      <c r="AU358" s="108">
        <f t="shared" si="164"/>
        <v>2.02</v>
      </c>
      <c r="AV358" s="109">
        <f t="shared" si="164"/>
        <v>1.21</v>
      </c>
      <c r="AW358" s="106">
        <f t="shared" si="164"/>
        <v>59.900990099009896</v>
      </c>
      <c r="AX358" s="106">
        <f t="shared" si="164"/>
        <v>47.263681592039795</v>
      </c>
      <c r="AY358" s="60">
        <f t="shared" si="164"/>
        <v>56.954314720812171</v>
      </c>
      <c r="AZ358" s="96">
        <f t="shared" si="164"/>
        <v>81.400000000000006</v>
      </c>
      <c r="BA358" s="67">
        <f t="shared" si="164"/>
        <v>65.430000000000007</v>
      </c>
      <c r="BB358" s="67">
        <f t="shared" si="164"/>
        <v>0</v>
      </c>
      <c r="BC358" s="67">
        <f t="shared" si="164"/>
        <v>0</v>
      </c>
      <c r="BD358" s="67">
        <f t="shared" si="164"/>
        <v>0</v>
      </c>
      <c r="BE358" s="27">
        <f t="shared" si="164"/>
        <v>0</v>
      </c>
      <c r="BF358" s="29">
        <f t="shared" si="164"/>
        <v>16700</v>
      </c>
      <c r="BG358" s="39">
        <f t="shared" si="164"/>
        <v>12000</v>
      </c>
      <c r="BH358" s="40">
        <f t="shared" si="164"/>
        <v>0</v>
      </c>
      <c r="BI358" s="40">
        <f t="shared" si="164"/>
        <v>0</v>
      </c>
      <c r="BJ358" s="40">
        <f t="shared" si="164"/>
        <v>4639</v>
      </c>
      <c r="BK358" s="40">
        <f t="shared" si="164"/>
        <v>0</v>
      </c>
      <c r="BL358" s="40">
        <f t="shared" si="164"/>
        <v>0</v>
      </c>
      <c r="BM358" s="27">
        <f t="shared" si="164"/>
        <v>4700</v>
      </c>
    </row>
    <row r="359" spans="1:65" outlineLevel="3">
      <c r="A359" s="187" t="s">
        <v>49</v>
      </c>
      <c r="B359" s="188"/>
      <c r="C359" s="51">
        <f t="shared" ref="C359:BM359" si="165">SUBTOTAL(5,C327:C357)</f>
        <v>337769</v>
      </c>
      <c r="D359" s="61">
        <f t="shared" si="165"/>
        <v>34</v>
      </c>
      <c r="E359" s="12">
        <f t="shared" si="165"/>
        <v>36</v>
      </c>
      <c r="F359" s="12">
        <f t="shared" si="165"/>
        <v>34</v>
      </c>
      <c r="G359" s="12">
        <f t="shared" si="165"/>
        <v>33</v>
      </c>
      <c r="H359" s="12">
        <f t="shared" si="165"/>
        <v>33</v>
      </c>
      <c r="I359" s="12">
        <f t="shared" si="165"/>
        <v>35</v>
      </c>
      <c r="J359" s="12">
        <f t="shared" si="165"/>
        <v>33</v>
      </c>
      <c r="K359" s="12">
        <f t="shared" si="165"/>
        <v>32</v>
      </c>
      <c r="L359" s="12">
        <f t="shared" si="165"/>
        <v>32</v>
      </c>
      <c r="M359" s="72">
        <f t="shared" si="165"/>
        <v>6.9</v>
      </c>
      <c r="N359" s="83">
        <f t="shared" si="165"/>
        <v>6.9</v>
      </c>
      <c r="O359" s="83">
        <f t="shared" si="165"/>
        <v>6.9</v>
      </c>
      <c r="P359" s="83">
        <f t="shared" si="165"/>
        <v>6.9</v>
      </c>
      <c r="Q359" s="83">
        <f t="shared" si="165"/>
        <v>7</v>
      </c>
      <c r="R359" s="83">
        <f t="shared" si="165"/>
        <v>6.9</v>
      </c>
      <c r="S359" s="83">
        <f t="shared" si="165"/>
        <v>6.9</v>
      </c>
      <c r="T359" s="83">
        <f t="shared" si="165"/>
        <v>0</v>
      </c>
      <c r="U359" s="83">
        <f t="shared" si="165"/>
        <v>0</v>
      </c>
      <c r="V359" s="6">
        <f t="shared" si="165"/>
        <v>0</v>
      </c>
      <c r="W359" s="41">
        <f t="shared" si="165"/>
        <v>0</v>
      </c>
      <c r="X359" s="41">
        <f t="shared" si="165"/>
        <v>0</v>
      </c>
      <c r="Y359" s="41">
        <f t="shared" si="165"/>
        <v>0</v>
      </c>
      <c r="Z359" s="41">
        <f t="shared" si="165"/>
        <v>0</v>
      </c>
      <c r="AA359" s="41">
        <f t="shared" si="165"/>
        <v>0</v>
      </c>
      <c r="AB359" s="41">
        <f t="shared" si="165"/>
        <v>0</v>
      </c>
      <c r="AC359" s="41">
        <f t="shared" si="165"/>
        <v>0</v>
      </c>
      <c r="AD359" s="41">
        <f t="shared" si="165"/>
        <v>0</v>
      </c>
      <c r="AE359" s="6">
        <f t="shared" si="165"/>
        <v>0</v>
      </c>
      <c r="AF359" s="41">
        <f t="shared" si="165"/>
        <v>0</v>
      </c>
      <c r="AG359" s="41">
        <f t="shared" si="165"/>
        <v>0</v>
      </c>
      <c r="AH359" s="41">
        <f t="shared" si="165"/>
        <v>0</v>
      </c>
      <c r="AI359" s="41">
        <f t="shared" si="165"/>
        <v>0</v>
      </c>
      <c r="AJ359" s="41">
        <f t="shared" si="165"/>
        <v>0</v>
      </c>
      <c r="AK359" s="41">
        <f t="shared" si="165"/>
        <v>0</v>
      </c>
      <c r="AL359" s="41">
        <f t="shared" si="165"/>
        <v>0</v>
      </c>
      <c r="AM359" s="41">
        <f t="shared" si="165"/>
        <v>0</v>
      </c>
      <c r="AN359" s="41">
        <f t="shared" si="165"/>
        <v>14.022503516174401</v>
      </c>
      <c r="AO359" s="41">
        <f t="shared" si="165"/>
        <v>1081</v>
      </c>
      <c r="AP359" s="110">
        <f t="shared" si="165"/>
        <v>2.73</v>
      </c>
      <c r="AQ359" s="111">
        <f t="shared" si="165"/>
        <v>1.97</v>
      </c>
      <c r="AR359" s="112">
        <f t="shared" si="165"/>
        <v>71.326164874551964</v>
      </c>
      <c r="AS359" s="112">
        <f t="shared" si="165"/>
        <v>27.838827838827839</v>
      </c>
      <c r="AT359" s="113">
        <f t="shared" si="165"/>
        <v>1705</v>
      </c>
      <c r="AU359" s="114">
        <f t="shared" si="165"/>
        <v>1.95</v>
      </c>
      <c r="AV359" s="115">
        <f t="shared" si="165"/>
        <v>1.06</v>
      </c>
      <c r="AW359" s="112">
        <f t="shared" si="165"/>
        <v>52.736318407960205</v>
      </c>
      <c r="AX359" s="112">
        <f t="shared" si="165"/>
        <v>40.099009900990104</v>
      </c>
      <c r="AY359" s="61">
        <f t="shared" si="165"/>
        <v>40.246913580246932</v>
      </c>
      <c r="AZ359" s="97">
        <f t="shared" si="165"/>
        <v>79</v>
      </c>
      <c r="BA359" s="68">
        <f t="shared" si="165"/>
        <v>65.430000000000007</v>
      </c>
      <c r="BB359" s="68">
        <f t="shared" si="165"/>
        <v>0</v>
      </c>
      <c r="BC359" s="68">
        <f t="shared" si="165"/>
        <v>0</v>
      </c>
      <c r="BD359" s="68">
        <f t="shared" si="165"/>
        <v>0</v>
      </c>
      <c r="BE359" s="15">
        <f t="shared" si="165"/>
        <v>0</v>
      </c>
      <c r="BF359" s="6">
        <f t="shared" si="165"/>
        <v>4493</v>
      </c>
      <c r="BG359" s="41">
        <f t="shared" si="165"/>
        <v>0</v>
      </c>
      <c r="BH359" s="42">
        <f t="shared" si="165"/>
        <v>0</v>
      </c>
      <c r="BI359" s="42">
        <f t="shared" si="165"/>
        <v>0</v>
      </c>
      <c r="BJ359" s="42">
        <f t="shared" si="165"/>
        <v>0</v>
      </c>
      <c r="BK359" s="42">
        <f t="shared" si="165"/>
        <v>0</v>
      </c>
      <c r="BL359" s="42">
        <f t="shared" si="165"/>
        <v>0</v>
      </c>
      <c r="BM359" s="15">
        <f t="shared" si="165"/>
        <v>3260</v>
      </c>
    </row>
    <row r="360" spans="1:65" outlineLevel="2">
      <c r="A360" s="187" t="s">
        <v>50</v>
      </c>
      <c r="B360" s="188"/>
      <c r="C360" s="51">
        <f>IFERROR(SUBTOTAL(1,C327:C357),"")</f>
        <v>386772.32258064515</v>
      </c>
      <c r="D360" s="61">
        <f t="shared" ref="D360:BM360" si="166">IFERROR(SUBTOTAL(1,D327:D357),"")</f>
        <v>35.999999999999993</v>
      </c>
      <c r="E360" s="12">
        <f t="shared" si="166"/>
        <v>37.903225806451616</v>
      </c>
      <c r="F360" s="12">
        <f t="shared" si="166"/>
        <v>36.741935483870968</v>
      </c>
      <c r="G360" s="12">
        <f t="shared" si="166"/>
        <v>35.612903225806448</v>
      </c>
      <c r="H360" s="12">
        <f t="shared" si="166"/>
        <v>35.645161290322584</v>
      </c>
      <c r="I360" s="12">
        <f t="shared" si="166"/>
        <v>36.903225806451616</v>
      </c>
      <c r="J360" s="12">
        <f t="shared" si="166"/>
        <v>35.741935483870968</v>
      </c>
      <c r="K360" s="12">
        <f t="shared" si="166"/>
        <v>34.612903225806448</v>
      </c>
      <c r="L360" s="12">
        <f t="shared" si="166"/>
        <v>34.645161290322584</v>
      </c>
      <c r="M360" s="72">
        <f t="shared" si="166"/>
        <v>7.0500000000000007</v>
      </c>
      <c r="N360" s="83">
        <f t="shared" si="166"/>
        <v>7.0749999999999993</v>
      </c>
      <c r="O360" s="83">
        <f t="shared" si="166"/>
        <v>7.0150000000000006</v>
      </c>
      <c r="P360" s="83">
        <f t="shared" si="166"/>
        <v>7.0024999999999995</v>
      </c>
      <c r="Q360" s="83">
        <f t="shared" si="166"/>
        <v>7.09</v>
      </c>
      <c r="R360" s="83">
        <f t="shared" si="166"/>
        <v>7.02</v>
      </c>
      <c r="S360" s="83">
        <f t="shared" si="166"/>
        <v>7.01</v>
      </c>
      <c r="T360" s="83" t="str">
        <f t="shared" si="166"/>
        <v/>
      </c>
      <c r="U360" s="83" t="str">
        <f t="shared" si="166"/>
        <v/>
      </c>
      <c r="V360" s="6" t="str">
        <f t="shared" si="166"/>
        <v/>
      </c>
      <c r="W360" s="41" t="str">
        <f t="shared" si="166"/>
        <v/>
      </c>
      <c r="X360" s="41" t="str">
        <f t="shared" si="166"/>
        <v/>
      </c>
      <c r="Y360" s="41" t="str">
        <f t="shared" si="166"/>
        <v/>
      </c>
      <c r="Z360" s="41" t="str">
        <f t="shared" si="166"/>
        <v/>
      </c>
      <c r="AA360" s="41" t="str">
        <f t="shared" si="166"/>
        <v/>
      </c>
      <c r="AB360" s="41" t="str">
        <f t="shared" si="166"/>
        <v/>
      </c>
      <c r="AC360" s="41" t="str">
        <f t="shared" si="166"/>
        <v/>
      </c>
      <c r="AD360" s="41" t="str">
        <f t="shared" si="166"/>
        <v/>
      </c>
      <c r="AE360" s="6" t="str">
        <f t="shared" si="166"/>
        <v/>
      </c>
      <c r="AF360" s="41" t="str">
        <f t="shared" si="166"/>
        <v/>
      </c>
      <c r="AG360" s="41" t="str">
        <f t="shared" si="166"/>
        <v/>
      </c>
      <c r="AH360" s="41" t="str">
        <f t="shared" si="166"/>
        <v/>
      </c>
      <c r="AI360" s="41" t="str">
        <f t="shared" si="166"/>
        <v/>
      </c>
      <c r="AJ360" s="41" t="str">
        <f t="shared" si="166"/>
        <v/>
      </c>
      <c r="AK360" s="41" t="str">
        <f t="shared" si="166"/>
        <v/>
      </c>
      <c r="AL360" s="41" t="str">
        <f t="shared" si="166"/>
        <v/>
      </c>
      <c r="AM360" s="41" t="str">
        <f t="shared" si="166"/>
        <v/>
      </c>
      <c r="AN360" s="41">
        <f t="shared" si="166"/>
        <v>20.199991891147668</v>
      </c>
      <c r="AO360" s="41">
        <f t="shared" si="166"/>
        <v>2030.6129032258063</v>
      </c>
      <c r="AP360" s="110">
        <f t="shared" si="166"/>
        <v>2.9225000000000003</v>
      </c>
      <c r="AQ360" s="111">
        <f t="shared" si="166"/>
        <v>2.0950000000000002</v>
      </c>
      <c r="AR360" s="112">
        <f t="shared" si="166"/>
        <v>71.690142164617583</v>
      </c>
      <c r="AS360" s="112">
        <f t="shared" si="166"/>
        <v>28.30985783538242</v>
      </c>
      <c r="AT360" s="113">
        <f t="shared" si="166"/>
        <v>1937.6451612903227</v>
      </c>
      <c r="AU360" s="114">
        <f t="shared" si="166"/>
        <v>2</v>
      </c>
      <c r="AV360" s="115">
        <f t="shared" si="166"/>
        <v>1.1375000000000002</v>
      </c>
      <c r="AW360" s="112">
        <f t="shared" si="166"/>
        <v>56.856966121411219</v>
      </c>
      <c r="AX360" s="112">
        <f t="shared" si="166"/>
        <v>43.143033878588781</v>
      </c>
      <c r="AY360" s="61">
        <f t="shared" si="166"/>
        <v>47.486624862002657</v>
      </c>
      <c r="AZ360" s="97">
        <f t="shared" si="166"/>
        <v>80.1105263157895</v>
      </c>
      <c r="BA360" s="68">
        <f t="shared" si="166"/>
        <v>65.430000000000007</v>
      </c>
      <c r="BB360" s="68" t="str">
        <f t="shared" si="166"/>
        <v/>
      </c>
      <c r="BC360" s="68" t="str">
        <f t="shared" si="166"/>
        <v/>
      </c>
      <c r="BD360" s="68" t="str">
        <f t="shared" si="166"/>
        <v/>
      </c>
      <c r="BE360" s="15" t="str">
        <f>IFERROR(SUBTOTAL(1,BE327:BE357),"")</f>
        <v/>
      </c>
      <c r="BF360" s="6">
        <f t="shared" si="166"/>
        <v>11782.41935483871</v>
      </c>
      <c r="BG360" s="41">
        <f t="shared" si="166"/>
        <v>7465.1612903225805</v>
      </c>
      <c r="BH360" s="42" t="str">
        <f t="shared" si="166"/>
        <v/>
      </c>
      <c r="BI360" s="42" t="str">
        <f t="shared" si="166"/>
        <v/>
      </c>
      <c r="BJ360" s="42">
        <f t="shared" si="166"/>
        <v>309.83870967741933</v>
      </c>
      <c r="BK360" s="42" t="str">
        <f t="shared" si="166"/>
        <v/>
      </c>
      <c r="BL360" s="42" t="str">
        <f t="shared" si="166"/>
        <v/>
      </c>
      <c r="BM360" s="15">
        <f t="shared" si="166"/>
        <v>4007.4193548387098</v>
      </c>
    </row>
    <row r="361" spans="1:65" ht="17.25" outlineLevel="1" thickBot="1">
      <c r="A361" s="189" t="s">
        <v>51</v>
      </c>
      <c r="B361" s="190"/>
      <c r="C361" s="52">
        <f>SUBTOTAL(9,C327:C357)</f>
        <v>11989942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62949</v>
      </c>
      <c r="AP361" s="116"/>
      <c r="AQ361" s="117"/>
      <c r="AR361" s="118"/>
      <c r="AS361" s="118"/>
      <c r="AT361" s="119">
        <f>SUBTOTAL(9,AT327:AT357)</f>
        <v>60067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67">SUBTOTAL(9,BF327:BF357)</f>
        <v>365255</v>
      </c>
      <c r="BG361" s="43">
        <f t="shared" si="167"/>
        <v>231420</v>
      </c>
      <c r="BH361" s="44">
        <f t="shared" si="167"/>
        <v>0</v>
      </c>
      <c r="BI361" s="44">
        <f t="shared" si="167"/>
        <v>0</v>
      </c>
      <c r="BJ361" s="44">
        <f t="shared" si="167"/>
        <v>9605</v>
      </c>
      <c r="BK361" s="44">
        <f t="shared" si="167"/>
        <v>0</v>
      </c>
      <c r="BL361" s="44">
        <f t="shared" si="167"/>
        <v>0</v>
      </c>
      <c r="BM361" s="16">
        <f t="shared" si="167"/>
        <v>124230</v>
      </c>
    </row>
    <row r="362" spans="1:65" outlineLevel="5">
      <c r="A362" s="21">
        <f t="shared" si="145"/>
        <v>11</v>
      </c>
      <c r="B362" s="33">
        <f>B357+1</f>
        <v>44501</v>
      </c>
      <c r="C362" s="51">
        <v>356545</v>
      </c>
      <c r="D362" s="64">
        <f t="shared" ref="D362:D391" si="168">IFERROR(ROUND(AVERAGE(E362:L362),1),"")</f>
        <v>35</v>
      </c>
      <c r="E362" s="12">
        <v>39</v>
      </c>
      <c r="F362" s="12">
        <v>35</v>
      </c>
      <c r="G362" s="12">
        <v>34</v>
      </c>
      <c r="H362" s="12">
        <v>34</v>
      </c>
      <c r="I362" s="12">
        <v>38</v>
      </c>
      <c r="J362" s="12">
        <v>34</v>
      </c>
      <c r="K362" s="12">
        <v>33</v>
      </c>
      <c r="L362" s="12">
        <v>33</v>
      </c>
      <c r="M362" s="74" t="str">
        <f t="shared" ref="M362:M391" si="169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7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7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5">
        <f t="shared" ref="AN362:AN391" si="172">39880/AO362</f>
        <v>17.851387645478962</v>
      </c>
      <c r="AO362" s="41">
        <v>2234</v>
      </c>
      <c r="AP362" s="110"/>
      <c r="AQ362" s="111"/>
      <c r="AR362" s="126" t="str">
        <f t="shared" ref="AR362:AR391" si="173">IFERROR(AQ362/AP362*100,"")</f>
        <v/>
      </c>
      <c r="AS362" s="126" t="str">
        <f t="shared" ref="AS362:AS391" si="174">IFERROR(100-AR362,"")</f>
        <v/>
      </c>
      <c r="AT362" s="127">
        <v>2072</v>
      </c>
      <c r="AU362" s="128"/>
      <c r="AV362" s="129"/>
      <c r="AW362" s="126" t="str">
        <f t="shared" ref="AW362:AW391" si="175">IFERROR(AV362/AU362*100,"")</f>
        <v/>
      </c>
      <c r="AX362" s="126" t="str">
        <f t="shared" ref="AX362:AX391" si="176">IFERROR(100-AW362,"")</f>
        <v/>
      </c>
      <c r="AY362" s="64" t="str">
        <f t="shared" ref="AY362:AY391" si="177">IFERROR((1-((AW362*AS362)/(AX362*AR362)))*100,"")</f>
        <v/>
      </c>
      <c r="AZ362" s="97">
        <v>81.5</v>
      </c>
      <c r="BA362" s="68"/>
      <c r="BB362" s="68"/>
      <c r="BC362" s="68"/>
      <c r="BD362" s="68"/>
      <c r="BE362" s="15"/>
      <c r="BF362" s="5">
        <f t="shared" ref="BF362:BF391" si="178">IF(SUM(BG362:BM362)=0,"",SUM(BG362:BM362))</f>
        <v>14330</v>
      </c>
      <c r="BG362" s="41">
        <v>9630</v>
      </c>
      <c r="BH362" s="42"/>
      <c r="BI362" s="42"/>
      <c r="BJ362" s="42">
        <v>0</v>
      </c>
      <c r="BK362" s="42"/>
      <c r="BL362" s="42"/>
      <c r="BM362" s="15">
        <v>4700</v>
      </c>
    </row>
    <row r="363" spans="1:65" outlineLevel="5">
      <c r="A363" s="22">
        <f t="shared" si="145"/>
        <v>11</v>
      </c>
      <c r="B363" s="9">
        <f t="shared" si="163"/>
        <v>44502</v>
      </c>
      <c r="C363" s="51">
        <v>367930</v>
      </c>
      <c r="D363" s="64">
        <f t="shared" si="168"/>
        <v>35</v>
      </c>
      <c r="E363" s="12">
        <v>39</v>
      </c>
      <c r="F363" s="12">
        <v>35</v>
      </c>
      <c r="G363" s="12">
        <v>34</v>
      </c>
      <c r="H363" s="12">
        <v>34</v>
      </c>
      <c r="I363" s="12">
        <v>38</v>
      </c>
      <c r="J363" s="12">
        <v>34</v>
      </c>
      <c r="K363" s="12">
        <v>33</v>
      </c>
      <c r="L363" s="12">
        <v>33</v>
      </c>
      <c r="M363" s="74" t="str">
        <f t="shared" si="16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7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71"/>
        <v/>
      </c>
      <c r="AF363" s="41"/>
      <c r="AG363" s="41"/>
      <c r="AH363" s="41"/>
      <c r="AI363" s="41"/>
      <c r="AJ363" s="41"/>
      <c r="AK363" s="41"/>
      <c r="AL363" s="41"/>
      <c r="AM363" s="41"/>
      <c r="AN363" s="45">
        <f t="shared" si="172"/>
        <v>17.101200686106345</v>
      </c>
      <c r="AO363" s="41">
        <v>2332</v>
      </c>
      <c r="AP363" s="110"/>
      <c r="AQ363" s="111"/>
      <c r="AR363" s="126" t="str">
        <f t="shared" si="173"/>
        <v/>
      </c>
      <c r="AS363" s="126" t="str">
        <f t="shared" si="174"/>
        <v/>
      </c>
      <c r="AT363" s="127">
        <v>2060</v>
      </c>
      <c r="AU363" s="128"/>
      <c r="AV363" s="129"/>
      <c r="AW363" s="126" t="str">
        <f t="shared" si="175"/>
        <v/>
      </c>
      <c r="AX363" s="126" t="str">
        <f t="shared" si="176"/>
        <v/>
      </c>
      <c r="AY363" s="64" t="str">
        <f t="shared" si="177"/>
        <v/>
      </c>
      <c r="AZ363" s="97">
        <v>80.2</v>
      </c>
      <c r="BA363" s="68"/>
      <c r="BB363" s="68"/>
      <c r="BC363" s="68"/>
      <c r="BD363" s="68"/>
      <c r="BE363" s="15"/>
      <c r="BF363" s="5">
        <f t="shared" si="178"/>
        <v>17663</v>
      </c>
      <c r="BG363" s="41">
        <v>12000</v>
      </c>
      <c r="BH363" s="42"/>
      <c r="BI363" s="42"/>
      <c r="BJ363" s="42">
        <v>963</v>
      </c>
      <c r="BK363" s="42"/>
      <c r="BL363" s="42"/>
      <c r="BM363" s="15">
        <v>4700</v>
      </c>
    </row>
    <row r="364" spans="1:65" outlineLevel="5">
      <c r="A364" s="22">
        <f t="shared" si="145"/>
        <v>11</v>
      </c>
      <c r="B364" s="9">
        <f t="shared" si="163"/>
        <v>44503</v>
      </c>
      <c r="C364" s="51">
        <v>368761</v>
      </c>
      <c r="D364" s="64">
        <f t="shared" si="168"/>
        <v>35</v>
      </c>
      <c r="E364" s="12">
        <v>39</v>
      </c>
      <c r="F364" s="12">
        <v>35</v>
      </c>
      <c r="G364" s="12">
        <v>34</v>
      </c>
      <c r="H364" s="12">
        <v>34</v>
      </c>
      <c r="I364" s="12">
        <v>38</v>
      </c>
      <c r="J364" s="12">
        <v>34</v>
      </c>
      <c r="K364" s="12">
        <v>33</v>
      </c>
      <c r="L364" s="12">
        <v>33</v>
      </c>
      <c r="M364" s="74" t="str">
        <f t="shared" si="169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7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71"/>
        <v/>
      </c>
      <c r="AF364" s="41"/>
      <c r="AG364" s="41"/>
      <c r="AH364" s="41"/>
      <c r="AI364" s="41"/>
      <c r="AJ364" s="41"/>
      <c r="AK364" s="41"/>
      <c r="AL364" s="41"/>
      <c r="AM364" s="41"/>
      <c r="AN364" s="45">
        <f t="shared" si="172"/>
        <v>17.69299023957409</v>
      </c>
      <c r="AO364" s="41">
        <v>2254</v>
      </c>
      <c r="AP364" s="110"/>
      <c r="AQ364" s="111"/>
      <c r="AR364" s="126" t="str">
        <f t="shared" si="173"/>
        <v/>
      </c>
      <c r="AS364" s="126" t="str">
        <f t="shared" si="174"/>
        <v/>
      </c>
      <c r="AT364" s="127">
        <v>2074</v>
      </c>
      <c r="AU364" s="128"/>
      <c r="AV364" s="129"/>
      <c r="AW364" s="126" t="str">
        <f t="shared" si="175"/>
        <v/>
      </c>
      <c r="AX364" s="126" t="str">
        <f t="shared" si="176"/>
        <v/>
      </c>
      <c r="AY364" s="64" t="str">
        <f t="shared" si="177"/>
        <v/>
      </c>
      <c r="AZ364" s="97">
        <v>80.8</v>
      </c>
      <c r="BA364" s="68"/>
      <c r="BB364" s="68"/>
      <c r="BC364" s="68"/>
      <c r="BD364" s="68"/>
      <c r="BE364" s="15"/>
      <c r="BF364" s="5">
        <f t="shared" si="178"/>
        <v>15684</v>
      </c>
      <c r="BG364" s="41">
        <v>10980</v>
      </c>
      <c r="BH364" s="42"/>
      <c r="BI364" s="42"/>
      <c r="BJ364" s="42">
        <v>4</v>
      </c>
      <c r="BK364" s="42"/>
      <c r="BL364" s="42"/>
      <c r="BM364" s="15">
        <v>4700</v>
      </c>
    </row>
    <row r="365" spans="1:65" outlineLevel="5">
      <c r="A365" s="22">
        <f t="shared" si="145"/>
        <v>11</v>
      </c>
      <c r="B365" s="9">
        <f t="shared" si="163"/>
        <v>44504</v>
      </c>
      <c r="C365" s="51">
        <v>373624</v>
      </c>
      <c r="D365" s="64">
        <f t="shared" si="168"/>
        <v>35</v>
      </c>
      <c r="E365" s="12">
        <v>39</v>
      </c>
      <c r="F365" s="12">
        <v>35</v>
      </c>
      <c r="G365" s="12">
        <v>34</v>
      </c>
      <c r="H365" s="12">
        <v>34</v>
      </c>
      <c r="I365" s="12">
        <v>38</v>
      </c>
      <c r="J365" s="12">
        <v>34</v>
      </c>
      <c r="K365" s="12">
        <v>33</v>
      </c>
      <c r="L365" s="12">
        <v>33</v>
      </c>
      <c r="M365" s="74">
        <f t="shared" si="169"/>
        <v>6.9</v>
      </c>
      <c r="N365" s="83">
        <v>6.9</v>
      </c>
      <c r="O365" s="83">
        <v>6.9</v>
      </c>
      <c r="P365" s="83">
        <v>6.9</v>
      </c>
      <c r="Q365" s="83">
        <v>6.9</v>
      </c>
      <c r="R365" s="83">
        <v>6.9</v>
      </c>
      <c r="S365" s="83">
        <v>7</v>
      </c>
      <c r="T365" s="83"/>
      <c r="U365" s="83"/>
      <c r="V365" s="5" t="str">
        <f t="shared" si="17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71"/>
        <v/>
      </c>
      <c r="AF365" s="41"/>
      <c r="AG365" s="41"/>
      <c r="AH365" s="41"/>
      <c r="AI365" s="41"/>
      <c r="AJ365" s="41"/>
      <c r="AK365" s="41"/>
      <c r="AL365" s="41"/>
      <c r="AM365" s="41"/>
      <c r="AN365" s="45">
        <f t="shared" si="172"/>
        <v>16.79865206402696</v>
      </c>
      <c r="AO365" s="41">
        <v>2374</v>
      </c>
      <c r="AP365" s="110">
        <v>2.57</v>
      </c>
      <c r="AQ365" s="111">
        <v>1.89</v>
      </c>
      <c r="AR365" s="126">
        <f t="shared" si="173"/>
        <v>73.540856031128413</v>
      </c>
      <c r="AS365" s="126">
        <f t="shared" si="174"/>
        <v>26.459143968871587</v>
      </c>
      <c r="AT365" s="127">
        <v>2159</v>
      </c>
      <c r="AU365" s="128">
        <v>2.0499999999999998</v>
      </c>
      <c r="AV365" s="129">
        <v>1.2</v>
      </c>
      <c r="AW365" s="126">
        <f t="shared" si="175"/>
        <v>58.536585365853668</v>
      </c>
      <c r="AX365" s="126">
        <f t="shared" si="176"/>
        <v>41.463414634146332</v>
      </c>
      <c r="AY365" s="64">
        <f t="shared" si="177"/>
        <v>49.206349206349209</v>
      </c>
      <c r="AZ365" s="97">
        <v>78</v>
      </c>
      <c r="BA365" s="68"/>
      <c r="BB365" s="68"/>
      <c r="BC365" s="68"/>
      <c r="BD365" s="68"/>
      <c r="BE365" s="15"/>
      <c r="BF365" s="5">
        <f t="shared" si="178"/>
        <v>17778</v>
      </c>
      <c r="BG365" s="41">
        <v>10970</v>
      </c>
      <c r="BH365" s="42"/>
      <c r="BI365" s="42"/>
      <c r="BJ365" s="42">
        <v>2108</v>
      </c>
      <c r="BK365" s="42"/>
      <c r="BL365" s="42"/>
      <c r="BM365" s="15">
        <v>4700</v>
      </c>
    </row>
    <row r="366" spans="1:65" outlineLevel="5">
      <c r="A366" s="22">
        <f t="shared" si="145"/>
        <v>11</v>
      </c>
      <c r="B366" s="9">
        <f t="shared" si="163"/>
        <v>44505</v>
      </c>
      <c r="C366" s="51">
        <v>379148</v>
      </c>
      <c r="D366" s="64">
        <f t="shared" si="168"/>
        <v>35.299999999999997</v>
      </c>
      <c r="E366" s="12">
        <v>39</v>
      </c>
      <c r="F366" s="12">
        <v>35</v>
      </c>
      <c r="G366" s="12">
        <v>34</v>
      </c>
      <c r="H366" s="12">
        <v>35</v>
      </c>
      <c r="I366" s="12">
        <v>38</v>
      </c>
      <c r="J366" s="12">
        <v>34</v>
      </c>
      <c r="K366" s="12">
        <v>33</v>
      </c>
      <c r="L366" s="12">
        <v>34</v>
      </c>
      <c r="M366" s="74" t="str">
        <f t="shared" si="16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7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71"/>
        <v/>
      </c>
      <c r="AF366" s="41"/>
      <c r="AG366" s="41"/>
      <c r="AH366" s="41"/>
      <c r="AI366" s="41"/>
      <c r="AJ366" s="41"/>
      <c r="AK366" s="41"/>
      <c r="AL366" s="41"/>
      <c r="AM366" s="41"/>
      <c r="AN366" s="45">
        <f t="shared" si="172"/>
        <v>18.837978271138404</v>
      </c>
      <c r="AO366" s="41">
        <v>2117</v>
      </c>
      <c r="AP366" s="110"/>
      <c r="AQ366" s="111"/>
      <c r="AR366" s="126" t="str">
        <f t="shared" si="173"/>
        <v/>
      </c>
      <c r="AS366" s="126" t="str">
        <f t="shared" si="174"/>
        <v/>
      </c>
      <c r="AT366" s="127">
        <v>1971</v>
      </c>
      <c r="AU366" s="128"/>
      <c r="AV366" s="129"/>
      <c r="AW366" s="126" t="str">
        <f t="shared" si="175"/>
        <v/>
      </c>
      <c r="AX366" s="126" t="str">
        <f t="shared" si="176"/>
        <v/>
      </c>
      <c r="AY366" s="64" t="str">
        <f t="shared" si="177"/>
        <v/>
      </c>
      <c r="AZ366" s="97">
        <v>77.5</v>
      </c>
      <c r="BA366" s="68"/>
      <c r="BB366" s="68"/>
      <c r="BC366" s="68"/>
      <c r="BD366" s="68"/>
      <c r="BE366" s="15"/>
      <c r="BF366" s="5">
        <f t="shared" si="178"/>
        <v>16919</v>
      </c>
      <c r="BG366" s="41">
        <v>9010</v>
      </c>
      <c r="BH366" s="42"/>
      <c r="BI366" s="42"/>
      <c r="BJ366" s="42">
        <v>3309</v>
      </c>
      <c r="BK366" s="42"/>
      <c r="BL366" s="42"/>
      <c r="BM366" s="15">
        <v>4600</v>
      </c>
    </row>
    <row r="367" spans="1:65" outlineLevel="5">
      <c r="A367" s="22">
        <f t="shared" si="145"/>
        <v>11</v>
      </c>
      <c r="B367" s="9">
        <f t="shared" si="163"/>
        <v>44506</v>
      </c>
      <c r="C367" s="51">
        <v>355327</v>
      </c>
      <c r="D367" s="64">
        <f t="shared" si="168"/>
        <v>35</v>
      </c>
      <c r="E367" s="12">
        <v>38</v>
      </c>
      <c r="F367" s="12">
        <v>35</v>
      </c>
      <c r="G367" s="12">
        <v>34</v>
      </c>
      <c r="H367" s="12">
        <v>35</v>
      </c>
      <c r="I367" s="12">
        <v>37</v>
      </c>
      <c r="J367" s="12">
        <v>34</v>
      </c>
      <c r="K367" s="12">
        <v>33</v>
      </c>
      <c r="L367" s="12">
        <v>34</v>
      </c>
      <c r="M367" s="74" t="str">
        <f t="shared" si="16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7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71"/>
        <v/>
      </c>
      <c r="AF367" s="41"/>
      <c r="AG367" s="41"/>
      <c r="AH367" s="41"/>
      <c r="AI367" s="41"/>
      <c r="AJ367" s="41"/>
      <c r="AK367" s="41"/>
      <c r="AL367" s="41"/>
      <c r="AM367" s="41"/>
      <c r="AN367" s="45">
        <f t="shared" si="172"/>
        <v>21.371918542336548</v>
      </c>
      <c r="AO367" s="41">
        <v>1866</v>
      </c>
      <c r="AP367" s="110"/>
      <c r="AQ367" s="111"/>
      <c r="AR367" s="126" t="str">
        <f t="shared" si="173"/>
        <v/>
      </c>
      <c r="AS367" s="126" t="str">
        <f t="shared" si="174"/>
        <v/>
      </c>
      <c r="AT367" s="127">
        <v>1661</v>
      </c>
      <c r="AU367" s="128"/>
      <c r="AV367" s="129"/>
      <c r="AW367" s="126" t="str">
        <f t="shared" si="175"/>
        <v/>
      </c>
      <c r="AX367" s="126" t="str">
        <f t="shared" si="176"/>
        <v/>
      </c>
      <c r="AY367" s="64" t="str">
        <f t="shared" si="177"/>
        <v/>
      </c>
      <c r="AZ367" s="97"/>
      <c r="BA367" s="68"/>
      <c r="BB367" s="68"/>
      <c r="BC367" s="68"/>
      <c r="BD367" s="68"/>
      <c r="BE367" s="15"/>
      <c r="BF367" s="5">
        <f t="shared" si="178"/>
        <v>19171</v>
      </c>
      <c r="BG367" s="41">
        <v>10720</v>
      </c>
      <c r="BH367" s="42"/>
      <c r="BI367" s="42"/>
      <c r="BJ367" s="42">
        <v>5151</v>
      </c>
      <c r="BK367" s="42"/>
      <c r="BL367" s="42"/>
      <c r="BM367" s="15">
        <v>3300</v>
      </c>
    </row>
    <row r="368" spans="1:65" outlineLevel="5">
      <c r="A368" s="22">
        <f t="shared" si="145"/>
        <v>11</v>
      </c>
      <c r="B368" s="9">
        <f t="shared" si="163"/>
        <v>44507</v>
      </c>
      <c r="C368" s="51">
        <v>346704</v>
      </c>
      <c r="D368" s="64">
        <f t="shared" si="168"/>
        <v>35</v>
      </c>
      <c r="E368" s="12">
        <v>37</v>
      </c>
      <c r="F368" s="12">
        <v>35</v>
      </c>
      <c r="G368" s="12">
        <v>35</v>
      </c>
      <c r="H368" s="12">
        <v>35</v>
      </c>
      <c r="I368" s="12">
        <v>36</v>
      </c>
      <c r="J368" s="12">
        <v>34</v>
      </c>
      <c r="K368" s="12">
        <v>34</v>
      </c>
      <c r="L368" s="12">
        <v>34</v>
      </c>
      <c r="M368" s="74" t="str">
        <f t="shared" si="16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7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71"/>
        <v/>
      </c>
      <c r="AF368" s="41"/>
      <c r="AG368" s="41"/>
      <c r="AH368" s="41"/>
      <c r="AI368" s="41"/>
      <c r="AJ368" s="41"/>
      <c r="AK368" s="41"/>
      <c r="AL368" s="41"/>
      <c r="AM368" s="41"/>
      <c r="AN368" s="45">
        <f t="shared" si="172"/>
        <v>19.880358923230308</v>
      </c>
      <c r="AO368" s="41">
        <v>2006</v>
      </c>
      <c r="AP368" s="110"/>
      <c r="AQ368" s="111"/>
      <c r="AR368" s="126" t="str">
        <f t="shared" si="173"/>
        <v/>
      </c>
      <c r="AS368" s="126" t="str">
        <f t="shared" si="174"/>
        <v/>
      </c>
      <c r="AT368" s="127">
        <v>1789</v>
      </c>
      <c r="AU368" s="128"/>
      <c r="AV368" s="129"/>
      <c r="AW368" s="126" t="str">
        <f t="shared" si="175"/>
        <v/>
      </c>
      <c r="AX368" s="126" t="str">
        <f t="shared" si="176"/>
        <v/>
      </c>
      <c r="AY368" s="64" t="str">
        <f t="shared" si="177"/>
        <v/>
      </c>
      <c r="AZ368" s="97"/>
      <c r="BA368" s="68"/>
      <c r="BB368" s="68"/>
      <c r="BC368" s="68"/>
      <c r="BD368" s="68"/>
      <c r="BE368" s="15"/>
      <c r="BF368" s="5">
        <f t="shared" si="178"/>
        <v>18509</v>
      </c>
      <c r="BG368" s="41">
        <v>10270</v>
      </c>
      <c r="BH368" s="42"/>
      <c r="BI368" s="42"/>
      <c r="BJ368" s="42">
        <v>4789</v>
      </c>
      <c r="BK368" s="42"/>
      <c r="BL368" s="42"/>
      <c r="BM368" s="15">
        <v>3450</v>
      </c>
    </row>
    <row r="369" spans="1:65" outlineLevel="5">
      <c r="A369" s="22">
        <f t="shared" si="145"/>
        <v>11</v>
      </c>
      <c r="B369" s="9">
        <f t="shared" si="163"/>
        <v>44508</v>
      </c>
      <c r="C369" s="51">
        <v>427064</v>
      </c>
      <c r="D369" s="64">
        <f t="shared" si="168"/>
        <v>35.299999999999997</v>
      </c>
      <c r="E369" s="12">
        <v>38</v>
      </c>
      <c r="F369" s="12">
        <v>35</v>
      </c>
      <c r="G369" s="12">
        <v>35</v>
      </c>
      <c r="H369" s="12">
        <v>35</v>
      </c>
      <c r="I369" s="12">
        <v>37</v>
      </c>
      <c r="J369" s="12">
        <v>34</v>
      </c>
      <c r="K369" s="12">
        <v>34</v>
      </c>
      <c r="L369" s="12">
        <v>34</v>
      </c>
      <c r="M369" s="74" t="str">
        <f t="shared" si="169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7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71"/>
        <v/>
      </c>
      <c r="AF369" s="41"/>
      <c r="AG369" s="41"/>
      <c r="AH369" s="41"/>
      <c r="AI369" s="41"/>
      <c r="AJ369" s="41"/>
      <c r="AK369" s="41"/>
      <c r="AL369" s="41"/>
      <c r="AM369" s="41"/>
      <c r="AN369" s="45">
        <f t="shared" si="172"/>
        <v>20.482794042116076</v>
      </c>
      <c r="AO369" s="41">
        <v>1947</v>
      </c>
      <c r="AP369" s="110"/>
      <c r="AQ369" s="111"/>
      <c r="AR369" s="126" t="str">
        <f t="shared" si="173"/>
        <v/>
      </c>
      <c r="AS369" s="126" t="str">
        <f t="shared" si="174"/>
        <v/>
      </c>
      <c r="AT369" s="127">
        <v>1813</v>
      </c>
      <c r="AU369" s="128"/>
      <c r="AV369" s="129"/>
      <c r="AW369" s="126" t="str">
        <f t="shared" si="175"/>
        <v/>
      </c>
      <c r="AX369" s="126" t="str">
        <f t="shared" si="176"/>
        <v/>
      </c>
      <c r="AY369" s="64" t="str">
        <f t="shared" si="177"/>
        <v/>
      </c>
      <c r="AZ369" s="97">
        <v>81.5</v>
      </c>
      <c r="BA369" s="68"/>
      <c r="BB369" s="68"/>
      <c r="BC369" s="68"/>
      <c r="BD369" s="68"/>
      <c r="BE369" s="15"/>
      <c r="BF369" s="5">
        <f t="shared" si="178"/>
        <v>15911</v>
      </c>
      <c r="BG369" s="41">
        <v>8070</v>
      </c>
      <c r="BH369" s="42"/>
      <c r="BI369" s="42"/>
      <c r="BJ369" s="42">
        <v>3241</v>
      </c>
      <c r="BK369" s="42"/>
      <c r="BL369" s="42"/>
      <c r="BM369" s="15">
        <v>4600</v>
      </c>
    </row>
    <row r="370" spans="1:65" outlineLevel="5">
      <c r="A370" s="22">
        <f t="shared" si="145"/>
        <v>11</v>
      </c>
      <c r="B370" s="9">
        <f t="shared" si="163"/>
        <v>44509</v>
      </c>
      <c r="C370" s="51">
        <v>448811</v>
      </c>
      <c r="D370" s="64">
        <f t="shared" si="168"/>
        <v>35.299999999999997</v>
      </c>
      <c r="E370" s="12">
        <v>38</v>
      </c>
      <c r="F370" s="12">
        <v>35</v>
      </c>
      <c r="G370" s="12">
        <v>35</v>
      </c>
      <c r="H370" s="12">
        <v>35</v>
      </c>
      <c r="I370" s="12">
        <v>37</v>
      </c>
      <c r="J370" s="12">
        <v>34</v>
      </c>
      <c r="K370" s="12">
        <v>34</v>
      </c>
      <c r="L370" s="12">
        <v>34</v>
      </c>
      <c r="M370" s="74" t="str">
        <f t="shared" si="16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7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71"/>
        <v/>
      </c>
      <c r="AF370" s="41"/>
      <c r="AG370" s="41"/>
      <c r="AH370" s="41"/>
      <c r="AI370" s="41"/>
      <c r="AJ370" s="41"/>
      <c r="AK370" s="41"/>
      <c r="AL370" s="41"/>
      <c r="AM370" s="41"/>
      <c r="AN370" s="45">
        <f t="shared" si="172"/>
        <v>21.326203208556151</v>
      </c>
      <c r="AO370" s="41">
        <v>1870</v>
      </c>
      <c r="AP370" s="110"/>
      <c r="AQ370" s="111"/>
      <c r="AR370" s="126" t="str">
        <f t="shared" si="173"/>
        <v/>
      </c>
      <c r="AS370" s="126" t="str">
        <f t="shared" si="174"/>
        <v/>
      </c>
      <c r="AT370" s="127">
        <v>1844</v>
      </c>
      <c r="AU370" s="128"/>
      <c r="AV370" s="129"/>
      <c r="AW370" s="126" t="str">
        <f t="shared" si="175"/>
        <v/>
      </c>
      <c r="AX370" s="126" t="str">
        <f t="shared" si="176"/>
        <v/>
      </c>
      <c r="AY370" s="64" t="str">
        <f t="shared" si="177"/>
        <v/>
      </c>
      <c r="AZ370" s="97">
        <v>80.099999999999994</v>
      </c>
      <c r="BA370" s="68"/>
      <c r="BB370" s="68"/>
      <c r="BC370" s="68"/>
      <c r="BD370" s="68"/>
      <c r="BE370" s="15"/>
      <c r="BF370" s="5">
        <f t="shared" si="178"/>
        <v>17438</v>
      </c>
      <c r="BG370" s="41">
        <v>9700</v>
      </c>
      <c r="BH370" s="42"/>
      <c r="BI370" s="42"/>
      <c r="BJ370" s="42">
        <v>3238</v>
      </c>
      <c r="BK370" s="42"/>
      <c r="BL370" s="42"/>
      <c r="BM370" s="15">
        <v>4500</v>
      </c>
    </row>
    <row r="371" spans="1:65" outlineLevel="5">
      <c r="A371" s="22">
        <f t="shared" si="145"/>
        <v>11</v>
      </c>
      <c r="B371" s="9">
        <f t="shared" si="163"/>
        <v>44510</v>
      </c>
      <c r="C371" s="51">
        <v>371481</v>
      </c>
      <c r="D371" s="64">
        <f t="shared" si="168"/>
        <v>35.299999999999997</v>
      </c>
      <c r="E371" s="12">
        <v>38</v>
      </c>
      <c r="F371" s="12">
        <v>35</v>
      </c>
      <c r="G371" s="12">
        <v>35</v>
      </c>
      <c r="H371" s="12">
        <v>35</v>
      </c>
      <c r="I371" s="12">
        <v>37</v>
      </c>
      <c r="J371" s="12">
        <v>34</v>
      </c>
      <c r="K371" s="12">
        <v>34</v>
      </c>
      <c r="L371" s="12">
        <v>34</v>
      </c>
      <c r="M371" s="74" t="str">
        <f t="shared" si="169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7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71"/>
        <v/>
      </c>
      <c r="AF371" s="41"/>
      <c r="AG371" s="41"/>
      <c r="AH371" s="41"/>
      <c r="AI371" s="41"/>
      <c r="AJ371" s="41"/>
      <c r="AK371" s="41"/>
      <c r="AL371" s="41"/>
      <c r="AM371" s="41"/>
      <c r="AN371" s="45">
        <f t="shared" si="172"/>
        <v>18.193430656934307</v>
      </c>
      <c r="AO371" s="41">
        <v>2192</v>
      </c>
      <c r="AP371" s="110"/>
      <c r="AQ371" s="111"/>
      <c r="AR371" s="126" t="str">
        <f t="shared" si="173"/>
        <v/>
      </c>
      <c r="AS371" s="126" t="str">
        <f t="shared" si="174"/>
        <v/>
      </c>
      <c r="AT371" s="127">
        <v>1840</v>
      </c>
      <c r="AU371" s="128"/>
      <c r="AV371" s="129"/>
      <c r="AW371" s="126" t="str">
        <f t="shared" si="175"/>
        <v/>
      </c>
      <c r="AX371" s="126" t="str">
        <f t="shared" si="176"/>
        <v/>
      </c>
      <c r="AY371" s="64" t="str">
        <f t="shared" si="177"/>
        <v/>
      </c>
      <c r="AZ371" s="97">
        <v>79.599999999999994</v>
      </c>
      <c r="BA371" s="68"/>
      <c r="BB371" s="68"/>
      <c r="BC371" s="68"/>
      <c r="BD371" s="68"/>
      <c r="BE371" s="15"/>
      <c r="BF371" s="5">
        <f t="shared" si="178"/>
        <v>16875</v>
      </c>
      <c r="BG371" s="41">
        <v>8930</v>
      </c>
      <c r="BH371" s="42"/>
      <c r="BI371" s="42"/>
      <c r="BJ371" s="42">
        <v>3245</v>
      </c>
      <c r="BK371" s="42"/>
      <c r="BL371" s="42"/>
      <c r="BM371" s="15">
        <v>4700</v>
      </c>
    </row>
    <row r="372" spans="1:65" outlineLevel="5">
      <c r="A372" s="22">
        <f t="shared" si="145"/>
        <v>11</v>
      </c>
      <c r="B372" s="9">
        <f t="shared" si="163"/>
        <v>44511</v>
      </c>
      <c r="C372" s="51">
        <v>375939</v>
      </c>
      <c r="D372" s="64">
        <f t="shared" si="168"/>
        <v>35.299999999999997</v>
      </c>
      <c r="E372" s="12">
        <v>38</v>
      </c>
      <c r="F372" s="12">
        <v>35</v>
      </c>
      <c r="G372" s="12">
        <v>35</v>
      </c>
      <c r="H372" s="12">
        <v>35</v>
      </c>
      <c r="I372" s="12">
        <v>37</v>
      </c>
      <c r="J372" s="12">
        <v>34</v>
      </c>
      <c r="K372" s="12">
        <v>34</v>
      </c>
      <c r="L372" s="12">
        <v>34</v>
      </c>
      <c r="M372" s="74">
        <f t="shared" si="169"/>
        <v>6.9</v>
      </c>
      <c r="N372" s="83">
        <v>6.9</v>
      </c>
      <c r="O372" s="83">
        <v>6.9</v>
      </c>
      <c r="P372" s="83">
        <v>6.9</v>
      </c>
      <c r="Q372" s="83">
        <v>6.9</v>
      </c>
      <c r="R372" s="83">
        <v>6.9</v>
      </c>
      <c r="S372" s="83">
        <v>6.9</v>
      </c>
      <c r="T372" s="83"/>
      <c r="U372" s="83"/>
      <c r="V372" s="5" t="str">
        <f t="shared" si="17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71"/>
        <v/>
      </c>
      <c r="AF372" s="41"/>
      <c r="AG372" s="41"/>
      <c r="AH372" s="41"/>
      <c r="AI372" s="41"/>
      <c r="AJ372" s="41"/>
      <c r="AK372" s="41"/>
      <c r="AL372" s="41"/>
      <c r="AM372" s="41"/>
      <c r="AN372" s="45">
        <f t="shared" si="172"/>
        <v>20.305498981670063</v>
      </c>
      <c r="AO372" s="41">
        <v>1964</v>
      </c>
      <c r="AP372" s="110">
        <v>2.93</v>
      </c>
      <c r="AQ372" s="111">
        <v>2.14</v>
      </c>
      <c r="AR372" s="126">
        <f t="shared" si="173"/>
        <v>73.037542662116039</v>
      </c>
      <c r="AS372" s="126">
        <f t="shared" si="174"/>
        <v>26.962457337883961</v>
      </c>
      <c r="AT372" s="127">
        <v>1821</v>
      </c>
      <c r="AU372" s="128">
        <v>2.2000000000000002</v>
      </c>
      <c r="AV372" s="129">
        <v>1.2</v>
      </c>
      <c r="AW372" s="126">
        <f t="shared" si="175"/>
        <v>54.54545454545454</v>
      </c>
      <c r="AX372" s="126">
        <f t="shared" si="176"/>
        <v>45.45454545454546</v>
      </c>
      <c r="AY372" s="64">
        <f t="shared" si="177"/>
        <v>55.700934579439256</v>
      </c>
      <c r="AZ372" s="97">
        <v>80.3</v>
      </c>
      <c r="BA372" s="68"/>
      <c r="BB372" s="68"/>
      <c r="BC372" s="68"/>
      <c r="BD372" s="68"/>
      <c r="BE372" s="15"/>
      <c r="BF372" s="5">
        <f t="shared" si="178"/>
        <v>18897</v>
      </c>
      <c r="BG372" s="41">
        <v>10930</v>
      </c>
      <c r="BH372" s="42"/>
      <c r="BI372" s="42"/>
      <c r="BJ372" s="42">
        <v>3267</v>
      </c>
      <c r="BK372" s="42"/>
      <c r="BL372" s="42"/>
      <c r="BM372" s="15">
        <v>4700</v>
      </c>
    </row>
    <row r="373" spans="1:65" outlineLevel="5">
      <c r="A373" s="22">
        <f t="shared" si="145"/>
        <v>11</v>
      </c>
      <c r="B373" s="9">
        <f t="shared" si="163"/>
        <v>44512</v>
      </c>
      <c r="C373" s="51">
        <v>358979</v>
      </c>
      <c r="D373" s="64">
        <f t="shared" si="168"/>
        <v>35.299999999999997</v>
      </c>
      <c r="E373" s="12">
        <v>38</v>
      </c>
      <c r="F373" s="12">
        <v>35</v>
      </c>
      <c r="G373" s="12">
        <v>35</v>
      </c>
      <c r="H373" s="12">
        <v>35</v>
      </c>
      <c r="I373" s="12">
        <v>37</v>
      </c>
      <c r="J373" s="12">
        <v>34</v>
      </c>
      <c r="K373" s="12">
        <v>34</v>
      </c>
      <c r="L373" s="12">
        <v>34</v>
      </c>
      <c r="M373" s="74" t="str">
        <f t="shared" si="16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7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71"/>
        <v/>
      </c>
      <c r="AF373" s="41"/>
      <c r="AG373" s="41"/>
      <c r="AH373" s="41"/>
      <c r="AI373" s="41"/>
      <c r="AJ373" s="41"/>
      <c r="AK373" s="41"/>
      <c r="AL373" s="41"/>
      <c r="AM373" s="41"/>
      <c r="AN373" s="45">
        <f t="shared" si="172"/>
        <v>19.655002464268112</v>
      </c>
      <c r="AO373" s="41">
        <v>2029</v>
      </c>
      <c r="AP373" s="110"/>
      <c r="AQ373" s="111"/>
      <c r="AR373" s="126" t="str">
        <f t="shared" si="173"/>
        <v/>
      </c>
      <c r="AS373" s="126" t="str">
        <f t="shared" si="174"/>
        <v/>
      </c>
      <c r="AT373" s="127">
        <v>1845</v>
      </c>
      <c r="AU373" s="128"/>
      <c r="AV373" s="129"/>
      <c r="AW373" s="126" t="str">
        <f t="shared" si="175"/>
        <v/>
      </c>
      <c r="AX373" s="126" t="str">
        <f t="shared" si="176"/>
        <v/>
      </c>
      <c r="AY373" s="64" t="str">
        <f t="shared" si="177"/>
        <v/>
      </c>
      <c r="AZ373" s="97">
        <v>80.099999999999994</v>
      </c>
      <c r="BA373" s="68"/>
      <c r="BB373" s="68"/>
      <c r="BC373" s="68"/>
      <c r="BD373" s="68"/>
      <c r="BE373" s="15"/>
      <c r="BF373" s="5">
        <f t="shared" si="178"/>
        <v>16447</v>
      </c>
      <c r="BG373" s="41">
        <v>8550</v>
      </c>
      <c r="BH373" s="42"/>
      <c r="BI373" s="42"/>
      <c r="BJ373" s="42">
        <v>3197</v>
      </c>
      <c r="BK373" s="42"/>
      <c r="BL373" s="42"/>
      <c r="BM373" s="15">
        <v>4700</v>
      </c>
    </row>
    <row r="374" spans="1:65" outlineLevel="5">
      <c r="A374" s="22">
        <f t="shared" si="145"/>
        <v>11</v>
      </c>
      <c r="B374" s="9">
        <f t="shared" si="163"/>
        <v>44513</v>
      </c>
      <c r="C374" s="51">
        <v>325658</v>
      </c>
      <c r="D374" s="64">
        <f t="shared" si="168"/>
        <v>34.799999999999997</v>
      </c>
      <c r="E374" s="12">
        <v>38</v>
      </c>
      <c r="F374" s="12">
        <v>35</v>
      </c>
      <c r="G374" s="12">
        <v>34</v>
      </c>
      <c r="H374" s="12">
        <v>34</v>
      </c>
      <c r="I374" s="12">
        <v>37</v>
      </c>
      <c r="J374" s="12">
        <v>34</v>
      </c>
      <c r="K374" s="12">
        <v>33</v>
      </c>
      <c r="L374" s="12">
        <v>33</v>
      </c>
      <c r="M374" s="74" t="str">
        <f t="shared" si="16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7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71"/>
        <v/>
      </c>
      <c r="AF374" s="41"/>
      <c r="AG374" s="41"/>
      <c r="AH374" s="41"/>
      <c r="AI374" s="41"/>
      <c r="AJ374" s="41"/>
      <c r="AK374" s="41"/>
      <c r="AL374" s="41"/>
      <c r="AM374" s="41"/>
      <c r="AN374" s="45">
        <f t="shared" si="172"/>
        <v>19.293662312530238</v>
      </c>
      <c r="AO374" s="41">
        <v>2067</v>
      </c>
      <c r="AP374" s="110"/>
      <c r="AQ374" s="111"/>
      <c r="AR374" s="126" t="str">
        <f t="shared" si="173"/>
        <v/>
      </c>
      <c r="AS374" s="126" t="str">
        <f t="shared" si="174"/>
        <v/>
      </c>
      <c r="AT374" s="127">
        <v>1866</v>
      </c>
      <c r="AU374" s="128"/>
      <c r="AV374" s="129"/>
      <c r="AW374" s="126" t="str">
        <f t="shared" si="175"/>
        <v/>
      </c>
      <c r="AX374" s="126" t="str">
        <f t="shared" si="176"/>
        <v/>
      </c>
      <c r="AY374" s="64" t="str">
        <f t="shared" si="177"/>
        <v/>
      </c>
      <c r="AZ374" s="97"/>
      <c r="BA374" s="68"/>
      <c r="BB374" s="68"/>
      <c r="BC374" s="68"/>
      <c r="BD374" s="68"/>
      <c r="BE374" s="15"/>
      <c r="BF374" s="5">
        <f t="shared" si="178"/>
        <v>16824</v>
      </c>
      <c r="BG374" s="41">
        <v>9080</v>
      </c>
      <c r="BH374" s="42"/>
      <c r="BI374" s="42"/>
      <c r="BJ374" s="42">
        <v>3244</v>
      </c>
      <c r="BK374" s="42"/>
      <c r="BL374" s="42"/>
      <c r="BM374" s="15">
        <v>4500</v>
      </c>
    </row>
    <row r="375" spans="1:65" outlineLevel="5">
      <c r="A375" s="22">
        <f t="shared" si="145"/>
        <v>11</v>
      </c>
      <c r="B375" s="9">
        <f t="shared" si="163"/>
        <v>44514</v>
      </c>
      <c r="C375" s="51">
        <v>323240</v>
      </c>
      <c r="D375" s="64">
        <f t="shared" si="168"/>
        <v>34.799999999999997</v>
      </c>
      <c r="E375" s="12">
        <v>38</v>
      </c>
      <c r="F375" s="12">
        <v>35</v>
      </c>
      <c r="G375" s="12">
        <v>34</v>
      </c>
      <c r="H375" s="12">
        <v>34</v>
      </c>
      <c r="I375" s="12">
        <v>37</v>
      </c>
      <c r="J375" s="12">
        <v>34</v>
      </c>
      <c r="K375" s="12">
        <v>33</v>
      </c>
      <c r="L375" s="12">
        <v>33</v>
      </c>
      <c r="M375" s="74" t="str">
        <f t="shared" si="16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7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71"/>
        <v/>
      </c>
      <c r="AF375" s="41"/>
      <c r="AG375" s="41"/>
      <c r="AH375" s="41"/>
      <c r="AI375" s="41"/>
      <c r="AJ375" s="41"/>
      <c r="AK375" s="41"/>
      <c r="AL375" s="41"/>
      <c r="AM375" s="41"/>
      <c r="AN375" s="45">
        <f t="shared" si="172"/>
        <v>19.6356474643033</v>
      </c>
      <c r="AO375" s="41">
        <v>2031</v>
      </c>
      <c r="AP375" s="110"/>
      <c r="AQ375" s="111"/>
      <c r="AR375" s="126" t="str">
        <f t="shared" si="173"/>
        <v/>
      </c>
      <c r="AS375" s="126" t="str">
        <f t="shared" si="174"/>
        <v/>
      </c>
      <c r="AT375" s="127">
        <v>1802</v>
      </c>
      <c r="AU375" s="128"/>
      <c r="AV375" s="129"/>
      <c r="AW375" s="126" t="str">
        <f t="shared" si="175"/>
        <v/>
      </c>
      <c r="AX375" s="126" t="str">
        <f t="shared" si="176"/>
        <v/>
      </c>
      <c r="AY375" s="64" t="str">
        <f t="shared" si="177"/>
        <v/>
      </c>
      <c r="AZ375" s="97"/>
      <c r="BA375" s="68"/>
      <c r="BB375" s="68"/>
      <c r="BC375" s="68"/>
      <c r="BD375" s="68"/>
      <c r="BE375" s="15"/>
      <c r="BF375" s="5">
        <f t="shared" si="178"/>
        <v>16531</v>
      </c>
      <c r="BG375" s="41">
        <v>8660</v>
      </c>
      <c r="BH375" s="42"/>
      <c r="BI375" s="42"/>
      <c r="BJ375" s="42">
        <v>3271</v>
      </c>
      <c r="BK375" s="42"/>
      <c r="BL375" s="42"/>
      <c r="BM375" s="15">
        <v>4600</v>
      </c>
    </row>
    <row r="376" spans="1:65" outlineLevel="5">
      <c r="A376" s="22">
        <f t="shared" si="145"/>
        <v>11</v>
      </c>
      <c r="B376" s="9">
        <f t="shared" si="163"/>
        <v>44515</v>
      </c>
      <c r="C376" s="51">
        <v>360269</v>
      </c>
      <c r="D376" s="64">
        <f t="shared" si="168"/>
        <v>34.799999999999997</v>
      </c>
      <c r="E376" s="12">
        <v>38</v>
      </c>
      <c r="F376" s="12">
        <v>35</v>
      </c>
      <c r="G376" s="12">
        <v>34</v>
      </c>
      <c r="H376" s="12">
        <v>34</v>
      </c>
      <c r="I376" s="12">
        <v>37</v>
      </c>
      <c r="J376" s="12">
        <v>34</v>
      </c>
      <c r="K376" s="12">
        <v>33</v>
      </c>
      <c r="L376" s="12">
        <v>33</v>
      </c>
      <c r="M376" s="74" t="str">
        <f t="shared" si="169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7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71"/>
        <v/>
      </c>
      <c r="AF376" s="41"/>
      <c r="AG376" s="41"/>
      <c r="AH376" s="41"/>
      <c r="AI376" s="41"/>
      <c r="AJ376" s="41"/>
      <c r="AK376" s="41"/>
      <c r="AL376" s="41"/>
      <c r="AM376" s="41"/>
      <c r="AN376" s="45">
        <f t="shared" si="172"/>
        <v>22.40449438202247</v>
      </c>
      <c r="AO376" s="41">
        <v>1780</v>
      </c>
      <c r="AP376" s="110"/>
      <c r="AQ376" s="111"/>
      <c r="AR376" s="126" t="str">
        <f t="shared" si="173"/>
        <v/>
      </c>
      <c r="AS376" s="126" t="str">
        <f t="shared" si="174"/>
        <v/>
      </c>
      <c r="AT376" s="127">
        <v>1730</v>
      </c>
      <c r="AU376" s="128"/>
      <c r="AV376" s="129"/>
      <c r="AW376" s="126" t="str">
        <f t="shared" si="175"/>
        <v/>
      </c>
      <c r="AX376" s="126" t="str">
        <f t="shared" si="176"/>
        <v/>
      </c>
      <c r="AY376" s="64" t="str">
        <f t="shared" si="177"/>
        <v/>
      </c>
      <c r="AZ376" s="97">
        <v>80.8</v>
      </c>
      <c r="BA376" s="68"/>
      <c r="BB376" s="68"/>
      <c r="BC376" s="68"/>
      <c r="BD376" s="68"/>
      <c r="BE376" s="15"/>
      <c r="BF376" s="5">
        <f t="shared" si="178"/>
        <v>14760</v>
      </c>
      <c r="BG376" s="41">
        <v>9410</v>
      </c>
      <c r="BH376" s="42"/>
      <c r="BI376" s="42"/>
      <c r="BJ376" s="42">
        <v>850</v>
      </c>
      <c r="BK376" s="42"/>
      <c r="BL376" s="42"/>
      <c r="BM376" s="15">
        <v>4500</v>
      </c>
    </row>
    <row r="377" spans="1:65" outlineLevel="5">
      <c r="A377" s="22">
        <f t="shared" si="145"/>
        <v>11</v>
      </c>
      <c r="B377" s="9">
        <f t="shared" si="163"/>
        <v>44516</v>
      </c>
      <c r="C377" s="51">
        <v>362783</v>
      </c>
      <c r="D377" s="64">
        <f t="shared" si="168"/>
        <v>34.5</v>
      </c>
      <c r="E377" s="12">
        <v>38</v>
      </c>
      <c r="F377" s="12">
        <v>34</v>
      </c>
      <c r="G377" s="12">
        <v>34</v>
      </c>
      <c r="H377" s="12">
        <v>34</v>
      </c>
      <c r="I377" s="12">
        <v>37</v>
      </c>
      <c r="J377" s="12">
        <v>33</v>
      </c>
      <c r="K377" s="12">
        <v>33</v>
      </c>
      <c r="L377" s="12">
        <v>33</v>
      </c>
      <c r="M377" s="74" t="str">
        <f t="shared" si="16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7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71"/>
        <v/>
      </c>
      <c r="AF377" s="41"/>
      <c r="AG377" s="41"/>
      <c r="AH377" s="41"/>
      <c r="AI377" s="41"/>
      <c r="AJ377" s="41"/>
      <c r="AK377" s="41"/>
      <c r="AL377" s="41"/>
      <c r="AM377" s="41"/>
      <c r="AN377" s="45">
        <f t="shared" si="172"/>
        <v>22.180200222469409</v>
      </c>
      <c r="AO377" s="41">
        <v>1798</v>
      </c>
      <c r="AP377" s="110"/>
      <c r="AQ377" s="111"/>
      <c r="AR377" s="126" t="str">
        <f t="shared" si="173"/>
        <v/>
      </c>
      <c r="AS377" s="126" t="str">
        <f t="shared" si="174"/>
        <v/>
      </c>
      <c r="AT377" s="127">
        <v>1734</v>
      </c>
      <c r="AU377" s="128"/>
      <c r="AV377" s="129"/>
      <c r="AW377" s="126" t="str">
        <f t="shared" si="175"/>
        <v/>
      </c>
      <c r="AX377" s="126" t="str">
        <f t="shared" si="176"/>
        <v/>
      </c>
      <c r="AY377" s="64" t="str">
        <f t="shared" si="177"/>
        <v/>
      </c>
      <c r="AZ377" s="97">
        <v>79.8</v>
      </c>
      <c r="BA377" s="68"/>
      <c r="BB377" s="68"/>
      <c r="BC377" s="68"/>
      <c r="BD377" s="68"/>
      <c r="BE377" s="15"/>
      <c r="BF377" s="5">
        <f t="shared" si="178"/>
        <v>17755</v>
      </c>
      <c r="BG377" s="41">
        <v>10980</v>
      </c>
      <c r="BH377" s="42"/>
      <c r="BI377" s="42"/>
      <c r="BJ377" s="42">
        <v>2275</v>
      </c>
      <c r="BK377" s="42"/>
      <c r="BL377" s="42"/>
      <c r="BM377" s="15">
        <v>4500</v>
      </c>
    </row>
    <row r="378" spans="1:65" outlineLevel="5">
      <c r="A378" s="22">
        <f t="shared" si="145"/>
        <v>11</v>
      </c>
      <c r="B378" s="9">
        <f t="shared" si="163"/>
        <v>44517</v>
      </c>
      <c r="C378" s="51">
        <v>362079</v>
      </c>
      <c r="D378" s="64">
        <f t="shared" si="168"/>
        <v>34.799999999999997</v>
      </c>
      <c r="E378" s="12">
        <v>38</v>
      </c>
      <c r="F378" s="12">
        <v>35</v>
      </c>
      <c r="G378" s="12">
        <v>34</v>
      </c>
      <c r="H378" s="12">
        <v>34</v>
      </c>
      <c r="I378" s="12">
        <v>37</v>
      </c>
      <c r="J378" s="12">
        <v>34</v>
      </c>
      <c r="K378" s="12">
        <v>33</v>
      </c>
      <c r="L378" s="12">
        <v>33</v>
      </c>
      <c r="M378" s="74" t="str">
        <f t="shared" si="169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7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71"/>
        <v/>
      </c>
      <c r="AF378" s="41"/>
      <c r="AG378" s="41"/>
      <c r="AH378" s="41"/>
      <c r="AI378" s="41"/>
      <c r="AJ378" s="41"/>
      <c r="AK378" s="41"/>
      <c r="AL378" s="41"/>
      <c r="AM378" s="41"/>
      <c r="AN378" s="45">
        <f t="shared" si="172"/>
        <v>21.02266736953084</v>
      </c>
      <c r="AO378" s="41">
        <v>1897</v>
      </c>
      <c r="AP378" s="110"/>
      <c r="AQ378" s="111"/>
      <c r="AR378" s="126" t="str">
        <f t="shared" si="173"/>
        <v/>
      </c>
      <c r="AS378" s="126" t="str">
        <f t="shared" si="174"/>
        <v/>
      </c>
      <c r="AT378" s="127">
        <v>1838</v>
      </c>
      <c r="AU378" s="128"/>
      <c r="AV378" s="129"/>
      <c r="AW378" s="126" t="str">
        <f t="shared" si="175"/>
        <v/>
      </c>
      <c r="AX378" s="126" t="str">
        <f t="shared" si="176"/>
        <v/>
      </c>
      <c r="AY378" s="64" t="str">
        <f t="shared" si="177"/>
        <v/>
      </c>
      <c r="AZ378" s="97">
        <v>80</v>
      </c>
      <c r="BA378" s="68"/>
      <c r="BB378" s="68"/>
      <c r="BC378" s="68"/>
      <c r="BD378" s="68"/>
      <c r="BE378" s="15"/>
      <c r="BF378" s="5">
        <f t="shared" si="178"/>
        <v>15768</v>
      </c>
      <c r="BG378" s="41">
        <v>10970</v>
      </c>
      <c r="BH378" s="42"/>
      <c r="BI378" s="42"/>
      <c r="BJ378" s="42">
        <v>38</v>
      </c>
      <c r="BK378" s="42"/>
      <c r="BL378" s="42"/>
      <c r="BM378" s="15">
        <v>4760</v>
      </c>
    </row>
    <row r="379" spans="1:65" outlineLevel="5">
      <c r="A379" s="22">
        <f t="shared" ref="A379:A426" si="179">MONTH(B379)</f>
        <v>11</v>
      </c>
      <c r="B379" s="9">
        <f t="shared" si="163"/>
        <v>44518</v>
      </c>
      <c r="C379" s="51">
        <v>314534</v>
      </c>
      <c r="D379" s="64">
        <f t="shared" si="168"/>
        <v>35.299999999999997</v>
      </c>
      <c r="E379" s="12">
        <v>40</v>
      </c>
      <c r="F379" s="12">
        <v>35</v>
      </c>
      <c r="G379" s="12">
        <v>34</v>
      </c>
      <c r="H379" s="12">
        <v>34</v>
      </c>
      <c r="I379" s="12">
        <v>39</v>
      </c>
      <c r="J379" s="12">
        <v>34</v>
      </c>
      <c r="K379" s="12">
        <v>33</v>
      </c>
      <c r="L379" s="12">
        <v>33</v>
      </c>
      <c r="M379" s="74">
        <f t="shared" si="169"/>
        <v>7</v>
      </c>
      <c r="N379" s="83">
        <v>7.07</v>
      </c>
      <c r="O379" s="83">
        <v>6.96</v>
      </c>
      <c r="P379" s="83">
        <v>7.06</v>
      </c>
      <c r="Q379" s="83">
        <v>7.09</v>
      </c>
      <c r="R379" s="83">
        <v>7.01</v>
      </c>
      <c r="S379" s="83">
        <v>6.9</v>
      </c>
      <c r="T379" s="83"/>
      <c r="U379" s="83"/>
      <c r="V379" s="5" t="str">
        <f t="shared" si="17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71"/>
        <v/>
      </c>
      <c r="AF379" s="41"/>
      <c r="AG379" s="41"/>
      <c r="AH379" s="41"/>
      <c r="AI379" s="41"/>
      <c r="AJ379" s="41"/>
      <c r="AK379" s="41"/>
      <c r="AL379" s="41"/>
      <c r="AM379" s="41"/>
      <c r="AN379" s="45">
        <f t="shared" si="172"/>
        <v>21.984564498346195</v>
      </c>
      <c r="AO379" s="41">
        <v>1814</v>
      </c>
      <c r="AP379" s="110">
        <v>2.56</v>
      </c>
      <c r="AQ379" s="111">
        <v>1.93</v>
      </c>
      <c r="AR379" s="126">
        <f t="shared" si="173"/>
        <v>75.390625</v>
      </c>
      <c r="AS379" s="126">
        <f t="shared" si="174"/>
        <v>24.609375</v>
      </c>
      <c r="AT379" s="127">
        <v>1719</v>
      </c>
      <c r="AU379" s="128">
        <v>2.44</v>
      </c>
      <c r="AV379" s="129">
        <v>1.42</v>
      </c>
      <c r="AW379" s="126">
        <f t="shared" si="175"/>
        <v>58.196721311475407</v>
      </c>
      <c r="AX379" s="126">
        <f t="shared" si="176"/>
        <v>41.803278688524593</v>
      </c>
      <c r="AY379" s="64">
        <f t="shared" si="177"/>
        <v>54.556537640963128</v>
      </c>
      <c r="AZ379" s="97">
        <v>81.099999999999994</v>
      </c>
      <c r="BA379" s="68"/>
      <c r="BB379" s="68"/>
      <c r="BC379" s="68"/>
      <c r="BD379" s="68"/>
      <c r="BE379" s="15"/>
      <c r="BF379" s="5">
        <f t="shared" si="178"/>
        <v>18004</v>
      </c>
      <c r="BG379" s="41">
        <v>10980</v>
      </c>
      <c r="BH379" s="42"/>
      <c r="BI379" s="42"/>
      <c r="BJ379" s="42">
        <v>1994</v>
      </c>
      <c r="BK379" s="42"/>
      <c r="BL379" s="42"/>
      <c r="BM379" s="15">
        <v>5030</v>
      </c>
    </row>
    <row r="380" spans="1:65" outlineLevel="5">
      <c r="A380" s="22">
        <f t="shared" si="179"/>
        <v>11</v>
      </c>
      <c r="B380" s="9">
        <f t="shared" si="163"/>
        <v>44519</v>
      </c>
      <c r="C380" s="51">
        <v>361720</v>
      </c>
      <c r="D380" s="64">
        <f t="shared" si="168"/>
        <v>34.799999999999997</v>
      </c>
      <c r="E380" s="12">
        <v>38</v>
      </c>
      <c r="F380" s="12">
        <v>35</v>
      </c>
      <c r="G380" s="12">
        <v>34</v>
      </c>
      <c r="H380" s="12">
        <v>34</v>
      </c>
      <c r="I380" s="12">
        <v>37</v>
      </c>
      <c r="J380" s="12">
        <v>34</v>
      </c>
      <c r="K380" s="12">
        <v>33</v>
      </c>
      <c r="L380" s="12">
        <v>33</v>
      </c>
      <c r="M380" s="74" t="str">
        <f t="shared" si="16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7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71"/>
        <v/>
      </c>
      <c r="AF380" s="41"/>
      <c r="AG380" s="41"/>
      <c r="AH380" s="41"/>
      <c r="AI380" s="41"/>
      <c r="AJ380" s="41"/>
      <c r="AK380" s="41"/>
      <c r="AL380" s="41"/>
      <c r="AM380" s="41"/>
      <c r="AN380" s="45">
        <f t="shared" si="172"/>
        <v>21.673913043478262</v>
      </c>
      <c r="AO380" s="41">
        <v>1840</v>
      </c>
      <c r="AP380" s="110"/>
      <c r="AQ380" s="111"/>
      <c r="AR380" s="126" t="str">
        <f t="shared" si="173"/>
        <v/>
      </c>
      <c r="AS380" s="126" t="str">
        <f t="shared" si="174"/>
        <v/>
      </c>
      <c r="AT380" s="127">
        <v>1831</v>
      </c>
      <c r="AU380" s="128"/>
      <c r="AV380" s="129"/>
      <c r="AW380" s="126" t="str">
        <f t="shared" si="175"/>
        <v/>
      </c>
      <c r="AX380" s="126" t="str">
        <f t="shared" si="176"/>
        <v/>
      </c>
      <c r="AY380" s="64" t="str">
        <f t="shared" si="177"/>
        <v/>
      </c>
      <c r="AZ380" s="97">
        <v>79.099999999999994</v>
      </c>
      <c r="BA380" s="68"/>
      <c r="BB380" s="68"/>
      <c r="BC380" s="68"/>
      <c r="BD380" s="68"/>
      <c r="BE380" s="15"/>
      <c r="BF380" s="5">
        <f t="shared" si="178"/>
        <v>18853</v>
      </c>
      <c r="BG380" s="41">
        <v>10970</v>
      </c>
      <c r="BH380" s="42"/>
      <c r="BI380" s="42"/>
      <c r="BJ380" s="42">
        <v>2573</v>
      </c>
      <c r="BK380" s="42"/>
      <c r="BL380" s="42"/>
      <c r="BM380" s="15">
        <v>5310</v>
      </c>
    </row>
    <row r="381" spans="1:65" outlineLevel="5">
      <c r="A381" s="22">
        <f t="shared" si="179"/>
        <v>11</v>
      </c>
      <c r="B381" s="9">
        <f t="shared" si="163"/>
        <v>44520</v>
      </c>
      <c r="C381" s="51">
        <v>344837</v>
      </c>
      <c r="D381" s="64">
        <f t="shared" si="168"/>
        <v>35.299999999999997</v>
      </c>
      <c r="E381" s="12">
        <v>39</v>
      </c>
      <c r="F381" s="12">
        <v>35</v>
      </c>
      <c r="G381" s="12">
        <v>35</v>
      </c>
      <c r="H381" s="12">
        <v>34</v>
      </c>
      <c r="I381" s="12">
        <v>38</v>
      </c>
      <c r="J381" s="12">
        <v>34</v>
      </c>
      <c r="K381" s="12">
        <v>34</v>
      </c>
      <c r="L381" s="12">
        <v>33</v>
      </c>
      <c r="M381" s="74" t="str">
        <f t="shared" si="16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7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71"/>
        <v/>
      </c>
      <c r="AF381" s="41"/>
      <c r="AG381" s="41"/>
      <c r="AH381" s="41"/>
      <c r="AI381" s="41"/>
      <c r="AJ381" s="41"/>
      <c r="AK381" s="41"/>
      <c r="AL381" s="41"/>
      <c r="AM381" s="41"/>
      <c r="AN381" s="45">
        <f t="shared" si="172"/>
        <v>19.529872673849166</v>
      </c>
      <c r="AO381" s="41">
        <v>2042</v>
      </c>
      <c r="AP381" s="110"/>
      <c r="AQ381" s="111"/>
      <c r="AR381" s="126" t="str">
        <f t="shared" si="173"/>
        <v/>
      </c>
      <c r="AS381" s="126" t="str">
        <f t="shared" si="174"/>
        <v/>
      </c>
      <c r="AT381" s="127">
        <v>1809</v>
      </c>
      <c r="AU381" s="128"/>
      <c r="AV381" s="129"/>
      <c r="AW381" s="126" t="str">
        <f t="shared" si="175"/>
        <v/>
      </c>
      <c r="AX381" s="126" t="str">
        <f t="shared" si="176"/>
        <v/>
      </c>
      <c r="AY381" s="64" t="str">
        <f t="shared" si="177"/>
        <v/>
      </c>
      <c r="AZ381" s="97"/>
      <c r="BA381" s="68"/>
      <c r="BB381" s="68"/>
      <c r="BC381" s="68"/>
      <c r="BD381" s="68"/>
      <c r="BE381" s="15"/>
      <c r="BF381" s="5">
        <f t="shared" si="178"/>
        <v>18448</v>
      </c>
      <c r="BG381" s="41">
        <v>10000</v>
      </c>
      <c r="BH381" s="42"/>
      <c r="BI381" s="42"/>
      <c r="BJ381" s="42">
        <v>3308</v>
      </c>
      <c r="BK381" s="42"/>
      <c r="BL381" s="42"/>
      <c r="BM381" s="15">
        <v>5140</v>
      </c>
    </row>
    <row r="382" spans="1:65" outlineLevel="5">
      <c r="A382" s="22">
        <f t="shared" si="179"/>
        <v>11</v>
      </c>
      <c r="B382" s="9">
        <f t="shared" si="163"/>
        <v>44521</v>
      </c>
      <c r="C382" s="51">
        <v>337217</v>
      </c>
      <c r="D382" s="64">
        <f t="shared" si="168"/>
        <v>35</v>
      </c>
      <c r="E382" s="12">
        <v>39</v>
      </c>
      <c r="F382" s="12">
        <v>35</v>
      </c>
      <c r="G382" s="12">
        <v>34</v>
      </c>
      <c r="H382" s="12">
        <v>34</v>
      </c>
      <c r="I382" s="12">
        <v>38</v>
      </c>
      <c r="J382" s="12">
        <v>34</v>
      </c>
      <c r="K382" s="12">
        <v>33</v>
      </c>
      <c r="L382" s="12">
        <v>33</v>
      </c>
      <c r="M382" s="74" t="str">
        <f t="shared" si="16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7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71"/>
        <v/>
      </c>
      <c r="AF382" s="41"/>
      <c r="AG382" s="41"/>
      <c r="AH382" s="41"/>
      <c r="AI382" s="41"/>
      <c r="AJ382" s="41"/>
      <c r="AK382" s="41"/>
      <c r="AL382" s="41"/>
      <c r="AM382" s="41"/>
      <c r="AN382" s="45">
        <f t="shared" si="172"/>
        <v>20.19240506329114</v>
      </c>
      <c r="AO382" s="41">
        <v>1975</v>
      </c>
      <c r="AP382" s="110"/>
      <c r="AQ382" s="111"/>
      <c r="AR382" s="126" t="str">
        <f t="shared" si="173"/>
        <v/>
      </c>
      <c r="AS382" s="126" t="str">
        <f t="shared" si="174"/>
        <v/>
      </c>
      <c r="AT382" s="127">
        <v>1798</v>
      </c>
      <c r="AU382" s="128"/>
      <c r="AV382" s="129"/>
      <c r="AW382" s="126" t="str">
        <f t="shared" si="175"/>
        <v/>
      </c>
      <c r="AX382" s="126" t="str">
        <f t="shared" si="176"/>
        <v/>
      </c>
      <c r="AY382" s="64" t="str">
        <f t="shared" si="177"/>
        <v/>
      </c>
      <c r="AZ382" s="97"/>
      <c r="BA382" s="68"/>
      <c r="BB382" s="68"/>
      <c r="BC382" s="68"/>
      <c r="BD382" s="68"/>
      <c r="BE382" s="15"/>
      <c r="BF382" s="5">
        <f t="shared" si="178"/>
        <v>18026</v>
      </c>
      <c r="BG382" s="41">
        <v>9510</v>
      </c>
      <c r="BH382" s="42"/>
      <c r="BI382" s="42"/>
      <c r="BJ382" s="42">
        <v>3316</v>
      </c>
      <c r="BK382" s="42"/>
      <c r="BL382" s="42"/>
      <c r="BM382" s="15">
        <v>5200</v>
      </c>
    </row>
    <row r="383" spans="1:65" outlineLevel="5">
      <c r="A383" s="22">
        <f t="shared" si="179"/>
        <v>11</v>
      </c>
      <c r="B383" s="9">
        <f t="shared" si="163"/>
        <v>44522</v>
      </c>
      <c r="C383" s="51">
        <v>349038</v>
      </c>
      <c r="D383" s="64">
        <f t="shared" si="168"/>
        <v>35</v>
      </c>
      <c r="E383" s="12">
        <v>39</v>
      </c>
      <c r="F383" s="12">
        <v>35</v>
      </c>
      <c r="G383" s="12">
        <v>34</v>
      </c>
      <c r="H383" s="12">
        <v>34</v>
      </c>
      <c r="I383" s="12">
        <v>38</v>
      </c>
      <c r="J383" s="12">
        <v>34</v>
      </c>
      <c r="K383" s="12">
        <v>33</v>
      </c>
      <c r="L383" s="12">
        <v>33</v>
      </c>
      <c r="M383" s="74" t="str">
        <f t="shared" si="169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7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71"/>
        <v/>
      </c>
      <c r="AF383" s="41"/>
      <c r="AG383" s="41"/>
      <c r="AH383" s="41"/>
      <c r="AI383" s="41"/>
      <c r="AJ383" s="41"/>
      <c r="AK383" s="41"/>
      <c r="AL383" s="41"/>
      <c r="AM383" s="41"/>
      <c r="AN383" s="45">
        <f t="shared" si="172"/>
        <v>21.697497279651795</v>
      </c>
      <c r="AO383" s="41">
        <v>1838</v>
      </c>
      <c r="AP383" s="110"/>
      <c r="AQ383" s="111"/>
      <c r="AR383" s="126" t="str">
        <f t="shared" si="173"/>
        <v/>
      </c>
      <c r="AS383" s="126" t="str">
        <f t="shared" si="174"/>
        <v/>
      </c>
      <c r="AT383" s="127">
        <v>1794</v>
      </c>
      <c r="AU383" s="128"/>
      <c r="AV383" s="129"/>
      <c r="AW383" s="126" t="str">
        <f t="shared" si="175"/>
        <v/>
      </c>
      <c r="AX383" s="126" t="str">
        <f t="shared" si="176"/>
        <v/>
      </c>
      <c r="AY383" s="64" t="str">
        <f t="shared" si="177"/>
        <v/>
      </c>
      <c r="AZ383" s="97">
        <v>80.8</v>
      </c>
      <c r="BA383" s="68"/>
      <c r="BB383" s="68"/>
      <c r="BC383" s="68"/>
      <c r="BD383" s="68"/>
      <c r="BE383" s="15"/>
      <c r="BF383" s="5">
        <f t="shared" si="178"/>
        <v>16590</v>
      </c>
      <c r="BG383" s="41">
        <v>9930</v>
      </c>
      <c r="BH383" s="42"/>
      <c r="BI383" s="42"/>
      <c r="BJ383" s="42">
        <v>1340</v>
      </c>
      <c r="BK383" s="42"/>
      <c r="BL383" s="42"/>
      <c r="BM383" s="15">
        <v>5320</v>
      </c>
    </row>
    <row r="384" spans="1:65" outlineLevel="5">
      <c r="A384" s="22">
        <f t="shared" si="179"/>
        <v>11</v>
      </c>
      <c r="B384" s="9">
        <f t="shared" si="163"/>
        <v>44523</v>
      </c>
      <c r="C384" s="51">
        <v>355899</v>
      </c>
      <c r="D384" s="64">
        <f t="shared" si="168"/>
        <v>35</v>
      </c>
      <c r="E384" s="12">
        <v>38</v>
      </c>
      <c r="F384" s="12">
        <v>35</v>
      </c>
      <c r="G384" s="12">
        <v>35</v>
      </c>
      <c r="H384" s="12">
        <v>34</v>
      </c>
      <c r="I384" s="12">
        <v>37</v>
      </c>
      <c r="J384" s="12">
        <v>34</v>
      </c>
      <c r="K384" s="12">
        <v>34</v>
      </c>
      <c r="L384" s="12">
        <v>33</v>
      </c>
      <c r="M384" s="74" t="str">
        <f t="shared" si="16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7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71"/>
        <v/>
      </c>
      <c r="AF384" s="41"/>
      <c r="AG384" s="41"/>
      <c r="AH384" s="41"/>
      <c r="AI384" s="41"/>
      <c r="AJ384" s="41"/>
      <c r="AK384" s="41"/>
      <c r="AL384" s="41"/>
      <c r="AM384" s="41"/>
      <c r="AN384" s="45">
        <f t="shared" si="172"/>
        <v>21.876028524410312</v>
      </c>
      <c r="AO384" s="41">
        <v>1823</v>
      </c>
      <c r="AP384" s="110"/>
      <c r="AQ384" s="111"/>
      <c r="AR384" s="126" t="str">
        <f t="shared" si="173"/>
        <v/>
      </c>
      <c r="AS384" s="126" t="str">
        <f t="shared" si="174"/>
        <v/>
      </c>
      <c r="AT384" s="127">
        <v>1625</v>
      </c>
      <c r="AU384" s="128"/>
      <c r="AV384" s="129"/>
      <c r="AW384" s="126" t="str">
        <f t="shared" si="175"/>
        <v/>
      </c>
      <c r="AX384" s="126" t="str">
        <f t="shared" si="176"/>
        <v/>
      </c>
      <c r="AY384" s="64" t="str">
        <f t="shared" si="177"/>
        <v/>
      </c>
      <c r="AZ384" s="97">
        <v>80.099999999999994</v>
      </c>
      <c r="BA384" s="68"/>
      <c r="BB384" s="68"/>
      <c r="BC384" s="68"/>
      <c r="BD384" s="68"/>
      <c r="BE384" s="15"/>
      <c r="BF384" s="5">
        <f t="shared" si="178"/>
        <v>17731</v>
      </c>
      <c r="BG384" s="41">
        <v>10480</v>
      </c>
      <c r="BH384" s="42"/>
      <c r="BI384" s="42"/>
      <c r="BJ384" s="42">
        <v>4371</v>
      </c>
      <c r="BK384" s="42"/>
      <c r="BL384" s="42"/>
      <c r="BM384" s="15">
        <v>2880</v>
      </c>
    </row>
    <row r="385" spans="1:65" outlineLevel="5">
      <c r="A385" s="22">
        <f t="shared" si="179"/>
        <v>11</v>
      </c>
      <c r="B385" s="9">
        <f t="shared" si="163"/>
        <v>44524</v>
      </c>
      <c r="C385" s="51">
        <v>354231</v>
      </c>
      <c r="D385" s="64">
        <f t="shared" si="168"/>
        <v>35.299999999999997</v>
      </c>
      <c r="E385" s="12">
        <v>38</v>
      </c>
      <c r="F385" s="12">
        <v>35</v>
      </c>
      <c r="G385" s="12">
        <v>35</v>
      </c>
      <c r="H385" s="12">
        <v>35</v>
      </c>
      <c r="I385" s="12">
        <v>37</v>
      </c>
      <c r="J385" s="12">
        <v>34</v>
      </c>
      <c r="K385" s="12">
        <v>34</v>
      </c>
      <c r="L385" s="12">
        <v>34</v>
      </c>
      <c r="M385" s="74" t="str">
        <f t="shared" si="169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7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71"/>
        <v/>
      </c>
      <c r="AF385" s="41"/>
      <c r="AG385" s="41"/>
      <c r="AH385" s="41"/>
      <c r="AI385" s="41"/>
      <c r="AJ385" s="41"/>
      <c r="AK385" s="41"/>
      <c r="AL385" s="41"/>
      <c r="AM385" s="41"/>
      <c r="AN385" s="45">
        <f t="shared" si="172"/>
        <v>25.081761006289309</v>
      </c>
      <c r="AO385" s="41">
        <v>1590</v>
      </c>
      <c r="AP385" s="110"/>
      <c r="AQ385" s="111"/>
      <c r="AR385" s="126" t="str">
        <f t="shared" si="173"/>
        <v/>
      </c>
      <c r="AS385" s="126" t="str">
        <f t="shared" si="174"/>
        <v/>
      </c>
      <c r="AT385" s="127">
        <v>1387</v>
      </c>
      <c r="AU385" s="128"/>
      <c r="AV385" s="129"/>
      <c r="AW385" s="126" t="str">
        <f t="shared" si="175"/>
        <v/>
      </c>
      <c r="AX385" s="126" t="str">
        <f t="shared" si="176"/>
        <v/>
      </c>
      <c r="AY385" s="64" t="str">
        <f t="shared" si="177"/>
        <v/>
      </c>
      <c r="AZ385" s="97">
        <v>79.2</v>
      </c>
      <c r="BA385" s="68"/>
      <c r="BB385" s="68"/>
      <c r="BC385" s="68"/>
      <c r="BD385" s="68"/>
      <c r="BE385" s="15"/>
      <c r="BF385" s="5">
        <f t="shared" si="178"/>
        <v>16356</v>
      </c>
      <c r="BG385" s="41">
        <v>10290</v>
      </c>
      <c r="BH385" s="42"/>
      <c r="BI385" s="42"/>
      <c r="BJ385" s="42">
        <v>1106</v>
      </c>
      <c r="BK385" s="42"/>
      <c r="BL385" s="42"/>
      <c r="BM385" s="15">
        <v>4960</v>
      </c>
    </row>
    <row r="386" spans="1:65" outlineLevel="5">
      <c r="A386" s="22">
        <f t="shared" si="179"/>
        <v>11</v>
      </c>
      <c r="B386" s="9">
        <f t="shared" si="163"/>
        <v>44525</v>
      </c>
      <c r="C386" s="51">
        <v>358457</v>
      </c>
      <c r="D386" s="64">
        <f t="shared" si="168"/>
        <v>35.5</v>
      </c>
      <c r="E386" s="12">
        <v>39</v>
      </c>
      <c r="F386" s="12">
        <v>35</v>
      </c>
      <c r="G386" s="12">
        <v>35</v>
      </c>
      <c r="H386" s="12">
        <v>35</v>
      </c>
      <c r="I386" s="12">
        <v>38</v>
      </c>
      <c r="J386" s="12">
        <v>34</v>
      </c>
      <c r="K386" s="12">
        <v>34</v>
      </c>
      <c r="L386" s="12">
        <v>34</v>
      </c>
      <c r="M386" s="74">
        <f t="shared" si="169"/>
        <v>7.2</v>
      </c>
      <c r="N386" s="83">
        <v>7.25</v>
      </c>
      <c r="O386" s="83">
        <v>7.13</v>
      </c>
      <c r="P386" s="83">
        <v>7.25</v>
      </c>
      <c r="Q386" s="83">
        <v>7.23</v>
      </c>
      <c r="R386" s="83">
        <v>7.1</v>
      </c>
      <c r="S386" s="83">
        <v>7.15</v>
      </c>
      <c r="T386" s="83"/>
      <c r="U386" s="83"/>
      <c r="V386" s="5" t="str">
        <f t="shared" si="17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71"/>
        <v/>
      </c>
      <c r="AF386" s="41"/>
      <c r="AG386" s="41"/>
      <c r="AH386" s="41"/>
      <c r="AI386" s="41"/>
      <c r="AJ386" s="41"/>
      <c r="AK386" s="41"/>
      <c r="AL386" s="41"/>
      <c r="AM386" s="41"/>
      <c r="AN386" s="45">
        <f t="shared" si="172"/>
        <v>30.559386973180075</v>
      </c>
      <c r="AO386" s="41">
        <v>1305</v>
      </c>
      <c r="AP386" s="110">
        <v>2.95</v>
      </c>
      <c r="AQ386" s="111">
        <v>2.11</v>
      </c>
      <c r="AR386" s="126">
        <f t="shared" si="173"/>
        <v>71.52542372881355</v>
      </c>
      <c r="AS386" s="126">
        <f t="shared" si="174"/>
        <v>28.47457627118645</v>
      </c>
      <c r="AT386" s="127">
        <v>1233</v>
      </c>
      <c r="AU386" s="128">
        <v>2.14</v>
      </c>
      <c r="AV386" s="129">
        <v>1.18</v>
      </c>
      <c r="AW386" s="126">
        <f t="shared" si="175"/>
        <v>55.140186915887845</v>
      </c>
      <c r="AX386" s="126">
        <f t="shared" si="176"/>
        <v>44.859813084112155</v>
      </c>
      <c r="AY386" s="64">
        <f t="shared" si="177"/>
        <v>51.066350710900466</v>
      </c>
      <c r="AZ386" s="97">
        <v>80.099999999999994</v>
      </c>
      <c r="BA386" s="68"/>
      <c r="BB386" s="68"/>
      <c r="BC386" s="68"/>
      <c r="BD386" s="68"/>
      <c r="BE386" s="15"/>
      <c r="BF386" s="5">
        <f t="shared" si="178"/>
        <v>14720</v>
      </c>
      <c r="BG386" s="41">
        <v>9820</v>
      </c>
      <c r="BH386" s="42"/>
      <c r="BI386" s="42"/>
      <c r="BJ386" s="42">
        <v>0</v>
      </c>
      <c r="BK386" s="42"/>
      <c r="BL386" s="42"/>
      <c r="BM386" s="15">
        <v>4900</v>
      </c>
    </row>
    <row r="387" spans="1:65" outlineLevel="5">
      <c r="A387" s="22">
        <f t="shared" si="179"/>
        <v>11</v>
      </c>
      <c r="B387" s="9">
        <f t="shared" si="163"/>
        <v>44526</v>
      </c>
      <c r="C387" s="51">
        <v>355765</v>
      </c>
      <c r="D387" s="64">
        <f t="shared" si="168"/>
        <v>35.5</v>
      </c>
      <c r="E387" s="12">
        <v>39</v>
      </c>
      <c r="F387" s="12">
        <v>35</v>
      </c>
      <c r="G387" s="12">
        <v>35</v>
      </c>
      <c r="H387" s="12">
        <v>35</v>
      </c>
      <c r="I387" s="12">
        <v>38</v>
      </c>
      <c r="J387" s="12">
        <v>34</v>
      </c>
      <c r="K387" s="12">
        <v>34</v>
      </c>
      <c r="L387" s="12">
        <v>34</v>
      </c>
      <c r="M387" s="74" t="str">
        <f t="shared" si="16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7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71"/>
        <v/>
      </c>
      <c r="AF387" s="41"/>
      <c r="AG387" s="41"/>
      <c r="AH387" s="41"/>
      <c r="AI387" s="41"/>
      <c r="AJ387" s="41"/>
      <c r="AK387" s="41"/>
      <c r="AL387" s="41"/>
      <c r="AM387" s="41"/>
      <c r="AN387" s="45">
        <f t="shared" si="172"/>
        <v>28.124118476727787</v>
      </c>
      <c r="AO387" s="41">
        <v>1418</v>
      </c>
      <c r="AP387" s="110"/>
      <c r="AQ387" s="111"/>
      <c r="AR387" s="126" t="str">
        <f t="shared" si="173"/>
        <v/>
      </c>
      <c r="AS387" s="126" t="str">
        <f t="shared" si="174"/>
        <v/>
      </c>
      <c r="AT387" s="127">
        <v>1327</v>
      </c>
      <c r="AU387" s="128"/>
      <c r="AV387" s="129"/>
      <c r="AW387" s="126" t="str">
        <f t="shared" si="175"/>
        <v/>
      </c>
      <c r="AX387" s="126" t="str">
        <f t="shared" si="176"/>
        <v/>
      </c>
      <c r="AY387" s="64" t="str">
        <f t="shared" si="177"/>
        <v/>
      </c>
      <c r="AZ387" s="97">
        <v>79.8</v>
      </c>
      <c r="BA387" s="68"/>
      <c r="BB387" s="68"/>
      <c r="BC387" s="68"/>
      <c r="BD387" s="68"/>
      <c r="BE387" s="15"/>
      <c r="BF387" s="5">
        <f t="shared" si="178"/>
        <v>15260</v>
      </c>
      <c r="BG387" s="41">
        <v>10160</v>
      </c>
      <c r="BH387" s="42"/>
      <c r="BI387" s="42"/>
      <c r="BJ387" s="42">
        <v>0</v>
      </c>
      <c r="BK387" s="42"/>
      <c r="BL387" s="42"/>
      <c r="BM387" s="15">
        <v>5100</v>
      </c>
    </row>
    <row r="388" spans="1:65" outlineLevel="5">
      <c r="A388" s="22">
        <f t="shared" si="179"/>
        <v>11</v>
      </c>
      <c r="B388" s="9">
        <f t="shared" si="163"/>
        <v>44527</v>
      </c>
      <c r="C388" s="51">
        <v>345076</v>
      </c>
      <c r="D388" s="64">
        <f t="shared" si="168"/>
        <v>35.799999999999997</v>
      </c>
      <c r="E388" s="12">
        <v>40</v>
      </c>
      <c r="F388" s="12">
        <v>35</v>
      </c>
      <c r="G388" s="12">
        <v>35</v>
      </c>
      <c r="H388" s="12">
        <v>35</v>
      </c>
      <c r="I388" s="12">
        <v>39</v>
      </c>
      <c r="J388" s="12">
        <v>34</v>
      </c>
      <c r="K388" s="12">
        <v>34</v>
      </c>
      <c r="L388" s="12">
        <v>34</v>
      </c>
      <c r="M388" s="74" t="str">
        <f t="shared" si="16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7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71"/>
        <v/>
      </c>
      <c r="AF388" s="41"/>
      <c r="AG388" s="41"/>
      <c r="AH388" s="41"/>
      <c r="AI388" s="41"/>
      <c r="AJ388" s="41"/>
      <c r="AK388" s="41"/>
      <c r="AL388" s="41"/>
      <c r="AM388" s="41"/>
      <c r="AN388" s="45">
        <f t="shared" si="172"/>
        <v>28.143966125617503</v>
      </c>
      <c r="AO388" s="41">
        <v>1417</v>
      </c>
      <c r="AP388" s="110"/>
      <c r="AQ388" s="111"/>
      <c r="AR388" s="126" t="str">
        <f t="shared" si="173"/>
        <v/>
      </c>
      <c r="AS388" s="126" t="str">
        <f t="shared" si="174"/>
        <v/>
      </c>
      <c r="AT388" s="127">
        <v>1363</v>
      </c>
      <c r="AU388" s="128"/>
      <c r="AV388" s="129"/>
      <c r="AW388" s="126" t="str">
        <f t="shared" si="175"/>
        <v/>
      </c>
      <c r="AX388" s="126" t="str">
        <f t="shared" si="176"/>
        <v/>
      </c>
      <c r="AY388" s="64" t="str">
        <f t="shared" si="177"/>
        <v/>
      </c>
      <c r="AZ388" s="97"/>
      <c r="BA388" s="68"/>
      <c r="BB388" s="68"/>
      <c r="BC388" s="68"/>
      <c r="BD388" s="68"/>
      <c r="BE388" s="15"/>
      <c r="BF388" s="5">
        <f t="shared" si="178"/>
        <v>13932</v>
      </c>
      <c r="BG388" s="41">
        <v>9010</v>
      </c>
      <c r="BH388" s="42"/>
      <c r="BI388" s="42"/>
      <c r="BJ388" s="42">
        <v>2</v>
      </c>
      <c r="BK388" s="42"/>
      <c r="BL388" s="42"/>
      <c r="BM388" s="15">
        <v>4920</v>
      </c>
    </row>
    <row r="389" spans="1:65" outlineLevel="5">
      <c r="A389" s="22">
        <f t="shared" si="179"/>
        <v>11</v>
      </c>
      <c r="B389" s="9">
        <f t="shared" si="163"/>
        <v>44528</v>
      </c>
      <c r="C389" s="51">
        <v>328220</v>
      </c>
      <c r="D389" s="64">
        <f t="shared" si="168"/>
        <v>35.5</v>
      </c>
      <c r="E389" s="12">
        <v>39</v>
      </c>
      <c r="F389" s="12">
        <v>35</v>
      </c>
      <c r="G389" s="12">
        <v>35</v>
      </c>
      <c r="H389" s="12">
        <v>35</v>
      </c>
      <c r="I389" s="12">
        <v>38</v>
      </c>
      <c r="J389" s="12">
        <v>34</v>
      </c>
      <c r="K389" s="12">
        <v>34</v>
      </c>
      <c r="L389" s="12">
        <v>34</v>
      </c>
      <c r="M389" s="74" t="str">
        <f t="shared" si="16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7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71"/>
        <v/>
      </c>
      <c r="AF389" s="41"/>
      <c r="AG389" s="41"/>
      <c r="AH389" s="41"/>
      <c r="AI389" s="41"/>
      <c r="AJ389" s="41"/>
      <c r="AK389" s="41"/>
      <c r="AL389" s="41"/>
      <c r="AM389" s="41"/>
      <c r="AN389" s="45">
        <f t="shared" si="172"/>
        <v>29.280469897209986</v>
      </c>
      <c r="AO389" s="41">
        <v>1362</v>
      </c>
      <c r="AP389" s="110"/>
      <c r="AQ389" s="111"/>
      <c r="AR389" s="126" t="str">
        <f t="shared" si="173"/>
        <v/>
      </c>
      <c r="AS389" s="126" t="str">
        <f t="shared" si="174"/>
        <v/>
      </c>
      <c r="AT389" s="127">
        <v>1354</v>
      </c>
      <c r="AU389" s="128"/>
      <c r="AV389" s="129"/>
      <c r="AW389" s="126" t="str">
        <f t="shared" si="175"/>
        <v/>
      </c>
      <c r="AX389" s="126" t="str">
        <f t="shared" si="176"/>
        <v/>
      </c>
      <c r="AY389" s="64" t="str">
        <f t="shared" si="177"/>
        <v/>
      </c>
      <c r="AZ389" s="97"/>
      <c r="BA389" s="68"/>
      <c r="BB389" s="68"/>
      <c r="BC389" s="68"/>
      <c r="BD389" s="68"/>
      <c r="BE389" s="15"/>
      <c r="BF389" s="5">
        <f t="shared" si="178"/>
        <v>15420</v>
      </c>
      <c r="BG389" s="41">
        <v>10090</v>
      </c>
      <c r="BH389" s="42"/>
      <c r="BI389" s="42"/>
      <c r="BJ389" s="42">
        <v>0</v>
      </c>
      <c r="BK389" s="42"/>
      <c r="BL389" s="42"/>
      <c r="BM389" s="15">
        <v>5330</v>
      </c>
    </row>
    <row r="390" spans="1:65" outlineLevel="5">
      <c r="A390" s="22">
        <f t="shared" si="179"/>
        <v>11</v>
      </c>
      <c r="B390" s="9">
        <f t="shared" si="163"/>
        <v>44529</v>
      </c>
      <c r="C390" s="51">
        <v>349590</v>
      </c>
      <c r="D390" s="64">
        <f t="shared" si="168"/>
        <v>35.5</v>
      </c>
      <c r="E390" s="12">
        <v>39</v>
      </c>
      <c r="F390" s="12">
        <v>35</v>
      </c>
      <c r="G390" s="12">
        <v>35</v>
      </c>
      <c r="H390" s="12">
        <v>35</v>
      </c>
      <c r="I390" s="12">
        <v>38</v>
      </c>
      <c r="J390" s="12">
        <v>34</v>
      </c>
      <c r="K390" s="12">
        <v>34</v>
      </c>
      <c r="L390" s="12">
        <v>34</v>
      </c>
      <c r="M390" s="74" t="str">
        <f t="shared" si="169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7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71"/>
        <v/>
      </c>
      <c r="AF390" s="41"/>
      <c r="AG390" s="41"/>
      <c r="AH390" s="41"/>
      <c r="AI390" s="41"/>
      <c r="AJ390" s="41"/>
      <c r="AK390" s="41"/>
      <c r="AL390" s="41"/>
      <c r="AM390" s="41"/>
      <c r="AN390" s="45">
        <f t="shared" si="172"/>
        <v>28.877624909485881</v>
      </c>
      <c r="AO390" s="41">
        <v>1381</v>
      </c>
      <c r="AP390" s="110"/>
      <c r="AQ390" s="111"/>
      <c r="AR390" s="126" t="str">
        <f t="shared" si="173"/>
        <v/>
      </c>
      <c r="AS390" s="126" t="str">
        <f t="shared" si="174"/>
        <v/>
      </c>
      <c r="AT390" s="127">
        <v>1337</v>
      </c>
      <c r="AU390" s="128"/>
      <c r="AV390" s="129"/>
      <c r="AW390" s="126" t="str">
        <f t="shared" si="175"/>
        <v/>
      </c>
      <c r="AX390" s="126" t="str">
        <f t="shared" si="176"/>
        <v/>
      </c>
      <c r="AY390" s="64" t="str">
        <f t="shared" si="177"/>
        <v/>
      </c>
      <c r="AZ390" s="97">
        <v>79.900000000000006</v>
      </c>
      <c r="BA390" s="68"/>
      <c r="BB390" s="68"/>
      <c r="BC390" s="68"/>
      <c r="BD390" s="68"/>
      <c r="BE390" s="15"/>
      <c r="BF390" s="5">
        <f t="shared" si="178"/>
        <v>13362</v>
      </c>
      <c r="BG390" s="41">
        <v>8180</v>
      </c>
      <c r="BH390" s="42"/>
      <c r="BI390" s="42"/>
      <c r="BJ390" s="42">
        <v>2</v>
      </c>
      <c r="BK390" s="42"/>
      <c r="BL390" s="42"/>
      <c r="BM390" s="15">
        <v>5180</v>
      </c>
    </row>
    <row r="391" spans="1:65" ht="17.25" outlineLevel="5" thickBot="1">
      <c r="A391" s="31">
        <f t="shared" si="179"/>
        <v>11</v>
      </c>
      <c r="B391" s="32">
        <f t="shared" si="163"/>
        <v>44530</v>
      </c>
      <c r="C391" s="51">
        <v>458080</v>
      </c>
      <c r="D391" s="64">
        <f t="shared" si="168"/>
        <v>35.5</v>
      </c>
      <c r="E391" s="12">
        <v>39</v>
      </c>
      <c r="F391" s="12">
        <v>35</v>
      </c>
      <c r="G391" s="12">
        <v>35</v>
      </c>
      <c r="H391" s="12">
        <v>35</v>
      </c>
      <c r="I391" s="12">
        <v>38</v>
      </c>
      <c r="J391" s="12">
        <v>34</v>
      </c>
      <c r="K391" s="12">
        <v>34</v>
      </c>
      <c r="L391" s="12">
        <v>34</v>
      </c>
      <c r="M391" s="74" t="str">
        <f t="shared" si="16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7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71"/>
        <v/>
      </c>
      <c r="AF391" s="41"/>
      <c r="AG391" s="41"/>
      <c r="AH391" s="41"/>
      <c r="AI391" s="41"/>
      <c r="AJ391" s="41"/>
      <c r="AK391" s="41"/>
      <c r="AL391" s="41"/>
      <c r="AM391" s="41"/>
      <c r="AN391" s="45">
        <f t="shared" si="172"/>
        <v>28.711303095752339</v>
      </c>
      <c r="AO391" s="41">
        <v>1389</v>
      </c>
      <c r="AP391" s="110"/>
      <c r="AQ391" s="111"/>
      <c r="AR391" s="126" t="str">
        <f t="shared" si="173"/>
        <v/>
      </c>
      <c r="AS391" s="126" t="str">
        <f t="shared" si="174"/>
        <v/>
      </c>
      <c r="AT391" s="127">
        <v>1338</v>
      </c>
      <c r="AU391" s="128"/>
      <c r="AV391" s="129"/>
      <c r="AW391" s="126" t="str">
        <f t="shared" si="175"/>
        <v/>
      </c>
      <c r="AX391" s="126" t="str">
        <f t="shared" si="176"/>
        <v/>
      </c>
      <c r="AY391" s="64" t="str">
        <f t="shared" si="177"/>
        <v/>
      </c>
      <c r="AZ391" s="97">
        <v>79.8</v>
      </c>
      <c r="BA391" s="68"/>
      <c r="BB391" s="68"/>
      <c r="BC391" s="68"/>
      <c r="BD391" s="68"/>
      <c r="BE391" s="15"/>
      <c r="BF391" s="5">
        <f t="shared" si="178"/>
        <v>14310</v>
      </c>
      <c r="BG391" s="41">
        <v>9310</v>
      </c>
      <c r="BH391" s="42"/>
      <c r="BI391" s="42"/>
      <c r="BJ391" s="42">
        <v>0</v>
      </c>
      <c r="BK391" s="42"/>
      <c r="BL391" s="42"/>
      <c r="BM391" s="15">
        <v>5000</v>
      </c>
    </row>
    <row r="392" spans="1:65" outlineLevel="4">
      <c r="A392" s="157" t="s">
        <v>44</v>
      </c>
      <c r="B392" s="158"/>
      <c r="C392" s="50">
        <f t="shared" ref="C392:BM392" si="180">SUBTOTAL(4,C362:C391)</f>
        <v>458080</v>
      </c>
      <c r="D392" s="60">
        <f t="shared" si="180"/>
        <v>35.799999999999997</v>
      </c>
      <c r="E392" s="28">
        <f t="shared" si="180"/>
        <v>40</v>
      </c>
      <c r="F392" s="28">
        <f t="shared" si="180"/>
        <v>35</v>
      </c>
      <c r="G392" s="28">
        <f t="shared" si="180"/>
        <v>35</v>
      </c>
      <c r="H392" s="28">
        <f t="shared" si="180"/>
        <v>35</v>
      </c>
      <c r="I392" s="28">
        <f t="shared" si="180"/>
        <v>39</v>
      </c>
      <c r="J392" s="28">
        <f t="shared" si="180"/>
        <v>34</v>
      </c>
      <c r="K392" s="28">
        <f t="shared" si="180"/>
        <v>34</v>
      </c>
      <c r="L392" s="28">
        <f t="shared" si="180"/>
        <v>34</v>
      </c>
      <c r="M392" s="71">
        <f t="shared" si="180"/>
        <v>7.2</v>
      </c>
      <c r="N392" s="82">
        <f t="shared" si="180"/>
        <v>7.25</v>
      </c>
      <c r="O392" s="82">
        <f t="shared" si="180"/>
        <v>7.13</v>
      </c>
      <c r="P392" s="82">
        <f t="shared" si="180"/>
        <v>7.25</v>
      </c>
      <c r="Q392" s="82">
        <f t="shared" si="180"/>
        <v>7.23</v>
      </c>
      <c r="R392" s="82">
        <f t="shared" si="180"/>
        <v>7.1</v>
      </c>
      <c r="S392" s="82">
        <f t="shared" si="180"/>
        <v>7.15</v>
      </c>
      <c r="T392" s="82">
        <f t="shared" si="180"/>
        <v>0</v>
      </c>
      <c r="U392" s="82">
        <f t="shared" si="180"/>
        <v>0</v>
      </c>
      <c r="V392" s="29">
        <f t="shared" si="180"/>
        <v>0</v>
      </c>
      <c r="W392" s="39">
        <f t="shared" si="180"/>
        <v>0</v>
      </c>
      <c r="X392" s="39">
        <f t="shared" si="180"/>
        <v>0</v>
      </c>
      <c r="Y392" s="39">
        <f t="shared" si="180"/>
        <v>0</v>
      </c>
      <c r="Z392" s="39">
        <f t="shared" si="180"/>
        <v>0</v>
      </c>
      <c r="AA392" s="39">
        <f t="shared" si="180"/>
        <v>0</v>
      </c>
      <c r="AB392" s="39">
        <f t="shared" si="180"/>
        <v>0</v>
      </c>
      <c r="AC392" s="39">
        <f t="shared" si="180"/>
        <v>0</v>
      </c>
      <c r="AD392" s="39">
        <f t="shared" si="180"/>
        <v>0</v>
      </c>
      <c r="AE392" s="29">
        <f t="shared" si="180"/>
        <v>0</v>
      </c>
      <c r="AF392" s="39">
        <f t="shared" si="180"/>
        <v>0</v>
      </c>
      <c r="AG392" s="39">
        <f t="shared" si="180"/>
        <v>0</v>
      </c>
      <c r="AH392" s="39">
        <f t="shared" si="180"/>
        <v>0</v>
      </c>
      <c r="AI392" s="39">
        <f t="shared" si="180"/>
        <v>0</v>
      </c>
      <c r="AJ392" s="39">
        <f t="shared" si="180"/>
        <v>0</v>
      </c>
      <c r="AK392" s="39">
        <f t="shared" si="180"/>
        <v>0</v>
      </c>
      <c r="AL392" s="39">
        <f t="shared" si="180"/>
        <v>0</v>
      </c>
      <c r="AM392" s="39">
        <f t="shared" si="180"/>
        <v>0</v>
      </c>
      <c r="AN392" s="39">
        <f t="shared" si="180"/>
        <v>30.559386973180075</v>
      </c>
      <c r="AO392" s="39">
        <f t="shared" si="180"/>
        <v>2374</v>
      </c>
      <c r="AP392" s="104">
        <f t="shared" si="180"/>
        <v>2.95</v>
      </c>
      <c r="AQ392" s="105">
        <f t="shared" si="180"/>
        <v>2.14</v>
      </c>
      <c r="AR392" s="106">
        <f t="shared" si="180"/>
        <v>75.390625</v>
      </c>
      <c r="AS392" s="106">
        <f t="shared" si="180"/>
        <v>28.47457627118645</v>
      </c>
      <c r="AT392" s="107">
        <f t="shared" si="180"/>
        <v>2159</v>
      </c>
      <c r="AU392" s="108">
        <f t="shared" si="180"/>
        <v>2.44</v>
      </c>
      <c r="AV392" s="109">
        <f t="shared" si="180"/>
        <v>1.42</v>
      </c>
      <c r="AW392" s="106">
        <f t="shared" si="180"/>
        <v>58.536585365853668</v>
      </c>
      <c r="AX392" s="106">
        <f t="shared" si="180"/>
        <v>45.45454545454546</v>
      </c>
      <c r="AY392" s="60">
        <f t="shared" si="180"/>
        <v>55.700934579439256</v>
      </c>
      <c r="AZ392" s="96">
        <f t="shared" si="180"/>
        <v>81.5</v>
      </c>
      <c r="BA392" s="67">
        <f t="shared" si="180"/>
        <v>0</v>
      </c>
      <c r="BB392" s="67">
        <f t="shared" si="180"/>
        <v>0</v>
      </c>
      <c r="BC392" s="67">
        <f t="shared" si="180"/>
        <v>0</v>
      </c>
      <c r="BD392" s="67">
        <f t="shared" si="180"/>
        <v>0</v>
      </c>
      <c r="BE392" s="27">
        <f t="shared" si="180"/>
        <v>0</v>
      </c>
      <c r="BF392" s="29">
        <f t="shared" si="180"/>
        <v>19171</v>
      </c>
      <c r="BG392" s="39">
        <f t="shared" si="180"/>
        <v>12000</v>
      </c>
      <c r="BH392" s="40">
        <f t="shared" si="180"/>
        <v>0</v>
      </c>
      <c r="BI392" s="40">
        <f t="shared" si="180"/>
        <v>0</v>
      </c>
      <c r="BJ392" s="40">
        <f t="shared" si="180"/>
        <v>5151</v>
      </c>
      <c r="BK392" s="40">
        <f t="shared" si="180"/>
        <v>0</v>
      </c>
      <c r="BL392" s="40">
        <f t="shared" si="180"/>
        <v>0</v>
      </c>
      <c r="BM392" s="27">
        <f t="shared" si="180"/>
        <v>5330</v>
      </c>
    </row>
    <row r="393" spans="1:65" outlineLevel="3">
      <c r="A393" s="187" t="s">
        <v>33</v>
      </c>
      <c r="B393" s="188"/>
      <c r="C393" s="51">
        <f t="shared" ref="C393:BM393" si="181">SUBTOTAL(5,C362:C391)</f>
        <v>314534</v>
      </c>
      <c r="D393" s="61">
        <f t="shared" si="181"/>
        <v>34.5</v>
      </c>
      <c r="E393" s="12">
        <f t="shared" si="181"/>
        <v>37</v>
      </c>
      <c r="F393" s="12">
        <f t="shared" si="181"/>
        <v>34</v>
      </c>
      <c r="G393" s="12">
        <f t="shared" si="181"/>
        <v>34</v>
      </c>
      <c r="H393" s="12">
        <f t="shared" si="181"/>
        <v>34</v>
      </c>
      <c r="I393" s="12">
        <f t="shared" si="181"/>
        <v>36</v>
      </c>
      <c r="J393" s="12">
        <f t="shared" si="181"/>
        <v>33</v>
      </c>
      <c r="K393" s="12">
        <f t="shared" si="181"/>
        <v>33</v>
      </c>
      <c r="L393" s="12">
        <f t="shared" si="181"/>
        <v>33</v>
      </c>
      <c r="M393" s="72">
        <f t="shared" si="181"/>
        <v>6.9</v>
      </c>
      <c r="N393" s="83">
        <f t="shared" si="181"/>
        <v>6.9</v>
      </c>
      <c r="O393" s="83">
        <f t="shared" si="181"/>
        <v>6.9</v>
      </c>
      <c r="P393" s="83">
        <f t="shared" si="181"/>
        <v>6.9</v>
      </c>
      <c r="Q393" s="83">
        <f t="shared" si="181"/>
        <v>6.9</v>
      </c>
      <c r="R393" s="83">
        <f t="shared" si="181"/>
        <v>6.9</v>
      </c>
      <c r="S393" s="83">
        <f t="shared" si="181"/>
        <v>6.9</v>
      </c>
      <c r="T393" s="83">
        <f t="shared" si="181"/>
        <v>0</v>
      </c>
      <c r="U393" s="83">
        <f t="shared" si="181"/>
        <v>0</v>
      </c>
      <c r="V393" s="6">
        <f t="shared" si="181"/>
        <v>0</v>
      </c>
      <c r="W393" s="41">
        <f t="shared" si="181"/>
        <v>0</v>
      </c>
      <c r="X393" s="41">
        <f t="shared" si="181"/>
        <v>0</v>
      </c>
      <c r="Y393" s="41">
        <f t="shared" si="181"/>
        <v>0</v>
      </c>
      <c r="Z393" s="41">
        <f t="shared" si="181"/>
        <v>0</v>
      </c>
      <c r="AA393" s="41">
        <f t="shared" si="181"/>
        <v>0</v>
      </c>
      <c r="AB393" s="41">
        <f t="shared" si="181"/>
        <v>0</v>
      </c>
      <c r="AC393" s="41">
        <f t="shared" si="181"/>
        <v>0</v>
      </c>
      <c r="AD393" s="41">
        <f t="shared" si="181"/>
        <v>0</v>
      </c>
      <c r="AE393" s="6">
        <f t="shared" si="181"/>
        <v>0</v>
      </c>
      <c r="AF393" s="41">
        <f t="shared" si="181"/>
        <v>0</v>
      </c>
      <c r="AG393" s="41">
        <f t="shared" si="181"/>
        <v>0</v>
      </c>
      <c r="AH393" s="41">
        <f t="shared" si="181"/>
        <v>0</v>
      </c>
      <c r="AI393" s="41">
        <f t="shared" si="181"/>
        <v>0</v>
      </c>
      <c r="AJ393" s="41">
        <f t="shared" si="181"/>
        <v>0</v>
      </c>
      <c r="AK393" s="41">
        <f t="shared" si="181"/>
        <v>0</v>
      </c>
      <c r="AL393" s="41">
        <f t="shared" si="181"/>
        <v>0</v>
      </c>
      <c r="AM393" s="41">
        <f t="shared" si="181"/>
        <v>0</v>
      </c>
      <c r="AN393" s="41">
        <f t="shared" si="181"/>
        <v>16.79865206402696</v>
      </c>
      <c r="AO393" s="41">
        <f t="shared" si="181"/>
        <v>1305</v>
      </c>
      <c r="AP393" s="110">
        <f t="shared" si="181"/>
        <v>2.56</v>
      </c>
      <c r="AQ393" s="111">
        <f t="shared" si="181"/>
        <v>1.89</v>
      </c>
      <c r="AR393" s="112">
        <f t="shared" si="181"/>
        <v>71.52542372881355</v>
      </c>
      <c r="AS393" s="112">
        <f t="shared" si="181"/>
        <v>24.609375</v>
      </c>
      <c r="AT393" s="113">
        <f t="shared" si="181"/>
        <v>1233</v>
      </c>
      <c r="AU393" s="114">
        <f t="shared" si="181"/>
        <v>2.0499999999999998</v>
      </c>
      <c r="AV393" s="115">
        <f t="shared" si="181"/>
        <v>1.18</v>
      </c>
      <c r="AW393" s="112">
        <f t="shared" si="181"/>
        <v>54.54545454545454</v>
      </c>
      <c r="AX393" s="112">
        <f t="shared" si="181"/>
        <v>41.463414634146332</v>
      </c>
      <c r="AY393" s="61">
        <f t="shared" si="181"/>
        <v>49.206349206349209</v>
      </c>
      <c r="AZ393" s="97">
        <f t="shared" si="181"/>
        <v>77.5</v>
      </c>
      <c r="BA393" s="68">
        <f t="shared" si="181"/>
        <v>0</v>
      </c>
      <c r="BB393" s="68">
        <f t="shared" si="181"/>
        <v>0</v>
      </c>
      <c r="BC393" s="68">
        <f t="shared" si="181"/>
        <v>0</v>
      </c>
      <c r="BD393" s="68">
        <f t="shared" si="181"/>
        <v>0</v>
      </c>
      <c r="BE393" s="15">
        <f t="shared" si="181"/>
        <v>0</v>
      </c>
      <c r="BF393" s="6">
        <f t="shared" si="181"/>
        <v>13362</v>
      </c>
      <c r="BG393" s="41">
        <f t="shared" si="181"/>
        <v>8070</v>
      </c>
      <c r="BH393" s="42">
        <f t="shared" si="181"/>
        <v>0</v>
      </c>
      <c r="BI393" s="42">
        <f t="shared" si="181"/>
        <v>0</v>
      </c>
      <c r="BJ393" s="42">
        <f t="shared" si="181"/>
        <v>0</v>
      </c>
      <c r="BK393" s="42">
        <f t="shared" si="181"/>
        <v>0</v>
      </c>
      <c r="BL393" s="42">
        <f t="shared" si="181"/>
        <v>0</v>
      </c>
      <c r="BM393" s="15">
        <f t="shared" si="181"/>
        <v>2880</v>
      </c>
    </row>
    <row r="394" spans="1:65" outlineLevel="2">
      <c r="A394" s="187" t="s">
        <v>22</v>
      </c>
      <c r="B394" s="188"/>
      <c r="C394" s="51">
        <f>IFERROR(SUBTOTAL(1,C362:C391),"")</f>
        <v>362566.86666666664</v>
      </c>
      <c r="D394" s="61">
        <f t="shared" ref="D394:BM394" si="182">IFERROR(SUBTOTAL(1,D362:D391),"")</f>
        <v>35.149999999999991</v>
      </c>
      <c r="E394" s="12">
        <f t="shared" si="182"/>
        <v>38.533333333333331</v>
      </c>
      <c r="F394" s="12">
        <f t="shared" si="182"/>
        <v>34.966666666666669</v>
      </c>
      <c r="G394" s="12">
        <f t="shared" si="182"/>
        <v>34.5</v>
      </c>
      <c r="H394" s="12">
        <f t="shared" si="182"/>
        <v>34.5</v>
      </c>
      <c r="I394" s="12">
        <f t="shared" si="182"/>
        <v>37.533333333333331</v>
      </c>
      <c r="J394" s="12">
        <f t="shared" si="182"/>
        <v>33.966666666666669</v>
      </c>
      <c r="K394" s="12">
        <f t="shared" si="182"/>
        <v>33.5</v>
      </c>
      <c r="L394" s="12">
        <f t="shared" si="182"/>
        <v>33.5</v>
      </c>
      <c r="M394" s="72">
        <f t="shared" si="182"/>
        <v>7</v>
      </c>
      <c r="N394" s="83">
        <f t="shared" si="182"/>
        <v>7.03</v>
      </c>
      <c r="O394" s="83">
        <f t="shared" si="182"/>
        <v>6.9725000000000001</v>
      </c>
      <c r="P394" s="83">
        <f t="shared" si="182"/>
        <v>7.0274999999999999</v>
      </c>
      <c r="Q394" s="83">
        <f t="shared" si="182"/>
        <v>7.03</v>
      </c>
      <c r="R394" s="83">
        <f t="shared" si="182"/>
        <v>6.9775000000000009</v>
      </c>
      <c r="S394" s="83">
        <f t="shared" si="182"/>
        <v>6.9875000000000007</v>
      </c>
      <c r="T394" s="83" t="str">
        <f t="shared" si="182"/>
        <v/>
      </c>
      <c r="U394" s="83" t="str">
        <f t="shared" si="182"/>
        <v/>
      </c>
      <c r="V394" s="6" t="str">
        <f t="shared" si="182"/>
        <v/>
      </c>
      <c r="W394" s="41" t="str">
        <f t="shared" si="182"/>
        <v/>
      </c>
      <c r="X394" s="41" t="str">
        <f t="shared" si="182"/>
        <v/>
      </c>
      <c r="Y394" s="41" t="str">
        <f t="shared" si="182"/>
        <v/>
      </c>
      <c r="Z394" s="41" t="str">
        <f t="shared" si="182"/>
        <v/>
      </c>
      <c r="AA394" s="41" t="str">
        <f t="shared" si="182"/>
        <v/>
      </c>
      <c r="AB394" s="41" t="str">
        <f t="shared" si="182"/>
        <v/>
      </c>
      <c r="AC394" s="41" t="str">
        <f t="shared" si="182"/>
        <v/>
      </c>
      <c r="AD394" s="41" t="str">
        <f t="shared" si="182"/>
        <v/>
      </c>
      <c r="AE394" s="6" t="str">
        <f t="shared" si="182"/>
        <v/>
      </c>
      <c r="AF394" s="41" t="str">
        <f t="shared" si="182"/>
        <v/>
      </c>
      <c r="AG394" s="41" t="str">
        <f t="shared" si="182"/>
        <v/>
      </c>
      <c r="AH394" s="41" t="str">
        <f t="shared" si="182"/>
        <v/>
      </c>
      <c r="AI394" s="41" t="str">
        <f t="shared" si="182"/>
        <v/>
      </c>
      <c r="AJ394" s="41" t="str">
        <f t="shared" si="182"/>
        <v/>
      </c>
      <c r="AK394" s="41" t="str">
        <f t="shared" si="182"/>
        <v/>
      </c>
      <c r="AL394" s="41" t="str">
        <f t="shared" si="182"/>
        <v/>
      </c>
      <c r="AM394" s="41" t="str">
        <f t="shared" si="182"/>
        <v/>
      </c>
      <c r="AN394" s="41">
        <f t="shared" si="182"/>
        <v>21.992233301452739</v>
      </c>
      <c r="AO394" s="41">
        <f t="shared" si="182"/>
        <v>1865.0666666666666</v>
      </c>
      <c r="AP394" s="110">
        <f t="shared" si="182"/>
        <v>2.7525000000000004</v>
      </c>
      <c r="AQ394" s="111">
        <f t="shared" si="182"/>
        <v>2.0175000000000001</v>
      </c>
      <c r="AR394" s="112">
        <f t="shared" si="182"/>
        <v>73.373611855514497</v>
      </c>
      <c r="AS394" s="112">
        <f t="shared" si="182"/>
        <v>26.6263881444855</v>
      </c>
      <c r="AT394" s="113">
        <f t="shared" si="182"/>
        <v>1727.8</v>
      </c>
      <c r="AU394" s="114">
        <f t="shared" si="182"/>
        <v>2.2075</v>
      </c>
      <c r="AV394" s="115">
        <f t="shared" si="182"/>
        <v>1.25</v>
      </c>
      <c r="AW394" s="112">
        <f t="shared" si="182"/>
        <v>56.60473703466787</v>
      </c>
      <c r="AX394" s="112">
        <f t="shared" si="182"/>
        <v>43.39526296533213</v>
      </c>
      <c r="AY394" s="61">
        <f t="shared" si="182"/>
        <v>52.632543034413018</v>
      </c>
      <c r="AZ394" s="97">
        <f t="shared" si="182"/>
        <v>80.004545454545436</v>
      </c>
      <c r="BA394" s="68" t="str">
        <f t="shared" si="182"/>
        <v/>
      </c>
      <c r="BB394" s="68" t="str">
        <f t="shared" si="182"/>
        <v/>
      </c>
      <c r="BC394" s="68" t="str">
        <f t="shared" si="182"/>
        <v/>
      </c>
      <c r="BD394" s="68" t="str">
        <f t="shared" si="182"/>
        <v/>
      </c>
      <c r="BE394" s="15" t="str">
        <f>IFERROR(SUBTOTAL(1,BE362:BE391),"")</f>
        <v/>
      </c>
      <c r="BF394" s="6">
        <f t="shared" si="182"/>
        <v>16609.066666666666</v>
      </c>
      <c r="BG394" s="41">
        <f t="shared" si="182"/>
        <v>9919.6666666666661</v>
      </c>
      <c r="BH394" s="42" t="str">
        <f t="shared" si="182"/>
        <v/>
      </c>
      <c r="BI394" s="42" t="str">
        <f t="shared" si="182"/>
        <v/>
      </c>
      <c r="BJ394" s="42">
        <f t="shared" si="182"/>
        <v>2006.7333333333333</v>
      </c>
      <c r="BK394" s="42" t="str">
        <f t="shared" si="182"/>
        <v/>
      </c>
      <c r="BL394" s="42" t="str">
        <f t="shared" si="182"/>
        <v/>
      </c>
      <c r="BM394" s="15">
        <f t="shared" si="182"/>
        <v>4682.666666666667</v>
      </c>
    </row>
    <row r="395" spans="1:65" ht="17.25" outlineLevel="1" thickBot="1">
      <c r="A395" s="189" t="s">
        <v>47</v>
      </c>
      <c r="B395" s="190"/>
      <c r="C395" s="52">
        <f>SUBTOTAL(9,C362:C391)</f>
        <v>10877006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55952</v>
      </c>
      <c r="AP395" s="116"/>
      <c r="AQ395" s="117"/>
      <c r="AR395" s="118"/>
      <c r="AS395" s="118"/>
      <c r="AT395" s="119">
        <f>SUBTOTAL(9,AT362:AT391)</f>
        <v>51834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83">SUBTOTAL(9,BF362:BF391)</f>
        <v>498272</v>
      </c>
      <c r="BG395" s="43">
        <f t="shared" si="183"/>
        <v>297590</v>
      </c>
      <c r="BH395" s="44">
        <f t="shared" si="183"/>
        <v>0</v>
      </c>
      <c r="BI395" s="44">
        <f t="shared" si="183"/>
        <v>0</v>
      </c>
      <c r="BJ395" s="44">
        <f t="shared" si="183"/>
        <v>60202</v>
      </c>
      <c r="BK395" s="44">
        <f t="shared" si="183"/>
        <v>0</v>
      </c>
      <c r="BL395" s="44">
        <f t="shared" si="183"/>
        <v>0</v>
      </c>
      <c r="BM395" s="16">
        <f t="shared" si="183"/>
        <v>140480</v>
      </c>
    </row>
    <row r="396" spans="1:65" outlineLevel="5">
      <c r="A396" s="21">
        <f t="shared" si="179"/>
        <v>12</v>
      </c>
      <c r="B396" s="33">
        <f>B391+1</f>
        <v>44531</v>
      </c>
      <c r="C396" s="51">
        <v>447208</v>
      </c>
      <c r="D396" s="64">
        <f t="shared" ref="D396:D426" si="184">IFERROR(ROUND(AVERAGE(E396:L396),1),"")</f>
        <v>35.5</v>
      </c>
      <c r="E396" s="12">
        <v>39</v>
      </c>
      <c r="F396" s="12">
        <v>35</v>
      </c>
      <c r="G396" s="12">
        <v>35</v>
      </c>
      <c r="H396" s="12">
        <v>35</v>
      </c>
      <c r="I396" s="12">
        <v>38</v>
      </c>
      <c r="J396" s="12">
        <v>34</v>
      </c>
      <c r="K396" s="12">
        <v>34</v>
      </c>
      <c r="L396" s="12">
        <v>34</v>
      </c>
      <c r="M396" s="74" t="str">
        <f t="shared" ref="M396:M426" si="185">IFERROR(ROUND(AVERAGE(N396:U396),1),"")</f>
        <v/>
      </c>
      <c r="N396" s="83"/>
      <c r="O396" s="83"/>
      <c r="P396" s="83"/>
      <c r="Q396" s="83"/>
      <c r="R396" s="83"/>
      <c r="S396" s="83"/>
      <c r="T396" s="83"/>
      <c r="U396" s="83"/>
      <c r="V396" s="5" t="str">
        <f t="shared" ref="V396:V426" si="186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87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5">
        <f t="shared" ref="AN396:AN426" si="188">39880/AO396</f>
        <v>31.13192818110851</v>
      </c>
      <c r="AO396" s="41">
        <v>1281</v>
      </c>
      <c r="AP396" s="110"/>
      <c r="AQ396" s="111"/>
      <c r="AR396" s="126" t="str">
        <f t="shared" ref="AR396:AR426" si="189">IFERROR(AQ396/AP396*100,"")</f>
        <v/>
      </c>
      <c r="AS396" s="126" t="str">
        <f t="shared" ref="AS396:AS426" si="190">IFERROR(100-AR396,"")</f>
        <v/>
      </c>
      <c r="AT396" s="127">
        <v>1336</v>
      </c>
      <c r="AU396" s="128"/>
      <c r="AV396" s="129"/>
      <c r="AW396" s="126" t="str">
        <f t="shared" ref="AW396:AW426" si="191">IFERROR(AV396/AU396*100,"")</f>
        <v/>
      </c>
      <c r="AX396" s="126" t="str">
        <f t="shared" ref="AX396:AX426" si="192">IFERROR(100-AW396,"")</f>
        <v/>
      </c>
      <c r="AY396" s="64" t="str">
        <f t="shared" ref="AY396:AY426" si="193">IFERROR((1-((AW396*AS396)/(AX396*AR396)))*100,"")</f>
        <v/>
      </c>
      <c r="AZ396" s="97">
        <v>79.5</v>
      </c>
      <c r="BA396" s="68"/>
      <c r="BB396" s="68"/>
      <c r="BC396" s="68"/>
      <c r="BD396" s="68"/>
      <c r="BE396" s="15"/>
      <c r="BF396" s="5">
        <f t="shared" ref="BF396:BF426" si="194">IF(SUM(BG396:BM396)=0,"",SUM(BG396:BM396))</f>
        <v>13248</v>
      </c>
      <c r="BG396" s="41">
        <v>8050</v>
      </c>
      <c r="BH396" s="42"/>
      <c r="BI396" s="42"/>
      <c r="BJ396" s="42">
        <v>28</v>
      </c>
      <c r="BK396" s="42"/>
      <c r="BL396" s="42"/>
      <c r="BM396" s="15">
        <v>5170</v>
      </c>
    </row>
    <row r="397" spans="1:65" outlineLevel="5">
      <c r="A397" s="22">
        <f t="shared" si="179"/>
        <v>12</v>
      </c>
      <c r="B397" s="9">
        <f t="shared" si="163"/>
        <v>44532</v>
      </c>
      <c r="C397" s="51">
        <v>396119</v>
      </c>
      <c r="D397" s="64">
        <f t="shared" si="184"/>
        <v>35.5</v>
      </c>
      <c r="E397" s="12">
        <v>39</v>
      </c>
      <c r="F397" s="12">
        <v>35</v>
      </c>
      <c r="G397" s="12">
        <v>35</v>
      </c>
      <c r="H397" s="12">
        <v>35</v>
      </c>
      <c r="I397" s="12">
        <v>38</v>
      </c>
      <c r="J397" s="12">
        <v>34</v>
      </c>
      <c r="K397" s="12">
        <v>34</v>
      </c>
      <c r="L397" s="12">
        <v>34</v>
      </c>
      <c r="M397" s="74">
        <f t="shared" si="185"/>
        <v>7.3</v>
      </c>
      <c r="N397" s="83">
        <v>7.3</v>
      </c>
      <c r="O397" s="83">
        <v>7.15</v>
      </c>
      <c r="P397" s="83">
        <v>7.19</v>
      </c>
      <c r="Q397" s="83">
        <v>7.5</v>
      </c>
      <c r="R397" s="83">
        <v>7.21</v>
      </c>
      <c r="S397" s="83">
        <v>7.4</v>
      </c>
      <c r="T397" s="83"/>
      <c r="U397" s="83"/>
      <c r="V397" s="5" t="str">
        <f t="shared" si="186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87"/>
        <v/>
      </c>
      <c r="AF397" s="41"/>
      <c r="AG397" s="41"/>
      <c r="AH397" s="41"/>
      <c r="AI397" s="41"/>
      <c r="AJ397" s="41"/>
      <c r="AK397" s="41"/>
      <c r="AL397" s="41"/>
      <c r="AM397" s="41"/>
      <c r="AN397" s="45">
        <f t="shared" si="188"/>
        <v>23.172574084834398</v>
      </c>
      <c r="AO397" s="41">
        <v>1721</v>
      </c>
      <c r="AP397" s="110">
        <v>2.92</v>
      </c>
      <c r="AQ397" s="111">
        <v>2.02</v>
      </c>
      <c r="AR397" s="126">
        <f t="shared" si="189"/>
        <v>69.178082191780817</v>
      </c>
      <c r="AS397" s="126">
        <f t="shared" si="190"/>
        <v>30.821917808219183</v>
      </c>
      <c r="AT397" s="127">
        <v>1775</v>
      </c>
      <c r="AU397" s="128">
        <v>2.1</v>
      </c>
      <c r="AV397" s="129">
        <v>1.1399999999999999</v>
      </c>
      <c r="AW397" s="126">
        <f t="shared" si="191"/>
        <v>54.285714285714285</v>
      </c>
      <c r="AX397" s="126">
        <f t="shared" si="192"/>
        <v>45.714285714285715</v>
      </c>
      <c r="AY397" s="64">
        <f t="shared" si="193"/>
        <v>47.091584158415834</v>
      </c>
      <c r="AZ397" s="97">
        <v>80.7</v>
      </c>
      <c r="BA397" s="68"/>
      <c r="BB397" s="68"/>
      <c r="BC397" s="68"/>
      <c r="BD397" s="68"/>
      <c r="BE397" s="15"/>
      <c r="BF397" s="5">
        <f t="shared" si="194"/>
        <v>14742</v>
      </c>
      <c r="BG397" s="41">
        <v>9820</v>
      </c>
      <c r="BH397" s="42"/>
      <c r="BI397" s="42"/>
      <c r="BJ397" s="42">
        <v>22</v>
      </c>
      <c r="BK397" s="42"/>
      <c r="BL397" s="42"/>
      <c r="BM397" s="15">
        <v>4900</v>
      </c>
    </row>
    <row r="398" spans="1:65" outlineLevel="5">
      <c r="A398" s="22">
        <f t="shared" si="179"/>
        <v>12</v>
      </c>
      <c r="B398" s="9">
        <f t="shared" si="163"/>
        <v>44533</v>
      </c>
      <c r="C398" s="51">
        <v>387229</v>
      </c>
      <c r="D398" s="64">
        <f t="shared" si="184"/>
        <v>35.299999999999997</v>
      </c>
      <c r="E398" s="12">
        <v>39</v>
      </c>
      <c r="F398" s="12">
        <v>35</v>
      </c>
      <c r="G398" s="12">
        <v>35</v>
      </c>
      <c r="H398" s="12">
        <v>34</v>
      </c>
      <c r="I398" s="12">
        <v>38</v>
      </c>
      <c r="J398" s="12">
        <v>34</v>
      </c>
      <c r="K398" s="12">
        <v>34</v>
      </c>
      <c r="L398" s="12">
        <v>33</v>
      </c>
      <c r="M398" s="74" t="str">
        <f t="shared" si="185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86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87"/>
        <v/>
      </c>
      <c r="AF398" s="41"/>
      <c r="AG398" s="41"/>
      <c r="AH398" s="41"/>
      <c r="AI398" s="41"/>
      <c r="AJ398" s="41"/>
      <c r="AK398" s="41"/>
      <c r="AL398" s="41"/>
      <c r="AM398" s="41"/>
      <c r="AN398" s="45">
        <f t="shared" si="188"/>
        <v>21.638632664134562</v>
      </c>
      <c r="AO398" s="41">
        <v>1843</v>
      </c>
      <c r="AP398" s="110"/>
      <c r="AQ398" s="111"/>
      <c r="AR398" s="126" t="str">
        <f t="shared" si="189"/>
        <v/>
      </c>
      <c r="AS398" s="126" t="str">
        <f t="shared" si="190"/>
        <v/>
      </c>
      <c r="AT398" s="127">
        <v>1778</v>
      </c>
      <c r="AU398" s="128"/>
      <c r="AV398" s="129"/>
      <c r="AW398" s="126" t="str">
        <f t="shared" si="191"/>
        <v/>
      </c>
      <c r="AX398" s="126" t="str">
        <f t="shared" si="192"/>
        <v/>
      </c>
      <c r="AY398" s="64" t="str">
        <f t="shared" si="193"/>
        <v/>
      </c>
      <c r="AZ398" s="97">
        <v>80.2</v>
      </c>
      <c r="BA398" s="68"/>
      <c r="BB398" s="68"/>
      <c r="BC398" s="68"/>
      <c r="BD398" s="68"/>
      <c r="BE398" s="15"/>
      <c r="BF398" s="5">
        <f t="shared" si="194"/>
        <v>15610</v>
      </c>
      <c r="BG398" s="41">
        <v>10880</v>
      </c>
      <c r="BH398" s="42"/>
      <c r="BI398" s="42"/>
      <c r="BJ398" s="42">
        <v>0</v>
      </c>
      <c r="BK398" s="42"/>
      <c r="BL398" s="42"/>
      <c r="BM398" s="15">
        <v>4730</v>
      </c>
    </row>
    <row r="399" spans="1:65" outlineLevel="5">
      <c r="A399" s="22">
        <f t="shared" si="179"/>
        <v>12</v>
      </c>
      <c r="B399" s="9">
        <f t="shared" si="163"/>
        <v>44534</v>
      </c>
      <c r="C399" s="51">
        <v>364835</v>
      </c>
      <c r="D399" s="64">
        <f t="shared" si="184"/>
        <v>35.799999999999997</v>
      </c>
      <c r="E399" s="12">
        <v>40</v>
      </c>
      <c r="F399" s="12">
        <v>35</v>
      </c>
      <c r="G399" s="12">
        <v>35</v>
      </c>
      <c r="H399" s="12">
        <v>35</v>
      </c>
      <c r="I399" s="12">
        <v>39</v>
      </c>
      <c r="J399" s="12">
        <v>34</v>
      </c>
      <c r="K399" s="12">
        <v>34</v>
      </c>
      <c r="L399" s="12">
        <v>34</v>
      </c>
      <c r="M399" s="74" t="str">
        <f t="shared" si="185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86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87"/>
        <v/>
      </c>
      <c r="AF399" s="41"/>
      <c r="AG399" s="41"/>
      <c r="AH399" s="41"/>
      <c r="AI399" s="41"/>
      <c r="AJ399" s="41"/>
      <c r="AK399" s="41"/>
      <c r="AL399" s="41"/>
      <c r="AM399" s="41"/>
      <c r="AN399" s="45">
        <f t="shared" si="188"/>
        <v>23.294392523364486</v>
      </c>
      <c r="AO399" s="41">
        <v>1712</v>
      </c>
      <c r="AP399" s="110"/>
      <c r="AQ399" s="111"/>
      <c r="AR399" s="126" t="str">
        <f t="shared" si="189"/>
        <v/>
      </c>
      <c r="AS399" s="126" t="str">
        <f t="shared" si="190"/>
        <v/>
      </c>
      <c r="AT399" s="127">
        <v>1730</v>
      </c>
      <c r="AU399" s="128"/>
      <c r="AV399" s="129"/>
      <c r="AW399" s="126" t="str">
        <f t="shared" si="191"/>
        <v/>
      </c>
      <c r="AX399" s="126" t="str">
        <f t="shared" si="192"/>
        <v/>
      </c>
      <c r="AY399" s="64" t="str">
        <f t="shared" si="193"/>
        <v/>
      </c>
      <c r="AZ399" s="97"/>
      <c r="BA399" s="68"/>
      <c r="BB399" s="68"/>
      <c r="BC399" s="68"/>
      <c r="BD399" s="68"/>
      <c r="BE399" s="15"/>
      <c r="BF399" s="5">
        <f t="shared" si="194"/>
        <v>17525</v>
      </c>
      <c r="BG399" s="41">
        <v>10860</v>
      </c>
      <c r="BH399" s="42"/>
      <c r="BI399" s="42"/>
      <c r="BJ399" s="42">
        <v>1515</v>
      </c>
      <c r="BK399" s="42"/>
      <c r="BL399" s="42"/>
      <c r="BM399" s="15">
        <v>5150</v>
      </c>
    </row>
    <row r="400" spans="1:65" outlineLevel="5">
      <c r="A400" s="22">
        <f t="shared" si="179"/>
        <v>12</v>
      </c>
      <c r="B400" s="9">
        <f t="shared" si="163"/>
        <v>44535</v>
      </c>
      <c r="C400" s="51">
        <v>353919</v>
      </c>
      <c r="D400" s="64">
        <f t="shared" si="184"/>
        <v>35.5</v>
      </c>
      <c r="E400" s="12">
        <v>39</v>
      </c>
      <c r="F400" s="12">
        <v>35</v>
      </c>
      <c r="G400" s="12">
        <v>35</v>
      </c>
      <c r="H400" s="12">
        <v>35</v>
      </c>
      <c r="I400" s="12">
        <v>38</v>
      </c>
      <c r="J400" s="12">
        <v>34</v>
      </c>
      <c r="K400" s="12">
        <v>34</v>
      </c>
      <c r="L400" s="12">
        <v>34</v>
      </c>
      <c r="M400" s="74" t="str">
        <f t="shared" si="185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86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87"/>
        <v/>
      </c>
      <c r="AF400" s="41"/>
      <c r="AG400" s="41"/>
      <c r="AH400" s="41"/>
      <c r="AI400" s="41"/>
      <c r="AJ400" s="41"/>
      <c r="AK400" s="41"/>
      <c r="AL400" s="41"/>
      <c r="AM400" s="41"/>
      <c r="AN400" s="45">
        <f t="shared" si="188"/>
        <v>22.633371169125994</v>
      </c>
      <c r="AO400" s="41">
        <v>1762</v>
      </c>
      <c r="AP400" s="110"/>
      <c r="AQ400" s="111"/>
      <c r="AR400" s="126" t="str">
        <f t="shared" si="189"/>
        <v/>
      </c>
      <c r="AS400" s="126" t="str">
        <f t="shared" si="190"/>
        <v/>
      </c>
      <c r="AT400" s="127">
        <v>1772</v>
      </c>
      <c r="AU400" s="128"/>
      <c r="AV400" s="129"/>
      <c r="AW400" s="126" t="str">
        <f t="shared" si="191"/>
        <v/>
      </c>
      <c r="AX400" s="126" t="str">
        <f t="shared" si="192"/>
        <v/>
      </c>
      <c r="AY400" s="64" t="str">
        <f t="shared" si="193"/>
        <v/>
      </c>
      <c r="AZ400" s="97"/>
      <c r="BA400" s="68"/>
      <c r="BB400" s="68"/>
      <c r="BC400" s="68"/>
      <c r="BD400" s="68"/>
      <c r="BE400" s="15"/>
      <c r="BF400" s="5">
        <f t="shared" si="194"/>
        <v>15890</v>
      </c>
      <c r="BG400" s="41">
        <v>10870</v>
      </c>
      <c r="BH400" s="42"/>
      <c r="BI400" s="42"/>
      <c r="BJ400" s="42">
        <v>0</v>
      </c>
      <c r="BK400" s="42"/>
      <c r="BL400" s="42"/>
      <c r="BM400" s="15">
        <v>5020</v>
      </c>
    </row>
    <row r="401" spans="1:65" outlineLevel="5">
      <c r="A401" s="22">
        <f t="shared" si="179"/>
        <v>12</v>
      </c>
      <c r="B401" s="9">
        <f t="shared" si="163"/>
        <v>44536</v>
      </c>
      <c r="C401" s="51">
        <v>361025</v>
      </c>
      <c r="D401" s="64">
        <f t="shared" si="184"/>
        <v>35.5</v>
      </c>
      <c r="E401" s="12">
        <v>39</v>
      </c>
      <c r="F401" s="12">
        <v>35</v>
      </c>
      <c r="G401" s="12">
        <v>35</v>
      </c>
      <c r="H401" s="12">
        <v>35</v>
      </c>
      <c r="I401" s="12">
        <v>38</v>
      </c>
      <c r="J401" s="12">
        <v>34</v>
      </c>
      <c r="K401" s="12">
        <v>34</v>
      </c>
      <c r="L401" s="12">
        <v>34</v>
      </c>
      <c r="M401" s="74" t="str">
        <f t="shared" si="185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86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87"/>
        <v/>
      </c>
      <c r="AF401" s="41"/>
      <c r="AG401" s="41"/>
      <c r="AH401" s="41"/>
      <c r="AI401" s="41"/>
      <c r="AJ401" s="41"/>
      <c r="AK401" s="41"/>
      <c r="AL401" s="41"/>
      <c r="AM401" s="41"/>
      <c r="AN401" s="45">
        <f t="shared" si="188"/>
        <v>22.972350230414747</v>
      </c>
      <c r="AO401" s="41">
        <v>1736</v>
      </c>
      <c r="AP401" s="110"/>
      <c r="AQ401" s="111"/>
      <c r="AR401" s="126" t="str">
        <f t="shared" si="189"/>
        <v/>
      </c>
      <c r="AS401" s="126" t="str">
        <f t="shared" si="190"/>
        <v/>
      </c>
      <c r="AT401" s="127">
        <v>1634</v>
      </c>
      <c r="AU401" s="128"/>
      <c r="AV401" s="129"/>
      <c r="AW401" s="126" t="str">
        <f t="shared" si="191"/>
        <v/>
      </c>
      <c r="AX401" s="126" t="str">
        <f t="shared" si="192"/>
        <v/>
      </c>
      <c r="AY401" s="64" t="str">
        <f t="shared" si="193"/>
        <v/>
      </c>
      <c r="AZ401" s="97">
        <v>80.8</v>
      </c>
      <c r="BA401" s="68"/>
      <c r="BB401" s="68"/>
      <c r="BC401" s="68"/>
      <c r="BD401" s="68"/>
      <c r="BE401" s="15"/>
      <c r="BF401" s="5">
        <f t="shared" si="194"/>
        <v>17165</v>
      </c>
      <c r="BG401" s="41">
        <v>10900</v>
      </c>
      <c r="BH401" s="42"/>
      <c r="BI401" s="42"/>
      <c r="BJ401" s="42">
        <v>1185</v>
      </c>
      <c r="BK401" s="42"/>
      <c r="BL401" s="42"/>
      <c r="BM401" s="15">
        <v>5080</v>
      </c>
    </row>
    <row r="402" spans="1:65" outlineLevel="5">
      <c r="A402" s="22">
        <f t="shared" si="179"/>
        <v>12</v>
      </c>
      <c r="B402" s="9">
        <f t="shared" si="163"/>
        <v>44537</v>
      </c>
      <c r="C402" s="51">
        <v>365536</v>
      </c>
      <c r="D402" s="64">
        <f t="shared" si="184"/>
        <v>35.5</v>
      </c>
      <c r="E402" s="12">
        <v>39</v>
      </c>
      <c r="F402" s="12">
        <v>35</v>
      </c>
      <c r="G402" s="12">
        <v>35</v>
      </c>
      <c r="H402" s="12">
        <v>35</v>
      </c>
      <c r="I402" s="12">
        <v>38</v>
      </c>
      <c r="J402" s="12">
        <v>34</v>
      </c>
      <c r="K402" s="12">
        <v>34</v>
      </c>
      <c r="L402" s="12">
        <v>34</v>
      </c>
      <c r="M402" s="74" t="str">
        <f t="shared" si="185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86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87"/>
        <v/>
      </c>
      <c r="AF402" s="41"/>
      <c r="AG402" s="41"/>
      <c r="AH402" s="41"/>
      <c r="AI402" s="41"/>
      <c r="AJ402" s="41"/>
      <c r="AK402" s="41"/>
      <c r="AL402" s="41"/>
      <c r="AM402" s="41"/>
      <c r="AN402" s="45">
        <f t="shared" si="188"/>
        <v>30.350076103500761</v>
      </c>
      <c r="AO402" s="41">
        <v>1314</v>
      </c>
      <c r="AP402" s="110"/>
      <c r="AQ402" s="111"/>
      <c r="AR402" s="126" t="str">
        <f t="shared" si="189"/>
        <v/>
      </c>
      <c r="AS402" s="126" t="str">
        <f t="shared" si="190"/>
        <v/>
      </c>
      <c r="AT402" s="127">
        <v>1226</v>
      </c>
      <c r="AU402" s="128"/>
      <c r="AV402" s="129"/>
      <c r="AW402" s="126" t="str">
        <f t="shared" si="191"/>
        <v/>
      </c>
      <c r="AX402" s="126" t="str">
        <f t="shared" si="192"/>
        <v/>
      </c>
      <c r="AY402" s="64" t="str">
        <f t="shared" si="193"/>
        <v/>
      </c>
      <c r="AZ402" s="97">
        <v>80.099999999999994</v>
      </c>
      <c r="BA402" s="68"/>
      <c r="BB402" s="68"/>
      <c r="BC402" s="68"/>
      <c r="BD402" s="68"/>
      <c r="BE402" s="15"/>
      <c r="BF402" s="5">
        <f t="shared" si="194"/>
        <v>16110</v>
      </c>
      <c r="BG402" s="41">
        <v>10930</v>
      </c>
      <c r="BH402" s="42"/>
      <c r="BI402" s="42"/>
      <c r="BJ402" s="42">
        <v>0</v>
      </c>
      <c r="BK402" s="42"/>
      <c r="BL402" s="42"/>
      <c r="BM402" s="15">
        <v>5180</v>
      </c>
    </row>
    <row r="403" spans="1:65" outlineLevel="5">
      <c r="A403" s="22">
        <f t="shared" si="179"/>
        <v>12</v>
      </c>
      <c r="B403" s="9">
        <f t="shared" si="163"/>
        <v>44538</v>
      </c>
      <c r="C403" s="51">
        <v>357322</v>
      </c>
      <c r="D403" s="64">
        <f t="shared" si="184"/>
        <v>35.5</v>
      </c>
      <c r="E403" s="12">
        <v>39</v>
      </c>
      <c r="F403" s="12">
        <v>35</v>
      </c>
      <c r="G403" s="12">
        <v>35</v>
      </c>
      <c r="H403" s="12">
        <v>35</v>
      </c>
      <c r="I403" s="12">
        <v>38</v>
      </c>
      <c r="J403" s="12">
        <v>34</v>
      </c>
      <c r="K403" s="12">
        <v>34</v>
      </c>
      <c r="L403" s="12">
        <v>34</v>
      </c>
      <c r="M403" s="74" t="str">
        <f t="shared" si="185"/>
        <v/>
      </c>
      <c r="N403" s="83"/>
      <c r="O403" s="83"/>
      <c r="P403" s="83"/>
      <c r="Q403" s="83"/>
      <c r="R403" s="83"/>
      <c r="S403" s="83"/>
      <c r="T403" s="83"/>
      <c r="U403" s="83"/>
      <c r="V403" s="5" t="str">
        <f t="shared" si="186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87"/>
        <v/>
      </c>
      <c r="AF403" s="41"/>
      <c r="AG403" s="41"/>
      <c r="AH403" s="41"/>
      <c r="AI403" s="41"/>
      <c r="AJ403" s="41"/>
      <c r="AK403" s="41"/>
      <c r="AL403" s="41"/>
      <c r="AM403" s="41"/>
      <c r="AN403" s="45">
        <f t="shared" si="188"/>
        <v>29.584569732937684</v>
      </c>
      <c r="AO403" s="41">
        <v>1348</v>
      </c>
      <c r="AP403" s="110"/>
      <c r="AQ403" s="111"/>
      <c r="AR403" s="126" t="str">
        <f t="shared" si="189"/>
        <v/>
      </c>
      <c r="AS403" s="126" t="str">
        <f t="shared" si="190"/>
        <v/>
      </c>
      <c r="AT403" s="127">
        <v>1300</v>
      </c>
      <c r="AU403" s="128"/>
      <c r="AV403" s="129"/>
      <c r="AW403" s="126" t="str">
        <f t="shared" si="191"/>
        <v/>
      </c>
      <c r="AX403" s="126" t="str">
        <f t="shared" si="192"/>
        <v/>
      </c>
      <c r="AY403" s="64" t="str">
        <f t="shared" si="193"/>
        <v/>
      </c>
      <c r="AZ403" s="97">
        <v>79.599999999999994</v>
      </c>
      <c r="BA403" s="68"/>
      <c r="BB403" s="68"/>
      <c r="BC403" s="68"/>
      <c r="BD403" s="68"/>
      <c r="BE403" s="15"/>
      <c r="BF403" s="5">
        <f t="shared" si="194"/>
        <v>17433</v>
      </c>
      <c r="BG403" s="41">
        <v>10920</v>
      </c>
      <c r="BH403" s="42"/>
      <c r="BI403" s="42"/>
      <c r="BJ403" s="42">
        <v>1433</v>
      </c>
      <c r="BK403" s="42"/>
      <c r="BL403" s="42"/>
      <c r="BM403" s="15">
        <v>5080</v>
      </c>
    </row>
    <row r="404" spans="1:65" outlineLevel="5">
      <c r="A404" s="22">
        <f t="shared" si="179"/>
        <v>12</v>
      </c>
      <c r="B404" s="9">
        <f t="shared" si="163"/>
        <v>44539</v>
      </c>
      <c r="C404" s="51">
        <v>334609</v>
      </c>
      <c r="D404" s="64">
        <f t="shared" si="184"/>
        <v>35.799999999999997</v>
      </c>
      <c r="E404" s="12">
        <v>40</v>
      </c>
      <c r="F404" s="12">
        <v>35</v>
      </c>
      <c r="G404" s="12">
        <v>35</v>
      </c>
      <c r="H404" s="12">
        <v>35</v>
      </c>
      <c r="I404" s="12">
        <v>39</v>
      </c>
      <c r="J404" s="12">
        <v>34</v>
      </c>
      <c r="K404" s="12">
        <v>34</v>
      </c>
      <c r="L404" s="12">
        <v>34</v>
      </c>
      <c r="M404" s="74">
        <f t="shared" si="185"/>
        <v>7.2</v>
      </c>
      <c r="N404" s="83">
        <v>7.29</v>
      </c>
      <c r="O404" s="83">
        <v>7.17</v>
      </c>
      <c r="P404" s="83">
        <v>7.21</v>
      </c>
      <c r="Q404" s="83">
        <v>7.26</v>
      </c>
      <c r="R404" s="83">
        <v>7.26</v>
      </c>
      <c r="S404" s="83">
        <v>7.2</v>
      </c>
      <c r="T404" s="83"/>
      <c r="U404" s="83"/>
      <c r="V404" s="5" t="str">
        <f t="shared" si="186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87"/>
        <v/>
      </c>
      <c r="AF404" s="41"/>
      <c r="AG404" s="41"/>
      <c r="AH404" s="41"/>
      <c r="AI404" s="41"/>
      <c r="AJ404" s="41"/>
      <c r="AK404" s="41"/>
      <c r="AL404" s="41"/>
      <c r="AM404" s="41"/>
      <c r="AN404" s="45">
        <f t="shared" si="188"/>
        <v>32.370129870129873</v>
      </c>
      <c r="AO404" s="41">
        <v>1232</v>
      </c>
      <c r="AP404" s="110">
        <v>3.04</v>
      </c>
      <c r="AQ404" s="111">
        <v>2.17</v>
      </c>
      <c r="AR404" s="126">
        <f t="shared" si="189"/>
        <v>71.381578947368425</v>
      </c>
      <c r="AS404" s="126">
        <f t="shared" si="190"/>
        <v>28.618421052631575</v>
      </c>
      <c r="AT404" s="127">
        <v>1313</v>
      </c>
      <c r="AU404" s="128">
        <v>2.29</v>
      </c>
      <c r="AV404" s="129">
        <v>1.22</v>
      </c>
      <c r="AW404" s="126">
        <f t="shared" si="191"/>
        <v>53.275109170305676</v>
      </c>
      <c r="AX404" s="126">
        <f t="shared" si="192"/>
        <v>46.724890829694324</v>
      </c>
      <c r="AY404" s="64">
        <f t="shared" si="193"/>
        <v>54.287437012791258</v>
      </c>
      <c r="AZ404" s="97">
        <v>79.5</v>
      </c>
      <c r="BA404" s="68"/>
      <c r="BB404" s="68"/>
      <c r="BC404" s="68"/>
      <c r="BD404" s="68"/>
      <c r="BE404" s="15"/>
      <c r="BF404" s="5">
        <f t="shared" si="194"/>
        <v>16307</v>
      </c>
      <c r="BG404" s="41">
        <v>10920</v>
      </c>
      <c r="BH404" s="42"/>
      <c r="BI404" s="42"/>
      <c r="BJ404" s="42">
        <v>2887</v>
      </c>
      <c r="BK404" s="42"/>
      <c r="BL404" s="42"/>
      <c r="BM404" s="15">
        <v>2500</v>
      </c>
    </row>
    <row r="405" spans="1:65" outlineLevel="5">
      <c r="A405" s="22">
        <f t="shared" si="179"/>
        <v>12</v>
      </c>
      <c r="B405" s="9">
        <f t="shared" si="163"/>
        <v>44540</v>
      </c>
      <c r="C405" s="51">
        <v>369188</v>
      </c>
      <c r="D405" s="64">
        <f t="shared" si="184"/>
        <v>35.799999999999997</v>
      </c>
      <c r="E405" s="12">
        <v>40</v>
      </c>
      <c r="F405" s="12">
        <v>35</v>
      </c>
      <c r="G405" s="12">
        <v>35</v>
      </c>
      <c r="H405" s="12">
        <v>35</v>
      </c>
      <c r="I405" s="12">
        <v>39</v>
      </c>
      <c r="J405" s="12">
        <v>34</v>
      </c>
      <c r="K405" s="12">
        <v>34</v>
      </c>
      <c r="L405" s="12">
        <v>34</v>
      </c>
      <c r="M405" s="74" t="str">
        <f t="shared" si="185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86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87"/>
        <v/>
      </c>
      <c r="AF405" s="41"/>
      <c r="AG405" s="41"/>
      <c r="AH405" s="41"/>
      <c r="AI405" s="41"/>
      <c r="AJ405" s="41"/>
      <c r="AK405" s="41"/>
      <c r="AL405" s="41"/>
      <c r="AM405" s="41"/>
      <c r="AN405" s="45">
        <f t="shared" si="188"/>
        <v>26.927751519243753</v>
      </c>
      <c r="AO405" s="41">
        <v>1481</v>
      </c>
      <c r="AP405" s="110"/>
      <c r="AQ405" s="111"/>
      <c r="AR405" s="126" t="str">
        <f t="shared" si="189"/>
        <v/>
      </c>
      <c r="AS405" s="126" t="str">
        <f t="shared" si="190"/>
        <v/>
      </c>
      <c r="AT405" s="127">
        <v>1481</v>
      </c>
      <c r="AU405" s="128"/>
      <c r="AV405" s="129"/>
      <c r="AW405" s="126" t="str">
        <f t="shared" si="191"/>
        <v/>
      </c>
      <c r="AX405" s="126" t="str">
        <f t="shared" si="192"/>
        <v/>
      </c>
      <c r="AY405" s="64" t="str">
        <f t="shared" si="193"/>
        <v/>
      </c>
      <c r="AZ405" s="97">
        <v>79.400000000000006</v>
      </c>
      <c r="BA405" s="68"/>
      <c r="BB405" s="68"/>
      <c r="BC405" s="68"/>
      <c r="BD405" s="68"/>
      <c r="BE405" s="15"/>
      <c r="BF405" s="5">
        <f t="shared" si="194"/>
        <v>15654</v>
      </c>
      <c r="BG405" s="41">
        <v>10930</v>
      </c>
      <c r="BH405" s="42"/>
      <c r="BI405" s="42"/>
      <c r="BJ405" s="42">
        <v>3174</v>
      </c>
      <c r="BK405" s="42"/>
      <c r="BL405" s="42"/>
      <c r="BM405" s="15">
        <v>1550</v>
      </c>
    </row>
    <row r="406" spans="1:65" outlineLevel="5">
      <c r="A406" s="22">
        <f t="shared" si="179"/>
        <v>12</v>
      </c>
      <c r="B406" s="9">
        <f t="shared" si="163"/>
        <v>44541</v>
      </c>
      <c r="C406" s="51">
        <v>358972</v>
      </c>
      <c r="D406" s="64">
        <f t="shared" si="184"/>
        <v>36</v>
      </c>
      <c r="E406" s="12">
        <v>41</v>
      </c>
      <c r="F406" s="12">
        <v>35</v>
      </c>
      <c r="G406" s="12">
        <v>35</v>
      </c>
      <c r="H406" s="12">
        <v>35</v>
      </c>
      <c r="I406" s="12">
        <v>40</v>
      </c>
      <c r="J406" s="12">
        <v>34</v>
      </c>
      <c r="K406" s="12">
        <v>34</v>
      </c>
      <c r="L406" s="12">
        <v>34</v>
      </c>
      <c r="M406" s="74" t="str">
        <f t="shared" si="185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86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87"/>
        <v/>
      </c>
      <c r="AF406" s="41"/>
      <c r="AG406" s="41"/>
      <c r="AH406" s="41"/>
      <c r="AI406" s="41"/>
      <c r="AJ406" s="41"/>
      <c r="AK406" s="41"/>
      <c r="AL406" s="41"/>
      <c r="AM406" s="41"/>
      <c r="AN406" s="45">
        <f t="shared" si="188"/>
        <v>24.6020974706971</v>
      </c>
      <c r="AO406" s="41">
        <v>1621</v>
      </c>
      <c r="AP406" s="110"/>
      <c r="AQ406" s="111"/>
      <c r="AR406" s="126" t="str">
        <f t="shared" si="189"/>
        <v/>
      </c>
      <c r="AS406" s="126" t="str">
        <f t="shared" si="190"/>
        <v/>
      </c>
      <c r="AT406" s="127">
        <v>1704</v>
      </c>
      <c r="AU406" s="128"/>
      <c r="AV406" s="129"/>
      <c r="AW406" s="126" t="str">
        <f t="shared" si="191"/>
        <v/>
      </c>
      <c r="AX406" s="126" t="str">
        <f t="shared" si="192"/>
        <v/>
      </c>
      <c r="AY406" s="64" t="str">
        <f t="shared" si="193"/>
        <v/>
      </c>
      <c r="AZ406" s="97"/>
      <c r="BA406" s="68"/>
      <c r="BB406" s="68"/>
      <c r="BC406" s="68"/>
      <c r="BD406" s="68"/>
      <c r="BE406" s="15"/>
      <c r="BF406" s="5">
        <f t="shared" si="194"/>
        <v>14865</v>
      </c>
      <c r="BG406" s="41">
        <v>10310</v>
      </c>
      <c r="BH406" s="42"/>
      <c r="BI406" s="42"/>
      <c r="BJ406" s="42">
        <v>55</v>
      </c>
      <c r="BK406" s="42"/>
      <c r="BL406" s="42"/>
      <c r="BM406" s="15">
        <v>4500</v>
      </c>
    </row>
    <row r="407" spans="1:65" outlineLevel="5">
      <c r="A407" s="22">
        <f t="shared" si="179"/>
        <v>12</v>
      </c>
      <c r="B407" s="9">
        <f t="shared" si="163"/>
        <v>44542</v>
      </c>
      <c r="C407" s="51">
        <v>341466</v>
      </c>
      <c r="D407" s="64">
        <f t="shared" si="184"/>
        <v>35.799999999999997</v>
      </c>
      <c r="E407" s="12">
        <v>40</v>
      </c>
      <c r="F407" s="12">
        <v>35</v>
      </c>
      <c r="G407" s="12">
        <v>35</v>
      </c>
      <c r="H407" s="12">
        <v>35</v>
      </c>
      <c r="I407" s="12">
        <v>39</v>
      </c>
      <c r="J407" s="12">
        <v>34</v>
      </c>
      <c r="K407" s="12">
        <v>34</v>
      </c>
      <c r="L407" s="12">
        <v>34</v>
      </c>
      <c r="M407" s="74" t="str">
        <f t="shared" si="185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86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87"/>
        <v/>
      </c>
      <c r="AF407" s="41"/>
      <c r="AG407" s="41"/>
      <c r="AH407" s="41"/>
      <c r="AI407" s="41"/>
      <c r="AJ407" s="41"/>
      <c r="AK407" s="41"/>
      <c r="AL407" s="41"/>
      <c r="AM407" s="41"/>
      <c r="AN407" s="45">
        <f t="shared" si="188"/>
        <v>22.893226176808266</v>
      </c>
      <c r="AO407" s="41">
        <v>1742</v>
      </c>
      <c r="AP407" s="110"/>
      <c r="AQ407" s="111"/>
      <c r="AR407" s="126" t="str">
        <f t="shared" si="189"/>
        <v/>
      </c>
      <c r="AS407" s="126" t="str">
        <f t="shared" si="190"/>
        <v/>
      </c>
      <c r="AT407" s="127">
        <v>1718</v>
      </c>
      <c r="AU407" s="128"/>
      <c r="AV407" s="129"/>
      <c r="AW407" s="126" t="str">
        <f t="shared" si="191"/>
        <v/>
      </c>
      <c r="AX407" s="126" t="str">
        <f t="shared" si="192"/>
        <v/>
      </c>
      <c r="AY407" s="64" t="str">
        <f t="shared" si="193"/>
        <v/>
      </c>
      <c r="AZ407" s="97"/>
      <c r="BA407" s="68"/>
      <c r="BB407" s="68"/>
      <c r="BC407" s="68"/>
      <c r="BD407" s="68"/>
      <c r="BE407" s="15"/>
      <c r="BF407" s="5">
        <f t="shared" si="194"/>
        <v>16605</v>
      </c>
      <c r="BG407" s="41">
        <v>10910</v>
      </c>
      <c r="BH407" s="42"/>
      <c r="BI407" s="42"/>
      <c r="BJ407" s="42">
        <v>2415</v>
      </c>
      <c r="BK407" s="42"/>
      <c r="BL407" s="42"/>
      <c r="BM407" s="15">
        <v>3280</v>
      </c>
    </row>
    <row r="408" spans="1:65" outlineLevel="5">
      <c r="A408" s="22">
        <f t="shared" si="179"/>
        <v>12</v>
      </c>
      <c r="B408" s="9">
        <f t="shared" si="163"/>
        <v>44543</v>
      </c>
      <c r="C408" s="51">
        <v>353264</v>
      </c>
      <c r="D408" s="64">
        <f t="shared" si="184"/>
        <v>36</v>
      </c>
      <c r="E408" s="12">
        <v>41</v>
      </c>
      <c r="F408" s="12">
        <v>35</v>
      </c>
      <c r="G408" s="12">
        <v>35</v>
      </c>
      <c r="H408" s="12">
        <v>35</v>
      </c>
      <c r="I408" s="12">
        <v>40</v>
      </c>
      <c r="J408" s="12">
        <v>34</v>
      </c>
      <c r="K408" s="12">
        <v>34</v>
      </c>
      <c r="L408" s="12">
        <v>34</v>
      </c>
      <c r="M408" s="74" t="str">
        <f t="shared" si="185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86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87"/>
        <v/>
      </c>
      <c r="AF408" s="41"/>
      <c r="AG408" s="41"/>
      <c r="AH408" s="41"/>
      <c r="AI408" s="41"/>
      <c r="AJ408" s="41"/>
      <c r="AK408" s="41"/>
      <c r="AL408" s="41"/>
      <c r="AM408" s="41"/>
      <c r="AN408" s="45">
        <f t="shared" si="188"/>
        <v>30.442748091603054</v>
      </c>
      <c r="AO408" s="41">
        <v>1310</v>
      </c>
      <c r="AP408" s="110"/>
      <c r="AQ408" s="111"/>
      <c r="AR408" s="126" t="str">
        <f t="shared" si="189"/>
        <v/>
      </c>
      <c r="AS408" s="126" t="str">
        <f t="shared" si="190"/>
        <v/>
      </c>
      <c r="AT408" s="127">
        <v>1271</v>
      </c>
      <c r="AU408" s="128"/>
      <c r="AV408" s="129"/>
      <c r="AW408" s="126" t="str">
        <f t="shared" si="191"/>
        <v/>
      </c>
      <c r="AX408" s="126" t="str">
        <f t="shared" si="192"/>
        <v/>
      </c>
      <c r="AY408" s="64" t="str">
        <f t="shared" si="193"/>
        <v/>
      </c>
      <c r="AZ408" s="97"/>
      <c r="BA408" s="68"/>
      <c r="BB408" s="68"/>
      <c r="BC408" s="68"/>
      <c r="BD408" s="68"/>
      <c r="BE408" s="15"/>
      <c r="BF408" s="5">
        <f t="shared" si="194"/>
        <v>16448</v>
      </c>
      <c r="BG408" s="41">
        <v>10840</v>
      </c>
      <c r="BH408" s="42"/>
      <c r="BI408" s="42"/>
      <c r="BJ408" s="42">
        <v>4448</v>
      </c>
      <c r="BK408" s="42"/>
      <c r="BL408" s="42"/>
      <c r="BM408" s="15">
        <v>1160</v>
      </c>
    </row>
    <row r="409" spans="1:65" outlineLevel="5">
      <c r="A409" s="22">
        <f t="shared" si="179"/>
        <v>12</v>
      </c>
      <c r="B409" s="9">
        <f t="shared" si="163"/>
        <v>44544</v>
      </c>
      <c r="C409" s="51">
        <v>364345</v>
      </c>
      <c r="D409" s="64">
        <f t="shared" si="184"/>
        <v>36</v>
      </c>
      <c r="E409" s="12">
        <v>40</v>
      </c>
      <c r="F409" s="12">
        <v>35</v>
      </c>
      <c r="G409" s="12">
        <v>36</v>
      </c>
      <c r="H409" s="12">
        <v>35</v>
      </c>
      <c r="I409" s="12">
        <v>39</v>
      </c>
      <c r="J409" s="12">
        <v>34</v>
      </c>
      <c r="K409" s="12">
        <v>35</v>
      </c>
      <c r="L409" s="12">
        <v>34</v>
      </c>
      <c r="M409" s="74" t="str">
        <f t="shared" si="185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86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87"/>
        <v/>
      </c>
      <c r="AF409" s="41"/>
      <c r="AG409" s="41"/>
      <c r="AH409" s="41"/>
      <c r="AI409" s="41"/>
      <c r="AJ409" s="41"/>
      <c r="AK409" s="41"/>
      <c r="AL409" s="41"/>
      <c r="AM409" s="41"/>
      <c r="AN409" s="45">
        <f t="shared" si="188"/>
        <v>21.768558951965066</v>
      </c>
      <c r="AO409" s="41">
        <v>1832</v>
      </c>
      <c r="AP409" s="110"/>
      <c r="AQ409" s="111"/>
      <c r="AR409" s="126" t="str">
        <f t="shared" si="189"/>
        <v/>
      </c>
      <c r="AS409" s="126" t="str">
        <f t="shared" si="190"/>
        <v/>
      </c>
      <c r="AT409" s="127">
        <v>1846</v>
      </c>
      <c r="AU409" s="128"/>
      <c r="AV409" s="129"/>
      <c r="AW409" s="126" t="str">
        <f t="shared" si="191"/>
        <v/>
      </c>
      <c r="AX409" s="126" t="str">
        <f t="shared" si="192"/>
        <v/>
      </c>
      <c r="AY409" s="64" t="str">
        <f t="shared" si="193"/>
        <v/>
      </c>
      <c r="AZ409" s="97">
        <v>80.8</v>
      </c>
      <c r="BA409" s="68"/>
      <c r="BB409" s="68"/>
      <c r="BC409" s="68"/>
      <c r="BD409" s="68"/>
      <c r="BE409" s="15"/>
      <c r="BF409" s="5">
        <f t="shared" si="194"/>
        <v>16323</v>
      </c>
      <c r="BG409" s="41">
        <v>10850</v>
      </c>
      <c r="BH409" s="42"/>
      <c r="BI409" s="42"/>
      <c r="BJ409" s="42">
        <v>723</v>
      </c>
      <c r="BK409" s="42"/>
      <c r="BL409" s="42"/>
      <c r="BM409" s="15">
        <v>4750</v>
      </c>
    </row>
    <row r="410" spans="1:65" outlineLevel="5">
      <c r="A410" s="22">
        <f t="shared" si="179"/>
        <v>12</v>
      </c>
      <c r="B410" s="9">
        <f t="shared" si="163"/>
        <v>44545</v>
      </c>
      <c r="C410" s="51">
        <v>362127</v>
      </c>
      <c r="D410" s="64">
        <f t="shared" si="184"/>
        <v>35.799999999999997</v>
      </c>
      <c r="E410" s="12">
        <v>40</v>
      </c>
      <c r="F410" s="12">
        <v>35</v>
      </c>
      <c r="G410" s="12">
        <v>35</v>
      </c>
      <c r="H410" s="12">
        <v>35</v>
      </c>
      <c r="I410" s="12">
        <v>39</v>
      </c>
      <c r="J410" s="12">
        <v>34</v>
      </c>
      <c r="K410" s="12">
        <v>34</v>
      </c>
      <c r="L410" s="12">
        <v>34</v>
      </c>
      <c r="M410" s="74" t="str">
        <f t="shared" si="185"/>
        <v/>
      </c>
      <c r="N410" s="83"/>
      <c r="O410" s="83"/>
      <c r="P410" s="83"/>
      <c r="Q410" s="83"/>
      <c r="R410" s="83"/>
      <c r="S410" s="83"/>
      <c r="T410" s="83"/>
      <c r="U410" s="83"/>
      <c r="V410" s="5" t="str">
        <f t="shared" si="186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87"/>
        <v/>
      </c>
      <c r="AF410" s="41"/>
      <c r="AG410" s="41"/>
      <c r="AH410" s="41"/>
      <c r="AI410" s="41"/>
      <c r="AJ410" s="41"/>
      <c r="AK410" s="41"/>
      <c r="AL410" s="41"/>
      <c r="AM410" s="41"/>
      <c r="AN410" s="45">
        <f t="shared" si="188"/>
        <v>23.639596917605218</v>
      </c>
      <c r="AO410" s="41">
        <v>1687</v>
      </c>
      <c r="AP410" s="110"/>
      <c r="AQ410" s="111"/>
      <c r="AR410" s="126" t="str">
        <f t="shared" si="189"/>
        <v/>
      </c>
      <c r="AS410" s="126" t="str">
        <f t="shared" si="190"/>
        <v/>
      </c>
      <c r="AT410" s="127">
        <v>1740</v>
      </c>
      <c r="AU410" s="128"/>
      <c r="AV410" s="129"/>
      <c r="AW410" s="126" t="str">
        <f t="shared" si="191"/>
        <v/>
      </c>
      <c r="AX410" s="126" t="str">
        <f t="shared" si="192"/>
        <v/>
      </c>
      <c r="AY410" s="64" t="str">
        <f t="shared" si="193"/>
        <v/>
      </c>
      <c r="AZ410" s="97">
        <v>80.3</v>
      </c>
      <c r="BA410" s="68"/>
      <c r="BB410" s="68"/>
      <c r="BC410" s="68"/>
      <c r="BD410" s="68"/>
      <c r="BE410" s="15"/>
      <c r="BF410" s="5">
        <f t="shared" si="194"/>
        <v>18791</v>
      </c>
      <c r="BG410" s="41">
        <v>10870</v>
      </c>
      <c r="BH410" s="42"/>
      <c r="BI410" s="42"/>
      <c r="BJ410" s="42">
        <v>2761</v>
      </c>
      <c r="BK410" s="42"/>
      <c r="BL410" s="42"/>
      <c r="BM410" s="15">
        <v>5160</v>
      </c>
    </row>
    <row r="411" spans="1:65" outlineLevel="5">
      <c r="A411" s="22">
        <f t="shared" si="179"/>
        <v>12</v>
      </c>
      <c r="B411" s="9">
        <f t="shared" si="163"/>
        <v>44546</v>
      </c>
      <c r="C411" s="51">
        <v>381903</v>
      </c>
      <c r="D411" s="64">
        <f t="shared" si="184"/>
        <v>35.799999999999997</v>
      </c>
      <c r="E411" s="12">
        <v>40</v>
      </c>
      <c r="F411" s="12">
        <v>35</v>
      </c>
      <c r="G411" s="12">
        <v>35</v>
      </c>
      <c r="H411" s="12">
        <v>35</v>
      </c>
      <c r="I411" s="12">
        <v>39</v>
      </c>
      <c r="J411" s="12">
        <v>34</v>
      </c>
      <c r="K411" s="12">
        <v>34</v>
      </c>
      <c r="L411" s="12">
        <v>34</v>
      </c>
      <c r="M411" s="74">
        <f t="shared" si="185"/>
        <v>7.2</v>
      </c>
      <c r="N411" s="83">
        <v>7.28</v>
      </c>
      <c r="O411" s="83">
        <v>7.2</v>
      </c>
      <c r="P411" s="83">
        <v>7.24</v>
      </c>
      <c r="Q411" s="83">
        <v>7.27</v>
      </c>
      <c r="R411" s="83">
        <v>7.24</v>
      </c>
      <c r="S411" s="83">
        <v>7.24</v>
      </c>
      <c r="T411" s="83"/>
      <c r="U411" s="83"/>
      <c r="V411" s="5" t="str">
        <f t="shared" si="186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87"/>
        <v/>
      </c>
      <c r="AF411" s="41"/>
      <c r="AG411" s="41"/>
      <c r="AH411" s="41"/>
      <c r="AI411" s="41"/>
      <c r="AJ411" s="41"/>
      <c r="AK411" s="41"/>
      <c r="AL411" s="41"/>
      <c r="AM411" s="41"/>
      <c r="AN411" s="45">
        <f t="shared" si="188"/>
        <v>21.360471344402786</v>
      </c>
      <c r="AO411" s="41">
        <v>1867</v>
      </c>
      <c r="AP411" s="110">
        <v>2.88</v>
      </c>
      <c r="AQ411" s="111">
        <v>2.0699999999999998</v>
      </c>
      <c r="AR411" s="126">
        <f t="shared" si="189"/>
        <v>71.875</v>
      </c>
      <c r="AS411" s="126">
        <f t="shared" si="190"/>
        <v>28.125</v>
      </c>
      <c r="AT411" s="127">
        <v>1830</v>
      </c>
      <c r="AU411" s="128">
        <v>2.36</v>
      </c>
      <c r="AV411" s="129">
        <v>1.2</v>
      </c>
      <c r="AW411" s="126">
        <f t="shared" si="191"/>
        <v>50.847457627118644</v>
      </c>
      <c r="AX411" s="126">
        <f t="shared" si="192"/>
        <v>49.152542372881356</v>
      </c>
      <c r="AY411" s="64">
        <f t="shared" si="193"/>
        <v>59.520239880059968</v>
      </c>
      <c r="AZ411" s="97">
        <v>80</v>
      </c>
      <c r="BA411" s="68"/>
      <c r="BB411" s="68"/>
      <c r="BC411" s="68"/>
      <c r="BD411" s="68"/>
      <c r="BE411" s="15"/>
      <c r="BF411" s="5">
        <f t="shared" si="194"/>
        <v>18832</v>
      </c>
      <c r="BG411" s="41">
        <v>10890</v>
      </c>
      <c r="BH411" s="42"/>
      <c r="BI411" s="42"/>
      <c r="BJ411" s="42">
        <v>3072</v>
      </c>
      <c r="BK411" s="42"/>
      <c r="BL411" s="42"/>
      <c r="BM411" s="15">
        <v>4870</v>
      </c>
    </row>
    <row r="412" spans="1:65" outlineLevel="5">
      <c r="A412" s="22">
        <f t="shared" si="179"/>
        <v>12</v>
      </c>
      <c r="B412" s="9">
        <f t="shared" si="163"/>
        <v>44547</v>
      </c>
      <c r="C412" s="51">
        <v>361463</v>
      </c>
      <c r="D412" s="64">
        <f t="shared" si="184"/>
        <v>35.799999999999997</v>
      </c>
      <c r="E412" s="12">
        <v>40</v>
      </c>
      <c r="F412" s="12">
        <v>35</v>
      </c>
      <c r="G412" s="12">
        <v>35</v>
      </c>
      <c r="H412" s="12">
        <v>35</v>
      </c>
      <c r="I412" s="12">
        <v>39</v>
      </c>
      <c r="J412" s="12">
        <v>34</v>
      </c>
      <c r="K412" s="12">
        <v>34</v>
      </c>
      <c r="L412" s="12">
        <v>34</v>
      </c>
      <c r="M412" s="74" t="str">
        <f t="shared" si="185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86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87"/>
        <v/>
      </c>
      <c r="AF412" s="41"/>
      <c r="AG412" s="41"/>
      <c r="AH412" s="41"/>
      <c r="AI412" s="41"/>
      <c r="AJ412" s="41"/>
      <c r="AK412" s="41"/>
      <c r="AL412" s="41"/>
      <c r="AM412" s="41"/>
      <c r="AN412" s="45">
        <f t="shared" si="188"/>
        <v>20.050276520864756</v>
      </c>
      <c r="AO412" s="41">
        <v>1989</v>
      </c>
      <c r="AP412" s="110"/>
      <c r="AQ412" s="111"/>
      <c r="AR412" s="126" t="str">
        <f t="shared" si="189"/>
        <v/>
      </c>
      <c r="AS412" s="126" t="str">
        <f t="shared" si="190"/>
        <v/>
      </c>
      <c r="AT412" s="127">
        <v>1877</v>
      </c>
      <c r="AU412" s="128"/>
      <c r="AV412" s="129"/>
      <c r="AW412" s="126" t="str">
        <f t="shared" si="191"/>
        <v/>
      </c>
      <c r="AX412" s="126" t="str">
        <f t="shared" si="192"/>
        <v/>
      </c>
      <c r="AY412" s="64" t="str">
        <f t="shared" si="193"/>
        <v/>
      </c>
      <c r="AZ412" s="97">
        <v>79.099999999999994</v>
      </c>
      <c r="BA412" s="68"/>
      <c r="BB412" s="68"/>
      <c r="BC412" s="68"/>
      <c r="BD412" s="68"/>
      <c r="BE412" s="15"/>
      <c r="BF412" s="5">
        <f t="shared" si="194"/>
        <v>16325</v>
      </c>
      <c r="BG412" s="41">
        <v>10880</v>
      </c>
      <c r="BH412" s="42"/>
      <c r="BI412" s="42"/>
      <c r="BJ412" s="42">
        <v>285</v>
      </c>
      <c r="BK412" s="42"/>
      <c r="BL412" s="42"/>
      <c r="BM412" s="15">
        <v>5160</v>
      </c>
    </row>
    <row r="413" spans="1:65" outlineLevel="5">
      <c r="A413" s="22">
        <f t="shared" si="179"/>
        <v>12</v>
      </c>
      <c r="B413" s="9">
        <f t="shared" si="163"/>
        <v>44548</v>
      </c>
      <c r="C413" s="51">
        <v>337857</v>
      </c>
      <c r="D413" s="64">
        <f t="shared" si="184"/>
        <v>35.5</v>
      </c>
      <c r="E413" s="12">
        <v>39</v>
      </c>
      <c r="F413" s="12">
        <v>35</v>
      </c>
      <c r="G413" s="12">
        <v>35</v>
      </c>
      <c r="H413" s="12">
        <v>35</v>
      </c>
      <c r="I413" s="12">
        <v>38</v>
      </c>
      <c r="J413" s="12">
        <v>34</v>
      </c>
      <c r="K413" s="12">
        <v>34</v>
      </c>
      <c r="L413" s="12">
        <v>34</v>
      </c>
      <c r="M413" s="74" t="str">
        <f t="shared" si="185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86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87"/>
        <v/>
      </c>
      <c r="AF413" s="41"/>
      <c r="AG413" s="41"/>
      <c r="AH413" s="41"/>
      <c r="AI413" s="41"/>
      <c r="AJ413" s="41"/>
      <c r="AK413" s="41"/>
      <c r="AL413" s="41"/>
      <c r="AM413" s="41"/>
      <c r="AN413" s="45">
        <f t="shared" si="188"/>
        <v>20.110943015632881</v>
      </c>
      <c r="AO413" s="41">
        <v>1983</v>
      </c>
      <c r="AP413" s="110"/>
      <c r="AQ413" s="111"/>
      <c r="AR413" s="126" t="str">
        <f t="shared" si="189"/>
        <v/>
      </c>
      <c r="AS413" s="126" t="str">
        <f t="shared" si="190"/>
        <v/>
      </c>
      <c r="AT413" s="127">
        <v>1880</v>
      </c>
      <c r="AU413" s="128"/>
      <c r="AV413" s="129"/>
      <c r="AW413" s="126" t="str">
        <f t="shared" si="191"/>
        <v/>
      </c>
      <c r="AX413" s="126" t="str">
        <f t="shared" si="192"/>
        <v/>
      </c>
      <c r="AY413" s="64" t="str">
        <f t="shared" si="193"/>
        <v/>
      </c>
      <c r="AZ413" s="97"/>
      <c r="BA413" s="68"/>
      <c r="BB413" s="68"/>
      <c r="BC413" s="68"/>
      <c r="BD413" s="68"/>
      <c r="BE413" s="15"/>
      <c r="BF413" s="5">
        <f t="shared" si="194"/>
        <v>18677</v>
      </c>
      <c r="BG413" s="41">
        <v>10790</v>
      </c>
      <c r="BH413" s="42"/>
      <c r="BI413" s="42"/>
      <c r="BJ413" s="42">
        <v>3247</v>
      </c>
      <c r="BK413" s="42"/>
      <c r="BL413" s="42"/>
      <c r="BM413" s="15">
        <v>4640</v>
      </c>
    </row>
    <row r="414" spans="1:65" outlineLevel="5">
      <c r="A414" s="22">
        <f t="shared" si="179"/>
        <v>12</v>
      </c>
      <c r="B414" s="9">
        <f t="shared" si="163"/>
        <v>44549</v>
      </c>
      <c r="C414" s="51">
        <v>334578</v>
      </c>
      <c r="D414" s="64">
        <f t="shared" si="184"/>
        <v>35.299999999999997</v>
      </c>
      <c r="E414" s="12">
        <v>39</v>
      </c>
      <c r="F414" s="12">
        <v>35</v>
      </c>
      <c r="G414" s="12">
        <v>34</v>
      </c>
      <c r="H414" s="12">
        <v>35</v>
      </c>
      <c r="I414" s="12">
        <v>38</v>
      </c>
      <c r="J414" s="12">
        <v>34</v>
      </c>
      <c r="K414" s="12">
        <v>33</v>
      </c>
      <c r="L414" s="12">
        <v>34</v>
      </c>
      <c r="M414" s="74" t="str">
        <f t="shared" si="185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86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87"/>
        <v/>
      </c>
      <c r="AF414" s="41"/>
      <c r="AG414" s="41"/>
      <c r="AH414" s="41"/>
      <c r="AI414" s="41"/>
      <c r="AJ414" s="41"/>
      <c r="AK414" s="41"/>
      <c r="AL414" s="41"/>
      <c r="AM414" s="41"/>
      <c r="AN414" s="45">
        <f t="shared" si="188"/>
        <v>20.45128205128205</v>
      </c>
      <c r="AO414" s="41">
        <v>1950</v>
      </c>
      <c r="AP414" s="110"/>
      <c r="AQ414" s="111"/>
      <c r="AR414" s="126" t="str">
        <f t="shared" si="189"/>
        <v/>
      </c>
      <c r="AS414" s="126" t="str">
        <f t="shared" si="190"/>
        <v/>
      </c>
      <c r="AT414" s="127">
        <v>1881</v>
      </c>
      <c r="AU414" s="128"/>
      <c r="AV414" s="129"/>
      <c r="AW414" s="126" t="str">
        <f t="shared" si="191"/>
        <v/>
      </c>
      <c r="AX414" s="126" t="str">
        <f t="shared" si="192"/>
        <v/>
      </c>
      <c r="AY414" s="64" t="str">
        <f t="shared" si="193"/>
        <v/>
      </c>
      <c r="AZ414" s="97"/>
      <c r="BA414" s="68"/>
      <c r="BB414" s="68"/>
      <c r="BC414" s="68"/>
      <c r="BD414" s="68"/>
      <c r="BE414" s="15"/>
      <c r="BF414" s="5">
        <f t="shared" si="194"/>
        <v>16929</v>
      </c>
      <c r="BG414" s="41">
        <v>10840</v>
      </c>
      <c r="BH414" s="42"/>
      <c r="BI414" s="42"/>
      <c r="BJ414" s="42">
        <v>1519</v>
      </c>
      <c r="BK414" s="42"/>
      <c r="BL414" s="42"/>
      <c r="BM414" s="15">
        <v>4570</v>
      </c>
    </row>
    <row r="415" spans="1:65" outlineLevel="5">
      <c r="A415" s="22">
        <f t="shared" si="179"/>
        <v>12</v>
      </c>
      <c r="B415" s="9">
        <f t="shared" si="163"/>
        <v>44550</v>
      </c>
      <c r="C415" s="51">
        <v>342388</v>
      </c>
      <c r="D415" s="64">
        <f t="shared" si="184"/>
        <v>35.299999999999997</v>
      </c>
      <c r="E415" s="12">
        <v>39</v>
      </c>
      <c r="F415" s="12">
        <v>35</v>
      </c>
      <c r="G415" s="12">
        <v>34</v>
      </c>
      <c r="H415" s="12">
        <v>35</v>
      </c>
      <c r="I415" s="12">
        <v>38</v>
      </c>
      <c r="J415" s="12">
        <v>34</v>
      </c>
      <c r="K415" s="12">
        <v>33</v>
      </c>
      <c r="L415" s="12">
        <v>34</v>
      </c>
      <c r="M415" s="74" t="str">
        <f t="shared" si="185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86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87"/>
        <v/>
      </c>
      <c r="AF415" s="41"/>
      <c r="AG415" s="41"/>
      <c r="AH415" s="41"/>
      <c r="AI415" s="41"/>
      <c r="AJ415" s="41"/>
      <c r="AK415" s="41"/>
      <c r="AL415" s="41"/>
      <c r="AM415" s="41"/>
      <c r="AN415" s="45">
        <f t="shared" si="188"/>
        <v>22.467605633802815</v>
      </c>
      <c r="AO415" s="41">
        <v>1775</v>
      </c>
      <c r="AP415" s="110"/>
      <c r="AQ415" s="111"/>
      <c r="AR415" s="126" t="str">
        <f t="shared" si="189"/>
        <v/>
      </c>
      <c r="AS415" s="126" t="str">
        <f t="shared" si="190"/>
        <v/>
      </c>
      <c r="AT415" s="127">
        <v>1887</v>
      </c>
      <c r="AU415" s="128"/>
      <c r="AV415" s="129"/>
      <c r="AW415" s="126" t="str">
        <f t="shared" si="191"/>
        <v/>
      </c>
      <c r="AX415" s="126" t="str">
        <f t="shared" si="192"/>
        <v/>
      </c>
      <c r="AY415" s="64" t="str">
        <f t="shared" si="193"/>
        <v/>
      </c>
      <c r="AZ415" s="97">
        <v>80.8</v>
      </c>
      <c r="BA415" s="68"/>
      <c r="BB415" s="68"/>
      <c r="BC415" s="68"/>
      <c r="BD415" s="68"/>
      <c r="BE415" s="15"/>
      <c r="BF415" s="5">
        <f t="shared" si="194"/>
        <v>21371</v>
      </c>
      <c r="BG415" s="41">
        <v>10860</v>
      </c>
      <c r="BH415" s="42"/>
      <c r="BI415" s="42"/>
      <c r="BJ415" s="42">
        <v>8541</v>
      </c>
      <c r="BK415" s="42"/>
      <c r="BL415" s="42"/>
      <c r="BM415" s="15">
        <v>1970</v>
      </c>
    </row>
    <row r="416" spans="1:65" outlineLevel="5">
      <c r="A416" s="22">
        <f t="shared" si="179"/>
        <v>12</v>
      </c>
      <c r="B416" s="9">
        <f t="shared" ref="B416:B426" si="195">B415+1</f>
        <v>44551</v>
      </c>
      <c r="C416" s="51">
        <v>354328</v>
      </c>
      <c r="D416" s="64">
        <f t="shared" si="184"/>
        <v>34.799999999999997</v>
      </c>
      <c r="E416" s="12">
        <v>38</v>
      </c>
      <c r="F416" s="12">
        <v>35</v>
      </c>
      <c r="G416" s="12">
        <v>34</v>
      </c>
      <c r="H416" s="12">
        <v>34</v>
      </c>
      <c r="I416" s="12">
        <v>37</v>
      </c>
      <c r="J416" s="12">
        <v>34</v>
      </c>
      <c r="K416" s="12">
        <v>33</v>
      </c>
      <c r="L416" s="12">
        <v>33</v>
      </c>
      <c r="M416" s="74" t="str">
        <f t="shared" si="185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86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87"/>
        <v/>
      </c>
      <c r="AF416" s="41"/>
      <c r="AG416" s="41"/>
      <c r="AH416" s="41"/>
      <c r="AI416" s="41"/>
      <c r="AJ416" s="41"/>
      <c r="AK416" s="41"/>
      <c r="AL416" s="41"/>
      <c r="AM416" s="41"/>
      <c r="AN416" s="45">
        <f t="shared" si="188"/>
        <v>20.100806451612904</v>
      </c>
      <c r="AO416" s="41">
        <v>1984</v>
      </c>
      <c r="AP416" s="110"/>
      <c r="AQ416" s="111"/>
      <c r="AR416" s="126" t="str">
        <f t="shared" si="189"/>
        <v/>
      </c>
      <c r="AS416" s="126" t="str">
        <f t="shared" si="190"/>
        <v/>
      </c>
      <c r="AT416" s="127">
        <v>1892</v>
      </c>
      <c r="AU416" s="128"/>
      <c r="AV416" s="129"/>
      <c r="AW416" s="126" t="str">
        <f t="shared" si="191"/>
        <v/>
      </c>
      <c r="AX416" s="126" t="str">
        <f t="shared" si="192"/>
        <v/>
      </c>
      <c r="AY416" s="64" t="str">
        <f t="shared" si="193"/>
        <v/>
      </c>
      <c r="AZ416" s="97">
        <v>80</v>
      </c>
      <c r="BA416" s="68"/>
      <c r="BB416" s="68"/>
      <c r="BC416" s="68"/>
      <c r="BD416" s="68"/>
      <c r="BE416" s="15"/>
      <c r="BF416" s="5">
        <f t="shared" si="194"/>
        <v>14574</v>
      </c>
      <c r="BG416" s="41">
        <v>10890</v>
      </c>
      <c r="BH416" s="42"/>
      <c r="BI416" s="42"/>
      <c r="BJ416" s="42">
        <v>1974</v>
      </c>
      <c r="BK416" s="42"/>
      <c r="BL416" s="42"/>
      <c r="BM416" s="15">
        <v>1710</v>
      </c>
    </row>
    <row r="417" spans="1:65" outlineLevel="5">
      <c r="A417" s="22">
        <f t="shared" si="179"/>
        <v>12</v>
      </c>
      <c r="B417" s="9">
        <f t="shared" si="195"/>
        <v>44552</v>
      </c>
      <c r="C417" s="51">
        <v>357105</v>
      </c>
      <c r="D417" s="64">
        <f t="shared" si="184"/>
        <v>34.799999999999997</v>
      </c>
      <c r="E417" s="12">
        <v>38</v>
      </c>
      <c r="F417" s="12">
        <v>35</v>
      </c>
      <c r="G417" s="12">
        <v>34</v>
      </c>
      <c r="H417" s="12">
        <v>34</v>
      </c>
      <c r="I417" s="12">
        <v>37</v>
      </c>
      <c r="J417" s="12">
        <v>34</v>
      </c>
      <c r="K417" s="12">
        <v>33</v>
      </c>
      <c r="L417" s="12">
        <v>33</v>
      </c>
      <c r="M417" s="74" t="str">
        <f t="shared" si="185"/>
        <v/>
      </c>
      <c r="N417" s="83"/>
      <c r="O417" s="83"/>
      <c r="P417" s="83"/>
      <c r="Q417" s="83"/>
      <c r="R417" s="83"/>
      <c r="S417" s="83"/>
      <c r="T417" s="83"/>
      <c r="U417" s="83"/>
      <c r="V417" s="5" t="str">
        <f t="shared" si="186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87"/>
        <v/>
      </c>
      <c r="AF417" s="41"/>
      <c r="AG417" s="41"/>
      <c r="AH417" s="41"/>
      <c r="AI417" s="41"/>
      <c r="AJ417" s="41"/>
      <c r="AK417" s="41"/>
      <c r="AL417" s="41"/>
      <c r="AM417" s="41"/>
      <c r="AN417" s="45">
        <f t="shared" si="188"/>
        <v>20.514403292181068</v>
      </c>
      <c r="AO417" s="41">
        <v>1944</v>
      </c>
      <c r="AP417" s="110"/>
      <c r="AQ417" s="111"/>
      <c r="AR417" s="126" t="str">
        <f t="shared" si="189"/>
        <v/>
      </c>
      <c r="AS417" s="126" t="str">
        <f t="shared" si="190"/>
        <v/>
      </c>
      <c r="AT417" s="127">
        <v>1867</v>
      </c>
      <c r="AU417" s="128"/>
      <c r="AV417" s="129"/>
      <c r="AW417" s="126" t="str">
        <f t="shared" si="191"/>
        <v/>
      </c>
      <c r="AX417" s="126" t="str">
        <f t="shared" si="192"/>
        <v/>
      </c>
      <c r="AY417" s="64" t="str">
        <f t="shared" si="193"/>
        <v/>
      </c>
      <c r="AZ417" s="97">
        <v>79.8</v>
      </c>
      <c r="BA417" s="68"/>
      <c r="BB417" s="68"/>
      <c r="BC417" s="68"/>
      <c r="BD417" s="68"/>
      <c r="BE417" s="15"/>
      <c r="BF417" s="5">
        <f t="shared" si="194"/>
        <v>17463</v>
      </c>
      <c r="BG417" s="41">
        <v>10890</v>
      </c>
      <c r="BH417" s="42"/>
      <c r="BI417" s="42"/>
      <c r="BJ417" s="42">
        <v>1333</v>
      </c>
      <c r="BK417" s="42"/>
      <c r="BL417" s="42"/>
      <c r="BM417" s="15">
        <v>5240</v>
      </c>
    </row>
    <row r="418" spans="1:65" outlineLevel="5">
      <c r="A418" s="22">
        <f t="shared" si="179"/>
        <v>12</v>
      </c>
      <c r="B418" s="9">
        <f t="shared" si="195"/>
        <v>44553</v>
      </c>
      <c r="C418" s="51">
        <v>359936</v>
      </c>
      <c r="D418" s="64">
        <f t="shared" si="184"/>
        <v>34.799999999999997</v>
      </c>
      <c r="E418" s="12">
        <v>38</v>
      </c>
      <c r="F418" s="12">
        <v>35</v>
      </c>
      <c r="G418" s="12">
        <v>34</v>
      </c>
      <c r="H418" s="12">
        <v>34</v>
      </c>
      <c r="I418" s="12">
        <v>37</v>
      </c>
      <c r="J418" s="12">
        <v>34</v>
      </c>
      <c r="K418" s="12">
        <v>33</v>
      </c>
      <c r="L418" s="12">
        <v>33</v>
      </c>
      <c r="M418" s="74">
        <f t="shared" si="185"/>
        <v>7.3</v>
      </c>
      <c r="N418" s="83">
        <v>7.26</v>
      </c>
      <c r="O418" s="83">
        <v>7.37</v>
      </c>
      <c r="P418" s="83">
        <v>7.28</v>
      </c>
      <c r="Q418" s="83">
        <v>7.32</v>
      </c>
      <c r="R418" s="83">
        <v>7.29</v>
      </c>
      <c r="S418" s="83">
        <v>7.24</v>
      </c>
      <c r="T418" s="83"/>
      <c r="U418" s="83"/>
      <c r="V418" s="5" t="str">
        <f t="shared" si="186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87"/>
        <v/>
      </c>
      <c r="AF418" s="41"/>
      <c r="AG418" s="41"/>
      <c r="AH418" s="41"/>
      <c r="AI418" s="41"/>
      <c r="AJ418" s="41"/>
      <c r="AK418" s="41"/>
      <c r="AL418" s="41"/>
      <c r="AM418" s="41"/>
      <c r="AN418" s="45">
        <f t="shared" si="188"/>
        <v>20.716883116883118</v>
      </c>
      <c r="AO418" s="41">
        <v>1925</v>
      </c>
      <c r="AP418" s="110">
        <v>3.03</v>
      </c>
      <c r="AQ418" s="111">
        <v>2.08</v>
      </c>
      <c r="AR418" s="126">
        <f t="shared" si="189"/>
        <v>68.64686468646866</v>
      </c>
      <c r="AS418" s="126">
        <f t="shared" si="190"/>
        <v>31.35313531353134</v>
      </c>
      <c r="AT418" s="127">
        <v>1882</v>
      </c>
      <c r="AU418" s="128">
        <v>2.31</v>
      </c>
      <c r="AV418" s="129">
        <v>1.1499999999999999</v>
      </c>
      <c r="AW418" s="126">
        <f t="shared" si="191"/>
        <v>49.78354978354978</v>
      </c>
      <c r="AX418" s="126">
        <f t="shared" si="192"/>
        <v>50.21645021645022</v>
      </c>
      <c r="AY418" s="64">
        <f t="shared" si="193"/>
        <v>54.720656498673769</v>
      </c>
      <c r="AZ418" s="97">
        <v>79.599999999999994</v>
      </c>
      <c r="BA418" s="68"/>
      <c r="BB418" s="68"/>
      <c r="BC418" s="68"/>
      <c r="BD418" s="68"/>
      <c r="BE418" s="15"/>
      <c r="BF418" s="5">
        <f t="shared" si="194"/>
        <v>19639</v>
      </c>
      <c r="BG418" s="41">
        <v>10880</v>
      </c>
      <c r="BH418" s="42"/>
      <c r="BI418" s="42"/>
      <c r="BJ418" s="42">
        <v>3749</v>
      </c>
      <c r="BK418" s="42"/>
      <c r="BL418" s="42"/>
      <c r="BM418" s="15">
        <v>5010</v>
      </c>
    </row>
    <row r="419" spans="1:65" outlineLevel="5">
      <c r="A419" s="22">
        <f t="shared" si="179"/>
        <v>12</v>
      </c>
      <c r="B419" s="9">
        <f t="shared" si="195"/>
        <v>44554</v>
      </c>
      <c r="C419" s="51">
        <v>351694</v>
      </c>
      <c r="D419" s="64">
        <f t="shared" si="184"/>
        <v>35</v>
      </c>
      <c r="E419" s="12">
        <v>39</v>
      </c>
      <c r="F419" s="12">
        <v>35</v>
      </c>
      <c r="G419" s="12">
        <v>34</v>
      </c>
      <c r="H419" s="12">
        <v>34</v>
      </c>
      <c r="I419" s="12">
        <v>38</v>
      </c>
      <c r="J419" s="12">
        <v>34</v>
      </c>
      <c r="K419" s="12">
        <v>33</v>
      </c>
      <c r="L419" s="12">
        <v>33</v>
      </c>
      <c r="M419" s="74" t="str">
        <f t="shared" si="185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86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87"/>
        <v/>
      </c>
      <c r="AF419" s="41"/>
      <c r="AG419" s="41"/>
      <c r="AH419" s="41"/>
      <c r="AI419" s="41"/>
      <c r="AJ419" s="41"/>
      <c r="AK419" s="41"/>
      <c r="AL419" s="41"/>
      <c r="AM419" s="41"/>
      <c r="AN419" s="45">
        <f t="shared" si="188"/>
        <v>20.182186234817813</v>
      </c>
      <c r="AO419" s="41">
        <v>1976</v>
      </c>
      <c r="AP419" s="110"/>
      <c r="AQ419" s="111"/>
      <c r="AR419" s="126" t="str">
        <f t="shared" si="189"/>
        <v/>
      </c>
      <c r="AS419" s="126" t="str">
        <f t="shared" si="190"/>
        <v/>
      </c>
      <c r="AT419" s="127">
        <v>1877</v>
      </c>
      <c r="AU419" s="128"/>
      <c r="AV419" s="129"/>
      <c r="AW419" s="126" t="str">
        <f t="shared" si="191"/>
        <v/>
      </c>
      <c r="AX419" s="126" t="str">
        <f t="shared" si="192"/>
        <v/>
      </c>
      <c r="AY419" s="64" t="str">
        <f t="shared" si="193"/>
        <v/>
      </c>
      <c r="AZ419" s="97">
        <v>79.2</v>
      </c>
      <c r="BA419" s="68"/>
      <c r="BB419" s="68"/>
      <c r="BC419" s="68"/>
      <c r="BD419" s="68"/>
      <c r="BE419" s="15"/>
      <c r="BF419" s="5">
        <f t="shared" si="194"/>
        <v>18361</v>
      </c>
      <c r="BG419" s="41">
        <v>10870</v>
      </c>
      <c r="BH419" s="42"/>
      <c r="BI419" s="42"/>
      <c r="BJ419" s="42">
        <v>2741</v>
      </c>
      <c r="BK419" s="42"/>
      <c r="BL419" s="42"/>
      <c r="BM419" s="15">
        <v>4750</v>
      </c>
    </row>
    <row r="420" spans="1:65" outlineLevel="5">
      <c r="A420" s="22">
        <f t="shared" si="179"/>
        <v>12</v>
      </c>
      <c r="B420" s="9">
        <f t="shared" si="195"/>
        <v>44555</v>
      </c>
      <c r="C420" s="51">
        <v>331137</v>
      </c>
      <c r="D420" s="64">
        <f t="shared" si="184"/>
        <v>34.799999999999997</v>
      </c>
      <c r="E420" s="12">
        <v>39</v>
      </c>
      <c r="F420" s="12">
        <v>35</v>
      </c>
      <c r="G420" s="12">
        <v>34</v>
      </c>
      <c r="H420" s="12">
        <v>33</v>
      </c>
      <c r="I420" s="12">
        <v>38</v>
      </c>
      <c r="J420" s="12">
        <v>34</v>
      </c>
      <c r="K420" s="12">
        <v>33</v>
      </c>
      <c r="L420" s="12">
        <v>32</v>
      </c>
      <c r="M420" s="74" t="str">
        <f t="shared" si="185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86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87"/>
        <v/>
      </c>
      <c r="AF420" s="41"/>
      <c r="AG420" s="41"/>
      <c r="AH420" s="41"/>
      <c r="AI420" s="41"/>
      <c r="AJ420" s="41"/>
      <c r="AK420" s="41"/>
      <c r="AL420" s="41"/>
      <c r="AM420" s="41"/>
      <c r="AN420" s="45">
        <f t="shared" si="188"/>
        <v>20.419866871479776</v>
      </c>
      <c r="AO420" s="41">
        <v>1953</v>
      </c>
      <c r="AP420" s="110"/>
      <c r="AQ420" s="111"/>
      <c r="AR420" s="126" t="str">
        <f t="shared" si="189"/>
        <v/>
      </c>
      <c r="AS420" s="126" t="str">
        <f t="shared" si="190"/>
        <v/>
      </c>
      <c r="AT420" s="127">
        <v>1873</v>
      </c>
      <c r="AU420" s="128"/>
      <c r="AV420" s="129"/>
      <c r="AW420" s="126" t="str">
        <f t="shared" si="191"/>
        <v/>
      </c>
      <c r="AX420" s="126" t="str">
        <f t="shared" si="192"/>
        <v/>
      </c>
      <c r="AY420" s="64" t="str">
        <f t="shared" si="193"/>
        <v/>
      </c>
      <c r="AZ420" s="97"/>
      <c r="BA420" s="68"/>
      <c r="BB420" s="68"/>
      <c r="BC420" s="68"/>
      <c r="BD420" s="68"/>
      <c r="BE420" s="15"/>
      <c r="BF420" s="5">
        <f t="shared" si="194"/>
        <v>18282</v>
      </c>
      <c r="BG420" s="41">
        <v>10810</v>
      </c>
      <c r="BH420" s="42"/>
      <c r="BI420" s="42"/>
      <c r="BJ420" s="42">
        <v>2492</v>
      </c>
      <c r="BK420" s="42"/>
      <c r="BL420" s="42"/>
      <c r="BM420" s="15">
        <v>4980</v>
      </c>
    </row>
    <row r="421" spans="1:65" outlineLevel="5">
      <c r="A421" s="22">
        <f t="shared" si="179"/>
        <v>12</v>
      </c>
      <c r="B421" s="9">
        <f t="shared" si="195"/>
        <v>44556</v>
      </c>
      <c r="C421" s="51">
        <v>315513</v>
      </c>
      <c r="D421" s="64">
        <f t="shared" si="184"/>
        <v>34.5</v>
      </c>
      <c r="E421" s="12">
        <v>38</v>
      </c>
      <c r="F421" s="12">
        <v>35</v>
      </c>
      <c r="G421" s="12">
        <v>34</v>
      </c>
      <c r="H421" s="12">
        <v>33</v>
      </c>
      <c r="I421" s="12">
        <v>37</v>
      </c>
      <c r="J421" s="12">
        <v>34</v>
      </c>
      <c r="K421" s="12">
        <v>33</v>
      </c>
      <c r="L421" s="12">
        <v>32</v>
      </c>
      <c r="M421" s="74" t="str">
        <f t="shared" si="185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86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87"/>
        <v/>
      </c>
      <c r="AF421" s="41"/>
      <c r="AG421" s="41"/>
      <c r="AH421" s="41"/>
      <c r="AI421" s="41"/>
      <c r="AJ421" s="41"/>
      <c r="AK421" s="41"/>
      <c r="AL421" s="41"/>
      <c r="AM421" s="41"/>
      <c r="AN421" s="45">
        <f t="shared" si="188"/>
        <v>21.452393760086068</v>
      </c>
      <c r="AO421" s="41">
        <v>1859</v>
      </c>
      <c r="AP421" s="110"/>
      <c r="AQ421" s="111"/>
      <c r="AR421" s="126" t="str">
        <f t="shared" si="189"/>
        <v/>
      </c>
      <c r="AS421" s="126" t="str">
        <f t="shared" si="190"/>
        <v/>
      </c>
      <c r="AT421" s="127">
        <v>1713</v>
      </c>
      <c r="AU421" s="128"/>
      <c r="AV421" s="129"/>
      <c r="AW421" s="126" t="str">
        <f t="shared" si="191"/>
        <v/>
      </c>
      <c r="AX421" s="126" t="str">
        <f t="shared" si="192"/>
        <v/>
      </c>
      <c r="AY421" s="64" t="str">
        <f t="shared" si="193"/>
        <v/>
      </c>
      <c r="AZ421" s="97"/>
      <c r="BA421" s="68"/>
      <c r="BB421" s="68"/>
      <c r="BC421" s="68"/>
      <c r="BD421" s="68"/>
      <c r="BE421" s="15"/>
      <c r="BF421" s="5">
        <f t="shared" si="194"/>
        <v>17551</v>
      </c>
      <c r="BG421" s="41">
        <v>10730</v>
      </c>
      <c r="BH421" s="42"/>
      <c r="BI421" s="42"/>
      <c r="BJ421" s="42">
        <v>2451</v>
      </c>
      <c r="BK421" s="42"/>
      <c r="BL421" s="42"/>
      <c r="BM421" s="15">
        <v>4370</v>
      </c>
    </row>
    <row r="422" spans="1:65" outlineLevel="5">
      <c r="A422" s="22">
        <f t="shared" si="179"/>
        <v>12</v>
      </c>
      <c r="B422" s="9">
        <f t="shared" si="195"/>
        <v>44557</v>
      </c>
      <c r="C422" s="51">
        <v>337069</v>
      </c>
      <c r="D422" s="64">
        <f t="shared" si="184"/>
        <v>34.5</v>
      </c>
      <c r="E422" s="12">
        <v>38</v>
      </c>
      <c r="F422" s="12">
        <v>34</v>
      </c>
      <c r="G422" s="12">
        <v>35</v>
      </c>
      <c r="H422" s="12">
        <v>33</v>
      </c>
      <c r="I422" s="12">
        <v>37</v>
      </c>
      <c r="J422" s="12">
        <v>33</v>
      </c>
      <c r="K422" s="12">
        <v>34</v>
      </c>
      <c r="L422" s="12">
        <v>32</v>
      </c>
      <c r="M422" s="74" t="str">
        <f t="shared" si="185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86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87"/>
        <v/>
      </c>
      <c r="AF422" s="41"/>
      <c r="AG422" s="41"/>
      <c r="AH422" s="41"/>
      <c r="AI422" s="41"/>
      <c r="AJ422" s="41"/>
      <c r="AK422" s="41"/>
      <c r="AL422" s="41"/>
      <c r="AM422" s="41"/>
      <c r="AN422" s="45">
        <f t="shared" si="188"/>
        <v>22.291783119060927</v>
      </c>
      <c r="AO422" s="41">
        <v>1789</v>
      </c>
      <c r="AP422" s="110"/>
      <c r="AQ422" s="111"/>
      <c r="AR422" s="126" t="str">
        <f t="shared" si="189"/>
        <v/>
      </c>
      <c r="AS422" s="126" t="str">
        <f t="shared" si="190"/>
        <v/>
      </c>
      <c r="AT422" s="127">
        <v>1869</v>
      </c>
      <c r="AU422" s="128"/>
      <c r="AV422" s="129"/>
      <c r="AW422" s="126" t="str">
        <f t="shared" si="191"/>
        <v/>
      </c>
      <c r="AX422" s="126" t="str">
        <f t="shared" si="192"/>
        <v/>
      </c>
      <c r="AY422" s="64" t="str">
        <f t="shared" si="193"/>
        <v/>
      </c>
      <c r="AZ422" s="97">
        <v>80.8</v>
      </c>
      <c r="BA422" s="68"/>
      <c r="BB422" s="68"/>
      <c r="BC422" s="68"/>
      <c r="BD422" s="68"/>
      <c r="BE422" s="15"/>
      <c r="BF422" s="5">
        <f t="shared" si="194"/>
        <v>16316</v>
      </c>
      <c r="BG422" s="41">
        <v>10760</v>
      </c>
      <c r="BH422" s="42"/>
      <c r="BI422" s="42"/>
      <c r="BJ422" s="42">
        <v>1516</v>
      </c>
      <c r="BK422" s="42"/>
      <c r="BL422" s="42"/>
      <c r="BM422" s="15">
        <v>4040</v>
      </c>
    </row>
    <row r="423" spans="1:65" outlineLevel="5">
      <c r="A423" s="22">
        <f t="shared" si="179"/>
        <v>12</v>
      </c>
      <c r="B423" s="9">
        <f t="shared" si="195"/>
        <v>44558</v>
      </c>
      <c r="C423" s="51">
        <v>346466</v>
      </c>
      <c r="D423" s="64">
        <f t="shared" si="184"/>
        <v>34.299999999999997</v>
      </c>
      <c r="E423" s="12">
        <v>38</v>
      </c>
      <c r="F423" s="12">
        <v>34</v>
      </c>
      <c r="G423" s="12">
        <v>34</v>
      </c>
      <c r="H423" s="12">
        <v>33</v>
      </c>
      <c r="I423" s="12">
        <v>37</v>
      </c>
      <c r="J423" s="12">
        <v>33</v>
      </c>
      <c r="K423" s="12">
        <v>33</v>
      </c>
      <c r="L423" s="12">
        <v>32</v>
      </c>
      <c r="M423" s="74" t="str">
        <f t="shared" si="185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86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87"/>
        <v/>
      </c>
      <c r="AF423" s="41"/>
      <c r="AG423" s="41"/>
      <c r="AH423" s="41"/>
      <c r="AI423" s="41"/>
      <c r="AJ423" s="41"/>
      <c r="AK423" s="41"/>
      <c r="AL423" s="41"/>
      <c r="AM423" s="41"/>
      <c r="AN423" s="45">
        <f t="shared" si="188"/>
        <v>20.727650727650726</v>
      </c>
      <c r="AO423" s="41">
        <v>1924</v>
      </c>
      <c r="AP423" s="110"/>
      <c r="AQ423" s="111"/>
      <c r="AR423" s="126" t="str">
        <f t="shared" si="189"/>
        <v/>
      </c>
      <c r="AS423" s="126" t="str">
        <f t="shared" si="190"/>
        <v/>
      </c>
      <c r="AT423" s="127">
        <v>1824</v>
      </c>
      <c r="AU423" s="128"/>
      <c r="AV423" s="129"/>
      <c r="AW423" s="126" t="str">
        <f t="shared" si="191"/>
        <v/>
      </c>
      <c r="AX423" s="126" t="str">
        <f t="shared" si="192"/>
        <v/>
      </c>
      <c r="AY423" s="64" t="str">
        <f t="shared" si="193"/>
        <v/>
      </c>
      <c r="AZ423" s="97">
        <v>80.2</v>
      </c>
      <c r="BA423" s="68"/>
      <c r="BB423" s="68"/>
      <c r="BC423" s="68"/>
      <c r="BD423" s="68"/>
      <c r="BE423" s="15"/>
      <c r="BF423" s="5">
        <f t="shared" si="194"/>
        <v>19840</v>
      </c>
      <c r="BG423" s="41">
        <v>10830</v>
      </c>
      <c r="BH423" s="42"/>
      <c r="BI423" s="42"/>
      <c r="BJ423" s="42">
        <v>4360</v>
      </c>
      <c r="BK423" s="42"/>
      <c r="BL423" s="42"/>
      <c r="BM423" s="15">
        <v>4650</v>
      </c>
    </row>
    <row r="424" spans="1:65" outlineLevel="5">
      <c r="A424" s="22">
        <f t="shared" si="179"/>
        <v>12</v>
      </c>
      <c r="B424" s="9">
        <f t="shared" si="195"/>
        <v>44559</v>
      </c>
      <c r="C424" s="51">
        <v>352313</v>
      </c>
      <c r="D424" s="64">
        <f t="shared" si="184"/>
        <v>34</v>
      </c>
      <c r="E424" s="12">
        <v>38</v>
      </c>
      <c r="F424" s="12">
        <v>34</v>
      </c>
      <c r="G424" s="12">
        <v>34</v>
      </c>
      <c r="H424" s="12">
        <v>32</v>
      </c>
      <c r="I424" s="12">
        <v>37</v>
      </c>
      <c r="J424" s="12">
        <v>33</v>
      </c>
      <c r="K424" s="12">
        <v>33</v>
      </c>
      <c r="L424" s="12">
        <v>31</v>
      </c>
      <c r="M424" s="74" t="str">
        <f t="shared" si="185"/>
        <v/>
      </c>
      <c r="N424" s="83"/>
      <c r="O424" s="83"/>
      <c r="P424" s="83"/>
      <c r="Q424" s="83"/>
      <c r="R424" s="83"/>
      <c r="S424" s="83"/>
      <c r="T424" s="83"/>
      <c r="U424" s="83"/>
      <c r="V424" s="5" t="str">
        <f t="shared" si="186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87"/>
        <v/>
      </c>
      <c r="AF424" s="41"/>
      <c r="AG424" s="41"/>
      <c r="AH424" s="41"/>
      <c r="AI424" s="41"/>
      <c r="AJ424" s="41"/>
      <c r="AK424" s="41"/>
      <c r="AL424" s="41"/>
      <c r="AM424" s="41"/>
      <c r="AN424" s="45">
        <f t="shared" si="188"/>
        <v>21.269333333333332</v>
      </c>
      <c r="AO424" s="41">
        <v>1875</v>
      </c>
      <c r="AP424" s="110"/>
      <c r="AQ424" s="111"/>
      <c r="AR424" s="126" t="str">
        <f t="shared" si="189"/>
        <v/>
      </c>
      <c r="AS424" s="126" t="str">
        <f t="shared" si="190"/>
        <v/>
      </c>
      <c r="AT424" s="127">
        <v>1852</v>
      </c>
      <c r="AU424" s="128"/>
      <c r="AV424" s="129"/>
      <c r="AW424" s="126" t="str">
        <f t="shared" si="191"/>
        <v/>
      </c>
      <c r="AX424" s="126" t="str">
        <f t="shared" si="192"/>
        <v/>
      </c>
      <c r="AY424" s="64" t="str">
        <f t="shared" si="193"/>
        <v/>
      </c>
      <c r="AZ424" s="97">
        <v>79.900000000000006</v>
      </c>
      <c r="BA424" s="68"/>
      <c r="BB424" s="68"/>
      <c r="BC424" s="68"/>
      <c r="BD424" s="68"/>
      <c r="BE424" s="15"/>
      <c r="BF424" s="5">
        <f t="shared" si="194"/>
        <v>18569</v>
      </c>
      <c r="BG424" s="41">
        <v>10860</v>
      </c>
      <c r="BH424" s="42"/>
      <c r="BI424" s="42"/>
      <c r="BJ424" s="42">
        <v>2599</v>
      </c>
      <c r="BK424" s="42"/>
      <c r="BL424" s="42"/>
      <c r="BM424" s="15">
        <v>5110</v>
      </c>
    </row>
    <row r="425" spans="1:65" outlineLevel="5">
      <c r="A425" s="22">
        <f t="shared" si="179"/>
        <v>12</v>
      </c>
      <c r="B425" s="9">
        <f t="shared" si="195"/>
        <v>44560</v>
      </c>
      <c r="C425" s="51">
        <v>351384</v>
      </c>
      <c r="D425" s="64">
        <f t="shared" si="184"/>
        <v>34</v>
      </c>
      <c r="E425" s="12">
        <v>38</v>
      </c>
      <c r="F425" s="12">
        <v>34</v>
      </c>
      <c r="G425" s="12">
        <v>34</v>
      </c>
      <c r="H425" s="12">
        <v>32</v>
      </c>
      <c r="I425" s="12">
        <v>37</v>
      </c>
      <c r="J425" s="12">
        <v>33</v>
      </c>
      <c r="K425" s="12">
        <v>33</v>
      </c>
      <c r="L425" s="12">
        <v>31</v>
      </c>
      <c r="M425" s="74">
        <f t="shared" si="185"/>
        <v>7.4</v>
      </c>
      <c r="N425" s="83">
        <v>7.36</v>
      </c>
      <c r="O425" s="83">
        <v>7.3</v>
      </c>
      <c r="P425" s="83">
        <v>7.31</v>
      </c>
      <c r="Q425" s="83">
        <v>7.51</v>
      </c>
      <c r="R425" s="83">
        <v>7.31</v>
      </c>
      <c r="S425" s="83">
        <v>7.44</v>
      </c>
      <c r="T425" s="83"/>
      <c r="U425" s="83"/>
      <c r="V425" s="5" t="str">
        <f t="shared" si="186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87"/>
        <v/>
      </c>
      <c r="AF425" s="41"/>
      <c r="AG425" s="41"/>
      <c r="AH425" s="41"/>
      <c r="AI425" s="41"/>
      <c r="AJ425" s="41"/>
      <c r="AK425" s="41"/>
      <c r="AL425" s="41"/>
      <c r="AM425" s="41"/>
      <c r="AN425" s="45">
        <f t="shared" si="188"/>
        <v>20.090680100755666</v>
      </c>
      <c r="AO425" s="41">
        <v>1985</v>
      </c>
      <c r="AP425" s="110">
        <v>3.02</v>
      </c>
      <c r="AQ425" s="111">
        <v>2.29</v>
      </c>
      <c r="AR425" s="126">
        <f t="shared" si="189"/>
        <v>75.827814569536429</v>
      </c>
      <c r="AS425" s="126">
        <f t="shared" si="190"/>
        <v>24.172185430463571</v>
      </c>
      <c r="AT425" s="127">
        <v>1845</v>
      </c>
      <c r="AU425" s="128">
        <v>2.0499999999999998</v>
      </c>
      <c r="AV425" s="129">
        <v>1.2</v>
      </c>
      <c r="AW425" s="126">
        <f t="shared" si="191"/>
        <v>58.536585365853668</v>
      </c>
      <c r="AX425" s="126">
        <f t="shared" si="192"/>
        <v>41.463414634146332</v>
      </c>
      <c r="AY425" s="64">
        <f t="shared" si="193"/>
        <v>54.99614693038788</v>
      </c>
      <c r="AZ425" s="97">
        <v>80.099999999999994</v>
      </c>
      <c r="BA425" s="68"/>
      <c r="BB425" s="68"/>
      <c r="BC425" s="68"/>
      <c r="BD425" s="68"/>
      <c r="BE425" s="15"/>
      <c r="BF425" s="5">
        <f t="shared" si="194"/>
        <v>18437</v>
      </c>
      <c r="BG425" s="41">
        <v>10870</v>
      </c>
      <c r="BH425" s="42"/>
      <c r="BI425" s="42"/>
      <c r="BJ425" s="42">
        <v>2557</v>
      </c>
      <c r="BK425" s="42"/>
      <c r="BL425" s="42"/>
      <c r="BM425" s="15">
        <v>5010</v>
      </c>
    </row>
    <row r="426" spans="1:65" ht="17.25" outlineLevel="5" thickBot="1">
      <c r="A426" s="23">
        <f t="shared" si="179"/>
        <v>12</v>
      </c>
      <c r="B426" s="10">
        <f t="shared" si="195"/>
        <v>44561</v>
      </c>
      <c r="C426" s="52">
        <v>352216</v>
      </c>
      <c r="D426" s="64">
        <f t="shared" si="184"/>
        <v>33.799999999999997</v>
      </c>
      <c r="E426" s="13">
        <v>38</v>
      </c>
      <c r="F426" s="13">
        <v>34</v>
      </c>
      <c r="G426" s="13">
        <v>33</v>
      </c>
      <c r="H426" s="13">
        <v>32</v>
      </c>
      <c r="I426" s="13">
        <v>37</v>
      </c>
      <c r="J426" s="13">
        <v>33</v>
      </c>
      <c r="K426" s="13">
        <v>32</v>
      </c>
      <c r="L426" s="13">
        <v>31</v>
      </c>
      <c r="M426" s="74" t="str">
        <f t="shared" si="185"/>
        <v/>
      </c>
      <c r="N426" s="88"/>
      <c r="O426" s="88"/>
      <c r="P426" s="88"/>
      <c r="Q426" s="88"/>
      <c r="R426" s="88"/>
      <c r="S426" s="88"/>
      <c r="T426" s="88"/>
      <c r="U426" s="88"/>
      <c r="V426" s="5" t="str">
        <f t="shared" si="186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87"/>
        <v/>
      </c>
      <c r="AF426" s="43"/>
      <c r="AG426" s="43"/>
      <c r="AH426" s="43"/>
      <c r="AI426" s="43"/>
      <c r="AJ426" s="43"/>
      <c r="AK426" s="43"/>
      <c r="AL426" s="43"/>
      <c r="AM426" s="43"/>
      <c r="AN426" s="45">
        <f t="shared" si="188"/>
        <v>21.292044847837694</v>
      </c>
      <c r="AO426" s="43">
        <v>1873</v>
      </c>
      <c r="AP426" s="134"/>
      <c r="AQ426" s="135"/>
      <c r="AR426" s="126" t="str">
        <f t="shared" si="189"/>
        <v/>
      </c>
      <c r="AS426" s="126" t="str">
        <f t="shared" si="190"/>
        <v/>
      </c>
      <c r="AT426" s="127">
        <v>1849</v>
      </c>
      <c r="AU426" s="128"/>
      <c r="AV426" s="129"/>
      <c r="AW426" s="126" t="str">
        <f t="shared" si="191"/>
        <v/>
      </c>
      <c r="AX426" s="126" t="str">
        <f t="shared" si="192"/>
        <v/>
      </c>
      <c r="AY426" s="64" t="str">
        <f t="shared" si="193"/>
        <v/>
      </c>
      <c r="AZ426" s="99">
        <v>80.7</v>
      </c>
      <c r="BA426" s="77"/>
      <c r="BB426" s="77"/>
      <c r="BC426" s="77"/>
      <c r="BD426" s="77"/>
      <c r="BE426" s="16"/>
      <c r="BF426" s="5">
        <f t="shared" si="194"/>
        <v>18369</v>
      </c>
      <c r="BG426" s="43">
        <v>10820</v>
      </c>
      <c r="BH426" s="44"/>
      <c r="BI426" s="44"/>
      <c r="BJ426" s="44">
        <v>2891</v>
      </c>
      <c r="BK426" s="44"/>
      <c r="BL426" s="44"/>
      <c r="BM426" s="16">
        <v>4658</v>
      </c>
    </row>
    <row r="427" spans="1:65" outlineLevel="4">
      <c r="A427" s="157" t="s">
        <v>45</v>
      </c>
      <c r="B427" s="158"/>
      <c r="C427" s="50">
        <f t="shared" ref="C427:BM427" si="196">SUBTOTAL(4,C396:C426)</f>
        <v>447208</v>
      </c>
      <c r="D427" s="60">
        <f t="shared" si="196"/>
        <v>36</v>
      </c>
      <c r="E427" s="28">
        <f t="shared" si="196"/>
        <v>41</v>
      </c>
      <c r="F427" s="28">
        <f t="shared" si="196"/>
        <v>35</v>
      </c>
      <c r="G427" s="28">
        <f t="shared" si="196"/>
        <v>36</v>
      </c>
      <c r="H427" s="28">
        <f t="shared" si="196"/>
        <v>35</v>
      </c>
      <c r="I427" s="28">
        <f t="shared" si="196"/>
        <v>40</v>
      </c>
      <c r="J427" s="28">
        <f t="shared" si="196"/>
        <v>34</v>
      </c>
      <c r="K427" s="28">
        <f t="shared" si="196"/>
        <v>35</v>
      </c>
      <c r="L427" s="28">
        <f t="shared" si="196"/>
        <v>34</v>
      </c>
      <c r="M427" s="71">
        <f t="shared" si="196"/>
        <v>7.4</v>
      </c>
      <c r="N427" s="82">
        <f t="shared" si="196"/>
        <v>7.36</v>
      </c>
      <c r="O427" s="82">
        <f t="shared" si="196"/>
        <v>7.37</v>
      </c>
      <c r="P427" s="82">
        <f t="shared" si="196"/>
        <v>7.31</v>
      </c>
      <c r="Q427" s="82">
        <f t="shared" si="196"/>
        <v>7.51</v>
      </c>
      <c r="R427" s="82">
        <f t="shared" si="196"/>
        <v>7.31</v>
      </c>
      <c r="S427" s="82">
        <f t="shared" si="196"/>
        <v>7.44</v>
      </c>
      <c r="T427" s="82">
        <f t="shared" si="196"/>
        <v>0</v>
      </c>
      <c r="U427" s="82">
        <f t="shared" si="196"/>
        <v>0</v>
      </c>
      <c r="V427" s="29">
        <f t="shared" si="196"/>
        <v>0</v>
      </c>
      <c r="W427" s="39">
        <f t="shared" si="196"/>
        <v>0</v>
      </c>
      <c r="X427" s="39">
        <f t="shared" si="196"/>
        <v>0</v>
      </c>
      <c r="Y427" s="39">
        <f t="shared" si="196"/>
        <v>0</v>
      </c>
      <c r="Z427" s="39">
        <f t="shared" si="196"/>
        <v>0</v>
      </c>
      <c r="AA427" s="39">
        <f t="shared" si="196"/>
        <v>0</v>
      </c>
      <c r="AB427" s="39">
        <f t="shared" si="196"/>
        <v>0</v>
      </c>
      <c r="AC427" s="39">
        <f t="shared" si="196"/>
        <v>0</v>
      </c>
      <c r="AD427" s="39">
        <f t="shared" si="196"/>
        <v>0</v>
      </c>
      <c r="AE427" s="29">
        <f t="shared" si="196"/>
        <v>0</v>
      </c>
      <c r="AF427" s="39">
        <f t="shared" si="196"/>
        <v>0</v>
      </c>
      <c r="AG427" s="39">
        <f t="shared" si="196"/>
        <v>0</v>
      </c>
      <c r="AH427" s="39">
        <f t="shared" si="196"/>
        <v>0</v>
      </c>
      <c r="AI427" s="39">
        <f t="shared" si="196"/>
        <v>0</v>
      </c>
      <c r="AJ427" s="39">
        <f t="shared" si="196"/>
        <v>0</v>
      </c>
      <c r="AK427" s="39">
        <f t="shared" si="196"/>
        <v>0</v>
      </c>
      <c r="AL427" s="39">
        <f t="shared" si="196"/>
        <v>0</v>
      </c>
      <c r="AM427" s="39">
        <f t="shared" si="196"/>
        <v>0</v>
      </c>
      <c r="AN427" s="39">
        <f t="shared" si="196"/>
        <v>32.370129870129873</v>
      </c>
      <c r="AO427" s="39">
        <f t="shared" si="196"/>
        <v>1989</v>
      </c>
      <c r="AP427" s="104">
        <f t="shared" si="196"/>
        <v>3.04</v>
      </c>
      <c r="AQ427" s="105">
        <f t="shared" si="196"/>
        <v>2.29</v>
      </c>
      <c r="AR427" s="106">
        <f t="shared" si="196"/>
        <v>75.827814569536429</v>
      </c>
      <c r="AS427" s="106">
        <f t="shared" si="196"/>
        <v>31.35313531353134</v>
      </c>
      <c r="AT427" s="107">
        <f t="shared" si="196"/>
        <v>1892</v>
      </c>
      <c r="AU427" s="108">
        <f t="shared" si="196"/>
        <v>2.36</v>
      </c>
      <c r="AV427" s="109">
        <f t="shared" si="196"/>
        <v>1.22</v>
      </c>
      <c r="AW427" s="106">
        <f t="shared" si="196"/>
        <v>58.536585365853668</v>
      </c>
      <c r="AX427" s="106">
        <f t="shared" si="196"/>
        <v>50.21645021645022</v>
      </c>
      <c r="AY427" s="60">
        <f t="shared" si="196"/>
        <v>59.520239880059968</v>
      </c>
      <c r="AZ427" s="96">
        <f t="shared" si="196"/>
        <v>80.8</v>
      </c>
      <c r="BA427" s="67">
        <f t="shared" si="196"/>
        <v>0</v>
      </c>
      <c r="BB427" s="67">
        <f t="shared" si="196"/>
        <v>0</v>
      </c>
      <c r="BC427" s="67">
        <f t="shared" si="196"/>
        <v>0</v>
      </c>
      <c r="BD427" s="67">
        <f t="shared" si="196"/>
        <v>0</v>
      </c>
      <c r="BE427" s="27">
        <f t="shared" si="196"/>
        <v>0</v>
      </c>
      <c r="BF427" s="29">
        <f t="shared" si="196"/>
        <v>21371</v>
      </c>
      <c r="BG427" s="39">
        <f t="shared" si="196"/>
        <v>10930</v>
      </c>
      <c r="BH427" s="40">
        <f t="shared" si="196"/>
        <v>0</v>
      </c>
      <c r="BI427" s="40">
        <f t="shared" si="196"/>
        <v>0</v>
      </c>
      <c r="BJ427" s="40">
        <f t="shared" si="196"/>
        <v>8541</v>
      </c>
      <c r="BK427" s="40">
        <f t="shared" si="196"/>
        <v>0</v>
      </c>
      <c r="BL427" s="40">
        <f t="shared" si="196"/>
        <v>0</v>
      </c>
      <c r="BM427" s="27">
        <f t="shared" si="196"/>
        <v>5240</v>
      </c>
    </row>
    <row r="428" spans="1:65" outlineLevel="3">
      <c r="A428" s="187" t="s">
        <v>34</v>
      </c>
      <c r="B428" s="188"/>
      <c r="C428" s="51">
        <f t="shared" ref="C428:BM428" si="197">SUBTOTAL(5,C396:C426)</f>
        <v>315513</v>
      </c>
      <c r="D428" s="61">
        <f t="shared" si="197"/>
        <v>33.799999999999997</v>
      </c>
      <c r="E428" s="12">
        <f t="shared" si="197"/>
        <v>38</v>
      </c>
      <c r="F428" s="12">
        <f t="shared" si="197"/>
        <v>34</v>
      </c>
      <c r="G428" s="12">
        <f t="shared" si="197"/>
        <v>33</v>
      </c>
      <c r="H428" s="12">
        <f t="shared" si="197"/>
        <v>32</v>
      </c>
      <c r="I428" s="12">
        <f t="shared" si="197"/>
        <v>37</v>
      </c>
      <c r="J428" s="12">
        <f t="shared" si="197"/>
        <v>33</v>
      </c>
      <c r="K428" s="12">
        <f t="shared" si="197"/>
        <v>32</v>
      </c>
      <c r="L428" s="12">
        <f t="shared" si="197"/>
        <v>31</v>
      </c>
      <c r="M428" s="72">
        <f t="shared" si="197"/>
        <v>7.2</v>
      </c>
      <c r="N428" s="83">
        <f t="shared" si="197"/>
        <v>7.26</v>
      </c>
      <c r="O428" s="83">
        <f t="shared" si="197"/>
        <v>7.15</v>
      </c>
      <c r="P428" s="83">
        <f t="shared" si="197"/>
        <v>7.19</v>
      </c>
      <c r="Q428" s="83">
        <f t="shared" si="197"/>
        <v>7.26</v>
      </c>
      <c r="R428" s="83">
        <f t="shared" si="197"/>
        <v>7.21</v>
      </c>
      <c r="S428" s="83">
        <f t="shared" si="197"/>
        <v>7.2</v>
      </c>
      <c r="T428" s="83">
        <f t="shared" si="197"/>
        <v>0</v>
      </c>
      <c r="U428" s="83">
        <f t="shared" si="197"/>
        <v>0</v>
      </c>
      <c r="V428" s="6">
        <f t="shared" si="197"/>
        <v>0</v>
      </c>
      <c r="W428" s="41">
        <f t="shared" si="197"/>
        <v>0</v>
      </c>
      <c r="X428" s="41">
        <f t="shared" si="197"/>
        <v>0</v>
      </c>
      <c r="Y428" s="41">
        <f t="shared" si="197"/>
        <v>0</v>
      </c>
      <c r="Z428" s="41">
        <f t="shared" si="197"/>
        <v>0</v>
      </c>
      <c r="AA428" s="41">
        <f t="shared" si="197"/>
        <v>0</v>
      </c>
      <c r="AB428" s="41">
        <f t="shared" si="197"/>
        <v>0</v>
      </c>
      <c r="AC428" s="41">
        <f t="shared" si="197"/>
        <v>0</v>
      </c>
      <c r="AD428" s="41">
        <f t="shared" si="197"/>
        <v>0</v>
      </c>
      <c r="AE428" s="6">
        <f t="shared" si="197"/>
        <v>0</v>
      </c>
      <c r="AF428" s="41">
        <f t="shared" si="197"/>
        <v>0</v>
      </c>
      <c r="AG428" s="41">
        <f t="shared" si="197"/>
        <v>0</v>
      </c>
      <c r="AH428" s="41">
        <f t="shared" si="197"/>
        <v>0</v>
      </c>
      <c r="AI428" s="41">
        <f t="shared" si="197"/>
        <v>0</v>
      </c>
      <c r="AJ428" s="41">
        <f t="shared" si="197"/>
        <v>0</v>
      </c>
      <c r="AK428" s="41">
        <f t="shared" si="197"/>
        <v>0</v>
      </c>
      <c r="AL428" s="41">
        <f t="shared" si="197"/>
        <v>0</v>
      </c>
      <c r="AM428" s="41">
        <f t="shared" si="197"/>
        <v>0</v>
      </c>
      <c r="AN428" s="41">
        <f t="shared" si="197"/>
        <v>20.050276520864756</v>
      </c>
      <c r="AO428" s="41">
        <f t="shared" si="197"/>
        <v>1232</v>
      </c>
      <c r="AP428" s="110">
        <f t="shared" si="197"/>
        <v>2.88</v>
      </c>
      <c r="AQ428" s="111">
        <f t="shared" si="197"/>
        <v>2.02</v>
      </c>
      <c r="AR428" s="112">
        <f t="shared" si="197"/>
        <v>68.64686468646866</v>
      </c>
      <c r="AS428" s="112">
        <f t="shared" si="197"/>
        <v>24.172185430463571</v>
      </c>
      <c r="AT428" s="113">
        <f t="shared" si="197"/>
        <v>1226</v>
      </c>
      <c r="AU428" s="114">
        <f t="shared" si="197"/>
        <v>2.0499999999999998</v>
      </c>
      <c r="AV428" s="115">
        <f t="shared" si="197"/>
        <v>1.1399999999999999</v>
      </c>
      <c r="AW428" s="112">
        <f t="shared" si="197"/>
        <v>49.78354978354978</v>
      </c>
      <c r="AX428" s="112">
        <f t="shared" si="197"/>
        <v>41.463414634146332</v>
      </c>
      <c r="AY428" s="61">
        <f t="shared" si="197"/>
        <v>47.091584158415834</v>
      </c>
      <c r="AZ428" s="97">
        <f t="shared" si="197"/>
        <v>79.099999999999994</v>
      </c>
      <c r="BA428" s="68">
        <f t="shared" si="197"/>
        <v>0</v>
      </c>
      <c r="BB428" s="68">
        <f t="shared" si="197"/>
        <v>0</v>
      </c>
      <c r="BC428" s="68">
        <f t="shared" si="197"/>
        <v>0</v>
      </c>
      <c r="BD428" s="68">
        <f t="shared" si="197"/>
        <v>0</v>
      </c>
      <c r="BE428" s="15">
        <f t="shared" si="197"/>
        <v>0</v>
      </c>
      <c r="BF428" s="6">
        <f t="shared" si="197"/>
        <v>13248</v>
      </c>
      <c r="BG428" s="41">
        <f t="shared" si="197"/>
        <v>8050</v>
      </c>
      <c r="BH428" s="42">
        <f t="shared" si="197"/>
        <v>0</v>
      </c>
      <c r="BI428" s="42">
        <f t="shared" si="197"/>
        <v>0</v>
      </c>
      <c r="BJ428" s="42">
        <f t="shared" si="197"/>
        <v>0</v>
      </c>
      <c r="BK428" s="42">
        <f t="shared" si="197"/>
        <v>0</v>
      </c>
      <c r="BL428" s="42">
        <f t="shared" si="197"/>
        <v>0</v>
      </c>
      <c r="BM428" s="15">
        <f t="shared" si="197"/>
        <v>1160</v>
      </c>
    </row>
    <row r="429" spans="1:65" outlineLevel="2">
      <c r="A429" s="187" t="s">
        <v>23</v>
      </c>
      <c r="B429" s="188"/>
      <c r="C429" s="51">
        <f>IFERROR(SUBTOTAL(1,C396:C426),"")</f>
        <v>357564.96774193546</v>
      </c>
      <c r="D429" s="61">
        <f t="shared" ref="D429:BM429" si="198">IFERROR(SUBTOTAL(1,D396:D426),"")</f>
        <v>35.235483870967727</v>
      </c>
      <c r="E429" s="12">
        <f t="shared" si="198"/>
        <v>39.096774193548384</v>
      </c>
      <c r="F429" s="12">
        <f t="shared" si="198"/>
        <v>34.838709677419352</v>
      </c>
      <c r="G429" s="12">
        <f t="shared" si="198"/>
        <v>34.612903225806448</v>
      </c>
      <c r="H429" s="12">
        <f t="shared" si="198"/>
        <v>34.29032258064516</v>
      </c>
      <c r="I429" s="12">
        <f t="shared" si="198"/>
        <v>38.096774193548384</v>
      </c>
      <c r="J429" s="12">
        <f t="shared" si="198"/>
        <v>33.838709677419352</v>
      </c>
      <c r="K429" s="12">
        <f t="shared" si="198"/>
        <v>33.612903225806448</v>
      </c>
      <c r="L429" s="12">
        <f t="shared" si="198"/>
        <v>33.29032258064516</v>
      </c>
      <c r="M429" s="72">
        <f t="shared" si="198"/>
        <v>7.2799999999999994</v>
      </c>
      <c r="N429" s="83">
        <f t="shared" si="198"/>
        <v>7.298</v>
      </c>
      <c r="O429" s="83">
        <f t="shared" si="198"/>
        <v>7.2379999999999995</v>
      </c>
      <c r="P429" s="83">
        <f t="shared" si="198"/>
        <v>7.2460000000000004</v>
      </c>
      <c r="Q429" s="83">
        <f t="shared" si="198"/>
        <v>7.3719999999999999</v>
      </c>
      <c r="R429" s="83">
        <f t="shared" si="198"/>
        <v>7.2620000000000005</v>
      </c>
      <c r="S429" s="83">
        <f t="shared" si="198"/>
        <v>7.3040000000000003</v>
      </c>
      <c r="T429" s="83" t="str">
        <f t="shared" si="198"/>
        <v/>
      </c>
      <c r="U429" s="83" t="str">
        <f t="shared" si="198"/>
        <v/>
      </c>
      <c r="V429" s="6" t="str">
        <f t="shared" si="198"/>
        <v/>
      </c>
      <c r="W429" s="41" t="str">
        <f t="shared" si="198"/>
        <v/>
      </c>
      <c r="X429" s="41" t="str">
        <f t="shared" si="198"/>
        <v/>
      </c>
      <c r="Y429" s="41" t="str">
        <f t="shared" si="198"/>
        <v/>
      </c>
      <c r="Z429" s="41" t="str">
        <f t="shared" si="198"/>
        <v/>
      </c>
      <c r="AA429" s="41" t="str">
        <f t="shared" si="198"/>
        <v/>
      </c>
      <c r="AB429" s="41" t="str">
        <f t="shared" si="198"/>
        <v/>
      </c>
      <c r="AC429" s="41" t="str">
        <f t="shared" si="198"/>
        <v/>
      </c>
      <c r="AD429" s="41" t="str">
        <f t="shared" si="198"/>
        <v/>
      </c>
      <c r="AE429" s="6" t="str">
        <f t="shared" si="198"/>
        <v/>
      </c>
      <c r="AF429" s="41" t="str">
        <f t="shared" si="198"/>
        <v/>
      </c>
      <c r="AG429" s="41" t="str">
        <f t="shared" si="198"/>
        <v/>
      </c>
      <c r="AH429" s="41" t="str">
        <f t="shared" si="198"/>
        <v/>
      </c>
      <c r="AI429" s="41" t="str">
        <f t="shared" si="198"/>
        <v/>
      </c>
      <c r="AJ429" s="41" t="str">
        <f t="shared" si="198"/>
        <v/>
      </c>
      <c r="AK429" s="41" t="str">
        <f t="shared" si="198"/>
        <v/>
      </c>
      <c r="AL429" s="41" t="str">
        <f t="shared" si="198"/>
        <v/>
      </c>
      <c r="AM429" s="41" t="str">
        <f t="shared" si="198"/>
        <v/>
      </c>
      <c r="AN429" s="41">
        <f t="shared" si="198"/>
        <v>23.255503680940574</v>
      </c>
      <c r="AO429" s="41">
        <f t="shared" si="198"/>
        <v>1750.741935483871</v>
      </c>
      <c r="AP429" s="110">
        <f t="shared" si="198"/>
        <v>2.9779999999999998</v>
      </c>
      <c r="AQ429" s="111">
        <f t="shared" si="198"/>
        <v>2.1259999999999999</v>
      </c>
      <c r="AR429" s="112">
        <f t="shared" si="198"/>
        <v>71.381868079030852</v>
      </c>
      <c r="AS429" s="112">
        <f t="shared" si="198"/>
        <v>28.61813192096913</v>
      </c>
      <c r="AT429" s="113">
        <f t="shared" si="198"/>
        <v>1720.0645161290322</v>
      </c>
      <c r="AU429" s="114">
        <f t="shared" si="198"/>
        <v>2.222</v>
      </c>
      <c r="AV429" s="115">
        <f t="shared" si="198"/>
        <v>1.1819999999999999</v>
      </c>
      <c r="AW429" s="112">
        <f t="shared" si="198"/>
        <v>53.345683246508408</v>
      </c>
      <c r="AX429" s="112">
        <f t="shared" si="198"/>
        <v>46.654316753491592</v>
      </c>
      <c r="AY429" s="61">
        <f t="shared" si="198"/>
        <v>54.123212896065738</v>
      </c>
      <c r="AZ429" s="97">
        <f t="shared" si="198"/>
        <v>80.05</v>
      </c>
      <c r="BA429" s="68" t="str">
        <f t="shared" si="198"/>
        <v/>
      </c>
      <c r="BB429" s="68" t="str">
        <f t="shared" si="198"/>
        <v/>
      </c>
      <c r="BC429" s="68" t="str">
        <f t="shared" si="198"/>
        <v/>
      </c>
      <c r="BD429" s="68" t="str">
        <f t="shared" si="198"/>
        <v/>
      </c>
      <c r="BE429" s="15" t="str">
        <f>IFERROR(SUBTOTAL(1,BE396:BE426),"")</f>
        <v/>
      </c>
      <c r="BF429" s="6">
        <f t="shared" si="198"/>
        <v>17169.387096774193</v>
      </c>
      <c r="BG429" s="41">
        <f t="shared" si="198"/>
        <v>10720.322580645161</v>
      </c>
      <c r="BH429" s="42" t="str">
        <f t="shared" si="198"/>
        <v/>
      </c>
      <c r="BI429" s="42" t="str">
        <f t="shared" si="198"/>
        <v/>
      </c>
      <c r="BJ429" s="42">
        <f t="shared" si="198"/>
        <v>2128.1612903225805</v>
      </c>
      <c r="BK429" s="42" t="str">
        <f t="shared" si="198"/>
        <v/>
      </c>
      <c r="BL429" s="42" t="str">
        <f t="shared" si="198"/>
        <v/>
      </c>
      <c r="BM429" s="15">
        <f t="shared" si="198"/>
        <v>4320.9032258064517</v>
      </c>
    </row>
    <row r="430" spans="1:65" ht="17.25" outlineLevel="1" thickBot="1">
      <c r="A430" s="189" t="s">
        <v>46</v>
      </c>
      <c r="B430" s="190"/>
      <c r="C430" s="52">
        <f>SUBTOTAL(9,C396:C426)</f>
        <v>11084514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54273</v>
      </c>
      <c r="AP430" s="116"/>
      <c r="AQ430" s="117"/>
      <c r="AR430" s="118"/>
      <c r="AS430" s="118"/>
      <c r="AT430" s="119">
        <f>SUBTOTAL(9,AT396:AT426)</f>
        <v>53322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99">SUBTOTAL(9,BF396:BF426)</f>
        <v>532251</v>
      </c>
      <c r="BG430" s="43">
        <f t="shared" si="199"/>
        <v>332330</v>
      </c>
      <c r="BH430" s="44">
        <f t="shared" si="199"/>
        <v>0</v>
      </c>
      <c r="BI430" s="44">
        <f t="shared" si="199"/>
        <v>0</v>
      </c>
      <c r="BJ430" s="44">
        <f t="shared" si="199"/>
        <v>65973</v>
      </c>
      <c r="BK430" s="44">
        <f t="shared" si="199"/>
        <v>0</v>
      </c>
      <c r="BL430" s="44">
        <f t="shared" si="199"/>
        <v>0</v>
      </c>
      <c r="BM430" s="16">
        <f t="shared" si="199"/>
        <v>133948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W28" sqref="W28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107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108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109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110</v>
      </c>
      <c r="B6" s="180"/>
      <c r="C6" s="163" t="s">
        <v>111</v>
      </c>
      <c r="D6" s="183" t="s">
        <v>112</v>
      </c>
      <c r="E6" s="184"/>
      <c r="F6" s="184"/>
      <c r="G6" s="184"/>
      <c r="H6" s="184"/>
      <c r="I6" s="184"/>
      <c r="J6" s="184"/>
      <c r="K6" s="184"/>
      <c r="L6" s="184"/>
      <c r="M6" s="185" t="s">
        <v>113</v>
      </c>
      <c r="N6" s="186"/>
      <c r="O6" s="186"/>
      <c r="P6" s="186"/>
      <c r="Q6" s="186"/>
      <c r="R6" s="186"/>
      <c r="S6" s="186"/>
      <c r="T6" s="186"/>
      <c r="U6" s="186"/>
      <c r="V6" s="167" t="s">
        <v>114</v>
      </c>
      <c r="W6" s="163"/>
      <c r="X6" s="163"/>
      <c r="Y6" s="163"/>
      <c r="Z6" s="163"/>
      <c r="AA6" s="163"/>
      <c r="AB6" s="163"/>
      <c r="AC6" s="163"/>
      <c r="AD6" s="163"/>
      <c r="AE6" s="153" t="s">
        <v>115</v>
      </c>
      <c r="AF6" s="163"/>
      <c r="AG6" s="163"/>
      <c r="AH6" s="163"/>
      <c r="AI6" s="163"/>
      <c r="AJ6" s="163"/>
      <c r="AK6" s="163"/>
      <c r="AL6" s="163"/>
      <c r="AM6" s="163"/>
      <c r="AN6" s="153" t="s">
        <v>116</v>
      </c>
      <c r="AO6" s="167" t="s">
        <v>117</v>
      </c>
      <c r="AP6" s="171" t="s">
        <v>118</v>
      </c>
      <c r="AQ6" s="173" t="s">
        <v>119</v>
      </c>
      <c r="AR6" s="175" t="s">
        <v>120</v>
      </c>
      <c r="AS6" s="175" t="s">
        <v>121</v>
      </c>
      <c r="AT6" s="169" t="s">
        <v>122</v>
      </c>
      <c r="AU6" s="171" t="s">
        <v>123</v>
      </c>
      <c r="AV6" s="173" t="s">
        <v>124</v>
      </c>
      <c r="AW6" s="175" t="s">
        <v>125</v>
      </c>
      <c r="AX6" s="175" t="s">
        <v>126</v>
      </c>
      <c r="AY6" s="177" t="s">
        <v>127</v>
      </c>
      <c r="AZ6" s="159" t="s">
        <v>128</v>
      </c>
      <c r="BA6" s="161" t="s">
        <v>104</v>
      </c>
      <c r="BB6" s="162"/>
      <c r="BC6" s="162"/>
      <c r="BD6" s="162"/>
      <c r="BE6" s="163" t="s">
        <v>102</v>
      </c>
      <c r="BF6" s="165" t="s">
        <v>129</v>
      </c>
      <c r="BG6" s="167" t="s">
        <v>130</v>
      </c>
      <c r="BH6" s="153" t="s">
        <v>131</v>
      </c>
      <c r="BI6" s="153" t="s">
        <v>132</v>
      </c>
      <c r="BJ6" s="153" t="s">
        <v>133</v>
      </c>
      <c r="BK6" s="153" t="s">
        <v>134</v>
      </c>
      <c r="BL6" s="153" t="s">
        <v>135</v>
      </c>
      <c r="BM6" s="155" t="s">
        <v>136</v>
      </c>
    </row>
    <row r="7" spans="1:65" s="1" customFormat="1" ht="35.25" thickBot="1">
      <c r="A7" s="195"/>
      <c r="B7" s="196"/>
      <c r="C7" s="197"/>
      <c r="D7" s="75" t="s">
        <v>159</v>
      </c>
      <c r="E7" s="198" t="s">
        <v>160</v>
      </c>
      <c r="F7" s="199" t="s">
        <v>139</v>
      </c>
      <c r="G7" s="199" t="s">
        <v>71</v>
      </c>
      <c r="H7" s="199" t="s">
        <v>72</v>
      </c>
      <c r="I7" s="199" t="s">
        <v>73</v>
      </c>
      <c r="J7" s="199" t="s">
        <v>74</v>
      </c>
      <c r="K7" s="199" t="s">
        <v>75</v>
      </c>
      <c r="L7" s="199" t="s">
        <v>141</v>
      </c>
      <c r="M7" s="63" t="s">
        <v>161</v>
      </c>
      <c r="N7" s="200" t="s">
        <v>160</v>
      </c>
      <c r="O7" s="201" t="s">
        <v>139</v>
      </c>
      <c r="P7" s="201" t="s">
        <v>71</v>
      </c>
      <c r="Q7" s="201" t="s">
        <v>72</v>
      </c>
      <c r="R7" s="201" t="s">
        <v>73</v>
      </c>
      <c r="S7" s="201" t="s">
        <v>74</v>
      </c>
      <c r="T7" s="201" t="s">
        <v>75</v>
      </c>
      <c r="U7" s="202" t="s">
        <v>141</v>
      </c>
      <c r="V7" s="90" t="s">
        <v>162</v>
      </c>
      <c r="W7" s="203" t="s">
        <v>160</v>
      </c>
      <c r="X7" s="204" t="s">
        <v>139</v>
      </c>
      <c r="Y7" s="204" t="s">
        <v>71</v>
      </c>
      <c r="Z7" s="204" t="s">
        <v>72</v>
      </c>
      <c r="AA7" s="204" t="s">
        <v>73</v>
      </c>
      <c r="AB7" s="204" t="s">
        <v>74</v>
      </c>
      <c r="AC7" s="204" t="s">
        <v>75</v>
      </c>
      <c r="AD7" s="204" t="s">
        <v>141</v>
      </c>
      <c r="AE7" s="90" t="s">
        <v>163</v>
      </c>
      <c r="AF7" s="203" t="s">
        <v>160</v>
      </c>
      <c r="AG7" s="204" t="s">
        <v>139</v>
      </c>
      <c r="AH7" s="204" t="s">
        <v>71</v>
      </c>
      <c r="AI7" s="204" t="s">
        <v>72</v>
      </c>
      <c r="AJ7" s="204" t="s">
        <v>73</v>
      </c>
      <c r="AK7" s="204" t="s">
        <v>74</v>
      </c>
      <c r="AL7" s="204" t="s">
        <v>75</v>
      </c>
      <c r="AM7" s="204" t="s">
        <v>141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146</v>
      </c>
      <c r="BB7" s="65" t="s">
        <v>148</v>
      </c>
      <c r="BC7" s="65" t="s">
        <v>164</v>
      </c>
      <c r="BD7" s="66" t="s">
        <v>151</v>
      </c>
      <c r="BE7" s="197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603865</v>
      </c>
      <c r="D8" s="60">
        <f t="shared" si="0"/>
        <v>36.799999999999997</v>
      </c>
      <c r="E8" s="28">
        <f t="shared" si="0"/>
        <v>41</v>
      </c>
      <c r="F8" s="28">
        <f t="shared" si="0"/>
        <v>36</v>
      </c>
      <c r="G8" s="28">
        <f t="shared" si="0"/>
        <v>40</v>
      </c>
      <c r="H8" s="28">
        <f t="shared" si="0"/>
        <v>37</v>
      </c>
      <c r="I8" s="28">
        <f t="shared" si="0"/>
        <v>40</v>
      </c>
      <c r="J8" s="28">
        <f t="shared" si="0"/>
        <v>35</v>
      </c>
      <c r="K8" s="28">
        <f t="shared" si="0"/>
        <v>39</v>
      </c>
      <c r="L8" s="28">
        <f t="shared" si="0"/>
        <v>36</v>
      </c>
      <c r="M8" s="71">
        <f t="shared" si="0"/>
        <v>7.4</v>
      </c>
      <c r="N8" s="82">
        <f t="shared" si="0"/>
        <v>7.38</v>
      </c>
      <c r="O8" s="82">
        <f t="shared" si="0"/>
        <v>7.42</v>
      </c>
      <c r="P8" s="82">
        <f t="shared" si="0"/>
        <v>7.41</v>
      </c>
      <c r="Q8" s="82">
        <f t="shared" si="0"/>
        <v>7.57</v>
      </c>
      <c r="R8" s="82">
        <f t="shared" si="0"/>
        <v>7.36</v>
      </c>
      <c r="S8" s="82">
        <f t="shared" si="0"/>
        <v>7.41</v>
      </c>
      <c r="T8" s="82">
        <f t="shared" si="0"/>
        <v>0</v>
      </c>
      <c r="U8" s="82">
        <f t="shared" si="0"/>
        <v>0</v>
      </c>
      <c r="V8" s="29">
        <f t="shared" si="0"/>
        <v>0</v>
      </c>
      <c r="W8" s="39">
        <f t="shared" si="0"/>
        <v>0</v>
      </c>
      <c r="X8" s="39">
        <f t="shared" si="0"/>
        <v>0</v>
      </c>
      <c r="Y8" s="39">
        <f t="shared" si="0"/>
        <v>0</v>
      </c>
      <c r="Z8" s="39">
        <f t="shared" si="0"/>
        <v>0</v>
      </c>
      <c r="AA8" s="39">
        <f t="shared" si="0"/>
        <v>0</v>
      </c>
      <c r="AB8" s="39">
        <f t="shared" si="0"/>
        <v>0</v>
      </c>
      <c r="AC8" s="39">
        <f t="shared" si="0"/>
        <v>0</v>
      </c>
      <c r="AD8" s="39">
        <f t="shared" si="0"/>
        <v>0</v>
      </c>
      <c r="AE8" s="29">
        <f t="shared" si="0"/>
        <v>0</v>
      </c>
      <c r="AF8" s="39">
        <f t="shared" si="0"/>
        <v>0</v>
      </c>
      <c r="AG8" s="39">
        <f t="shared" si="0"/>
        <v>0</v>
      </c>
      <c r="AH8" s="39">
        <f t="shared" si="0"/>
        <v>0</v>
      </c>
      <c r="AI8" s="39">
        <f t="shared" si="0"/>
        <v>0</v>
      </c>
      <c r="AJ8" s="39">
        <f t="shared" si="0"/>
        <v>0</v>
      </c>
      <c r="AK8" s="39">
        <f t="shared" si="0"/>
        <v>0</v>
      </c>
      <c r="AL8" s="39">
        <f t="shared" si="0"/>
        <v>0</v>
      </c>
      <c r="AM8" s="39">
        <f t="shared" si="0"/>
        <v>0</v>
      </c>
      <c r="AN8" s="39">
        <f t="shared" si="0"/>
        <v>54</v>
      </c>
      <c r="AO8" s="39">
        <f t="shared" si="0"/>
        <v>2607</v>
      </c>
      <c r="AP8" s="104">
        <f t="shared" si="0"/>
        <v>4.03</v>
      </c>
      <c r="AQ8" s="105">
        <f t="shared" si="0"/>
        <v>3.25</v>
      </c>
      <c r="AR8" s="106">
        <f t="shared" si="0"/>
        <v>82.329317269076299</v>
      </c>
      <c r="AS8" s="106">
        <f t="shared" si="0"/>
        <v>35.074626865671647</v>
      </c>
      <c r="AT8" s="107">
        <f t="shared" si="0"/>
        <v>2442</v>
      </c>
      <c r="AU8" s="108">
        <f t="shared" si="0"/>
        <v>2.71</v>
      </c>
      <c r="AV8" s="109">
        <f t="shared" si="0"/>
        <v>1.5</v>
      </c>
      <c r="AW8" s="106">
        <f t="shared" si="0"/>
        <v>67.403314917127062</v>
      </c>
      <c r="AX8" s="106">
        <f t="shared" si="0"/>
        <v>52.054794520547944</v>
      </c>
      <c r="AY8" s="60">
        <f t="shared" si="0"/>
        <v>61.173633440514472</v>
      </c>
      <c r="AZ8" s="96">
        <f t="shared" si="0"/>
        <v>82.31</v>
      </c>
      <c r="BA8" s="67">
        <f t="shared" si="0"/>
        <v>65.430000000000007</v>
      </c>
      <c r="BB8" s="67">
        <f t="shared" si="0"/>
        <v>0</v>
      </c>
      <c r="BC8" s="67">
        <f t="shared" si="0"/>
        <v>0</v>
      </c>
      <c r="BD8" s="67">
        <f t="shared" si="0"/>
        <v>0</v>
      </c>
      <c r="BE8" s="27">
        <f t="shared" si="0"/>
        <v>0</v>
      </c>
      <c r="BF8" s="29">
        <f t="shared" si="0"/>
        <v>25207</v>
      </c>
      <c r="BG8" s="39">
        <f t="shared" si="0"/>
        <v>14200</v>
      </c>
      <c r="BH8" s="40">
        <f t="shared" si="0"/>
        <v>0</v>
      </c>
      <c r="BI8" s="40">
        <f t="shared" si="0"/>
        <v>0</v>
      </c>
      <c r="BJ8" s="40">
        <f t="shared" si="0"/>
        <v>13257</v>
      </c>
      <c r="BK8" s="40">
        <f t="shared" si="0"/>
        <v>0</v>
      </c>
      <c r="BL8" s="40">
        <f t="shared" si="0"/>
        <v>0</v>
      </c>
      <c r="BM8" s="27">
        <f t="shared" si="0"/>
        <v>8075</v>
      </c>
    </row>
    <row r="9" spans="1:65">
      <c r="A9" s="187" t="s">
        <v>11</v>
      </c>
      <c r="B9" s="188"/>
      <c r="C9" s="207">
        <f t="shared" ref="C9:BM9" si="1">SUBTOTAL(5,C17:C426)</f>
        <v>306043</v>
      </c>
      <c r="D9" s="208">
        <f t="shared" si="1"/>
        <v>29.5</v>
      </c>
      <c r="E9" s="12">
        <f t="shared" si="1"/>
        <v>32</v>
      </c>
      <c r="F9" s="12">
        <f t="shared" si="1"/>
        <v>30</v>
      </c>
      <c r="G9" s="12">
        <f t="shared" si="1"/>
        <v>29</v>
      </c>
      <c r="H9" s="12">
        <f t="shared" si="1"/>
        <v>28</v>
      </c>
      <c r="I9" s="12">
        <f t="shared" si="1"/>
        <v>31</v>
      </c>
      <c r="J9" s="12">
        <f t="shared" si="1"/>
        <v>29</v>
      </c>
      <c r="K9" s="12">
        <f t="shared" si="1"/>
        <v>28</v>
      </c>
      <c r="L9" s="12">
        <f t="shared" si="1"/>
        <v>27</v>
      </c>
      <c r="M9" s="210">
        <f t="shared" si="1"/>
        <v>6.9</v>
      </c>
      <c r="N9" s="83">
        <f t="shared" si="1"/>
        <v>6.85</v>
      </c>
      <c r="O9" s="83">
        <f t="shared" si="1"/>
        <v>6.84</v>
      </c>
      <c r="P9" s="83">
        <f t="shared" si="1"/>
        <v>6.85</v>
      </c>
      <c r="Q9" s="83">
        <f t="shared" si="1"/>
        <v>6.91</v>
      </c>
      <c r="R9" s="83">
        <f t="shared" si="1"/>
        <v>6.87</v>
      </c>
      <c r="S9" s="83">
        <f t="shared" si="1"/>
        <v>6.83</v>
      </c>
      <c r="T9" s="83">
        <f t="shared" si="1"/>
        <v>0</v>
      </c>
      <c r="U9" s="83">
        <f t="shared" si="1"/>
        <v>0</v>
      </c>
      <c r="V9" s="212">
        <f t="shared" si="1"/>
        <v>0</v>
      </c>
      <c r="W9" s="41">
        <f t="shared" si="1"/>
        <v>0</v>
      </c>
      <c r="X9" s="41">
        <f t="shared" si="1"/>
        <v>0</v>
      </c>
      <c r="Y9" s="41">
        <f t="shared" si="1"/>
        <v>0</v>
      </c>
      <c r="Z9" s="41">
        <f t="shared" si="1"/>
        <v>0</v>
      </c>
      <c r="AA9" s="41">
        <f t="shared" si="1"/>
        <v>0</v>
      </c>
      <c r="AB9" s="41">
        <f t="shared" si="1"/>
        <v>0</v>
      </c>
      <c r="AC9" s="41">
        <f t="shared" si="1"/>
        <v>0</v>
      </c>
      <c r="AD9" s="41">
        <f t="shared" si="1"/>
        <v>0</v>
      </c>
      <c r="AE9" s="212">
        <f t="shared" si="1"/>
        <v>0</v>
      </c>
      <c r="AF9" s="41">
        <f t="shared" si="1"/>
        <v>0</v>
      </c>
      <c r="AG9" s="41">
        <f t="shared" si="1"/>
        <v>0</v>
      </c>
      <c r="AH9" s="41">
        <f t="shared" si="1"/>
        <v>0</v>
      </c>
      <c r="AI9" s="41">
        <f t="shared" si="1"/>
        <v>0</v>
      </c>
      <c r="AJ9" s="41">
        <f t="shared" si="1"/>
        <v>0</v>
      </c>
      <c r="AK9" s="41">
        <f t="shared" si="1"/>
        <v>0</v>
      </c>
      <c r="AL9" s="41">
        <f t="shared" si="1"/>
        <v>0</v>
      </c>
      <c r="AM9" s="41">
        <f t="shared" si="1"/>
        <v>0</v>
      </c>
      <c r="AN9" s="41">
        <f t="shared" si="1"/>
        <v>15</v>
      </c>
      <c r="AO9" s="41">
        <f t="shared" si="1"/>
        <v>735</v>
      </c>
      <c r="AP9" s="110">
        <f t="shared" si="1"/>
        <v>2.15</v>
      </c>
      <c r="AQ9" s="111">
        <f t="shared" si="1"/>
        <v>1.53</v>
      </c>
      <c r="AR9" s="216">
        <f t="shared" si="1"/>
        <v>64.925373134328353</v>
      </c>
      <c r="AS9" s="216">
        <f t="shared" si="1"/>
        <v>17.670682730923701</v>
      </c>
      <c r="AT9" s="113">
        <f t="shared" si="1"/>
        <v>793</v>
      </c>
      <c r="AU9" s="114">
        <f t="shared" si="1"/>
        <v>1.73</v>
      </c>
      <c r="AV9" s="115">
        <f t="shared" si="1"/>
        <v>1.01</v>
      </c>
      <c r="AW9" s="216">
        <f t="shared" si="1"/>
        <v>47.945205479452056</v>
      </c>
      <c r="AX9" s="216">
        <f t="shared" si="1"/>
        <v>32.596685082872938</v>
      </c>
      <c r="AY9" s="208">
        <f t="shared" si="1"/>
        <v>49.106256206554136</v>
      </c>
      <c r="AZ9" s="97">
        <f t="shared" si="1"/>
        <v>76</v>
      </c>
      <c r="BA9" s="68">
        <f t="shared" si="1"/>
        <v>57.8</v>
      </c>
      <c r="BB9" s="68">
        <f t="shared" si="1"/>
        <v>0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212">
        <f t="shared" si="1"/>
        <v>7560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153</v>
      </c>
      <c r="B10" s="188"/>
      <c r="C10" s="207">
        <f>IFERROR(SUBTOTAL(1,C17:C426),"")</f>
        <v>376952.64383561641</v>
      </c>
      <c r="D10" s="208">
        <f t="shared" ref="D10:BM10" si="2">IFERROR(SUBTOTAL(1,D17:D426),"")</f>
        <v>33.765479452054713</v>
      </c>
      <c r="E10" s="12">
        <f t="shared" si="2"/>
        <v>36.613698630136987</v>
      </c>
      <c r="F10" s="12">
        <f t="shared" si="2"/>
        <v>33.347945205479455</v>
      </c>
      <c r="G10" s="12">
        <f t="shared" si="2"/>
        <v>35.030136986301372</v>
      </c>
      <c r="H10" s="12">
        <f t="shared" si="2"/>
        <v>31.967123287671232</v>
      </c>
      <c r="I10" s="12">
        <f t="shared" si="2"/>
        <v>35.61643835616438</v>
      </c>
      <c r="J10" s="12">
        <f t="shared" si="2"/>
        <v>32.347945205479455</v>
      </c>
      <c r="K10" s="12">
        <f t="shared" si="2"/>
        <v>34.030136986301372</v>
      </c>
      <c r="L10" s="12">
        <f t="shared" si="2"/>
        <v>30.967123287671232</v>
      </c>
      <c r="M10" s="210">
        <f t="shared" si="2"/>
        <v>7.0846153846153843</v>
      </c>
      <c r="N10" s="83">
        <f t="shared" si="2"/>
        <v>7.0709803921568639</v>
      </c>
      <c r="O10" s="83">
        <f t="shared" si="2"/>
        <v>7.0568627450980372</v>
      </c>
      <c r="P10" s="83">
        <f t="shared" si="2"/>
        <v>7.0655769230769216</v>
      </c>
      <c r="Q10" s="83">
        <f t="shared" si="2"/>
        <v>7.1178846153846163</v>
      </c>
      <c r="R10" s="83">
        <f t="shared" si="2"/>
        <v>7.0809803921568628</v>
      </c>
      <c r="S10" s="83">
        <f t="shared" si="2"/>
        <v>7.0938461538461546</v>
      </c>
      <c r="T10" s="83" t="str">
        <f t="shared" si="2"/>
        <v/>
      </c>
      <c r="U10" s="83" t="str">
        <f t="shared" si="2"/>
        <v/>
      </c>
      <c r="V10" s="212" t="str">
        <f t="shared" si="2"/>
        <v/>
      </c>
      <c r="W10" s="41" t="str">
        <f t="shared" si="2"/>
        <v/>
      </c>
      <c r="X10" s="41" t="str">
        <f t="shared" si="2"/>
        <v/>
      </c>
      <c r="Y10" s="41" t="str">
        <f t="shared" si="2"/>
        <v/>
      </c>
      <c r="Z10" s="41" t="str">
        <f t="shared" si="2"/>
        <v/>
      </c>
      <c r="AA10" s="41" t="str">
        <f t="shared" si="2"/>
        <v/>
      </c>
      <c r="AB10" s="41" t="str">
        <f t="shared" si="2"/>
        <v/>
      </c>
      <c r="AC10" s="41" t="str">
        <f t="shared" si="2"/>
        <v/>
      </c>
      <c r="AD10" s="41" t="str">
        <f t="shared" si="2"/>
        <v/>
      </c>
      <c r="AE10" s="212" t="str">
        <f t="shared" si="2"/>
        <v/>
      </c>
      <c r="AF10" s="41" t="str">
        <f t="shared" si="2"/>
        <v/>
      </c>
      <c r="AG10" s="41" t="str">
        <f t="shared" si="2"/>
        <v/>
      </c>
      <c r="AH10" s="41" t="str">
        <f t="shared" si="2"/>
        <v/>
      </c>
      <c r="AI10" s="41" t="str">
        <f t="shared" si="2"/>
        <v/>
      </c>
      <c r="AJ10" s="41" t="str">
        <f t="shared" si="2"/>
        <v/>
      </c>
      <c r="AK10" s="41" t="str">
        <f t="shared" si="2"/>
        <v/>
      </c>
      <c r="AL10" s="41" t="str">
        <f t="shared" si="2"/>
        <v/>
      </c>
      <c r="AM10" s="41" t="str">
        <f t="shared" si="2"/>
        <v/>
      </c>
      <c r="AN10" s="41">
        <f t="shared" si="2"/>
        <v>24.509589041095889</v>
      </c>
      <c r="AO10" s="41">
        <f t="shared" si="2"/>
        <v>1721.2191780821918</v>
      </c>
      <c r="AP10" s="110">
        <f t="shared" si="2"/>
        <v>2.7198039215686278</v>
      </c>
      <c r="AQ10" s="111">
        <f t="shared" si="2"/>
        <v>2.0390196078431373</v>
      </c>
      <c r="AR10" s="216">
        <f t="shared" si="2"/>
        <v>74.615381308660176</v>
      </c>
      <c r="AS10" s="216">
        <f t="shared" si="2"/>
        <v>25.384618691339831</v>
      </c>
      <c r="AT10" s="113">
        <f t="shared" si="2"/>
        <v>1736.3808219178081</v>
      </c>
      <c r="AU10" s="114">
        <f t="shared" si="2"/>
        <v>2.1796078431372559</v>
      </c>
      <c r="AV10" s="115">
        <f t="shared" si="2"/>
        <v>1.246078431372549</v>
      </c>
      <c r="AW10" s="216">
        <f t="shared" si="2"/>
        <v>57.382147423651993</v>
      </c>
      <c r="AX10" s="216">
        <f t="shared" si="2"/>
        <v>42.617852576347985</v>
      </c>
      <c r="AY10" s="208">
        <f t="shared" si="2"/>
        <v>54.644859475979047</v>
      </c>
      <c r="AZ10" s="97">
        <f t="shared" si="2"/>
        <v>79.147901234567883</v>
      </c>
      <c r="BA10" s="68">
        <f t="shared" si="2"/>
        <v>62.132500000000014</v>
      </c>
      <c r="BB10" s="68" t="str">
        <f t="shared" si="2"/>
        <v/>
      </c>
      <c r="BC10" s="68" t="str">
        <f t="shared" si="2"/>
        <v/>
      </c>
      <c r="BD10" s="68" t="str">
        <f t="shared" si="2"/>
        <v/>
      </c>
      <c r="BE10" s="15" t="str">
        <f>IFERROR(SUBTOTAL(1,BE17:BE426),"")</f>
        <v/>
      </c>
      <c r="BF10" s="212">
        <f t="shared" si="2"/>
        <v>15760.232876712329</v>
      </c>
      <c r="BG10" s="41">
        <f t="shared" si="2"/>
        <v>5676.3835616438355</v>
      </c>
      <c r="BH10" s="42" t="str">
        <f t="shared" si="2"/>
        <v/>
      </c>
      <c r="BI10" s="42" t="str">
        <f t="shared" si="2"/>
        <v/>
      </c>
      <c r="BJ10" s="42">
        <f t="shared" si="2"/>
        <v>5423.860273972603</v>
      </c>
      <c r="BK10" s="42" t="str">
        <f t="shared" si="2"/>
        <v/>
      </c>
      <c r="BL10" s="42" t="str">
        <f t="shared" si="2"/>
        <v/>
      </c>
      <c r="BM10" s="15">
        <f t="shared" si="2"/>
        <v>4659.9890410958906</v>
      </c>
    </row>
    <row r="11" spans="1:65" ht="17.25" thickBot="1">
      <c r="A11" s="224" t="s">
        <v>154</v>
      </c>
      <c r="B11" s="225"/>
      <c r="C11" s="226">
        <f>SUBTOTAL(9,C17:C426)</f>
        <v>137587715</v>
      </c>
      <c r="D11" s="227"/>
      <c r="E11" s="228"/>
      <c r="F11" s="228"/>
      <c r="G11" s="228"/>
      <c r="H11" s="228"/>
      <c r="I11" s="228"/>
      <c r="J11" s="228"/>
      <c r="K11" s="228"/>
      <c r="L11" s="228"/>
      <c r="M11" s="229"/>
      <c r="N11" s="230"/>
      <c r="O11" s="230"/>
      <c r="P11" s="230"/>
      <c r="Q11" s="230"/>
      <c r="R11" s="230"/>
      <c r="S11" s="230"/>
      <c r="T11" s="230"/>
      <c r="U11" s="230"/>
      <c r="V11" s="231"/>
      <c r="W11" s="232"/>
      <c r="X11" s="232"/>
      <c r="Y11" s="232"/>
      <c r="Z11" s="232"/>
      <c r="AA11" s="232"/>
      <c r="AB11" s="232"/>
      <c r="AC11" s="232"/>
      <c r="AD11" s="232"/>
      <c r="AE11" s="231"/>
      <c r="AF11" s="232"/>
      <c r="AG11" s="232"/>
      <c r="AH11" s="232"/>
      <c r="AI11" s="232"/>
      <c r="AJ11" s="232"/>
      <c r="AK11" s="232"/>
      <c r="AL11" s="232"/>
      <c r="AM11" s="232"/>
      <c r="AN11" s="232"/>
      <c r="AO11" s="233">
        <f>SUBTOTAL(9,AO17:AO425)</f>
        <v>627359</v>
      </c>
      <c r="AP11" s="234"/>
      <c r="AQ11" s="235"/>
      <c r="AR11" s="236"/>
      <c r="AS11" s="236"/>
      <c r="AT11" s="237">
        <f>SUBTOTAL(9,AT17:AT425)</f>
        <v>632869</v>
      </c>
      <c r="AU11" s="238"/>
      <c r="AV11" s="239"/>
      <c r="AW11" s="236"/>
      <c r="AX11" s="236"/>
      <c r="AY11" s="227"/>
      <c r="AZ11" s="240"/>
      <c r="BA11" s="241"/>
      <c r="BB11" s="241"/>
      <c r="BC11" s="241"/>
      <c r="BD11" s="241"/>
      <c r="BE11" s="242">
        <f>SUBTOTAL(9,BE17:BE425)</f>
        <v>0</v>
      </c>
      <c r="BF11" s="243">
        <f t="shared" ref="BF11:BM11" si="3">SUBTOTAL(9,BF17:BF425)</f>
        <v>5727278</v>
      </c>
      <c r="BG11" s="233">
        <f t="shared" si="3"/>
        <v>2060780</v>
      </c>
      <c r="BH11" s="244">
        <f t="shared" si="3"/>
        <v>0</v>
      </c>
      <c r="BI11" s="244">
        <f t="shared" si="3"/>
        <v>0</v>
      </c>
      <c r="BJ11" s="244">
        <f t="shared" si="3"/>
        <v>1973677</v>
      </c>
      <c r="BK11" s="244">
        <f t="shared" si="3"/>
        <v>0</v>
      </c>
      <c r="BL11" s="244">
        <f t="shared" si="3"/>
        <v>0</v>
      </c>
      <c r="BM11" s="242">
        <f t="shared" si="3"/>
        <v>1692821</v>
      </c>
    </row>
    <row r="12" spans="1:65" ht="17.25" thickBot="1">
      <c r="A12" s="224" t="s">
        <v>156</v>
      </c>
      <c r="B12" s="225"/>
      <c r="C12" s="226">
        <f>IFERROR(SUBTOTAL(9,C17:C426)/COUNTA(C17:C47,C52:C80,C85:C115,C120:C149,C154:C184,C189:C218,C223:C253,C258:C288,C293:C322,C327:C357,C362:C391,C396:C426),"")</f>
        <v>376952.64383561641</v>
      </c>
      <c r="D12" s="227"/>
      <c r="E12" s="228"/>
      <c r="F12" s="228"/>
      <c r="G12" s="228"/>
      <c r="H12" s="228"/>
      <c r="I12" s="228"/>
      <c r="J12" s="228"/>
      <c r="K12" s="228"/>
      <c r="L12" s="228"/>
      <c r="M12" s="229"/>
      <c r="N12" s="230"/>
      <c r="O12" s="230"/>
      <c r="P12" s="230"/>
      <c r="Q12" s="230"/>
      <c r="R12" s="230"/>
      <c r="S12" s="230"/>
      <c r="T12" s="230"/>
      <c r="U12" s="230"/>
      <c r="V12" s="231"/>
      <c r="W12" s="232"/>
      <c r="X12" s="232"/>
      <c r="Y12" s="232"/>
      <c r="Z12" s="232"/>
      <c r="AA12" s="232"/>
      <c r="AB12" s="232"/>
      <c r="AC12" s="232"/>
      <c r="AD12" s="232"/>
      <c r="AE12" s="231"/>
      <c r="AF12" s="232"/>
      <c r="AG12" s="232"/>
      <c r="AH12" s="232"/>
      <c r="AI12" s="232"/>
      <c r="AJ12" s="232"/>
      <c r="AK12" s="232"/>
      <c r="AL12" s="232"/>
      <c r="AM12" s="232"/>
      <c r="AN12" s="232"/>
      <c r="AO12" s="233">
        <f>IFERROR(SUBTOTAL(9,AO17:AO426)/COUNTA(AO17:AO47,AO52:AO80,AO85:AO115,AO120:AO149,AO154:AO184,AO189:AO218,AO223:AO253,AO258:AO288,AO293:AO322,AO327:AO357,AO362:AO391,AO396:AO426),"")</f>
        <v>1721.2191780821918</v>
      </c>
      <c r="AP12" s="234"/>
      <c r="AQ12" s="235"/>
      <c r="AR12" s="236"/>
      <c r="AS12" s="236"/>
      <c r="AT12" s="237">
        <f>IFERROR(SUBTOTAL(9,AT17:AT426)/COUNTA(AT17:AT47,AT52:AT80,AT85:AT115,AT120:AT149,AT154:AT184,AT189:AT218,AT223:AT253,AT258:AT288,AT293:AT322,AT327:AT357,AT362:AT391,AT396:AT426),"")</f>
        <v>1736.3808219178081</v>
      </c>
      <c r="AU12" s="238"/>
      <c r="AV12" s="239"/>
      <c r="AW12" s="236"/>
      <c r="AX12" s="236"/>
      <c r="AY12" s="227"/>
      <c r="AZ12" s="240"/>
      <c r="BA12" s="241"/>
      <c r="BB12" s="241"/>
      <c r="BC12" s="241"/>
      <c r="BD12" s="241"/>
      <c r="BE12" s="242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15717.172131147541</v>
      </c>
      <c r="BG12" s="78">
        <f>IFERROR(SUBTOTAL(9,BG17:BG426)/COUNTA(BG17:BG47,BG52:BG80,BG85:BG115,BG120:BG149,BG154:BG184,BG189:BG218,BG223:BG253,BG258:BG288,BG293:BG322,BG327:BG357,BG362:BG391,BG396:BG426),"")</f>
        <v>5676.3835616438355</v>
      </c>
      <c r="BH12" s="37" t="str">
        <f t="shared" ref="BH12:BM12" si="4">IFERROR(SUBTOTAL(9,BH17:BH426)/COUNTA(BH17:BH47,BH52:BH80,BH85:BH115,BH120:BH149,BH154:BH184,BH189:BH218,BH223:BH253,BH258:BH288,BH293:BH322,BH327:BH357,BH362:BH391,BH396:BH426),"")</f>
        <v/>
      </c>
      <c r="BI12" s="37" t="str">
        <f t="shared" si="4"/>
        <v/>
      </c>
      <c r="BJ12" s="37">
        <f t="shared" si="4"/>
        <v>5423.860273972603</v>
      </c>
      <c r="BK12" s="37" t="str">
        <f t="shared" si="4"/>
        <v/>
      </c>
      <c r="BL12" s="37" t="str">
        <f t="shared" si="4"/>
        <v/>
      </c>
      <c r="BM12" s="38">
        <f t="shared" si="4"/>
        <v>4659.9890410958906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157</v>
      </c>
      <c r="B15" s="193" t="s">
        <v>158</v>
      </c>
      <c r="C15" s="163" t="s">
        <v>111</v>
      </c>
      <c r="D15" s="183" t="s">
        <v>112</v>
      </c>
      <c r="E15" s="184"/>
      <c r="F15" s="184"/>
      <c r="G15" s="184"/>
      <c r="H15" s="184"/>
      <c r="I15" s="184"/>
      <c r="J15" s="184"/>
      <c r="K15" s="184"/>
      <c r="L15" s="184"/>
      <c r="M15" s="185" t="s">
        <v>113</v>
      </c>
      <c r="N15" s="186"/>
      <c r="O15" s="186"/>
      <c r="P15" s="186"/>
      <c r="Q15" s="186"/>
      <c r="R15" s="186"/>
      <c r="S15" s="186"/>
      <c r="T15" s="186"/>
      <c r="U15" s="186"/>
      <c r="V15" s="167" t="s">
        <v>114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115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116</v>
      </c>
      <c r="AO15" s="167" t="s">
        <v>117</v>
      </c>
      <c r="AP15" s="171" t="s">
        <v>118</v>
      </c>
      <c r="AQ15" s="173" t="s">
        <v>119</v>
      </c>
      <c r="AR15" s="175" t="s">
        <v>120</v>
      </c>
      <c r="AS15" s="175" t="s">
        <v>121</v>
      </c>
      <c r="AT15" s="169" t="s">
        <v>122</v>
      </c>
      <c r="AU15" s="171" t="s">
        <v>123</v>
      </c>
      <c r="AV15" s="173" t="s">
        <v>124</v>
      </c>
      <c r="AW15" s="175" t="s">
        <v>125</v>
      </c>
      <c r="AX15" s="175" t="s">
        <v>126</v>
      </c>
      <c r="AY15" s="177" t="s">
        <v>127</v>
      </c>
      <c r="AZ15" s="159" t="s">
        <v>128</v>
      </c>
      <c r="BA15" s="161" t="s">
        <v>105</v>
      </c>
      <c r="BB15" s="162"/>
      <c r="BC15" s="162"/>
      <c r="BD15" s="162"/>
      <c r="BE15" s="163" t="s">
        <v>102</v>
      </c>
      <c r="BF15" s="165" t="s">
        <v>129</v>
      </c>
      <c r="BG15" s="167" t="s">
        <v>130</v>
      </c>
      <c r="BH15" s="153" t="s">
        <v>131</v>
      </c>
      <c r="BI15" s="153" t="s">
        <v>132</v>
      </c>
      <c r="BJ15" s="153" t="s">
        <v>133</v>
      </c>
      <c r="BK15" s="153" t="s">
        <v>134</v>
      </c>
      <c r="BL15" s="153" t="s">
        <v>135</v>
      </c>
      <c r="BM15" s="155" t="s">
        <v>136</v>
      </c>
    </row>
    <row r="16" spans="1:65" s="1" customFormat="1" ht="35.25" thickBot="1">
      <c r="A16" s="192"/>
      <c r="B16" s="194"/>
      <c r="C16" s="197"/>
      <c r="D16" s="75" t="s">
        <v>159</v>
      </c>
      <c r="E16" s="198" t="s">
        <v>160</v>
      </c>
      <c r="F16" s="199" t="s">
        <v>139</v>
      </c>
      <c r="G16" s="199" t="s">
        <v>71</v>
      </c>
      <c r="H16" s="199" t="s">
        <v>72</v>
      </c>
      <c r="I16" s="199" t="s">
        <v>73</v>
      </c>
      <c r="J16" s="199" t="s">
        <v>74</v>
      </c>
      <c r="K16" s="199" t="s">
        <v>75</v>
      </c>
      <c r="L16" s="199" t="s">
        <v>141</v>
      </c>
      <c r="M16" s="63" t="s">
        <v>161</v>
      </c>
      <c r="N16" s="200" t="s">
        <v>160</v>
      </c>
      <c r="O16" s="201" t="s">
        <v>139</v>
      </c>
      <c r="P16" s="201" t="s">
        <v>71</v>
      </c>
      <c r="Q16" s="201" t="s">
        <v>72</v>
      </c>
      <c r="R16" s="201" t="s">
        <v>73</v>
      </c>
      <c r="S16" s="201" t="s">
        <v>74</v>
      </c>
      <c r="T16" s="201" t="s">
        <v>75</v>
      </c>
      <c r="U16" s="202" t="s">
        <v>141</v>
      </c>
      <c r="V16" s="90" t="s">
        <v>162</v>
      </c>
      <c r="W16" s="203" t="s">
        <v>160</v>
      </c>
      <c r="X16" s="204" t="s">
        <v>139</v>
      </c>
      <c r="Y16" s="204" t="s">
        <v>71</v>
      </c>
      <c r="Z16" s="204" t="s">
        <v>72</v>
      </c>
      <c r="AA16" s="204" t="s">
        <v>73</v>
      </c>
      <c r="AB16" s="204" t="s">
        <v>74</v>
      </c>
      <c r="AC16" s="204" t="s">
        <v>75</v>
      </c>
      <c r="AD16" s="204" t="s">
        <v>141</v>
      </c>
      <c r="AE16" s="90" t="s">
        <v>163</v>
      </c>
      <c r="AF16" s="203" t="s">
        <v>160</v>
      </c>
      <c r="AG16" s="204" t="s">
        <v>139</v>
      </c>
      <c r="AH16" s="204" t="s">
        <v>71</v>
      </c>
      <c r="AI16" s="204" t="s">
        <v>72</v>
      </c>
      <c r="AJ16" s="204" t="s">
        <v>73</v>
      </c>
      <c r="AK16" s="204" t="s">
        <v>74</v>
      </c>
      <c r="AL16" s="204" t="s">
        <v>75</v>
      </c>
      <c r="AM16" s="204" t="s">
        <v>141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146</v>
      </c>
      <c r="BB16" s="65" t="s">
        <v>148</v>
      </c>
      <c r="BC16" s="65" t="s">
        <v>164</v>
      </c>
      <c r="BD16" s="66" t="s">
        <v>151</v>
      </c>
      <c r="BE16" s="197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44562</v>
      </c>
      <c r="C17" s="207">
        <v>329671</v>
      </c>
      <c r="D17" s="64">
        <f>IFERROR(ROUND(AVERAGE(E17:L17),1),"")</f>
        <v>33.5</v>
      </c>
      <c r="E17" s="12">
        <v>37</v>
      </c>
      <c r="F17" s="12">
        <v>34</v>
      </c>
      <c r="G17" s="12">
        <v>33</v>
      </c>
      <c r="H17" s="12">
        <v>32</v>
      </c>
      <c r="I17" s="11">
        <v>36</v>
      </c>
      <c r="J17" s="11">
        <v>33</v>
      </c>
      <c r="K17" s="11">
        <v>32</v>
      </c>
      <c r="L17" s="11">
        <v>31</v>
      </c>
      <c r="M17" s="74" t="str">
        <f>IFERROR(ROUND(AVERAGE(N17:U17),1),"")</f>
        <v/>
      </c>
      <c r="N17" s="83"/>
      <c r="O17" s="83"/>
      <c r="P17" s="83"/>
      <c r="Q17" s="83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23</v>
      </c>
      <c r="AO17" s="41">
        <v>1721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1617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>IFERROR((1-((AW17*AS17)/(AX17*AR17)))*100,"")</f>
        <v/>
      </c>
      <c r="AZ17" s="97"/>
      <c r="BA17" s="70"/>
      <c r="BB17" s="70"/>
      <c r="BC17" s="70"/>
      <c r="BD17" s="70"/>
      <c r="BE17" s="15"/>
      <c r="BF17" s="5">
        <f>IF(SUM(BG17:BM17)=0,"",SUM(BG17:BM17))</f>
        <v>18271</v>
      </c>
      <c r="BG17" s="42">
        <v>10800</v>
      </c>
      <c r="BH17" s="42"/>
      <c r="BI17" s="42"/>
      <c r="BJ17" s="42">
        <v>2741</v>
      </c>
      <c r="BK17" s="42"/>
      <c r="BL17" s="42"/>
      <c r="BM17" s="14">
        <v>4730</v>
      </c>
    </row>
    <row r="18" spans="1:65" outlineLevel="5">
      <c r="A18" s="22">
        <f t="shared" ref="A18:A90" si="5">MONTH(B18)</f>
        <v>1</v>
      </c>
      <c r="B18" s="9">
        <f>B17+1</f>
        <v>44563</v>
      </c>
      <c r="C18" s="207">
        <v>324743</v>
      </c>
      <c r="D18" s="64">
        <f t="shared" ref="D18:D47" si="6">IFERROR(ROUND(AVERAGE(E18:L18),1),"")</f>
        <v>33.799999999999997</v>
      </c>
      <c r="E18" s="12">
        <v>38</v>
      </c>
      <c r="F18" s="12">
        <v>34</v>
      </c>
      <c r="G18" s="12">
        <v>33</v>
      </c>
      <c r="H18" s="12">
        <v>32</v>
      </c>
      <c r="I18" s="12">
        <v>37</v>
      </c>
      <c r="J18" s="12">
        <v>33</v>
      </c>
      <c r="K18" s="12">
        <v>32</v>
      </c>
      <c r="L18" s="12">
        <v>31</v>
      </c>
      <c r="M18" s="74" t="str">
        <f t="shared" ref="M18:M47" si="7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8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9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5">
        <v>27</v>
      </c>
      <c r="AO18" s="41">
        <v>1483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1375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ref="AY18:AY47" si="10">IFERROR((1-((AW18*AS18)/(AX18*AR18)))*100,"")</f>
        <v/>
      </c>
      <c r="AZ18" s="97"/>
      <c r="BA18" s="68"/>
      <c r="BB18" s="68"/>
      <c r="BC18" s="68"/>
      <c r="BD18" s="68"/>
      <c r="BE18" s="15"/>
      <c r="BF18" s="5">
        <f t="shared" ref="BF18:BF47" si="11">IF(SUM(BG18:BM18)=0,"",SUM(BG18:BM18))</f>
        <v>16968</v>
      </c>
      <c r="BG18" s="42">
        <v>10830</v>
      </c>
      <c r="BH18" s="42"/>
      <c r="BI18" s="42"/>
      <c r="BJ18" s="42">
        <v>1118</v>
      </c>
      <c r="BK18" s="42"/>
      <c r="BL18" s="42"/>
      <c r="BM18" s="15">
        <v>5020</v>
      </c>
    </row>
    <row r="19" spans="1:65" outlineLevel="5">
      <c r="A19" s="22">
        <f t="shared" si="5"/>
        <v>1</v>
      </c>
      <c r="B19" s="9">
        <f t="shared" ref="B19:B79" si="12">B18+1</f>
        <v>44564</v>
      </c>
      <c r="C19" s="207">
        <v>336388</v>
      </c>
      <c r="D19" s="64">
        <f t="shared" si="6"/>
        <v>33.5</v>
      </c>
      <c r="E19" s="12">
        <v>38</v>
      </c>
      <c r="F19" s="12">
        <v>33</v>
      </c>
      <c r="G19" s="12">
        <v>33</v>
      </c>
      <c r="H19" s="12">
        <v>32</v>
      </c>
      <c r="I19" s="12">
        <v>37</v>
      </c>
      <c r="J19" s="12">
        <v>32</v>
      </c>
      <c r="K19" s="12">
        <v>32</v>
      </c>
      <c r="L19" s="12">
        <v>31</v>
      </c>
      <c r="M19" s="74" t="str">
        <f t="shared" si="7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8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9"/>
        <v/>
      </c>
      <c r="AF19" s="41"/>
      <c r="AG19" s="41"/>
      <c r="AH19" s="41"/>
      <c r="AI19" s="41"/>
      <c r="AJ19" s="41"/>
      <c r="AK19" s="41"/>
      <c r="AL19" s="41"/>
      <c r="AM19" s="41"/>
      <c r="AN19" s="45">
        <v>29</v>
      </c>
      <c r="AO19" s="41">
        <v>1361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1386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10"/>
        <v/>
      </c>
      <c r="AZ19" s="97">
        <v>81.45</v>
      </c>
      <c r="BA19" s="68"/>
      <c r="BB19" s="68"/>
      <c r="BC19" s="68"/>
      <c r="BD19" s="68"/>
      <c r="BE19" s="15"/>
      <c r="BF19" s="5">
        <f t="shared" si="11"/>
        <v>18146</v>
      </c>
      <c r="BG19" s="42">
        <v>10840</v>
      </c>
      <c r="BH19" s="42"/>
      <c r="BI19" s="42"/>
      <c r="BJ19" s="42">
        <v>2346</v>
      </c>
      <c r="BK19" s="42"/>
      <c r="BL19" s="42"/>
      <c r="BM19" s="15">
        <v>4960</v>
      </c>
    </row>
    <row r="20" spans="1:65" outlineLevel="5">
      <c r="A20" s="22">
        <f t="shared" si="5"/>
        <v>1</v>
      </c>
      <c r="B20" s="9">
        <f t="shared" si="12"/>
        <v>44565</v>
      </c>
      <c r="C20" s="207">
        <v>343342</v>
      </c>
      <c r="D20" s="64">
        <f t="shared" si="6"/>
        <v>33.5</v>
      </c>
      <c r="E20" s="12">
        <v>38</v>
      </c>
      <c r="F20" s="12">
        <v>33</v>
      </c>
      <c r="G20" s="12">
        <v>33</v>
      </c>
      <c r="H20" s="12">
        <v>32</v>
      </c>
      <c r="I20" s="12">
        <v>37</v>
      </c>
      <c r="J20" s="12">
        <v>32</v>
      </c>
      <c r="K20" s="12">
        <v>32</v>
      </c>
      <c r="L20" s="12">
        <v>31</v>
      </c>
      <c r="M20" s="74" t="str">
        <f t="shared" si="7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8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9"/>
        <v/>
      </c>
      <c r="AF20" s="41"/>
      <c r="AG20" s="41"/>
      <c r="AH20" s="41"/>
      <c r="AI20" s="41"/>
      <c r="AJ20" s="41"/>
      <c r="AK20" s="41"/>
      <c r="AL20" s="41"/>
      <c r="AM20" s="41"/>
      <c r="AN20" s="45">
        <v>28</v>
      </c>
      <c r="AO20" s="41">
        <v>1413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1375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10"/>
        <v/>
      </c>
      <c r="AZ20" s="97">
        <v>80.709999999999994</v>
      </c>
      <c r="BA20" s="68"/>
      <c r="BB20" s="68"/>
      <c r="BC20" s="68"/>
      <c r="BD20" s="68"/>
      <c r="BE20" s="15"/>
      <c r="BF20" s="5">
        <f t="shared" si="11"/>
        <v>18373</v>
      </c>
      <c r="BG20" s="42">
        <v>10830</v>
      </c>
      <c r="BH20" s="42"/>
      <c r="BI20" s="42"/>
      <c r="BJ20" s="42">
        <v>3073</v>
      </c>
      <c r="BK20" s="42"/>
      <c r="BL20" s="42"/>
      <c r="BM20" s="15">
        <v>4470</v>
      </c>
    </row>
    <row r="21" spans="1:65" outlineLevel="5">
      <c r="A21" s="22">
        <f t="shared" si="5"/>
        <v>1</v>
      </c>
      <c r="B21" s="9">
        <f t="shared" si="12"/>
        <v>44566</v>
      </c>
      <c r="C21" s="207">
        <v>345631</v>
      </c>
      <c r="D21" s="64">
        <f t="shared" si="6"/>
        <v>34</v>
      </c>
      <c r="E21" s="12">
        <v>39</v>
      </c>
      <c r="F21" s="12">
        <v>33</v>
      </c>
      <c r="G21" s="12">
        <v>34</v>
      </c>
      <c r="H21" s="12">
        <v>32</v>
      </c>
      <c r="I21" s="12">
        <v>38</v>
      </c>
      <c r="J21" s="12">
        <v>32</v>
      </c>
      <c r="K21" s="12">
        <v>33</v>
      </c>
      <c r="L21" s="12">
        <v>31</v>
      </c>
      <c r="M21" s="74" t="str">
        <f t="shared" si="7"/>
        <v/>
      </c>
      <c r="N21" s="83"/>
      <c r="O21" s="83"/>
      <c r="P21" s="83"/>
      <c r="Q21" s="83"/>
      <c r="R21" s="83"/>
      <c r="S21" s="83"/>
      <c r="T21" s="83"/>
      <c r="U21" s="83"/>
      <c r="V21" s="5" t="str">
        <f t="shared" si="8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9"/>
        <v/>
      </c>
      <c r="AF21" s="41"/>
      <c r="AG21" s="41"/>
      <c r="AH21" s="41"/>
      <c r="AI21" s="41"/>
      <c r="AJ21" s="41"/>
      <c r="AK21" s="41"/>
      <c r="AL21" s="41"/>
      <c r="AM21" s="41"/>
      <c r="AN21" s="45">
        <v>29</v>
      </c>
      <c r="AO21" s="41">
        <v>1354</v>
      </c>
      <c r="AP21" s="110"/>
      <c r="AQ21" s="111"/>
      <c r="AR21" s="126" t="str">
        <f t="shared" ref="AR21:AR47" si="13">IFERROR(AQ21/AP21*100,"")</f>
        <v/>
      </c>
      <c r="AS21" s="126" t="str">
        <f t="shared" ref="AS21:AS47" si="14">IFERROR(100-AR21,"")</f>
        <v/>
      </c>
      <c r="AT21" s="127">
        <v>1275</v>
      </c>
      <c r="AU21" s="114"/>
      <c r="AV21" s="115"/>
      <c r="AW21" s="126" t="str">
        <f t="shared" ref="AW21:AW47" si="15">IFERROR(AV21/AU21*100,"")</f>
        <v/>
      </c>
      <c r="AX21" s="126" t="str">
        <f t="shared" ref="AX21:AX47" si="16">IFERROR(100-AW21,"")</f>
        <v/>
      </c>
      <c r="AY21" s="64" t="str">
        <f t="shared" si="10"/>
        <v/>
      </c>
      <c r="AZ21" s="97">
        <v>80.84</v>
      </c>
      <c r="BA21" s="68"/>
      <c r="BB21" s="68"/>
      <c r="BC21" s="68"/>
      <c r="BD21" s="68"/>
      <c r="BE21" s="15"/>
      <c r="BF21" s="5">
        <f t="shared" si="11"/>
        <v>15970</v>
      </c>
      <c r="BG21" s="42">
        <v>10840</v>
      </c>
      <c r="BH21" s="42"/>
      <c r="BI21" s="42"/>
      <c r="BJ21" s="42">
        <v>80</v>
      </c>
      <c r="BK21" s="42"/>
      <c r="BL21" s="42"/>
      <c r="BM21" s="15">
        <v>5050</v>
      </c>
    </row>
    <row r="22" spans="1:65" outlineLevel="5">
      <c r="A22" s="22">
        <f t="shared" si="5"/>
        <v>1</v>
      </c>
      <c r="B22" s="9">
        <f t="shared" si="12"/>
        <v>44567</v>
      </c>
      <c r="C22" s="207">
        <v>343528</v>
      </c>
      <c r="D22" s="64">
        <f t="shared" si="6"/>
        <v>34</v>
      </c>
      <c r="E22" s="12">
        <v>39</v>
      </c>
      <c r="F22" s="12">
        <v>33</v>
      </c>
      <c r="G22" s="12">
        <v>34</v>
      </c>
      <c r="H22" s="12">
        <v>32</v>
      </c>
      <c r="I22" s="12">
        <v>38</v>
      </c>
      <c r="J22" s="12">
        <v>32</v>
      </c>
      <c r="K22" s="12">
        <v>33</v>
      </c>
      <c r="L22" s="12">
        <v>31</v>
      </c>
      <c r="M22" s="74">
        <f t="shared" si="7"/>
        <v>7.4</v>
      </c>
      <c r="N22" s="83">
        <v>7.32</v>
      </c>
      <c r="O22" s="83">
        <v>7.42</v>
      </c>
      <c r="P22" s="83">
        <v>7.34</v>
      </c>
      <c r="Q22" s="83">
        <v>7.4</v>
      </c>
      <c r="R22" s="83">
        <v>7.36</v>
      </c>
      <c r="S22" s="83">
        <v>7.41</v>
      </c>
      <c r="T22" s="83"/>
      <c r="U22" s="83"/>
      <c r="V22" s="5" t="str">
        <f t="shared" si="8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9"/>
        <v/>
      </c>
      <c r="AF22" s="41"/>
      <c r="AG22" s="41"/>
      <c r="AH22" s="41"/>
      <c r="AI22" s="41"/>
      <c r="AJ22" s="41"/>
      <c r="AK22" s="41"/>
      <c r="AL22" s="41"/>
      <c r="AM22" s="41"/>
      <c r="AN22" s="45">
        <v>29</v>
      </c>
      <c r="AO22" s="41">
        <v>1374</v>
      </c>
      <c r="AP22" s="110">
        <v>3.29</v>
      </c>
      <c r="AQ22" s="111">
        <v>2.4500000000000002</v>
      </c>
      <c r="AR22" s="126">
        <f t="shared" si="13"/>
        <v>74.468085106382986</v>
      </c>
      <c r="AS22" s="126">
        <f t="shared" si="14"/>
        <v>25.531914893617014</v>
      </c>
      <c r="AT22" s="127">
        <v>1383</v>
      </c>
      <c r="AU22" s="114">
        <v>2.3199999999999998</v>
      </c>
      <c r="AV22" s="115">
        <v>1.29</v>
      </c>
      <c r="AW22" s="126">
        <f t="shared" si="15"/>
        <v>55.603448275862078</v>
      </c>
      <c r="AX22" s="126">
        <f t="shared" si="16"/>
        <v>44.396551724137922</v>
      </c>
      <c r="AY22" s="64">
        <f t="shared" si="10"/>
        <v>57.059639389736475</v>
      </c>
      <c r="AZ22" s="97">
        <v>81.12</v>
      </c>
      <c r="BA22" s="68"/>
      <c r="BB22" s="68"/>
      <c r="BC22" s="68"/>
      <c r="BD22" s="68"/>
      <c r="BE22" s="15"/>
      <c r="BF22" s="5">
        <f t="shared" si="11"/>
        <v>21633</v>
      </c>
      <c r="BG22" s="42">
        <v>10860</v>
      </c>
      <c r="BH22" s="42"/>
      <c r="BI22" s="42"/>
      <c r="BJ22" s="42">
        <v>6713</v>
      </c>
      <c r="BK22" s="42"/>
      <c r="BL22" s="42"/>
      <c r="BM22" s="15">
        <v>4060</v>
      </c>
    </row>
    <row r="23" spans="1:65" outlineLevel="5">
      <c r="A23" s="22">
        <f t="shared" si="5"/>
        <v>1</v>
      </c>
      <c r="B23" s="9">
        <f t="shared" si="12"/>
        <v>44568</v>
      </c>
      <c r="C23" s="207">
        <v>336521</v>
      </c>
      <c r="D23" s="64">
        <f t="shared" si="6"/>
        <v>34.5</v>
      </c>
      <c r="E23" s="12">
        <v>39</v>
      </c>
      <c r="F23" s="12">
        <v>34</v>
      </c>
      <c r="G23" s="12">
        <v>34</v>
      </c>
      <c r="H23" s="12">
        <v>33</v>
      </c>
      <c r="I23" s="12">
        <v>38</v>
      </c>
      <c r="J23" s="12">
        <v>33</v>
      </c>
      <c r="K23" s="12">
        <v>33</v>
      </c>
      <c r="L23" s="12">
        <v>32</v>
      </c>
      <c r="M23" s="74" t="str">
        <f t="shared" si="7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8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9"/>
        <v/>
      </c>
      <c r="AF23" s="41"/>
      <c r="AG23" s="41"/>
      <c r="AH23" s="41"/>
      <c r="AI23" s="41"/>
      <c r="AJ23" s="41"/>
      <c r="AK23" s="41"/>
      <c r="AL23" s="41"/>
      <c r="AM23" s="41"/>
      <c r="AN23" s="45">
        <v>29</v>
      </c>
      <c r="AO23" s="41">
        <v>1395</v>
      </c>
      <c r="AP23" s="110"/>
      <c r="AQ23" s="111"/>
      <c r="AR23" s="126" t="str">
        <f t="shared" si="13"/>
        <v/>
      </c>
      <c r="AS23" s="126" t="str">
        <f t="shared" si="14"/>
        <v/>
      </c>
      <c r="AT23" s="127">
        <v>1375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10"/>
        <v/>
      </c>
      <c r="AZ23" s="97"/>
      <c r="BA23" s="68"/>
      <c r="BB23" s="68"/>
      <c r="BC23" s="68"/>
      <c r="BD23" s="68"/>
      <c r="BE23" s="15"/>
      <c r="BF23" s="5">
        <f t="shared" si="11"/>
        <v>16704</v>
      </c>
      <c r="BG23" s="42">
        <v>10840</v>
      </c>
      <c r="BH23" s="42"/>
      <c r="BI23" s="42"/>
      <c r="BJ23" s="42">
        <v>5474</v>
      </c>
      <c r="BK23" s="42"/>
      <c r="BL23" s="42"/>
      <c r="BM23" s="15">
        <v>390</v>
      </c>
    </row>
    <row r="24" spans="1:65" outlineLevel="5">
      <c r="A24" s="22">
        <f t="shared" si="5"/>
        <v>1</v>
      </c>
      <c r="B24" s="9">
        <f t="shared" si="12"/>
        <v>44569</v>
      </c>
      <c r="C24" s="207">
        <v>336621</v>
      </c>
      <c r="D24" s="64">
        <f t="shared" si="6"/>
        <v>34.5</v>
      </c>
      <c r="E24" s="12">
        <v>39</v>
      </c>
      <c r="F24" s="12">
        <v>34</v>
      </c>
      <c r="G24" s="12">
        <v>34</v>
      </c>
      <c r="H24" s="12">
        <v>33</v>
      </c>
      <c r="I24" s="12">
        <v>38</v>
      </c>
      <c r="J24" s="12">
        <v>33</v>
      </c>
      <c r="K24" s="12">
        <v>33</v>
      </c>
      <c r="L24" s="12">
        <v>32</v>
      </c>
      <c r="M24" s="74" t="str">
        <f t="shared" si="7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8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9"/>
        <v/>
      </c>
      <c r="AF24" s="41"/>
      <c r="AG24" s="41"/>
      <c r="AH24" s="41"/>
      <c r="AI24" s="41"/>
      <c r="AJ24" s="41"/>
      <c r="AK24" s="41"/>
      <c r="AL24" s="41"/>
      <c r="AM24" s="41"/>
      <c r="AN24" s="45">
        <v>28</v>
      </c>
      <c r="AO24" s="41">
        <v>1422</v>
      </c>
      <c r="AP24" s="110"/>
      <c r="AQ24" s="111"/>
      <c r="AR24" s="126" t="str">
        <f t="shared" si="13"/>
        <v/>
      </c>
      <c r="AS24" s="126" t="str">
        <f t="shared" si="14"/>
        <v/>
      </c>
      <c r="AT24" s="127">
        <v>1291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10"/>
        <v/>
      </c>
      <c r="AZ24" s="97"/>
      <c r="BA24" s="68"/>
      <c r="BB24" s="68"/>
      <c r="BC24" s="68"/>
      <c r="BD24" s="68"/>
      <c r="BE24" s="15"/>
      <c r="BF24" s="5">
        <f t="shared" si="11"/>
        <v>16606</v>
      </c>
      <c r="BG24" s="42">
        <v>10840</v>
      </c>
      <c r="BH24" s="42"/>
      <c r="BI24" s="42"/>
      <c r="BJ24" s="42">
        <v>1776</v>
      </c>
      <c r="BK24" s="42"/>
      <c r="BL24" s="42"/>
      <c r="BM24" s="15">
        <v>3990</v>
      </c>
    </row>
    <row r="25" spans="1:65" outlineLevel="5">
      <c r="A25" s="22">
        <f t="shared" si="5"/>
        <v>1</v>
      </c>
      <c r="B25" s="9">
        <f t="shared" si="12"/>
        <v>44570</v>
      </c>
      <c r="C25" s="207">
        <v>323305</v>
      </c>
      <c r="D25" s="64">
        <f t="shared" si="6"/>
        <v>34.799999999999997</v>
      </c>
      <c r="E25" s="12">
        <v>40</v>
      </c>
      <c r="F25" s="12">
        <v>34</v>
      </c>
      <c r="G25" s="12">
        <v>34</v>
      </c>
      <c r="H25" s="12">
        <v>33</v>
      </c>
      <c r="I25" s="12">
        <v>39</v>
      </c>
      <c r="J25" s="12">
        <v>33</v>
      </c>
      <c r="K25" s="12">
        <v>33</v>
      </c>
      <c r="L25" s="12">
        <v>32</v>
      </c>
      <c r="M25" s="74" t="str">
        <f t="shared" si="7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8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9"/>
        <v/>
      </c>
      <c r="AF25" s="41"/>
      <c r="AG25" s="41"/>
      <c r="AH25" s="41"/>
      <c r="AI25" s="41"/>
      <c r="AJ25" s="41"/>
      <c r="AK25" s="41"/>
      <c r="AL25" s="41"/>
      <c r="AM25" s="41"/>
      <c r="AN25" s="45">
        <v>28</v>
      </c>
      <c r="AO25" s="41">
        <v>1402</v>
      </c>
      <c r="AP25" s="110"/>
      <c r="AQ25" s="111"/>
      <c r="AR25" s="126" t="str">
        <f t="shared" si="13"/>
        <v/>
      </c>
      <c r="AS25" s="126" t="str">
        <f t="shared" si="14"/>
        <v/>
      </c>
      <c r="AT25" s="127">
        <v>1309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10"/>
        <v/>
      </c>
      <c r="AZ25" s="97"/>
      <c r="BA25" s="68"/>
      <c r="BB25" s="68"/>
      <c r="BC25" s="68"/>
      <c r="BD25" s="68"/>
      <c r="BE25" s="15"/>
      <c r="BF25" s="5">
        <f t="shared" si="11"/>
        <v>16269</v>
      </c>
      <c r="BG25" s="42">
        <v>10460</v>
      </c>
      <c r="BH25" s="42"/>
      <c r="BI25" s="42"/>
      <c r="BJ25" s="42">
        <v>5039</v>
      </c>
      <c r="BK25" s="42"/>
      <c r="BL25" s="42"/>
      <c r="BM25" s="15">
        <v>770</v>
      </c>
    </row>
    <row r="26" spans="1:65" outlineLevel="5">
      <c r="A26" s="22">
        <f t="shared" si="5"/>
        <v>1</v>
      </c>
      <c r="B26" s="9">
        <f t="shared" si="12"/>
        <v>44571</v>
      </c>
      <c r="C26" s="207">
        <v>332698</v>
      </c>
      <c r="D26" s="64">
        <f t="shared" si="6"/>
        <v>34.5</v>
      </c>
      <c r="E26" s="12">
        <v>39</v>
      </c>
      <c r="F26" s="12">
        <v>34</v>
      </c>
      <c r="G26" s="12">
        <v>34</v>
      </c>
      <c r="H26" s="12">
        <v>33</v>
      </c>
      <c r="I26" s="12">
        <v>38</v>
      </c>
      <c r="J26" s="12">
        <v>33</v>
      </c>
      <c r="K26" s="12">
        <v>33</v>
      </c>
      <c r="L26" s="12">
        <v>32</v>
      </c>
      <c r="M26" s="74" t="str">
        <f t="shared" si="7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8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9"/>
        <v/>
      </c>
      <c r="AF26" s="41"/>
      <c r="AG26" s="41"/>
      <c r="AH26" s="41"/>
      <c r="AI26" s="41"/>
      <c r="AJ26" s="41"/>
      <c r="AK26" s="41"/>
      <c r="AL26" s="41"/>
      <c r="AM26" s="41"/>
      <c r="AN26" s="45">
        <v>29</v>
      </c>
      <c r="AO26" s="41">
        <v>1385</v>
      </c>
      <c r="AP26" s="110"/>
      <c r="AQ26" s="111"/>
      <c r="AR26" s="126" t="str">
        <f t="shared" si="13"/>
        <v/>
      </c>
      <c r="AS26" s="126" t="str">
        <f t="shared" si="14"/>
        <v/>
      </c>
      <c r="AT26" s="127">
        <v>1376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10"/>
        <v/>
      </c>
      <c r="AZ26" s="97">
        <v>81.599999999999994</v>
      </c>
      <c r="BA26" s="68"/>
      <c r="BB26" s="68"/>
      <c r="BC26" s="68"/>
      <c r="BD26" s="68"/>
      <c r="BE26" s="15"/>
      <c r="BF26" s="5">
        <f t="shared" si="11"/>
        <v>18505</v>
      </c>
      <c r="BG26" s="42">
        <v>10860</v>
      </c>
      <c r="BH26" s="42"/>
      <c r="BI26" s="42"/>
      <c r="BJ26" s="42">
        <v>3105</v>
      </c>
      <c r="BK26" s="42"/>
      <c r="BL26" s="42"/>
      <c r="BM26" s="15">
        <v>4540</v>
      </c>
    </row>
    <row r="27" spans="1:65" outlineLevel="5">
      <c r="A27" s="22">
        <f t="shared" si="5"/>
        <v>1</v>
      </c>
      <c r="B27" s="9">
        <f t="shared" si="12"/>
        <v>44572</v>
      </c>
      <c r="C27" s="207">
        <v>330816</v>
      </c>
      <c r="D27" s="64">
        <f t="shared" si="6"/>
        <v>34.5</v>
      </c>
      <c r="E27" s="12">
        <v>39</v>
      </c>
      <c r="F27" s="12">
        <v>34</v>
      </c>
      <c r="G27" s="12">
        <v>34</v>
      </c>
      <c r="H27" s="12">
        <v>33</v>
      </c>
      <c r="I27" s="12">
        <v>38</v>
      </c>
      <c r="J27" s="12">
        <v>33</v>
      </c>
      <c r="K27" s="12">
        <v>33</v>
      </c>
      <c r="L27" s="12">
        <v>32</v>
      </c>
      <c r="M27" s="74" t="str">
        <f t="shared" si="7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8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9"/>
        <v/>
      </c>
      <c r="AF27" s="41"/>
      <c r="AG27" s="41"/>
      <c r="AH27" s="41"/>
      <c r="AI27" s="41"/>
      <c r="AJ27" s="41"/>
      <c r="AK27" s="41"/>
      <c r="AL27" s="41"/>
      <c r="AM27" s="41"/>
      <c r="AN27" s="45">
        <v>27</v>
      </c>
      <c r="AO27" s="41">
        <v>1490</v>
      </c>
      <c r="AP27" s="110"/>
      <c r="AQ27" s="111"/>
      <c r="AR27" s="126" t="str">
        <f t="shared" si="13"/>
        <v/>
      </c>
      <c r="AS27" s="126" t="str">
        <f t="shared" si="14"/>
        <v/>
      </c>
      <c r="AT27" s="127">
        <v>1366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10"/>
        <v/>
      </c>
      <c r="AZ27" s="97">
        <v>80.709999999999994</v>
      </c>
      <c r="BA27" s="68"/>
      <c r="BB27" s="68"/>
      <c r="BC27" s="68"/>
      <c r="BD27" s="68"/>
      <c r="BE27" s="15"/>
      <c r="BF27" s="5">
        <f t="shared" si="11"/>
        <v>18461</v>
      </c>
      <c r="BG27" s="42">
        <v>10840</v>
      </c>
      <c r="BH27" s="42"/>
      <c r="BI27" s="42"/>
      <c r="BJ27" s="42">
        <v>2771</v>
      </c>
      <c r="BK27" s="42"/>
      <c r="BL27" s="42"/>
      <c r="BM27" s="15">
        <v>4850</v>
      </c>
    </row>
    <row r="28" spans="1:65" outlineLevel="5">
      <c r="A28" s="22">
        <f t="shared" si="5"/>
        <v>1</v>
      </c>
      <c r="B28" s="9">
        <f t="shared" si="12"/>
        <v>44573</v>
      </c>
      <c r="C28" s="207">
        <v>340129</v>
      </c>
      <c r="D28" s="64">
        <f t="shared" si="6"/>
        <v>34.5</v>
      </c>
      <c r="E28" s="12">
        <v>39</v>
      </c>
      <c r="F28" s="12">
        <v>34</v>
      </c>
      <c r="G28" s="12">
        <v>34</v>
      </c>
      <c r="H28" s="12">
        <v>33</v>
      </c>
      <c r="I28" s="12">
        <v>38</v>
      </c>
      <c r="J28" s="12">
        <v>33</v>
      </c>
      <c r="K28" s="12">
        <v>33</v>
      </c>
      <c r="L28" s="12">
        <v>32</v>
      </c>
      <c r="M28" s="74" t="str">
        <f t="shared" si="7"/>
        <v/>
      </c>
      <c r="N28" s="83"/>
      <c r="O28" s="83"/>
      <c r="P28" s="83"/>
      <c r="Q28" s="83"/>
      <c r="R28" s="83"/>
      <c r="S28" s="83"/>
      <c r="T28" s="83"/>
      <c r="U28" s="83"/>
      <c r="V28" s="5" t="str">
        <f t="shared" si="8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9"/>
        <v/>
      </c>
      <c r="AF28" s="41"/>
      <c r="AG28" s="41"/>
      <c r="AH28" s="41"/>
      <c r="AI28" s="41"/>
      <c r="AJ28" s="41"/>
      <c r="AK28" s="41"/>
      <c r="AL28" s="41"/>
      <c r="AM28" s="41"/>
      <c r="AN28" s="45">
        <v>29</v>
      </c>
      <c r="AO28" s="41">
        <v>1396</v>
      </c>
      <c r="AP28" s="110"/>
      <c r="AQ28" s="111"/>
      <c r="AR28" s="126" t="str">
        <f t="shared" si="13"/>
        <v/>
      </c>
      <c r="AS28" s="126" t="str">
        <f t="shared" si="14"/>
        <v/>
      </c>
      <c r="AT28" s="127">
        <v>1360</v>
      </c>
      <c r="AU28" s="114"/>
      <c r="AV28" s="115"/>
      <c r="AW28" s="126" t="str">
        <f t="shared" si="15"/>
        <v/>
      </c>
      <c r="AX28" s="126" t="str">
        <f t="shared" si="16"/>
        <v/>
      </c>
      <c r="AY28" s="64" t="str">
        <f t="shared" si="10"/>
        <v/>
      </c>
      <c r="AZ28" s="97">
        <v>80.92</v>
      </c>
      <c r="BA28" s="68"/>
      <c r="BB28" s="68"/>
      <c r="BC28" s="68"/>
      <c r="BD28" s="68"/>
      <c r="BE28" s="15"/>
      <c r="BF28" s="5">
        <f t="shared" si="11"/>
        <v>17207</v>
      </c>
      <c r="BG28" s="42">
        <v>9740</v>
      </c>
      <c r="BH28" s="42"/>
      <c r="BI28" s="42"/>
      <c r="BJ28" s="42">
        <v>3317</v>
      </c>
      <c r="BK28" s="42"/>
      <c r="BL28" s="42"/>
      <c r="BM28" s="15">
        <v>4150</v>
      </c>
    </row>
    <row r="29" spans="1:65" outlineLevel="5">
      <c r="A29" s="22">
        <f t="shared" si="5"/>
        <v>1</v>
      </c>
      <c r="B29" s="9">
        <f t="shared" si="12"/>
        <v>44574</v>
      </c>
      <c r="C29" s="207">
        <v>336415</v>
      </c>
      <c r="D29" s="64">
        <f t="shared" si="6"/>
        <v>34.5</v>
      </c>
      <c r="E29" s="12">
        <v>39</v>
      </c>
      <c r="F29" s="12">
        <v>34</v>
      </c>
      <c r="G29" s="12">
        <v>34</v>
      </c>
      <c r="H29" s="12">
        <v>33</v>
      </c>
      <c r="I29" s="12">
        <v>38</v>
      </c>
      <c r="J29" s="12">
        <v>33</v>
      </c>
      <c r="K29" s="12">
        <v>33</v>
      </c>
      <c r="L29" s="12">
        <v>32</v>
      </c>
      <c r="M29" s="74">
        <f t="shared" si="7"/>
        <v>7.3</v>
      </c>
      <c r="N29" s="83">
        <v>7.24</v>
      </c>
      <c r="O29" s="83">
        <v>7.29</v>
      </c>
      <c r="P29" s="83">
        <v>7.31</v>
      </c>
      <c r="Q29" s="83">
        <v>7.21</v>
      </c>
      <c r="R29" s="83">
        <v>7.25</v>
      </c>
      <c r="S29" s="83">
        <v>7.28</v>
      </c>
      <c r="T29" s="83"/>
      <c r="U29" s="83"/>
      <c r="V29" s="5" t="str">
        <f t="shared" si="8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9"/>
        <v/>
      </c>
      <c r="AF29" s="41"/>
      <c r="AG29" s="41"/>
      <c r="AH29" s="41"/>
      <c r="AI29" s="41"/>
      <c r="AJ29" s="41"/>
      <c r="AK29" s="41"/>
      <c r="AL29" s="41"/>
      <c r="AM29" s="41"/>
      <c r="AN29" s="45">
        <v>28</v>
      </c>
      <c r="AO29" s="41">
        <v>1433</v>
      </c>
      <c r="AP29" s="110">
        <v>3.35</v>
      </c>
      <c r="AQ29" s="111">
        <v>2.4700000000000002</v>
      </c>
      <c r="AR29" s="126">
        <f t="shared" si="13"/>
        <v>73.731343283582092</v>
      </c>
      <c r="AS29" s="126">
        <f t="shared" si="14"/>
        <v>26.268656716417908</v>
      </c>
      <c r="AT29" s="127">
        <v>1353</v>
      </c>
      <c r="AU29" s="114">
        <v>2.52</v>
      </c>
      <c r="AV29" s="115">
        <v>1.41</v>
      </c>
      <c r="AW29" s="126">
        <f t="shared" si="15"/>
        <v>55.952380952380956</v>
      </c>
      <c r="AX29" s="126">
        <f t="shared" si="16"/>
        <v>44.047619047619044</v>
      </c>
      <c r="AY29" s="64">
        <f t="shared" si="10"/>
        <v>54.743407374986319</v>
      </c>
      <c r="AZ29" s="97">
        <v>80.459999999999994</v>
      </c>
      <c r="BA29" s="68"/>
      <c r="BB29" s="68"/>
      <c r="BC29" s="68"/>
      <c r="BD29" s="68"/>
      <c r="BE29" s="15"/>
      <c r="BF29" s="5">
        <f t="shared" si="11"/>
        <v>17952</v>
      </c>
      <c r="BG29" s="42">
        <v>10780</v>
      </c>
      <c r="BH29" s="42"/>
      <c r="BI29" s="42"/>
      <c r="BJ29" s="42">
        <v>2982</v>
      </c>
      <c r="BK29" s="42"/>
      <c r="BL29" s="42"/>
      <c r="BM29" s="15">
        <v>4190</v>
      </c>
    </row>
    <row r="30" spans="1:65" outlineLevel="5">
      <c r="A30" s="22">
        <f t="shared" si="5"/>
        <v>1</v>
      </c>
      <c r="B30" s="9">
        <f t="shared" si="12"/>
        <v>44575</v>
      </c>
      <c r="C30" s="207">
        <v>326334</v>
      </c>
      <c r="D30" s="64">
        <f t="shared" si="6"/>
        <v>34.5</v>
      </c>
      <c r="E30" s="12">
        <v>39</v>
      </c>
      <c r="F30" s="12">
        <v>34</v>
      </c>
      <c r="G30" s="12">
        <v>34</v>
      </c>
      <c r="H30" s="12">
        <v>33</v>
      </c>
      <c r="I30" s="12">
        <v>38</v>
      </c>
      <c r="J30" s="12">
        <v>33</v>
      </c>
      <c r="K30" s="12">
        <v>33</v>
      </c>
      <c r="L30" s="12">
        <v>32</v>
      </c>
      <c r="M30" s="74" t="str">
        <f t="shared" si="7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8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9"/>
        <v/>
      </c>
      <c r="AF30" s="41"/>
      <c r="AG30" s="41"/>
      <c r="AH30" s="41"/>
      <c r="AI30" s="41"/>
      <c r="AJ30" s="41"/>
      <c r="AK30" s="41"/>
      <c r="AL30" s="41"/>
      <c r="AM30" s="41"/>
      <c r="AN30" s="45">
        <v>35</v>
      </c>
      <c r="AO30" s="41">
        <v>1154</v>
      </c>
      <c r="AP30" s="110"/>
      <c r="AQ30" s="111"/>
      <c r="AR30" s="126" t="str">
        <f t="shared" si="13"/>
        <v/>
      </c>
      <c r="AS30" s="126" t="str">
        <f t="shared" si="14"/>
        <v/>
      </c>
      <c r="AT30" s="127">
        <v>1115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10"/>
        <v/>
      </c>
      <c r="AZ30" s="97">
        <v>80</v>
      </c>
      <c r="BA30" s="68"/>
      <c r="BB30" s="68"/>
      <c r="BC30" s="68"/>
      <c r="BD30" s="68"/>
      <c r="BE30" s="15"/>
      <c r="BF30" s="5">
        <f t="shared" si="11"/>
        <v>19334</v>
      </c>
      <c r="BG30" s="42">
        <v>10760</v>
      </c>
      <c r="BH30" s="42"/>
      <c r="BI30" s="42"/>
      <c r="BJ30" s="42">
        <v>6324</v>
      </c>
      <c r="BK30" s="42"/>
      <c r="BL30" s="42"/>
      <c r="BM30" s="15">
        <v>2250</v>
      </c>
    </row>
    <row r="31" spans="1:65" outlineLevel="5">
      <c r="A31" s="22">
        <f t="shared" si="5"/>
        <v>1</v>
      </c>
      <c r="B31" s="9">
        <f t="shared" si="12"/>
        <v>44576</v>
      </c>
      <c r="C31" s="207">
        <v>318489</v>
      </c>
      <c r="D31" s="64">
        <f t="shared" si="6"/>
        <v>34.5</v>
      </c>
      <c r="E31" s="12">
        <v>39</v>
      </c>
      <c r="F31" s="12">
        <v>34</v>
      </c>
      <c r="G31" s="12">
        <v>34</v>
      </c>
      <c r="H31" s="12">
        <v>33</v>
      </c>
      <c r="I31" s="12">
        <v>38</v>
      </c>
      <c r="J31" s="12">
        <v>33</v>
      </c>
      <c r="K31" s="12">
        <v>33</v>
      </c>
      <c r="L31" s="12">
        <v>32</v>
      </c>
      <c r="M31" s="74" t="str">
        <f t="shared" si="7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8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9"/>
        <v/>
      </c>
      <c r="AF31" s="41"/>
      <c r="AG31" s="41"/>
      <c r="AH31" s="41"/>
      <c r="AI31" s="41"/>
      <c r="AJ31" s="41"/>
      <c r="AK31" s="41"/>
      <c r="AL31" s="41"/>
      <c r="AM31" s="41"/>
      <c r="AN31" s="45">
        <v>39</v>
      </c>
      <c r="AO31" s="41">
        <v>1010</v>
      </c>
      <c r="AP31" s="110"/>
      <c r="AQ31" s="111"/>
      <c r="AR31" s="126" t="str">
        <f t="shared" si="13"/>
        <v/>
      </c>
      <c r="AS31" s="126" t="str">
        <f t="shared" si="14"/>
        <v/>
      </c>
      <c r="AT31" s="127">
        <v>870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10"/>
        <v/>
      </c>
      <c r="AZ31" s="97"/>
      <c r="BA31" s="68"/>
      <c r="BB31" s="68"/>
      <c r="BC31" s="68"/>
      <c r="BD31" s="68"/>
      <c r="BE31" s="15"/>
      <c r="BF31" s="5">
        <f t="shared" si="11"/>
        <v>15710</v>
      </c>
      <c r="BG31" s="42">
        <v>10780</v>
      </c>
      <c r="BH31" s="42"/>
      <c r="BI31" s="42"/>
      <c r="BJ31" s="42">
        <v>1470</v>
      </c>
      <c r="BK31" s="42"/>
      <c r="BL31" s="42"/>
      <c r="BM31" s="15">
        <v>3460</v>
      </c>
    </row>
    <row r="32" spans="1:65" outlineLevel="5">
      <c r="A32" s="22">
        <f t="shared" si="5"/>
        <v>1</v>
      </c>
      <c r="B32" s="9">
        <f t="shared" si="12"/>
        <v>44577</v>
      </c>
      <c r="C32" s="207">
        <v>306043</v>
      </c>
      <c r="D32" s="64">
        <f t="shared" si="6"/>
        <v>35</v>
      </c>
      <c r="E32" s="12">
        <v>40</v>
      </c>
      <c r="F32" s="12">
        <v>34</v>
      </c>
      <c r="G32" s="12">
        <v>35</v>
      </c>
      <c r="H32" s="12">
        <v>33</v>
      </c>
      <c r="I32" s="12">
        <v>39</v>
      </c>
      <c r="J32" s="12">
        <v>33</v>
      </c>
      <c r="K32" s="12">
        <v>34</v>
      </c>
      <c r="L32" s="12">
        <v>32</v>
      </c>
      <c r="M32" s="74" t="str">
        <f t="shared" si="7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8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9"/>
        <v/>
      </c>
      <c r="AF32" s="41"/>
      <c r="AG32" s="41"/>
      <c r="AH32" s="41"/>
      <c r="AI32" s="41"/>
      <c r="AJ32" s="41"/>
      <c r="AK32" s="41"/>
      <c r="AL32" s="41"/>
      <c r="AM32" s="41"/>
      <c r="AN32" s="45">
        <v>41</v>
      </c>
      <c r="AO32" s="41">
        <v>962</v>
      </c>
      <c r="AP32" s="110"/>
      <c r="AQ32" s="111"/>
      <c r="AR32" s="126" t="str">
        <f t="shared" si="13"/>
        <v/>
      </c>
      <c r="AS32" s="126" t="str">
        <f t="shared" si="14"/>
        <v/>
      </c>
      <c r="AT32" s="127">
        <v>862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10"/>
        <v/>
      </c>
      <c r="AZ32" s="97"/>
      <c r="BA32" s="68"/>
      <c r="BB32" s="68"/>
      <c r="BC32" s="68"/>
      <c r="BD32" s="68"/>
      <c r="BE32" s="15"/>
      <c r="BF32" s="5">
        <f t="shared" si="11"/>
        <v>14700</v>
      </c>
      <c r="BG32" s="42">
        <v>10780</v>
      </c>
      <c r="BH32" s="42"/>
      <c r="BI32" s="42"/>
      <c r="BJ32" s="42">
        <v>0</v>
      </c>
      <c r="BK32" s="42"/>
      <c r="BL32" s="42"/>
      <c r="BM32" s="15">
        <v>3920</v>
      </c>
    </row>
    <row r="33" spans="1:65" outlineLevel="5">
      <c r="A33" s="22">
        <f t="shared" si="5"/>
        <v>1</v>
      </c>
      <c r="B33" s="9">
        <f t="shared" si="12"/>
        <v>44578</v>
      </c>
      <c r="C33" s="207">
        <v>316802</v>
      </c>
      <c r="D33" s="64">
        <f t="shared" si="6"/>
        <v>35.299999999999997</v>
      </c>
      <c r="E33" s="12">
        <v>40</v>
      </c>
      <c r="F33" s="12">
        <v>34</v>
      </c>
      <c r="G33" s="12">
        <v>35</v>
      </c>
      <c r="H33" s="12">
        <v>34</v>
      </c>
      <c r="I33" s="12">
        <v>39</v>
      </c>
      <c r="J33" s="12">
        <v>33</v>
      </c>
      <c r="K33" s="12">
        <v>34</v>
      </c>
      <c r="L33" s="12">
        <v>33</v>
      </c>
      <c r="M33" s="74" t="str">
        <f t="shared" si="7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8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9"/>
        <v/>
      </c>
      <c r="AF33" s="41"/>
      <c r="AG33" s="41"/>
      <c r="AH33" s="41"/>
      <c r="AI33" s="41"/>
      <c r="AJ33" s="41"/>
      <c r="AK33" s="41"/>
      <c r="AL33" s="41"/>
      <c r="AM33" s="41"/>
      <c r="AN33" s="45">
        <v>52</v>
      </c>
      <c r="AO33" s="41">
        <v>762</v>
      </c>
      <c r="AP33" s="110"/>
      <c r="AQ33" s="111"/>
      <c r="AR33" s="126" t="str">
        <f t="shared" si="13"/>
        <v/>
      </c>
      <c r="AS33" s="126" t="str">
        <f t="shared" si="14"/>
        <v/>
      </c>
      <c r="AT33" s="127">
        <v>860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10"/>
        <v/>
      </c>
      <c r="AZ33" s="97">
        <v>82</v>
      </c>
      <c r="BA33" s="68"/>
      <c r="BB33" s="68"/>
      <c r="BC33" s="68"/>
      <c r="BD33" s="68"/>
      <c r="BE33" s="15"/>
      <c r="BF33" s="5">
        <f t="shared" si="11"/>
        <v>15926</v>
      </c>
      <c r="BG33" s="42">
        <v>10760</v>
      </c>
      <c r="BH33" s="42"/>
      <c r="BI33" s="42"/>
      <c r="BJ33" s="42">
        <v>1586</v>
      </c>
      <c r="BK33" s="42"/>
      <c r="BL33" s="42"/>
      <c r="BM33" s="15">
        <v>3580</v>
      </c>
    </row>
    <row r="34" spans="1:65" outlineLevel="5">
      <c r="A34" s="22">
        <f t="shared" si="5"/>
        <v>1</v>
      </c>
      <c r="B34" s="9">
        <f t="shared" si="12"/>
        <v>44579</v>
      </c>
      <c r="C34" s="207">
        <v>324656</v>
      </c>
      <c r="D34" s="64">
        <f t="shared" si="6"/>
        <v>35.5</v>
      </c>
      <c r="E34" s="12">
        <v>41</v>
      </c>
      <c r="F34" s="12">
        <v>34</v>
      </c>
      <c r="G34" s="12">
        <v>35</v>
      </c>
      <c r="H34" s="12">
        <v>34</v>
      </c>
      <c r="I34" s="12">
        <v>40</v>
      </c>
      <c r="J34" s="12">
        <v>33</v>
      </c>
      <c r="K34" s="12">
        <v>34</v>
      </c>
      <c r="L34" s="12">
        <v>33</v>
      </c>
      <c r="M34" s="74" t="str">
        <f t="shared" si="7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8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9"/>
        <v/>
      </c>
      <c r="AF34" s="41"/>
      <c r="AG34" s="41"/>
      <c r="AH34" s="41"/>
      <c r="AI34" s="41"/>
      <c r="AJ34" s="41"/>
      <c r="AK34" s="41"/>
      <c r="AL34" s="41"/>
      <c r="AM34" s="41"/>
      <c r="AN34" s="45">
        <v>32</v>
      </c>
      <c r="AO34" s="41">
        <v>1228</v>
      </c>
      <c r="AP34" s="110"/>
      <c r="AQ34" s="111"/>
      <c r="AR34" s="126" t="str">
        <f t="shared" si="13"/>
        <v/>
      </c>
      <c r="AS34" s="126" t="str">
        <f t="shared" si="14"/>
        <v/>
      </c>
      <c r="AT34" s="127">
        <v>1125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10"/>
        <v/>
      </c>
      <c r="AZ34" s="97">
        <v>82.16</v>
      </c>
      <c r="BA34" s="68"/>
      <c r="BB34" s="68"/>
      <c r="BC34" s="68"/>
      <c r="BD34" s="68"/>
      <c r="BE34" s="15"/>
      <c r="BF34" s="5">
        <f t="shared" si="11"/>
        <v>14750</v>
      </c>
      <c r="BG34" s="42">
        <v>10720</v>
      </c>
      <c r="BH34" s="42"/>
      <c r="BI34" s="42"/>
      <c r="BJ34" s="42">
        <v>0</v>
      </c>
      <c r="BK34" s="42"/>
      <c r="BL34" s="42"/>
      <c r="BM34" s="15">
        <v>4030</v>
      </c>
    </row>
    <row r="35" spans="1:65" outlineLevel="5">
      <c r="A35" s="22">
        <f t="shared" si="5"/>
        <v>1</v>
      </c>
      <c r="B35" s="9">
        <f t="shared" si="12"/>
        <v>44580</v>
      </c>
      <c r="C35" s="207">
        <v>332576</v>
      </c>
      <c r="D35" s="64">
        <f t="shared" si="6"/>
        <v>35.5</v>
      </c>
      <c r="E35" s="12">
        <v>41</v>
      </c>
      <c r="F35" s="12">
        <v>34</v>
      </c>
      <c r="G35" s="12">
        <v>35</v>
      </c>
      <c r="H35" s="12">
        <v>34</v>
      </c>
      <c r="I35" s="12">
        <v>40</v>
      </c>
      <c r="J35" s="12">
        <v>33</v>
      </c>
      <c r="K35" s="12">
        <v>34</v>
      </c>
      <c r="L35" s="12">
        <v>33</v>
      </c>
      <c r="M35" s="74" t="str">
        <f t="shared" si="7"/>
        <v/>
      </c>
      <c r="N35" s="83"/>
      <c r="O35" s="83"/>
      <c r="P35" s="83"/>
      <c r="Q35" s="83"/>
      <c r="R35" s="83"/>
      <c r="S35" s="83"/>
      <c r="T35" s="83"/>
      <c r="U35" s="83"/>
      <c r="V35" s="5" t="str">
        <f t="shared" si="8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9"/>
        <v/>
      </c>
      <c r="AF35" s="41"/>
      <c r="AG35" s="41"/>
      <c r="AH35" s="41"/>
      <c r="AI35" s="41"/>
      <c r="AJ35" s="41"/>
      <c r="AK35" s="41"/>
      <c r="AL35" s="41"/>
      <c r="AM35" s="41"/>
      <c r="AN35" s="45">
        <v>30</v>
      </c>
      <c r="AO35" s="41">
        <v>1346</v>
      </c>
      <c r="AP35" s="110"/>
      <c r="AQ35" s="111"/>
      <c r="AR35" s="126" t="str">
        <f t="shared" si="13"/>
        <v/>
      </c>
      <c r="AS35" s="126" t="str">
        <f t="shared" si="14"/>
        <v/>
      </c>
      <c r="AT35" s="127">
        <v>1361</v>
      </c>
      <c r="AU35" s="114"/>
      <c r="AV35" s="115"/>
      <c r="AW35" s="126" t="str">
        <f t="shared" si="15"/>
        <v/>
      </c>
      <c r="AX35" s="126" t="str">
        <f t="shared" si="16"/>
        <v/>
      </c>
      <c r="AY35" s="64" t="str">
        <f t="shared" si="10"/>
        <v/>
      </c>
      <c r="AZ35" s="97">
        <v>81.739999999999995</v>
      </c>
      <c r="BA35" s="68"/>
      <c r="BB35" s="68"/>
      <c r="BC35" s="68"/>
      <c r="BD35" s="68"/>
      <c r="BE35" s="15"/>
      <c r="BF35" s="5">
        <f t="shared" si="11"/>
        <v>17180</v>
      </c>
      <c r="BG35" s="42">
        <v>10740</v>
      </c>
      <c r="BH35" s="42"/>
      <c r="BI35" s="42"/>
      <c r="BJ35" s="42">
        <v>2370</v>
      </c>
      <c r="BK35" s="42"/>
      <c r="BL35" s="42"/>
      <c r="BM35" s="15">
        <v>4070</v>
      </c>
    </row>
    <row r="36" spans="1:65" outlineLevel="5">
      <c r="A36" s="22">
        <f t="shared" si="5"/>
        <v>1</v>
      </c>
      <c r="B36" s="9">
        <f t="shared" si="12"/>
        <v>44581</v>
      </c>
      <c r="C36" s="207">
        <v>352849</v>
      </c>
      <c r="D36" s="64">
        <f t="shared" si="6"/>
        <v>35.299999999999997</v>
      </c>
      <c r="E36" s="12">
        <v>41</v>
      </c>
      <c r="F36" s="12">
        <v>34</v>
      </c>
      <c r="G36" s="12">
        <v>35</v>
      </c>
      <c r="H36" s="12">
        <v>33</v>
      </c>
      <c r="I36" s="12">
        <v>40</v>
      </c>
      <c r="J36" s="12">
        <v>33</v>
      </c>
      <c r="K36" s="12">
        <v>34</v>
      </c>
      <c r="L36" s="12">
        <v>32</v>
      </c>
      <c r="M36" s="74">
        <f t="shared" si="7"/>
        <v>7.2</v>
      </c>
      <c r="N36" s="83">
        <v>7.2</v>
      </c>
      <c r="O36" s="83">
        <v>7.18</v>
      </c>
      <c r="P36" s="83">
        <v>7.19</v>
      </c>
      <c r="Q36" s="83">
        <v>7.2</v>
      </c>
      <c r="R36" s="83">
        <v>7.19</v>
      </c>
      <c r="S36" s="83">
        <v>7.18</v>
      </c>
      <c r="T36" s="83"/>
      <c r="U36" s="83"/>
      <c r="V36" s="5" t="str">
        <f t="shared" si="8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9"/>
        <v/>
      </c>
      <c r="AF36" s="41"/>
      <c r="AG36" s="41"/>
      <c r="AH36" s="41"/>
      <c r="AI36" s="41"/>
      <c r="AJ36" s="41"/>
      <c r="AK36" s="41"/>
      <c r="AL36" s="41"/>
      <c r="AM36" s="41"/>
      <c r="AN36" s="45">
        <v>28</v>
      </c>
      <c r="AO36" s="41">
        <v>1415</v>
      </c>
      <c r="AP36" s="110"/>
      <c r="AQ36" s="111"/>
      <c r="AR36" s="126" t="str">
        <f t="shared" si="13"/>
        <v/>
      </c>
      <c r="AS36" s="126" t="str">
        <f t="shared" si="14"/>
        <v/>
      </c>
      <c r="AT36" s="127">
        <v>1346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10"/>
        <v/>
      </c>
      <c r="AZ36" s="97">
        <v>81.89</v>
      </c>
      <c r="BA36" s="68"/>
      <c r="BB36" s="68"/>
      <c r="BC36" s="68"/>
      <c r="BD36" s="68"/>
      <c r="BE36" s="15"/>
      <c r="BF36" s="5">
        <f t="shared" si="11"/>
        <v>17091</v>
      </c>
      <c r="BG36" s="42">
        <v>10720</v>
      </c>
      <c r="BH36" s="42"/>
      <c r="BI36" s="42"/>
      <c r="BJ36" s="42">
        <v>2561</v>
      </c>
      <c r="BK36" s="42"/>
      <c r="BL36" s="42"/>
      <c r="BM36" s="15">
        <v>3810</v>
      </c>
    </row>
    <row r="37" spans="1:65" outlineLevel="5">
      <c r="A37" s="22">
        <f t="shared" si="5"/>
        <v>1</v>
      </c>
      <c r="B37" s="9">
        <f t="shared" si="12"/>
        <v>44582</v>
      </c>
      <c r="C37" s="207">
        <v>364718</v>
      </c>
      <c r="D37" s="64">
        <f t="shared" si="6"/>
        <v>35</v>
      </c>
      <c r="E37" s="12">
        <v>40</v>
      </c>
      <c r="F37" s="12">
        <v>34</v>
      </c>
      <c r="G37" s="12">
        <v>35</v>
      </c>
      <c r="H37" s="12">
        <v>33</v>
      </c>
      <c r="I37" s="12">
        <v>39</v>
      </c>
      <c r="J37" s="12">
        <v>33</v>
      </c>
      <c r="K37" s="12">
        <v>34</v>
      </c>
      <c r="L37" s="12">
        <v>32</v>
      </c>
      <c r="M37" s="74" t="str">
        <f t="shared" si="7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8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9"/>
        <v/>
      </c>
      <c r="AF37" s="41"/>
      <c r="AG37" s="41"/>
      <c r="AH37" s="41"/>
      <c r="AI37" s="41"/>
      <c r="AJ37" s="41"/>
      <c r="AK37" s="41"/>
      <c r="AL37" s="41"/>
      <c r="AM37" s="41"/>
      <c r="AN37" s="45">
        <v>28</v>
      </c>
      <c r="AO37" s="41">
        <v>1402</v>
      </c>
      <c r="AP37" s="110"/>
      <c r="AQ37" s="111"/>
      <c r="AR37" s="126" t="str">
        <f t="shared" si="13"/>
        <v/>
      </c>
      <c r="AS37" s="126" t="str">
        <f t="shared" si="14"/>
        <v/>
      </c>
      <c r="AT37" s="127">
        <v>1349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10"/>
        <v/>
      </c>
      <c r="AZ37" s="97">
        <v>82.31</v>
      </c>
      <c r="BA37" s="68"/>
      <c r="BB37" s="68"/>
      <c r="BC37" s="68"/>
      <c r="BD37" s="68"/>
      <c r="BE37" s="15"/>
      <c r="BF37" s="5">
        <f t="shared" si="11"/>
        <v>17587</v>
      </c>
      <c r="BG37" s="42">
        <v>10710</v>
      </c>
      <c r="BH37" s="42"/>
      <c r="BI37" s="42"/>
      <c r="BJ37" s="42">
        <v>2587</v>
      </c>
      <c r="BK37" s="42"/>
      <c r="BL37" s="42"/>
      <c r="BM37" s="15">
        <v>4290</v>
      </c>
    </row>
    <row r="38" spans="1:65" outlineLevel="5">
      <c r="A38" s="22">
        <f t="shared" si="5"/>
        <v>1</v>
      </c>
      <c r="B38" s="9">
        <f t="shared" si="12"/>
        <v>44583</v>
      </c>
      <c r="C38" s="207">
        <v>348354</v>
      </c>
      <c r="D38" s="64">
        <f t="shared" si="6"/>
        <v>35</v>
      </c>
      <c r="E38" s="12">
        <v>40</v>
      </c>
      <c r="F38" s="12">
        <v>34</v>
      </c>
      <c r="G38" s="12">
        <v>35</v>
      </c>
      <c r="H38" s="12">
        <v>33</v>
      </c>
      <c r="I38" s="12">
        <v>39</v>
      </c>
      <c r="J38" s="12">
        <v>33</v>
      </c>
      <c r="K38" s="12">
        <v>34</v>
      </c>
      <c r="L38" s="12">
        <v>32</v>
      </c>
      <c r="M38" s="74" t="str">
        <f t="shared" si="7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8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9"/>
        <v/>
      </c>
      <c r="AF38" s="41"/>
      <c r="AG38" s="41"/>
      <c r="AH38" s="41"/>
      <c r="AI38" s="41"/>
      <c r="AJ38" s="41"/>
      <c r="AK38" s="41"/>
      <c r="AL38" s="41"/>
      <c r="AM38" s="41"/>
      <c r="AN38" s="45">
        <v>28</v>
      </c>
      <c r="AO38" s="41">
        <v>1402</v>
      </c>
      <c r="AP38" s="110"/>
      <c r="AQ38" s="111"/>
      <c r="AR38" s="126" t="str">
        <f t="shared" si="13"/>
        <v/>
      </c>
      <c r="AS38" s="126" t="str">
        <f t="shared" si="14"/>
        <v/>
      </c>
      <c r="AT38" s="127">
        <v>1345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10"/>
        <v/>
      </c>
      <c r="AZ38" s="97"/>
      <c r="BA38" s="68"/>
      <c r="BB38" s="68"/>
      <c r="BC38" s="68"/>
      <c r="BD38" s="68"/>
      <c r="BE38" s="15"/>
      <c r="BF38" s="5">
        <f t="shared" si="11"/>
        <v>18080</v>
      </c>
      <c r="BG38" s="42">
        <v>10740</v>
      </c>
      <c r="BH38" s="42"/>
      <c r="BI38" s="42"/>
      <c r="BJ38" s="42">
        <v>2640</v>
      </c>
      <c r="BK38" s="42"/>
      <c r="BL38" s="42"/>
      <c r="BM38" s="15">
        <v>4700</v>
      </c>
    </row>
    <row r="39" spans="1:65" outlineLevel="5">
      <c r="A39" s="22">
        <f t="shared" si="5"/>
        <v>1</v>
      </c>
      <c r="B39" s="9">
        <f t="shared" si="12"/>
        <v>44584</v>
      </c>
      <c r="C39" s="207">
        <v>338429</v>
      </c>
      <c r="D39" s="64">
        <f t="shared" si="6"/>
        <v>35</v>
      </c>
      <c r="E39" s="12">
        <v>40</v>
      </c>
      <c r="F39" s="12">
        <v>34</v>
      </c>
      <c r="G39" s="12">
        <v>35</v>
      </c>
      <c r="H39" s="12">
        <v>33</v>
      </c>
      <c r="I39" s="12">
        <v>39</v>
      </c>
      <c r="J39" s="12">
        <v>33</v>
      </c>
      <c r="K39" s="12">
        <v>34</v>
      </c>
      <c r="L39" s="12">
        <v>32</v>
      </c>
      <c r="M39" s="74" t="str">
        <f t="shared" si="7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8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9"/>
        <v/>
      </c>
      <c r="AF39" s="41"/>
      <c r="AG39" s="41"/>
      <c r="AH39" s="41"/>
      <c r="AI39" s="41"/>
      <c r="AJ39" s="41"/>
      <c r="AK39" s="41"/>
      <c r="AL39" s="41"/>
      <c r="AM39" s="41"/>
      <c r="AN39" s="45">
        <v>29</v>
      </c>
      <c r="AO39" s="41">
        <v>1391</v>
      </c>
      <c r="AP39" s="110"/>
      <c r="AQ39" s="111"/>
      <c r="AR39" s="126" t="str">
        <f t="shared" si="13"/>
        <v/>
      </c>
      <c r="AS39" s="126" t="str">
        <f t="shared" si="14"/>
        <v/>
      </c>
      <c r="AT39" s="127">
        <v>1339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10"/>
        <v/>
      </c>
      <c r="AZ39" s="97"/>
      <c r="BA39" s="68"/>
      <c r="BB39" s="68"/>
      <c r="BC39" s="68"/>
      <c r="BD39" s="68"/>
      <c r="BE39" s="15"/>
      <c r="BF39" s="5">
        <f t="shared" si="11"/>
        <v>15871</v>
      </c>
      <c r="BG39" s="42">
        <v>10760</v>
      </c>
      <c r="BH39" s="42"/>
      <c r="BI39" s="42"/>
      <c r="BJ39" s="42">
        <v>461</v>
      </c>
      <c r="BK39" s="42"/>
      <c r="BL39" s="42"/>
      <c r="BM39" s="15">
        <v>4650</v>
      </c>
    </row>
    <row r="40" spans="1:65" outlineLevel="5">
      <c r="A40" s="22">
        <f t="shared" si="5"/>
        <v>1</v>
      </c>
      <c r="B40" s="9">
        <f t="shared" si="12"/>
        <v>44585</v>
      </c>
      <c r="C40" s="207">
        <v>358405</v>
      </c>
      <c r="D40" s="64">
        <f t="shared" si="6"/>
        <v>35.299999999999997</v>
      </c>
      <c r="E40" s="12">
        <v>40</v>
      </c>
      <c r="F40" s="12">
        <v>34</v>
      </c>
      <c r="G40" s="12">
        <v>35</v>
      </c>
      <c r="H40" s="12">
        <v>34</v>
      </c>
      <c r="I40" s="12">
        <v>39</v>
      </c>
      <c r="J40" s="12">
        <v>33</v>
      </c>
      <c r="K40" s="12">
        <v>34</v>
      </c>
      <c r="L40" s="12">
        <v>33</v>
      </c>
      <c r="M40" s="74" t="str">
        <f t="shared" si="7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8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9"/>
        <v/>
      </c>
      <c r="AF40" s="41"/>
      <c r="AG40" s="41"/>
      <c r="AH40" s="41"/>
      <c r="AI40" s="41"/>
      <c r="AJ40" s="41"/>
      <c r="AK40" s="41"/>
      <c r="AL40" s="41"/>
      <c r="AM40" s="41"/>
      <c r="AN40" s="45">
        <v>34</v>
      </c>
      <c r="AO40" s="41">
        <v>1182</v>
      </c>
      <c r="AP40" s="110"/>
      <c r="AQ40" s="111"/>
      <c r="AR40" s="126" t="str">
        <f t="shared" si="13"/>
        <v/>
      </c>
      <c r="AS40" s="126" t="str">
        <f t="shared" si="14"/>
        <v/>
      </c>
      <c r="AT40" s="127">
        <v>1285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10"/>
        <v/>
      </c>
      <c r="AZ40" s="97">
        <v>81.56</v>
      </c>
      <c r="BA40" s="68"/>
      <c r="BB40" s="68"/>
      <c r="BC40" s="68"/>
      <c r="BD40" s="68"/>
      <c r="BE40" s="15"/>
      <c r="BF40" s="5">
        <f t="shared" si="11"/>
        <v>15443</v>
      </c>
      <c r="BG40" s="42">
        <v>10740</v>
      </c>
      <c r="BH40" s="42"/>
      <c r="BI40" s="42"/>
      <c r="BJ40" s="42">
        <v>3</v>
      </c>
      <c r="BK40" s="42"/>
      <c r="BL40" s="42"/>
      <c r="BM40" s="15">
        <v>4700</v>
      </c>
    </row>
    <row r="41" spans="1:65" outlineLevel="5">
      <c r="A41" s="22">
        <f t="shared" si="5"/>
        <v>1</v>
      </c>
      <c r="B41" s="9">
        <f t="shared" si="12"/>
        <v>44586</v>
      </c>
      <c r="C41" s="207">
        <v>364654</v>
      </c>
      <c r="D41" s="64">
        <f t="shared" si="6"/>
        <v>35.299999999999997</v>
      </c>
      <c r="E41" s="12">
        <v>40</v>
      </c>
      <c r="F41" s="12">
        <v>34</v>
      </c>
      <c r="G41" s="12">
        <v>35</v>
      </c>
      <c r="H41" s="12">
        <v>34</v>
      </c>
      <c r="I41" s="12">
        <v>39</v>
      </c>
      <c r="J41" s="12">
        <v>33</v>
      </c>
      <c r="K41" s="12">
        <v>34</v>
      </c>
      <c r="L41" s="12">
        <v>33</v>
      </c>
      <c r="M41" s="74" t="str">
        <f t="shared" si="7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8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9"/>
        <v/>
      </c>
      <c r="AF41" s="41"/>
      <c r="AG41" s="41"/>
      <c r="AH41" s="41"/>
      <c r="AI41" s="41"/>
      <c r="AJ41" s="41"/>
      <c r="AK41" s="41"/>
      <c r="AL41" s="41"/>
      <c r="AM41" s="41"/>
      <c r="AN41" s="45">
        <v>27</v>
      </c>
      <c r="AO41" s="41">
        <v>1454</v>
      </c>
      <c r="AP41" s="110"/>
      <c r="AQ41" s="111"/>
      <c r="AR41" s="126" t="str">
        <f t="shared" si="13"/>
        <v/>
      </c>
      <c r="AS41" s="126" t="str">
        <f t="shared" si="14"/>
        <v/>
      </c>
      <c r="AT41" s="127">
        <v>1422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10"/>
        <v/>
      </c>
      <c r="AZ41" s="97">
        <v>81.739999999999995</v>
      </c>
      <c r="BA41" s="68"/>
      <c r="BB41" s="68"/>
      <c r="BC41" s="68"/>
      <c r="BD41" s="68"/>
      <c r="BE41" s="15"/>
      <c r="BF41" s="5">
        <f t="shared" si="11"/>
        <v>18289</v>
      </c>
      <c r="BG41" s="42">
        <v>10700</v>
      </c>
      <c r="BH41" s="42"/>
      <c r="BI41" s="42"/>
      <c r="BJ41" s="42">
        <v>3039</v>
      </c>
      <c r="BK41" s="42"/>
      <c r="BL41" s="42"/>
      <c r="BM41" s="15">
        <v>4550</v>
      </c>
    </row>
    <row r="42" spans="1:65" outlineLevel="5">
      <c r="A42" s="22">
        <f t="shared" si="5"/>
        <v>1</v>
      </c>
      <c r="B42" s="9">
        <f t="shared" si="12"/>
        <v>44587</v>
      </c>
      <c r="C42" s="207">
        <v>372728</v>
      </c>
      <c r="D42" s="64">
        <f t="shared" si="6"/>
        <v>35.299999999999997</v>
      </c>
      <c r="E42" s="12">
        <v>40</v>
      </c>
      <c r="F42" s="12">
        <v>34</v>
      </c>
      <c r="G42" s="12">
        <v>35</v>
      </c>
      <c r="H42" s="12">
        <v>34</v>
      </c>
      <c r="I42" s="12">
        <v>39</v>
      </c>
      <c r="J42" s="12">
        <v>33</v>
      </c>
      <c r="K42" s="12">
        <v>34</v>
      </c>
      <c r="L42" s="12">
        <v>33</v>
      </c>
      <c r="M42" s="74" t="str">
        <f t="shared" si="7"/>
        <v/>
      </c>
      <c r="N42" s="83"/>
      <c r="O42" s="83"/>
      <c r="P42" s="83"/>
      <c r="Q42" s="83"/>
      <c r="R42" s="83"/>
      <c r="S42" s="83"/>
      <c r="T42" s="83"/>
      <c r="U42" s="83"/>
      <c r="V42" s="5" t="str">
        <f t="shared" si="8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9"/>
        <v/>
      </c>
      <c r="AF42" s="41"/>
      <c r="AG42" s="41"/>
      <c r="AH42" s="41"/>
      <c r="AI42" s="41"/>
      <c r="AJ42" s="41"/>
      <c r="AK42" s="41"/>
      <c r="AL42" s="41"/>
      <c r="AM42" s="41"/>
      <c r="AN42" s="45">
        <v>26</v>
      </c>
      <c r="AO42" s="41">
        <v>1535</v>
      </c>
      <c r="AP42" s="110"/>
      <c r="AQ42" s="111"/>
      <c r="AR42" s="126" t="str">
        <f t="shared" si="13"/>
        <v/>
      </c>
      <c r="AS42" s="126" t="str">
        <f t="shared" si="14"/>
        <v/>
      </c>
      <c r="AT42" s="127">
        <v>1596</v>
      </c>
      <c r="AU42" s="114"/>
      <c r="AV42" s="115"/>
      <c r="AW42" s="126" t="str">
        <f t="shared" si="15"/>
        <v/>
      </c>
      <c r="AX42" s="126" t="str">
        <f t="shared" si="16"/>
        <v/>
      </c>
      <c r="AY42" s="64" t="str">
        <f t="shared" si="10"/>
        <v/>
      </c>
      <c r="AZ42" s="97">
        <v>82.02</v>
      </c>
      <c r="BA42" s="68"/>
      <c r="BB42" s="68"/>
      <c r="BC42" s="68"/>
      <c r="BD42" s="68"/>
      <c r="BE42" s="15"/>
      <c r="BF42" s="5">
        <f t="shared" si="11"/>
        <v>17993</v>
      </c>
      <c r="BG42" s="42">
        <v>10680</v>
      </c>
      <c r="BH42" s="42"/>
      <c r="BI42" s="42"/>
      <c r="BJ42" s="42">
        <v>2613</v>
      </c>
      <c r="BK42" s="42"/>
      <c r="BL42" s="42"/>
      <c r="BM42" s="15">
        <v>4700</v>
      </c>
    </row>
    <row r="43" spans="1:65" outlineLevel="5">
      <c r="A43" s="22">
        <f t="shared" si="5"/>
        <v>1</v>
      </c>
      <c r="B43" s="9">
        <f t="shared" si="12"/>
        <v>44588</v>
      </c>
      <c r="C43" s="207">
        <v>368415</v>
      </c>
      <c r="D43" s="64">
        <f t="shared" si="6"/>
        <v>35</v>
      </c>
      <c r="E43" s="12">
        <v>39</v>
      </c>
      <c r="F43" s="12">
        <v>34</v>
      </c>
      <c r="G43" s="12">
        <v>35</v>
      </c>
      <c r="H43" s="12">
        <v>34</v>
      </c>
      <c r="I43" s="12">
        <v>38</v>
      </c>
      <c r="J43" s="12">
        <v>33</v>
      </c>
      <c r="K43" s="12">
        <v>34</v>
      </c>
      <c r="L43" s="12">
        <v>33</v>
      </c>
      <c r="M43" s="74">
        <f t="shared" si="7"/>
        <v>7.4</v>
      </c>
      <c r="N43" s="83">
        <v>7.38</v>
      </c>
      <c r="O43" s="83">
        <v>7.38</v>
      </c>
      <c r="P43" s="83">
        <v>7.29</v>
      </c>
      <c r="Q43" s="83">
        <v>7.38</v>
      </c>
      <c r="R43" s="83">
        <v>7.34</v>
      </c>
      <c r="S43" s="83">
        <v>7.4</v>
      </c>
      <c r="T43" s="83"/>
      <c r="U43" s="83"/>
      <c r="V43" s="5" t="str">
        <f t="shared" si="8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9"/>
        <v/>
      </c>
      <c r="AF43" s="41"/>
      <c r="AG43" s="41"/>
      <c r="AH43" s="41"/>
      <c r="AI43" s="41"/>
      <c r="AJ43" s="41"/>
      <c r="AK43" s="41"/>
      <c r="AL43" s="41"/>
      <c r="AM43" s="41"/>
      <c r="AN43" s="45">
        <v>20</v>
      </c>
      <c r="AO43" s="41">
        <v>1985</v>
      </c>
      <c r="AP43" s="110">
        <v>2.97</v>
      </c>
      <c r="AQ43" s="111">
        <v>2.21</v>
      </c>
      <c r="AR43" s="126">
        <f t="shared" si="13"/>
        <v>74.410774410774408</v>
      </c>
      <c r="AS43" s="126">
        <f t="shared" si="14"/>
        <v>25.589225589225592</v>
      </c>
      <c r="AT43" s="127">
        <v>1897</v>
      </c>
      <c r="AU43" s="114">
        <v>2.65</v>
      </c>
      <c r="AV43" s="115">
        <v>1.47</v>
      </c>
      <c r="AW43" s="126">
        <f t="shared" si="15"/>
        <v>55.471698113207545</v>
      </c>
      <c r="AX43" s="126">
        <f t="shared" si="16"/>
        <v>44.528301886792455</v>
      </c>
      <c r="AY43" s="64">
        <f t="shared" si="10"/>
        <v>57.159291356699129</v>
      </c>
      <c r="AZ43" s="97">
        <v>82.1</v>
      </c>
      <c r="BA43" s="68"/>
      <c r="BB43" s="68"/>
      <c r="BC43" s="68"/>
      <c r="BD43" s="68"/>
      <c r="BE43" s="15"/>
      <c r="BF43" s="5">
        <f t="shared" si="11"/>
        <v>18257</v>
      </c>
      <c r="BG43" s="42">
        <v>10660</v>
      </c>
      <c r="BH43" s="42"/>
      <c r="BI43" s="42"/>
      <c r="BJ43" s="42">
        <v>2977</v>
      </c>
      <c r="BK43" s="42"/>
      <c r="BL43" s="42"/>
      <c r="BM43" s="15">
        <v>4620</v>
      </c>
    </row>
    <row r="44" spans="1:65" outlineLevel="5">
      <c r="A44" s="22">
        <f t="shared" si="5"/>
        <v>1</v>
      </c>
      <c r="B44" s="9">
        <f t="shared" si="12"/>
        <v>44589</v>
      </c>
      <c r="C44" s="207">
        <v>361267</v>
      </c>
      <c r="D44" s="64">
        <f t="shared" si="6"/>
        <v>34.299999999999997</v>
      </c>
      <c r="E44" s="12">
        <v>38</v>
      </c>
      <c r="F44" s="12">
        <v>34</v>
      </c>
      <c r="G44" s="12">
        <v>34</v>
      </c>
      <c r="H44" s="12">
        <v>33</v>
      </c>
      <c r="I44" s="12">
        <v>37</v>
      </c>
      <c r="J44" s="12">
        <v>33</v>
      </c>
      <c r="K44" s="12">
        <v>33</v>
      </c>
      <c r="L44" s="12">
        <v>32</v>
      </c>
      <c r="M44" s="74" t="str">
        <f t="shared" si="7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8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9"/>
        <v/>
      </c>
      <c r="AF44" s="41"/>
      <c r="AG44" s="41"/>
      <c r="AH44" s="41"/>
      <c r="AI44" s="41"/>
      <c r="AJ44" s="41"/>
      <c r="AK44" s="41"/>
      <c r="AL44" s="41"/>
      <c r="AM44" s="41"/>
      <c r="AN44" s="45">
        <v>21</v>
      </c>
      <c r="AO44" s="41">
        <v>1916</v>
      </c>
      <c r="AP44" s="110"/>
      <c r="AQ44" s="111"/>
      <c r="AR44" s="126" t="str">
        <f t="shared" si="13"/>
        <v/>
      </c>
      <c r="AS44" s="126" t="str">
        <f t="shared" si="14"/>
        <v/>
      </c>
      <c r="AT44" s="127">
        <v>1860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10"/>
        <v/>
      </c>
      <c r="AZ44" s="97">
        <v>81.790000000000006</v>
      </c>
      <c r="BA44" s="68">
        <v>64.83</v>
      </c>
      <c r="BB44" s="68"/>
      <c r="BC44" s="68"/>
      <c r="BD44" s="68"/>
      <c r="BE44" s="15"/>
      <c r="BF44" s="5">
        <f t="shared" si="11"/>
        <v>17917</v>
      </c>
      <c r="BG44" s="42">
        <v>10620</v>
      </c>
      <c r="BH44" s="42"/>
      <c r="BI44" s="42"/>
      <c r="BJ44" s="42">
        <v>3057</v>
      </c>
      <c r="BK44" s="42"/>
      <c r="BL44" s="42"/>
      <c r="BM44" s="15">
        <v>4240</v>
      </c>
    </row>
    <row r="45" spans="1:65" outlineLevel="5">
      <c r="A45" s="22">
        <f t="shared" si="5"/>
        <v>1</v>
      </c>
      <c r="B45" s="9">
        <f t="shared" si="12"/>
        <v>44590</v>
      </c>
      <c r="C45" s="207">
        <v>336058</v>
      </c>
      <c r="D45" s="64">
        <f t="shared" si="6"/>
        <v>34.299999999999997</v>
      </c>
      <c r="E45" s="12">
        <v>38</v>
      </c>
      <c r="F45" s="12">
        <v>34</v>
      </c>
      <c r="G45" s="12">
        <v>34</v>
      </c>
      <c r="H45" s="12">
        <v>33</v>
      </c>
      <c r="I45" s="12">
        <v>37</v>
      </c>
      <c r="J45" s="12">
        <v>33</v>
      </c>
      <c r="K45" s="12">
        <v>33</v>
      </c>
      <c r="L45" s="12">
        <v>32</v>
      </c>
      <c r="M45" s="74" t="str">
        <f t="shared" si="7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8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9"/>
        <v/>
      </c>
      <c r="AF45" s="41"/>
      <c r="AG45" s="41"/>
      <c r="AH45" s="41"/>
      <c r="AI45" s="41"/>
      <c r="AJ45" s="41"/>
      <c r="AK45" s="41"/>
      <c r="AL45" s="41"/>
      <c r="AM45" s="41"/>
      <c r="AN45" s="45">
        <v>21</v>
      </c>
      <c r="AO45" s="41">
        <v>1876</v>
      </c>
      <c r="AP45" s="110"/>
      <c r="AQ45" s="111"/>
      <c r="AR45" s="126" t="str">
        <f t="shared" si="13"/>
        <v/>
      </c>
      <c r="AS45" s="126" t="str">
        <f t="shared" si="14"/>
        <v/>
      </c>
      <c r="AT45" s="127">
        <v>1810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10"/>
        <v/>
      </c>
      <c r="AZ45" s="97"/>
      <c r="BA45" s="68"/>
      <c r="BB45" s="68"/>
      <c r="BC45" s="68"/>
      <c r="BD45" s="68"/>
      <c r="BE45" s="15"/>
      <c r="BF45" s="5">
        <f t="shared" si="11"/>
        <v>18116</v>
      </c>
      <c r="BG45" s="42">
        <v>10600</v>
      </c>
      <c r="BH45" s="42"/>
      <c r="BI45" s="42"/>
      <c r="BJ45" s="42">
        <v>3026</v>
      </c>
      <c r="BK45" s="42"/>
      <c r="BL45" s="42"/>
      <c r="BM45" s="15">
        <v>4490</v>
      </c>
    </row>
    <row r="46" spans="1:65" outlineLevel="5">
      <c r="A46" s="22">
        <f t="shared" si="5"/>
        <v>1</v>
      </c>
      <c r="B46" s="9">
        <f t="shared" si="12"/>
        <v>44591</v>
      </c>
      <c r="C46" s="207">
        <v>334334</v>
      </c>
      <c r="D46" s="64">
        <f t="shared" si="6"/>
        <v>34.299999999999997</v>
      </c>
      <c r="E46" s="12">
        <v>38</v>
      </c>
      <c r="F46" s="12">
        <v>34</v>
      </c>
      <c r="G46" s="12">
        <v>34</v>
      </c>
      <c r="H46" s="12">
        <v>33</v>
      </c>
      <c r="I46" s="12">
        <v>37</v>
      </c>
      <c r="J46" s="12">
        <v>33</v>
      </c>
      <c r="K46" s="12">
        <v>33</v>
      </c>
      <c r="L46" s="12">
        <v>32</v>
      </c>
      <c r="M46" s="74" t="str">
        <f t="shared" si="7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8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9"/>
        <v/>
      </c>
      <c r="AF46" s="41"/>
      <c r="AG46" s="41"/>
      <c r="AH46" s="41"/>
      <c r="AI46" s="41"/>
      <c r="AJ46" s="41"/>
      <c r="AK46" s="41"/>
      <c r="AL46" s="41"/>
      <c r="AM46" s="41"/>
      <c r="AN46" s="45">
        <v>22</v>
      </c>
      <c r="AO46" s="41">
        <v>1850</v>
      </c>
      <c r="AP46" s="110"/>
      <c r="AQ46" s="111"/>
      <c r="AR46" s="126" t="str">
        <f t="shared" si="13"/>
        <v/>
      </c>
      <c r="AS46" s="126" t="str">
        <f t="shared" si="14"/>
        <v/>
      </c>
      <c r="AT46" s="127">
        <v>1757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10"/>
        <v/>
      </c>
      <c r="AZ46" s="97"/>
      <c r="BA46" s="68"/>
      <c r="BB46" s="68"/>
      <c r="BC46" s="68"/>
      <c r="BD46" s="68"/>
      <c r="BE46" s="15"/>
      <c r="BF46" s="5">
        <f t="shared" si="11"/>
        <v>19029</v>
      </c>
      <c r="BG46" s="42">
        <v>10560</v>
      </c>
      <c r="BH46" s="42"/>
      <c r="BI46" s="42"/>
      <c r="BJ46" s="42">
        <v>3879</v>
      </c>
      <c r="BK46" s="42"/>
      <c r="BL46" s="42"/>
      <c r="BM46" s="15">
        <v>4590</v>
      </c>
    </row>
    <row r="47" spans="1:65" ht="17.25" outlineLevel="5" thickBot="1">
      <c r="A47" s="31">
        <f t="shared" si="5"/>
        <v>1</v>
      </c>
      <c r="B47" s="32">
        <f t="shared" si="12"/>
        <v>44592</v>
      </c>
      <c r="C47" s="207">
        <v>348003</v>
      </c>
      <c r="D47" s="64">
        <f t="shared" si="6"/>
        <v>34.299999999999997</v>
      </c>
      <c r="E47" s="12">
        <v>38</v>
      </c>
      <c r="F47" s="12">
        <v>34</v>
      </c>
      <c r="G47" s="12">
        <v>34</v>
      </c>
      <c r="H47" s="12">
        <v>33</v>
      </c>
      <c r="I47" s="26">
        <v>37</v>
      </c>
      <c r="J47" s="26">
        <v>33</v>
      </c>
      <c r="K47" s="26">
        <v>33</v>
      </c>
      <c r="L47" s="26">
        <v>32</v>
      </c>
      <c r="M47" s="74" t="str">
        <f t="shared" si="7"/>
        <v/>
      </c>
      <c r="N47" s="83"/>
      <c r="O47" s="83"/>
      <c r="P47" s="83"/>
      <c r="Q47" s="83"/>
      <c r="R47" s="87"/>
      <c r="S47" s="87"/>
      <c r="T47" s="87"/>
      <c r="U47" s="87"/>
      <c r="V47" s="5" t="str">
        <f t="shared" si="8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9"/>
        <v/>
      </c>
      <c r="AF47" s="46"/>
      <c r="AG47" s="46"/>
      <c r="AH47" s="46"/>
      <c r="AI47" s="46"/>
      <c r="AJ47" s="46"/>
      <c r="AK47" s="46"/>
      <c r="AL47" s="46"/>
      <c r="AM47" s="46"/>
      <c r="AN47" s="45">
        <v>22</v>
      </c>
      <c r="AO47" s="41">
        <v>1841</v>
      </c>
      <c r="AP47" s="130"/>
      <c r="AQ47" s="131"/>
      <c r="AR47" s="126" t="str">
        <f t="shared" si="13"/>
        <v/>
      </c>
      <c r="AS47" s="126" t="str">
        <f t="shared" si="14"/>
        <v/>
      </c>
      <c r="AT47" s="127">
        <v>1763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10"/>
        <v/>
      </c>
      <c r="AZ47" s="97"/>
      <c r="BA47" s="76"/>
      <c r="BB47" s="76"/>
      <c r="BC47" s="76"/>
      <c r="BD47" s="76"/>
      <c r="BE47" s="15"/>
      <c r="BF47" s="5">
        <f t="shared" si="11"/>
        <v>18381</v>
      </c>
      <c r="BG47" s="42">
        <v>10540</v>
      </c>
      <c r="BH47" s="42"/>
      <c r="BI47" s="42"/>
      <c r="BJ47" s="42">
        <v>3062</v>
      </c>
      <c r="BK47" s="42"/>
      <c r="BL47" s="42"/>
      <c r="BM47" s="25">
        <v>4779</v>
      </c>
    </row>
    <row r="48" spans="1:65" outlineLevel="4">
      <c r="A48" s="157" t="s">
        <v>35</v>
      </c>
      <c r="B48" s="158"/>
      <c r="C48" s="50">
        <f t="shared" ref="C48:BM48" si="17">SUBTOTAL(4,C17:C47)</f>
        <v>372728</v>
      </c>
      <c r="D48" s="60">
        <f t="shared" si="17"/>
        <v>35.5</v>
      </c>
      <c r="E48" s="28">
        <f t="shared" si="17"/>
        <v>41</v>
      </c>
      <c r="F48" s="28">
        <f t="shared" si="17"/>
        <v>34</v>
      </c>
      <c r="G48" s="28">
        <f t="shared" si="17"/>
        <v>35</v>
      </c>
      <c r="H48" s="28">
        <f t="shared" si="17"/>
        <v>34</v>
      </c>
      <c r="I48" s="28">
        <f t="shared" si="17"/>
        <v>40</v>
      </c>
      <c r="J48" s="28">
        <f t="shared" si="17"/>
        <v>33</v>
      </c>
      <c r="K48" s="28">
        <f t="shared" si="17"/>
        <v>34</v>
      </c>
      <c r="L48" s="28">
        <f t="shared" si="17"/>
        <v>33</v>
      </c>
      <c r="M48" s="71">
        <f t="shared" si="17"/>
        <v>7.4</v>
      </c>
      <c r="N48" s="82">
        <f t="shared" si="17"/>
        <v>7.38</v>
      </c>
      <c r="O48" s="82">
        <f t="shared" si="17"/>
        <v>7.42</v>
      </c>
      <c r="P48" s="82">
        <f t="shared" si="17"/>
        <v>7.34</v>
      </c>
      <c r="Q48" s="82">
        <f t="shared" si="17"/>
        <v>7.4</v>
      </c>
      <c r="R48" s="82">
        <f t="shared" si="17"/>
        <v>7.36</v>
      </c>
      <c r="S48" s="82">
        <f t="shared" si="17"/>
        <v>7.41</v>
      </c>
      <c r="T48" s="82">
        <f t="shared" si="17"/>
        <v>0</v>
      </c>
      <c r="U48" s="82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52</v>
      </c>
      <c r="AO48" s="39">
        <f t="shared" si="17"/>
        <v>1985</v>
      </c>
      <c r="AP48" s="104">
        <f t="shared" si="17"/>
        <v>3.35</v>
      </c>
      <c r="AQ48" s="105">
        <f t="shared" si="17"/>
        <v>2.4700000000000002</v>
      </c>
      <c r="AR48" s="106">
        <f t="shared" si="17"/>
        <v>74.468085106382986</v>
      </c>
      <c r="AS48" s="106">
        <f t="shared" si="17"/>
        <v>26.268656716417908</v>
      </c>
      <c r="AT48" s="107">
        <f t="shared" si="17"/>
        <v>1897</v>
      </c>
      <c r="AU48" s="108">
        <f t="shared" si="17"/>
        <v>2.65</v>
      </c>
      <c r="AV48" s="109">
        <f t="shared" si="17"/>
        <v>1.47</v>
      </c>
      <c r="AW48" s="106">
        <f t="shared" si="17"/>
        <v>55.952380952380956</v>
      </c>
      <c r="AX48" s="106">
        <f t="shared" si="17"/>
        <v>44.528301886792455</v>
      </c>
      <c r="AY48" s="60">
        <f t="shared" si="17"/>
        <v>57.159291356699129</v>
      </c>
      <c r="AZ48" s="96">
        <f t="shared" si="17"/>
        <v>82.31</v>
      </c>
      <c r="BA48" s="67">
        <f t="shared" si="17"/>
        <v>64.83</v>
      </c>
      <c r="BB48" s="67">
        <f t="shared" si="17"/>
        <v>0</v>
      </c>
      <c r="BC48" s="67">
        <f t="shared" si="17"/>
        <v>0</v>
      </c>
      <c r="BD48" s="67">
        <f t="shared" si="17"/>
        <v>0</v>
      </c>
      <c r="BE48" s="27">
        <f t="shared" si="17"/>
        <v>0</v>
      </c>
      <c r="BF48" s="29">
        <f t="shared" si="17"/>
        <v>21633</v>
      </c>
      <c r="BG48" s="39">
        <f t="shared" si="17"/>
        <v>10860</v>
      </c>
      <c r="BH48" s="40">
        <f t="shared" si="17"/>
        <v>0</v>
      </c>
      <c r="BI48" s="40">
        <f t="shared" si="17"/>
        <v>0</v>
      </c>
      <c r="BJ48" s="40">
        <f t="shared" si="17"/>
        <v>6713</v>
      </c>
      <c r="BK48" s="40">
        <f t="shared" si="17"/>
        <v>0</v>
      </c>
      <c r="BL48" s="40">
        <f t="shared" si="17"/>
        <v>0</v>
      </c>
      <c r="BM48" s="27">
        <f t="shared" si="17"/>
        <v>5050</v>
      </c>
    </row>
    <row r="49" spans="1:65" outlineLevel="3">
      <c r="A49" s="187" t="s">
        <v>24</v>
      </c>
      <c r="B49" s="188"/>
      <c r="C49" s="207">
        <f t="shared" ref="C49:BM49" si="18">SUBTOTAL(5,C17:C47)</f>
        <v>306043</v>
      </c>
      <c r="D49" s="208">
        <f t="shared" si="18"/>
        <v>33.5</v>
      </c>
      <c r="E49" s="12">
        <f t="shared" si="18"/>
        <v>37</v>
      </c>
      <c r="F49" s="12">
        <f t="shared" si="18"/>
        <v>33</v>
      </c>
      <c r="G49" s="12">
        <f t="shared" si="18"/>
        <v>33</v>
      </c>
      <c r="H49" s="12">
        <f t="shared" si="18"/>
        <v>32</v>
      </c>
      <c r="I49" s="12">
        <f t="shared" si="18"/>
        <v>36</v>
      </c>
      <c r="J49" s="12">
        <f t="shared" si="18"/>
        <v>32</v>
      </c>
      <c r="K49" s="12">
        <f t="shared" si="18"/>
        <v>32</v>
      </c>
      <c r="L49" s="12">
        <f t="shared" si="18"/>
        <v>31</v>
      </c>
      <c r="M49" s="210">
        <f t="shared" si="18"/>
        <v>7.2</v>
      </c>
      <c r="N49" s="83">
        <f t="shared" si="18"/>
        <v>7.2</v>
      </c>
      <c r="O49" s="83">
        <f t="shared" si="18"/>
        <v>7.18</v>
      </c>
      <c r="P49" s="83">
        <f t="shared" si="18"/>
        <v>7.19</v>
      </c>
      <c r="Q49" s="83">
        <f t="shared" si="18"/>
        <v>7.2</v>
      </c>
      <c r="R49" s="83">
        <f t="shared" si="18"/>
        <v>7.19</v>
      </c>
      <c r="S49" s="83">
        <f t="shared" si="18"/>
        <v>7.18</v>
      </c>
      <c r="T49" s="83">
        <f t="shared" si="18"/>
        <v>0</v>
      </c>
      <c r="U49" s="83">
        <f t="shared" si="18"/>
        <v>0</v>
      </c>
      <c r="V49" s="212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212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20</v>
      </c>
      <c r="AO49" s="41">
        <f t="shared" si="18"/>
        <v>762</v>
      </c>
      <c r="AP49" s="110">
        <f t="shared" si="18"/>
        <v>2.97</v>
      </c>
      <c r="AQ49" s="111">
        <f t="shared" si="18"/>
        <v>2.21</v>
      </c>
      <c r="AR49" s="216">
        <f t="shared" si="18"/>
        <v>73.731343283582092</v>
      </c>
      <c r="AS49" s="216">
        <f t="shared" si="18"/>
        <v>25.531914893617014</v>
      </c>
      <c r="AT49" s="113">
        <f t="shared" si="18"/>
        <v>860</v>
      </c>
      <c r="AU49" s="114">
        <f t="shared" si="18"/>
        <v>2.3199999999999998</v>
      </c>
      <c r="AV49" s="115">
        <f t="shared" si="18"/>
        <v>1.29</v>
      </c>
      <c r="AW49" s="216">
        <f t="shared" si="18"/>
        <v>55.471698113207545</v>
      </c>
      <c r="AX49" s="216">
        <f t="shared" si="18"/>
        <v>44.047619047619044</v>
      </c>
      <c r="AY49" s="208">
        <f t="shared" si="18"/>
        <v>54.743407374986319</v>
      </c>
      <c r="AZ49" s="97">
        <f t="shared" si="18"/>
        <v>80</v>
      </c>
      <c r="BA49" s="68">
        <f t="shared" si="18"/>
        <v>64.83</v>
      </c>
      <c r="BB49" s="68">
        <f t="shared" si="18"/>
        <v>0</v>
      </c>
      <c r="BC49" s="68">
        <f t="shared" si="18"/>
        <v>0</v>
      </c>
      <c r="BD49" s="68">
        <f t="shared" si="18"/>
        <v>0</v>
      </c>
      <c r="BE49" s="15">
        <f t="shared" si="18"/>
        <v>0</v>
      </c>
      <c r="BF49" s="212">
        <f t="shared" si="18"/>
        <v>14700</v>
      </c>
      <c r="BG49" s="41">
        <f t="shared" si="18"/>
        <v>9740</v>
      </c>
      <c r="BH49" s="42">
        <f t="shared" si="18"/>
        <v>0</v>
      </c>
      <c r="BI49" s="42">
        <f t="shared" si="18"/>
        <v>0</v>
      </c>
      <c r="BJ49" s="42">
        <f t="shared" si="18"/>
        <v>0</v>
      </c>
      <c r="BK49" s="42">
        <f t="shared" si="18"/>
        <v>0</v>
      </c>
      <c r="BL49" s="42">
        <f t="shared" si="18"/>
        <v>0</v>
      </c>
      <c r="BM49" s="15">
        <f t="shared" si="18"/>
        <v>390</v>
      </c>
    </row>
    <row r="50" spans="1:65" outlineLevel="2">
      <c r="A50" s="187" t="s">
        <v>13</v>
      </c>
      <c r="B50" s="188"/>
      <c r="C50" s="207">
        <f>IFERROR(SUBTOTAL(1,C17:C47),"")</f>
        <v>339771.67741935485</v>
      </c>
      <c r="D50" s="208">
        <f t="shared" ref="D50:BM50" si="19">IFERROR(SUBTOTAL(1,D17:D47),"")</f>
        <v>34.606451612903214</v>
      </c>
      <c r="E50" s="12">
        <f t="shared" si="19"/>
        <v>39.193548387096776</v>
      </c>
      <c r="F50" s="12">
        <f t="shared" si="19"/>
        <v>33.87096774193548</v>
      </c>
      <c r="G50" s="12">
        <f t="shared" si="19"/>
        <v>34.258064516129032</v>
      </c>
      <c r="H50" s="12">
        <f t="shared" si="19"/>
        <v>33.032258064516128</v>
      </c>
      <c r="I50" s="12">
        <f t="shared" si="19"/>
        <v>38.193548387096776</v>
      </c>
      <c r="J50" s="12">
        <f t="shared" si="19"/>
        <v>32.87096774193548</v>
      </c>
      <c r="K50" s="12">
        <f t="shared" si="19"/>
        <v>33.258064516129032</v>
      </c>
      <c r="L50" s="12">
        <f t="shared" si="19"/>
        <v>32.032258064516128</v>
      </c>
      <c r="M50" s="210">
        <f t="shared" si="19"/>
        <v>7.3249999999999993</v>
      </c>
      <c r="N50" s="83">
        <f t="shared" si="19"/>
        <v>7.2850000000000001</v>
      </c>
      <c r="O50" s="83">
        <f t="shared" si="19"/>
        <v>7.3174999999999999</v>
      </c>
      <c r="P50" s="83">
        <f t="shared" si="19"/>
        <v>7.2824999999999998</v>
      </c>
      <c r="Q50" s="83">
        <f t="shared" si="19"/>
        <v>7.2974999999999994</v>
      </c>
      <c r="R50" s="83">
        <f t="shared" si="19"/>
        <v>7.2850000000000001</v>
      </c>
      <c r="S50" s="83">
        <f t="shared" si="19"/>
        <v>7.3175000000000008</v>
      </c>
      <c r="T50" s="83" t="str">
        <f t="shared" si="19"/>
        <v/>
      </c>
      <c r="U50" s="83" t="str">
        <f t="shared" si="19"/>
        <v/>
      </c>
      <c r="V50" s="212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212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28.967741935483872</v>
      </c>
      <c r="AO50" s="41">
        <f t="shared" si="19"/>
        <v>1430.3225806451612</v>
      </c>
      <c r="AP50" s="110">
        <f t="shared" si="19"/>
        <v>3.2033333333333336</v>
      </c>
      <c r="AQ50" s="111">
        <f t="shared" si="19"/>
        <v>2.3766666666666665</v>
      </c>
      <c r="AR50" s="216">
        <f t="shared" si="19"/>
        <v>74.203400933579829</v>
      </c>
      <c r="AS50" s="216">
        <f t="shared" si="19"/>
        <v>25.796599066420171</v>
      </c>
      <c r="AT50" s="113">
        <f t="shared" si="19"/>
        <v>1380.741935483871</v>
      </c>
      <c r="AU50" s="114">
        <f t="shared" si="19"/>
        <v>2.4966666666666666</v>
      </c>
      <c r="AV50" s="115">
        <f t="shared" si="19"/>
        <v>1.39</v>
      </c>
      <c r="AW50" s="216">
        <f t="shared" si="19"/>
        <v>55.675842447150188</v>
      </c>
      <c r="AX50" s="216">
        <f t="shared" si="19"/>
        <v>44.324157552849812</v>
      </c>
      <c r="AY50" s="208">
        <f t="shared" si="19"/>
        <v>56.320779373807305</v>
      </c>
      <c r="AZ50" s="97">
        <f t="shared" si="19"/>
        <v>81.42736842105262</v>
      </c>
      <c r="BA50" s="68">
        <f t="shared" si="19"/>
        <v>64.83</v>
      </c>
      <c r="BB50" s="68" t="str">
        <f t="shared" si="19"/>
        <v/>
      </c>
      <c r="BC50" s="68" t="str">
        <f t="shared" si="19"/>
        <v/>
      </c>
      <c r="BD50" s="68" t="str">
        <f t="shared" si="19"/>
        <v/>
      </c>
      <c r="BE50" s="15" t="str">
        <f>IFERROR(SUBTOTAL(1,BE17:BE47),"")</f>
        <v/>
      </c>
      <c r="BF50" s="212">
        <f t="shared" si="19"/>
        <v>17442.548387096773</v>
      </c>
      <c r="BG50" s="41">
        <f t="shared" si="19"/>
        <v>10707.41935483871</v>
      </c>
      <c r="BH50" s="42" t="str">
        <f t="shared" si="19"/>
        <v/>
      </c>
      <c r="BI50" s="42" t="str">
        <f t="shared" si="19"/>
        <v/>
      </c>
      <c r="BJ50" s="42">
        <f t="shared" si="19"/>
        <v>2651.2903225806454</v>
      </c>
      <c r="BK50" s="42" t="str">
        <f t="shared" si="19"/>
        <v/>
      </c>
      <c r="BL50" s="42" t="str">
        <f t="shared" si="19"/>
        <v/>
      </c>
      <c r="BM50" s="15">
        <f t="shared" si="19"/>
        <v>4083.8387096774195</v>
      </c>
    </row>
    <row r="51" spans="1:65" ht="17.25" outlineLevel="1" thickBot="1">
      <c r="A51" s="224" t="s">
        <v>60</v>
      </c>
      <c r="B51" s="225"/>
      <c r="C51" s="226">
        <f>SUBTOTAL(9,C17:C47)</f>
        <v>10532922</v>
      </c>
      <c r="D51" s="227"/>
      <c r="E51" s="228"/>
      <c r="F51" s="228"/>
      <c r="G51" s="228"/>
      <c r="H51" s="228"/>
      <c r="I51" s="228"/>
      <c r="J51" s="228"/>
      <c r="K51" s="228"/>
      <c r="L51" s="228"/>
      <c r="M51" s="229"/>
      <c r="N51" s="230"/>
      <c r="O51" s="230"/>
      <c r="P51" s="230"/>
      <c r="Q51" s="230"/>
      <c r="R51" s="230"/>
      <c r="S51" s="230"/>
      <c r="T51" s="230"/>
      <c r="U51" s="230"/>
      <c r="V51" s="231"/>
      <c r="W51" s="232"/>
      <c r="X51" s="232"/>
      <c r="Y51" s="232"/>
      <c r="Z51" s="232"/>
      <c r="AA51" s="232"/>
      <c r="AB51" s="232"/>
      <c r="AC51" s="232"/>
      <c r="AD51" s="232"/>
      <c r="AE51" s="231"/>
      <c r="AF51" s="232"/>
      <c r="AG51" s="232"/>
      <c r="AH51" s="232"/>
      <c r="AI51" s="232"/>
      <c r="AJ51" s="232"/>
      <c r="AK51" s="232"/>
      <c r="AL51" s="232"/>
      <c r="AM51" s="232"/>
      <c r="AN51" s="232"/>
      <c r="AO51" s="233">
        <f>SUBTOTAL(9,AO17:AO47)</f>
        <v>44340</v>
      </c>
      <c r="AP51" s="234"/>
      <c r="AQ51" s="235"/>
      <c r="AR51" s="236"/>
      <c r="AS51" s="236"/>
      <c r="AT51" s="237">
        <f>SUBTOTAL(9,AT17:AT47)</f>
        <v>42803</v>
      </c>
      <c r="AU51" s="238"/>
      <c r="AV51" s="239"/>
      <c r="AW51" s="236"/>
      <c r="AX51" s="236"/>
      <c r="AY51" s="227"/>
      <c r="AZ51" s="240"/>
      <c r="BA51" s="241"/>
      <c r="BB51" s="241"/>
      <c r="BC51" s="241"/>
      <c r="BD51" s="241"/>
      <c r="BE51" s="242">
        <f>SUBTOTAL(9,BE17:BE47)</f>
        <v>0</v>
      </c>
      <c r="BF51" s="243">
        <f t="shared" ref="BF51:BM51" si="20">SUBTOTAL(9,BF17:BF47)</f>
        <v>540719</v>
      </c>
      <c r="BG51" s="233">
        <f t="shared" si="20"/>
        <v>331930</v>
      </c>
      <c r="BH51" s="244">
        <f t="shared" si="20"/>
        <v>0</v>
      </c>
      <c r="BI51" s="244">
        <f t="shared" si="20"/>
        <v>0</v>
      </c>
      <c r="BJ51" s="244">
        <f t="shared" si="20"/>
        <v>82190</v>
      </c>
      <c r="BK51" s="244">
        <f t="shared" si="20"/>
        <v>0</v>
      </c>
      <c r="BL51" s="244">
        <f t="shared" si="20"/>
        <v>0</v>
      </c>
      <c r="BM51" s="242">
        <f t="shared" si="20"/>
        <v>126599</v>
      </c>
    </row>
    <row r="52" spans="1:65" outlineLevel="5">
      <c r="A52" s="21">
        <f t="shared" si="5"/>
        <v>2</v>
      </c>
      <c r="B52" s="33">
        <f>B47+1</f>
        <v>44593</v>
      </c>
      <c r="C52" s="207">
        <v>318799</v>
      </c>
      <c r="D52" s="64">
        <f t="shared" ref="D52:D80" si="21">IFERROR(ROUND(AVERAGE(E52:L52),1),"")</f>
        <v>34</v>
      </c>
      <c r="E52" s="12">
        <v>38</v>
      </c>
      <c r="F52" s="12">
        <v>34</v>
      </c>
      <c r="G52" s="12">
        <v>33</v>
      </c>
      <c r="H52" s="12">
        <v>33</v>
      </c>
      <c r="I52" s="11">
        <v>37</v>
      </c>
      <c r="J52" s="11">
        <v>33</v>
      </c>
      <c r="K52" s="11">
        <v>32</v>
      </c>
      <c r="L52" s="11">
        <v>32</v>
      </c>
      <c r="M52" s="74" t="str">
        <f t="shared" ref="M52:M80" si="22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21</v>
      </c>
      <c r="AO52" s="41">
        <v>1882</v>
      </c>
      <c r="AP52" s="124"/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1780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/>
      <c r="BA52" s="70"/>
      <c r="BB52" s="70"/>
      <c r="BC52" s="70"/>
      <c r="BD52" s="70"/>
      <c r="BE52" s="15"/>
      <c r="BF52" s="5">
        <f t="shared" ref="BF52:BF80" si="30">IF(SUM(BG52:BM52)=0,"",SUM(BG52:BM52))</f>
        <v>18092</v>
      </c>
      <c r="BG52" s="42">
        <v>10500</v>
      </c>
      <c r="BH52" s="42"/>
      <c r="BI52" s="42"/>
      <c r="BJ52" s="42">
        <v>3022</v>
      </c>
      <c r="BK52" s="42"/>
      <c r="BL52" s="42"/>
      <c r="BM52" s="14">
        <v>4570</v>
      </c>
    </row>
    <row r="53" spans="1:65" outlineLevel="5">
      <c r="A53" s="22">
        <f t="shared" si="5"/>
        <v>2</v>
      </c>
      <c r="B53" s="9">
        <f t="shared" si="12"/>
        <v>44594</v>
      </c>
      <c r="C53" s="207">
        <v>329405</v>
      </c>
      <c r="D53" s="64">
        <f t="shared" si="21"/>
        <v>33.799999999999997</v>
      </c>
      <c r="E53" s="12">
        <v>37</v>
      </c>
      <c r="F53" s="12">
        <v>34</v>
      </c>
      <c r="G53" s="12">
        <v>33</v>
      </c>
      <c r="H53" s="12">
        <v>33</v>
      </c>
      <c r="I53" s="12">
        <v>36</v>
      </c>
      <c r="J53" s="12">
        <v>33</v>
      </c>
      <c r="K53" s="12">
        <v>32</v>
      </c>
      <c r="L53" s="12">
        <v>32</v>
      </c>
      <c r="M53" s="74" t="str">
        <f t="shared" si="22"/>
        <v/>
      </c>
      <c r="N53" s="86"/>
      <c r="O53" s="86"/>
      <c r="P53" s="86"/>
      <c r="Q53" s="86"/>
      <c r="R53" s="83"/>
      <c r="S53" s="83"/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5">
        <v>22</v>
      </c>
      <c r="AO53" s="41">
        <v>1806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1780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/>
      <c r="BA53" s="68"/>
      <c r="BB53" s="68"/>
      <c r="BC53" s="68"/>
      <c r="BD53" s="68"/>
      <c r="BE53" s="15"/>
      <c r="BF53" s="5">
        <f t="shared" si="30"/>
        <v>20079</v>
      </c>
      <c r="BG53" s="42">
        <v>10440</v>
      </c>
      <c r="BH53" s="42"/>
      <c r="BI53" s="42"/>
      <c r="BJ53" s="42">
        <v>5209</v>
      </c>
      <c r="BK53" s="42"/>
      <c r="BL53" s="42"/>
      <c r="BM53" s="15">
        <v>4430</v>
      </c>
    </row>
    <row r="54" spans="1:65" outlineLevel="5">
      <c r="A54" s="22">
        <f t="shared" si="5"/>
        <v>2</v>
      </c>
      <c r="B54" s="9">
        <f t="shared" si="12"/>
        <v>44595</v>
      </c>
      <c r="C54" s="207">
        <v>344114</v>
      </c>
      <c r="D54" s="64">
        <f t="shared" si="21"/>
        <v>33.5</v>
      </c>
      <c r="E54" s="12">
        <v>37</v>
      </c>
      <c r="F54" s="12">
        <v>34</v>
      </c>
      <c r="G54" s="12">
        <v>33</v>
      </c>
      <c r="H54" s="12">
        <v>32</v>
      </c>
      <c r="I54" s="12">
        <v>36</v>
      </c>
      <c r="J54" s="12">
        <v>33</v>
      </c>
      <c r="K54" s="12">
        <v>32</v>
      </c>
      <c r="L54" s="12">
        <v>31</v>
      </c>
      <c r="M54" s="74">
        <f t="shared" si="22"/>
        <v>7.4</v>
      </c>
      <c r="N54" s="86">
        <v>7.37</v>
      </c>
      <c r="O54" s="86">
        <v>7.34</v>
      </c>
      <c r="P54" s="86">
        <v>7.39</v>
      </c>
      <c r="Q54" s="86">
        <v>7.41</v>
      </c>
      <c r="R54" s="83">
        <v>7.3</v>
      </c>
      <c r="S54" s="83">
        <v>7.34</v>
      </c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5">
        <v>21</v>
      </c>
      <c r="AO54" s="41">
        <v>1940</v>
      </c>
      <c r="AP54" s="110">
        <v>2.65</v>
      </c>
      <c r="AQ54" s="111">
        <v>2.13</v>
      </c>
      <c r="AR54" s="126">
        <f t="shared" si="25"/>
        <v>80.377358490566024</v>
      </c>
      <c r="AS54" s="126">
        <f t="shared" si="26"/>
        <v>19.622641509433976</v>
      </c>
      <c r="AT54" s="127">
        <v>1801</v>
      </c>
      <c r="AU54" s="128">
        <v>2.1</v>
      </c>
      <c r="AV54" s="129">
        <v>1.35</v>
      </c>
      <c r="AW54" s="126">
        <f t="shared" si="27"/>
        <v>64.285714285714292</v>
      </c>
      <c r="AX54" s="126">
        <f t="shared" si="28"/>
        <v>35.714285714285708</v>
      </c>
      <c r="AY54" s="64">
        <f t="shared" si="29"/>
        <v>56.056338028168959</v>
      </c>
      <c r="AZ54" s="97">
        <v>80.73</v>
      </c>
      <c r="BA54" s="68"/>
      <c r="BB54" s="68"/>
      <c r="BC54" s="68"/>
      <c r="BD54" s="68"/>
      <c r="BE54" s="15"/>
      <c r="BF54" s="5">
        <f t="shared" si="30"/>
        <v>17989</v>
      </c>
      <c r="BG54" s="42">
        <v>10320</v>
      </c>
      <c r="BH54" s="42"/>
      <c r="BI54" s="42"/>
      <c r="BJ54" s="42">
        <v>3029</v>
      </c>
      <c r="BK54" s="42"/>
      <c r="BL54" s="42"/>
      <c r="BM54" s="15">
        <v>4640</v>
      </c>
    </row>
    <row r="55" spans="1:65" outlineLevel="5">
      <c r="A55" s="22">
        <f t="shared" si="5"/>
        <v>2</v>
      </c>
      <c r="B55" s="9">
        <f t="shared" si="12"/>
        <v>44596</v>
      </c>
      <c r="C55" s="207">
        <v>318323</v>
      </c>
      <c r="D55" s="64">
        <f t="shared" si="21"/>
        <v>33.299999999999997</v>
      </c>
      <c r="E55" s="12">
        <v>37</v>
      </c>
      <c r="F55" s="12">
        <v>33</v>
      </c>
      <c r="G55" s="12">
        <v>33</v>
      </c>
      <c r="H55" s="12">
        <v>32</v>
      </c>
      <c r="I55" s="12">
        <v>36</v>
      </c>
      <c r="J55" s="12">
        <v>32</v>
      </c>
      <c r="K55" s="12">
        <v>32</v>
      </c>
      <c r="L55" s="12">
        <v>31</v>
      </c>
      <c r="M55" s="74" t="str">
        <f t="shared" si="22"/>
        <v/>
      </c>
      <c r="N55" s="86"/>
      <c r="O55" s="86"/>
      <c r="P55" s="86"/>
      <c r="Q55" s="86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5">
        <v>21</v>
      </c>
      <c r="AO55" s="41">
        <v>1905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1811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>
        <v>80.8</v>
      </c>
      <c r="BA55" s="68"/>
      <c r="BB55" s="68"/>
      <c r="BC55" s="68"/>
      <c r="BD55" s="68"/>
      <c r="BE55" s="15"/>
      <c r="BF55" s="5">
        <f t="shared" si="30"/>
        <v>20166</v>
      </c>
      <c r="BG55" s="42">
        <v>10400</v>
      </c>
      <c r="BH55" s="42"/>
      <c r="BI55" s="42"/>
      <c r="BJ55" s="42">
        <v>5406</v>
      </c>
      <c r="BK55" s="42"/>
      <c r="BL55" s="42"/>
      <c r="BM55" s="15">
        <v>4360</v>
      </c>
    </row>
    <row r="56" spans="1:65" outlineLevel="5">
      <c r="A56" s="22">
        <f t="shared" si="5"/>
        <v>2</v>
      </c>
      <c r="B56" s="9">
        <f t="shared" si="12"/>
        <v>44597</v>
      </c>
      <c r="C56" s="207">
        <v>315231</v>
      </c>
      <c r="D56" s="64">
        <f t="shared" si="21"/>
        <v>32.799999999999997</v>
      </c>
      <c r="E56" s="12">
        <v>36</v>
      </c>
      <c r="F56" s="12">
        <v>33</v>
      </c>
      <c r="G56" s="12">
        <v>32</v>
      </c>
      <c r="H56" s="12">
        <v>32</v>
      </c>
      <c r="I56" s="12">
        <v>35</v>
      </c>
      <c r="J56" s="12">
        <v>32</v>
      </c>
      <c r="K56" s="12">
        <v>31</v>
      </c>
      <c r="L56" s="12">
        <v>31</v>
      </c>
      <c r="M56" s="74" t="str">
        <f t="shared" si="22"/>
        <v/>
      </c>
      <c r="N56" s="86"/>
      <c r="O56" s="86"/>
      <c r="P56" s="86"/>
      <c r="Q56" s="86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5">
        <v>21</v>
      </c>
      <c r="AO56" s="41">
        <v>1858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1836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/>
      <c r="BA56" s="68"/>
      <c r="BB56" s="68"/>
      <c r="BC56" s="68"/>
      <c r="BD56" s="68"/>
      <c r="BE56" s="15"/>
      <c r="BF56" s="5">
        <f t="shared" si="30"/>
        <v>19952</v>
      </c>
      <c r="BG56" s="42">
        <v>10360</v>
      </c>
      <c r="BH56" s="42"/>
      <c r="BI56" s="42"/>
      <c r="BJ56" s="42">
        <v>5872</v>
      </c>
      <c r="BK56" s="42"/>
      <c r="BL56" s="42"/>
      <c r="BM56" s="15">
        <v>3720</v>
      </c>
    </row>
    <row r="57" spans="1:65" outlineLevel="5">
      <c r="A57" s="22">
        <f t="shared" si="5"/>
        <v>2</v>
      </c>
      <c r="B57" s="9">
        <f t="shared" si="12"/>
        <v>44598</v>
      </c>
      <c r="C57" s="207">
        <v>314995</v>
      </c>
      <c r="D57" s="64">
        <f t="shared" si="21"/>
        <v>32.799999999999997</v>
      </c>
      <c r="E57" s="12">
        <v>36</v>
      </c>
      <c r="F57" s="12">
        <v>33</v>
      </c>
      <c r="G57" s="12">
        <v>32</v>
      </c>
      <c r="H57" s="12">
        <v>32</v>
      </c>
      <c r="I57" s="12">
        <v>35</v>
      </c>
      <c r="J57" s="12">
        <v>32</v>
      </c>
      <c r="K57" s="12">
        <v>31</v>
      </c>
      <c r="L57" s="12">
        <v>31</v>
      </c>
      <c r="M57" s="74" t="str">
        <f t="shared" si="22"/>
        <v/>
      </c>
      <c r="N57" s="86"/>
      <c r="O57" s="86"/>
      <c r="P57" s="86"/>
      <c r="Q57" s="86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5">
        <v>24</v>
      </c>
      <c r="AO57" s="41">
        <v>1679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1536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/>
      <c r="BA57" s="68"/>
      <c r="BB57" s="68"/>
      <c r="BC57" s="68"/>
      <c r="BD57" s="68"/>
      <c r="BE57" s="15"/>
      <c r="BF57" s="5">
        <f t="shared" si="30"/>
        <v>17427</v>
      </c>
      <c r="BG57" s="42">
        <v>10340</v>
      </c>
      <c r="BH57" s="42"/>
      <c r="BI57" s="42"/>
      <c r="BJ57" s="42">
        <v>3007</v>
      </c>
      <c r="BK57" s="42"/>
      <c r="BL57" s="42"/>
      <c r="BM57" s="15">
        <v>4080</v>
      </c>
    </row>
    <row r="58" spans="1:65" outlineLevel="5">
      <c r="A58" s="22">
        <f t="shared" si="5"/>
        <v>2</v>
      </c>
      <c r="B58" s="9">
        <f t="shared" si="12"/>
        <v>44599</v>
      </c>
      <c r="C58" s="207">
        <v>330311</v>
      </c>
      <c r="D58" s="64">
        <f t="shared" si="21"/>
        <v>32.799999999999997</v>
      </c>
      <c r="E58" s="12">
        <v>37</v>
      </c>
      <c r="F58" s="12">
        <v>33</v>
      </c>
      <c r="G58" s="12">
        <v>32</v>
      </c>
      <c r="H58" s="12">
        <v>31</v>
      </c>
      <c r="I58" s="12">
        <v>36</v>
      </c>
      <c r="J58" s="12">
        <v>32</v>
      </c>
      <c r="K58" s="12">
        <v>31</v>
      </c>
      <c r="L58" s="12">
        <v>30</v>
      </c>
      <c r="M58" s="74" t="str">
        <f t="shared" si="22"/>
        <v/>
      </c>
      <c r="N58" s="86"/>
      <c r="O58" s="86"/>
      <c r="P58" s="86"/>
      <c r="Q58" s="86"/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5">
        <v>25</v>
      </c>
      <c r="AO58" s="41">
        <v>1581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1635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79.650000000000006</v>
      </c>
      <c r="BA58" s="68"/>
      <c r="BB58" s="68"/>
      <c r="BC58" s="68"/>
      <c r="BD58" s="68"/>
      <c r="BE58" s="15"/>
      <c r="BF58" s="5">
        <f t="shared" si="30"/>
        <v>17671</v>
      </c>
      <c r="BG58" s="42">
        <v>10300</v>
      </c>
      <c r="BH58" s="42"/>
      <c r="BI58" s="42"/>
      <c r="BJ58" s="42">
        <v>3041</v>
      </c>
      <c r="BK58" s="42"/>
      <c r="BL58" s="42"/>
      <c r="BM58" s="15">
        <v>4330</v>
      </c>
    </row>
    <row r="59" spans="1:65" outlineLevel="5">
      <c r="A59" s="22">
        <f t="shared" si="5"/>
        <v>2</v>
      </c>
      <c r="B59" s="9">
        <f t="shared" si="12"/>
        <v>44600</v>
      </c>
      <c r="C59" s="207">
        <v>335922</v>
      </c>
      <c r="D59" s="64">
        <f t="shared" si="21"/>
        <v>32.5</v>
      </c>
      <c r="E59" s="12">
        <v>36</v>
      </c>
      <c r="F59" s="12">
        <v>33</v>
      </c>
      <c r="G59" s="12">
        <v>32</v>
      </c>
      <c r="H59" s="12">
        <v>31</v>
      </c>
      <c r="I59" s="12">
        <v>35</v>
      </c>
      <c r="J59" s="12">
        <v>32</v>
      </c>
      <c r="K59" s="12">
        <v>31</v>
      </c>
      <c r="L59" s="12">
        <v>30</v>
      </c>
      <c r="M59" s="74" t="str">
        <f t="shared" si="22"/>
        <v/>
      </c>
      <c r="N59" s="86"/>
      <c r="O59" s="86"/>
      <c r="P59" s="86"/>
      <c r="Q59" s="86"/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5">
        <v>22</v>
      </c>
      <c r="AO59" s="41">
        <v>1847</v>
      </c>
      <c r="AP59" s="110"/>
      <c r="AQ59" s="111"/>
      <c r="AR59" s="126" t="str">
        <f t="shared" si="25"/>
        <v/>
      </c>
      <c r="AS59" s="126" t="str">
        <f t="shared" si="26"/>
        <v/>
      </c>
      <c r="AT59" s="127">
        <v>1856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>
        <v>80.11</v>
      </c>
      <c r="BA59" s="68"/>
      <c r="BB59" s="68"/>
      <c r="BC59" s="68"/>
      <c r="BD59" s="68"/>
      <c r="BE59" s="15"/>
      <c r="BF59" s="5">
        <f t="shared" si="30"/>
        <v>19811</v>
      </c>
      <c r="BG59" s="42">
        <v>10300</v>
      </c>
      <c r="BH59" s="42"/>
      <c r="BI59" s="42"/>
      <c r="BJ59" s="42">
        <v>4991</v>
      </c>
      <c r="BK59" s="42"/>
      <c r="BL59" s="42"/>
      <c r="BM59" s="15">
        <v>4520</v>
      </c>
    </row>
    <row r="60" spans="1:65" outlineLevel="5">
      <c r="A60" s="22">
        <f t="shared" si="5"/>
        <v>2</v>
      </c>
      <c r="B60" s="9">
        <f t="shared" si="12"/>
        <v>44601</v>
      </c>
      <c r="C60" s="207">
        <v>337705</v>
      </c>
      <c r="D60" s="64">
        <f t="shared" si="21"/>
        <v>32.5</v>
      </c>
      <c r="E60" s="12">
        <v>36</v>
      </c>
      <c r="F60" s="12">
        <v>33</v>
      </c>
      <c r="G60" s="12">
        <v>32</v>
      </c>
      <c r="H60" s="12">
        <v>31</v>
      </c>
      <c r="I60" s="12">
        <v>35</v>
      </c>
      <c r="J60" s="12">
        <v>32</v>
      </c>
      <c r="K60" s="12">
        <v>31</v>
      </c>
      <c r="L60" s="12">
        <v>30</v>
      </c>
      <c r="M60" s="74" t="str">
        <f t="shared" si="22"/>
        <v/>
      </c>
      <c r="N60" s="86"/>
      <c r="O60" s="86"/>
      <c r="P60" s="86"/>
      <c r="Q60" s="86"/>
      <c r="R60" s="83"/>
      <c r="S60" s="83"/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5">
        <v>24</v>
      </c>
      <c r="AO60" s="41">
        <v>1660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1656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>
        <v>80.69</v>
      </c>
      <c r="BA60" s="68"/>
      <c r="BB60" s="68"/>
      <c r="BC60" s="68"/>
      <c r="BD60" s="68"/>
      <c r="BE60" s="15"/>
      <c r="BF60" s="5">
        <f t="shared" si="30"/>
        <v>17741</v>
      </c>
      <c r="BG60" s="42">
        <v>10300</v>
      </c>
      <c r="BH60" s="42"/>
      <c r="BI60" s="42"/>
      <c r="BJ60" s="42">
        <v>2781</v>
      </c>
      <c r="BK60" s="42"/>
      <c r="BL60" s="42"/>
      <c r="BM60" s="15">
        <v>4660</v>
      </c>
    </row>
    <row r="61" spans="1:65" outlineLevel="5">
      <c r="A61" s="22">
        <f t="shared" si="5"/>
        <v>2</v>
      </c>
      <c r="B61" s="9">
        <f t="shared" si="12"/>
        <v>44602</v>
      </c>
      <c r="C61" s="207">
        <v>330291</v>
      </c>
      <c r="D61" s="64">
        <f t="shared" si="21"/>
        <v>32.299999999999997</v>
      </c>
      <c r="E61" s="12">
        <v>36</v>
      </c>
      <c r="F61" s="12">
        <v>32</v>
      </c>
      <c r="G61" s="12">
        <v>32</v>
      </c>
      <c r="H61" s="12">
        <v>31</v>
      </c>
      <c r="I61" s="12">
        <v>35</v>
      </c>
      <c r="J61" s="12">
        <v>31</v>
      </c>
      <c r="K61" s="12">
        <v>31</v>
      </c>
      <c r="L61" s="12">
        <v>30</v>
      </c>
      <c r="M61" s="74">
        <f t="shared" si="22"/>
        <v>7.4</v>
      </c>
      <c r="N61" s="86">
        <v>7.33</v>
      </c>
      <c r="O61" s="86">
        <v>7.31</v>
      </c>
      <c r="P61" s="86">
        <v>7.32</v>
      </c>
      <c r="Q61" s="86">
        <v>7.41</v>
      </c>
      <c r="R61" s="83">
        <v>7.36</v>
      </c>
      <c r="S61" s="83">
        <v>7.41</v>
      </c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5">
        <v>26</v>
      </c>
      <c r="AO61" s="41">
        <v>1552</v>
      </c>
      <c r="AP61" s="110">
        <v>3.06</v>
      </c>
      <c r="AQ61" s="111">
        <v>2.37</v>
      </c>
      <c r="AR61" s="126">
        <f t="shared" si="25"/>
        <v>77.450980392156865</v>
      </c>
      <c r="AS61" s="126">
        <f t="shared" si="26"/>
        <v>22.549019607843135</v>
      </c>
      <c r="AT61" s="127">
        <v>1516</v>
      </c>
      <c r="AU61" s="128">
        <v>2.1</v>
      </c>
      <c r="AV61" s="129">
        <v>1.31</v>
      </c>
      <c r="AW61" s="126">
        <f t="shared" si="27"/>
        <v>62.38095238095238</v>
      </c>
      <c r="AX61" s="126">
        <f t="shared" si="28"/>
        <v>37.61904761904762</v>
      </c>
      <c r="AY61" s="64">
        <f t="shared" si="29"/>
        <v>51.722480371735315</v>
      </c>
      <c r="AZ61" s="97">
        <v>78.98</v>
      </c>
      <c r="BA61" s="68"/>
      <c r="BB61" s="68"/>
      <c r="BC61" s="68"/>
      <c r="BD61" s="68"/>
      <c r="BE61" s="15"/>
      <c r="BF61" s="5">
        <f t="shared" si="30"/>
        <v>17923</v>
      </c>
      <c r="BG61" s="42">
        <v>10280</v>
      </c>
      <c r="BH61" s="42"/>
      <c r="BI61" s="42"/>
      <c r="BJ61" s="42">
        <v>2993</v>
      </c>
      <c r="BK61" s="42"/>
      <c r="BL61" s="42"/>
      <c r="BM61" s="15">
        <v>4650</v>
      </c>
    </row>
    <row r="62" spans="1:65" outlineLevel="5">
      <c r="A62" s="22">
        <f t="shared" si="5"/>
        <v>2</v>
      </c>
      <c r="B62" s="9">
        <f t="shared" si="12"/>
        <v>44603</v>
      </c>
      <c r="C62" s="207">
        <v>344313</v>
      </c>
      <c r="D62" s="64">
        <f t="shared" si="21"/>
        <v>32.299999999999997</v>
      </c>
      <c r="E62" s="12">
        <v>36</v>
      </c>
      <c r="F62" s="12">
        <v>32</v>
      </c>
      <c r="G62" s="12">
        <v>32</v>
      </c>
      <c r="H62" s="12">
        <v>31</v>
      </c>
      <c r="I62" s="12">
        <v>35</v>
      </c>
      <c r="J62" s="12">
        <v>31</v>
      </c>
      <c r="K62" s="12">
        <v>31</v>
      </c>
      <c r="L62" s="12">
        <v>30</v>
      </c>
      <c r="M62" s="74" t="str">
        <f t="shared" si="22"/>
        <v/>
      </c>
      <c r="N62" s="86"/>
      <c r="O62" s="86"/>
      <c r="P62" s="86"/>
      <c r="Q62" s="86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5">
        <v>24</v>
      </c>
      <c r="AO62" s="41">
        <v>1681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1734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>
        <v>79.44</v>
      </c>
      <c r="BA62" s="68"/>
      <c r="BB62" s="68"/>
      <c r="BC62" s="68"/>
      <c r="BD62" s="68"/>
      <c r="BE62" s="15"/>
      <c r="BF62" s="5">
        <f t="shared" si="30"/>
        <v>20188</v>
      </c>
      <c r="BG62" s="42">
        <v>9710</v>
      </c>
      <c r="BH62" s="42"/>
      <c r="BI62" s="42"/>
      <c r="BJ62" s="42">
        <v>5798</v>
      </c>
      <c r="BK62" s="42"/>
      <c r="BL62" s="42"/>
      <c r="BM62" s="15">
        <v>4680</v>
      </c>
    </row>
    <row r="63" spans="1:65" outlineLevel="5">
      <c r="A63" s="22">
        <f t="shared" si="5"/>
        <v>2</v>
      </c>
      <c r="B63" s="9">
        <f t="shared" si="12"/>
        <v>44604</v>
      </c>
      <c r="C63" s="207">
        <v>331654</v>
      </c>
      <c r="D63" s="64">
        <f t="shared" si="21"/>
        <v>31.8</v>
      </c>
      <c r="E63" s="12">
        <v>35</v>
      </c>
      <c r="F63" s="12">
        <v>32</v>
      </c>
      <c r="G63" s="12">
        <v>31</v>
      </c>
      <c r="H63" s="12">
        <v>31</v>
      </c>
      <c r="I63" s="12">
        <v>34</v>
      </c>
      <c r="J63" s="12">
        <v>31</v>
      </c>
      <c r="K63" s="12">
        <v>30</v>
      </c>
      <c r="L63" s="12">
        <v>30</v>
      </c>
      <c r="M63" s="74" t="str">
        <f t="shared" si="22"/>
        <v/>
      </c>
      <c r="N63" s="86"/>
      <c r="O63" s="86"/>
      <c r="P63" s="86"/>
      <c r="Q63" s="86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5">
        <v>24</v>
      </c>
      <c r="AO63" s="41">
        <v>1685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1692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/>
      <c r="BA63" s="68"/>
      <c r="BB63" s="68"/>
      <c r="BC63" s="68"/>
      <c r="BD63" s="68"/>
      <c r="BE63" s="15"/>
      <c r="BF63" s="5">
        <f t="shared" si="30"/>
        <v>17955</v>
      </c>
      <c r="BG63" s="42">
        <v>10200</v>
      </c>
      <c r="BH63" s="42"/>
      <c r="BI63" s="42"/>
      <c r="BJ63" s="42">
        <v>3125</v>
      </c>
      <c r="BK63" s="42"/>
      <c r="BL63" s="42"/>
      <c r="BM63" s="15">
        <v>4630</v>
      </c>
    </row>
    <row r="64" spans="1:65" outlineLevel="5">
      <c r="A64" s="22">
        <f t="shared" si="5"/>
        <v>2</v>
      </c>
      <c r="B64" s="9">
        <f t="shared" si="12"/>
        <v>44605</v>
      </c>
      <c r="C64" s="207">
        <v>319417</v>
      </c>
      <c r="D64" s="64">
        <f t="shared" si="21"/>
        <v>32</v>
      </c>
      <c r="E64" s="12">
        <v>36</v>
      </c>
      <c r="F64" s="12">
        <v>32</v>
      </c>
      <c r="G64" s="12">
        <v>31</v>
      </c>
      <c r="H64" s="12">
        <v>31</v>
      </c>
      <c r="I64" s="12">
        <v>35</v>
      </c>
      <c r="J64" s="12">
        <v>31</v>
      </c>
      <c r="K64" s="12">
        <v>30</v>
      </c>
      <c r="L64" s="12">
        <v>30</v>
      </c>
      <c r="M64" s="74" t="str">
        <f t="shared" si="22"/>
        <v/>
      </c>
      <c r="N64" s="86"/>
      <c r="O64" s="86"/>
      <c r="P64" s="86"/>
      <c r="Q64" s="86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5">
        <v>23</v>
      </c>
      <c r="AO64" s="41">
        <v>1721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1674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/>
      <c r="BA64" s="68"/>
      <c r="BB64" s="68"/>
      <c r="BC64" s="68"/>
      <c r="BD64" s="68"/>
      <c r="BE64" s="15"/>
      <c r="BF64" s="5">
        <f t="shared" si="30"/>
        <v>17858</v>
      </c>
      <c r="BG64" s="42">
        <v>10160</v>
      </c>
      <c r="BH64" s="42"/>
      <c r="BI64" s="42"/>
      <c r="BJ64" s="42">
        <v>3028</v>
      </c>
      <c r="BK64" s="42"/>
      <c r="BL64" s="42"/>
      <c r="BM64" s="15">
        <v>4670</v>
      </c>
    </row>
    <row r="65" spans="1:65" outlineLevel="5">
      <c r="A65" s="22">
        <f t="shared" si="5"/>
        <v>2</v>
      </c>
      <c r="B65" s="9">
        <f t="shared" si="12"/>
        <v>44606</v>
      </c>
      <c r="C65" s="207">
        <v>332096</v>
      </c>
      <c r="D65" s="64">
        <f t="shared" si="21"/>
        <v>32</v>
      </c>
      <c r="E65" s="12">
        <v>36</v>
      </c>
      <c r="F65" s="12">
        <v>32</v>
      </c>
      <c r="G65" s="12">
        <v>31</v>
      </c>
      <c r="H65" s="12">
        <v>31</v>
      </c>
      <c r="I65" s="12">
        <v>35</v>
      </c>
      <c r="J65" s="12">
        <v>31</v>
      </c>
      <c r="K65" s="12">
        <v>30</v>
      </c>
      <c r="L65" s="12">
        <v>30</v>
      </c>
      <c r="M65" s="74" t="str">
        <f t="shared" si="22"/>
        <v/>
      </c>
      <c r="N65" s="86"/>
      <c r="O65" s="86"/>
      <c r="P65" s="86"/>
      <c r="Q65" s="86"/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5">
        <v>23</v>
      </c>
      <c r="AO65" s="41">
        <v>1710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1815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>
        <v>78.45</v>
      </c>
      <c r="BA65" s="68"/>
      <c r="BB65" s="68"/>
      <c r="BC65" s="68"/>
      <c r="BD65" s="68"/>
      <c r="BE65" s="15"/>
      <c r="BF65" s="5">
        <f t="shared" si="30"/>
        <v>16475</v>
      </c>
      <c r="BG65" s="42">
        <v>10120</v>
      </c>
      <c r="BH65" s="42"/>
      <c r="BI65" s="42"/>
      <c r="BJ65" s="42">
        <v>1935</v>
      </c>
      <c r="BK65" s="42"/>
      <c r="BL65" s="42"/>
      <c r="BM65" s="15">
        <v>4420</v>
      </c>
    </row>
    <row r="66" spans="1:65" outlineLevel="5">
      <c r="A66" s="22">
        <f t="shared" si="5"/>
        <v>2</v>
      </c>
      <c r="B66" s="9">
        <f t="shared" si="12"/>
        <v>44607</v>
      </c>
      <c r="C66" s="207">
        <v>339755</v>
      </c>
      <c r="D66" s="64">
        <f t="shared" si="21"/>
        <v>32</v>
      </c>
      <c r="E66" s="12">
        <v>36</v>
      </c>
      <c r="F66" s="12">
        <v>32</v>
      </c>
      <c r="G66" s="12">
        <v>31</v>
      </c>
      <c r="H66" s="12">
        <v>31</v>
      </c>
      <c r="I66" s="12">
        <v>35</v>
      </c>
      <c r="J66" s="12">
        <v>31</v>
      </c>
      <c r="K66" s="12">
        <v>30</v>
      </c>
      <c r="L66" s="12">
        <v>30</v>
      </c>
      <c r="M66" s="74" t="str">
        <f t="shared" si="22"/>
        <v/>
      </c>
      <c r="N66" s="86"/>
      <c r="O66" s="86"/>
      <c r="P66" s="86"/>
      <c r="Q66" s="86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5">
        <v>18</v>
      </c>
      <c r="AO66" s="41">
        <v>2264</v>
      </c>
      <c r="AP66" s="110"/>
      <c r="AQ66" s="111"/>
      <c r="AR66" s="126" t="str">
        <f t="shared" si="25"/>
        <v/>
      </c>
      <c r="AS66" s="126" t="str">
        <f t="shared" si="26"/>
        <v/>
      </c>
      <c r="AT66" s="127">
        <v>2202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>
        <v>79.510000000000005</v>
      </c>
      <c r="BA66" s="68">
        <v>65.430000000000007</v>
      </c>
      <c r="BB66" s="68"/>
      <c r="BC66" s="68"/>
      <c r="BD66" s="68"/>
      <c r="BE66" s="15"/>
      <c r="BF66" s="5">
        <f t="shared" si="30"/>
        <v>19293</v>
      </c>
      <c r="BG66" s="42">
        <v>8140</v>
      </c>
      <c r="BH66" s="42"/>
      <c r="BI66" s="42"/>
      <c r="BJ66" s="42">
        <v>6393</v>
      </c>
      <c r="BK66" s="42"/>
      <c r="BL66" s="42"/>
      <c r="BM66" s="15">
        <v>4760</v>
      </c>
    </row>
    <row r="67" spans="1:65" outlineLevel="5">
      <c r="A67" s="22">
        <f t="shared" si="5"/>
        <v>2</v>
      </c>
      <c r="B67" s="9">
        <f t="shared" si="12"/>
        <v>44608</v>
      </c>
      <c r="C67" s="207">
        <v>341570</v>
      </c>
      <c r="D67" s="64">
        <f t="shared" si="21"/>
        <v>31.5</v>
      </c>
      <c r="E67" s="12">
        <v>35</v>
      </c>
      <c r="F67" s="12">
        <v>32</v>
      </c>
      <c r="G67" s="12">
        <v>31</v>
      </c>
      <c r="H67" s="12">
        <v>30</v>
      </c>
      <c r="I67" s="12">
        <v>34</v>
      </c>
      <c r="J67" s="12">
        <v>31</v>
      </c>
      <c r="K67" s="12">
        <v>30</v>
      </c>
      <c r="L67" s="12">
        <v>29</v>
      </c>
      <c r="M67" s="74" t="str">
        <f t="shared" si="22"/>
        <v/>
      </c>
      <c r="N67" s="86"/>
      <c r="O67" s="86"/>
      <c r="P67" s="86"/>
      <c r="Q67" s="86"/>
      <c r="R67" s="83"/>
      <c r="S67" s="83"/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5">
        <v>18</v>
      </c>
      <c r="AO67" s="41">
        <v>2189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2141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>
        <v>79.81</v>
      </c>
      <c r="BA67" s="68"/>
      <c r="BB67" s="68"/>
      <c r="BC67" s="68"/>
      <c r="BD67" s="68"/>
      <c r="BE67" s="15"/>
      <c r="BF67" s="5">
        <f t="shared" si="30"/>
        <v>17195</v>
      </c>
      <c r="BG67" s="42">
        <v>10040</v>
      </c>
      <c r="BH67" s="42"/>
      <c r="BI67" s="42"/>
      <c r="BJ67" s="42">
        <v>2945</v>
      </c>
      <c r="BK67" s="42"/>
      <c r="BL67" s="42"/>
      <c r="BM67" s="15">
        <v>4210</v>
      </c>
    </row>
    <row r="68" spans="1:65" outlineLevel="5">
      <c r="A68" s="22">
        <f t="shared" si="5"/>
        <v>2</v>
      </c>
      <c r="B68" s="9">
        <f t="shared" si="12"/>
        <v>44609</v>
      </c>
      <c r="C68" s="207">
        <v>330833</v>
      </c>
      <c r="D68" s="64">
        <f t="shared" si="21"/>
        <v>31.5</v>
      </c>
      <c r="E68" s="12">
        <v>35</v>
      </c>
      <c r="F68" s="12">
        <v>32</v>
      </c>
      <c r="G68" s="12">
        <v>31</v>
      </c>
      <c r="H68" s="12">
        <v>30</v>
      </c>
      <c r="I68" s="12">
        <v>34</v>
      </c>
      <c r="J68" s="12">
        <v>31</v>
      </c>
      <c r="K68" s="12">
        <v>30</v>
      </c>
      <c r="L68" s="12">
        <v>29</v>
      </c>
      <c r="M68" s="74">
        <f t="shared" si="22"/>
        <v>7.4</v>
      </c>
      <c r="N68" s="86">
        <v>7.35</v>
      </c>
      <c r="O68" s="86">
        <v>7.27</v>
      </c>
      <c r="P68" s="86">
        <v>7.41</v>
      </c>
      <c r="Q68" s="86">
        <v>7.57</v>
      </c>
      <c r="R68" s="83">
        <v>7.36</v>
      </c>
      <c r="S68" s="83">
        <v>7.4</v>
      </c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5">
        <v>18</v>
      </c>
      <c r="AO68" s="41">
        <v>2278</v>
      </c>
      <c r="AP68" s="110">
        <v>2.69</v>
      </c>
      <c r="AQ68" s="111">
        <v>2.08</v>
      </c>
      <c r="AR68" s="126">
        <f t="shared" si="25"/>
        <v>77.323420074349443</v>
      </c>
      <c r="AS68" s="126">
        <f t="shared" si="26"/>
        <v>22.676579925650557</v>
      </c>
      <c r="AT68" s="127">
        <v>2193</v>
      </c>
      <c r="AU68" s="128">
        <v>2.25</v>
      </c>
      <c r="AV68" s="129">
        <v>1.39</v>
      </c>
      <c r="AW68" s="126">
        <f t="shared" si="27"/>
        <v>61.777777777777779</v>
      </c>
      <c r="AX68" s="126">
        <f t="shared" si="28"/>
        <v>38.222222222222221</v>
      </c>
      <c r="AY68" s="64">
        <f t="shared" si="29"/>
        <v>52.59950805008944</v>
      </c>
      <c r="AZ68" s="97">
        <v>77.91</v>
      </c>
      <c r="BA68" s="68"/>
      <c r="BB68" s="68"/>
      <c r="BC68" s="68"/>
      <c r="BD68" s="68"/>
      <c r="BE68" s="15"/>
      <c r="BF68" s="5">
        <f t="shared" si="30"/>
        <v>18874</v>
      </c>
      <c r="BG68" s="42">
        <v>10000</v>
      </c>
      <c r="BH68" s="42"/>
      <c r="BI68" s="42"/>
      <c r="BJ68" s="42">
        <v>4794</v>
      </c>
      <c r="BK68" s="42"/>
      <c r="BL68" s="42"/>
      <c r="BM68" s="15">
        <v>4080</v>
      </c>
    </row>
    <row r="69" spans="1:65" outlineLevel="5">
      <c r="A69" s="22">
        <f t="shared" si="5"/>
        <v>2</v>
      </c>
      <c r="B69" s="9">
        <f t="shared" si="12"/>
        <v>44610</v>
      </c>
      <c r="C69" s="207">
        <v>342384</v>
      </c>
      <c r="D69" s="64">
        <f t="shared" si="21"/>
        <v>31</v>
      </c>
      <c r="E69" s="12">
        <v>35</v>
      </c>
      <c r="F69" s="12">
        <v>31</v>
      </c>
      <c r="G69" s="12">
        <v>30</v>
      </c>
      <c r="H69" s="12">
        <v>30</v>
      </c>
      <c r="I69" s="12">
        <v>34</v>
      </c>
      <c r="J69" s="12">
        <v>30</v>
      </c>
      <c r="K69" s="12">
        <v>29</v>
      </c>
      <c r="L69" s="12">
        <v>29</v>
      </c>
      <c r="M69" s="74" t="str">
        <f t="shared" si="22"/>
        <v/>
      </c>
      <c r="N69" s="86"/>
      <c r="O69" s="86"/>
      <c r="P69" s="86"/>
      <c r="Q69" s="86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5">
        <v>17</v>
      </c>
      <c r="AO69" s="41">
        <v>2298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2258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>
        <v>78.459999999999994</v>
      </c>
      <c r="BA69" s="68"/>
      <c r="BB69" s="68"/>
      <c r="BC69" s="68"/>
      <c r="BD69" s="68"/>
      <c r="BE69" s="15"/>
      <c r="BF69" s="5">
        <f t="shared" si="30"/>
        <v>19448</v>
      </c>
      <c r="BG69" s="42">
        <v>10020</v>
      </c>
      <c r="BH69" s="42"/>
      <c r="BI69" s="42"/>
      <c r="BJ69" s="42">
        <v>4958</v>
      </c>
      <c r="BK69" s="42"/>
      <c r="BL69" s="42"/>
      <c r="BM69" s="15">
        <v>4470</v>
      </c>
    </row>
    <row r="70" spans="1:65" outlineLevel="5">
      <c r="A70" s="22">
        <f t="shared" si="5"/>
        <v>2</v>
      </c>
      <c r="B70" s="9">
        <f t="shared" si="12"/>
        <v>44611</v>
      </c>
      <c r="C70" s="207">
        <v>328083</v>
      </c>
      <c r="D70" s="64">
        <f t="shared" si="21"/>
        <v>30.5</v>
      </c>
      <c r="E70" s="12">
        <v>34</v>
      </c>
      <c r="F70" s="12">
        <v>31</v>
      </c>
      <c r="G70" s="12">
        <v>30</v>
      </c>
      <c r="H70" s="12">
        <v>29</v>
      </c>
      <c r="I70" s="12">
        <v>33</v>
      </c>
      <c r="J70" s="12">
        <v>30</v>
      </c>
      <c r="K70" s="12">
        <v>29</v>
      </c>
      <c r="L70" s="12">
        <v>28</v>
      </c>
      <c r="M70" s="74" t="str">
        <f t="shared" si="22"/>
        <v/>
      </c>
      <c r="N70" s="86"/>
      <c r="O70" s="86"/>
      <c r="P70" s="86"/>
      <c r="Q70" s="86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5">
        <v>16</v>
      </c>
      <c r="AO70" s="41">
        <v>2540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2389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/>
      <c r="BA70" s="68"/>
      <c r="BB70" s="68"/>
      <c r="BC70" s="68"/>
      <c r="BD70" s="68"/>
      <c r="BE70" s="15"/>
      <c r="BF70" s="5">
        <f t="shared" si="30"/>
        <v>19303</v>
      </c>
      <c r="BG70" s="42">
        <v>10060</v>
      </c>
      <c r="BH70" s="42"/>
      <c r="BI70" s="42"/>
      <c r="BJ70" s="42">
        <v>4593</v>
      </c>
      <c r="BK70" s="42"/>
      <c r="BL70" s="42"/>
      <c r="BM70" s="15">
        <v>4650</v>
      </c>
    </row>
    <row r="71" spans="1:65" outlineLevel="5">
      <c r="A71" s="22">
        <f t="shared" si="5"/>
        <v>2</v>
      </c>
      <c r="B71" s="9">
        <f t="shared" si="12"/>
        <v>44612</v>
      </c>
      <c r="C71" s="207">
        <v>309957</v>
      </c>
      <c r="D71" s="64">
        <f t="shared" si="21"/>
        <v>30.5</v>
      </c>
      <c r="E71" s="12">
        <v>34</v>
      </c>
      <c r="F71" s="12">
        <v>31</v>
      </c>
      <c r="G71" s="12">
        <v>30</v>
      </c>
      <c r="H71" s="12">
        <v>29</v>
      </c>
      <c r="I71" s="12">
        <v>33</v>
      </c>
      <c r="J71" s="12">
        <v>30</v>
      </c>
      <c r="K71" s="12">
        <v>29</v>
      </c>
      <c r="L71" s="12">
        <v>28</v>
      </c>
      <c r="M71" s="74" t="str">
        <f t="shared" si="22"/>
        <v/>
      </c>
      <c r="N71" s="86"/>
      <c r="O71" s="86"/>
      <c r="P71" s="86"/>
      <c r="Q71" s="86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5">
        <v>17</v>
      </c>
      <c r="AO71" s="41">
        <v>2352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2207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/>
      <c r="BA71" s="68"/>
      <c r="BB71" s="68"/>
      <c r="BC71" s="68"/>
      <c r="BD71" s="68"/>
      <c r="BE71" s="15"/>
      <c r="BF71" s="5">
        <f t="shared" si="30"/>
        <v>17237</v>
      </c>
      <c r="BG71" s="42">
        <v>10040</v>
      </c>
      <c r="BH71" s="42"/>
      <c r="BI71" s="42"/>
      <c r="BJ71" s="42">
        <v>2817</v>
      </c>
      <c r="BK71" s="42"/>
      <c r="BL71" s="42"/>
      <c r="BM71" s="15">
        <v>4380</v>
      </c>
    </row>
    <row r="72" spans="1:65" outlineLevel="5">
      <c r="A72" s="22">
        <f t="shared" si="5"/>
        <v>2</v>
      </c>
      <c r="B72" s="9">
        <f t="shared" si="12"/>
        <v>44613</v>
      </c>
      <c r="C72" s="207">
        <v>326231</v>
      </c>
      <c r="D72" s="64">
        <f t="shared" si="21"/>
        <v>30</v>
      </c>
      <c r="E72" s="12">
        <v>33</v>
      </c>
      <c r="F72" s="12">
        <v>31</v>
      </c>
      <c r="G72" s="12">
        <v>29</v>
      </c>
      <c r="H72" s="12">
        <v>29</v>
      </c>
      <c r="I72" s="12">
        <v>32</v>
      </c>
      <c r="J72" s="12">
        <v>30</v>
      </c>
      <c r="K72" s="12">
        <v>28</v>
      </c>
      <c r="L72" s="12">
        <v>28</v>
      </c>
      <c r="M72" s="74" t="str">
        <f t="shared" si="22"/>
        <v/>
      </c>
      <c r="N72" s="86"/>
      <c r="O72" s="86"/>
      <c r="P72" s="86"/>
      <c r="Q72" s="86"/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5">
        <v>16</v>
      </c>
      <c r="AO72" s="41">
        <v>2429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2442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77.84</v>
      </c>
      <c r="BA72" s="68"/>
      <c r="BB72" s="68"/>
      <c r="BC72" s="68"/>
      <c r="BD72" s="68"/>
      <c r="BE72" s="15"/>
      <c r="BF72" s="5">
        <f t="shared" si="30"/>
        <v>19701</v>
      </c>
      <c r="BG72" s="42">
        <v>10040</v>
      </c>
      <c r="BH72" s="42"/>
      <c r="BI72" s="42"/>
      <c r="BJ72" s="42">
        <v>5451</v>
      </c>
      <c r="BK72" s="42"/>
      <c r="BL72" s="42"/>
      <c r="BM72" s="15">
        <v>4210</v>
      </c>
    </row>
    <row r="73" spans="1:65" outlineLevel="5">
      <c r="A73" s="22">
        <f t="shared" si="5"/>
        <v>2</v>
      </c>
      <c r="B73" s="9">
        <f t="shared" si="12"/>
        <v>44614</v>
      </c>
      <c r="C73" s="207">
        <v>331908</v>
      </c>
      <c r="D73" s="64">
        <f t="shared" si="21"/>
        <v>29.8</v>
      </c>
      <c r="E73" s="12">
        <v>33</v>
      </c>
      <c r="F73" s="12">
        <v>30</v>
      </c>
      <c r="G73" s="12">
        <v>29</v>
      </c>
      <c r="H73" s="12">
        <v>29</v>
      </c>
      <c r="I73" s="12">
        <v>32</v>
      </c>
      <c r="J73" s="12">
        <v>29</v>
      </c>
      <c r="K73" s="12">
        <v>28</v>
      </c>
      <c r="L73" s="12">
        <v>28</v>
      </c>
      <c r="M73" s="74" t="str">
        <f t="shared" si="22"/>
        <v/>
      </c>
      <c r="N73" s="86"/>
      <c r="O73" s="86"/>
      <c r="P73" s="86"/>
      <c r="Q73" s="86"/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5">
        <v>16</v>
      </c>
      <c r="AO73" s="41">
        <v>2543</v>
      </c>
      <c r="AP73" s="110"/>
      <c r="AQ73" s="111"/>
      <c r="AR73" s="126" t="str">
        <f t="shared" si="25"/>
        <v/>
      </c>
      <c r="AS73" s="126" t="str">
        <f t="shared" si="26"/>
        <v/>
      </c>
      <c r="AT73" s="127">
        <v>2418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>
        <v>77.930000000000007</v>
      </c>
      <c r="BA73" s="68"/>
      <c r="BB73" s="68"/>
      <c r="BC73" s="68"/>
      <c r="BD73" s="68"/>
      <c r="BE73" s="15"/>
      <c r="BF73" s="5">
        <f t="shared" si="30"/>
        <v>19924</v>
      </c>
      <c r="BG73" s="42">
        <v>10020</v>
      </c>
      <c r="BH73" s="42"/>
      <c r="BI73" s="42"/>
      <c r="BJ73" s="42">
        <v>5434</v>
      </c>
      <c r="BK73" s="42"/>
      <c r="BL73" s="42"/>
      <c r="BM73" s="15">
        <v>4470</v>
      </c>
    </row>
    <row r="74" spans="1:65" outlineLevel="5">
      <c r="A74" s="22">
        <f t="shared" si="5"/>
        <v>2</v>
      </c>
      <c r="B74" s="9">
        <f t="shared" si="12"/>
        <v>44615</v>
      </c>
      <c r="C74" s="207">
        <v>327337</v>
      </c>
      <c r="D74" s="64">
        <f t="shared" si="21"/>
        <v>29.5</v>
      </c>
      <c r="E74" s="12">
        <v>33</v>
      </c>
      <c r="F74" s="12">
        <v>30</v>
      </c>
      <c r="G74" s="12">
        <v>29</v>
      </c>
      <c r="H74" s="12">
        <v>28</v>
      </c>
      <c r="I74" s="12">
        <v>32</v>
      </c>
      <c r="J74" s="12">
        <v>29</v>
      </c>
      <c r="K74" s="12">
        <v>28</v>
      </c>
      <c r="L74" s="12">
        <v>27</v>
      </c>
      <c r="M74" s="74" t="str">
        <f t="shared" si="22"/>
        <v/>
      </c>
      <c r="N74" s="86"/>
      <c r="O74" s="86"/>
      <c r="P74" s="86"/>
      <c r="Q74" s="86"/>
      <c r="R74" s="83"/>
      <c r="S74" s="83"/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5">
        <v>16</v>
      </c>
      <c r="AO74" s="41">
        <v>2454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2322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>
        <v>78.010000000000005</v>
      </c>
      <c r="BA74" s="68"/>
      <c r="BB74" s="68"/>
      <c r="BC74" s="68"/>
      <c r="BD74" s="68"/>
      <c r="BE74" s="15"/>
      <c r="BF74" s="5">
        <f t="shared" si="30"/>
        <v>17543</v>
      </c>
      <c r="BG74" s="42">
        <v>10020</v>
      </c>
      <c r="BH74" s="42"/>
      <c r="BI74" s="42"/>
      <c r="BJ74" s="42">
        <v>3033</v>
      </c>
      <c r="BK74" s="42"/>
      <c r="BL74" s="42"/>
      <c r="BM74" s="15">
        <v>4490</v>
      </c>
    </row>
    <row r="75" spans="1:65" outlineLevel="5">
      <c r="A75" s="22">
        <f t="shared" si="5"/>
        <v>2</v>
      </c>
      <c r="B75" s="9">
        <f t="shared" si="12"/>
        <v>44616</v>
      </c>
      <c r="C75" s="207">
        <v>328995</v>
      </c>
      <c r="D75" s="64">
        <f t="shared" si="21"/>
        <v>29.5</v>
      </c>
      <c r="E75" s="12">
        <v>33</v>
      </c>
      <c r="F75" s="12">
        <v>30</v>
      </c>
      <c r="G75" s="12">
        <v>29</v>
      </c>
      <c r="H75" s="12">
        <v>28</v>
      </c>
      <c r="I75" s="12">
        <v>32</v>
      </c>
      <c r="J75" s="12">
        <v>29</v>
      </c>
      <c r="K75" s="12">
        <v>28</v>
      </c>
      <c r="L75" s="12">
        <v>27</v>
      </c>
      <c r="M75" s="74">
        <f t="shared" si="22"/>
        <v>7</v>
      </c>
      <c r="N75" s="86">
        <v>6.99</v>
      </c>
      <c r="O75" s="86">
        <v>7.14</v>
      </c>
      <c r="P75" s="86">
        <v>6.97</v>
      </c>
      <c r="Q75" s="86">
        <v>7</v>
      </c>
      <c r="R75" s="83">
        <v>7</v>
      </c>
      <c r="S75" s="83">
        <v>7.18</v>
      </c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5">
        <v>17</v>
      </c>
      <c r="AO75" s="41">
        <v>2328</v>
      </c>
      <c r="AP75" s="110">
        <v>2.82</v>
      </c>
      <c r="AQ75" s="111">
        <v>2.2000000000000002</v>
      </c>
      <c r="AR75" s="126">
        <f t="shared" si="25"/>
        <v>78.014184397163135</v>
      </c>
      <c r="AS75" s="126">
        <f t="shared" si="26"/>
        <v>21.985815602836865</v>
      </c>
      <c r="AT75" s="127">
        <v>2196</v>
      </c>
      <c r="AU75" s="128">
        <v>2.3199999999999998</v>
      </c>
      <c r="AV75" s="129">
        <v>1.4</v>
      </c>
      <c r="AW75" s="126">
        <f t="shared" si="27"/>
        <v>60.344827586206897</v>
      </c>
      <c r="AX75" s="126">
        <f t="shared" si="28"/>
        <v>39.655172413793103</v>
      </c>
      <c r="AY75" s="64">
        <f t="shared" si="29"/>
        <v>57.11462450592888</v>
      </c>
      <c r="AZ75" s="97">
        <v>78.36</v>
      </c>
      <c r="BA75" s="68"/>
      <c r="BB75" s="68"/>
      <c r="BC75" s="68"/>
      <c r="BD75" s="68"/>
      <c r="BE75" s="15"/>
      <c r="BF75" s="5">
        <f t="shared" si="30"/>
        <v>22656</v>
      </c>
      <c r="BG75" s="42">
        <v>9920</v>
      </c>
      <c r="BH75" s="42"/>
      <c r="BI75" s="42"/>
      <c r="BJ75" s="42">
        <v>9485</v>
      </c>
      <c r="BK75" s="42"/>
      <c r="BL75" s="42"/>
      <c r="BM75" s="15">
        <v>3251</v>
      </c>
    </row>
    <row r="76" spans="1:65" outlineLevel="5">
      <c r="A76" s="22">
        <f t="shared" si="5"/>
        <v>2</v>
      </c>
      <c r="B76" s="9">
        <f t="shared" si="12"/>
        <v>44617</v>
      </c>
      <c r="C76" s="207">
        <v>329588</v>
      </c>
      <c r="D76" s="64">
        <f t="shared" si="21"/>
        <v>29.5</v>
      </c>
      <c r="E76" s="12">
        <v>33</v>
      </c>
      <c r="F76" s="12">
        <v>30</v>
      </c>
      <c r="G76" s="12">
        <v>29</v>
      </c>
      <c r="H76" s="12">
        <v>28</v>
      </c>
      <c r="I76" s="12">
        <v>32</v>
      </c>
      <c r="J76" s="12">
        <v>29</v>
      </c>
      <c r="K76" s="12">
        <v>28</v>
      </c>
      <c r="L76" s="12">
        <v>27</v>
      </c>
      <c r="M76" s="74" t="str">
        <f t="shared" si="22"/>
        <v/>
      </c>
      <c r="N76" s="86"/>
      <c r="O76" s="86"/>
      <c r="P76" s="86"/>
      <c r="Q76" s="86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5">
        <v>17</v>
      </c>
      <c r="AO76" s="41">
        <v>2301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2205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>
        <v>77.94</v>
      </c>
      <c r="BA76" s="68"/>
      <c r="BB76" s="68"/>
      <c r="BC76" s="68"/>
      <c r="BD76" s="68"/>
      <c r="BE76" s="15"/>
      <c r="BF76" s="5">
        <f t="shared" si="30"/>
        <v>19504</v>
      </c>
      <c r="BG76" s="42">
        <v>10040</v>
      </c>
      <c r="BH76" s="42"/>
      <c r="BI76" s="42"/>
      <c r="BJ76" s="42">
        <v>9464</v>
      </c>
      <c r="BK76" s="42"/>
      <c r="BL76" s="42"/>
      <c r="BM76" s="15">
        <v>0</v>
      </c>
    </row>
    <row r="77" spans="1:65" outlineLevel="5">
      <c r="A77" s="22">
        <f t="shared" si="5"/>
        <v>2</v>
      </c>
      <c r="B77" s="9">
        <f t="shared" si="12"/>
        <v>44618</v>
      </c>
      <c r="C77" s="207">
        <v>321964</v>
      </c>
      <c r="D77" s="64">
        <f t="shared" si="21"/>
        <v>30</v>
      </c>
      <c r="E77" s="12">
        <v>34</v>
      </c>
      <c r="F77" s="12">
        <v>30</v>
      </c>
      <c r="G77" s="12">
        <v>29</v>
      </c>
      <c r="H77" s="12">
        <v>29</v>
      </c>
      <c r="I77" s="12">
        <v>33</v>
      </c>
      <c r="J77" s="12">
        <v>29</v>
      </c>
      <c r="K77" s="12">
        <v>28</v>
      </c>
      <c r="L77" s="12">
        <v>28</v>
      </c>
      <c r="M77" s="74" t="str">
        <f t="shared" si="22"/>
        <v/>
      </c>
      <c r="N77" s="86"/>
      <c r="O77" s="86"/>
      <c r="P77" s="86"/>
      <c r="Q77" s="86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5">
        <v>18</v>
      </c>
      <c r="AO77" s="41">
        <v>2244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2174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/>
      <c r="BA77" s="68"/>
      <c r="BB77" s="68"/>
      <c r="BC77" s="68"/>
      <c r="BD77" s="68"/>
      <c r="BE77" s="15"/>
      <c r="BF77" s="5">
        <f t="shared" si="30"/>
        <v>19475</v>
      </c>
      <c r="BG77" s="42">
        <v>9870</v>
      </c>
      <c r="BH77" s="42"/>
      <c r="BI77" s="42"/>
      <c r="BJ77" s="42">
        <v>9605</v>
      </c>
      <c r="BK77" s="42"/>
      <c r="BL77" s="42"/>
      <c r="BM77" s="15">
        <v>0</v>
      </c>
    </row>
    <row r="78" spans="1:65" outlineLevel="5">
      <c r="A78" s="22">
        <f t="shared" si="5"/>
        <v>2</v>
      </c>
      <c r="B78" s="9">
        <f t="shared" si="12"/>
        <v>44619</v>
      </c>
      <c r="C78" s="207">
        <v>314404</v>
      </c>
      <c r="D78" s="64">
        <f t="shared" si="21"/>
        <v>30.3</v>
      </c>
      <c r="E78" s="12">
        <v>35</v>
      </c>
      <c r="F78" s="12">
        <v>30</v>
      </c>
      <c r="G78" s="12">
        <v>29</v>
      </c>
      <c r="H78" s="12">
        <v>29</v>
      </c>
      <c r="I78" s="12">
        <v>34</v>
      </c>
      <c r="J78" s="12">
        <v>29</v>
      </c>
      <c r="K78" s="12">
        <v>28</v>
      </c>
      <c r="L78" s="12">
        <v>28</v>
      </c>
      <c r="M78" s="74" t="str">
        <f t="shared" si="22"/>
        <v/>
      </c>
      <c r="N78" s="86"/>
      <c r="O78" s="86"/>
      <c r="P78" s="86"/>
      <c r="Q78" s="86"/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5">
        <v>17</v>
      </c>
      <c r="AO78" s="41">
        <v>2357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2233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/>
      <c r="BA78" s="68"/>
      <c r="BB78" s="68"/>
      <c r="BC78" s="68"/>
      <c r="BD78" s="68"/>
      <c r="BE78" s="15"/>
      <c r="BF78" s="5">
        <f t="shared" si="30"/>
        <v>19674</v>
      </c>
      <c r="BG78" s="42">
        <v>10100</v>
      </c>
      <c r="BH78" s="42"/>
      <c r="BI78" s="42"/>
      <c r="BJ78" s="42">
        <v>9574</v>
      </c>
      <c r="BK78" s="42"/>
      <c r="BL78" s="42"/>
      <c r="BM78" s="15">
        <v>0</v>
      </c>
    </row>
    <row r="79" spans="1:65" outlineLevel="5">
      <c r="A79" s="22">
        <f t="shared" si="5"/>
        <v>2</v>
      </c>
      <c r="B79" s="49">
        <f t="shared" si="12"/>
        <v>44620</v>
      </c>
      <c r="C79" s="207">
        <v>321360</v>
      </c>
      <c r="D79" s="64">
        <f t="shared" si="21"/>
        <v>30.5</v>
      </c>
      <c r="E79" s="12">
        <v>36</v>
      </c>
      <c r="F79" s="12">
        <v>30</v>
      </c>
      <c r="G79" s="12">
        <v>29</v>
      </c>
      <c r="H79" s="12">
        <v>29</v>
      </c>
      <c r="I79" s="12">
        <v>35</v>
      </c>
      <c r="J79" s="12">
        <v>29</v>
      </c>
      <c r="K79" s="12">
        <v>28</v>
      </c>
      <c r="L79" s="12">
        <v>28</v>
      </c>
      <c r="M79" s="74" t="str">
        <f t="shared" si="22"/>
        <v/>
      </c>
      <c r="N79" s="86"/>
      <c r="O79" s="86"/>
      <c r="P79" s="86"/>
      <c r="Q79" s="86"/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5">
        <v>20</v>
      </c>
      <c r="AO79" s="41">
        <v>1965</v>
      </c>
      <c r="AP79" s="110"/>
      <c r="AQ79" s="111"/>
      <c r="AR79" s="126" t="str">
        <f t="shared" si="25"/>
        <v/>
      </c>
      <c r="AS79" s="126" t="str">
        <f t="shared" si="26"/>
        <v/>
      </c>
      <c r="AT79" s="127">
        <v>1906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>
        <v>78.2</v>
      </c>
      <c r="BA79" s="68"/>
      <c r="BB79" s="68"/>
      <c r="BC79" s="68"/>
      <c r="BD79" s="68"/>
      <c r="BE79" s="15"/>
      <c r="BF79" s="5">
        <f t="shared" si="30"/>
        <v>19622</v>
      </c>
      <c r="BG79" s="42">
        <v>10100</v>
      </c>
      <c r="BH79" s="42"/>
      <c r="BI79" s="42"/>
      <c r="BJ79" s="42">
        <v>9522</v>
      </c>
      <c r="BK79" s="42"/>
      <c r="BL79" s="42"/>
      <c r="BM79" s="15">
        <v>0</v>
      </c>
    </row>
    <row r="80" spans="1:65" ht="17.25" outlineLevel="5" thickBot="1">
      <c r="A80" s="47" t="e">
        <f t="shared" si="5"/>
        <v>#VALUE!</v>
      </c>
      <c r="B80" s="48" t="s">
        <v>165</v>
      </c>
      <c r="C80" s="207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2"/>
      <c r="BH80" s="42"/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1">SUBTOTAL(4,C52:C80)</f>
        <v>344313</v>
      </c>
      <c r="D81" s="60">
        <f t="shared" si="31"/>
        <v>34</v>
      </c>
      <c r="E81" s="28">
        <f t="shared" si="31"/>
        <v>38</v>
      </c>
      <c r="F81" s="28">
        <f t="shared" si="31"/>
        <v>34</v>
      </c>
      <c r="G81" s="28">
        <f t="shared" si="31"/>
        <v>33</v>
      </c>
      <c r="H81" s="28">
        <f t="shared" si="31"/>
        <v>33</v>
      </c>
      <c r="I81" s="28">
        <f t="shared" si="31"/>
        <v>37</v>
      </c>
      <c r="J81" s="28">
        <f t="shared" si="31"/>
        <v>33</v>
      </c>
      <c r="K81" s="28">
        <f t="shared" si="31"/>
        <v>32</v>
      </c>
      <c r="L81" s="28">
        <f t="shared" si="31"/>
        <v>32</v>
      </c>
      <c r="M81" s="71">
        <f t="shared" si="31"/>
        <v>7.4</v>
      </c>
      <c r="N81" s="82">
        <f t="shared" si="31"/>
        <v>7.37</v>
      </c>
      <c r="O81" s="82">
        <f t="shared" si="31"/>
        <v>7.34</v>
      </c>
      <c r="P81" s="82">
        <f t="shared" si="31"/>
        <v>7.41</v>
      </c>
      <c r="Q81" s="82">
        <f t="shared" si="31"/>
        <v>7.57</v>
      </c>
      <c r="R81" s="82">
        <f t="shared" si="31"/>
        <v>7.36</v>
      </c>
      <c r="S81" s="82">
        <f t="shared" si="31"/>
        <v>7.41</v>
      </c>
      <c r="T81" s="82">
        <f t="shared" si="31"/>
        <v>0</v>
      </c>
      <c r="U81" s="82">
        <f t="shared" si="31"/>
        <v>0</v>
      </c>
      <c r="V81" s="29">
        <f t="shared" si="31"/>
        <v>0</v>
      </c>
      <c r="W81" s="39">
        <f t="shared" si="31"/>
        <v>0</v>
      </c>
      <c r="X81" s="39">
        <f t="shared" si="31"/>
        <v>0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29">
        <f t="shared" si="31"/>
        <v>0</v>
      </c>
      <c r="AF81" s="39">
        <f t="shared" si="31"/>
        <v>0</v>
      </c>
      <c r="AG81" s="39">
        <f t="shared" si="31"/>
        <v>0</v>
      </c>
      <c r="AH81" s="39">
        <f t="shared" si="31"/>
        <v>0</v>
      </c>
      <c r="AI81" s="39">
        <f t="shared" si="31"/>
        <v>0</v>
      </c>
      <c r="AJ81" s="39">
        <f t="shared" si="31"/>
        <v>0</v>
      </c>
      <c r="AK81" s="39">
        <f t="shared" si="31"/>
        <v>0</v>
      </c>
      <c r="AL81" s="39">
        <f t="shared" si="31"/>
        <v>0</v>
      </c>
      <c r="AM81" s="39">
        <f t="shared" si="31"/>
        <v>0</v>
      </c>
      <c r="AN81" s="39">
        <f t="shared" si="31"/>
        <v>26</v>
      </c>
      <c r="AO81" s="39">
        <f t="shared" si="31"/>
        <v>2543</v>
      </c>
      <c r="AP81" s="104">
        <f t="shared" si="31"/>
        <v>3.06</v>
      </c>
      <c r="AQ81" s="105">
        <f t="shared" si="31"/>
        <v>2.37</v>
      </c>
      <c r="AR81" s="106">
        <f t="shared" si="31"/>
        <v>80.377358490566024</v>
      </c>
      <c r="AS81" s="106">
        <f t="shared" si="31"/>
        <v>22.676579925650557</v>
      </c>
      <c r="AT81" s="107">
        <f t="shared" si="31"/>
        <v>2442</v>
      </c>
      <c r="AU81" s="108">
        <f t="shared" si="31"/>
        <v>2.3199999999999998</v>
      </c>
      <c r="AV81" s="109">
        <f t="shared" si="31"/>
        <v>1.4</v>
      </c>
      <c r="AW81" s="106">
        <f t="shared" si="31"/>
        <v>64.285714285714292</v>
      </c>
      <c r="AX81" s="106">
        <f t="shared" si="31"/>
        <v>39.655172413793103</v>
      </c>
      <c r="AY81" s="60">
        <f t="shared" si="31"/>
        <v>57.11462450592888</v>
      </c>
      <c r="AZ81" s="96">
        <f t="shared" si="31"/>
        <v>80.8</v>
      </c>
      <c r="BA81" s="67">
        <f t="shared" si="31"/>
        <v>65.430000000000007</v>
      </c>
      <c r="BB81" s="67">
        <f t="shared" si="31"/>
        <v>0</v>
      </c>
      <c r="BC81" s="67">
        <f t="shared" si="31"/>
        <v>0</v>
      </c>
      <c r="BD81" s="67">
        <f t="shared" si="31"/>
        <v>0</v>
      </c>
      <c r="BE81" s="27">
        <f t="shared" si="31"/>
        <v>0</v>
      </c>
      <c r="BF81" s="29">
        <f t="shared" si="31"/>
        <v>22656</v>
      </c>
      <c r="BG81" s="39">
        <f t="shared" si="31"/>
        <v>10500</v>
      </c>
      <c r="BH81" s="40">
        <f t="shared" si="31"/>
        <v>0</v>
      </c>
      <c r="BI81" s="40">
        <f t="shared" si="31"/>
        <v>0</v>
      </c>
      <c r="BJ81" s="40">
        <f t="shared" si="31"/>
        <v>9605</v>
      </c>
      <c r="BK81" s="40">
        <f t="shared" si="31"/>
        <v>0</v>
      </c>
      <c r="BL81" s="40">
        <f t="shared" si="31"/>
        <v>0</v>
      </c>
      <c r="BM81" s="27">
        <f t="shared" si="31"/>
        <v>4760</v>
      </c>
    </row>
    <row r="82" spans="1:65" outlineLevel="3">
      <c r="A82" s="187" t="s">
        <v>25</v>
      </c>
      <c r="B82" s="188"/>
      <c r="C82" s="207">
        <f t="shared" ref="C82:BM82" si="32">SUBTOTAL(5,C52:C80)</f>
        <v>309957</v>
      </c>
      <c r="D82" s="208">
        <f t="shared" si="32"/>
        <v>29.5</v>
      </c>
      <c r="E82" s="12">
        <f t="shared" si="32"/>
        <v>33</v>
      </c>
      <c r="F82" s="12">
        <f t="shared" si="32"/>
        <v>30</v>
      </c>
      <c r="G82" s="12">
        <f t="shared" si="32"/>
        <v>29</v>
      </c>
      <c r="H82" s="12">
        <f t="shared" si="32"/>
        <v>28</v>
      </c>
      <c r="I82" s="12">
        <f t="shared" si="32"/>
        <v>32</v>
      </c>
      <c r="J82" s="12">
        <f t="shared" si="32"/>
        <v>29</v>
      </c>
      <c r="K82" s="12">
        <f t="shared" si="32"/>
        <v>28</v>
      </c>
      <c r="L82" s="12">
        <f t="shared" si="32"/>
        <v>27</v>
      </c>
      <c r="M82" s="210">
        <f t="shared" si="32"/>
        <v>7</v>
      </c>
      <c r="N82" s="83">
        <f t="shared" si="32"/>
        <v>6.99</v>
      </c>
      <c r="O82" s="83">
        <f t="shared" si="32"/>
        <v>7.14</v>
      </c>
      <c r="P82" s="83">
        <f t="shared" si="32"/>
        <v>6.97</v>
      </c>
      <c r="Q82" s="83">
        <f t="shared" si="32"/>
        <v>7</v>
      </c>
      <c r="R82" s="83">
        <f t="shared" si="32"/>
        <v>7</v>
      </c>
      <c r="S82" s="83">
        <f t="shared" si="32"/>
        <v>7.18</v>
      </c>
      <c r="T82" s="83">
        <f t="shared" si="32"/>
        <v>0</v>
      </c>
      <c r="U82" s="83">
        <f t="shared" si="32"/>
        <v>0</v>
      </c>
      <c r="V82" s="212">
        <f t="shared" si="32"/>
        <v>0</v>
      </c>
      <c r="W82" s="41">
        <f t="shared" si="32"/>
        <v>0</v>
      </c>
      <c r="X82" s="41">
        <f t="shared" si="32"/>
        <v>0</v>
      </c>
      <c r="Y82" s="41">
        <f t="shared" si="32"/>
        <v>0</v>
      </c>
      <c r="Z82" s="41">
        <f t="shared" si="32"/>
        <v>0</v>
      </c>
      <c r="AA82" s="41">
        <f t="shared" si="32"/>
        <v>0</v>
      </c>
      <c r="AB82" s="41">
        <f t="shared" si="32"/>
        <v>0</v>
      </c>
      <c r="AC82" s="41">
        <f t="shared" si="32"/>
        <v>0</v>
      </c>
      <c r="AD82" s="41">
        <f t="shared" si="32"/>
        <v>0</v>
      </c>
      <c r="AE82" s="212">
        <f t="shared" si="32"/>
        <v>0</v>
      </c>
      <c r="AF82" s="41">
        <f t="shared" si="32"/>
        <v>0</v>
      </c>
      <c r="AG82" s="41">
        <f t="shared" si="32"/>
        <v>0</v>
      </c>
      <c r="AH82" s="41">
        <f t="shared" si="32"/>
        <v>0</v>
      </c>
      <c r="AI82" s="41">
        <f t="shared" si="32"/>
        <v>0</v>
      </c>
      <c r="AJ82" s="41">
        <f t="shared" si="32"/>
        <v>0</v>
      </c>
      <c r="AK82" s="41">
        <f t="shared" si="32"/>
        <v>0</v>
      </c>
      <c r="AL82" s="41">
        <f t="shared" si="32"/>
        <v>0</v>
      </c>
      <c r="AM82" s="41">
        <f t="shared" si="32"/>
        <v>0</v>
      </c>
      <c r="AN82" s="41">
        <f t="shared" si="32"/>
        <v>16</v>
      </c>
      <c r="AO82" s="41">
        <f t="shared" si="32"/>
        <v>1552</v>
      </c>
      <c r="AP82" s="110">
        <f t="shared" si="32"/>
        <v>2.65</v>
      </c>
      <c r="AQ82" s="111">
        <f t="shared" si="32"/>
        <v>2.08</v>
      </c>
      <c r="AR82" s="216">
        <f t="shared" si="32"/>
        <v>77.323420074349443</v>
      </c>
      <c r="AS82" s="216">
        <f t="shared" si="32"/>
        <v>19.622641509433976</v>
      </c>
      <c r="AT82" s="113">
        <f t="shared" si="32"/>
        <v>1516</v>
      </c>
      <c r="AU82" s="114">
        <f t="shared" si="32"/>
        <v>2.1</v>
      </c>
      <c r="AV82" s="115">
        <f t="shared" si="32"/>
        <v>1.31</v>
      </c>
      <c r="AW82" s="216">
        <f t="shared" si="32"/>
        <v>60.344827586206897</v>
      </c>
      <c r="AX82" s="216">
        <f t="shared" si="32"/>
        <v>35.714285714285708</v>
      </c>
      <c r="AY82" s="208">
        <f t="shared" si="32"/>
        <v>51.722480371735315</v>
      </c>
      <c r="AZ82" s="97">
        <f t="shared" si="32"/>
        <v>77.84</v>
      </c>
      <c r="BA82" s="68">
        <f t="shared" si="32"/>
        <v>65.430000000000007</v>
      </c>
      <c r="BB82" s="68">
        <f t="shared" si="32"/>
        <v>0</v>
      </c>
      <c r="BC82" s="68">
        <f t="shared" si="32"/>
        <v>0</v>
      </c>
      <c r="BD82" s="68">
        <f t="shared" si="32"/>
        <v>0</v>
      </c>
      <c r="BE82" s="15">
        <f t="shared" si="32"/>
        <v>0</v>
      </c>
      <c r="BF82" s="212">
        <f t="shared" si="32"/>
        <v>16475</v>
      </c>
      <c r="BG82" s="41">
        <f t="shared" si="32"/>
        <v>8140</v>
      </c>
      <c r="BH82" s="42">
        <f t="shared" si="32"/>
        <v>0</v>
      </c>
      <c r="BI82" s="42">
        <f t="shared" si="32"/>
        <v>0</v>
      </c>
      <c r="BJ82" s="42">
        <f t="shared" si="32"/>
        <v>1935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>
      <c r="A83" s="187" t="s">
        <v>14</v>
      </c>
      <c r="B83" s="188"/>
      <c r="C83" s="207">
        <f>IFERROR(SUBTOTAL(1,C52:C80),"")</f>
        <v>328462.32142857142</v>
      </c>
      <c r="D83" s="208">
        <f t="shared" ref="D83:BM83" si="33">IFERROR(SUBTOTAL(1,D52:D80),"")</f>
        <v>31.589285714285715</v>
      </c>
      <c r="E83" s="12">
        <f t="shared" si="33"/>
        <v>35.285714285714285</v>
      </c>
      <c r="F83" s="12">
        <f t="shared" si="33"/>
        <v>31.785714285714285</v>
      </c>
      <c r="G83" s="12">
        <f t="shared" si="33"/>
        <v>30.857142857142858</v>
      </c>
      <c r="H83" s="12">
        <f t="shared" si="33"/>
        <v>30.357142857142858</v>
      </c>
      <c r="I83" s="12">
        <f t="shared" si="33"/>
        <v>34.285714285714285</v>
      </c>
      <c r="J83" s="12">
        <f t="shared" si="33"/>
        <v>30.785714285714285</v>
      </c>
      <c r="K83" s="12">
        <f t="shared" si="33"/>
        <v>29.857142857142858</v>
      </c>
      <c r="L83" s="12">
        <f t="shared" si="33"/>
        <v>29.357142857142858</v>
      </c>
      <c r="M83" s="210">
        <f t="shared" si="33"/>
        <v>7.3000000000000007</v>
      </c>
      <c r="N83" s="83">
        <f t="shared" si="33"/>
        <v>7.26</v>
      </c>
      <c r="O83" s="83">
        <f t="shared" si="33"/>
        <v>7.2649999999999997</v>
      </c>
      <c r="P83" s="83">
        <f t="shared" si="33"/>
        <v>7.2725</v>
      </c>
      <c r="Q83" s="83">
        <f t="shared" si="33"/>
        <v>7.3475000000000001</v>
      </c>
      <c r="R83" s="83">
        <f t="shared" si="33"/>
        <v>7.2549999999999999</v>
      </c>
      <c r="S83" s="83">
        <f t="shared" si="33"/>
        <v>7.3324999999999996</v>
      </c>
      <c r="T83" s="83" t="str">
        <f t="shared" si="33"/>
        <v/>
      </c>
      <c r="U83" s="83" t="str">
        <f t="shared" si="33"/>
        <v/>
      </c>
      <c r="V83" s="212" t="str">
        <f t="shared" si="33"/>
        <v/>
      </c>
      <c r="W83" s="41" t="str">
        <f t="shared" si="33"/>
        <v/>
      </c>
      <c r="X83" s="41" t="str">
        <f t="shared" si="33"/>
        <v/>
      </c>
      <c r="Y83" s="41" t="str">
        <f t="shared" si="33"/>
        <v/>
      </c>
      <c r="Z83" s="41" t="str">
        <f t="shared" si="33"/>
        <v/>
      </c>
      <c r="AA83" s="41" t="str">
        <f t="shared" si="33"/>
        <v/>
      </c>
      <c r="AB83" s="41" t="str">
        <f t="shared" si="33"/>
        <v/>
      </c>
      <c r="AC83" s="41" t="str">
        <f t="shared" si="33"/>
        <v/>
      </c>
      <c r="AD83" s="41" t="str">
        <f t="shared" si="33"/>
        <v/>
      </c>
      <c r="AE83" s="212" t="str">
        <f t="shared" si="33"/>
        <v/>
      </c>
      <c r="AF83" s="41" t="str">
        <f t="shared" si="33"/>
        <v/>
      </c>
      <c r="AG83" s="41" t="str">
        <f t="shared" si="33"/>
        <v/>
      </c>
      <c r="AH83" s="41" t="str">
        <f t="shared" si="33"/>
        <v/>
      </c>
      <c r="AI83" s="41" t="str">
        <f t="shared" si="33"/>
        <v/>
      </c>
      <c r="AJ83" s="41" t="str">
        <f t="shared" si="33"/>
        <v/>
      </c>
      <c r="AK83" s="41" t="str">
        <f t="shared" si="33"/>
        <v/>
      </c>
      <c r="AL83" s="41" t="str">
        <f t="shared" si="33"/>
        <v/>
      </c>
      <c r="AM83" s="41" t="str">
        <f t="shared" si="33"/>
        <v/>
      </c>
      <c r="AN83" s="41">
        <f t="shared" si="33"/>
        <v>20.071428571428573</v>
      </c>
      <c r="AO83" s="41">
        <f t="shared" si="33"/>
        <v>2037.4642857142858</v>
      </c>
      <c r="AP83" s="110">
        <f t="shared" si="33"/>
        <v>2.8050000000000002</v>
      </c>
      <c r="AQ83" s="111">
        <f t="shared" si="33"/>
        <v>2.1950000000000003</v>
      </c>
      <c r="AR83" s="216">
        <f t="shared" si="33"/>
        <v>78.29148583855887</v>
      </c>
      <c r="AS83" s="216">
        <f t="shared" si="33"/>
        <v>21.708514161441133</v>
      </c>
      <c r="AT83" s="113">
        <f t="shared" si="33"/>
        <v>1978.8571428571429</v>
      </c>
      <c r="AU83" s="114">
        <f t="shared" si="33"/>
        <v>2.1924999999999999</v>
      </c>
      <c r="AV83" s="115">
        <f t="shared" si="33"/>
        <v>1.3624999999999998</v>
      </c>
      <c r="AW83" s="216">
        <f t="shared" si="33"/>
        <v>62.197318007662837</v>
      </c>
      <c r="AX83" s="216">
        <f t="shared" si="33"/>
        <v>37.802681992337163</v>
      </c>
      <c r="AY83" s="208">
        <f t="shared" si="33"/>
        <v>54.373237738980649</v>
      </c>
      <c r="AZ83" s="97">
        <f t="shared" si="33"/>
        <v>79.045555555555566</v>
      </c>
      <c r="BA83" s="68">
        <f t="shared" si="33"/>
        <v>65.430000000000007</v>
      </c>
      <c r="BB83" s="68" t="str">
        <f t="shared" si="33"/>
        <v/>
      </c>
      <c r="BC83" s="68" t="str">
        <f t="shared" si="33"/>
        <v/>
      </c>
      <c r="BD83" s="68" t="str">
        <f t="shared" si="33"/>
        <v/>
      </c>
      <c r="BE83" s="15" t="str">
        <f>IFERROR(SUBTOTAL(1,BE52:BE80),"")</f>
        <v/>
      </c>
      <c r="BF83" s="212">
        <f t="shared" si="33"/>
        <v>18884.857142857141</v>
      </c>
      <c r="BG83" s="41">
        <f t="shared" si="33"/>
        <v>10076.428571428571</v>
      </c>
      <c r="BH83" s="42" t="str">
        <f t="shared" si="33"/>
        <v/>
      </c>
      <c r="BI83" s="42" t="str">
        <f t="shared" si="33"/>
        <v/>
      </c>
      <c r="BJ83" s="42">
        <f t="shared" si="33"/>
        <v>5046.6071428571431</v>
      </c>
      <c r="BK83" s="42" t="str">
        <f t="shared" si="33"/>
        <v/>
      </c>
      <c r="BL83" s="42" t="str">
        <f t="shared" si="33"/>
        <v/>
      </c>
      <c r="BM83" s="15">
        <f t="shared" si="33"/>
        <v>3761.8214285714284</v>
      </c>
    </row>
    <row r="84" spans="1:65" ht="17.25" outlineLevel="1" thickBot="1">
      <c r="A84" s="224" t="s">
        <v>59</v>
      </c>
      <c r="B84" s="225"/>
      <c r="C84" s="226">
        <f>SUBTOTAL(9,C52:C80)</f>
        <v>9196945</v>
      </c>
      <c r="D84" s="227"/>
      <c r="E84" s="228"/>
      <c r="F84" s="228"/>
      <c r="G84" s="228"/>
      <c r="H84" s="228"/>
      <c r="I84" s="228"/>
      <c r="J84" s="228"/>
      <c r="K84" s="228"/>
      <c r="L84" s="228"/>
      <c r="M84" s="229"/>
      <c r="N84" s="230"/>
      <c r="O84" s="230"/>
      <c r="P84" s="230"/>
      <c r="Q84" s="230"/>
      <c r="R84" s="230"/>
      <c r="S84" s="230"/>
      <c r="T84" s="230"/>
      <c r="U84" s="230"/>
      <c r="V84" s="231"/>
      <c r="W84" s="232"/>
      <c r="X84" s="232"/>
      <c r="Y84" s="232"/>
      <c r="Z84" s="232"/>
      <c r="AA84" s="232"/>
      <c r="AB84" s="232"/>
      <c r="AC84" s="232"/>
      <c r="AD84" s="232"/>
      <c r="AE84" s="231"/>
      <c r="AF84" s="232"/>
      <c r="AG84" s="232"/>
      <c r="AH84" s="232"/>
      <c r="AI84" s="232"/>
      <c r="AJ84" s="232"/>
      <c r="AK84" s="232"/>
      <c r="AL84" s="232"/>
      <c r="AM84" s="232"/>
      <c r="AN84" s="232"/>
      <c r="AO84" s="233">
        <f>SUBTOTAL(9,AO52:AO80)</f>
        <v>57049</v>
      </c>
      <c r="AP84" s="234"/>
      <c r="AQ84" s="235"/>
      <c r="AR84" s="236"/>
      <c r="AS84" s="236"/>
      <c r="AT84" s="237">
        <f>SUBTOTAL(9,AT52:AT80)</f>
        <v>55408</v>
      </c>
      <c r="AU84" s="238"/>
      <c r="AV84" s="239"/>
      <c r="AW84" s="236"/>
      <c r="AX84" s="236"/>
      <c r="AY84" s="227"/>
      <c r="AZ84" s="240"/>
      <c r="BA84" s="241"/>
      <c r="BB84" s="241"/>
      <c r="BC84" s="241"/>
      <c r="BD84" s="241"/>
      <c r="BE84" s="242">
        <f>SUBTOTAL(9,BE52:BE80)</f>
        <v>0</v>
      </c>
      <c r="BF84" s="243">
        <f t="shared" ref="BF84:BM84" si="34">SUBTOTAL(9,BF52:BF80)</f>
        <v>528776</v>
      </c>
      <c r="BG84" s="233">
        <f t="shared" si="34"/>
        <v>282140</v>
      </c>
      <c r="BH84" s="244">
        <f t="shared" si="34"/>
        <v>0</v>
      </c>
      <c r="BI84" s="244">
        <f t="shared" si="34"/>
        <v>0</v>
      </c>
      <c r="BJ84" s="244">
        <f t="shared" si="34"/>
        <v>141305</v>
      </c>
      <c r="BK84" s="244">
        <f t="shared" si="34"/>
        <v>0</v>
      </c>
      <c r="BL84" s="244">
        <f t="shared" si="34"/>
        <v>0</v>
      </c>
      <c r="BM84" s="242">
        <f t="shared" si="34"/>
        <v>105331</v>
      </c>
    </row>
    <row r="85" spans="1:65" outlineLevel="5">
      <c r="A85" s="21">
        <f t="shared" si="5"/>
        <v>3</v>
      </c>
      <c r="B85" s="8">
        <f>B79+1</f>
        <v>44621</v>
      </c>
      <c r="C85" s="207">
        <v>339215</v>
      </c>
      <c r="D85" s="64">
        <f t="shared" ref="D85:D115" si="35">IFERROR(ROUND(AVERAGE(E85:L85),1),"")</f>
        <v>31</v>
      </c>
      <c r="E85" s="12">
        <v>36</v>
      </c>
      <c r="F85" s="12">
        <v>30</v>
      </c>
      <c r="G85" s="12">
        <v>30</v>
      </c>
      <c r="H85" s="12">
        <v>30</v>
      </c>
      <c r="I85" s="12">
        <v>35</v>
      </c>
      <c r="J85" s="12">
        <v>29</v>
      </c>
      <c r="K85" s="12">
        <v>29</v>
      </c>
      <c r="L85" s="12">
        <v>29</v>
      </c>
      <c r="M85" s="74" t="str">
        <f t="shared" ref="M85:M115" si="36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21</v>
      </c>
      <c r="AO85" s="41">
        <v>1934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1922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4">IF(SUM(BG85:BM85)=0,"",SUM(BG85:BM85))</f>
        <v>19379</v>
      </c>
      <c r="BG85" s="42">
        <v>10140</v>
      </c>
      <c r="BH85" s="42"/>
      <c r="BI85" s="42"/>
      <c r="BJ85" s="42">
        <v>9239</v>
      </c>
      <c r="BK85" s="42"/>
      <c r="BL85" s="42"/>
      <c r="BM85" s="42">
        <v>0</v>
      </c>
    </row>
    <row r="86" spans="1:65" outlineLevel="5">
      <c r="A86" s="22">
        <f t="shared" si="5"/>
        <v>3</v>
      </c>
      <c r="B86" s="9">
        <f t="shared" ref="B86:B149" si="45">B85+1</f>
        <v>44622</v>
      </c>
      <c r="C86" s="207">
        <v>348508</v>
      </c>
      <c r="D86" s="64">
        <f t="shared" si="35"/>
        <v>31.3</v>
      </c>
      <c r="E86" s="12">
        <v>37</v>
      </c>
      <c r="F86" s="12">
        <v>30</v>
      </c>
      <c r="G86" s="12">
        <v>30</v>
      </c>
      <c r="H86" s="12">
        <v>30</v>
      </c>
      <c r="I86" s="12">
        <v>36</v>
      </c>
      <c r="J86" s="12">
        <v>29</v>
      </c>
      <c r="K86" s="12">
        <v>29</v>
      </c>
      <c r="L86" s="12">
        <v>29</v>
      </c>
      <c r="M86" s="74" t="str">
        <f t="shared" si="36"/>
        <v/>
      </c>
      <c r="N86" s="83"/>
      <c r="O86" s="83"/>
      <c r="P86" s="83"/>
      <c r="Q86" s="83"/>
      <c r="R86" s="83"/>
      <c r="S86" s="83"/>
      <c r="T86" s="83"/>
      <c r="U86" s="83"/>
      <c r="V86" s="5" t="str">
        <f t="shared" si="37"/>
        <v/>
      </c>
      <c r="W86" s="41"/>
      <c r="X86" s="41"/>
      <c r="Y86" s="41"/>
      <c r="Z86" s="41"/>
      <c r="AA86" s="41"/>
      <c r="AB86" s="41"/>
      <c r="AC86" s="41"/>
      <c r="AD86" s="41"/>
      <c r="AE86" s="5" t="str">
        <f t="shared" si="38"/>
        <v/>
      </c>
      <c r="AF86" s="41"/>
      <c r="AG86" s="41"/>
      <c r="AH86" s="41"/>
      <c r="AI86" s="41"/>
      <c r="AJ86" s="41"/>
      <c r="AK86" s="41"/>
      <c r="AL86" s="41"/>
      <c r="AM86" s="41"/>
      <c r="AN86" s="41">
        <v>20</v>
      </c>
      <c r="AO86" s="41">
        <v>2000</v>
      </c>
      <c r="AP86" s="110"/>
      <c r="AQ86" s="111"/>
      <c r="AR86" s="126" t="str">
        <f t="shared" si="39"/>
        <v/>
      </c>
      <c r="AS86" s="126" t="str">
        <f t="shared" si="40"/>
        <v/>
      </c>
      <c r="AT86" s="127">
        <v>1950</v>
      </c>
      <c r="AU86" s="128"/>
      <c r="AV86" s="129"/>
      <c r="AW86" s="126" t="str">
        <f t="shared" si="41"/>
        <v/>
      </c>
      <c r="AX86" s="126" t="str">
        <f t="shared" si="42"/>
        <v/>
      </c>
      <c r="AY86" s="64" t="str">
        <f t="shared" si="43"/>
        <v/>
      </c>
      <c r="AZ86" s="97">
        <v>77.540000000000006</v>
      </c>
      <c r="BA86" s="68"/>
      <c r="BB86" s="68"/>
      <c r="BC86" s="68"/>
      <c r="BD86" s="68"/>
      <c r="BE86" s="15"/>
      <c r="BF86" s="5">
        <f t="shared" si="44"/>
        <v>20103</v>
      </c>
      <c r="BG86" s="42">
        <v>10120</v>
      </c>
      <c r="BH86" s="42"/>
      <c r="BI86" s="42"/>
      <c r="BJ86" s="42">
        <v>9983</v>
      </c>
      <c r="BK86" s="42"/>
      <c r="BL86" s="42"/>
      <c r="BM86" s="42">
        <v>0</v>
      </c>
    </row>
    <row r="87" spans="1:65" outlineLevel="5">
      <c r="A87" s="22">
        <f t="shared" si="5"/>
        <v>3</v>
      </c>
      <c r="B87" s="9">
        <f t="shared" si="45"/>
        <v>44623</v>
      </c>
      <c r="C87" s="207">
        <v>341424</v>
      </c>
      <c r="D87" s="64">
        <f t="shared" si="35"/>
        <v>31.5</v>
      </c>
      <c r="E87" s="12">
        <v>37</v>
      </c>
      <c r="F87" s="12">
        <v>31</v>
      </c>
      <c r="G87" s="12">
        <v>30</v>
      </c>
      <c r="H87" s="12">
        <v>30</v>
      </c>
      <c r="I87" s="12">
        <v>36</v>
      </c>
      <c r="J87" s="12">
        <v>30</v>
      </c>
      <c r="K87" s="12">
        <v>29</v>
      </c>
      <c r="L87" s="12">
        <v>29</v>
      </c>
      <c r="M87" s="74">
        <f t="shared" si="36"/>
        <v>7</v>
      </c>
      <c r="N87" s="83">
        <v>7.08</v>
      </c>
      <c r="O87" s="83">
        <v>6.98</v>
      </c>
      <c r="P87" s="83">
        <v>6.95</v>
      </c>
      <c r="Q87" s="83">
        <v>7.02</v>
      </c>
      <c r="R87" s="83">
        <v>6.98</v>
      </c>
      <c r="S87" s="83">
        <v>6.99</v>
      </c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20</v>
      </c>
      <c r="AO87" s="41">
        <v>1962</v>
      </c>
      <c r="AP87" s="110">
        <v>2.85</v>
      </c>
      <c r="AQ87" s="111">
        <v>2.21</v>
      </c>
      <c r="AR87" s="126">
        <f t="shared" si="39"/>
        <v>77.543859649122808</v>
      </c>
      <c r="AS87" s="126">
        <f t="shared" si="40"/>
        <v>22.456140350877192</v>
      </c>
      <c r="AT87" s="127">
        <v>1839</v>
      </c>
      <c r="AU87" s="128">
        <v>2.4</v>
      </c>
      <c r="AV87" s="129">
        <v>1.5</v>
      </c>
      <c r="AW87" s="126">
        <f t="shared" si="41"/>
        <v>62.5</v>
      </c>
      <c r="AX87" s="126">
        <f t="shared" si="42"/>
        <v>37.5</v>
      </c>
      <c r="AY87" s="64">
        <f t="shared" si="43"/>
        <v>51.734539969834096</v>
      </c>
      <c r="AZ87" s="97">
        <v>77.08</v>
      </c>
      <c r="BA87" s="68"/>
      <c r="BB87" s="68"/>
      <c r="BC87" s="68"/>
      <c r="BD87" s="68"/>
      <c r="BE87" s="15"/>
      <c r="BF87" s="5">
        <f t="shared" si="44"/>
        <v>19597</v>
      </c>
      <c r="BG87" s="42">
        <v>10120</v>
      </c>
      <c r="BH87" s="42"/>
      <c r="BI87" s="42"/>
      <c r="BJ87" s="42">
        <v>9457</v>
      </c>
      <c r="BK87" s="42"/>
      <c r="BL87" s="42"/>
      <c r="BM87" s="42">
        <v>20</v>
      </c>
    </row>
    <row r="88" spans="1:65" outlineLevel="5">
      <c r="A88" s="22">
        <f t="shared" si="5"/>
        <v>3</v>
      </c>
      <c r="B88" s="9">
        <f t="shared" si="45"/>
        <v>44624</v>
      </c>
      <c r="C88" s="207">
        <v>343658</v>
      </c>
      <c r="D88" s="64">
        <f t="shared" si="35"/>
        <v>31.8</v>
      </c>
      <c r="E88" s="12">
        <v>36</v>
      </c>
      <c r="F88" s="12">
        <v>31</v>
      </c>
      <c r="G88" s="12">
        <v>31</v>
      </c>
      <c r="H88" s="12">
        <v>31</v>
      </c>
      <c r="I88" s="12">
        <v>35</v>
      </c>
      <c r="J88" s="12">
        <v>30</v>
      </c>
      <c r="K88" s="12">
        <v>30</v>
      </c>
      <c r="L88" s="12">
        <v>30</v>
      </c>
      <c r="M88" s="74" t="str">
        <f t="shared" si="36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25</v>
      </c>
      <c r="AO88" s="41">
        <v>1586</v>
      </c>
      <c r="AP88" s="110"/>
      <c r="AQ88" s="111"/>
      <c r="AR88" s="126" t="str">
        <f t="shared" si="39"/>
        <v/>
      </c>
      <c r="AS88" s="126" t="str">
        <f t="shared" si="40"/>
        <v/>
      </c>
      <c r="AT88" s="127">
        <v>1500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>
        <v>77.73</v>
      </c>
      <c r="BA88" s="68"/>
      <c r="BB88" s="68"/>
      <c r="BC88" s="68"/>
      <c r="BD88" s="68"/>
      <c r="BE88" s="15"/>
      <c r="BF88" s="5">
        <f t="shared" si="44"/>
        <v>18609</v>
      </c>
      <c r="BG88" s="42">
        <v>10120</v>
      </c>
      <c r="BH88" s="42"/>
      <c r="BI88" s="42"/>
      <c r="BJ88" s="42">
        <v>7609</v>
      </c>
      <c r="BK88" s="42"/>
      <c r="BL88" s="42"/>
      <c r="BM88" s="42">
        <v>880</v>
      </c>
    </row>
    <row r="89" spans="1:65" outlineLevel="5">
      <c r="A89" s="22">
        <f t="shared" si="5"/>
        <v>3</v>
      </c>
      <c r="B89" s="9">
        <f t="shared" si="45"/>
        <v>44625</v>
      </c>
      <c r="C89" s="207">
        <v>334573</v>
      </c>
      <c r="D89" s="64">
        <f t="shared" si="35"/>
        <v>31.3</v>
      </c>
      <c r="E89" s="12">
        <v>36</v>
      </c>
      <c r="F89" s="12">
        <v>31</v>
      </c>
      <c r="G89" s="12">
        <v>30</v>
      </c>
      <c r="H89" s="12">
        <v>30</v>
      </c>
      <c r="I89" s="12">
        <v>35</v>
      </c>
      <c r="J89" s="12">
        <v>30</v>
      </c>
      <c r="K89" s="12">
        <v>29</v>
      </c>
      <c r="L89" s="12">
        <v>29</v>
      </c>
      <c r="M89" s="74" t="str">
        <f t="shared" si="36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7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8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27</v>
      </c>
      <c r="AO89" s="41">
        <v>1486</v>
      </c>
      <c r="AP89" s="110"/>
      <c r="AQ89" s="111"/>
      <c r="AR89" s="126" t="str">
        <f t="shared" si="39"/>
        <v/>
      </c>
      <c r="AS89" s="126" t="str">
        <f t="shared" si="40"/>
        <v/>
      </c>
      <c r="AT89" s="127">
        <v>1511</v>
      </c>
      <c r="AU89" s="128"/>
      <c r="AV89" s="129"/>
      <c r="AW89" s="126" t="str">
        <f t="shared" si="41"/>
        <v/>
      </c>
      <c r="AX89" s="126" t="str">
        <f t="shared" si="42"/>
        <v/>
      </c>
      <c r="AY89" s="64" t="str">
        <f t="shared" si="43"/>
        <v/>
      </c>
      <c r="AZ89" s="97"/>
      <c r="BA89" s="68"/>
      <c r="BB89" s="68"/>
      <c r="BC89" s="68"/>
      <c r="BD89" s="68"/>
      <c r="BE89" s="15"/>
      <c r="BF89" s="5">
        <f t="shared" si="44"/>
        <v>20286</v>
      </c>
      <c r="BG89" s="42">
        <v>10140</v>
      </c>
      <c r="BH89" s="42"/>
      <c r="BI89" s="42"/>
      <c r="BJ89" s="42">
        <v>5416</v>
      </c>
      <c r="BK89" s="42"/>
      <c r="BL89" s="42"/>
      <c r="BM89" s="42">
        <v>4730</v>
      </c>
    </row>
    <row r="90" spans="1:65" outlineLevel="5">
      <c r="A90" s="22">
        <f t="shared" si="5"/>
        <v>3</v>
      </c>
      <c r="B90" s="9">
        <f t="shared" si="45"/>
        <v>44626</v>
      </c>
      <c r="C90" s="207">
        <v>318979</v>
      </c>
      <c r="D90" s="64">
        <f t="shared" si="35"/>
        <v>31.5</v>
      </c>
      <c r="E90" s="12">
        <v>37</v>
      </c>
      <c r="F90" s="12">
        <v>31</v>
      </c>
      <c r="G90" s="12">
        <v>30</v>
      </c>
      <c r="H90" s="12">
        <v>30</v>
      </c>
      <c r="I90" s="12">
        <v>36</v>
      </c>
      <c r="J90" s="12">
        <v>30</v>
      </c>
      <c r="K90" s="12">
        <v>29</v>
      </c>
      <c r="L90" s="12">
        <v>29</v>
      </c>
      <c r="M90" s="74" t="str">
        <f t="shared" si="36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18</v>
      </c>
      <c r="AO90" s="41">
        <v>2218</v>
      </c>
      <c r="AP90" s="110"/>
      <c r="AQ90" s="111"/>
      <c r="AR90" s="126" t="str">
        <f t="shared" si="39"/>
        <v/>
      </c>
      <c r="AS90" s="126" t="str">
        <f t="shared" si="40"/>
        <v/>
      </c>
      <c r="AT90" s="127">
        <v>2024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/>
      <c r="BA90" s="68"/>
      <c r="BB90" s="68"/>
      <c r="BC90" s="68"/>
      <c r="BD90" s="68"/>
      <c r="BE90" s="15"/>
      <c r="BF90" s="5">
        <f t="shared" si="44"/>
        <v>17257</v>
      </c>
      <c r="BG90" s="42">
        <v>10080</v>
      </c>
      <c r="BH90" s="42"/>
      <c r="BI90" s="42"/>
      <c r="BJ90" s="42">
        <v>2607</v>
      </c>
      <c r="BK90" s="42"/>
      <c r="BL90" s="42"/>
      <c r="BM90" s="42">
        <v>4570</v>
      </c>
    </row>
    <row r="91" spans="1:65" outlineLevel="5">
      <c r="A91" s="22">
        <f t="shared" ref="A91:A162" si="46">MONTH(B91)</f>
        <v>3</v>
      </c>
      <c r="B91" s="9">
        <f t="shared" si="45"/>
        <v>44627</v>
      </c>
      <c r="C91" s="207">
        <v>321587</v>
      </c>
      <c r="D91" s="64">
        <f t="shared" si="35"/>
        <v>31.3</v>
      </c>
      <c r="E91" s="12">
        <v>36</v>
      </c>
      <c r="F91" s="12">
        <v>31</v>
      </c>
      <c r="G91" s="12">
        <v>30</v>
      </c>
      <c r="H91" s="12">
        <v>30</v>
      </c>
      <c r="I91" s="12">
        <v>35</v>
      </c>
      <c r="J91" s="12">
        <v>30</v>
      </c>
      <c r="K91" s="12">
        <v>29</v>
      </c>
      <c r="L91" s="12">
        <v>29</v>
      </c>
      <c r="M91" s="74" t="str">
        <f t="shared" si="36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20</v>
      </c>
      <c r="AO91" s="41">
        <v>2015</v>
      </c>
      <c r="AP91" s="110"/>
      <c r="AQ91" s="111"/>
      <c r="AR91" s="126" t="str">
        <f t="shared" si="39"/>
        <v/>
      </c>
      <c r="AS91" s="126" t="str">
        <f t="shared" si="40"/>
        <v/>
      </c>
      <c r="AT91" s="127">
        <v>1951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78.52</v>
      </c>
      <c r="BA91" s="68"/>
      <c r="BB91" s="68"/>
      <c r="BC91" s="68"/>
      <c r="BD91" s="68"/>
      <c r="BE91" s="15"/>
      <c r="BF91" s="5">
        <f t="shared" si="44"/>
        <v>20438</v>
      </c>
      <c r="BG91" s="42">
        <v>10060</v>
      </c>
      <c r="BH91" s="42"/>
      <c r="BI91" s="42"/>
      <c r="BJ91" s="42">
        <v>5618</v>
      </c>
      <c r="BK91" s="42"/>
      <c r="BL91" s="42"/>
      <c r="BM91" s="42">
        <v>4760</v>
      </c>
    </row>
    <row r="92" spans="1:65" outlineLevel="5">
      <c r="A92" s="22">
        <f t="shared" si="46"/>
        <v>3</v>
      </c>
      <c r="B92" s="9">
        <f t="shared" si="45"/>
        <v>44628</v>
      </c>
      <c r="C92" s="207">
        <v>329436</v>
      </c>
      <c r="D92" s="64">
        <f t="shared" si="35"/>
        <v>31.3</v>
      </c>
      <c r="E92" s="12">
        <v>36</v>
      </c>
      <c r="F92" s="12">
        <v>31</v>
      </c>
      <c r="G92" s="12">
        <v>30</v>
      </c>
      <c r="H92" s="12">
        <v>30</v>
      </c>
      <c r="I92" s="12">
        <v>35</v>
      </c>
      <c r="J92" s="12">
        <v>30</v>
      </c>
      <c r="K92" s="12">
        <v>29</v>
      </c>
      <c r="L92" s="12">
        <v>29</v>
      </c>
      <c r="M92" s="74" t="str">
        <f t="shared" si="36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21</v>
      </c>
      <c r="AO92" s="41">
        <v>1925</v>
      </c>
      <c r="AP92" s="110"/>
      <c r="AQ92" s="111"/>
      <c r="AR92" s="126" t="str">
        <f t="shared" si="39"/>
        <v/>
      </c>
      <c r="AS92" s="126" t="str">
        <f t="shared" si="40"/>
        <v/>
      </c>
      <c r="AT92" s="127">
        <v>1776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78.41</v>
      </c>
      <c r="BA92" s="68"/>
      <c r="BB92" s="68"/>
      <c r="BC92" s="68"/>
      <c r="BD92" s="68"/>
      <c r="BE92" s="15"/>
      <c r="BF92" s="5">
        <f t="shared" si="44"/>
        <v>19997</v>
      </c>
      <c r="BG92" s="42">
        <v>9560</v>
      </c>
      <c r="BH92" s="42"/>
      <c r="BI92" s="42"/>
      <c r="BJ92" s="42">
        <v>5717</v>
      </c>
      <c r="BK92" s="42"/>
      <c r="BL92" s="42"/>
      <c r="BM92" s="42">
        <v>4720</v>
      </c>
    </row>
    <row r="93" spans="1:65" outlineLevel="5">
      <c r="A93" s="22">
        <f t="shared" si="46"/>
        <v>3</v>
      </c>
      <c r="B93" s="9">
        <f t="shared" si="45"/>
        <v>44629</v>
      </c>
      <c r="C93" s="207">
        <v>333042</v>
      </c>
      <c r="D93" s="64">
        <f t="shared" si="35"/>
        <v>31.3</v>
      </c>
      <c r="E93" s="12">
        <v>36</v>
      </c>
      <c r="F93" s="12">
        <v>31</v>
      </c>
      <c r="G93" s="12">
        <v>30</v>
      </c>
      <c r="H93" s="12">
        <v>30</v>
      </c>
      <c r="I93" s="12">
        <v>35</v>
      </c>
      <c r="J93" s="12">
        <v>30</v>
      </c>
      <c r="K93" s="12">
        <v>29</v>
      </c>
      <c r="L93" s="12">
        <v>29</v>
      </c>
      <c r="M93" s="74" t="str">
        <f t="shared" si="36"/>
        <v/>
      </c>
      <c r="N93" s="83"/>
      <c r="O93" s="83"/>
      <c r="P93" s="83"/>
      <c r="Q93" s="83"/>
      <c r="R93" s="83"/>
      <c r="S93" s="83"/>
      <c r="T93" s="83"/>
      <c r="U93" s="83"/>
      <c r="V93" s="5" t="str">
        <f t="shared" si="37"/>
        <v/>
      </c>
      <c r="W93" s="41"/>
      <c r="X93" s="41"/>
      <c r="Y93" s="41"/>
      <c r="Z93" s="41"/>
      <c r="AA93" s="41"/>
      <c r="AB93" s="41"/>
      <c r="AC93" s="41"/>
      <c r="AD93" s="41"/>
      <c r="AE93" s="5" t="str">
        <f t="shared" si="38"/>
        <v/>
      </c>
      <c r="AF93" s="41"/>
      <c r="AG93" s="41"/>
      <c r="AH93" s="41"/>
      <c r="AI93" s="41"/>
      <c r="AJ93" s="41"/>
      <c r="AK93" s="41"/>
      <c r="AL93" s="41"/>
      <c r="AM93" s="41"/>
      <c r="AN93" s="41">
        <v>21</v>
      </c>
      <c r="AO93" s="41">
        <v>1879</v>
      </c>
      <c r="AP93" s="110"/>
      <c r="AQ93" s="111"/>
      <c r="AR93" s="126" t="str">
        <f t="shared" si="39"/>
        <v/>
      </c>
      <c r="AS93" s="126" t="str">
        <f t="shared" si="40"/>
        <v/>
      </c>
      <c r="AT93" s="127">
        <v>1803</v>
      </c>
      <c r="AU93" s="128"/>
      <c r="AV93" s="129"/>
      <c r="AW93" s="126" t="str">
        <f t="shared" si="41"/>
        <v/>
      </c>
      <c r="AX93" s="126" t="str">
        <f t="shared" si="42"/>
        <v/>
      </c>
      <c r="AY93" s="64" t="str">
        <f t="shared" si="43"/>
        <v/>
      </c>
      <c r="AZ93" s="97"/>
      <c r="BA93" s="68"/>
      <c r="BB93" s="68"/>
      <c r="BC93" s="68"/>
      <c r="BD93" s="68"/>
      <c r="BE93" s="15"/>
      <c r="BF93" s="5">
        <f t="shared" si="44"/>
        <v>20265</v>
      </c>
      <c r="BG93" s="42">
        <v>10060</v>
      </c>
      <c r="BH93" s="42"/>
      <c r="BI93" s="42"/>
      <c r="BJ93" s="42">
        <v>5685</v>
      </c>
      <c r="BK93" s="42"/>
      <c r="BL93" s="42"/>
      <c r="BM93" s="42">
        <v>4520</v>
      </c>
    </row>
    <row r="94" spans="1:65" outlineLevel="5">
      <c r="A94" s="22">
        <f t="shared" si="46"/>
        <v>3</v>
      </c>
      <c r="B94" s="9">
        <f t="shared" si="45"/>
        <v>44630</v>
      </c>
      <c r="C94" s="207">
        <v>325320</v>
      </c>
      <c r="D94" s="64">
        <f t="shared" si="35"/>
        <v>31.3</v>
      </c>
      <c r="E94" s="12">
        <v>36</v>
      </c>
      <c r="F94" s="12">
        <v>31</v>
      </c>
      <c r="G94" s="12">
        <v>30</v>
      </c>
      <c r="H94" s="12">
        <v>30</v>
      </c>
      <c r="I94" s="12">
        <v>35</v>
      </c>
      <c r="J94" s="12">
        <v>30</v>
      </c>
      <c r="K94" s="12">
        <v>29</v>
      </c>
      <c r="L94" s="12">
        <v>29</v>
      </c>
      <c r="M94" s="74">
        <f t="shared" si="36"/>
        <v>7.1</v>
      </c>
      <c r="N94" s="83">
        <v>7.07</v>
      </c>
      <c r="O94" s="83">
        <v>6.99</v>
      </c>
      <c r="P94" s="83">
        <v>7.03</v>
      </c>
      <c r="Q94" s="83">
        <v>7.15</v>
      </c>
      <c r="R94" s="83">
        <v>7.08</v>
      </c>
      <c r="S94" s="83">
        <v>6.98</v>
      </c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21</v>
      </c>
      <c r="AO94" s="41">
        <v>1877</v>
      </c>
      <c r="AP94" s="110">
        <v>3.05</v>
      </c>
      <c r="AQ94" s="111">
        <v>2.4500000000000002</v>
      </c>
      <c r="AR94" s="126">
        <f t="shared" si="39"/>
        <v>80.327868852459034</v>
      </c>
      <c r="AS94" s="126">
        <f t="shared" si="40"/>
        <v>19.672131147540966</v>
      </c>
      <c r="AT94" s="127">
        <v>1907</v>
      </c>
      <c r="AU94" s="128">
        <v>2.0299999999999998</v>
      </c>
      <c r="AV94" s="129">
        <v>1.3</v>
      </c>
      <c r="AW94" s="126">
        <f t="shared" si="41"/>
        <v>64.039408866995089</v>
      </c>
      <c r="AX94" s="126">
        <f t="shared" si="42"/>
        <v>35.960591133004911</v>
      </c>
      <c r="AY94" s="64">
        <f t="shared" si="43"/>
        <v>56.388034665921182</v>
      </c>
      <c r="AZ94" s="97">
        <v>80.180000000000007</v>
      </c>
      <c r="BA94" s="68"/>
      <c r="BB94" s="68"/>
      <c r="BC94" s="68"/>
      <c r="BD94" s="68"/>
      <c r="BE94" s="15"/>
      <c r="BF94" s="5">
        <f t="shared" si="44"/>
        <v>21874</v>
      </c>
      <c r="BG94" s="42">
        <v>7740</v>
      </c>
      <c r="BH94" s="42"/>
      <c r="BI94" s="42"/>
      <c r="BJ94" s="42">
        <v>9344</v>
      </c>
      <c r="BK94" s="42"/>
      <c r="BL94" s="42"/>
      <c r="BM94" s="42">
        <v>4790</v>
      </c>
    </row>
    <row r="95" spans="1:65" outlineLevel="5">
      <c r="A95" s="22">
        <f t="shared" si="46"/>
        <v>3</v>
      </c>
      <c r="B95" s="9">
        <f t="shared" si="45"/>
        <v>44631</v>
      </c>
      <c r="C95" s="207">
        <v>328008</v>
      </c>
      <c r="D95" s="64">
        <f t="shared" si="35"/>
        <v>31.3</v>
      </c>
      <c r="E95" s="12">
        <v>36</v>
      </c>
      <c r="F95" s="12">
        <v>31</v>
      </c>
      <c r="G95" s="12">
        <v>30</v>
      </c>
      <c r="H95" s="12">
        <v>30</v>
      </c>
      <c r="I95" s="12">
        <v>35</v>
      </c>
      <c r="J95" s="12">
        <v>30</v>
      </c>
      <c r="K95" s="12">
        <v>29</v>
      </c>
      <c r="L95" s="12">
        <v>29</v>
      </c>
      <c r="M95" s="74" t="str">
        <f t="shared" si="36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20</v>
      </c>
      <c r="AO95" s="41">
        <v>2036</v>
      </c>
      <c r="AP95" s="110"/>
      <c r="AQ95" s="111"/>
      <c r="AR95" s="126" t="str">
        <f t="shared" si="39"/>
        <v/>
      </c>
      <c r="AS95" s="126" t="str">
        <f t="shared" si="40"/>
        <v/>
      </c>
      <c r="AT95" s="127">
        <v>2018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>
        <v>80.010000000000005</v>
      </c>
      <c r="BA95" s="68"/>
      <c r="BB95" s="68"/>
      <c r="BC95" s="68"/>
      <c r="BD95" s="68"/>
      <c r="BE95" s="15"/>
      <c r="BF95" s="5">
        <f t="shared" si="44"/>
        <v>20821</v>
      </c>
      <c r="BG95" s="42">
        <v>6900</v>
      </c>
      <c r="BH95" s="42"/>
      <c r="BI95" s="42"/>
      <c r="BJ95" s="42">
        <v>8961</v>
      </c>
      <c r="BK95" s="42"/>
      <c r="BL95" s="42"/>
      <c r="BM95" s="42">
        <v>4960</v>
      </c>
    </row>
    <row r="96" spans="1:65" outlineLevel="5">
      <c r="A96" s="22">
        <f t="shared" si="46"/>
        <v>3</v>
      </c>
      <c r="B96" s="9">
        <f t="shared" si="45"/>
        <v>44632</v>
      </c>
      <c r="C96" s="207">
        <v>322592</v>
      </c>
      <c r="D96" s="64">
        <f t="shared" si="35"/>
        <v>31.3</v>
      </c>
      <c r="E96" s="12">
        <v>36</v>
      </c>
      <c r="F96" s="12">
        <v>31</v>
      </c>
      <c r="G96" s="12">
        <v>30</v>
      </c>
      <c r="H96" s="12">
        <v>30</v>
      </c>
      <c r="I96" s="12">
        <v>35</v>
      </c>
      <c r="J96" s="12">
        <v>30</v>
      </c>
      <c r="K96" s="12">
        <v>29</v>
      </c>
      <c r="L96" s="12">
        <v>29</v>
      </c>
      <c r="M96" s="74" t="str">
        <f t="shared" si="36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7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8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19</v>
      </c>
      <c r="AO96" s="41">
        <v>2123</v>
      </c>
      <c r="AP96" s="110"/>
      <c r="AQ96" s="111"/>
      <c r="AR96" s="126" t="str">
        <f t="shared" si="39"/>
        <v/>
      </c>
      <c r="AS96" s="126" t="str">
        <f t="shared" si="40"/>
        <v/>
      </c>
      <c r="AT96" s="127">
        <v>2011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/>
      <c r="BA96" s="68"/>
      <c r="BB96" s="68"/>
      <c r="BC96" s="68"/>
      <c r="BD96" s="68"/>
      <c r="BE96" s="15"/>
      <c r="BF96" s="5">
        <f t="shared" si="44"/>
        <v>20886</v>
      </c>
      <c r="BG96" s="42">
        <v>6940</v>
      </c>
      <c r="BH96" s="42"/>
      <c r="BI96" s="42"/>
      <c r="BJ96" s="42">
        <v>9076</v>
      </c>
      <c r="BK96" s="42"/>
      <c r="BL96" s="42"/>
      <c r="BM96" s="42">
        <v>4870</v>
      </c>
    </row>
    <row r="97" spans="1:65" outlineLevel="5">
      <c r="A97" s="22">
        <f t="shared" si="46"/>
        <v>3</v>
      </c>
      <c r="B97" s="9">
        <f t="shared" si="45"/>
        <v>44633</v>
      </c>
      <c r="C97" s="207">
        <v>352174</v>
      </c>
      <c r="D97" s="64">
        <f t="shared" si="35"/>
        <v>31</v>
      </c>
      <c r="E97" s="12">
        <v>35</v>
      </c>
      <c r="F97" s="12">
        <v>31</v>
      </c>
      <c r="G97" s="12">
        <v>30</v>
      </c>
      <c r="H97" s="12">
        <v>30</v>
      </c>
      <c r="I97" s="12">
        <v>34</v>
      </c>
      <c r="J97" s="12">
        <v>30</v>
      </c>
      <c r="K97" s="12">
        <v>29</v>
      </c>
      <c r="L97" s="12">
        <v>29</v>
      </c>
      <c r="M97" s="74" t="str">
        <f t="shared" si="36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7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8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19</v>
      </c>
      <c r="AO97" s="41">
        <v>2128</v>
      </c>
      <c r="AP97" s="110"/>
      <c r="AQ97" s="111"/>
      <c r="AR97" s="126" t="str">
        <f t="shared" si="39"/>
        <v/>
      </c>
      <c r="AS97" s="126" t="str">
        <f t="shared" si="40"/>
        <v/>
      </c>
      <c r="AT97" s="127">
        <v>2008</v>
      </c>
      <c r="AU97" s="128"/>
      <c r="AV97" s="129"/>
      <c r="AW97" s="126" t="str">
        <f t="shared" si="41"/>
        <v/>
      </c>
      <c r="AX97" s="126" t="str">
        <f t="shared" si="42"/>
        <v/>
      </c>
      <c r="AY97" s="64" t="str">
        <f t="shared" si="43"/>
        <v/>
      </c>
      <c r="AZ97" s="97"/>
      <c r="BA97" s="68"/>
      <c r="BB97" s="68"/>
      <c r="BC97" s="68"/>
      <c r="BD97" s="68"/>
      <c r="BE97" s="15"/>
      <c r="BF97" s="5">
        <f t="shared" si="44"/>
        <v>20781</v>
      </c>
      <c r="BG97" s="42">
        <v>6940</v>
      </c>
      <c r="BH97" s="42"/>
      <c r="BI97" s="42"/>
      <c r="BJ97" s="42">
        <v>8861</v>
      </c>
      <c r="BK97" s="42"/>
      <c r="BL97" s="42"/>
      <c r="BM97" s="42">
        <v>4980</v>
      </c>
    </row>
    <row r="98" spans="1:65" outlineLevel="5">
      <c r="A98" s="22">
        <f t="shared" si="46"/>
        <v>3</v>
      </c>
      <c r="B98" s="9">
        <f t="shared" si="45"/>
        <v>44634</v>
      </c>
      <c r="C98" s="207">
        <v>370326</v>
      </c>
      <c r="D98" s="64">
        <f t="shared" si="35"/>
        <v>31</v>
      </c>
      <c r="E98" s="12">
        <v>35</v>
      </c>
      <c r="F98" s="12">
        <v>31</v>
      </c>
      <c r="G98" s="12">
        <v>30</v>
      </c>
      <c r="H98" s="12">
        <v>30</v>
      </c>
      <c r="I98" s="12">
        <v>34</v>
      </c>
      <c r="J98" s="12">
        <v>30</v>
      </c>
      <c r="K98" s="12">
        <v>29</v>
      </c>
      <c r="L98" s="12">
        <v>29</v>
      </c>
      <c r="M98" s="74" t="str">
        <f t="shared" si="36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20</v>
      </c>
      <c r="AO98" s="41">
        <v>1984</v>
      </c>
      <c r="AP98" s="110"/>
      <c r="AQ98" s="111"/>
      <c r="AR98" s="126" t="str">
        <f t="shared" si="39"/>
        <v/>
      </c>
      <c r="AS98" s="126" t="str">
        <f t="shared" si="40"/>
        <v/>
      </c>
      <c r="AT98" s="127">
        <v>2003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78.81</v>
      </c>
      <c r="BA98" s="68"/>
      <c r="BB98" s="68"/>
      <c r="BC98" s="68"/>
      <c r="BD98" s="68"/>
      <c r="BE98" s="15"/>
      <c r="BF98" s="5">
        <f t="shared" si="44"/>
        <v>20367</v>
      </c>
      <c r="BG98" s="42">
        <v>6930</v>
      </c>
      <c r="BH98" s="42"/>
      <c r="BI98" s="42"/>
      <c r="BJ98" s="42">
        <v>8727</v>
      </c>
      <c r="BK98" s="42"/>
      <c r="BL98" s="42"/>
      <c r="BM98" s="42">
        <v>4710</v>
      </c>
    </row>
    <row r="99" spans="1:65" outlineLevel="5">
      <c r="A99" s="22">
        <f t="shared" si="46"/>
        <v>3</v>
      </c>
      <c r="B99" s="9">
        <f t="shared" si="45"/>
        <v>44635</v>
      </c>
      <c r="C99" s="207">
        <v>350640</v>
      </c>
      <c r="D99" s="64">
        <f t="shared" si="35"/>
        <v>31</v>
      </c>
      <c r="E99" s="12">
        <v>35</v>
      </c>
      <c r="F99" s="12">
        <v>31</v>
      </c>
      <c r="G99" s="12">
        <v>30</v>
      </c>
      <c r="H99" s="12">
        <v>30</v>
      </c>
      <c r="I99" s="12">
        <v>34</v>
      </c>
      <c r="J99" s="12">
        <v>30</v>
      </c>
      <c r="K99" s="12">
        <v>29</v>
      </c>
      <c r="L99" s="12">
        <v>29</v>
      </c>
      <c r="M99" s="74" t="str">
        <f t="shared" si="36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19</v>
      </c>
      <c r="AO99" s="41">
        <v>2057</v>
      </c>
      <c r="AP99" s="110"/>
      <c r="AQ99" s="111"/>
      <c r="AR99" s="126" t="str">
        <f t="shared" si="39"/>
        <v/>
      </c>
      <c r="AS99" s="126" t="str">
        <f t="shared" si="40"/>
        <v/>
      </c>
      <c r="AT99" s="127">
        <v>1979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77.28</v>
      </c>
      <c r="BA99" s="68"/>
      <c r="BB99" s="68"/>
      <c r="BC99" s="68"/>
      <c r="BD99" s="68"/>
      <c r="BE99" s="15"/>
      <c r="BF99" s="5">
        <f t="shared" si="44"/>
        <v>21428</v>
      </c>
      <c r="BG99" s="42">
        <v>6940</v>
      </c>
      <c r="BH99" s="42"/>
      <c r="BI99" s="42"/>
      <c r="BJ99" s="42">
        <v>9408</v>
      </c>
      <c r="BK99" s="42"/>
      <c r="BL99" s="42"/>
      <c r="BM99" s="42">
        <v>5080</v>
      </c>
    </row>
    <row r="100" spans="1:65" outlineLevel="5">
      <c r="A100" s="22">
        <f t="shared" si="46"/>
        <v>3</v>
      </c>
      <c r="B100" s="9">
        <f t="shared" si="45"/>
        <v>44636</v>
      </c>
      <c r="C100" s="207">
        <v>350893</v>
      </c>
      <c r="D100" s="64">
        <f t="shared" si="35"/>
        <v>30.8</v>
      </c>
      <c r="E100" s="12">
        <v>35</v>
      </c>
      <c r="F100" s="12">
        <v>31</v>
      </c>
      <c r="G100" s="12">
        <v>30</v>
      </c>
      <c r="H100" s="12">
        <v>29</v>
      </c>
      <c r="I100" s="12">
        <v>34</v>
      </c>
      <c r="J100" s="12">
        <v>30</v>
      </c>
      <c r="K100" s="12">
        <v>29</v>
      </c>
      <c r="L100" s="12">
        <v>28</v>
      </c>
      <c r="M100" s="74" t="str">
        <f t="shared" si="36"/>
        <v/>
      </c>
      <c r="N100" s="83"/>
      <c r="O100" s="83"/>
      <c r="P100" s="83"/>
      <c r="Q100" s="83"/>
      <c r="R100" s="83"/>
      <c r="S100" s="83"/>
      <c r="T100" s="83"/>
      <c r="U100" s="83"/>
      <c r="V100" s="5" t="str">
        <f t="shared" si="37"/>
        <v/>
      </c>
      <c r="W100" s="41"/>
      <c r="X100" s="41"/>
      <c r="Y100" s="41"/>
      <c r="Z100" s="41"/>
      <c r="AA100" s="41"/>
      <c r="AB100" s="41"/>
      <c r="AC100" s="41"/>
      <c r="AD100" s="41"/>
      <c r="AE100" s="5" t="str">
        <f t="shared" si="38"/>
        <v/>
      </c>
      <c r="AF100" s="41"/>
      <c r="AG100" s="41"/>
      <c r="AH100" s="41"/>
      <c r="AI100" s="41"/>
      <c r="AJ100" s="41"/>
      <c r="AK100" s="41"/>
      <c r="AL100" s="41"/>
      <c r="AM100" s="41"/>
      <c r="AN100" s="41">
        <v>21</v>
      </c>
      <c r="AO100" s="41">
        <v>1888</v>
      </c>
      <c r="AP100" s="110"/>
      <c r="AQ100" s="111"/>
      <c r="AR100" s="126" t="str">
        <f t="shared" si="39"/>
        <v/>
      </c>
      <c r="AS100" s="126" t="str">
        <f t="shared" si="40"/>
        <v/>
      </c>
      <c r="AT100" s="127">
        <v>1908</v>
      </c>
      <c r="AU100" s="128"/>
      <c r="AV100" s="129"/>
      <c r="AW100" s="126" t="str">
        <f t="shared" si="41"/>
        <v/>
      </c>
      <c r="AX100" s="126" t="str">
        <f t="shared" si="42"/>
        <v/>
      </c>
      <c r="AY100" s="64" t="str">
        <f t="shared" si="43"/>
        <v/>
      </c>
      <c r="AZ100" s="97">
        <v>76.790000000000006</v>
      </c>
      <c r="BA100" s="68"/>
      <c r="BB100" s="68"/>
      <c r="BC100" s="68"/>
      <c r="BD100" s="68"/>
      <c r="BE100" s="15"/>
      <c r="BF100" s="5">
        <f t="shared" si="44"/>
        <v>21572</v>
      </c>
      <c r="BG100" s="42">
        <v>6920</v>
      </c>
      <c r="BH100" s="42"/>
      <c r="BI100" s="42"/>
      <c r="BJ100" s="42">
        <v>9822</v>
      </c>
      <c r="BK100" s="42"/>
      <c r="BL100" s="42"/>
      <c r="BM100" s="42">
        <v>4830</v>
      </c>
    </row>
    <row r="101" spans="1:65" outlineLevel="5">
      <c r="A101" s="22">
        <f t="shared" si="46"/>
        <v>3</v>
      </c>
      <c r="B101" s="9">
        <f t="shared" si="45"/>
        <v>44637</v>
      </c>
      <c r="C101" s="207">
        <v>347497</v>
      </c>
      <c r="D101" s="64">
        <f t="shared" si="35"/>
        <v>30.8</v>
      </c>
      <c r="E101" s="12">
        <v>35</v>
      </c>
      <c r="F101" s="12">
        <v>31</v>
      </c>
      <c r="G101" s="12">
        <v>29</v>
      </c>
      <c r="H101" s="12">
        <v>30</v>
      </c>
      <c r="I101" s="12">
        <v>34</v>
      </c>
      <c r="J101" s="12">
        <v>30</v>
      </c>
      <c r="K101" s="12">
        <v>28</v>
      </c>
      <c r="L101" s="12">
        <v>29</v>
      </c>
      <c r="M101" s="74">
        <f t="shared" si="36"/>
        <v>7.1</v>
      </c>
      <c r="N101" s="83">
        <v>7</v>
      </c>
      <c r="O101" s="83">
        <v>6.97</v>
      </c>
      <c r="P101" s="83">
        <v>7.3</v>
      </c>
      <c r="Q101" s="83">
        <v>7.13</v>
      </c>
      <c r="R101" s="83">
        <v>7.11</v>
      </c>
      <c r="S101" s="83">
        <v>7.06</v>
      </c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20</v>
      </c>
      <c r="AO101" s="41">
        <v>1999</v>
      </c>
      <c r="AP101" s="110">
        <v>2.88</v>
      </c>
      <c r="AQ101" s="111">
        <v>2.23</v>
      </c>
      <c r="AR101" s="126">
        <f t="shared" si="39"/>
        <v>77.430555555555557</v>
      </c>
      <c r="AS101" s="126">
        <f t="shared" si="40"/>
        <v>22.569444444444443</v>
      </c>
      <c r="AT101" s="127">
        <v>1989</v>
      </c>
      <c r="AU101" s="128">
        <v>2.33</v>
      </c>
      <c r="AV101" s="129">
        <v>1.39</v>
      </c>
      <c r="AW101" s="126">
        <f t="shared" si="41"/>
        <v>59.656652360515018</v>
      </c>
      <c r="AX101" s="126">
        <f t="shared" si="42"/>
        <v>40.343347639484982</v>
      </c>
      <c r="AY101" s="64">
        <f t="shared" si="43"/>
        <v>56.898196736952599</v>
      </c>
      <c r="AZ101" s="97">
        <v>77.58</v>
      </c>
      <c r="BA101" s="68"/>
      <c r="BB101" s="68"/>
      <c r="BC101" s="68"/>
      <c r="BD101" s="68"/>
      <c r="BE101" s="15"/>
      <c r="BF101" s="5">
        <f t="shared" si="44"/>
        <v>20571</v>
      </c>
      <c r="BG101" s="42">
        <v>6920</v>
      </c>
      <c r="BH101" s="42"/>
      <c r="BI101" s="42"/>
      <c r="BJ101" s="42">
        <v>8851</v>
      </c>
      <c r="BK101" s="42"/>
      <c r="BL101" s="42"/>
      <c r="BM101" s="42">
        <v>4800</v>
      </c>
    </row>
    <row r="102" spans="1:65" outlineLevel="5">
      <c r="A102" s="22">
        <f t="shared" si="46"/>
        <v>3</v>
      </c>
      <c r="B102" s="9">
        <f t="shared" si="45"/>
        <v>44638</v>
      </c>
      <c r="C102" s="207">
        <v>496862</v>
      </c>
      <c r="D102" s="64">
        <f t="shared" si="35"/>
        <v>30.5</v>
      </c>
      <c r="E102" s="12">
        <v>35</v>
      </c>
      <c r="F102" s="12">
        <v>31</v>
      </c>
      <c r="G102" s="12">
        <v>29</v>
      </c>
      <c r="H102" s="12">
        <v>29</v>
      </c>
      <c r="I102" s="12">
        <v>34</v>
      </c>
      <c r="J102" s="12">
        <v>30</v>
      </c>
      <c r="K102" s="12">
        <v>28</v>
      </c>
      <c r="L102" s="12">
        <v>28</v>
      </c>
      <c r="M102" s="74" t="str">
        <f t="shared" si="36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22</v>
      </c>
      <c r="AO102" s="41">
        <v>1831</v>
      </c>
      <c r="AP102" s="110"/>
      <c r="AQ102" s="111"/>
      <c r="AR102" s="126" t="str">
        <f t="shared" si="39"/>
        <v/>
      </c>
      <c r="AS102" s="126" t="str">
        <f t="shared" si="40"/>
        <v/>
      </c>
      <c r="AT102" s="127">
        <v>1816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>
        <v>79.510000000000005</v>
      </c>
      <c r="BA102" s="68"/>
      <c r="BB102" s="68"/>
      <c r="BC102" s="68"/>
      <c r="BD102" s="68"/>
      <c r="BE102" s="15"/>
      <c r="BF102" s="5">
        <f t="shared" si="44"/>
        <v>20016</v>
      </c>
      <c r="BG102" s="42">
        <v>6910</v>
      </c>
      <c r="BH102" s="42"/>
      <c r="BI102" s="42"/>
      <c r="BJ102" s="42">
        <v>8846</v>
      </c>
      <c r="BK102" s="42"/>
      <c r="BL102" s="42"/>
      <c r="BM102" s="42">
        <v>4260</v>
      </c>
    </row>
    <row r="103" spans="1:65" outlineLevel="5">
      <c r="A103" s="22">
        <f t="shared" si="46"/>
        <v>3</v>
      </c>
      <c r="B103" s="9">
        <f t="shared" si="45"/>
        <v>44639</v>
      </c>
      <c r="C103" s="207">
        <v>401928</v>
      </c>
      <c r="D103" s="64">
        <f t="shared" si="35"/>
        <v>30.5</v>
      </c>
      <c r="E103" s="12">
        <v>35</v>
      </c>
      <c r="F103" s="12">
        <v>31</v>
      </c>
      <c r="G103" s="12">
        <v>29</v>
      </c>
      <c r="H103" s="12">
        <v>29</v>
      </c>
      <c r="I103" s="12">
        <v>34</v>
      </c>
      <c r="J103" s="12">
        <v>30</v>
      </c>
      <c r="K103" s="12">
        <v>28</v>
      </c>
      <c r="L103" s="12">
        <v>28</v>
      </c>
      <c r="M103" s="74" t="str">
        <f t="shared" si="36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7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8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22</v>
      </c>
      <c r="AO103" s="41">
        <v>1805</v>
      </c>
      <c r="AP103" s="110"/>
      <c r="AQ103" s="111"/>
      <c r="AR103" s="126" t="str">
        <f t="shared" si="39"/>
        <v/>
      </c>
      <c r="AS103" s="126" t="str">
        <f t="shared" si="40"/>
        <v/>
      </c>
      <c r="AT103" s="127">
        <v>1782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/>
      <c r="BA103" s="68"/>
      <c r="BB103" s="68"/>
      <c r="BC103" s="68"/>
      <c r="BD103" s="68"/>
      <c r="BE103" s="15"/>
      <c r="BF103" s="5">
        <f t="shared" si="44"/>
        <v>20169</v>
      </c>
      <c r="BG103" s="42">
        <v>6880</v>
      </c>
      <c r="BH103" s="42"/>
      <c r="BI103" s="42"/>
      <c r="BJ103" s="42">
        <v>8679</v>
      </c>
      <c r="BK103" s="42"/>
      <c r="BL103" s="42"/>
      <c r="BM103" s="42">
        <v>4610</v>
      </c>
    </row>
    <row r="104" spans="1:65" outlineLevel="5">
      <c r="A104" s="22">
        <f t="shared" si="46"/>
        <v>3</v>
      </c>
      <c r="B104" s="9">
        <f t="shared" si="45"/>
        <v>44640</v>
      </c>
      <c r="C104" s="207">
        <v>352159</v>
      </c>
      <c r="D104" s="64">
        <f t="shared" si="35"/>
        <v>30.5</v>
      </c>
      <c r="E104" s="12">
        <v>35</v>
      </c>
      <c r="F104" s="12">
        <v>31</v>
      </c>
      <c r="G104" s="12">
        <v>29</v>
      </c>
      <c r="H104" s="12">
        <v>29</v>
      </c>
      <c r="I104" s="12">
        <v>34</v>
      </c>
      <c r="J104" s="12">
        <v>30</v>
      </c>
      <c r="K104" s="12">
        <v>28</v>
      </c>
      <c r="L104" s="12">
        <v>28</v>
      </c>
      <c r="M104" s="74" t="str">
        <f t="shared" si="36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7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8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19</v>
      </c>
      <c r="AO104" s="41">
        <v>2155</v>
      </c>
      <c r="AP104" s="110"/>
      <c r="AQ104" s="111"/>
      <c r="AR104" s="126" t="str">
        <f t="shared" si="39"/>
        <v/>
      </c>
      <c r="AS104" s="126" t="str">
        <f t="shared" si="40"/>
        <v/>
      </c>
      <c r="AT104" s="127">
        <v>2149</v>
      </c>
      <c r="AU104" s="128"/>
      <c r="AV104" s="129"/>
      <c r="AW104" s="126" t="str">
        <f t="shared" si="41"/>
        <v/>
      </c>
      <c r="AX104" s="126" t="str">
        <f t="shared" si="42"/>
        <v/>
      </c>
      <c r="AY104" s="64" t="str">
        <f t="shared" si="43"/>
        <v/>
      </c>
      <c r="AZ104" s="97"/>
      <c r="BA104" s="68"/>
      <c r="BB104" s="68"/>
      <c r="BC104" s="68"/>
      <c r="BD104" s="68"/>
      <c r="BE104" s="15"/>
      <c r="BF104" s="5">
        <f t="shared" si="44"/>
        <v>20440</v>
      </c>
      <c r="BG104" s="42">
        <v>6880</v>
      </c>
      <c r="BH104" s="42"/>
      <c r="BI104" s="42"/>
      <c r="BJ104" s="42">
        <v>8920</v>
      </c>
      <c r="BK104" s="42"/>
      <c r="BL104" s="42"/>
      <c r="BM104" s="42">
        <v>4640</v>
      </c>
    </row>
    <row r="105" spans="1:65" outlineLevel="5">
      <c r="A105" s="22">
        <f t="shared" si="46"/>
        <v>3</v>
      </c>
      <c r="B105" s="9">
        <f t="shared" si="45"/>
        <v>44641</v>
      </c>
      <c r="C105" s="207">
        <v>343312</v>
      </c>
      <c r="D105" s="64">
        <f t="shared" si="35"/>
        <v>30</v>
      </c>
      <c r="E105" s="12">
        <v>35</v>
      </c>
      <c r="F105" s="12">
        <v>30</v>
      </c>
      <c r="G105" s="12">
        <v>29</v>
      </c>
      <c r="H105" s="12">
        <v>28</v>
      </c>
      <c r="I105" s="12">
        <v>34</v>
      </c>
      <c r="J105" s="12">
        <v>29</v>
      </c>
      <c r="K105" s="12">
        <v>28</v>
      </c>
      <c r="L105" s="12">
        <v>27</v>
      </c>
      <c r="M105" s="74" t="str">
        <f t="shared" si="36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19</v>
      </c>
      <c r="AO105" s="41">
        <v>2078</v>
      </c>
      <c r="AP105" s="110"/>
      <c r="AQ105" s="111"/>
      <c r="AR105" s="126" t="str">
        <f t="shared" si="39"/>
        <v/>
      </c>
      <c r="AS105" s="126" t="str">
        <f t="shared" si="40"/>
        <v/>
      </c>
      <c r="AT105" s="127">
        <v>2138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78.150000000000006</v>
      </c>
      <c r="BA105" s="68"/>
      <c r="BB105" s="68"/>
      <c r="BC105" s="68"/>
      <c r="BD105" s="68"/>
      <c r="BE105" s="15"/>
      <c r="BF105" s="5">
        <f t="shared" si="44"/>
        <v>20663</v>
      </c>
      <c r="BG105" s="42">
        <v>6890</v>
      </c>
      <c r="BH105" s="42"/>
      <c r="BI105" s="42"/>
      <c r="BJ105" s="42">
        <v>9003</v>
      </c>
      <c r="BK105" s="42"/>
      <c r="BL105" s="42"/>
      <c r="BM105" s="42">
        <v>4770</v>
      </c>
    </row>
    <row r="106" spans="1:65" outlineLevel="5">
      <c r="A106" s="22">
        <f t="shared" si="46"/>
        <v>3</v>
      </c>
      <c r="B106" s="9">
        <f t="shared" si="45"/>
        <v>44642</v>
      </c>
      <c r="C106" s="207">
        <v>356192</v>
      </c>
      <c r="D106" s="64">
        <f t="shared" si="35"/>
        <v>29.8</v>
      </c>
      <c r="E106" s="12">
        <v>34</v>
      </c>
      <c r="F106" s="12">
        <v>30</v>
      </c>
      <c r="G106" s="12">
        <v>29</v>
      </c>
      <c r="H106" s="12">
        <v>28</v>
      </c>
      <c r="I106" s="12">
        <v>33</v>
      </c>
      <c r="J106" s="12">
        <v>29</v>
      </c>
      <c r="K106" s="12">
        <v>28</v>
      </c>
      <c r="L106" s="12">
        <v>27</v>
      </c>
      <c r="M106" s="74" t="str">
        <f t="shared" si="36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7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8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19</v>
      </c>
      <c r="AO106" s="41">
        <v>2090</v>
      </c>
      <c r="AP106" s="110"/>
      <c r="AQ106" s="111"/>
      <c r="AR106" s="126" t="str">
        <f t="shared" si="39"/>
        <v/>
      </c>
      <c r="AS106" s="126" t="str">
        <f t="shared" si="40"/>
        <v/>
      </c>
      <c r="AT106" s="127">
        <v>1962</v>
      </c>
      <c r="AU106" s="128"/>
      <c r="AV106" s="129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>
        <v>78.13</v>
      </c>
      <c r="BA106" s="68">
        <v>65.17</v>
      </c>
      <c r="BB106" s="68"/>
      <c r="BC106" s="68"/>
      <c r="BD106" s="68"/>
      <c r="BE106" s="15"/>
      <c r="BF106" s="5">
        <f t="shared" si="44"/>
        <v>20310</v>
      </c>
      <c r="BG106" s="42">
        <v>6900</v>
      </c>
      <c r="BH106" s="42"/>
      <c r="BI106" s="42"/>
      <c r="BJ106" s="42">
        <v>8790</v>
      </c>
      <c r="BK106" s="42"/>
      <c r="BL106" s="42"/>
      <c r="BM106" s="42">
        <v>4620</v>
      </c>
    </row>
    <row r="107" spans="1:65" outlineLevel="5">
      <c r="A107" s="22">
        <f t="shared" si="46"/>
        <v>3</v>
      </c>
      <c r="B107" s="9">
        <f t="shared" si="45"/>
        <v>44643</v>
      </c>
      <c r="C107" s="207">
        <v>357328</v>
      </c>
      <c r="D107" s="64">
        <f t="shared" si="35"/>
        <v>29.8</v>
      </c>
      <c r="E107" s="12">
        <v>34</v>
      </c>
      <c r="F107" s="12">
        <v>30</v>
      </c>
      <c r="G107" s="12">
        <v>29</v>
      </c>
      <c r="H107" s="12">
        <v>28</v>
      </c>
      <c r="I107" s="12">
        <v>33</v>
      </c>
      <c r="J107" s="12">
        <v>29</v>
      </c>
      <c r="K107" s="12">
        <v>28</v>
      </c>
      <c r="L107" s="12">
        <v>27</v>
      </c>
      <c r="M107" s="74" t="str">
        <f t="shared" si="36"/>
        <v/>
      </c>
      <c r="N107" s="83"/>
      <c r="O107" s="83"/>
      <c r="P107" s="83"/>
      <c r="Q107" s="83"/>
      <c r="R107" s="83"/>
      <c r="S107" s="83"/>
      <c r="T107" s="83"/>
      <c r="U107" s="83"/>
      <c r="V107" s="5" t="str">
        <f t="shared" si="37"/>
        <v/>
      </c>
      <c r="W107" s="41"/>
      <c r="X107" s="41"/>
      <c r="Y107" s="41"/>
      <c r="Z107" s="41"/>
      <c r="AA107" s="41"/>
      <c r="AB107" s="41"/>
      <c r="AC107" s="41"/>
      <c r="AD107" s="41"/>
      <c r="AE107" s="5" t="str">
        <f t="shared" si="38"/>
        <v/>
      </c>
      <c r="AF107" s="41"/>
      <c r="AG107" s="41"/>
      <c r="AH107" s="41"/>
      <c r="AI107" s="41"/>
      <c r="AJ107" s="41"/>
      <c r="AK107" s="41"/>
      <c r="AL107" s="41"/>
      <c r="AM107" s="41"/>
      <c r="AN107" s="41">
        <v>20</v>
      </c>
      <c r="AO107" s="41">
        <v>1948</v>
      </c>
      <c r="AP107" s="110"/>
      <c r="AQ107" s="111"/>
      <c r="AR107" s="126" t="str">
        <f t="shared" si="39"/>
        <v/>
      </c>
      <c r="AS107" s="126" t="str">
        <f t="shared" si="40"/>
        <v/>
      </c>
      <c r="AT107" s="127">
        <v>1947</v>
      </c>
      <c r="AU107" s="128"/>
      <c r="AV107" s="129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>
        <v>77.540000000000006</v>
      </c>
      <c r="BA107" s="68"/>
      <c r="BB107" s="68"/>
      <c r="BC107" s="68"/>
      <c r="BD107" s="68"/>
      <c r="BE107" s="15"/>
      <c r="BF107" s="5">
        <f t="shared" si="44"/>
        <v>20683</v>
      </c>
      <c r="BG107" s="42">
        <v>6880</v>
      </c>
      <c r="BH107" s="42"/>
      <c r="BI107" s="42"/>
      <c r="BJ107" s="42">
        <v>9003</v>
      </c>
      <c r="BK107" s="42"/>
      <c r="BL107" s="42"/>
      <c r="BM107" s="42">
        <v>4800</v>
      </c>
    </row>
    <row r="108" spans="1:65" outlineLevel="5">
      <c r="A108" s="22">
        <f t="shared" si="46"/>
        <v>3</v>
      </c>
      <c r="B108" s="9">
        <f t="shared" si="45"/>
        <v>44644</v>
      </c>
      <c r="C108" s="207">
        <v>353703</v>
      </c>
      <c r="D108" s="64">
        <f t="shared" si="35"/>
        <v>29.8</v>
      </c>
      <c r="E108" s="12">
        <v>34</v>
      </c>
      <c r="F108" s="12">
        <v>30</v>
      </c>
      <c r="G108" s="12">
        <v>29</v>
      </c>
      <c r="H108" s="12">
        <v>28</v>
      </c>
      <c r="I108" s="12">
        <v>33</v>
      </c>
      <c r="J108" s="12">
        <v>29</v>
      </c>
      <c r="K108" s="12">
        <v>28</v>
      </c>
      <c r="L108" s="12">
        <v>27</v>
      </c>
      <c r="M108" s="74">
        <f t="shared" si="36"/>
        <v>7</v>
      </c>
      <c r="N108" s="83">
        <v>6.94</v>
      </c>
      <c r="O108" s="83">
        <v>6.94</v>
      </c>
      <c r="P108" s="83">
        <v>6.94</v>
      </c>
      <c r="Q108" s="83">
        <v>6.98</v>
      </c>
      <c r="R108" s="83">
        <v>6.9</v>
      </c>
      <c r="S108" s="83">
        <v>7.09</v>
      </c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21</v>
      </c>
      <c r="AO108" s="41">
        <v>1929</v>
      </c>
      <c r="AP108" s="110">
        <v>2.89</v>
      </c>
      <c r="AQ108" s="111">
        <v>2.1800000000000002</v>
      </c>
      <c r="AR108" s="126">
        <f t="shared" si="39"/>
        <v>75.432525951557096</v>
      </c>
      <c r="AS108" s="126">
        <f t="shared" si="40"/>
        <v>24.567474048442904</v>
      </c>
      <c r="AT108" s="127">
        <v>1804</v>
      </c>
      <c r="AU108" s="128">
        <v>2.33</v>
      </c>
      <c r="AV108" s="129">
        <v>1.35</v>
      </c>
      <c r="AW108" s="126">
        <f t="shared" si="41"/>
        <v>57.939914163090137</v>
      </c>
      <c r="AX108" s="126">
        <f t="shared" si="42"/>
        <v>42.060085836909863</v>
      </c>
      <c r="AY108" s="64">
        <f t="shared" si="43"/>
        <v>55.134806216064405</v>
      </c>
      <c r="AZ108" s="97">
        <v>77.36</v>
      </c>
      <c r="BA108" s="68"/>
      <c r="BB108" s="68"/>
      <c r="BC108" s="68"/>
      <c r="BD108" s="68"/>
      <c r="BE108" s="15"/>
      <c r="BF108" s="5">
        <f t="shared" si="44"/>
        <v>20734</v>
      </c>
      <c r="BG108" s="42">
        <v>6900</v>
      </c>
      <c r="BH108" s="42"/>
      <c r="BI108" s="42"/>
      <c r="BJ108" s="42">
        <v>9134</v>
      </c>
      <c r="BK108" s="42"/>
      <c r="BL108" s="42"/>
      <c r="BM108" s="42">
        <v>4700</v>
      </c>
    </row>
    <row r="109" spans="1:65" outlineLevel="5">
      <c r="A109" s="22">
        <f t="shared" si="46"/>
        <v>3</v>
      </c>
      <c r="B109" s="9">
        <f t="shared" si="45"/>
        <v>44645</v>
      </c>
      <c r="C109" s="207">
        <v>355785</v>
      </c>
      <c r="D109" s="64">
        <f t="shared" si="35"/>
        <v>29.8</v>
      </c>
      <c r="E109" s="12">
        <v>34</v>
      </c>
      <c r="F109" s="12">
        <v>30</v>
      </c>
      <c r="G109" s="12">
        <v>29</v>
      </c>
      <c r="H109" s="12">
        <v>28</v>
      </c>
      <c r="I109" s="12">
        <v>33</v>
      </c>
      <c r="J109" s="12">
        <v>29</v>
      </c>
      <c r="K109" s="12">
        <v>28</v>
      </c>
      <c r="L109" s="12">
        <v>27</v>
      </c>
      <c r="M109" s="74" t="str">
        <f t="shared" si="36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22</v>
      </c>
      <c r="AO109" s="41">
        <v>1794</v>
      </c>
      <c r="AP109" s="110"/>
      <c r="AQ109" s="111"/>
      <c r="AR109" s="126" t="str">
        <f t="shared" si="39"/>
        <v/>
      </c>
      <c r="AS109" s="126" t="str">
        <f t="shared" si="40"/>
        <v/>
      </c>
      <c r="AT109" s="127">
        <v>1794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>
        <v>79.040000000000006</v>
      </c>
      <c r="BA109" s="68"/>
      <c r="BB109" s="68"/>
      <c r="BC109" s="68"/>
      <c r="BD109" s="68"/>
      <c r="BE109" s="15"/>
      <c r="BF109" s="5">
        <f t="shared" si="44"/>
        <v>19247</v>
      </c>
      <c r="BG109" s="42">
        <v>6920</v>
      </c>
      <c r="BH109" s="42"/>
      <c r="BI109" s="42"/>
      <c r="BJ109" s="42">
        <v>9327</v>
      </c>
      <c r="BK109" s="42"/>
      <c r="BL109" s="42"/>
      <c r="BM109" s="42">
        <v>3000</v>
      </c>
    </row>
    <row r="110" spans="1:65" outlineLevel="5">
      <c r="A110" s="22">
        <f t="shared" si="46"/>
        <v>3</v>
      </c>
      <c r="B110" s="9">
        <f t="shared" si="45"/>
        <v>44646</v>
      </c>
      <c r="C110" s="207">
        <v>535603</v>
      </c>
      <c r="D110" s="64">
        <f t="shared" si="35"/>
        <v>30</v>
      </c>
      <c r="E110" s="12">
        <v>35</v>
      </c>
      <c r="F110" s="12">
        <v>30</v>
      </c>
      <c r="G110" s="12">
        <v>29</v>
      </c>
      <c r="H110" s="12">
        <v>28</v>
      </c>
      <c r="I110" s="12">
        <v>34</v>
      </c>
      <c r="J110" s="12">
        <v>29</v>
      </c>
      <c r="K110" s="12">
        <v>28</v>
      </c>
      <c r="L110" s="12">
        <v>27</v>
      </c>
      <c r="M110" s="74" t="str">
        <f t="shared" si="36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7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8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23</v>
      </c>
      <c r="AO110" s="41">
        <v>1761</v>
      </c>
      <c r="AP110" s="110"/>
      <c r="AQ110" s="111"/>
      <c r="AR110" s="126" t="str">
        <f t="shared" si="39"/>
        <v/>
      </c>
      <c r="AS110" s="126" t="str">
        <f t="shared" si="40"/>
        <v/>
      </c>
      <c r="AT110" s="127">
        <v>1701</v>
      </c>
      <c r="AU110" s="128"/>
      <c r="AV110" s="129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/>
      <c r="BA110" s="68"/>
      <c r="BB110" s="68"/>
      <c r="BC110" s="68"/>
      <c r="BD110" s="68"/>
      <c r="BE110" s="15"/>
      <c r="BF110" s="5">
        <f t="shared" si="44"/>
        <v>20630</v>
      </c>
      <c r="BG110" s="42">
        <v>6950</v>
      </c>
      <c r="BH110" s="42"/>
      <c r="BI110" s="42"/>
      <c r="BJ110" s="42">
        <v>9260</v>
      </c>
      <c r="BK110" s="42"/>
      <c r="BL110" s="42"/>
      <c r="BM110" s="42">
        <v>4420</v>
      </c>
    </row>
    <row r="111" spans="1:65" outlineLevel="5">
      <c r="A111" s="22">
        <f t="shared" si="46"/>
        <v>3</v>
      </c>
      <c r="B111" s="9">
        <f t="shared" si="45"/>
        <v>44647</v>
      </c>
      <c r="C111" s="207">
        <v>468792</v>
      </c>
      <c r="D111" s="64">
        <f t="shared" si="35"/>
        <v>30</v>
      </c>
      <c r="E111" s="12">
        <v>35</v>
      </c>
      <c r="F111" s="12">
        <v>30</v>
      </c>
      <c r="G111" s="12">
        <v>29</v>
      </c>
      <c r="H111" s="12">
        <v>28</v>
      </c>
      <c r="I111" s="12">
        <v>34</v>
      </c>
      <c r="J111" s="12">
        <v>29</v>
      </c>
      <c r="K111" s="12">
        <v>28</v>
      </c>
      <c r="L111" s="12">
        <v>27</v>
      </c>
      <c r="M111" s="74" t="str">
        <f t="shared" si="36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7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8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24</v>
      </c>
      <c r="AO111" s="41">
        <v>1697</v>
      </c>
      <c r="AP111" s="110"/>
      <c r="AQ111" s="111"/>
      <c r="AR111" s="126" t="str">
        <f t="shared" si="39"/>
        <v/>
      </c>
      <c r="AS111" s="126" t="str">
        <f t="shared" si="40"/>
        <v/>
      </c>
      <c r="AT111" s="127">
        <v>1696</v>
      </c>
      <c r="AU111" s="128"/>
      <c r="AV111" s="129"/>
      <c r="AW111" s="126" t="str">
        <f t="shared" si="41"/>
        <v/>
      </c>
      <c r="AX111" s="126" t="str">
        <f t="shared" si="42"/>
        <v/>
      </c>
      <c r="AY111" s="64" t="str">
        <f t="shared" si="43"/>
        <v/>
      </c>
      <c r="AZ111" s="97"/>
      <c r="BA111" s="68"/>
      <c r="BB111" s="68"/>
      <c r="BC111" s="68"/>
      <c r="BD111" s="68"/>
      <c r="BE111" s="15"/>
      <c r="BF111" s="5">
        <f t="shared" si="44"/>
        <v>17911</v>
      </c>
      <c r="BG111" s="42">
        <v>6940</v>
      </c>
      <c r="BH111" s="42"/>
      <c r="BI111" s="42"/>
      <c r="BJ111" s="42">
        <v>6401</v>
      </c>
      <c r="BK111" s="42"/>
      <c r="BL111" s="42"/>
      <c r="BM111" s="42">
        <v>4570</v>
      </c>
    </row>
    <row r="112" spans="1:65" outlineLevel="5">
      <c r="A112" s="22">
        <f t="shared" si="46"/>
        <v>3</v>
      </c>
      <c r="B112" s="9">
        <f t="shared" si="45"/>
        <v>44648</v>
      </c>
      <c r="C112" s="207">
        <v>412432</v>
      </c>
      <c r="D112" s="64">
        <f t="shared" si="35"/>
        <v>30</v>
      </c>
      <c r="E112" s="12">
        <v>35</v>
      </c>
      <c r="F112" s="12">
        <v>30</v>
      </c>
      <c r="G112" s="12">
        <v>29</v>
      </c>
      <c r="H112" s="12">
        <v>28</v>
      </c>
      <c r="I112" s="12">
        <v>34</v>
      </c>
      <c r="J112" s="12">
        <v>29</v>
      </c>
      <c r="K112" s="12">
        <v>28</v>
      </c>
      <c r="L112" s="12">
        <v>27</v>
      </c>
      <c r="M112" s="74" t="str">
        <f t="shared" si="36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24</v>
      </c>
      <c r="AO112" s="41">
        <v>1660</v>
      </c>
      <c r="AP112" s="110"/>
      <c r="AQ112" s="111"/>
      <c r="AR112" s="126" t="str">
        <f t="shared" si="39"/>
        <v/>
      </c>
      <c r="AS112" s="126" t="str">
        <f t="shared" si="40"/>
        <v/>
      </c>
      <c r="AT112" s="127">
        <v>1695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78.48</v>
      </c>
      <c r="BA112" s="68"/>
      <c r="BB112" s="68"/>
      <c r="BC112" s="68"/>
      <c r="BD112" s="68"/>
      <c r="BE112" s="15"/>
      <c r="BF112" s="5">
        <f t="shared" si="44"/>
        <v>19028</v>
      </c>
      <c r="BG112" s="42">
        <v>6900</v>
      </c>
      <c r="BH112" s="42"/>
      <c r="BI112" s="42"/>
      <c r="BJ112" s="42">
        <v>7788</v>
      </c>
      <c r="BK112" s="42"/>
      <c r="BL112" s="42"/>
      <c r="BM112" s="42">
        <v>4340</v>
      </c>
    </row>
    <row r="113" spans="1:65" outlineLevel="5">
      <c r="A113" s="22">
        <f t="shared" si="46"/>
        <v>3</v>
      </c>
      <c r="B113" s="9">
        <f t="shared" si="45"/>
        <v>44649</v>
      </c>
      <c r="C113" s="207">
        <v>395240</v>
      </c>
      <c r="D113" s="64">
        <f t="shared" si="35"/>
        <v>30</v>
      </c>
      <c r="E113" s="12">
        <v>35</v>
      </c>
      <c r="F113" s="12">
        <v>30</v>
      </c>
      <c r="G113" s="12">
        <v>29</v>
      </c>
      <c r="H113" s="12">
        <v>28</v>
      </c>
      <c r="I113" s="12">
        <v>34</v>
      </c>
      <c r="J113" s="12">
        <v>29</v>
      </c>
      <c r="K113" s="12">
        <v>28</v>
      </c>
      <c r="L113" s="12">
        <v>27</v>
      </c>
      <c r="M113" s="74" t="str">
        <f t="shared" si="36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23</v>
      </c>
      <c r="AO113" s="41">
        <v>1742</v>
      </c>
      <c r="AP113" s="110"/>
      <c r="AQ113" s="111"/>
      <c r="AR113" s="126" t="str">
        <f t="shared" si="39"/>
        <v/>
      </c>
      <c r="AS113" s="126" t="str">
        <f t="shared" si="40"/>
        <v/>
      </c>
      <c r="AT113" s="127">
        <v>1698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79.44</v>
      </c>
      <c r="BA113" s="68"/>
      <c r="BB113" s="68"/>
      <c r="BC113" s="68"/>
      <c r="BD113" s="68"/>
      <c r="BE113" s="15"/>
      <c r="BF113" s="5">
        <f t="shared" si="44"/>
        <v>20706</v>
      </c>
      <c r="BG113" s="42">
        <v>6900</v>
      </c>
      <c r="BH113" s="42"/>
      <c r="BI113" s="42"/>
      <c r="BJ113" s="42">
        <v>9356</v>
      </c>
      <c r="BK113" s="42"/>
      <c r="BL113" s="42"/>
      <c r="BM113" s="42">
        <v>4450</v>
      </c>
    </row>
    <row r="114" spans="1:65" outlineLevel="5">
      <c r="A114" s="22">
        <f t="shared" si="46"/>
        <v>3</v>
      </c>
      <c r="B114" s="9">
        <f t="shared" si="45"/>
        <v>44650</v>
      </c>
      <c r="C114" s="207">
        <v>387678</v>
      </c>
      <c r="D114" s="64">
        <f t="shared" si="35"/>
        <v>30.3</v>
      </c>
      <c r="E114" s="12">
        <v>35</v>
      </c>
      <c r="F114" s="12">
        <v>30</v>
      </c>
      <c r="G114" s="12">
        <v>29</v>
      </c>
      <c r="H114" s="12">
        <v>29</v>
      </c>
      <c r="I114" s="12">
        <v>34</v>
      </c>
      <c r="J114" s="12">
        <v>29</v>
      </c>
      <c r="K114" s="12">
        <v>28</v>
      </c>
      <c r="L114" s="12">
        <v>28</v>
      </c>
      <c r="M114" s="74" t="str">
        <f t="shared" si="36"/>
        <v/>
      </c>
      <c r="N114" s="83"/>
      <c r="O114" s="83"/>
      <c r="P114" s="83"/>
      <c r="Q114" s="83"/>
      <c r="R114" s="83"/>
      <c r="S114" s="83"/>
      <c r="T114" s="83"/>
      <c r="U114" s="83"/>
      <c r="V114" s="5" t="str">
        <f t="shared" si="37"/>
        <v/>
      </c>
      <c r="W114" s="41"/>
      <c r="X114" s="41"/>
      <c r="Y114" s="41"/>
      <c r="Z114" s="41"/>
      <c r="AA114" s="41"/>
      <c r="AB114" s="41"/>
      <c r="AC114" s="41"/>
      <c r="AD114" s="41"/>
      <c r="AE114" s="5" t="str">
        <f t="shared" si="38"/>
        <v/>
      </c>
      <c r="AF114" s="41"/>
      <c r="AG114" s="41"/>
      <c r="AH114" s="41"/>
      <c r="AI114" s="41"/>
      <c r="AJ114" s="41"/>
      <c r="AK114" s="41"/>
      <c r="AL114" s="41"/>
      <c r="AM114" s="41"/>
      <c r="AN114" s="41">
        <v>25</v>
      </c>
      <c r="AO114" s="41">
        <v>1595</v>
      </c>
      <c r="AP114" s="110"/>
      <c r="AQ114" s="111"/>
      <c r="AR114" s="126" t="str">
        <f t="shared" si="39"/>
        <v/>
      </c>
      <c r="AS114" s="126" t="str">
        <f t="shared" si="40"/>
        <v/>
      </c>
      <c r="AT114" s="127">
        <v>1717</v>
      </c>
      <c r="AU114" s="128"/>
      <c r="AV114" s="129"/>
      <c r="AW114" s="126" t="str">
        <f t="shared" si="41"/>
        <v/>
      </c>
      <c r="AX114" s="126" t="str">
        <f t="shared" si="42"/>
        <v/>
      </c>
      <c r="AY114" s="64" t="str">
        <f t="shared" si="43"/>
        <v/>
      </c>
      <c r="AZ114" s="97">
        <v>76.37</v>
      </c>
      <c r="BA114" s="68"/>
      <c r="BB114" s="68"/>
      <c r="BC114" s="68"/>
      <c r="BD114" s="68"/>
      <c r="BE114" s="15"/>
      <c r="BF114" s="5">
        <f t="shared" si="44"/>
        <v>18369</v>
      </c>
      <c r="BG114" s="42">
        <v>7980</v>
      </c>
      <c r="BH114" s="42"/>
      <c r="BI114" s="42"/>
      <c r="BJ114" s="42">
        <v>5989</v>
      </c>
      <c r="BK114" s="42"/>
      <c r="BL114" s="42"/>
      <c r="BM114" s="42">
        <v>4400</v>
      </c>
    </row>
    <row r="115" spans="1:65" ht="17.25" outlineLevel="5" thickBot="1">
      <c r="A115" s="31">
        <f t="shared" si="46"/>
        <v>3</v>
      </c>
      <c r="B115" s="32">
        <f t="shared" si="45"/>
        <v>44651</v>
      </c>
      <c r="C115" s="207">
        <v>381712</v>
      </c>
      <c r="D115" s="64">
        <f t="shared" si="35"/>
        <v>30.8</v>
      </c>
      <c r="E115" s="12">
        <v>36</v>
      </c>
      <c r="F115" s="12">
        <v>30</v>
      </c>
      <c r="G115" s="12">
        <v>30</v>
      </c>
      <c r="H115" s="12">
        <v>29</v>
      </c>
      <c r="I115" s="12">
        <v>35</v>
      </c>
      <c r="J115" s="12">
        <v>29</v>
      </c>
      <c r="K115" s="12">
        <v>29</v>
      </c>
      <c r="L115" s="12">
        <v>28</v>
      </c>
      <c r="M115" s="74">
        <f t="shared" si="36"/>
        <v>7.1</v>
      </c>
      <c r="N115" s="83">
        <v>7.05</v>
      </c>
      <c r="O115" s="83">
        <v>6.98</v>
      </c>
      <c r="P115" s="83">
        <v>6.98</v>
      </c>
      <c r="Q115" s="83">
        <v>7.11</v>
      </c>
      <c r="R115" s="83">
        <v>7.11</v>
      </c>
      <c r="S115" s="83">
        <v>7.09</v>
      </c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21</v>
      </c>
      <c r="AO115" s="41">
        <v>1867</v>
      </c>
      <c r="AP115" s="110">
        <v>2.8</v>
      </c>
      <c r="AQ115" s="111">
        <v>2.16</v>
      </c>
      <c r="AR115" s="126">
        <f t="shared" si="39"/>
        <v>77.142857142857153</v>
      </c>
      <c r="AS115" s="126">
        <f t="shared" si="40"/>
        <v>22.857142857142847</v>
      </c>
      <c r="AT115" s="127">
        <v>1828</v>
      </c>
      <c r="AU115" s="128">
        <v>2.2400000000000002</v>
      </c>
      <c r="AV115" s="129">
        <v>1.36</v>
      </c>
      <c r="AW115" s="126">
        <f t="shared" si="41"/>
        <v>60.714285714285708</v>
      </c>
      <c r="AX115" s="126">
        <f t="shared" si="42"/>
        <v>39.285714285714292</v>
      </c>
      <c r="AY115" s="64">
        <f t="shared" si="43"/>
        <v>54.20875420875425</v>
      </c>
      <c r="AZ115" s="97">
        <v>79.28</v>
      </c>
      <c r="BA115" s="68"/>
      <c r="BB115" s="68"/>
      <c r="BC115" s="68"/>
      <c r="BD115" s="68"/>
      <c r="BE115" s="15"/>
      <c r="BF115" s="5">
        <f t="shared" si="44"/>
        <v>19106</v>
      </c>
      <c r="BG115" s="42">
        <v>8530</v>
      </c>
      <c r="BH115" s="42"/>
      <c r="BI115" s="42"/>
      <c r="BJ115" s="42">
        <v>5822</v>
      </c>
      <c r="BK115" s="42"/>
      <c r="BL115" s="42"/>
      <c r="BM115" s="42">
        <v>4754</v>
      </c>
    </row>
    <row r="116" spans="1:65" outlineLevel="4">
      <c r="A116" s="157" t="s">
        <v>37</v>
      </c>
      <c r="B116" s="158"/>
      <c r="C116" s="50">
        <f t="shared" ref="C116:BM116" si="47">SUBTOTAL(4,C85:C115)</f>
        <v>535603</v>
      </c>
      <c r="D116" s="60">
        <f t="shared" si="47"/>
        <v>31.8</v>
      </c>
      <c r="E116" s="28">
        <f t="shared" si="47"/>
        <v>37</v>
      </c>
      <c r="F116" s="28">
        <f t="shared" si="47"/>
        <v>31</v>
      </c>
      <c r="G116" s="28">
        <f t="shared" si="47"/>
        <v>31</v>
      </c>
      <c r="H116" s="28">
        <f t="shared" si="47"/>
        <v>31</v>
      </c>
      <c r="I116" s="28">
        <f t="shared" si="47"/>
        <v>36</v>
      </c>
      <c r="J116" s="28">
        <f t="shared" si="47"/>
        <v>30</v>
      </c>
      <c r="K116" s="28">
        <f t="shared" si="47"/>
        <v>30</v>
      </c>
      <c r="L116" s="28">
        <f t="shared" si="47"/>
        <v>30</v>
      </c>
      <c r="M116" s="71">
        <f t="shared" si="47"/>
        <v>7.1</v>
      </c>
      <c r="N116" s="82">
        <f t="shared" si="47"/>
        <v>7.08</v>
      </c>
      <c r="O116" s="82">
        <f t="shared" si="47"/>
        <v>6.99</v>
      </c>
      <c r="P116" s="82">
        <f t="shared" si="47"/>
        <v>7.3</v>
      </c>
      <c r="Q116" s="82">
        <f t="shared" si="47"/>
        <v>7.15</v>
      </c>
      <c r="R116" s="82">
        <f t="shared" si="47"/>
        <v>7.11</v>
      </c>
      <c r="S116" s="82">
        <f t="shared" si="47"/>
        <v>7.09</v>
      </c>
      <c r="T116" s="82">
        <f t="shared" si="47"/>
        <v>0</v>
      </c>
      <c r="U116" s="82">
        <f t="shared" si="47"/>
        <v>0</v>
      </c>
      <c r="V116" s="29">
        <f t="shared" si="47"/>
        <v>0</v>
      </c>
      <c r="W116" s="39">
        <f t="shared" si="47"/>
        <v>0</v>
      </c>
      <c r="X116" s="39">
        <f t="shared" si="47"/>
        <v>0</v>
      </c>
      <c r="Y116" s="39">
        <f t="shared" si="47"/>
        <v>0</v>
      </c>
      <c r="Z116" s="39">
        <f t="shared" si="47"/>
        <v>0</v>
      </c>
      <c r="AA116" s="39">
        <f t="shared" si="47"/>
        <v>0</v>
      </c>
      <c r="AB116" s="39">
        <f t="shared" si="47"/>
        <v>0</v>
      </c>
      <c r="AC116" s="39">
        <f t="shared" si="47"/>
        <v>0</v>
      </c>
      <c r="AD116" s="39">
        <f t="shared" si="47"/>
        <v>0</v>
      </c>
      <c r="AE116" s="29">
        <f t="shared" si="47"/>
        <v>0</v>
      </c>
      <c r="AF116" s="39">
        <f t="shared" si="47"/>
        <v>0</v>
      </c>
      <c r="AG116" s="39">
        <f t="shared" si="47"/>
        <v>0</v>
      </c>
      <c r="AH116" s="39">
        <f t="shared" si="47"/>
        <v>0</v>
      </c>
      <c r="AI116" s="39">
        <f t="shared" si="47"/>
        <v>0</v>
      </c>
      <c r="AJ116" s="39">
        <f t="shared" si="47"/>
        <v>0</v>
      </c>
      <c r="AK116" s="39">
        <f t="shared" si="47"/>
        <v>0</v>
      </c>
      <c r="AL116" s="39">
        <f t="shared" si="47"/>
        <v>0</v>
      </c>
      <c r="AM116" s="39">
        <f t="shared" si="47"/>
        <v>0</v>
      </c>
      <c r="AN116" s="39">
        <f t="shared" si="47"/>
        <v>27</v>
      </c>
      <c r="AO116" s="39">
        <f t="shared" si="47"/>
        <v>2218</v>
      </c>
      <c r="AP116" s="104">
        <f t="shared" si="47"/>
        <v>3.05</v>
      </c>
      <c r="AQ116" s="105">
        <f t="shared" si="47"/>
        <v>2.4500000000000002</v>
      </c>
      <c r="AR116" s="106">
        <f t="shared" si="47"/>
        <v>80.327868852459034</v>
      </c>
      <c r="AS116" s="106">
        <f t="shared" si="47"/>
        <v>24.567474048442904</v>
      </c>
      <c r="AT116" s="107">
        <f t="shared" si="47"/>
        <v>2149</v>
      </c>
      <c r="AU116" s="108">
        <f t="shared" si="47"/>
        <v>2.4</v>
      </c>
      <c r="AV116" s="109">
        <f t="shared" si="47"/>
        <v>1.5</v>
      </c>
      <c r="AW116" s="106">
        <f t="shared" si="47"/>
        <v>64.039408866995089</v>
      </c>
      <c r="AX116" s="106">
        <f t="shared" si="47"/>
        <v>42.060085836909863</v>
      </c>
      <c r="AY116" s="60">
        <f t="shared" si="47"/>
        <v>56.898196736952599</v>
      </c>
      <c r="AZ116" s="96">
        <f t="shared" si="47"/>
        <v>80.180000000000007</v>
      </c>
      <c r="BA116" s="67">
        <f t="shared" si="47"/>
        <v>65.17</v>
      </c>
      <c r="BB116" s="67">
        <f t="shared" si="47"/>
        <v>0</v>
      </c>
      <c r="BC116" s="67">
        <f t="shared" si="47"/>
        <v>0</v>
      </c>
      <c r="BD116" s="67">
        <f t="shared" si="47"/>
        <v>0</v>
      </c>
      <c r="BE116" s="27">
        <f t="shared" si="47"/>
        <v>0</v>
      </c>
      <c r="BF116" s="29">
        <f t="shared" si="47"/>
        <v>21874</v>
      </c>
      <c r="BG116" s="39">
        <f t="shared" si="47"/>
        <v>10140</v>
      </c>
      <c r="BH116" s="40">
        <f t="shared" si="47"/>
        <v>0</v>
      </c>
      <c r="BI116" s="40">
        <f t="shared" si="47"/>
        <v>0</v>
      </c>
      <c r="BJ116" s="40">
        <f t="shared" si="47"/>
        <v>9983</v>
      </c>
      <c r="BK116" s="40">
        <f t="shared" si="47"/>
        <v>0</v>
      </c>
      <c r="BL116" s="40">
        <f t="shared" si="47"/>
        <v>0</v>
      </c>
      <c r="BM116" s="27">
        <f t="shared" si="47"/>
        <v>5080</v>
      </c>
    </row>
    <row r="117" spans="1:65" outlineLevel="3">
      <c r="A117" s="187" t="s">
        <v>26</v>
      </c>
      <c r="B117" s="188"/>
      <c r="C117" s="207">
        <f t="shared" ref="C117:BM117" si="48">SUBTOTAL(5,C85:C115)</f>
        <v>318979</v>
      </c>
      <c r="D117" s="208">
        <f t="shared" si="48"/>
        <v>29.8</v>
      </c>
      <c r="E117" s="12">
        <f t="shared" si="48"/>
        <v>34</v>
      </c>
      <c r="F117" s="12">
        <f t="shared" si="48"/>
        <v>30</v>
      </c>
      <c r="G117" s="12">
        <f t="shared" si="48"/>
        <v>29</v>
      </c>
      <c r="H117" s="12">
        <f t="shared" si="48"/>
        <v>28</v>
      </c>
      <c r="I117" s="12">
        <f t="shared" si="48"/>
        <v>33</v>
      </c>
      <c r="J117" s="12">
        <f t="shared" si="48"/>
        <v>29</v>
      </c>
      <c r="K117" s="12">
        <f t="shared" si="48"/>
        <v>28</v>
      </c>
      <c r="L117" s="12">
        <f t="shared" si="48"/>
        <v>27</v>
      </c>
      <c r="M117" s="210">
        <f t="shared" si="48"/>
        <v>7</v>
      </c>
      <c r="N117" s="83">
        <f t="shared" si="48"/>
        <v>6.94</v>
      </c>
      <c r="O117" s="83">
        <f t="shared" si="48"/>
        <v>6.94</v>
      </c>
      <c r="P117" s="83">
        <f t="shared" si="48"/>
        <v>6.94</v>
      </c>
      <c r="Q117" s="83">
        <f t="shared" si="48"/>
        <v>6.98</v>
      </c>
      <c r="R117" s="83">
        <f t="shared" si="48"/>
        <v>6.9</v>
      </c>
      <c r="S117" s="83">
        <f t="shared" si="48"/>
        <v>6.98</v>
      </c>
      <c r="T117" s="83">
        <f t="shared" si="48"/>
        <v>0</v>
      </c>
      <c r="U117" s="83">
        <f t="shared" si="48"/>
        <v>0</v>
      </c>
      <c r="V117" s="212">
        <f t="shared" si="48"/>
        <v>0</v>
      </c>
      <c r="W117" s="41">
        <f t="shared" si="48"/>
        <v>0</v>
      </c>
      <c r="X117" s="41">
        <f t="shared" si="48"/>
        <v>0</v>
      </c>
      <c r="Y117" s="41">
        <f t="shared" si="48"/>
        <v>0</v>
      </c>
      <c r="Z117" s="41">
        <f t="shared" si="48"/>
        <v>0</v>
      </c>
      <c r="AA117" s="41">
        <f t="shared" si="48"/>
        <v>0</v>
      </c>
      <c r="AB117" s="41">
        <f t="shared" si="48"/>
        <v>0</v>
      </c>
      <c r="AC117" s="41">
        <f t="shared" si="48"/>
        <v>0</v>
      </c>
      <c r="AD117" s="41">
        <f t="shared" si="48"/>
        <v>0</v>
      </c>
      <c r="AE117" s="212">
        <f t="shared" si="48"/>
        <v>0</v>
      </c>
      <c r="AF117" s="41">
        <f t="shared" si="48"/>
        <v>0</v>
      </c>
      <c r="AG117" s="41">
        <f t="shared" si="48"/>
        <v>0</v>
      </c>
      <c r="AH117" s="41">
        <f t="shared" si="48"/>
        <v>0</v>
      </c>
      <c r="AI117" s="41">
        <f t="shared" si="48"/>
        <v>0</v>
      </c>
      <c r="AJ117" s="41">
        <f t="shared" si="48"/>
        <v>0</v>
      </c>
      <c r="AK117" s="41">
        <f t="shared" si="48"/>
        <v>0</v>
      </c>
      <c r="AL117" s="41">
        <f t="shared" si="48"/>
        <v>0</v>
      </c>
      <c r="AM117" s="41">
        <f t="shared" si="48"/>
        <v>0</v>
      </c>
      <c r="AN117" s="41">
        <f t="shared" si="48"/>
        <v>18</v>
      </c>
      <c r="AO117" s="41">
        <f t="shared" si="48"/>
        <v>1486</v>
      </c>
      <c r="AP117" s="110">
        <f t="shared" si="48"/>
        <v>2.8</v>
      </c>
      <c r="AQ117" s="111">
        <f t="shared" si="48"/>
        <v>2.16</v>
      </c>
      <c r="AR117" s="216">
        <f t="shared" si="48"/>
        <v>75.432525951557096</v>
      </c>
      <c r="AS117" s="216">
        <f t="shared" si="48"/>
        <v>19.672131147540966</v>
      </c>
      <c r="AT117" s="113">
        <f t="shared" si="48"/>
        <v>1500</v>
      </c>
      <c r="AU117" s="114">
        <f t="shared" si="48"/>
        <v>2.0299999999999998</v>
      </c>
      <c r="AV117" s="115">
        <f t="shared" si="48"/>
        <v>1.3</v>
      </c>
      <c r="AW117" s="216">
        <f t="shared" si="48"/>
        <v>57.939914163090137</v>
      </c>
      <c r="AX117" s="216">
        <f t="shared" si="48"/>
        <v>35.960591133004911</v>
      </c>
      <c r="AY117" s="208">
        <f t="shared" si="48"/>
        <v>51.734539969834096</v>
      </c>
      <c r="AZ117" s="97">
        <f t="shared" si="48"/>
        <v>76.37</v>
      </c>
      <c r="BA117" s="68">
        <f t="shared" si="48"/>
        <v>65.17</v>
      </c>
      <c r="BB117" s="68">
        <f t="shared" si="48"/>
        <v>0</v>
      </c>
      <c r="BC117" s="68">
        <f t="shared" si="48"/>
        <v>0</v>
      </c>
      <c r="BD117" s="68">
        <f t="shared" si="48"/>
        <v>0</v>
      </c>
      <c r="BE117" s="15">
        <f t="shared" si="48"/>
        <v>0</v>
      </c>
      <c r="BF117" s="212">
        <f t="shared" si="48"/>
        <v>17257</v>
      </c>
      <c r="BG117" s="41">
        <f t="shared" si="48"/>
        <v>6880</v>
      </c>
      <c r="BH117" s="42">
        <f t="shared" si="48"/>
        <v>0</v>
      </c>
      <c r="BI117" s="42">
        <f t="shared" si="48"/>
        <v>0</v>
      </c>
      <c r="BJ117" s="42">
        <f t="shared" si="48"/>
        <v>2607</v>
      </c>
      <c r="BK117" s="42">
        <f t="shared" si="48"/>
        <v>0</v>
      </c>
      <c r="BL117" s="42">
        <f t="shared" si="48"/>
        <v>0</v>
      </c>
      <c r="BM117" s="15">
        <f t="shared" si="48"/>
        <v>0</v>
      </c>
    </row>
    <row r="118" spans="1:65" outlineLevel="2">
      <c r="A118" s="187" t="s">
        <v>15</v>
      </c>
      <c r="B118" s="188"/>
      <c r="C118" s="207">
        <f>IFERROR(SUBTOTAL(1,C85:C115),"")</f>
        <v>366341.87096774194</v>
      </c>
      <c r="D118" s="208">
        <f t="shared" ref="D118:BM118" si="49">IFERROR(SUBTOTAL(1,D85:D115),"")</f>
        <v>30.72903225806451</v>
      </c>
      <c r="E118" s="12">
        <f t="shared" si="49"/>
        <v>35.387096774193552</v>
      </c>
      <c r="F118" s="12">
        <f t="shared" si="49"/>
        <v>30.580645161290324</v>
      </c>
      <c r="G118" s="12">
        <f t="shared" si="49"/>
        <v>29.580645161290324</v>
      </c>
      <c r="H118" s="12">
        <f t="shared" si="49"/>
        <v>29.258064516129032</v>
      </c>
      <c r="I118" s="12">
        <f t="shared" si="49"/>
        <v>34.387096774193552</v>
      </c>
      <c r="J118" s="12">
        <f t="shared" si="49"/>
        <v>29.580645161290324</v>
      </c>
      <c r="K118" s="12">
        <f t="shared" si="49"/>
        <v>28.580645161290324</v>
      </c>
      <c r="L118" s="12">
        <f t="shared" si="49"/>
        <v>28.258064516129032</v>
      </c>
      <c r="M118" s="210">
        <f t="shared" si="49"/>
        <v>7.06</v>
      </c>
      <c r="N118" s="83">
        <f t="shared" si="49"/>
        <v>7.0280000000000005</v>
      </c>
      <c r="O118" s="83">
        <f t="shared" si="49"/>
        <v>6.9719999999999995</v>
      </c>
      <c r="P118" s="83">
        <f t="shared" si="49"/>
        <v>7.0400000000000009</v>
      </c>
      <c r="Q118" s="83">
        <f t="shared" si="49"/>
        <v>7.0780000000000003</v>
      </c>
      <c r="R118" s="83">
        <f t="shared" si="49"/>
        <v>7.0359999999999996</v>
      </c>
      <c r="S118" s="83">
        <f t="shared" si="49"/>
        <v>7.0419999999999998</v>
      </c>
      <c r="T118" s="83" t="str">
        <f t="shared" si="49"/>
        <v/>
      </c>
      <c r="U118" s="83" t="str">
        <f t="shared" si="49"/>
        <v/>
      </c>
      <c r="V118" s="212" t="str">
        <f t="shared" si="49"/>
        <v/>
      </c>
      <c r="W118" s="41" t="str">
        <f t="shared" si="49"/>
        <v/>
      </c>
      <c r="X118" s="41" t="str">
        <f t="shared" si="49"/>
        <v/>
      </c>
      <c r="Y118" s="41" t="str">
        <f t="shared" si="49"/>
        <v/>
      </c>
      <c r="Z118" s="41" t="str">
        <f t="shared" si="49"/>
        <v/>
      </c>
      <c r="AA118" s="41" t="str">
        <f t="shared" si="49"/>
        <v/>
      </c>
      <c r="AB118" s="41" t="str">
        <f t="shared" si="49"/>
        <v/>
      </c>
      <c r="AC118" s="41" t="str">
        <f t="shared" si="49"/>
        <v/>
      </c>
      <c r="AD118" s="41" t="str">
        <f t="shared" si="49"/>
        <v/>
      </c>
      <c r="AE118" s="212" t="str">
        <f t="shared" si="49"/>
        <v/>
      </c>
      <c r="AF118" s="41" t="str">
        <f t="shared" si="49"/>
        <v/>
      </c>
      <c r="AG118" s="41" t="str">
        <f t="shared" si="49"/>
        <v/>
      </c>
      <c r="AH118" s="41" t="str">
        <f t="shared" si="49"/>
        <v/>
      </c>
      <c r="AI118" s="41" t="str">
        <f t="shared" si="49"/>
        <v/>
      </c>
      <c r="AJ118" s="41" t="str">
        <f t="shared" si="49"/>
        <v/>
      </c>
      <c r="AK118" s="41" t="str">
        <f t="shared" si="49"/>
        <v/>
      </c>
      <c r="AL118" s="41" t="str">
        <f t="shared" si="49"/>
        <v/>
      </c>
      <c r="AM118" s="41" t="str">
        <f t="shared" si="49"/>
        <v/>
      </c>
      <c r="AN118" s="41">
        <f t="shared" si="49"/>
        <v>21.161290322580644</v>
      </c>
      <c r="AO118" s="41">
        <f t="shared" si="49"/>
        <v>1904.8064516129032</v>
      </c>
      <c r="AP118" s="110">
        <f t="shared" si="49"/>
        <v>2.8940000000000006</v>
      </c>
      <c r="AQ118" s="111">
        <f t="shared" si="49"/>
        <v>2.246</v>
      </c>
      <c r="AR118" s="216">
        <f t="shared" si="49"/>
        <v>77.57553343031033</v>
      </c>
      <c r="AS118" s="216">
        <f t="shared" si="49"/>
        <v>22.42446656968967</v>
      </c>
      <c r="AT118" s="113">
        <f t="shared" si="49"/>
        <v>1865.3548387096773</v>
      </c>
      <c r="AU118" s="114">
        <f t="shared" si="49"/>
        <v>2.266</v>
      </c>
      <c r="AV118" s="115">
        <f t="shared" si="49"/>
        <v>1.38</v>
      </c>
      <c r="AW118" s="216">
        <f t="shared" si="49"/>
        <v>60.970052220977195</v>
      </c>
      <c r="AX118" s="216">
        <f t="shared" si="49"/>
        <v>39.029947779022805</v>
      </c>
      <c r="AY118" s="208">
        <f t="shared" si="49"/>
        <v>54.872866359505316</v>
      </c>
      <c r="AZ118" s="97">
        <f t="shared" si="49"/>
        <v>78.249047619047616</v>
      </c>
      <c r="BA118" s="68">
        <f t="shared" si="49"/>
        <v>65.17</v>
      </c>
      <c r="BB118" s="68" t="str">
        <f t="shared" si="49"/>
        <v/>
      </c>
      <c r="BC118" s="68" t="str">
        <f t="shared" si="49"/>
        <v/>
      </c>
      <c r="BD118" s="68" t="str">
        <f t="shared" si="49"/>
        <v/>
      </c>
      <c r="BE118" s="15" t="str">
        <f>IFERROR(SUBTOTAL(1,BE85:BE115),"")</f>
        <v/>
      </c>
      <c r="BF118" s="212">
        <f t="shared" si="49"/>
        <v>20072.354838709678</v>
      </c>
      <c r="BG118" s="41">
        <f t="shared" si="49"/>
        <v>7935.1612903225805</v>
      </c>
      <c r="BH118" s="42" t="str">
        <f t="shared" si="49"/>
        <v/>
      </c>
      <c r="BI118" s="42" t="str">
        <f t="shared" si="49"/>
        <v/>
      </c>
      <c r="BJ118" s="42">
        <f t="shared" si="49"/>
        <v>8087.0645161290322</v>
      </c>
      <c r="BK118" s="42" t="str">
        <f t="shared" si="49"/>
        <v/>
      </c>
      <c r="BL118" s="42" t="str">
        <f t="shared" si="49"/>
        <v/>
      </c>
      <c r="BM118" s="15">
        <f t="shared" si="49"/>
        <v>4050.1290322580644</v>
      </c>
    </row>
    <row r="119" spans="1:65" ht="17.25" outlineLevel="1" thickBot="1">
      <c r="A119" s="224" t="s">
        <v>58</v>
      </c>
      <c r="B119" s="225"/>
      <c r="C119" s="226">
        <f>SUBTOTAL(9,C85:C115)</f>
        <v>11356598</v>
      </c>
      <c r="D119" s="227"/>
      <c r="E119" s="228"/>
      <c r="F119" s="228"/>
      <c r="G119" s="228"/>
      <c r="H119" s="228"/>
      <c r="I119" s="228"/>
      <c r="J119" s="228"/>
      <c r="K119" s="228"/>
      <c r="L119" s="228"/>
      <c r="M119" s="229"/>
      <c r="N119" s="230"/>
      <c r="O119" s="230"/>
      <c r="P119" s="230"/>
      <c r="Q119" s="230"/>
      <c r="R119" s="230"/>
      <c r="S119" s="230"/>
      <c r="T119" s="230"/>
      <c r="U119" s="230"/>
      <c r="V119" s="231"/>
      <c r="W119" s="232"/>
      <c r="X119" s="232"/>
      <c r="Y119" s="232"/>
      <c r="Z119" s="232"/>
      <c r="AA119" s="232"/>
      <c r="AB119" s="232"/>
      <c r="AC119" s="232"/>
      <c r="AD119" s="232"/>
      <c r="AE119" s="231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3">
        <f>SUBTOTAL(9,AO85:AO115)</f>
        <v>59049</v>
      </c>
      <c r="AP119" s="234"/>
      <c r="AQ119" s="235"/>
      <c r="AR119" s="236"/>
      <c r="AS119" s="236"/>
      <c r="AT119" s="237">
        <f>SUBTOTAL(9,AT85:AT115)</f>
        <v>57826</v>
      </c>
      <c r="AU119" s="238"/>
      <c r="AV119" s="239"/>
      <c r="AW119" s="236"/>
      <c r="AX119" s="236"/>
      <c r="AY119" s="227"/>
      <c r="AZ119" s="240"/>
      <c r="BA119" s="241"/>
      <c r="BB119" s="241"/>
      <c r="BC119" s="241"/>
      <c r="BD119" s="241"/>
      <c r="BE119" s="242">
        <f>SUBTOTAL(9,BE85:BE115)</f>
        <v>0</v>
      </c>
      <c r="BF119" s="243">
        <f t="shared" ref="BF119:BM119" si="50">SUBTOTAL(9,BF85:BF115)</f>
        <v>622243</v>
      </c>
      <c r="BG119" s="233">
        <f t="shared" si="50"/>
        <v>245990</v>
      </c>
      <c r="BH119" s="244">
        <f t="shared" si="50"/>
        <v>0</v>
      </c>
      <c r="BI119" s="244">
        <f t="shared" si="50"/>
        <v>0</v>
      </c>
      <c r="BJ119" s="244">
        <f t="shared" si="50"/>
        <v>250699</v>
      </c>
      <c r="BK119" s="244">
        <f t="shared" si="50"/>
        <v>0</v>
      </c>
      <c r="BL119" s="244">
        <f t="shared" si="50"/>
        <v>0</v>
      </c>
      <c r="BM119" s="242">
        <f t="shared" si="50"/>
        <v>125554</v>
      </c>
    </row>
    <row r="120" spans="1:65" outlineLevel="5">
      <c r="A120" s="21">
        <f t="shared" si="46"/>
        <v>4</v>
      </c>
      <c r="B120" s="33">
        <f>B115+1</f>
        <v>44652</v>
      </c>
      <c r="C120" s="207">
        <v>363308</v>
      </c>
      <c r="D120" s="64">
        <f t="shared" ref="D120:D149" si="51">IFERROR(ROUND(AVERAGE(E120:L120),1),"")</f>
        <v>30.8</v>
      </c>
      <c r="E120" s="12">
        <v>36</v>
      </c>
      <c r="F120" s="12">
        <v>30</v>
      </c>
      <c r="G120" s="12">
        <v>30</v>
      </c>
      <c r="H120" s="12">
        <v>29</v>
      </c>
      <c r="I120" s="12">
        <v>35</v>
      </c>
      <c r="J120" s="12">
        <v>29</v>
      </c>
      <c r="K120" s="12">
        <v>29</v>
      </c>
      <c r="L120" s="12">
        <v>28</v>
      </c>
      <c r="M120" s="74" t="str">
        <f t="shared" ref="M120:M149" si="52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20</v>
      </c>
      <c r="AO120" s="41">
        <v>2001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1901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>
        <v>77.58</v>
      </c>
      <c r="BA120" s="68"/>
      <c r="BB120" s="68"/>
      <c r="BC120" s="68"/>
      <c r="BD120" s="68"/>
      <c r="BE120" s="15"/>
      <c r="BF120" s="5">
        <f t="shared" ref="BF120:BF149" si="60">IF(SUM(BG120:BM120)=0,"",SUM(BG120:BM120))</f>
        <v>18323</v>
      </c>
      <c r="BG120" s="42">
        <v>8370</v>
      </c>
      <c r="BH120" s="42"/>
      <c r="BI120" s="42"/>
      <c r="BJ120" s="42">
        <v>5773</v>
      </c>
      <c r="BK120" s="42"/>
      <c r="BL120" s="42"/>
      <c r="BM120" s="42">
        <v>4180</v>
      </c>
    </row>
    <row r="121" spans="1:65" outlineLevel="5">
      <c r="A121" s="22">
        <f t="shared" si="46"/>
        <v>4</v>
      </c>
      <c r="B121" s="9">
        <f t="shared" si="45"/>
        <v>44653</v>
      </c>
      <c r="C121" s="207">
        <v>349687</v>
      </c>
      <c r="D121" s="64">
        <f t="shared" si="51"/>
        <v>31.3</v>
      </c>
      <c r="E121" s="12">
        <v>37</v>
      </c>
      <c r="F121" s="12">
        <v>31</v>
      </c>
      <c r="G121" s="12">
        <v>30</v>
      </c>
      <c r="H121" s="12">
        <v>29</v>
      </c>
      <c r="I121" s="12">
        <v>36</v>
      </c>
      <c r="J121" s="12">
        <v>30</v>
      </c>
      <c r="K121" s="12">
        <v>29</v>
      </c>
      <c r="L121" s="12">
        <v>28</v>
      </c>
      <c r="M121" s="74" t="str">
        <f t="shared" si="52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3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4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20</v>
      </c>
      <c r="AO121" s="41">
        <v>2005</v>
      </c>
      <c r="AP121" s="110"/>
      <c r="AQ121" s="111"/>
      <c r="AR121" s="126" t="str">
        <f t="shared" si="55"/>
        <v/>
      </c>
      <c r="AS121" s="126" t="str">
        <f t="shared" si="56"/>
        <v/>
      </c>
      <c r="AT121" s="127">
        <v>1895</v>
      </c>
      <c r="AU121" s="128"/>
      <c r="AV121" s="129"/>
      <c r="AW121" s="126" t="str">
        <f t="shared" si="57"/>
        <v/>
      </c>
      <c r="AX121" s="126" t="str">
        <f t="shared" si="58"/>
        <v/>
      </c>
      <c r="AY121" s="64" t="str">
        <f t="shared" si="59"/>
        <v/>
      </c>
      <c r="AZ121" s="97"/>
      <c r="BA121" s="68"/>
      <c r="BB121" s="68"/>
      <c r="BC121" s="68"/>
      <c r="BD121" s="68"/>
      <c r="BE121" s="15"/>
      <c r="BF121" s="5">
        <f t="shared" si="60"/>
        <v>21023</v>
      </c>
      <c r="BG121" s="42">
        <v>10060</v>
      </c>
      <c r="BH121" s="42"/>
      <c r="BI121" s="42"/>
      <c r="BJ121" s="42">
        <v>6783</v>
      </c>
      <c r="BK121" s="42"/>
      <c r="BL121" s="42"/>
      <c r="BM121" s="42">
        <v>4180</v>
      </c>
    </row>
    <row r="122" spans="1:65" outlineLevel="5">
      <c r="A122" s="22">
        <f t="shared" si="46"/>
        <v>4</v>
      </c>
      <c r="B122" s="9">
        <f t="shared" si="45"/>
        <v>44654</v>
      </c>
      <c r="C122" s="207">
        <v>327741</v>
      </c>
      <c r="D122" s="64">
        <f t="shared" si="51"/>
        <v>31.8</v>
      </c>
      <c r="E122" s="12">
        <v>37</v>
      </c>
      <c r="F122" s="12">
        <v>31</v>
      </c>
      <c r="G122" s="12">
        <v>31</v>
      </c>
      <c r="H122" s="12">
        <v>30</v>
      </c>
      <c r="I122" s="12">
        <v>36</v>
      </c>
      <c r="J122" s="12">
        <v>30</v>
      </c>
      <c r="K122" s="12">
        <v>30</v>
      </c>
      <c r="L122" s="12">
        <v>29</v>
      </c>
      <c r="M122" s="74" t="str">
        <f t="shared" si="52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20</v>
      </c>
      <c r="AO122" s="41">
        <v>1959</v>
      </c>
      <c r="AP122" s="110"/>
      <c r="AQ122" s="111"/>
      <c r="AR122" s="126" t="str">
        <f t="shared" si="55"/>
        <v/>
      </c>
      <c r="AS122" s="126" t="str">
        <f t="shared" si="56"/>
        <v/>
      </c>
      <c r="AT122" s="127">
        <v>1867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/>
      <c r="BA122" s="68"/>
      <c r="BB122" s="68"/>
      <c r="BC122" s="68"/>
      <c r="BD122" s="68"/>
      <c r="BE122" s="15"/>
      <c r="BF122" s="5">
        <f t="shared" si="60"/>
        <v>19017</v>
      </c>
      <c r="BG122" s="42">
        <v>8600</v>
      </c>
      <c r="BH122" s="42"/>
      <c r="BI122" s="42"/>
      <c r="BJ122" s="42">
        <v>5877</v>
      </c>
      <c r="BK122" s="42"/>
      <c r="BL122" s="42"/>
      <c r="BM122" s="42">
        <v>4540</v>
      </c>
    </row>
    <row r="123" spans="1:65" outlineLevel="5">
      <c r="A123" s="22">
        <f t="shared" si="46"/>
        <v>4</v>
      </c>
      <c r="B123" s="9">
        <f t="shared" si="45"/>
        <v>44655</v>
      </c>
      <c r="C123" s="207">
        <v>351176</v>
      </c>
      <c r="D123" s="64">
        <f t="shared" si="51"/>
        <v>32</v>
      </c>
      <c r="E123" s="12">
        <v>38</v>
      </c>
      <c r="F123" s="12">
        <v>31</v>
      </c>
      <c r="G123" s="12">
        <v>31</v>
      </c>
      <c r="H123" s="12">
        <v>30</v>
      </c>
      <c r="I123" s="12">
        <v>37</v>
      </c>
      <c r="J123" s="12">
        <v>30</v>
      </c>
      <c r="K123" s="12">
        <v>30</v>
      </c>
      <c r="L123" s="12">
        <v>29</v>
      </c>
      <c r="M123" s="74" t="str">
        <f t="shared" si="52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21</v>
      </c>
      <c r="AO123" s="41">
        <v>1916</v>
      </c>
      <c r="AP123" s="110"/>
      <c r="AQ123" s="111"/>
      <c r="AR123" s="126" t="str">
        <f t="shared" si="55"/>
        <v/>
      </c>
      <c r="AS123" s="126" t="str">
        <f t="shared" si="56"/>
        <v/>
      </c>
      <c r="AT123" s="127">
        <v>1946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79.790000000000006</v>
      </c>
      <c r="BA123" s="68"/>
      <c r="BB123" s="68"/>
      <c r="BC123" s="68"/>
      <c r="BD123" s="68"/>
      <c r="BE123" s="15"/>
      <c r="BF123" s="5">
        <f t="shared" si="60"/>
        <v>18061</v>
      </c>
      <c r="BG123" s="42">
        <v>6980</v>
      </c>
      <c r="BH123" s="42"/>
      <c r="BI123" s="42"/>
      <c r="BJ123" s="42">
        <v>6561</v>
      </c>
      <c r="BK123" s="42"/>
      <c r="BL123" s="42"/>
      <c r="BM123" s="42">
        <v>4520</v>
      </c>
    </row>
    <row r="124" spans="1:65" outlineLevel="5">
      <c r="A124" s="22">
        <f t="shared" si="46"/>
        <v>4</v>
      </c>
      <c r="B124" s="9">
        <f t="shared" si="45"/>
        <v>44656</v>
      </c>
      <c r="C124" s="207">
        <v>365124</v>
      </c>
      <c r="D124" s="64">
        <f t="shared" si="51"/>
        <v>31.8</v>
      </c>
      <c r="E124" s="12">
        <v>37</v>
      </c>
      <c r="F124" s="12">
        <v>31</v>
      </c>
      <c r="G124" s="12">
        <v>31</v>
      </c>
      <c r="H124" s="12">
        <v>30</v>
      </c>
      <c r="I124" s="12">
        <v>36</v>
      </c>
      <c r="J124" s="12">
        <v>30</v>
      </c>
      <c r="K124" s="12">
        <v>30</v>
      </c>
      <c r="L124" s="12">
        <v>29</v>
      </c>
      <c r="M124" s="74" t="str">
        <f t="shared" si="52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18</v>
      </c>
      <c r="AO124" s="41">
        <v>2169</v>
      </c>
      <c r="AP124" s="110"/>
      <c r="AQ124" s="111"/>
      <c r="AR124" s="126" t="str">
        <f t="shared" si="55"/>
        <v/>
      </c>
      <c r="AS124" s="126" t="str">
        <f t="shared" si="56"/>
        <v/>
      </c>
      <c r="AT124" s="127">
        <v>2044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78.45</v>
      </c>
      <c r="BA124" s="68"/>
      <c r="BB124" s="68"/>
      <c r="BC124" s="68"/>
      <c r="BD124" s="68"/>
      <c r="BE124" s="15"/>
      <c r="BF124" s="5">
        <f t="shared" si="60"/>
        <v>21087</v>
      </c>
      <c r="BG124" s="42">
        <v>6900</v>
      </c>
      <c r="BH124" s="42"/>
      <c r="BI124" s="42"/>
      <c r="BJ124" s="42">
        <v>9717</v>
      </c>
      <c r="BK124" s="42"/>
      <c r="BL124" s="42"/>
      <c r="BM124" s="42">
        <v>4470</v>
      </c>
    </row>
    <row r="125" spans="1:65" outlineLevel="5">
      <c r="A125" s="22">
        <f t="shared" si="46"/>
        <v>4</v>
      </c>
      <c r="B125" s="9">
        <f t="shared" si="45"/>
        <v>44657</v>
      </c>
      <c r="C125" s="207">
        <v>366005</v>
      </c>
      <c r="D125" s="64">
        <f t="shared" si="51"/>
        <v>32</v>
      </c>
      <c r="E125" s="12">
        <v>37</v>
      </c>
      <c r="F125" s="12">
        <v>32</v>
      </c>
      <c r="G125" s="12">
        <v>31</v>
      </c>
      <c r="H125" s="12">
        <v>30</v>
      </c>
      <c r="I125" s="12">
        <v>36</v>
      </c>
      <c r="J125" s="12">
        <v>31</v>
      </c>
      <c r="K125" s="12">
        <v>30</v>
      </c>
      <c r="L125" s="12">
        <v>29</v>
      </c>
      <c r="M125" s="74" t="str">
        <f t="shared" si="52"/>
        <v/>
      </c>
      <c r="N125" s="83"/>
      <c r="O125" s="83"/>
      <c r="P125" s="83"/>
      <c r="Q125" s="83"/>
      <c r="R125" s="83"/>
      <c r="S125" s="83"/>
      <c r="T125" s="83"/>
      <c r="U125" s="83"/>
      <c r="V125" s="5" t="str">
        <f t="shared" si="53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4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19</v>
      </c>
      <c r="AO125" s="41">
        <v>2132</v>
      </c>
      <c r="AP125" s="110"/>
      <c r="AQ125" s="111"/>
      <c r="AR125" s="126" t="str">
        <f t="shared" si="55"/>
        <v/>
      </c>
      <c r="AS125" s="126" t="str">
        <f t="shared" si="56"/>
        <v/>
      </c>
      <c r="AT125" s="127">
        <v>1987</v>
      </c>
      <c r="AU125" s="128"/>
      <c r="AV125" s="129"/>
      <c r="AW125" s="126" t="str">
        <f t="shared" si="57"/>
        <v/>
      </c>
      <c r="AX125" s="126" t="str">
        <f t="shared" si="58"/>
        <v/>
      </c>
      <c r="AY125" s="64" t="str">
        <f t="shared" si="59"/>
        <v/>
      </c>
      <c r="AZ125" s="97">
        <v>79.53</v>
      </c>
      <c r="BA125" s="68"/>
      <c r="BB125" s="68"/>
      <c r="BC125" s="68"/>
      <c r="BD125" s="68"/>
      <c r="BE125" s="15"/>
      <c r="BF125" s="5">
        <f t="shared" si="60"/>
        <v>19696</v>
      </c>
      <c r="BG125" s="42">
        <v>7090</v>
      </c>
      <c r="BH125" s="42"/>
      <c r="BI125" s="42"/>
      <c r="BJ125" s="42">
        <v>7866</v>
      </c>
      <c r="BK125" s="42"/>
      <c r="BL125" s="42"/>
      <c r="BM125" s="42">
        <v>4740</v>
      </c>
    </row>
    <row r="126" spans="1:65" outlineLevel="5">
      <c r="A126" s="22">
        <f t="shared" si="46"/>
        <v>4</v>
      </c>
      <c r="B126" s="9">
        <f t="shared" si="45"/>
        <v>44658</v>
      </c>
      <c r="C126" s="207">
        <v>359021</v>
      </c>
      <c r="D126" s="64">
        <f t="shared" si="51"/>
        <v>32</v>
      </c>
      <c r="E126" s="12">
        <v>37</v>
      </c>
      <c r="F126" s="12">
        <v>32</v>
      </c>
      <c r="G126" s="12">
        <v>31</v>
      </c>
      <c r="H126" s="12">
        <v>30</v>
      </c>
      <c r="I126" s="12">
        <v>36</v>
      </c>
      <c r="J126" s="12">
        <v>31</v>
      </c>
      <c r="K126" s="12">
        <v>30</v>
      </c>
      <c r="L126" s="12">
        <v>29</v>
      </c>
      <c r="M126" s="74">
        <f t="shared" si="52"/>
        <v>7.1</v>
      </c>
      <c r="N126" s="83">
        <v>7.05</v>
      </c>
      <c r="O126" s="83">
        <v>7.02</v>
      </c>
      <c r="P126" s="83">
        <v>6.93</v>
      </c>
      <c r="Q126" s="83">
        <v>7.05</v>
      </c>
      <c r="R126" s="83">
        <v>7.28</v>
      </c>
      <c r="S126" s="83">
        <v>7.08</v>
      </c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20</v>
      </c>
      <c r="AO126" s="41">
        <v>1992</v>
      </c>
      <c r="AP126" s="110">
        <v>2.5</v>
      </c>
      <c r="AQ126" s="111">
        <v>1.96</v>
      </c>
      <c r="AR126" s="126">
        <f t="shared" si="55"/>
        <v>78.400000000000006</v>
      </c>
      <c r="AS126" s="126">
        <f t="shared" si="56"/>
        <v>21.599999999999994</v>
      </c>
      <c r="AT126" s="127">
        <v>1911</v>
      </c>
      <c r="AU126" s="128">
        <v>2.1</v>
      </c>
      <c r="AV126" s="129">
        <v>1.3</v>
      </c>
      <c r="AW126" s="126">
        <f t="shared" si="57"/>
        <v>61.904761904761905</v>
      </c>
      <c r="AX126" s="126">
        <f t="shared" si="58"/>
        <v>38.095238095238095</v>
      </c>
      <c r="AY126" s="64">
        <f t="shared" si="59"/>
        <v>55.229591836734706</v>
      </c>
      <c r="AZ126" s="97">
        <v>78.25</v>
      </c>
      <c r="BA126" s="68"/>
      <c r="BB126" s="68"/>
      <c r="BC126" s="68"/>
      <c r="BD126" s="68"/>
      <c r="BE126" s="15"/>
      <c r="BF126" s="5">
        <f t="shared" si="60"/>
        <v>18381</v>
      </c>
      <c r="BG126" s="42">
        <v>7470</v>
      </c>
      <c r="BH126" s="42"/>
      <c r="BI126" s="42"/>
      <c r="BJ126" s="42">
        <v>5991</v>
      </c>
      <c r="BK126" s="42"/>
      <c r="BL126" s="42"/>
      <c r="BM126" s="42">
        <v>4920</v>
      </c>
    </row>
    <row r="127" spans="1:65" outlineLevel="5">
      <c r="A127" s="22">
        <f t="shared" si="46"/>
        <v>4</v>
      </c>
      <c r="B127" s="9">
        <f t="shared" si="45"/>
        <v>44659</v>
      </c>
      <c r="C127" s="207">
        <v>362093</v>
      </c>
      <c r="D127" s="64">
        <f t="shared" si="51"/>
        <v>32</v>
      </c>
      <c r="E127" s="12">
        <v>37</v>
      </c>
      <c r="F127" s="12">
        <v>32</v>
      </c>
      <c r="G127" s="12">
        <v>31</v>
      </c>
      <c r="H127" s="12">
        <v>30</v>
      </c>
      <c r="I127" s="12">
        <v>36</v>
      </c>
      <c r="J127" s="12">
        <v>31</v>
      </c>
      <c r="K127" s="12">
        <v>30</v>
      </c>
      <c r="L127" s="12">
        <v>29</v>
      </c>
      <c r="M127" s="74" t="str">
        <f t="shared" si="52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20</v>
      </c>
      <c r="AO127" s="41">
        <v>2029</v>
      </c>
      <c r="AP127" s="110"/>
      <c r="AQ127" s="111"/>
      <c r="AR127" s="126" t="str">
        <f t="shared" si="55"/>
        <v/>
      </c>
      <c r="AS127" s="126" t="str">
        <f t="shared" si="56"/>
        <v/>
      </c>
      <c r="AT127" s="127">
        <v>1945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>
        <v>79.98</v>
      </c>
      <c r="BA127" s="68"/>
      <c r="BB127" s="68"/>
      <c r="BC127" s="68"/>
      <c r="BD127" s="68"/>
      <c r="BE127" s="15"/>
      <c r="BF127" s="5">
        <f t="shared" si="60"/>
        <v>19230</v>
      </c>
      <c r="BG127" s="42">
        <v>8470</v>
      </c>
      <c r="BH127" s="42"/>
      <c r="BI127" s="42"/>
      <c r="BJ127" s="42">
        <v>6000</v>
      </c>
      <c r="BK127" s="42"/>
      <c r="BL127" s="42"/>
      <c r="BM127" s="42">
        <v>4760</v>
      </c>
    </row>
    <row r="128" spans="1:65" outlineLevel="5">
      <c r="A128" s="22">
        <f t="shared" si="46"/>
        <v>4</v>
      </c>
      <c r="B128" s="9">
        <f t="shared" si="45"/>
        <v>44660</v>
      </c>
      <c r="C128" s="207">
        <v>358402</v>
      </c>
      <c r="D128" s="64">
        <f t="shared" si="51"/>
        <v>32.5</v>
      </c>
      <c r="E128" s="12">
        <v>38</v>
      </c>
      <c r="F128" s="12">
        <v>32</v>
      </c>
      <c r="G128" s="12">
        <v>31</v>
      </c>
      <c r="H128" s="12">
        <v>31</v>
      </c>
      <c r="I128" s="12">
        <v>37</v>
      </c>
      <c r="J128" s="12">
        <v>31</v>
      </c>
      <c r="K128" s="12">
        <v>30</v>
      </c>
      <c r="L128" s="12">
        <v>30</v>
      </c>
      <c r="M128" s="74" t="str">
        <f t="shared" si="52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20</v>
      </c>
      <c r="AO128" s="41">
        <v>1974</v>
      </c>
      <c r="AP128" s="110"/>
      <c r="AQ128" s="111"/>
      <c r="AR128" s="126" t="str">
        <f t="shared" si="55"/>
        <v/>
      </c>
      <c r="AS128" s="126" t="str">
        <f t="shared" si="56"/>
        <v/>
      </c>
      <c r="AT128" s="127">
        <v>2069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/>
      <c r="BA128" s="68"/>
      <c r="BB128" s="68"/>
      <c r="BC128" s="68"/>
      <c r="BD128" s="68"/>
      <c r="BE128" s="15"/>
      <c r="BF128" s="5">
        <f t="shared" si="60"/>
        <v>19717</v>
      </c>
      <c r="BG128" s="42">
        <v>8480</v>
      </c>
      <c r="BH128" s="42"/>
      <c r="BI128" s="42"/>
      <c r="BJ128" s="42">
        <v>6037</v>
      </c>
      <c r="BK128" s="42"/>
      <c r="BL128" s="42"/>
      <c r="BM128" s="42">
        <v>5200</v>
      </c>
    </row>
    <row r="129" spans="1:65" outlineLevel="5">
      <c r="A129" s="22">
        <f t="shared" si="46"/>
        <v>4</v>
      </c>
      <c r="B129" s="9">
        <f t="shared" si="45"/>
        <v>44661</v>
      </c>
      <c r="C129" s="207">
        <v>342756</v>
      </c>
      <c r="D129" s="64">
        <f t="shared" si="51"/>
        <v>32.5</v>
      </c>
      <c r="E129" s="12">
        <v>38</v>
      </c>
      <c r="F129" s="12">
        <v>32</v>
      </c>
      <c r="G129" s="12">
        <v>31</v>
      </c>
      <c r="H129" s="12">
        <v>31</v>
      </c>
      <c r="I129" s="12">
        <v>37</v>
      </c>
      <c r="J129" s="12">
        <v>31</v>
      </c>
      <c r="K129" s="12">
        <v>30</v>
      </c>
      <c r="L129" s="12">
        <v>30</v>
      </c>
      <c r="M129" s="74" t="str">
        <f t="shared" si="52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20</v>
      </c>
      <c r="AO129" s="41">
        <v>1951</v>
      </c>
      <c r="AP129" s="110"/>
      <c r="AQ129" s="111"/>
      <c r="AR129" s="126" t="str">
        <f t="shared" si="55"/>
        <v/>
      </c>
      <c r="AS129" s="126" t="str">
        <f t="shared" si="56"/>
        <v/>
      </c>
      <c r="AT129" s="127">
        <v>1994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/>
      <c r="BA129" s="68"/>
      <c r="BB129" s="68"/>
      <c r="BC129" s="68"/>
      <c r="BD129" s="68"/>
      <c r="BE129" s="15"/>
      <c r="BF129" s="5">
        <f t="shared" si="60"/>
        <v>19344</v>
      </c>
      <c r="BG129" s="42">
        <v>8490</v>
      </c>
      <c r="BH129" s="42"/>
      <c r="BI129" s="42"/>
      <c r="BJ129" s="42">
        <v>6074</v>
      </c>
      <c r="BK129" s="42"/>
      <c r="BL129" s="42"/>
      <c r="BM129" s="42">
        <v>4780</v>
      </c>
    </row>
    <row r="130" spans="1:65" outlineLevel="5">
      <c r="A130" s="22">
        <f t="shared" si="46"/>
        <v>4</v>
      </c>
      <c r="B130" s="9">
        <f t="shared" si="45"/>
        <v>44662</v>
      </c>
      <c r="C130" s="207">
        <v>373338</v>
      </c>
      <c r="D130" s="64">
        <f t="shared" si="51"/>
        <v>32.5</v>
      </c>
      <c r="E130" s="12">
        <v>38</v>
      </c>
      <c r="F130" s="12">
        <v>32</v>
      </c>
      <c r="G130" s="12">
        <v>31</v>
      </c>
      <c r="H130" s="12">
        <v>31</v>
      </c>
      <c r="I130" s="12">
        <v>37</v>
      </c>
      <c r="J130" s="12">
        <v>31</v>
      </c>
      <c r="K130" s="12">
        <v>30</v>
      </c>
      <c r="L130" s="12">
        <v>30</v>
      </c>
      <c r="M130" s="74" t="str">
        <f t="shared" si="52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3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4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22</v>
      </c>
      <c r="AO130" s="41">
        <v>1787</v>
      </c>
      <c r="AP130" s="110"/>
      <c r="AQ130" s="111"/>
      <c r="AR130" s="126" t="str">
        <f t="shared" si="55"/>
        <v/>
      </c>
      <c r="AS130" s="126" t="str">
        <f t="shared" si="56"/>
        <v/>
      </c>
      <c r="AT130" s="127">
        <v>1974</v>
      </c>
      <c r="AU130" s="128"/>
      <c r="AV130" s="129"/>
      <c r="AW130" s="126" t="str">
        <f t="shared" si="57"/>
        <v/>
      </c>
      <c r="AX130" s="126" t="str">
        <f t="shared" si="58"/>
        <v/>
      </c>
      <c r="AY130" s="64" t="str">
        <f t="shared" si="59"/>
        <v/>
      </c>
      <c r="AZ130" s="97">
        <v>79.19</v>
      </c>
      <c r="BA130" s="68"/>
      <c r="BB130" s="68"/>
      <c r="BC130" s="68"/>
      <c r="BD130" s="68"/>
      <c r="BE130" s="15"/>
      <c r="BF130" s="5">
        <f t="shared" si="60"/>
        <v>18649</v>
      </c>
      <c r="BG130" s="42">
        <v>7760</v>
      </c>
      <c r="BH130" s="42"/>
      <c r="BI130" s="42"/>
      <c r="BJ130" s="42">
        <v>6059</v>
      </c>
      <c r="BK130" s="42"/>
      <c r="BL130" s="42"/>
      <c r="BM130" s="42">
        <v>4830</v>
      </c>
    </row>
    <row r="131" spans="1:65" outlineLevel="5">
      <c r="A131" s="22">
        <f t="shared" si="46"/>
        <v>4</v>
      </c>
      <c r="B131" s="9">
        <f t="shared" si="45"/>
        <v>44663</v>
      </c>
      <c r="C131" s="207">
        <v>368756</v>
      </c>
      <c r="D131" s="64">
        <f t="shared" si="51"/>
        <v>32.799999999999997</v>
      </c>
      <c r="E131" s="12">
        <v>38</v>
      </c>
      <c r="F131" s="12">
        <v>33</v>
      </c>
      <c r="G131" s="12">
        <v>31</v>
      </c>
      <c r="H131" s="12">
        <v>31</v>
      </c>
      <c r="I131" s="12">
        <v>37</v>
      </c>
      <c r="J131" s="12">
        <v>32</v>
      </c>
      <c r="K131" s="12">
        <v>30</v>
      </c>
      <c r="L131" s="12">
        <v>30</v>
      </c>
      <c r="M131" s="74" t="str">
        <f t="shared" si="52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19</v>
      </c>
      <c r="AO131" s="41">
        <v>2052</v>
      </c>
      <c r="AP131" s="110"/>
      <c r="AQ131" s="111"/>
      <c r="AR131" s="126" t="str">
        <f t="shared" si="55"/>
        <v/>
      </c>
      <c r="AS131" s="126" t="str">
        <f t="shared" si="56"/>
        <v/>
      </c>
      <c r="AT131" s="127">
        <v>2146</v>
      </c>
      <c r="AU131" s="128"/>
      <c r="AV131" s="129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>
        <v>80.64</v>
      </c>
      <c r="BA131" s="68"/>
      <c r="BB131" s="68"/>
      <c r="BC131" s="68"/>
      <c r="BD131" s="68"/>
      <c r="BE131" s="15"/>
      <c r="BF131" s="5">
        <f t="shared" si="60"/>
        <v>18002</v>
      </c>
      <c r="BG131" s="42">
        <v>6930</v>
      </c>
      <c r="BH131" s="42"/>
      <c r="BI131" s="42"/>
      <c r="BJ131" s="42">
        <v>6032</v>
      </c>
      <c r="BK131" s="42"/>
      <c r="BL131" s="42"/>
      <c r="BM131" s="42">
        <v>5040</v>
      </c>
    </row>
    <row r="132" spans="1:65" outlineLevel="5">
      <c r="A132" s="22">
        <f t="shared" si="46"/>
        <v>4</v>
      </c>
      <c r="B132" s="9">
        <f t="shared" si="45"/>
        <v>44664</v>
      </c>
      <c r="C132" s="207">
        <v>363627</v>
      </c>
      <c r="D132" s="64">
        <f t="shared" si="51"/>
        <v>33</v>
      </c>
      <c r="E132" s="12">
        <v>38</v>
      </c>
      <c r="F132" s="12">
        <v>33</v>
      </c>
      <c r="G132" s="12">
        <v>32</v>
      </c>
      <c r="H132" s="12">
        <v>31</v>
      </c>
      <c r="I132" s="12">
        <v>37</v>
      </c>
      <c r="J132" s="12">
        <v>32</v>
      </c>
      <c r="K132" s="12">
        <v>31</v>
      </c>
      <c r="L132" s="12">
        <v>30</v>
      </c>
      <c r="M132" s="74" t="str">
        <f t="shared" si="52"/>
        <v/>
      </c>
      <c r="N132" s="83"/>
      <c r="O132" s="83"/>
      <c r="P132" s="83"/>
      <c r="Q132" s="83"/>
      <c r="R132" s="83"/>
      <c r="S132" s="83"/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19</v>
      </c>
      <c r="AO132" s="41">
        <v>2048</v>
      </c>
      <c r="AP132" s="110"/>
      <c r="AQ132" s="111"/>
      <c r="AR132" s="126" t="str">
        <f t="shared" si="55"/>
        <v/>
      </c>
      <c r="AS132" s="126" t="str">
        <f t="shared" si="56"/>
        <v/>
      </c>
      <c r="AT132" s="127">
        <v>2109</v>
      </c>
      <c r="AU132" s="128"/>
      <c r="AV132" s="129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>
        <v>80.239999999999995</v>
      </c>
      <c r="BA132" s="68"/>
      <c r="BB132" s="68"/>
      <c r="BC132" s="68"/>
      <c r="BD132" s="68"/>
      <c r="BE132" s="15"/>
      <c r="BF132" s="5">
        <f t="shared" si="60"/>
        <v>18747</v>
      </c>
      <c r="BG132" s="42">
        <v>7510</v>
      </c>
      <c r="BH132" s="42"/>
      <c r="BI132" s="42"/>
      <c r="BJ132" s="42">
        <v>6387</v>
      </c>
      <c r="BK132" s="42"/>
      <c r="BL132" s="42"/>
      <c r="BM132" s="42">
        <v>4850</v>
      </c>
    </row>
    <row r="133" spans="1:65" outlineLevel="5">
      <c r="A133" s="22">
        <f t="shared" si="46"/>
        <v>4</v>
      </c>
      <c r="B133" s="9">
        <f t="shared" si="45"/>
        <v>44665</v>
      </c>
      <c r="C133" s="207">
        <v>364450</v>
      </c>
      <c r="D133" s="64">
        <f t="shared" si="51"/>
        <v>33</v>
      </c>
      <c r="E133" s="12">
        <v>38</v>
      </c>
      <c r="F133" s="12">
        <v>33</v>
      </c>
      <c r="G133" s="12">
        <v>32</v>
      </c>
      <c r="H133" s="12">
        <v>31</v>
      </c>
      <c r="I133" s="12">
        <v>37</v>
      </c>
      <c r="J133" s="12">
        <v>32</v>
      </c>
      <c r="K133" s="12">
        <v>31</v>
      </c>
      <c r="L133" s="12">
        <v>30</v>
      </c>
      <c r="M133" s="74" t="str">
        <f t="shared" si="52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18</v>
      </c>
      <c r="AO133" s="41">
        <v>2265</v>
      </c>
      <c r="AP133" s="110"/>
      <c r="AQ133" s="111"/>
      <c r="AR133" s="126" t="str">
        <f t="shared" si="55"/>
        <v/>
      </c>
      <c r="AS133" s="126" t="str">
        <f t="shared" si="56"/>
        <v/>
      </c>
      <c r="AT133" s="127">
        <v>2188</v>
      </c>
      <c r="AU133" s="128"/>
      <c r="AV133" s="129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>
        <v>78.260000000000005</v>
      </c>
      <c r="BA133" s="68"/>
      <c r="BB133" s="68"/>
      <c r="BC133" s="68"/>
      <c r="BD133" s="68"/>
      <c r="BE133" s="15"/>
      <c r="BF133" s="5">
        <f t="shared" si="60"/>
        <v>20062</v>
      </c>
      <c r="BG133" s="42">
        <v>8440</v>
      </c>
      <c r="BH133" s="42"/>
      <c r="BI133" s="42"/>
      <c r="BJ133" s="42">
        <v>6772</v>
      </c>
      <c r="BK133" s="42"/>
      <c r="BL133" s="42"/>
      <c r="BM133" s="42">
        <v>4850</v>
      </c>
    </row>
    <row r="134" spans="1:65" outlineLevel="5">
      <c r="A134" s="22">
        <f t="shared" si="46"/>
        <v>4</v>
      </c>
      <c r="B134" s="9">
        <f t="shared" si="45"/>
        <v>44666</v>
      </c>
      <c r="C134" s="207">
        <v>353383</v>
      </c>
      <c r="D134" s="64">
        <f t="shared" si="51"/>
        <v>33</v>
      </c>
      <c r="E134" s="12">
        <v>38</v>
      </c>
      <c r="F134" s="12">
        <v>33</v>
      </c>
      <c r="G134" s="12">
        <v>32</v>
      </c>
      <c r="H134" s="12">
        <v>31</v>
      </c>
      <c r="I134" s="12">
        <v>37</v>
      </c>
      <c r="J134" s="12">
        <v>32</v>
      </c>
      <c r="K134" s="12">
        <v>31</v>
      </c>
      <c r="L134" s="12">
        <v>30</v>
      </c>
      <c r="M134" s="74">
        <f t="shared" si="52"/>
        <v>7</v>
      </c>
      <c r="N134" s="83">
        <v>7.12</v>
      </c>
      <c r="O134" s="83">
        <v>7.01</v>
      </c>
      <c r="P134" s="83">
        <v>6.98</v>
      </c>
      <c r="Q134" s="83">
        <v>7.03</v>
      </c>
      <c r="R134" s="83">
        <v>6.98</v>
      </c>
      <c r="S134" s="83">
        <v>7.02</v>
      </c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18</v>
      </c>
      <c r="AO134" s="41">
        <v>2264</v>
      </c>
      <c r="AP134" s="110">
        <v>2.46</v>
      </c>
      <c r="AQ134" s="111">
        <v>1.91</v>
      </c>
      <c r="AR134" s="126">
        <f t="shared" si="55"/>
        <v>77.642276422764226</v>
      </c>
      <c r="AS134" s="126">
        <f t="shared" si="56"/>
        <v>22.357723577235774</v>
      </c>
      <c r="AT134" s="127">
        <v>2150</v>
      </c>
      <c r="AU134" s="128">
        <v>1.81</v>
      </c>
      <c r="AV134" s="129">
        <v>1.1399999999999999</v>
      </c>
      <c r="AW134" s="126">
        <f t="shared" si="57"/>
        <v>62.983425414364632</v>
      </c>
      <c r="AX134" s="126">
        <f t="shared" si="58"/>
        <v>37.016574585635368</v>
      </c>
      <c r="AY134" s="64">
        <f t="shared" si="59"/>
        <v>51.004141595686512</v>
      </c>
      <c r="AZ134" s="97">
        <v>79.569999999999993</v>
      </c>
      <c r="BA134" s="68"/>
      <c r="BB134" s="68"/>
      <c r="BC134" s="68"/>
      <c r="BD134" s="68"/>
      <c r="BE134" s="15"/>
      <c r="BF134" s="5">
        <f t="shared" si="60"/>
        <v>20018</v>
      </c>
      <c r="BG134" s="42">
        <v>8470</v>
      </c>
      <c r="BH134" s="42"/>
      <c r="BI134" s="42"/>
      <c r="BJ134" s="42">
        <v>6848</v>
      </c>
      <c r="BK134" s="42"/>
      <c r="BL134" s="42"/>
      <c r="BM134" s="42">
        <v>4700</v>
      </c>
    </row>
    <row r="135" spans="1:65" outlineLevel="5">
      <c r="A135" s="22">
        <f t="shared" si="46"/>
        <v>4</v>
      </c>
      <c r="B135" s="9">
        <f t="shared" si="45"/>
        <v>44667</v>
      </c>
      <c r="C135" s="207">
        <v>335411</v>
      </c>
      <c r="D135" s="64">
        <f t="shared" si="51"/>
        <v>33</v>
      </c>
      <c r="E135" s="12">
        <v>38</v>
      </c>
      <c r="F135" s="12">
        <v>33</v>
      </c>
      <c r="G135" s="12">
        <v>32</v>
      </c>
      <c r="H135" s="12">
        <v>31</v>
      </c>
      <c r="I135" s="12">
        <v>37</v>
      </c>
      <c r="J135" s="12">
        <v>32</v>
      </c>
      <c r="K135" s="12">
        <v>31</v>
      </c>
      <c r="L135" s="12">
        <v>30</v>
      </c>
      <c r="M135" s="74" t="str">
        <f t="shared" si="52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17</v>
      </c>
      <c r="AO135" s="41">
        <v>2337</v>
      </c>
      <c r="AP135" s="110"/>
      <c r="AQ135" s="111"/>
      <c r="AR135" s="126" t="str">
        <f t="shared" si="55"/>
        <v/>
      </c>
      <c r="AS135" s="126" t="str">
        <f t="shared" si="56"/>
        <v/>
      </c>
      <c r="AT135" s="127">
        <v>2150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/>
      <c r="BA135" s="68"/>
      <c r="BB135" s="68"/>
      <c r="BC135" s="68"/>
      <c r="BD135" s="68"/>
      <c r="BE135" s="15"/>
      <c r="BF135" s="5">
        <f t="shared" si="60"/>
        <v>20020</v>
      </c>
      <c r="BG135" s="42">
        <v>8280</v>
      </c>
      <c r="BH135" s="42"/>
      <c r="BI135" s="42"/>
      <c r="BJ135" s="42">
        <v>6660</v>
      </c>
      <c r="BK135" s="42"/>
      <c r="BL135" s="42"/>
      <c r="BM135" s="42">
        <v>5080</v>
      </c>
    </row>
    <row r="136" spans="1:65" outlineLevel="5">
      <c r="A136" s="22">
        <f t="shared" si="46"/>
        <v>4</v>
      </c>
      <c r="B136" s="9">
        <f t="shared" si="45"/>
        <v>44668</v>
      </c>
      <c r="C136" s="207">
        <v>322052</v>
      </c>
      <c r="D136" s="64">
        <f t="shared" si="51"/>
        <v>33</v>
      </c>
      <c r="E136" s="12">
        <v>38</v>
      </c>
      <c r="F136" s="12">
        <v>33</v>
      </c>
      <c r="G136" s="12">
        <v>32</v>
      </c>
      <c r="H136" s="12">
        <v>31</v>
      </c>
      <c r="I136" s="12">
        <v>37</v>
      </c>
      <c r="J136" s="12">
        <v>32</v>
      </c>
      <c r="K136" s="12">
        <v>31</v>
      </c>
      <c r="L136" s="12">
        <v>30</v>
      </c>
      <c r="M136" s="74" t="str">
        <f t="shared" si="52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17</v>
      </c>
      <c r="AO136" s="41">
        <v>2414</v>
      </c>
      <c r="AP136" s="110"/>
      <c r="AQ136" s="111"/>
      <c r="AR136" s="126" t="str">
        <f t="shared" si="55"/>
        <v/>
      </c>
      <c r="AS136" s="126" t="str">
        <f t="shared" si="56"/>
        <v/>
      </c>
      <c r="AT136" s="127">
        <v>2140</v>
      </c>
      <c r="AU136" s="128"/>
      <c r="AV136" s="129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/>
      <c r="BA136" s="68"/>
      <c r="BB136" s="68"/>
      <c r="BC136" s="68"/>
      <c r="BD136" s="68"/>
      <c r="BE136" s="15"/>
      <c r="BF136" s="5">
        <f t="shared" si="60"/>
        <v>18704</v>
      </c>
      <c r="BG136" s="42">
        <v>6920</v>
      </c>
      <c r="BH136" s="42"/>
      <c r="BI136" s="42"/>
      <c r="BJ136" s="42">
        <v>6944</v>
      </c>
      <c r="BK136" s="42"/>
      <c r="BL136" s="42"/>
      <c r="BM136" s="42">
        <v>4840</v>
      </c>
    </row>
    <row r="137" spans="1:65" outlineLevel="5">
      <c r="A137" s="22">
        <f t="shared" si="46"/>
        <v>4</v>
      </c>
      <c r="B137" s="9">
        <f t="shared" si="45"/>
        <v>44669</v>
      </c>
      <c r="C137" s="207">
        <v>341190</v>
      </c>
      <c r="D137" s="64">
        <f t="shared" si="51"/>
        <v>33</v>
      </c>
      <c r="E137" s="12">
        <v>38</v>
      </c>
      <c r="F137" s="12">
        <v>33</v>
      </c>
      <c r="G137" s="12">
        <v>32</v>
      </c>
      <c r="H137" s="12">
        <v>31</v>
      </c>
      <c r="I137" s="12">
        <v>37</v>
      </c>
      <c r="J137" s="12">
        <v>32</v>
      </c>
      <c r="K137" s="12">
        <v>31</v>
      </c>
      <c r="L137" s="12">
        <v>30</v>
      </c>
      <c r="M137" s="74" t="str">
        <f t="shared" si="52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18</v>
      </c>
      <c r="AO137" s="41">
        <v>2156</v>
      </c>
      <c r="AP137" s="110"/>
      <c r="AQ137" s="111"/>
      <c r="AR137" s="126" t="str">
        <f t="shared" si="55"/>
        <v/>
      </c>
      <c r="AS137" s="126" t="str">
        <f t="shared" si="56"/>
        <v/>
      </c>
      <c r="AT137" s="127">
        <v>2140</v>
      </c>
      <c r="AU137" s="128"/>
      <c r="AV137" s="129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>
        <v>77.709999999999994</v>
      </c>
      <c r="BA137" s="68"/>
      <c r="BB137" s="68"/>
      <c r="BC137" s="68"/>
      <c r="BD137" s="68"/>
      <c r="BE137" s="15"/>
      <c r="BF137" s="5">
        <f t="shared" si="60"/>
        <v>18557</v>
      </c>
      <c r="BG137" s="42">
        <v>6920</v>
      </c>
      <c r="BH137" s="42"/>
      <c r="BI137" s="42"/>
      <c r="BJ137" s="42">
        <v>6887</v>
      </c>
      <c r="BK137" s="42"/>
      <c r="BL137" s="42"/>
      <c r="BM137" s="42">
        <v>4750</v>
      </c>
    </row>
    <row r="138" spans="1:65" outlineLevel="5">
      <c r="A138" s="22">
        <f t="shared" si="46"/>
        <v>4</v>
      </c>
      <c r="B138" s="9">
        <f t="shared" si="45"/>
        <v>44670</v>
      </c>
      <c r="C138" s="207">
        <v>353574</v>
      </c>
      <c r="D138" s="64">
        <f t="shared" si="51"/>
        <v>33</v>
      </c>
      <c r="E138" s="12">
        <v>38</v>
      </c>
      <c r="F138" s="12">
        <v>33</v>
      </c>
      <c r="G138" s="12">
        <v>32</v>
      </c>
      <c r="H138" s="12">
        <v>31</v>
      </c>
      <c r="I138" s="12">
        <v>37</v>
      </c>
      <c r="J138" s="12">
        <v>32</v>
      </c>
      <c r="K138" s="12">
        <v>31</v>
      </c>
      <c r="L138" s="12">
        <v>30</v>
      </c>
      <c r="M138" s="74" t="str">
        <f t="shared" si="52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17</v>
      </c>
      <c r="AO138" s="41">
        <v>2324</v>
      </c>
      <c r="AP138" s="110"/>
      <c r="AQ138" s="111"/>
      <c r="AR138" s="126" t="str">
        <f t="shared" si="55"/>
        <v/>
      </c>
      <c r="AS138" s="126" t="str">
        <f t="shared" si="56"/>
        <v/>
      </c>
      <c r="AT138" s="127">
        <v>2143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78.95</v>
      </c>
      <c r="BA138" s="68"/>
      <c r="BB138" s="68"/>
      <c r="BC138" s="68"/>
      <c r="BD138" s="68"/>
      <c r="BE138" s="15"/>
      <c r="BF138" s="5">
        <f t="shared" si="60"/>
        <v>18855</v>
      </c>
      <c r="BG138" s="42">
        <v>6940</v>
      </c>
      <c r="BH138" s="42"/>
      <c r="BI138" s="42"/>
      <c r="BJ138" s="42">
        <v>6955</v>
      </c>
      <c r="BK138" s="42"/>
      <c r="BL138" s="42"/>
      <c r="BM138" s="42">
        <v>4960</v>
      </c>
    </row>
    <row r="139" spans="1:65" outlineLevel="5">
      <c r="A139" s="22">
        <f t="shared" si="46"/>
        <v>4</v>
      </c>
      <c r="B139" s="9">
        <f t="shared" si="45"/>
        <v>44671</v>
      </c>
      <c r="C139" s="207">
        <v>352094</v>
      </c>
      <c r="D139" s="64">
        <f t="shared" si="51"/>
        <v>33</v>
      </c>
      <c r="E139" s="12">
        <v>38</v>
      </c>
      <c r="F139" s="12">
        <v>33</v>
      </c>
      <c r="G139" s="12">
        <v>32</v>
      </c>
      <c r="H139" s="12">
        <v>31</v>
      </c>
      <c r="I139" s="12">
        <v>37</v>
      </c>
      <c r="J139" s="12">
        <v>32</v>
      </c>
      <c r="K139" s="12">
        <v>31</v>
      </c>
      <c r="L139" s="12">
        <v>30</v>
      </c>
      <c r="M139" s="74">
        <f t="shared" si="52"/>
        <v>7</v>
      </c>
      <c r="N139" s="83">
        <v>7.03</v>
      </c>
      <c r="O139" s="83">
        <v>7.13</v>
      </c>
      <c r="P139" s="83">
        <v>6.96</v>
      </c>
      <c r="Q139" s="83">
        <v>7.02</v>
      </c>
      <c r="R139" s="83">
        <v>7.06</v>
      </c>
      <c r="S139" s="83">
        <v>7.02</v>
      </c>
      <c r="T139" s="83"/>
      <c r="U139" s="83"/>
      <c r="V139" s="5" t="str">
        <f t="shared" si="53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4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18</v>
      </c>
      <c r="AO139" s="41">
        <v>2228</v>
      </c>
      <c r="AP139" s="110">
        <v>2.2200000000000002</v>
      </c>
      <c r="AQ139" s="111">
        <v>1.72</v>
      </c>
      <c r="AR139" s="126">
        <f t="shared" si="55"/>
        <v>77.477477477477478</v>
      </c>
      <c r="AS139" s="126">
        <f t="shared" si="56"/>
        <v>22.522522522522522</v>
      </c>
      <c r="AT139" s="127">
        <v>2093</v>
      </c>
      <c r="AU139" s="128">
        <v>2.06</v>
      </c>
      <c r="AV139" s="129">
        <v>1.25</v>
      </c>
      <c r="AW139" s="126">
        <f t="shared" si="57"/>
        <v>60.679611650485434</v>
      </c>
      <c r="AX139" s="126">
        <f t="shared" si="58"/>
        <v>39.320388349514566</v>
      </c>
      <c r="AY139" s="64">
        <f t="shared" si="59"/>
        <v>55.139247774906707</v>
      </c>
      <c r="AZ139" s="97">
        <v>79.08</v>
      </c>
      <c r="BA139" s="68"/>
      <c r="BB139" s="68"/>
      <c r="BC139" s="68"/>
      <c r="BD139" s="68"/>
      <c r="BE139" s="15"/>
      <c r="BF139" s="5">
        <f t="shared" si="60"/>
        <v>19717</v>
      </c>
      <c r="BG139" s="42">
        <v>7710</v>
      </c>
      <c r="BH139" s="42"/>
      <c r="BI139" s="42"/>
      <c r="BJ139" s="42">
        <v>6977</v>
      </c>
      <c r="BK139" s="42"/>
      <c r="BL139" s="42"/>
      <c r="BM139" s="42">
        <v>5030</v>
      </c>
    </row>
    <row r="140" spans="1:65" outlineLevel="5">
      <c r="A140" s="22">
        <f t="shared" si="46"/>
        <v>4</v>
      </c>
      <c r="B140" s="9">
        <f t="shared" si="45"/>
        <v>44672</v>
      </c>
      <c r="C140" s="207">
        <v>371536</v>
      </c>
      <c r="D140" s="64">
        <f t="shared" si="51"/>
        <v>33</v>
      </c>
      <c r="E140" s="12">
        <v>38</v>
      </c>
      <c r="F140" s="12">
        <v>33</v>
      </c>
      <c r="G140" s="12">
        <v>32</v>
      </c>
      <c r="H140" s="12">
        <v>31</v>
      </c>
      <c r="I140" s="12">
        <v>37</v>
      </c>
      <c r="J140" s="12">
        <v>32</v>
      </c>
      <c r="K140" s="12">
        <v>31</v>
      </c>
      <c r="L140" s="12">
        <v>30</v>
      </c>
      <c r="M140" s="74" t="str">
        <f t="shared" si="52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18</v>
      </c>
      <c r="AO140" s="41">
        <v>2273</v>
      </c>
      <c r="AP140" s="110"/>
      <c r="AQ140" s="111"/>
      <c r="AR140" s="126" t="str">
        <f t="shared" si="55"/>
        <v/>
      </c>
      <c r="AS140" s="126" t="str">
        <f t="shared" si="56"/>
        <v/>
      </c>
      <c r="AT140" s="127">
        <v>2170</v>
      </c>
      <c r="AU140" s="128"/>
      <c r="AV140" s="129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>
        <v>78.55</v>
      </c>
      <c r="BA140" s="68"/>
      <c r="BB140" s="68"/>
      <c r="BC140" s="68"/>
      <c r="BD140" s="68"/>
      <c r="BE140" s="15"/>
      <c r="BF140" s="5">
        <f t="shared" si="60"/>
        <v>20082</v>
      </c>
      <c r="BG140" s="42">
        <v>8450</v>
      </c>
      <c r="BH140" s="42"/>
      <c r="BI140" s="42"/>
      <c r="BJ140" s="42">
        <v>6802</v>
      </c>
      <c r="BK140" s="42"/>
      <c r="BL140" s="42"/>
      <c r="BM140" s="42">
        <v>4830</v>
      </c>
    </row>
    <row r="141" spans="1:65" outlineLevel="5">
      <c r="A141" s="22">
        <f t="shared" si="46"/>
        <v>4</v>
      </c>
      <c r="B141" s="9">
        <f t="shared" si="45"/>
        <v>44673</v>
      </c>
      <c r="C141" s="207">
        <v>365095</v>
      </c>
      <c r="D141" s="64">
        <f t="shared" si="51"/>
        <v>33</v>
      </c>
      <c r="E141" s="12">
        <v>38</v>
      </c>
      <c r="F141" s="12">
        <v>33</v>
      </c>
      <c r="G141" s="12">
        <v>32</v>
      </c>
      <c r="H141" s="12">
        <v>31</v>
      </c>
      <c r="I141" s="12">
        <v>37</v>
      </c>
      <c r="J141" s="12">
        <v>32</v>
      </c>
      <c r="K141" s="12">
        <v>31</v>
      </c>
      <c r="L141" s="12">
        <v>30</v>
      </c>
      <c r="M141" s="74" t="str">
        <f t="shared" si="52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17</v>
      </c>
      <c r="AO141" s="41">
        <v>2291</v>
      </c>
      <c r="AP141" s="110"/>
      <c r="AQ141" s="111"/>
      <c r="AR141" s="126" t="str">
        <f t="shared" si="55"/>
        <v/>
      </c>
      <c r="AS141" s="126" t="str">
        <f t="shared" si="56"/>
        <v/>
      </c>
      <c r="AT141" s="127">
        <v>2158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>
        <v>79.12</v>
      </c>
      <c r="BA141" s="68"/>
      <c r="BB141" s="68"/>
      <c r="BC141" s="68"/>
      <c r="BD141" s="68"/>
      <c r="BE141" s="15"/>
      <c r="BF141" s="5">
        <f t="shared" si="60"/>
        <v>19361</v>
      </c>
      <c r="BG141" s="42">
        <v>7300</v>
      </c>
      <c r="BH141" s="42"/>
      <c r="BI141" s="42"/>
      <c r="BJ141" s="42">
        <v>7041</v>
      </c>
      <c r="BK141" s="42"/>
      <c r="BL141" s="42"/>
      <c r="BM141" s="42">
        <v>5020</v>
      </c>
    </row>
    <row r="142" spans="1:65" outlineLevel="5">
      <c r="A142" s="22">
        <f t="shared" si="46"/>
        <v>4</v>
      </c>
      <c r="B142" s="9">
        <f t="shared" si="45"/>
        <v>44674</v>
      </c>
      <c r="C142" s="207">
        <v>348170</v>
      </c>
      <c r="D142" s="64">
        <f t="shared" si="51"/>
        <v>33</v>
      </c>
      <c r="E142" s="12">
        <v>38</v>
      </c>
      <c r="F142" s="12">
        <v>33</v>
      </c>
      <c r="G142" s="12">
        <v>32</v>
      </c>
      <c r="H142" s="12">
        <v>31</v>
      </c>
      <c r="I142" s="12">
        <v>37</v>
      </c>
      <c r="J142" s="12">
        <v>32</v>
      </c>
      <c r="K142" s="12">
        <v>31</v>
      </c>
      <c r="L142" s="12">
        <v>30</v>
      </c>
      <c r="M142" s="74" t="str">
        <f t="shared" si="52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17</v>
      </c>
      <c r="AO142" s="41">
        <v>2330</v>
      </c>
      <c r="AP142" s="110"/>
      <c r="AQ142" s="111"/>
      <c r="AR142" s="126" t="str">
        <f t="shared" si="55"/>
        <v/>
      </c>
      <c r="AS142" s="126" t="str">
        <f t="shared" si="56"/>
        <v/>
      </c>
      <c r="AT142" s="127">
        <v>2159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/>
      <c r="BA142" s="68"/>
      <c r="BB142" s="68"/>
      <c r="BC142" s="68"/>
      <c r="BD142" s="68"/>
      <c r="BE142" s="15"/>
      <c r="BF142" s="5">
        <f t="shared" si="60"/>
        <v>18894</v>
      </c>
      <c r="BG142" s="42">
        <v>6920</v>
      </c>
      <c r="BH142" s="42"/>
      <c r="BI142" s="42"/>
      <c r="BJ142" s="42">
        <v>6994</v>
      </c>
      <c r="BK142" s="42"/>
      <c r="BL142" s="42"/>
      <c r="BM142" s="42">
        <v>4980</v>
      </c>
    </row>
    <row r="143" spans="1:65" outlineLevel="5">
      <c r="A143" s="22">
        <f t="shared" si="46"/>
        <v>4</v>
      </c>
      <c r="B143" s="9">
        <f t="shared" si="45"/>
        <v>44675</v>
      </c>
      <c r="C143" s="207">
        <v>351327</v>
      </c>
      <c r="D143" s="64">
        <f t="shared" si="51"/>
        <v>33</v>
      </c>
      <c r="E143" s="12">
        <v>38</v>
      </c>
      <c r="F143" s="12">
        <v>33</v>
      </c>
      <c r="G143" s="12">
        <v>32</v>
      </c>
      <c r="H143" s="12">
        <v>31</v>
      </c>
      <c r="I143" s="12">
        <v>37</v>
      </c>
      <c r="J143" s="12">
        <v>32</v>
      </c>
      <c r="K143" s="12">
        <v>31</v>
      </c>
      <c r="L143" s="12">
        <v>30</v>
      </c>
      <c r="M143" s="74" t="str">
        <f t="shared" si="52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3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4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17</v>
      </c>
      <c r="AO143" s="41">
        <v>2348</v>
      </c>
      <c r="AP143" s="110"/>
      <c r="AQ143" s="111"/>
      <c r="AR143" s="126" t="str">
        <f t="shared" si="55"/>
        <v/>
      </c>
      <c r="AS143" s="126" t="str">
        <f t="shared" si="56"/>
        <v/>
      </c>
      <c r="AT143" s="127">
        <v>2148</v>
      </c>
      <c r="AU143" s="128"/>
      <c r="AV143" s="129"/>
      <c r="AW143" s="126" t="str">
        <f t="shared" si="57"/>
        <v/>
      </c>
      <c r="AX143" s="126" t="str">
        <f t="shared" si="58"/>
        <v/>
      </c>
      <c r="AY143" s="64" t="str">
        <f t="shared" si="59"/>
        <v/>
      </c>
      <c r="AZ143" s="97"/>
      <c r="BA143" s="68"/>
      <c r="BB143" s="68"/>
      <c r="BC143" s="68"/>
      <c r="BD143" s="68"/>
      <c r="BE143" s="15"/>
      <c r="BF143" s="5">
        <f t="shared" si="60"/>
        <v>19145</v>
      </c>
      <c r="BG143" s="42">
        <v>6950</v>
      </c>
      <c r="BH143" s="42"/>
      <c r="BI143" s="42"/>
      <c r="BJ143" s="42">
        <v>7065</v>
      </c>
      <c r="BK143" s="42"/>
      <c r="BL143" s="42"/>
      <c r="BM143" s="42">
        <v>5130</v>
      </c>
    </row>
    <row r="144" spans="1:65" outlineLevel="5">
      <c r="A144" s="22">
        <f t="shared" si="46"/>
        <v>4</v>
      </c>
      <c r="B144" s="9">
        <f t="shared" si="45"/>
        <v>44676</v>
      </c>
      <c r="C144" s="207">
        <v>351886</v>
      </c>
      <c r="D144" s="64">
        <f t="shared" si="51"/>
        <v>33</v>
      </c>
      <c r="E144" s="12">
        <v>38</v>
      </c>
      <c r="F144" s="12">
        <v>33</v>
      </c>
      <c r="G144" s="12">
        <v>32</v>
      </c>
      <c r="H144" s="12">
        <v>31</v>
      </c>
      <c r="I144" s="12">
        <v>37</v>
      </c>
      <c r="J144" s="12">
        <v>32</v>
      </c>
      <c r="K144" s="12">
        <v>31</v>
      </c>
      <c r="L144" s="12">
        <v>30</v>
      </c>
      <c r="M144" s="74" t="str">
        <f t="shared" si="52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18</v>
      </c>
      <c r="AO144" s="41">
        <v>2179</v>
      </c>
      <c r="AP144" s="110"/>
      <c r="AQ144" s="111"/>
      <c r="AR144" s="126" t="str">
        <f t="shared" si="55"/>
        <v/>
      </c>
      <c r="AS144" s="126" t="str">
        <f t="shared" si="56"/>
        <v/>
      </c>
      <c r="AT144" s="127">
        <v>2147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79.97</v>
      </c>
      <c r="BA144" s="68"/>
      <c r="BB144" s="68"/>
      <c r="BC144" s="68"/>
      <c r="BD144" s="68"/>
      <c r="BE144" s="15"/>
      <c r="BF144" s="5">
        <f t="shared" si="60"/>
        <v>18131</v>
      </c>
      <c r="BG144" s="42">
        <v>6950</v>
      </c>
      <c r="BH144" s="42"/>
      <c r="BI144" s="42"/>
      <c r="BJ144" s="42">
        <v>6181</v>
      </c>
      <c r="BK144" s="42"/>
      <c r="BL144" s="42"/>
      <c r="BM144" s="42">
        <v>5000</v>
      </c>
    </row>
    <row r="145" spans="1:65" outlineLevel="5">
      <c r="A145" s="22">
        <f t="shared" si="46"/>
        <v>4</v>
      </c>
      <c r="B145" s="9">
        <f t="shared" si="45"/>
        <v>44677</v>
      </c>
      <c r="C145" s="207">
        <v>540605</v>
      </c>
      <c r="D145" s="64">
        <f t="shared" si="51"/>
        <v>33</v>
      </c>
      <c r="E145" s="12">
        <v>38</v>
      </c>
      <c r="F145" s="12">
        <v>33</v>
      </c>
      <c r="G145" s="12">
        <v>32</v>
      </c>
      <c r="H145" s="12">
        <v>31</v>
      </c>
      <c r="I145" s="12">
        <v>37</v>
      </c>
      <c r="J145" s="12">
        <v>32</v>
      </c>
      <c r="K145" s="12">
        <v>31</v>
      </c>
      <c r="L145" s="12">
        <v>30</v>
      </c>
      <c r="M145" s="74" t="str">
        <f t="shared" si="52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18</v>
      </c>
      <c r="AO145" s="41">
        <v>2255</v>
      </c>
      <c r="AP145" s="110"/>
      <c r="AQ145" s="111"/>
      <c r="AR145" s="126" t="str">
        <f t="shared" si="55"/>
        <v/>
      </c>
      <c r="AS145" s="126" t="str">
        <f t="shared" si="56"/>
        <v/>
      </c>
      <c r="AT145" s="127">
        <v>2155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81.349999999999994</v>
      </c>
      <c r="BA145" s="68"/>
      <c r="BB145" s="68"/>
      <c r="BC145" s="68"/>
      <c r="BD145" s="68"/>
      <c r="BE145" s="15"/>
      <c r="BF145" s="5">
        <f t="shared" si="60"/>
        <v>17488</v>
      </c>
      <c r="BG145" s="42">
        <v>6940</v>
      </c>
      <c r="BH145" s="42"/>
      <c r="BI145" s="42"/>
      <c r="BJ145" s="42">
        <v>5938</v>
      </c>
      <c r="BK145" s="42"/>
      <c r="BL145" s="42"/>
      <c r="BM145" s="42">
        <v>4610</v>
      </c>
    </row>
    <row r="146" spans="1:65" outlineLevel="5">
      <c r="A146" s="22">
        <f t="shared" si="46"/>
        <v>4</v>
      </c>
      <c r="B146" s="9">
        <f t="shared" si="45"/>
        <v>44678</v>
      </c>
      <c r="C146" s="207">
        <v>547423</v>
      </c>
      <c r="D146" s="64">
        <f t="shared" si="51"/>
        <v>32.799999999999997</v>
      </c>
      <c r="E146" s="12">
        <v>37</v>
      </c>
      <c r="F146" s="12">
        <v>33</v>
      </c>
      <c r="G146" s="12">
        <v>32</v>
      </c>
      <c r="H146" s="12">
        <v>31</v>
      </c>
      <c r="I146" s="12">
        <v>36</v>
      </c>
      <c r="J146" s="12">
        <v>32</v>
      </c>
      <c r="K146" s="12">
        <v>31</v>
      </c>
      <c r="L146" s="12">
        <v>30</v>
      </c>
      <c r="M146" s="74" t="str">
        <f t="shared" si="52"/>
        <v/>
      </c>
      <c r="N146" s="83"/>
      <c r="O146" s="83"/>
      <c r="P146" s="83"/>
      <c r="Q146" s="83"/>
      <c r="R146" s="83"/>
      <c r="S146" s="83"/>
      <c r="T146" s="83"/>
      <c r="U146" s="83"/>
      <c r="V146" s="5" t="str">
        <f t="shared" si="53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4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17</v>
      </c>
      <c r="AO146" s="41">
        <v>2287</v>
      </c>
      <c r="AP146" s="110"/>
      <c r="AQ146" s="111"/>
      <c r="AR146" s="126" t="str">
        <f t="shared" si="55"/>
        <v/>
      </c>
      <c r="AS146" s="126" t="str">
        <f t="shared" si="56"/>
        <v/>
      </c>
      <c r="AT146" s="127">
        <v>2161</v>
      </c>
      <c r="AU146" s="128"/>
      <c r="AV146" s="129"/>
      <c r="AW146" s="126" t="str">
        <f t="shared" si="57"/>
        <v/>
      </c>
      <c r="AX146" s="126" t="str">
        <f t="shared" si="58"/>
        <v/>
      </c>
      <c r="AY146" s="64" t="str">
        <f t="shared" si="59"/>
        <v/>
      </c>
      <c r="AZ146" s="97">
        <v>80.95</v>
      </c>
      <c r="BA146" s="68"/>
      <c r="BB146" s="68"/>
      <c r="BC146" s="68"/>
      <c r="BD146" s="68"/>
      <c r="BE146" s="15"/>
      <c r="BF146" s="5">
        <f t="shared" si="60"/>
        <v>18889</v>
      </c>
      <c r="BG146" s="42">
        <v>7980</v>
      </c>
      <c r="BH146" s="42"/>
      <c r="BI146" s="42"/>
      <c r="BJ146" s="42">
        <v>5909</v>
      </c>
      <c r="BK146" s="42"/>
      <c r="BL146" s="42"/>
      <c r="BM146" s="42">
        <v>5000</v>
      </c>
    </row>
    <row r="147" spans="1:65" outlineLevel="5">
      <c r="A147" s="22">
        <f t="shared" si="46"/>
        <v>4</v>
      </c>
      <c r="B147" s="9">
        <f t="shared" si="45"/>
        <v>44679</v>
      </c>
      <c r="C147" s="207">
        <v>492468</v>
      </c>
      <c r="D147" s="64">
        <f t="shared" si="51"/>
        <v>33</v>
      </c>
      <c r="E147" s="12">
        <v>38</v>
      </c>
      <c r="F147" s="12">
        <v>33</v>
      </c>
      <c r="G147" s="12">
        <v>32</v>
      </c>
      <c r="H147" s="12">
        <v>31</v>
      </c>
      <c r="I147" s="12">
        <v>37</v>
      </c>
      <c r="J147" s="12">
        <v>32</v>
      </c>
      <c r="K147" s="12">
        <v>31</v>
      </c>
      <c r="L147" s="12">
        <v>30</v>
      </c>
      <c r="M147" s="74">
        <f t="shared" si="52"/>
        <v>6.9</v>
      </c>
      <c r="N147" s="83">
        <v>6.87</v>
      </c>
      <c r="O147" s="83">
        <v>6.87</v>
      </c>
      <c r="P147" s="83">
        <v>6.92</v>
      </c>
      <c r="Q147" s="83">
        <v>6.95</v>
      </c>
      <c r="R147" s="83">
        <v>6.93</v>
      </c>
      <c r="S147" s="83">
        <v>6.93</v>
      </c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18</v>
      </c>
      <c r="AO147" s="41">
        <v>2276</v>
      </c>
      <c r="AP147" s="110">
        <v>2.2799999999999998</v>
      </c>
      <c r="AQ147" s="111">
        <v>1.68</v>
      </c>
      <c r="AR147" s="126">
        <f t="shared" si="55"/>
        <v>73.684210526315795</v>
      </c>
      <c r="AS147" s="126">
        <f t="shared" si="56"/>
        <v>26.315789473684205</v>
      </c>
      <c r="AT147" s="127">
        <v>2161</v>
      </c>
      <c r="AU147" s="128">
        <v>2.15</v>
      </c>
      <c r="AV147" s="129">
        <v>1.2</v>
      </c>
      <c r="AW147" s="126">
        <f t="shared" si="57"/>
        <v>55.813953488372093</v>
      </c>
      <c r="AX147" s="126">
        <f t="shared" si="58"/>
        <v>44.186046511627907</v>
      </c>
      <c r="AY147" s="64">
        <f t="shared" si="59"/>
        <v>54.887218045112782</v>
      </c>
      <c r="AZ147" s="97">
        <v>79.430000000000007</v>
      </c>
      <c r="BA147" s="68"/>
      <c r="BB147" s="68"/>
      <c r="BC147" s="68"/>
      <c r="BD147" s="68"/>
      <c r="BE147" s="15"/>
      <c r="BF147" s="5">
        <f t="shared" si="60"/>
        <v>19468</v>
      </c>
      <c r="BG147" s="42">
        <v>8490</v>
      </c>
      <c r="BH147" s="42"/>
      <c r="BI147" s="42"/>
      <c r="BJ147" s="42">
        <v>5908</v>
      </c>
      <c r="BK147" s="42"/>
      <c r="BL147" s="42"/>
      <c r="BM147" s="42">
        <v>5070</v>
      </c>
    </row>
    <row r="148" spans="1:65" outlineLevel="5">
      <c r="A148" s="22">
        <f t="shared" si="46"/>
        <v>4</v>
      </c>
      <c r="B148" s="9">
        <f t="shared" si="45"/>
        <v>44680</v>
      </c>
      <c r="C148" s="207">
        <v>490946</v>
      </c>
      <c r="D148" s="64">
        <f t="shared" si="51"/>
        <v>33</v>
      </c>
      <c r="E148" s="12">
        <v>38</v>
      </c>
      <c r="F148" s="12">
        <v>33</v>
      </c>
      <c r="G148" s="12">
        <v>32</v>
      </c>
      <c r="H148" s="12">
        <v>31</v>
      </c>
      <c r="I148" s="12">
        <v>37</v>
      </c>
      <c r="J148" s="12">
        <v>32</v>
      </c>
      <c r="K148" s="12">
        <v>31</v>
      </c>
      <c r="L148" s="12">
        <v>30</v>
      </c>
      <c r="M148" s="74" t="str">
        <f t="shared" si="52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17</v>
      </c>
      <c r="AO148" s="41">
        <v>2300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127">
        <v>2258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>
        <v>78.55</v>
      </c>
      <c r="BA148" s="68">
        <v>64.86</v>
      </c>
      <c r="BB148" s="68"/>
      <c r="BC148" s="68"/>
      <c r="BD148" s="68"/>
      <c r="BE148" s="15"/>
      <c r="BF148" s="5">
        <f t="shared" si="60"/>
        <v>18949</v>
      </c>
      <c r="BG148" s="42">
        <v>8460</v>
      </c>
      <c r="BH148" s="42"/>
      <c r="BI148" s="42"/>
      <c r="BJ148" s="42">
        <v>5739</v>
      </c>
      <c r="BK148" s="42"/>
      <c r="BL148" s="42"/>
      <c r="BM148" s="42">
        <v>4750</v>
      </c>
    </row>
    <row r="149" spans="1:65" ht="17.25" outlineLevel="5" thickBot="1">
      <c r="A149" s="31">
        <f t="shared" si="46"/>
        <v>4</v>
      </c>
      <c r="B149" s="32">
        <f t="shared" si="45"/>
        <v>44681</v>
      </c>
      <c r="C149" s="207">
        <v>449272</v>
      </c>
      <c r="D149" s="64">
        <f t="shared" si="51"/>
        <v>33</v>
      </c>
      <c r="E149" s="12">
        <v>38</v>
      </c>
      <c r="F149" s="12">
        <v>33</v>
      </c>
      <c r="G149" s="12">
        <v>32</v>
      </c>
      <c r="H149" s="12">
        <v>31</v>
      </c>
      <c r="I149" s="12">
        <v>37</v>
      </c>
      <c r="J149" s="12">
        <v>32</v>
      </c>
      <c r="K149" s="12">
        <v>31</v>
      </c>
      <c r="L149" s="12">
        <v>30</v>
      </c>
      <c r="M149" s="74" t="str">
        <f t="shared" si="52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16</v>
      </c>
      <c r="AO149" s="41">
        <v>2449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127">
        <v>2329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97"/>
      <c r="BA149" s="68"/>
      <c r="BB149" s="68"/>
      <c r="BC149" s="68"/>
      <c r="BD149" s="68"/>
      <c r="BE149" s="15"/>
      <c r="BF149" s="5">
        <f t="shared" si="60"/>
        <v>19302</v>
      </c>
      <c r="BG149" s="42">
        <v>8450</v>
      </c>
      <c r="BH149" s="42"/>
      <c r="BI149" s="42"/>
      <c r="BJ149" s="42">
        <v>5864</v>
      </c>
      <c r="BK149" s="42"/>
      <c r="BL149" s="42"/>
      <c r="BM149" s="42">
        <v>4988</v>
      </c>
    </row>
    <row r="150" spans="1:65" outlineLevel="4">
      <c r="A150" s="157" t="s">
        <v>38</v>
      </c>
      <c r="B150" s="158"/>
      <c r="C150" s="50">
        <f t="shared" ref="C150:BM150" si="61">SUBTOTAL(4,C120:C149)</f>
        <v>547423</v>
      </c>
      <c r="D150" s="60">
        <f t="shared" si="61"/>
        <v>33</v>
      </c>
      <c r="E150" s="28">
        <f t="shared" si="61"/>
        <v>38</v>
      </c>
      <c r="F150" s="28">
        <f t="shared" si="61"/>
        <v>33</v>
      </c>
      <c r="G150" s="28">
        <f t="shared" si="61"/>
        <v>32</v>
      </c>
      <c r="H150" s="28">
        <f t="shared" si="61"/>
        <v>31</v>
      </c>
      <c r="I150" s="28">
        <f t="shared" si="61"/>
        <v>37</v>
      </c>
      <c r="J150" s="28">
        <f t="shared" si="61"/>
        <v>32</v>
      </c>
      <c r="K150" s="28">
        <f t="shared" si="61"/>
        <v>31</v>
      </c>
      <c r="L150" s="28">
        <f t="shared" si="61"/>
        <v>30</v>
      </c>
      <c r="M150" s="71">
        <f t="shared" si="61"/>
        <v>7.1</v>
      </c>
      <c r="N150" s="82">
        <f t="shared" si="61"/>
        <v>7.12</v>
      </c>
      <c r="O150" s="82">
        <f t="shared" si="61"/>
        <v>7.13</v>
      </c>
      <c r="P150" s="82">
        <f t="shared" si="61"/>
        <v>6.98</v>
      </c>
      <c r="Q150" s="82">
        <f t="shared" si="61"/>
        <v>7.05</v>
      </c>
      <c r="R150" s="82">
        <f t="shared" si="61"/>
        <v>7.28</v>
      </c>
      <c r="S150" s="82">
        <f t="shared" si="61"/>
        <v>7.08</v>
      </c>
      <c r="T150" s="82">
        <f t="shared" si="61"/>
        <v>0</v>
      </c>
      <c r="U150" s="82">
        <f t="shared" si="61"/>
        <v>0</v>
      </c>
      <c r="V150" s="29">
        <f t="shared" si="61"/>
        <v>0</v>
      </c>
      <c r="W150" s="39">
        <f t="shared" si="61"/>
        <v>0</v>
      </c>
      <c r="X150" s="39">
        <f t="shared" si="61"/>
        <v>0</v>
      </c>
      <c r="Y150" s="39">
        <f t="shared" si="61"/>
        <v>0</v>
      </c>
      <c r="Z150" s="39">
        <f t="shared" si="61"/>
        <v>0</v>
      </c>
      <c r="AA150" s="39">
        <f t="shared" si="61"/>
        <v>0</v>
      </c>
      <c r="AB150" s="39">
        <f t="shared" si="61"/>
        <v>0</v>
      </c>
      <c r="AC150" s="39">
        <f t="shared" si="61"/>
        <v>0</v>
      </c>
      <c r="AD150" s="39">
        <f t="shared" si="61"/>
        <v>0</v>
      </c>
      <c r="AE150" s="29">
        <f t="shared" si="61"/>
        <v>0</v>
      </c>
      <c r="AF150" s="39">
        <f t="shared" si="61"/>
        <v>0</v>
      </c>
      <c r="AG150" s="39">
        <f t="shared" si="61"/>
        <v>0</v>
      </c>
      <c r="AH150" s="39">
        <f t="shared" si="61"/>
        <v>0</v>
      </c>
      <c r="AI150" s="39">
        <f t="shared" si="61"/>
        <v>0</v>
      </c>
      <c r="AJ150" s="39">
        <f t="shared" si="61"/>
        <v>0</v>
      </c>
      <c r="AK150" s="39">
        <f t="shared" si="61"/>
        <v>0</v>
      </c>
      <c r="AL150" s="39">
        <f t="shared" si="61"/>
        <v>0</v>
      </c>
      <c r="AM150" s="39">
        <f t="shared" si="61"/>
        <v>0</v>
      </c>
      <c r="AN150" s="39">
        <f t="shared" si="61"/>
        <v>22</v>
      </c>
      <c r="AO150" s="39">
        <f t="shared" si="61"/>
        <v>2449</v>
      </c>
      <c r="AP150" s="104">
        <f t="shared" si="61"/>
        <v>2.5</v>
      </c>
      <c r="AQ150" s="105">
        <f t="shared" si="61"/>
        <v>1.96</v>
      </c>
      <c r="AR150" s="106">
        <f t="shared" si="61"/>
        <v>78.400000000000006</v>
      </c>
      <c r="AS150" s="106">
        <f t="shared" si="61"/>
        <v>26.315789473684205</v>
      </c>
      <c r="AT150" s="107">
        <f t="shared" si="61"/>
        <v>2329</v>
      </c>
      <c r="AU150" s="108">
        <f t="shared" si="61"/>
        <v>2.15</v>
      </c>
      <c r="AV150" s="109">
        <f t="shared" si="61"/>
        <v>1.3</v>
      </c>
      <c r="AW150" s="106">
        <f t="shared" si="61"/>
        <v>62.983425414364632</v>
      </c>
      <c r="AX150" s="106">
        <f t="shared" si="61"/>
        <v>44.186046511627907</v>
      </c>
      <c r="AY150" s="60">
        <f t="shared" si="61"/>
        <v>55.229591836734706</v>
      </c>
      <c r="AZ150" s="96">
        <f t="shared" si="61"/>
        <v>81.349999999999994</v>
      </c>
      <c r="BA150" s="67">
        <f t="shared" si="61"/>
        <v>64.86</v>
      </c>
      <c r="BB150" s="67">
        <f t="shared" si="61"/>
        <v>0</v>
      </c>
      <c r="BC150" s="67">
        <f t="shared" si="61"/>
        <v>0</v>
      </c>
      <c r="BD150" s="67">
        <f t="shared" si="61"/>
        <v>0</v>
      </c>
      <c r="BE150" s="27">
        <f t="shared" si="61"/>
        <v>0</v>
      </c>
      <c r="BF150" s="29">
        <f t="shared" si="61"/>
        <v>21087</v>
      </c>
      <c r="BG150" s="39">
        <f t="shared" si="61"/>
        <v>10060</v>
      </c>
      <c r="BH150" s="40">
        <f t="shared" si="61"/>
        <v>0</v>
      </c>
      <c r="BI150" s="40">
        <f t="shared" si="61"/>
        <v>0</v>
      </c>
      <c r="BJ150" s="40">
        <f t="shared" si="61"/>
        <v>9717</v>
      </c>
      <c r="BK150" s="40">
        <f t="shared" si="61"/>
        <v>0</v>
      </c>
      <c r="BL150" s="40">
        <f t="shared" si="61"/>
        <v>0</v>
      </c>
      <c r="BM150" s="27">
        <f t="shared" si="61"/>
        <v>5200</v>
      </c>
    </row>
    <row r="151" spans="1:65" outlineLevel="3">
      <c r="A151" s="187" t="s">
        <v>27</v>
      </c>
      <c r="B151" s="188"/>
      <c r="C151" s="207">
        <f t="shared" ref="C151:BM151" si="62">SUBTOTAL(5,C120:C149)</f>
        <v>322052</v>
      </c>
      <c r="D151" s="208">
        <f t="shared" si="62"/>
        <v>30.8</v>
      </c>
      <c r="E151" s="12">
        <f t="shared" si="62"/>
        <v>36</v>
      </c>
      <c r="F151" s="12">
        <f t="shared" si="62"/>
        <v>30</v>
      </c>
      <c r="G151" s="12">
        <f t="shared" si="62"/>
        <v>30</v>
      </c>
      <c r="H151" s="12">
        <f t="shared" si="62"/>
        <v>29</v>
      </c>
      <c r="I151" s="12">
        <f t="shared" si="62"/>
        <v>35</v>
      </c>
      <c r="J151" s="12">
        <f t="shared" si="62"/>
        <v>29</v>
      </c>
      <c r="K151" s="12">
        <f t="shared" si="62"/>
        <v>29</v>
      </c>
      <c r="L151" s="12">
        <f t="shared" si="62"/>
        <v>28</v>
      </c>
      <c r="M151" s="210">
        <f t="shared" si="62"/>
        <v>6.9</v>
      </c>
      <c r="N151" s="83">
        <f t="shared" si="62"/>
        <v>6.87</v>
      </c>
      <c r="O151" s="83">
        <f t="shared" si="62"/>
        <v>6.87</v>
      </c>
      <c r="P151" s="83">
        <f t="shared" si="62"/>
        <v>6.92</v>
      </c>
      <c r="Q151" s="83">
        <f t="shared" si="62"/>
        <v>6.95</v>
      </c>
      <c r="R151" s="83">
        <f t="shared" si="62"/>
        <v>6.93</v>
      </c>
      <c r="S151" s="83">
        <f t="shared" si="62"/>
        <v>6.93</v>
      </c>
      <c r="T151" s="83">
        <f t="shared" si="62"/>
        <v>0</v>
      </c>
      <c r="U151" s="83">
        <f t="shared" si="62"/>
        <v>0</v>
      </c>
      <c r="V151" s="212">
        <f t="shared" si="62"/>
        <v>0</v>
      </c>
      <c r="W151" s="41">
        <f t="shared" si="62"/>
        <v>0</v>
      </c>
      <c r="X151" s="41">
        <f t="shared" si="62"/>
        <v>0</v>
      </c>
      <c r="Y151" s="41">
        <f t="shared" si="62"/>
        <v>0</v>
      </c>
      <c r="Z151" s="41">
        <f t="shared" si="62"/>
        <v>0</v>
      </c>
      <c r="AA151" s="41">
        <f t="shared" si="62"/>
        <v>0</v>
      </c>
      <c r="AB151" s="41">
        <f t="shared" si="62"/>
        <v>0</v>
      </c>
      <c r="AC151" s="41">
        <f t="shared" si="62"/>
        <v>0</v>
      </c>
      <c r="AD151" s="41">
        <f t="shared" si="62"/>
        <v>0</v>
      </c>
      <c r="AE151" s="212">
        <f t="shared" si="62"/>
        <v>0</v>
      </c>
      <c r="AF151" s="41">
        <f t="shared" si="62"/>
        <v>0</v>
      </c>
      <c r="AG151" s="41">
        <f t="shared" si="62"/>
        <v>0</v>
      </c>
      <c r="AH151" s="41">
        <f t="shared" si="62"/>
        <v>0</v>
      </c>
      <c r="AI151" s="41">
        <f t="shared" si="62"/>
        <v>0</v>
      </c>
      <c r="AJ151" s="41">
        <f t="shared" si="62"/>
        <v>0</v>
      </c>
      <c r="AK151" s="41">
        <f t="shared" si="62"/>
        <v>0</v>
      </c>
      <c r="AL151" s="41">
        <f t="shared" si="62"/>
        <v>0</v>
      </c>
      <c r="AM151" s="41">
        <f t="shared" si="62"/>
        <v>0</v>
      </c>
      <c r="AN151" s="41">
        <f t="shared" si="62"/>
        <v>16</v>
      </c>
      <c r="AO151" s="41">
        <f t="shared" si="62"/>
        <v>1787</v>
      </c>
      <c r="AP151" s="110">
        <f t="shared" si="62"/>
        <v>2.2200000000000002</v>
      </c>
      <c r="AQ151" s="111">
        <f t="shared" si="62"/>
        <v>1.68</v>
      </c>
      <c r="AR151" s="216">
        <f t="shared" si="62"/>
        <v>73.684210526315795</v>
      </c>
      <c r="AS151" s="216">
        <f t="shared" si="62"/>
        <v>21.599999999999994</v>
      </c>
      <c r="AT151" s="113">
        <f t="shared" si="62"/>
        <v>1867</v>
      </c>
      <c r="AU151" s="114">
        <f t="shared" si="62"/>
        <v>1.81</v>
      </c>
      <c r="AV151" s="115">
        <f t="shared" si="62"/>
        <v>1.1399999999999999</v>
      </c>
      <c r="AW151" s="216">
        <f t="shared" si="62"/>
        <v>55.813953488372093</v>
      </c>
      <c r="AX151" s="216">
        <f t="shared" si="62"/>
        <v>37.016574585635368</v>
      </c>
      <c r="AY151" s="208">
        <f t="shared" si="62"/>
        <v>51.004141595686512</v>
      </c>
      <c r="AZ151" s="97">
        <f t="shared" si="62"/>
        <v>77.58</v>
      </c>
      <c r="BA151" s="68">
        <f t="shared" si="62"/>
        <v>64.86</v>
      </c>
      <c r="BB151" s="68">
        <f t="shared" si="62"/>
        <v>0</v>
      </c>
      <c r="BC151" s="68">
        <f t="shared" si="62"/>
        <v>0</v>
      </c>
      <c r="BD151" s="68">
        <f t="shared" si="62"/>
        <v>0</v>
      </c>
      <c r="BE151" s="15">
        <f t="shared" si="62"/>
        <v>0</v>
      </c>
      <c r="BF151" s="212">
        <f t="shared" si="62"/>
        <v>17488</v>
      </c>
      <c r="BG151" s="41">
        <f t="shared" si="62"/>
        <v>6900</v>
      </c>
      <c r="BH151" s="42">
        <f t="shared" si="62"/>
        <v>0</v>
      </c>
      <c r="BI151" s="42">
        <f t="shared" si="62"/>
        <v>0</v>
      </c>
      <c r="BJ151" s="42">
        <f t="shared" si="62"/>
        <v>5739</v>
      </c>
      <c r="BK151" s="42">
        <f t="shared" si="62"/>
        <v>0</v>
      </c>
      <c r="BL151" s="42">
        <f t="shared" si="62"/>
        <v>0</v>
      </c>
      <c r="BM151" s="15">
        <f t="shared" si="62"/>
        <v>4180</v>
      </c>
    </row>
    <row r="152" spans="1:65" outlineLevel="2">
      <c r="A152" s="187" t="s">
        <v>16</v>
      </c>
      <c r="B152" s="188"/>
      <c r="C152" s="207">
        <f>IFERROR(SUBTOTAL(1,C120:C149),"")</f>
        <v>379397.2</v>
      </c>
      <c r="D152" s="208">
        <f t="shared" ref="D152:BM152" si="63">IFERROR(SUBTOTAL(1,D120:D149),"")</f>
        <v>32.593333333333334</v>
      </c>
      <c r="E152" s="12">
        <f t="shared" si="63"/>
        <v>37.700000000000003</v>
      </c>
      <c r="F152" s="12">
        <f t="shared" si="63"/>
        <v>32.43333333333333</v>
      </c>
      <c r="G152" s="12">
        <f t="shared" si="63"/>
        <v>31.533333333333335</v>
      </c>
      <c r="H152" s="12">
        <f t="shared" si="63"/>
        <v>30.666666666666668</v>
      </c>
      <c r="I152" s="12">
        <f t="shared" si="63"/>
        <v>36.700000000000003</v>
      </c>
      <c r="J152" s="12">
        <f t="shared" si="63"/>
        <v>31.433333333333334</v>
      </c>
      <c r="K152" s="12">
        <f t="shared" si="63"/>
        <v>30.533333333333335</v>
      </c>
      <c r="L152" s="12">
        <f t="shared" si="63"/>
        <v>29.666666666666668</v>
      </c>
      <c r="M152" s="210">
        <f t="shared" si="63"/>
        <v>7</v>
      </c>
      <c r="N152" s="83">
        <f t="shared" si="63"/>
        <v>7.0175000000000001</v>
      </c>
      <c r="O152" s="83">
        <f t="shared" si="63"/>
        <v>7.0075000000000003</v>
      </c>
      <c r="P152" s="83">
        <f t="shared" si="63"/>
        <v>6.9474999999999998</v>
      </c>
      <c r="Q152" s="83">
        <f t="shared" si="63"/>
        <v>7.0125000000000002</v>
      </c>
      <c r="R152" s="83">
        <f t="shared" si="63"/>
        <v>7.0625</v>
      </c>
      <c r="S152" s="83">
        <f t="shared" si="63"/>
        <v>7.0124999999999993</v>
      </c>
      <c r="T152" s="83" t="str">
        <f t="shared" si="63"/>
        <v/>
      </c>
      <c r="U152" s="83" t="str">
        <f t="shared" si="63"/>
        <v/>
      </c>
      <c r="V152" s="212" t="str">
        <f t="shared" si="63"/>
        <v/>
      </c>
      <c r="W152" s="41" t="str">
        <f t="shared" si="63"/>
        <v/>
      </c>
      <c r="X152" s="41" t="str">
        <f t="shared" si="63"/>
        <v/>
      </c>
      <c r="Y152" s="41" t="str">
        <f t="shared" si="63"/>
        <v/>
      </c>
      <c r="Z152" s="41" t="str">
        <f t="shared" si="63"/>
        <v/>
      </c>
      <c r="AA152" s="41" t="str">
        <f t="shared" si="63"/>
        <v/>
      </c>
      <c r="AB152" s="41" t="str">
        <f t="shared" si="63"/>
        <v/>
      </c>
      <c r="AC152" s="41" t="str">
        <f t="shared" si="63"/>
        <v/>
      </c>
      <c r="AD152" s="41" t="str">
        <f t="shared" si="63"/>
        <v/>
      </c>
      <c r="AE152" s="212" t="str">
        <f t="shared" si="63"/>
        <v/>
      </c>
      <c r="AF152" s="41" t="str">
        <f t="shared" si="63"/>
        <v/>
      </c>
      <c r="AG152" s="41" t="str">
        <f t="shared" si="63"/>
        <v/>
      </c>
      <c r="AH152" s="41" t="str">
        <f t="shared" si="63"/>
        <v/>
      </c>
      <c r="AI152" s="41" t="str">
        <f t="shared" si="63"/>
        <v/>
      </c>
      <c r="AJ152" s="41" t="str">
        <f t="shared" si="63"/>
        <v/>
      </c>
      <c r="AK152" s="41" t="str">
        <f t="shared" si="63"/>
        <v/>
      </c>
      <c r="AL152" s="41" t="str">
        <f t="shared" si="63"/>
        <v/>
      </c>
      <c r="AM152" s="41" t="str">
        <f t="shared" si="63"/>
        <v/>
      </c>
      <c r="AN152" s="41">
        <f t="shared" si="63"/>
        <v>18.466666666666665</v>
      </c>
      <c r="AO152" s="41">
        <f t="shared" si="63"/>
        <v>2166.3666666666668</v>
      </c>
      <c r="AP152" s="110">
        <f t="shared" si="63"/>
        <v>2.3649999999999998</v>
      </c>
      <c r="AQ152" s="111">
        <f t="shared" si="63"/>
        <v>1.8174999999999999</v>
      </c>
      <c r="AR152" s="216">
        <f t="shared" si="63"/>
        <v>76.800991106639373</v>
      </c>
      <c r="AS152" s="216">
        <f t="shared" si="63"/>
        <v>23.199008893360624</v>
      </c>
      <c r="AT152" s="113">
        <f t="shared" si="63"/>
        <v>2087.9333333333334</v>
      </c>
      <c r="AU152" s="114">
        <f t="shared" si="63"/>
        <v>2.0300000000000002</v>
      </c>
      <c r="AV152" s="115">
        <f t="shared" si="63"/>
        <v>1.2224999999999999</v>
      </c>
      <c r="AW152" s="216">
        <f t="shared" si="63"/>
        <v>60.345438114496019</v>
      </c>
      <c r="AX152" s="216">
        <f t="shared" si="63"/>
        <v>39.654561885503981</v>
      </c>
      <c r="AY152" s="208">
        <f t="shared" si="63"/>
        <v>54.065049813110178</v>
      </c>
      <c r="AZ152" s="97">
        <f t="shared" si="63"/>
        <v>79.292380952380952</v>
      </c>
      <c r="BA152" s="68">
        <f t="shared" si="63"/>
        <v>64.86</v>
      </c>
      <c r="BB152" s="68" t="str">
        <f t="shared" si="63"/>
        <v/>
      </c>
      <c r="BC152" s="68" t="str">
        <f t="shared" si="63"/>
        <v/>
      </c>
      <c r="BD152" s="68" t="str">
        <f t="shared" si="63"/>
        <v/>
      </c>
      <c r="BE152" s="15" t="str">
        <f>IFERROR(SUBTOTAL(1,BE120:BE149),"")</f>
        <v/>
      </c>
      <c r="BF152" s="212">
        <f t="shared" si="63"/>
        <v>19163.966666666667</v>
      </c>
      <c r="BG152" s="41">
        <f t="shared" si="63"/>
        <v>7789.333333333333</v>
      </c>
      <c r="BH152" s="42" t="str">
        <f t="shared" si="63"/>
        <v/>
      </c>
      <c r="BI152" s="42" t="str">
        <f t="shared" si="63"/>
        <v/>
      </c>
      <c r="BJ152" s="42">
        <f t="shared" si="63"/>
        <v>6554.7</v>
      </c>
      <c r="BK152" s="42" t="str">
        <f t="shared" si="63"/>
        <v/>
      </c>
      <c r="BL152" s="42" t="str">
        <f t="shared" si="63"/>
        <v/>
      </c>
      <c r="BM152" s="15">
        <f t="shared" si="63"/>
        <v>4819.9333333333334</v>
      </c>
    </row>
    <row r="153" spans="1:65" ht="17.25" outlineLevel="1" thickBot="1">
      <c r="A153" s="224" t="s">
        <v>57</v>
      </c>
      <c r="B153" s="225"/>
      <c r="C153" s="226">
        <f>SUBTOTAL(9,C120:C149)</f>
        <v>11381916</v>
      </c>
      <c r="D153" s="227"/>
      <c r="E153" s="228"/>
      <c r="F153" s="228"/>
      <c r="G153" s="228"/>
      <c r="H153" s="228"/>
      <c r="I153" s="228"/>
      <c r="J153" s="228"/>
      <c r="K153" s="228"/>
      <c r="L153" s="228"/>
      <c r="M153" s="229"/>
      <c r="N153" s="230"/>
      <c r="O153" s="230"/>
      <c r="P153" s="230"/>
      <c r="Q153" s="230"/>
      <c r="R153" s="230"/>
      <c r="S153" s="230"/>
      <c r="T153" s="230"/>
      <c r="U153" s="230"/>
      <c r="V153" s="231"/>
      <c r="W153" s="232"/>
      <c r="X153" s="232"/>
      <c r="Y153" s="232"/>
      <c r="Z153" s="232"/>
      <c r="AA153" s="232"/>
      <c r="AB153" s="232"/>
      <c r="AC153" s="232"/>
      <c r="AD153" s="232"/>
      <c r="AE153" s="231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3">
        <f>SUBTOTAL(9,AO120:AO149)</f>
        <v>64991</v>
      </c>
      <c r="AP153" s="234"/>
      <c r="AQ153" s="235"/>
      <c r="AR153" s="236"/>
      <c r="AS153" s="236"/>
      <c r="AT153" s="237">
        <f>SUBTOTAL(9,AT120:AT149)</f>
        <v>62638</v>
      </c>
      <c r="AU153" s="238"/>
      <c r="AV153" s="239"/>
      <c r="AW153" s="236"/>
      <c r="AX153" s="236"/>
      <c r="AY153" s="227"/>
      <c r="AZ153" s="240"/>
      <c r="BA153" s="241"/>
      <c r="BB153" s="241"/>
      <c r="BC153" s="241"/>
      <c r="BD153" s="241"/>
      <c r="BE153" s="242">
        <f>SUBTOTAL(9,BE120:BE149)</f>
        <v>0</v>
      </c>
      <c r="BF153" s="243">
        <f t="shared" ref="BF153:BM153" si="64">SUBTOTAL(9,BF120:BF149)</f>
        <v>574919</v>
      </c>
      <c r="BG153" s="233">
        <f t="shared" si="64"/>
        <v>233680</v>
      </c>
      <c r="BH153" s="244">
        <f t="shared" si="64"/>
        <v>0</v>
      </c>
      <c r="BI153" s="244">
        <f t="shared" si="64"/>
        <v>0</v>
      </c>
      <c r="BJ153" s="244">
        <f t="shared" si="64"/>
        <v>196641</v>
      </c>
      <c r="BK153" s="244">
        <f t="shared" si="64"/>
        <v>0</v>
      </c>
      <c r="BL153" s="244">
        <f t="shared" si="64"/>
        <v>0</v>
      </c>
      <c r="BM153" s="242">
        <f t="shared" si="64"/>
        <v>144598</v>
      </c>
    </row>
    <row r="154" spans="1:65" outlineLevel="5">
      <c r="A154" s="21">
        <f t="shared" si="46"/>
        <v>5</v>
      </c>
      <c r="B154" s="33">
        <f>B149+1</f>
        <v>44682</v>
      </c>
      <c r="C154" s="207">
        <v>420754</v>
      </c>
      <c r="D154" s="64">
        <f t="shared" ref="D154:D184" si="65">IFERROR(ROUND(AVERAGE(E154:L154),1),"")</f>
        <v>33</v>
      </c>
      <c r="E154" s="12">
        <v>38</v>
      </c>
      <c r="F154" s="12">
        <v>33</v>
      </c>
      <c r="G154" s="12">
        <v>32</v>
      </c>
      <c r="H154" s="12">
        <v>31</v>
      </c>
      <c r="I154" s="12">
        <v>37</v>
      </c>
      <c r="J154" s="12">
        <v>32</v>
      </c>
      <c r="K154" s="12">
        <v>31</v>
      </c>
      <c r="L154" s="12">
        <v>30</v>
      </c>
      <c r="M154" s="74" t="str">
        <f t="shared" ref="M154:M184" si="66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16</v>
      </c>
      <c r="AO154" s="41">
        <v>2496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2314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4">IF(SUM(BG154:BM154)=0,"",SUM(BG154:BM154))</f>
        <v>19173</v>
      </c>
      <c r="BG154" s="42">
        <v>8470</v>
      </c>
      <c r="BH154" s="42"/>
      <c r="BI154" s="42"/>
      <c r="BJ154" s="42">
        <v>5873</v>
      </c>
      <c r="BK154" s="42"/>
      <c r="BL154" s="42"/>
      <c r="BM154" s="15">
        <v>4830</v>
      </c>
    </row>
    <row r="155" spans="1:65" outlineLevel="5">
      <c r="A155" s="22">
        <f t="shared" si="46"/>
        <v>5</v>
      </c>
      <c r="B155" s="9">
        <f t="shared" ref="B155:B218" si="75">B154+1</f>
        <v>44683</v>
      </c>
      <c r="C155" s="207">
        <v>416669</v>
      </c>
      <c r="D155" s="64">
        <f t="shared" si="65"/>
        <v>32.799999999999997</v>
      </c>
      <c r="E155" s="12">
        <v>38</v>
      </c>
      <c r="F155" s="12">
        <v>33</v>
      </c>
      <c r="G155" s="12">
        <v>32</v>
      </c>
      <c r="H155" s="12">
        <v>30</v>
      </c>
      <c r="I155" s="12">
        <v>37</v>
      </c>
      <c r="J155" s="12">
        <v>32</v>
      </c>
      <c r="K155" s="12">
        <v>31</v>
      </c>
      <c r="L155" s="12">
        <v>29</v>
      </c>
      <c r="M155" s="74" t="str">
        <f t="shared" si="66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7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8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18</v>
      </c>
      <c r="AO155" s="41">
        <v>2247</v>
      </c>
      <c r="AP155" s="110"/>
      <c r="AQ155" s="111"/>
      <c r="AR155" s="126" t="str">
        <f t="shared" si="69"/>
        <v/>
      </c>
      <c r="AS155" s="126" t="str">
        <f t="shared" si="70"/>
        <v/>
      </c>
      <c r="AT155" s="127">
        <v>2247</v>
      </c>
      <c r="AU155" s="128"/>
      <c r="AV155" s="129"/>
      <c r="AW155" s="126" t="str">
        <f t="shared" si="71"/>
        <v/>
      </c>
      <c r="AX155" s="126" t="str">
        <f t="shared" si="72"/>
        <v/>
      </c>
      <c r="AY155" s="64" t="str">
        <f t="shared" si="73"/>
        <v/>
      </c>
      <c r="AZ155" s="97">
        <v>80.25</v>
      </c>
      <c r="BA155" s="68"/>
      <c r="BB155" s="68"/>
      <c r="BC155" s="68"/>
      <c r="BD155" s="68"/>
      <c r="BE155" s="15"/>
      <c r="BF155" s="5">
        <f t="shared" si="74"/>
        <v>18261</v>
      </c>
      <c r="BG155" s="42">
        <v>7340</v>
      </c>
      <c r="BH155" s="42"/>
      <c r="BI155" s="42"/>
      <c r="BJ155" s="42">
        <v>5841</v>
      </c>
      <c r="BK155" s="42"/>
      <c r="BL155" s="42"/>
      <c r="BM155" s="15">
        <v>5080</v>
      </c>
    </row>
    <row r="156" spans="1:65" outlineLevel="5">
      <c r="A156" s="22">
        <f t="shared" si="46"/>
        <v>5</v>
      </c>
      <c r="B156" s="9">
        <f t="shared" si="75"/>
        <v>44684</v>
      </c>
      <c r="C156" s="207">
        <v>451026</v>
      </c>
      <c r="D156" s="64">
        <f t="shared" si="65"/>
        <v>32.799999999999997</v>
      </c>
      <c r="E156" s="12">
        <v>38</v>
      </c>
      <c r="F156" s="12">
        <v>33</v>
      </c>
      <c r="G156" s="12">
        <v>32</v>
      </c>
      <c r="H156" s="12">
        <v>30</v>
      </c>
      <c r="I156" s="12">
        <v>37</v>
      </c>
      <c r="J156" s="12">
        <v>32</v>
      </c>
      <c r="K156" s="12">
        <v>31</v>
      </c>
      <c r="L156" s="12">
        <v>29</v>
      </c>
      <c r="M156" s="74" t="str">
        <f t="shared" si="66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18</v>
      </c>
      <c r="AO156" s="41">
        <v>2248</v>
      </c>
      <c r="AP156" s="110"/>
      <c r="AQ156" s="111"/>
      <c r="AR156" s="126" t="str">
        <f t="shared" si="69"/>
        <v/>
      </c>
      <c r="AS156" s="126" t="str">
        <f t="shared" si="70"/>
        <v/>
      </c>
      <c r="AT156" s="127">
        <v>2165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>
        <v>79.650000000000006</v>
      </c>
      <c r="BA156" s="68"/>
      <c r="BB156" s="68"/>
      <c r="BC156" s="68"/>
      <c r="BD156" s="68"/>
      <c r="BE156" s="15"/>
      <c r="BF156" s="5">
        <f t="shared" si="74"/>
        <v>19984</v>
      </c>
      <c r="BG156" s="42">
        <v>9940</v>
      </c>
      <c r="BH156" s="42"/>
      <c r="BI156" s="42"/>
      <c r="BJ156" s="42">
        <v>9854</v>
      </c>
      <c r="BK156" s="42"/>
      <c r="BL156" s="42"/>
      <c r="BM156" s="15">
        <v>190</v>
      </c>
    </row>
    <row r="157" spans="1:65" outlineLevel="5">
      <c r="A157" s="22">
        <f t="shared" si="46"/>
        <v>5</v>
      </c>
      <c r="B157" s="9">
        <f t="shared" si="75"/>
        <v>44685</v>
      </c>
      <c r="C157" s="207">
        <v>404033</v>
      </c>
      <c r="D157" s="64">
        <f t="shared" si="65"/>
        <v>33</v>
      </c>
      <c r="E157" s="12">
        <v>38</v>
      </c>
      <c r="F157" s="12">
        <v>33</v>
      </c>
      <c r="G157" s="12">
        <v>32</v>
      </c>
      <c r="H157" s="12">
        <v>31</v>
      </c>
      <c r="I157" s="12">
        <v>37</v>
      </c>
      <c r="J157" s="12">
        <v>32</v>
      </c>
      <c r="K157" s="12">
        <v>31</v>
      </c>
      <c r="L157" s="12">
        <v>30</v>
      </c>
      <c r="M157" s="74">
        <f t="shared" si="66"/>
        <v>7</v>
      </c>
      <c r="N157" s="83">
        <v>6.99</v>
      </c>
      <c r="O157" s="83">
        <v>7</v>
      </c>
      <c r="P157" s="83">
        <v>6.9</v>
      </c>
      <c r="Q157" s="83">
        <v>6.99</v>
      </c>
      <c r="R157" s="83">
        <v>6.9</v>
      </c>
      <c r="S157" s="83">
        <v>6.95</v>
      </c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18</v>
      </c>
      <c r="AO157" s="41">
        <v>2190</v>
      </c>
      <c r="AP157" s="110">
        <v>2.34</v>
      </c>
      <c r="AQ157" s="111">
        <v>1.76</v>
      </c>
      <c r="AR157" s="126">
        <f t="shared" si="69"/>
        <v>75.213675213675231</v>
      </c>
      <c r="AS157" s="126">
        <f t="shared" si="70"/>
        <v>24.786324786324769</v>
      </c>
      <c r="AT157" s="127">
        <v>1972</v>
      </c>
      <c r="AU157" s="128">
        <v>2.2400000000000002</v>
      </c>
      <c r="AV157" s="129">
        <v>1.29</v>
      </c>
      <c r="AW157" s="126">
        <f t="shared" si="71"/>
        <v>57.589285714285708</v>
      </c>
      <c r="AX157" s="126">
        <f t="shared" si="72"/>
        <v>42.410714285714292</v>
      </c>
      <c r="AY157" s="64">
        <f t="shared" si="73"/>
        <v>55.251196172248854</v>
      </c>
      <c r="AZ157" s="97">
        <v>80.64</v>
      </c>
      <c r="BA157" s="68"/>
      <c r="BB157" s="68"/>
      <c r="BC157" s="68"/>
      <c r="BD157" s="68"/>
      <c r="BE157" s="15"/>
      <c r="BF157" s="5">
        <f t="shared" si="74"/>
        <v>18757</v>
      </c>
      <c r="BG157" s="42">
        <v>6940</v>
      </c>
      <c r="BH157" s="42"/>
      <c r="BI157" s="42"/>
      <c r="BJ157" s="42">
        <v>9097</v>
      </c>
      <c r="BK157" s="42"/>
      <c r="BL157" s="42"/>
      <c r="BM157" s="15">
        <v>2720</v>
      </c>
    </row>
    <row r="158" spans="1:65" outlineLevel="5">
      <c r="A158" s="22">
        <f t="shared" si="46"/>
        <v>5</v>
      </c>
      <c r="B158" s="9">
        <f t="shared" si="75"/>
        <v>44686</v>
      </c>
      <c r="C158" s="207">
        <v>407327</v>
      </c>
      <c r="D158" s="64">
        <f t="shared" si="65"/>
        <v>33</v>
      </c>
      <c r="E158" s="12">
        <v>38</v>
      </c>
      <c r="F158" s="12">
        <v>33</v>
      </c>
      <c r="G158" s="12">
        <v>32</v>
      </c>
      <c r="H158" s="12">
        <v>31</v>
      </c>
      <c r="I158" s="12">
        <v>37</v>
      </c>
      <c r="J158" s="12">
        <v>32</v>
      </c>
      <c r="K158" s="12">
        <v>31</v>
      </c>
      <c r="L158" s="12">
        <v>30</v>
      </c>
      <c r="M158" s="74" t="str">
        <f t="shared" si="66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21</v>
      </c>
      <c r="AO158" s="41">
        <v>1935</v>
      </c>
      <c r="AP158" s="110"/>
      <c r="AQ158" s="111"/>
      <c r="AR158" s="126" t="str">
        <f t="shared" si="69"/>
        <v/>
      </c>
      <c r="AS158" s="126" t="str">
        <f t="shared" si="70"/>
        <v/>
      </c>
      <c r="AT158" s="127">
        <v>1833</v>
      </c>
      <c r="AU158" s="128"/>
      <c r="AV158" s="129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/>
      <c r="BA158" s="68"/>
      <c r="BB158" s="68"/>
      <c r="BC158" s="68"/>
      <c r="BD158" s="68"/>
      <c r="BE158" s="15"/>
      <c r="BF158" s="5">
        <f t="shared" si="74"/>
        <v>19361</v>
      </c>
      <c r="BG158" s="42">
        <v>6950</v>
      </c>
      <c r="BH158" s="42"/>
      <c r="BI158" s="42"/>
      <c r="BJ158" s="42">
        <v>7051</v>
      </c>
      <c r="BK158" s="42"/>
      <c r="BL158" s="42"/>
      <c r="BM158" s="15">
        <v>5360</v>
      </c>
    </row>
    <row r="159" spans="1:65" outlineLevel="5">
      <c r="A159" s="22">
        <f t="shared" si="46"/>
        <v>5</v>
      </c>
      <c r="B159" s="9">
        <f t="shared" si="75"/>
        <v>44687</v>
      </c>
      <c r="C159" s="207">
        <v>390726</v>
      </c>
      <c r="D159" s="64">
        <f t="shared" si="65"/>
        <v>33</v>
      </c>
      <c r="E159" s="12">
        <v>38</v>
      </c>
      <c r="F159" s="12">
        <v>33</v>
      </c>
      <c r="G159" s="12">
        <v>32</v>
      </c>
      <c r="H159" s="12">
        <v>31</v>
      </c>
      <c r="I159" s="12">
        <v>37</v>
      </c>
      <c r="J159" s="12">
        <v>32</v>
      </c>
      <c r="K159" s="12">
        <v>31</v>
      </c>
      <c r="L159" s="12">
        <v>30</v>
      </c>
      <c r="M159" s="74" t="str">
        <f t="shared" si="66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21</v>
      </c>
      <c r="AO159" s="41">
        <v>1919</v>
      </c>
      <c r="AP159" s="110"/>
      <c r="AQ159" s="111"/>
      <c r="AR159" s="126" t="str">
        <f t="shared" si="69"/>
        <v/>
      </c>
      <c r="AS159" s="126" t="str">
        <f t="shared" si="70"/>
        <v/>
      </c>
      <c r="AT159" s="127">
        <v>1817</v>
      </c>
      <c r="AU159" s="128"/>
      <c r="AV159" s="129"/>
      <c r="AW159" s="126" t="str">
        <f t="shared" si="71"/>
        <v/>
      </c>
      <c r="AX159" s="126" t="str">
        <f t="shared" si="72"/>
        <v/>
      </c>
      <c r="AY159" s="64" t="str">
        <f t="shared" si="73"/>
        <v/>
      </c>
      <c r="AZ159" s="97">
        <v>79.84</v>
      </c>
      <c r="BA159" s="68"/>
      <c r="BB159" s="68"/>
      <c r="BC159" s="68"/>
      <c r="BD159" s="68"/>
      <c r="BE159" s="15"/>
      <c r="BF159" s="5">
        <f t="shared" si="74"/>
        <v>18780</v>
      </c>
      <c r="BG159" s="42">
        <v>6970</v>
      </c>
      <c r="BH159" s="42"/>
      <c r="BI159" s="42"/>
      <c r="BJ159" s="42">
        <v>6310</v>
      </c>
      <c r="BK159" s="42"/>
      <c r="BL159" s="42"/>
      <c r="BM159" s="15">
        <v>5500</v>
      </c>
    </row>
    <row r="160" spans="1:65" outlineLevel="5">
      <c r="A160" s="22">
        <f t="shared" si="46"/>
        <v>5</v>
      </c>
      <c r="B160" s="9">
        <f t="shared" si="75"/>
        <v>44688</v>
      </c>
      <c r="C160" s="207">
        <v>379823</v>
      </c>
      <c r="D160" s="64">
        <f t="shared" si="65"/>
        <v>33</v>
      </c>
      <c r="E160" s="12">
        <v>38</v>
      </c>
      <c r="F160" s="12">
        <v>33</v>
      </c>
      <c r="G160" s="12">
        <v>32</v>
      </c>
      <c r="H160" s="12">
        <v>31</v>
      </c>
      <c r="I160" s="12">
        <v>37</v>
      </c>
      <c r="J160" s="12">
        <v>32</v>
      </c>
      <c r="K160" s="12">
        <v>31</v>
      </c>
      <c r="L160" s="12">
        <v>30</v>
      </c>
      <c r="M160" s="74" t="str">
        <f t="shared" si="66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20</v>
      </c>
      <c r="AO160" s="41">
        <v>1962</v>
      </c>
      <c r="AP160" s="110"/>
      <c r="AQ160" s="111"/>
      <c r="AR160" s="126" t="str">
        <f t="shared" si="69"/>
        <v/>
      </c>
      <c r="AS160" s="126" t="str">
        <f t="shared" si="70"/>
        <v/>
      </c>
      <c r="AT160" s="127">
        <v>1810</v>
      </c>
      <c r="AU160" s="128"/>
      <c r="AV160" s="129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/>
      <c r="BA160" s="68"/>
      <c r="BB160" s="68"/>
      <c r="BC160" s="68"/>
      <c r="BD160" s="68"/>
      <c r="BE160" s="15"/>
      <c r="BF160" s="5">
        <f t="shared" si="74"/>
        <v>17932</v>
      </c>
      <c r="BG160" s="42">
        <v>6990</v>
      </c>
      <c r="BH160" s="42"/>
      <c r="BI160" s="42"/>
      <c r="BJ160" s="42">
        <v>5542</v>
      </c>
      <c r="BK160" s="42"/>
      <c r="BL160" s="42"/>
      <c r="BM160" s="15">
        <v>5400</v>
      </c>
    </row>
    <row r="161" spans="1:65" outlineLevel="5">
      <c r="A161" s="22">
        <f t="shared" si="46"/>
        <v>5</v>
      </c>
      <c r="B161" s="9">
        <f t="shared" si="75"/>
        <v>44689</v>
      </c>
      <c r="C161" s="207">
        <v>368582</v>
      </c>
      <c r="D161" s="64">
        <f t="shared" si="65"/>
        <v>33</v>
      </c>
      <c r="E161" s="12">
        <v>38</v>
      </c>
      <c r="F161" s="12">
        <v>33</v>
      </c>
      <c r="G161" s="12">
        <v>32</v>
      </c>
      <c r="H161" s="12">
        <v>31</v>
      </c>
      <c r="I161" s="12">
        <v>37</v>
      </c>
      <c r="J161" s="12">
        <v>32</v>
      </c>
      <c r="K161" s="12">
        <v>31</v>
      </c>
      <c r="L161" s="12">
        <v>30</v>
      </c>
      <c r="M161" s="74" t="str">
        <f t="shared" si="66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7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8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19</v>
      </c>
      <c r="AO161" s="41">
        <v>2048</v>
      </c>
      <c r="AP161" s="110"/>
      <c r="AQ161" s="111"/>
      <c r="AR161" s="126" t="str">
        <f t="shared" si="69"/>
        <v/>
      </c>
      <c r="AS161" s="126" t="str">
        <f t="shared" si="70"/>
        <v/>
      </c>
      <c r="AT161" s="127">
        <v>1831</v>
      </c>
      <c r="AU161" s="128"/>
      <c r="AV161" s="129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/>
      <c r="BA161" s="68"/>
      <c r="BB161" s="68"/>
      <c r="BC161" s="68"/>
      <c r="BD161" s="68"/>
      <c r="BE161" s="15"/>
      <c r="BF161" s="5">
        <f t="shared" si="74"/>
        <v>15491</v>
      </c>
      <c r="BG161" s="42">
        <v>6970</v>
      </c>
      <c r="BH161" s="42"/>
      <c r="BI161" s="42"/>
      <c r="BJ161" s="42">
        <v>3041</v>
      </c>
      <c r="BK161" s="42"/>
      <c r="BL161" s="42"/>
      <c r="BM161" s="15">
        <v>5480</v>
      </c>
    </row>
    <row r="162" spans="1:65" outlineLevel="5">
      <c r="A162" s="22">
        <f t="shared" si="46"/>
        <v>5</v>
      </c>
      <c r="B162" s="9">
        <f t="shared" si="75"/>
        <v>44690</v>
      </c>
      <c r="C162" s="207">
        <v>381787</v>
      </c>
      <c r="D162" s="64">
        <f t="shared" si="65"/>
        <v>33.299999999999997</v>
      </c>
      <c r="E162" s="12">
        <v>38</v>
      </c>
      <c r="F162" s="12">
        <v>34</v>
      </c>
      <c r="G162" s="12">
        <v>32</v>
      </c>
      <c r="H162" s="12">
        <v>31</v>
      </c>
      <c r="I162" s="12">
        <v>37</v>
      </c>
      <c r="J162" s="12">
        <v>33</v>
      </c>
      <c r="K162" s="12">
        <v>31</v>
      </c>
      <c r="L162" s="12">
        <v>30</v>
      </c>
      <c r="M162" s="74" t="str">
        <f t="shared" si="66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22</v>
      </c>
      <c r="AO162" s="41">
        <v>1846</v>
      </c>
      <c r="AP162" s="110"/>
      <c r="AQ162" s="111"/>
      <c r="AR162" s="126" t="str">
        <f t="shared" si="69"/>
        <v/>
      </c>
      <c r="AS162" s="126" t="str">
        <f t="shared" si="70"/>
        <v/>
      </c>
      <c r="AT162" s="127">
        <v>1835</v>
      </c>
      <c r="AU162" s="128"/>
      <c r="AV162" s="129"/>
      <c r="AW162" s="126" t="str">
        <f t="shared" si="71"/>
        <v/>
      </c>
      <c r="AX162" s="126" t="str">
        <f t="shared" si="72"/>
        <v/>
      </c>
      <c r="AY162" s="64" t="str">
        <f t="shared" si="73"/>
        <v/>
      </c>
      <c r="AZ162" s="97">
        <v>77.69</v>
      </c>
      <c r="BA162" s="68"/>
      <c r="BB162" s="68"/>
      <c r="BC162" s="68"/>
      <c r="BD162" s="68"/>
      <c r="BE162" s="15"/>
      <c r="BF162" s="5">
        <f t="shared" si="74"/>
        <v>17025</v>
      </c>
      <c r="BG162" s="42">
        <v>6960</v>
      </c>
      <c r="BH162" s="42"/>
      <c r="BI162" s="42"/>
      <c r="BJ162" s="42">
        <v>4735</v>
      </c>
      <c r="BK162" s="42"/>
      <c r="BL162" s="42"/>
      <c r="BM162" s="15">
        <v>5330</v>
      </c>
    </row>
    <row r="163" spans="1:65" outlineLevel="5">
      <c r="A163" s="22">
        <f t="shared" ref="A163:A234" si="76">MONTH(B163)</f>
        <v>5</v>
      </c>
      <c r="B163" s="9">
        <f t="shared" si="75"/>
        <v>44691</v>
      </c>
      <c r="C163" s="207">
        <v>388101</v>
      </c>
      <c r="D163" s="64">
        <f t="shared" si="65"/>
        <v>33.299999999999997</v>
      </c>
      <c r="E163" s="12">
        <v>38</v>
      </c>
      <c r="F163" s="12">
        <v>34</v>
      </c>
      <c r="G163" s="12">
        <v>32</v>
      </c>
      <c r="H163" s="12">
        <v>31</v>
      </c>
      <c r="I163" s="12">
        <v>37</v>
      </c>
      <c r="J163" s="12">
        <v>33</v>
      </c>
      <c r="K163" s="12">
        <v>31</v>
      </c>
      <c r="L163" s="12">
        <v>30</v>
      </c>
      <c r="M163" s="74" t="str">
        <f t="shared" si="66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18</v>
      </c>
      <c r="AO163" s="41">
        <v>2261</v>
      </c>
      <c r="AP163" s="110"/>
      <c r="AQ163" s="111"/>
      <c r="AR163" s="126" t="str">
        <f t="shared" si="69"/>
        <v/>
      </c>
      <c r="AS163" s="126" t="str">
        <f t="shared" si="70"/>
        <v/>
      </c>
      <c r="AT163" s="127">
        <v>1817</v>
      </c>
      <c r="AU163" s="128"/>
      <c r="AV163" s="129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>
        <v>77.959999999999994</v>
      </c>
      <c r="BA163" s="68"/>
      <c r="BB163" s="68"/>
      <c r="BC163" s="68"/>
      <c r="BD163" s="68"/>
      <c r="BE163" s="15"/>
      <c r="BF163" s="5">
        <f t="shared" si="74"/>
        <v>17751</v>
      </c>
      <c r="BG163" s="42">
        <v>6580</v>
      </c>
      <c r="BH163" s="42"/>
      <c r="BI163" s="42"/>
      <c r="BJ163" s="42">
        <v>5871</v>
      </c>
      <c r="BK163" s="42"/>
      <c r="BL163" s="42"/>
      <c r="BM163" s="15">
        <v>5300</v>
      </c>
    </row>
    <row r="164" spans="1:65" outlineLevel="5">
      <c r="A164" s="22">
        <f t="shared" si="76"/>
        <v>5</v>
      </c>
      <c r="B164" s="9">
        <f t="shared" si="75"/>
        <v>44692</v>
      </c>
      <c r="C164" s="207">
        <v>399973</v>
      </c>
      <c r="D164" s="64">
        <f t="shared" si="65"/>
        <v>33</v>
      </c>
      <c r="E164" s="12">
        <v>38</v>
      </c>
      <c r="F164" s="12">
        <v>33</v>
      </c>
      <c r="G164" s="12">
        <v>32</v>
      </c>
      <c r="H164" s="12">
        <v>31</v>
      </c>
      <c r="I164" s="12">
        <v>37</v>
      </c>
      <c r="J164" s="12">
        <v>32</v>
      </c>
      <c r="K164" s="12">
        <v>31</v>
      </c>
      <c r="L164" s="12">
        <v>30</v>
      </c>
      <c r="M164" s="74" t="str">
        <f t="shared" si="66"/>
        <v/>
      </c>
      <c r="N164" s="83"/>
      <c r="O164" s="83"/>
      <c r="P164" s="83"/>
      <c r="Q164" s="83"/>
      <c r="R164" s="83"/>
      <c r="S164" s="83"/>
      <c r="T164" s="83"/>
      <c r="U164" s="83"/>
      <c r="V164" s="5" t="str">
        <f t="shared" si="67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8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16</v>
      </c>
      <c r="AO164" s="41">
        <v>2451</v>
      </c>
      <c r="AP164" s="110"/>
      <c r="AQ164" s="111"/>
      <c r="AR164" s="126" t="str">
        <f t="shared" si="69"/>
        <v/>
      </c>
      <c r="AS164" s="126" t="str">
        <f t="shared" si="70"/>
        <v/>
      </c>
      <c r="AT164" s="127">
        <v>1947</v>
      </c>
      <c r="AU164" s="128"/>
      <c r="AV164" s="129"/>
      <c r="AW164" s="126" t="str">
        <f t="shared" si="71"/>
        <v/>
      </c>
      <c r="AX164" s="126" t="str">
        <f t="shared" si="72"/>
        <v/>
      </c>
      <c r="AY164" s="64" t="str">
        <f t="shared" si="73"/>
        <v/>
      </c>
      <c r="AZ164" s="97">
        <v>78.64</v>
      </c>
      <c r="BA164" s="68"/>
      <c r="BB164" s="68"/>
      <c r="BC164" s="68"/>
      <c r="BD164" s="68"/>
      <c r="BE164" s="15"/>
      <c r="BF164" s="5">
        <f t="shared" si="74"/>
        <v>18731</v>
      </c>
      <c r="BG164" s="42">
        <v>7230</v>
      </c>
      <c r="BH164" s="42"/>
      <c r="BI164" s="42"/>
      <c r="BJ164" s="42">
        <v>6101</v>
      </c>
      <c r="BK164" s="42"/>
      <c r="BL164" s="42"/>
      <c r="BM164" s="15">
        <v>5400</v>
      </c>
    </row>
    <row r="165" spans="1:65" outlineLevel="5">
      <c r="A165" s="22">
        <f t="shared" si="76"/>
        <v>5</v>
      </c>
      <c r="B165" s="9">
        <f t="shared" si="75"/>
        <v>44693</v>
      </c>
      <c r="C165" s="207">
        <v>398033</v>
      </c>
      <c r="D165" s="64">
        <f t="shared" si="65"/>
        <v>33</v>
      </c>
      <c r="E165" s="12">
        <v>38</v>
      </c>
      <c r="F165" s="12">
        <v>33</v>
      </c>
      <c r="G165" s="12">
        <v>32</v>
      </c>
      <c r="H165" s="12">
        <v>31</v>
      </c>
      <c r="I165" s="12">
        <v>37</v>
      </c>
      <c r="J165" s="12">
        <v>32</v>
      </c>
      <c r="K165" s="12">
        <v>31</v>
      </c>
      <c r="L165" s="12">
        <v>30</v>
      </c>
      <c r="M165" s="74">
        <f t="shared" si="66"/>
        <v>6.9</v>
      </c>
      <c r="N165" s="83">
        <v>6.92</v>
      </c>
      <c r="O165" s="83">
        <v>6.92</v>
      </c>
      <c r="P165" s="83">
        <v>6.85</v>
      </c>
      <c r="Q165" s="83">
        <v>6.91</v>
      </c>
      <c r="R165" s="83">
        <v>6.9</v>
      </c>
      <c r="S165" s="83">
        <v>6.92</v>
      </c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17</v>
      </c>
      <c r="AO165" s="41">
        <v>2370</v>
      </c>
      <c r="AP165" s="110">
        <v>2.38</v>
      </c>
      <c r="AQ165" s="111">
        <v>1.79</v>
      </c>
      <c r="AR165" s="126">
        <f t="shared" si="69"/>
        <v>75.210084033613455</v>
      </c>
      <c r="AS165" s="126">
        <f t="shared" si="70"/>
        <v>24.789915966386545</v>
      </c>
      <c r="AT165" s="127">
        <v>1933</v>
      </c>
      <c r="AU165" s="128">
        <v>1.88</v>
      </c>
      <c r="AV165" s="129">
        <v>1.1100000000000001</v>
      </c>
      <c r="AW165" s="126">
        <f t="shared" si="71"/>
        <v>59.042553191489368</v>
      </c>
      <c r="AX165" s="126">
        <f t="shared" si="72"/>
        <v>40.957446808510632</v>
      </c>
      <c r="AY165" s="64">
        <f t="shared" si="73"/>
        <v>52.484945222375401</v>
      </c>
      <c r="AZ165" s="97">
        <v>77.010000000000005</v>
      </c>
      <c r="BA165" s="68"/>
      <c r="BB165" s="68"/>
      <c r="BC165" s="68"/>
      <c r="BD165" s="68"/>
      <c r="BE165" s="15"/>
      <c r="BF165" s="5">
        <f t="shared" si="74"/>
        <v>18694</v>
      </c>
      <c r="BG165" s="42">
        <v>6970</v>
      </c>
      <c r="BH165" s="42"/>
      <c r="BI165" s="42"/>
      <c r="BJ165" s="42">
        <v>6484</v>
      </c>
      <c r="BK165" s="42"/>
      <c r="BL165" s="42"/>
      <c r="BM165" s="15">
        <v>5240</v>
      </c>
    </row>
    <row r="166" spans="1:65" outlineLevel="5">
      <c r="A166" s="22">
        <f t="shared" si="76"/>
        <v>5</v>
      </c>
      <c r="B166" s="9">
        <f t="shared" si="75"/>
        <v>44694</v>
      </c>
      <c r="C166" s="207">
        <v>403357</v>
      </c>
      <c r="D166" s="64">
        <f t="shared" si="65"/>
        <v>33</v>
      </c>
      <c r="E166" s="12">
        <v>38</v>
      </c>
      <c r="F166" s="12">
        <v>33</v>
      </c>
      <c r="G166" s="12">
        <v>32</v>
      </c>
      <c r="H166" s="12">
        <v>31</v>
      </c>
      <c r="I166" s="12">
        <v>37</v>
      </c>
      <c r="J166" s="12">
        <v>32</v>
      </c>
      <c r="K166" s="12">
        <v>31</v>
      </c>
      <c r="L166" s="12">
        <v>30</v>
      </c>
      <c r="M166" s="74" t="str">
        <f t="shared" si="66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18</v>
      </c>
      <c r="AO166" s="41">
        <v>2209</v>
      </c>
      <c r="AP166" s="110"/>
      <c r="AQ166" s="111"/>
      <c r="AR166" s="126" t="str">
        <f t="shared" si="69"/>
        <v/>
      </c>
      <c r="AS166" s="126" t="str">
        <f t="shared" si="70"/>
        <v/>
      </c>
      <c r="AT166" s="127">
        <v>1887</v>
      </c>
      <c r="AU166" s="128"/>
      <c r="AV166" s="129"/>
      <c r="AW166" s="126" t="str">
        <f t="shared" si="71"/>
        <v/>
      </c>
      <c r="AX166" s="126" t="str">
        <f t="shared" si="72"/>
        <v/>
      </c>
      <c r="AY166" s="64" t="str">
        <f t="shared" si="73"/>
        <v/>
      </c>
      <c r="AZ166" s="97">
        <v>76.88</v>
      </c>
      <c r="BA166" s="68"/>
      <c r="BB166" s="68"/>
      <c r="BC166" s="68"/>
      <c r="BD166" s="68"/>
      <c r="BE166" s="15"/>
      <c r="BF166" s="5">
        <f t="shared" si="74"/>
        <v>19385</v>
      </c>
      <c r="BG166" s="42">
        <v>7570</v>
      </c>
      <c r="BH166" s="42"/>
      <c r="BI166" s="42"/>
      <c r="BJ166" s="42">
        <v>6465</v>
      </c>
      <c r="BK166" s="42"/>
      <c r="BL166" s="42"/>
      <c r="BM166" s="15">
        <v>5350</v>
      </c>
    </row>
    <row r="167" spans="1:65" outlineLevel="5">
      <c r="A167" s="22">
        <f t="shared" si="76"/>
        <v>5</v>
      </c>
      <c r="B167" s="9">
        <f t="shared" si="75"/>
        <v>44695</v>
      </c>
      <c r="C167" s="207">
        <v>379370</v>
      </c>
      <c r="D167" s="64">
        <f t="shared" si="65"/>
        <v>33.299999999999997</v>
      </c>
      <c r="E167" s="12">
        <v>38</v>
      </c>
      <c r="F167" s="12">
        <v>33</v>
      </c>
      <c r="G167" s="12">
        <v>33</v>
      </c>
      <c r="H167" s="12">
        <v>31</v>
      </c>
      <c r="I167" s="12">
        <v>37</v>
      </c>
      <c r="J167" s="12">
        <v>32</v>
      </c>
      <c r="K167" s="12">
        <v>32</v>
      </c>
      <c r="L167" s="12">
        <v>30</v>
      </c>
      <c r="M167" s="74" t="str">
        <f t="shared" si="66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17</v>
      </c>
      <c r="AO167" s="41">
        <v>2377</v>
      </c>
      <c r="AP167" s="110"/>
      <c r="AQ167" s="111"/>
      <c r="AR167" s="126" t="str">
        <f t="shared" si="69"/>
        <v/>
      </c>
      <c r="AS167" s="126" t="str">
        <f t="shared" si="70"/>
        <v/>
      </c>
      <c r="AT167" s="127">
        <v>1885</v>
      </c>
      <c r="AU167" s="128"/>
      <c r="AV167" s="129"/>
      <c r="AW167" s="126" t="str">
        <f t="shared" si="71"/>
        <v/>
      </c>
      <c r="AX167" s="126" t="str">
        <f t="shared" si="72"/>
        <v/>
      </c>
      <c r="AY167" s="64" t="str">
        <f t="shared" si="73"/>
        <v/>
      </c>
      <c r="AZ167" s="97"/>
      <c r="BA167" s="68"/>
      <c r="BB167" s="68"/>
      <c r="BC167" s="68"/>
      <c r="BD167" s="68"/>
      <c r="BE167" s="15"/>
      <c r="BF167" s="5">
        <f t="shared" si="74"/>
        <v>20467</v>
      </c>
      <c r="BG167" s="42">
        <v>8500</v>
      </c>
      <c r="BH167" s="42"/>
      <c r="BI167" s="42"/>
      <c r="BJ167" s="42">
        <v>6447</v>
      </c>
      <c r="BK167" s="42"/>
      <c r="BL167" s="42"/>
      <c r="BM167" s="15">
        <v>5520</v>
      </c>
    </row>
    <row r="168" spans="1:65" outlineLevel="5">
      <c r="A168" s="22">
        <f t="shared" si="76"/>
        <v>5</v>
      </c>
      <c r="B168" s="9">
        <f t="shared" si="75"/>
        <v>44696</v>
      </c>
      <c r="C168" s="207">
        <v>362188</v>
      </c>
      <c r="D168" s="64">
        <f t="shared" si="65"/>
        <v>33.5</v>
      </c>
      <c r="E168" s="12">
        <v>38</v>
      </c>
      <c r="F168" s="12">
        <v>34</v>
      </c>
      <c r="G168" s="12">
        <v>33</v>
      </c>
      <c r="H168" s="12">
        <v>31</v>
      </c>
      <c r="I168" s="12">
        <v>37</v>
      </c>
      <c r="J168" s="12">
        <v>33</v>
      </c>
      <c r="K168" s="12">
        <v>32</v>
      </c>
      <c r="L168" s="12">
        <v>30</v>
      </c>
      <c r="M168" s="74" t="str">
        <f t="shared" si="66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18</v>
      </c>
      <c r="AO168" s="41">
        <v>2184</v>
      </c>
      <c r="AP168" s="110"/>
      <c r="AQ168" s="111"/>
      <c r="AR168" s="126" t="str">
        <f t="shared" si="69"/>
        <v/>
      </c>
      <c r="AS168" s="126" t="str">
        <f t="shared" si="70"/>
        <v/>
      </c>
      <c r="AT168" s="127">
        <v>1902</v>
      </c>
      <c r="AU168" s="128"/>
      <c r="AV168" s="129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/>
      <c r="BA168" s="68"/>
      <c r="BB168" s="68"/>
      <c r="BC168" s="68"/>
      <c r="BD168" s="68"/>
      <c r="BE168" s="15"/>
      <c r="BF168" s="5">
        <f t="shared" si="74"/>
        <v>17894</v>
      </c>
      <c r="BG168" s="42">
        <v>7070</v>
      </c>
      <c r="BH168" s="42"/>
      <c r="BI168" s="42"/>
      <c r="BJ168" s="42">
        <v>5464</v>
      </c>
      <c r="BK168" s="42"/>
      <c r="BL168" s="42"/>
      <c r="BM168" s="15">
        <v>5360</v>
      </c>
    </row>
    <row r="169" spans="1:65" outlineLevel="5">
      <c r="A169" s="22">
        <f t="shared" si="76"/>
        <v>5</v>
      </c>
      <c r="B169" s="9">
        <f t="shared" si="75"/>
        <v>44697</v>
      </c>
      <c r="C169" s="207">
        <v>362870</v>
      </c>
      <c r="D169" s="64">
        <f t="shared" si="65"/>
        <v>33.5</v>
      </c>
      <c r="E169" s="12">
        <v>38</v>
      </c>
      <c r="F169" s="12">
        <v>34</v>
      </c>
      <c r="G169" s="12">
        <v>33</v>
      </c>
      <c r="H169" s="12">
        <v>31</v>
      </c>
      <c r="I169" s="12">
        <v>37</v>
      </c>
      <c r="J169" s="12">
        <v>33</v>
      </c>
      <c r="K169" s="12">
        <v>32</v>
      </c>
      <c r="L169" s="12">
        <v>30</v>
      </c>
      <c r="M169" s="74" t="str">
        <f t="shared" si="66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7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8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18</v>
      </c>
      <c r="AO169" s="41">
        <v>2227</v>
      </c>
      <c r="AP169" s="110"/>
      <c r="AQ169" s="111"/>
      <c r="AR169" s="126" t="str">
        <f t="shared" si="69"/>
        <v/>
      </c>
      <c r="AS169" s="126" t="str">
        <f t="shared" si="70"/>
        <v/>
      </c>
      <c r="AT169" s="127">
        <v>1889</v>
      </c>
      <c r="AU169" s="128"/>
      <c r="AV169" s="129"/>
      <c r="AW169" s="126" t="str">
        <f t="shared" si="71"/>
        <v/>
      </c>
      <c r="AX169" s="126" t="str">
        <f t="shared" si="72"/>
        <v/>
      </c>
      <c r="AY169" s="64" t="str">
        <f t="shared" si="73"/>
        <v/>
      </c>
      <c r="AZ169" s="97">
        <v>80.22</v>
      </c>
      <c r="BA169" s="68"/>
      <c r="BB169" s="68"/>
      <c r="BC169" s="68"/>
      <c r="BD169" s="68"/>
      <c r="BE169" s="15"/>
      <c r="BF169" s="5">
        <f t="shared" si="74"/>
        <v>17826</v>
      </c>
      <c r="BG169" s="42">
        <v>6950</v>
      </c>
      <c r="BH169" s="42"/>
      <c r="BI169" s="42"/>
      <c r="BJ169" s="42">
        <v>5396</v>
      </c>
      <c r="BK169" s="42"/>
      <c r="BL169" s="42"/>
      <c r="BM169" s="15">
        <v>5480</v>
      </c>
    </row>
    <row r="170" spans="1:65" outlineLevel="5">
      <c r="A170" s="22">
        <f t="shared" si="76"/>
        <v>5</v>
      </c>
      <c r="B170" s="9">
        <f t="shared" si="75"/>
        <v>44698</v>
      </c>
      <c r="C170" s="207">
        <v>377118</v>
      </c>
      <c r="D170" s="64">
        <f t="shared" si="65"/>
        <v>33.5</v>
      </c>
      <c r="E170" s="12">
        <v>38</v>
      </c>
      <c r="F170" s="12">
        <v>34</v>
      </c>
      <c r="G170" s="12">
        <v>33</v>
      </c>
      <c r="H170" s="12">
        <v>31</v>
      </c>
      <c r="I170" s="12">
        <v>37</v>
      </c>
      <c r="J170" s="12">
        <v>33</v>
      </c>
      <c r="K170" s="12">
        <v>32</v>
      </c>
      <c r="L170" s="12">
        <v>30</v>
      </c>
      <c r="M170" s="74" t="str">
        <f t="shared" si="66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15</v>
      </c>
      <c r="AO170" s="41">
        <v>2607</v>
      </c>
      <c r="AP170" s="110"/>
      <c r="AQ170" s="111"/>
      <c r="AR170" s="126" t="str">
        <f t="shared" si="69"/>
        <v/>
      </c>
      <c r="AS170" s="126" t="str">
        <f t="shared" si="70"/>
        <v/>
      </c>
      <c r="AT170" s="127">
        <v>2076</v>
      </c>
      <c r="AU170" s="128"/>
      <c r="AV170" s="129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>
        <v>79.62</v>
      </c>
      <c r="BA170" s="68"/>
      <c r="BB170" s="68"/>
      <c r="BC170" s="68"/>
      <c r="BD170" s="68"/>
      <c r="BE170" s="15"/>
      <c r="BF170" s="5">
        <f t="shared" si="74"/>
        <v>19034</v>
      </c>
      <c r="BG170" s="42">
        <v>6700</v>
      </c>
      <c r="BH170" s="42"/>
      <c r="BI170" s="42"/>
      <c r="BJ170" s="42">
        <v>6994</v>
      </c>
      <c r="BK170" s="42"/>
      <c r="BL170" s="42"/>
      <c r="BM170" s="15">
        <v>5340</v>
      </c>
    </row>
    <row r="171" spans="1:65" outlineLevel="5">
      <c r="A171" s="22">
        <f t="shared" si="76"/>
        <v>5</v>
      </c>
      <c r="B171" s="9">
        <f t="shared" si="75"/>
        <v>44699</v>
      </c>
      <c r="C171" s="207">
        <v>374716</v>
      </c>
      <c r="D171" s="64">
        <f t="shared" si="65"/>
        <v>33.299999999999997</v>
      </c>
      <c r="E171" s="12">
        <v>37</v>
      </c>
      <c r="F171" s="12">
        <v>34</v>
      </c>
      <c r="G171" s="12">
        <v>33</v>
      </c>
      <c r="H171" s="12">
        <v>31</v>
      </c>
      <c r="I171" s="12">
        <v>36</v>
      </c>
      <c r="J171" s="12">
        <v>33</v>
      </c>
      <c r="K171" s="12">
        <v>32</v>
      </c>
      <c r="L171" s="12">
        <v>30</v>
      </c>
      <c r="M171" s="74">
        <f t="shared" si="66"/>
        <v>7</v>
      </c>
      <c r="N171" s="83">
        <v>7.05</v>
      </c>
      <c r="O171" s="83">
        <v>7.15</v>
      </c>
      <c r="P171" s="83">
        <v>6.95</v>
      </c>
      <c r="Q171" s="83">
        <v>7.15</v>
      </c>
      <c r="R171" s="83">
        <v>6.94</v>
      </c>
      <c r="S171" s="83">
        <v>7.04</v>
      </c>
      <c r="T171" s="83"/>
      <c r="U171" s="83"/>
      <c r="V171" s="5" t="str">
        <f t="shared" si="67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8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16</v>
      </c>
      <c r="AO171" s="41">
        <v>2519</v>
      </c>
      <c r="AP171" s="110">
        <v>2.23</v>
      </c>
      <c r="AQ171" s="111">
        <v>1.74</v>
      </c>
      <c r="AR171" s="126">
        <f t="shared" si="69"/>
        <v>78.026905829596416</v>
      </c>
      <c r="AS171" s="126">
        <f t="shared" si="70"/>
        <v>21.973094170403584</v>
      </c>
      <c r="AT171" s="127">
        <v>2058</v>
      </c>
      <c r="AU171" s="128">
        <v>2.11</v>
      </c>
      <c r="AV171" s="129">
        <v>1.28</v>
      </c>
      <c r="AW171" s="126">
        <f t="shared" si="71"/>
        <v>60.66350710900474</v>
      </c>
      <c r="AX171" s="126">
        <f t="shared" si="72"/>
        <v>39.33649289099526</v>
      </c>
      <c r="AY171" s="64">
        <f t="shared" si="73"/>
        <v>56.571112034344281</v>
      </c>
      <c r="AZ171" s="97">
        <v>77.849999999999994</v>
      </c>
      <c r="BA171" s="68"/>
      <c r="BB171" s="68"/>
      <c r="BC171" s="68"/>
      <c r="BD171" s="68"/>
      <c r="BE171" s="15"/>
      <c r="BF171" s="5">
        <f t="shared" si="74"/>
        <v>19096</v>
      </c>
      <c r="BG171" s="42">
        <v>7350</v>
      </c>
      <c r="BH171" s="42"/>
      <c r="BI171" s="42"/>
      <c r="BJ171" s="42">
        <v>7156</v>
      </c>
      <c r="BK171" s="42"/>
      <c r="BL171" s="42"/>
      <c r="BM171" s="15">
        <v>4590</v>
      </c>
    </row>
    <row r="172" spans="1:65" outlineLevel="5">
      <c r="A172" s="22">
        <f t="shared" si="76"/>
        <v>5</v>
      </c>
      <c r="B172" s="9">
        <f t="shared" si="75"/>
        <v>44700</v>
      </c>
      <c r="C172" s="207">
        <v>372772</v>
      </c>
      <c r="D172" s="64">
        <f t="shared" si="65"/>
        <v>33.5</v>
      </c>
      <c r="E172" s="12">
        <v>38</v>
      </c>
      <c r="F172" s="12">
        <v>34</v>
      </c>
      <c r="G172" s="12">
        <v>33</v>
      </c>
      <c r="H172" s="12">
        <v>31</v>
      </c>
      <c r="I172" s="12">
        <v>37</v>
      </c>
      <c r="J172" s="12">
        <v>33</v>
      </c>
      <c r="K172" s="12">
        <v>32</v>
      </c>
      <c r="L172" s="12">
        <v>30</v>
      </c>
      <c r="M172" s="74" t="str">
        <f t="shared" si="66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17</v>
      </c>
      <c r="AO172" s="41">
        <v>2389</v>
      </c>
      <c r="AP172" s="110"/>
      <c r="AQ172" s="111"/>
      <c r="AR172" s="126" t="str">
        <f t="shared" si="69"/>
        <v/>
      </c>
      <c r="AS172" s="126" t="str">
        <f t="shared" si="70"/>
        <v/>
      </c>
      <c r="AT172" s="127">
        <v>1871</v>
      </c>
      <c r="AU172" s="128"/>
      <c r="AV172" s="129"/>
      <c r="AW172" s="126" t="str">
        <f t="shared" si="71"/>
        <v/>
      </c>
      <c r="AX172" s="126" t="str">
        <f t="shared" si="72"/>
        <v/>
      </c>
      <c r="AY172" s="64" t="str">
        <f t="shared" si="73"/>
        <v/>
      </c>
      <c r="AZ172" s="97">
        <v>77.010000000000005</v>
      </c>
      <c r="BA172" s="68"/>
      <c r="BB172" s="68"/>
      <c r="BC172" s="68"/>
      <c r="BD172" s="68"/>
      <c r="BE172" s="15"/>
      <c r="BF172" s="5">
        <f t="shared" si="74"/>
        <v>19849</v>
      </c>
      <c r="BG172" s="42">
        <v>7340</v>
      </c>
      <c r="BH172" s="42"/>
      <c r="BI172" s="42"/>
      <c r="BJ172" s="42">
        <v>7119</v>
      </c>
      <c r="BK172" s="42"/>
      <c r="BL172" s="42"/>
      <c r="BM172" s="15">
        <v>5390</v>
      </c>
    </row>
    <row r="173" spans="1:65" outlineLevel="5">
      <c r="A173" s="22">
        <f t="shared" si="76"/>
        <v>5</v>
      </c>
      <c r="B173" s="9">
        <f t="shared" si="75"/>
        <v>44701</v>
      </c>
      <c r="C173" s="207">
        <v>374332</v>
      </c>
      <c r="D173" s="64">
        <f t="shared" si="65"/>
        <v>33.299999999999997</v>
      </c>
      <c r="E173" s="12">
        <v>38</v>
      </c>
      <c r="F173" s="12">
        <v>34</v>
      </c>
      <c r="G173" s="12">
        <v>33</v>
      </c>
      <c r="H173" s="12">
        <v>30</v>
      </c>
      <c r="I173" s="12">
        <v>37</v>
      </c>
      <c r="J173" s="12">
        <v>33</v>
      </c>
      <c r="K173" s="12">
        <v>32</v>
      </c>
      <c r="L173" s="12">
        <v>29</v>
      </c>
      <c r="M173" s="74" t="str">
        <f t="shared" si="66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17</v>
      </c>
      <c r="AO173" s="41">
        <v>2413</v>
      </c>
      <c r="AP173" s="110"/>
      <c r="AQ173" s="111"/>
      <c r="AR173" s="126" t="str">
        <f t="shared" si="69"/>
        <v/>
      </c>
      <c r="AS173" s="126" t="str">
        <f t="shared" si="70"/>
        <v/>
      </c>
      <c r="AT173" s="127">
        <v>1894</v>
      </c>
      <c r="AU173" s="128"/>
      <c r="AV173" s="129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>
        <v>76.84</v>
      </c>
      <c r="BA173" s="68"/>
      <c r="BB173" s="68"/>
      <c r="BC173" s="68"/>
      <c r="BD173" s="68"/>
      <c r="BE173" s="15"/>
      <c r="BF173" s="5">
        <f t="shared" si="74"/>
        <v>20671</v>
      </c>
      <c r="BG173" s="42">
        <v>8490</v>
      </c>
      <c r="BH173" s="42"/>
      <c r="BI173" s="42"/>
      <c r="BJ173" s="42">
        <v>7051</v>
      </c>
      <c r="BK173" s="42"/>
      <c r="BL173" s="42"/>
      <c r="BM173" s="15">
        <v>5130</v>
      </c>
    </row>
    <row r="174" spans="1:65" outlineLevel="5">
      <c r="A174" s="22">
        <f t="shared" si="76"/>
        <v>5</v>
      </c>
      <c r="B174" s="9">
        <f t="shared" si="75"/>
        <v>44702</v>
      </c>
      <c r="C174" s="207">
        <v>372561</v>
      </c>
      <c r="D174" s="64">
        <f t="shared" si="65"/>
        <v>33.299999999999997</v>
      </c>
      <c r="E174" s="12">
        <v>38</v>
      </c>
      <c r="F174" s="12">
        <v>34</v>
      </c>
      <c r="G174" s="12">
        <v>33</v>
      </c>
      <c r="H174" s="12">
        <v>30</v>
      </c>
      <c r="I174" s="12">
        <v>37</v>
      </c>
      <c r="J174" s="12">
        <v>33</v>
      </c>
      <c r="K174" s="12">
        <v>32</v>
      </c>
      <c r="L174" s="12">
        <v>29</v>
      </c>
      <c r="M174" s="74" t="str">
        <f t="shared" si="66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16</v>
      </c>
      <c r="AO174" s="41">
        <v>2475</v>
      </c>
      <c r="AP174" s="110"/>
      <c r="AQ174" s="111"/>
      <c r="AR174" s="126" t="str">
        <f t="shared" si="69"/>
        <v/>
      </c>
      <c r="AS174" s="126" t="str">
        <f t="shared" si="70"/>
        <v/>
      </c>
      <c r="AT174" s="127">
        <v>1897</v>
      </c>
      <c r="AU174" s="128"/>
      <c r="AV174" s="129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/>
      <c r="BA174" s="68"/>
      <c r="BB174" s="68"/>
      <c r="BC174" s="68"/>
      <c r="BD174" s="68"/>
      <c r="BE174" s="15"/>
      <c r="BF174" s="5">
        <f t="shared" si="74"/>
        <v>20276</v>
      </c>
      <c r="BG174" s="42">
        <v>7730</v>
      </c>
      <c r="BH174" s="42"/>
      <c r="BI174" s="42"/>
      <c r="BJ174" s="42">
        <v>7136</v>
      </c>
      <c r="BK174" s="42"/>
      <c r="BL174" s="42"/>
      <c r="BM174" s="15">
        <v>5410</v>
      </c>
    </row>
    <row r="175" spans="1:65" outlineLevel="5">
      <c r="A175" s="22">
        <f t="shared" si="76"/>
        <v>5</v>
      </c>
      <c r="B175" s="9">
        <f t="shared" si="75"/>
        <v>44703</v>
      </c>
      <c r="C175" s="207">
        <v>357872</v>
      </c>
      <c r="D175" s="64">
        <f t="shared" si="65"/>
        <v>33.299999999999997</v>
      </c>
      <c r="E175" s="12">
        <v>38</v>
      </c>
      <c r="F175" s="12">
        <v>34</v>
      </c>
      <c r="G175" s="12">
        <v>33</v>
      </c>
      <c r="H175" s="12">
        <v>30</v>
      </c>
      <c r="I175" s="12">
        <v>37</v>
      </c>
      <c r="J175" s="12">
        <v>33</v>
      </c>
      <c r="K175" s="12">
        <v>32</v>
      </c>
      <c r="L175" s="12">
        <v>29</v>
      </c>
      <c r="M175" s="74" t="str">
        <f t="shared" si="66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7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8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18</v>
      </c>
      <c r="AO175" s="41">
        <v>2157</v>
      </c>
      <c r="AP175" s="110"/>
      <c r="AQ175" s="111"/>
      <c r="AR175" s="126" t="str">
        <f t="shared" si="69"/>
        <v/>
      </c>
      <c r="AS175" s="126" t="str">
        <f t="shared" si="70"/>
        <v/>
      </c>
      <c r="AT175" s="127">
        <v>1910</v>
      </c>
      <c r="AU175" s="128"/>
      <c r="AV175" s="129"/>
      <c r="AW175" s="126" t="str">
        <f t="shared" si="71"/>
        <v/>
      </c>
      <c r="AX175" s="126" t="str">
        <f t="shared" si="72"/>
        <v/>
      </c>
      <c r="AY175" s="64" t="str">
        <f t="shared" si="73"/>
        <v/>
      </c>
      <c r="AZ175" s="97"/>
      <c r="BA175" s="68"/>
      <c r="BB175" s="68"/>
      <c r="BC175" s="68"/>
      <c r="BD175" s="68"/>
      <c r="BE175" s="15"/>
      <c r="BF175" s="5">
        <f t="shared" si="74"/>
        <v>18333</v>
      </c>
      <c r="BG175" s="42">
        <v>6970</v>
      </c>
      <c r="BH175" s="42"/>
      <c r="BI175" s="42"/>
      <c r="BJ175" s="42">
        <v>5833</v>
      </c>
      <c r="BK175" s="42"/>
      <c r="BL175" s="42"/>
      <c r="BM175" s="15">
        <v>5530</v>
      </c>
    </row>
    <row r="176" spans="1:65" outlineLevel="5">
      <c r="A176" s="22">
        <f t="shared" si="76"/>
        <v>5</v>
      </c>
      <c r="B176" s="9">
        <f t="shared" si="75"/>
        <v>44704</v>
      </c>
      <c r="C176" s="207">
        <v>372720</v>
      </c>
      <c r="D176" s="64">
        <f t="shared" si="65"/>
        <v>33.299999999999997</v>
      </c>
      <c r="E176" s="12">
        <v>38</v>
      </c>
      <c r="F176" s="12">
        <v>34</v>
      </c>
      <c r="G176" s="12">
        <v>33</v>
      </c>
      <c r="H176" s="12">
        <v>30</v>
      </c>
      <c r="I176" s="12">
        <v>37</v>
      </c>
      <c r="J176" s="12">
        <v>33</v>
      </c>
      <c r="K176" s="12">
        <v>32</v>
      </c>
      <c r="L176" s="12">
        <v>29</v>
      </c>
      <c r="M176" s="74" t="str">
        <f t="shared" si="66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18</v>
      </c>
      <c r="AO176" s="41">
        <v>2196</v>
      </c>
      <c r="AP176" s="110"/>
      <c r="AQ176" s="111"/>
      <c r="AR176" s="126" t="str">
        <f t="shared" si="69"/>
        <v/>
      </c>
      <c r="AS176" s="126" t="str">
        <f t="shared" si="70"/>
        <v/>
      </c>
      <c r="AT176" s="127">
        <v>1905</v>
      </c>
      <c r="AU176" s="128"/>
      <c r="AV176" s="129"/>
      <c r="AW176" s="126" t="str">
        <f t="shared" si="71"/>
        <v/>
      </c>
      <c r="AX176" s="126" t="str">
        <f t="shared" si="72"/>
        <v/>
      </c>
      <c r="AY176" s="64" t="str">
        <f t="shared" si="73"/>
        <v/>
      </c>
      <c r="AZ176" s="97">
        <v>80.260000000000005</v>
      </c>
      <c r="BA176" s="68">
        <v>62.57</v>
      </c>
      <c r="BB176" s="68"/>
      <c r="BC176" s="68"/>
      <c r="BD176" s="68"/>
      <c r="BE176" s="15"/>
      <c r="BF176" s="5">
        <f t="shared" si="74"/>
        <v>17755</v>
      </c>
      <c r="BG176" s="42">
        <v>6970</v>
      </c>
      <c r="BH176" s="42"/>
      <c r="BI176" s="42"/>
      <c r="BJ176" s="42">
        <v>5335</v>
      </c>
      <c r="BK176" s="42"/>
      <c r="BL176" s="42"/>
      <c r="BM176" s="15">
        <v>5450</v>
      </c>
    </row>
    <row r="177" spans="1:65" outlineLevel="5">
      <c r="A177" s="22">
        <f t="shared" si="76"/>
        <v>5</v>
      </c>
      <c r="B177" s="9">
        <f t="shared" si="75"/>
        <v>44705</v>
      </c>
      <c r="C177" s="207">
        <v>381118</v>
      </c>
      <c r="D177" s="64">
        <f t="shared" si="65"/>
        <v>33.299999999999997</v>
      </c>
      <c r="E177" s="12">
        <v>38</v>
      </c>
      <c r="F177" s="12">
        <v>34</v>
      </c>
      <c r="G177" s="12">
        <v>33</v>
      </c>
      <c r="H177" s="12">
        <v>30</v>
      </c>
      <c r="I177" s="12">
        <v>37</v>
      </c>
      <c r="J177" s="12">
        <v>33</v>
      </c>
      <c r="K177" s="12">
        <v>32</v>
      </c>
      <c r="L177" s="12">
        <v>29</v>
      </c>
      <c r="M177" s="74" t="str">
        <f t="shared" si="66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16</v>
      </c>
      <c r="AO177" s="41">
        <v>2425</v>
      </c>
      <c r="AP177" s="110"/>
      <c r="AQ177" s="111"/>
      <c r="AR177" s="126" t="str">
        <f t="shared" si="69"/>
        <v/>
      </c>
      <c r="AS177" s="126" t="str">
        <f t="shared" si="70"/>
        <v/>
      </c>
      <c r="AT177" s="127">
        <v>1902</v>
      </c>
      <c r="AU177" s="128"/>
      <c r="AV177" s="129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>
        <v>78.92</v>
      </c>
      <c r="BA177" s="68"/>
      <c r="BB177" s="68"/>
      <c r="BC177" s="68"/>
      <c r="BD177" s="68"/>
      <c r="BE177" s="15"/>
      <c r="BF177" s="5">
        <f t="shared" si="74"/>
        <v>19766</v>
      </c>
      <c r="BG177" s="42">
        <v>6980</v>
      </c>
      <c r="BH177" s="42"/>
      <c r="BI177" s="42"/>
      <c r="BJ177" s="42">
        <v>7276</v>
      </c>
      <c r="BK177" s="42"/>
      <c r="BL177" s="42"/>
      <c r="BM177" s="15">
        <v>5510</v>
      </c>
    </row>
    <row r="178" spans="1:65" outlineLevel="5">
      <c r="A178" s="22">
        <f t="shared" si="76"/>
        <v>5</v>
      </c>
      <c r="B178" s="9">
        <f t="shared" si="75"/>
        <v>44706</v>
      </c>
      <c r="C178" s="207">
        <v>382150</v>
      </c>
      <c r="D178" s="64">
        <f t="shared" si="65"/>
        <v>33.299999999999997</v>
      </c>
      <c r="E178" s="12">
        <v>38</v>
      </c>
      <c r="F178" s="12">
        <v>34</v>
      </c>
      <c r="G178" s="12">
        <v>33</v>
      </c>
      <c r="H178" s="12">
        <v>30</v>
      </c>
      <c r="I178" s="12">
        <v>37</v>
      </c>
      <c r="J178" s="12">
        <v>33</v>
      </c>
      <c r="K178" s="12">
        <v>32</v>
      </c>
      <c r="L178" s="12">
        <v>29</v>
      </c>
      <c r="M178" s="74" t="str">
        <f t="shared" si="66"/>
        <v/>
      </c>
      <c r="N178" s="83"/>
      <c r="O178" s="83"/>
      <c r="P178" s="83"/>
      <c r="Q178" s="83"/>
      <c r="R178" s="83"/>
      <c r="S178" s="83"/>
      <c r="T178" s="83"/>
      <c r="U178" s="83"/>
      <c r="V178" s="5" t="str">
        <f t="shared" si="67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8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16</v>
      </c>
      <c r="AO178" s="41">
        <v>2458</v>
      </c>
      <c r="AP178" s="110"/>
      <c r="AQ178" s="111"/>
      <c r="AR178" s="126" t="str">
        <f t="shared" si="69"/>
        <v/>
      </c>
      <c r="AS178" s="126" t="str">
        <f t="shared" si="70"/>
        <v/>
      </c>
      <c r="AT178" s="127">
        <v>1891</v>
      </c>
      <c r="AU178" s="128"/>
      <c r="AV178" s="129"/>
      <c r="AW178" s="126" t="str">
        <f t="shared" si="71"/>
        <v/>
      </c>
      <c r="AX178" s="126" t="str">
        <f t="shared" si="72"/>
        <v/>
      </c>
      <c r="AY178" s="64" t="str">
        <f t="shared" si="73"/>
        <v/>
      </c>
      <c r="AZ178" s="97">
        <v>77.959999999999994</v>
      </c>
      <c r="BA178" s="68"/>
      <c r="BB178" s="68"/>
      <c r="BC178" s="68"/>
      <c r="BD178" s="68"/>
      <c r="BE178" s="15"/>
      <c r="BF178" s="5">
        <f t="shared" si="74"/>
        <v>19840</v>
      </c>
      <c r="BG178" s="42">
        <v>6990</v>
      </c>
      <c r="BH178" s="42"/>
      <c r="BI178" s="42"/>
      <c r="BJ178" s="42">
        <v>7210</v>
      </c>
      <c r="BK178" s="42"/>
      <c r="BL178" s="42"/>
      <c r="BM178" s="15">
        <v>5640</v>
      </c>
    </row>
    <row r="179" spans="1:65" outlineLevel="5">
      <c r="A179" s="22">
        <f t="shared" si="76"/>
        <v>5</v>
      </c>
      <c r="B179" s="9">
        <f t="shared" si="75"/>
        <v>44707</v>
      </c>
      <c r="C179" s="207">
        <v>377960</v>
      </c>
      <c r="D179" s="64">
        <f t="shared" si="65"/>
        <v>33.299999999999997</v>
      </c>
      <c r="E179" s="12">
        <v>38</v>
      </c>
      <c r="F179" s="12">
        <v>34</v>
      </c>
      <c r="G179" s="12">
        <v>33</v>
      </c>
      <c r="H179" s="12">
        <v>30</v>
      </c>
      <c r="I179" s="12">
        <v>37</v>
      </c>
      <c r="J179" s="12">
        <v>33</v>
      </c>
      <c r="K179" s="12">
        <v>32</v>
      </c>
      <c r="L179" s="12">
        <v>29</v>
      </c>
      <c r="M179" s="74" t="str">
        <f t="shared" si="66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40</v>
      </c>
      <c r="AO179" s="41">
        <v>1001</v>
      </c>
      <c r="AP179" s="110"/>
      <c r="AQ179" s="111"/>
      <c r="AR179" s="126" t="str">
        <f t="shared" si="69"/>
        <v/>
      </c>
      <c r="AS179" s="126" t="str">
        <f t="shared" si="70"/>
        <v/>
      </c>
      <c r="AT179" s="127">
        <v>793</v>
      </c>
      <c r="AU179" s="128"/>
      <c r="AV179" s="129"/>
      <c r="AW179" s="126" t="str">
        <f t="shared" si="71"/>
        <v/>
      </c>
      <c r="AX179" s="126" t="str">
        <f t="shared" si="72"/>
        <v/>
      </c>
      <c r="AY179" s="64" t="str">
        <f t="shared" si="73"/>
        <v/>
      </c>
      <c r="AZ179" s="97"/>
      <c r="BA179" s="68"/>
      <c r="BB179" s="68"/>
      <c r="BC179" s="68"/>
      <c r="BD179" s="68"/>
      <c r="BE179" s="15"/>
      <c r="BF179" s="5">
        <f t="shared" si="74"/>
        <v>14111</v>
      </c>
      <c r="BG179" s="42">
        <v>3200</v>
      </c>
      <c r="BH179" s="42"/>
      <c r="BI179" s="42"/>
      <c r="BJ179" s="42">
        <v>5271</v>
      </c>
      <c r="BK179" s="42"/>
      <c r="BL179" s="42"/>
      <c r="BM179" s="15">
        <v>5640</v>
      </c>
    </row>
    <row r="180" spans="1:65" outlineLevel="5">
      <c r="A180" s="22">
        <f t="shared" si="76"/>
        <v>5</v>
      </c>
      <c r="B180" s="9">
        <f t="shared" si="75"/>
        <v>44708</v>
      </c>
      <c r="C180" s="207">
        <v>381122</v>
      </c>
      <c r="D180" s="64">
        <f t="shared" si="65"/>
        <v>33.299999999999997</v>
      </c>
      <c r="E180" s="12">
        <v>38</v>
      </c>
      <c r="F180" s="12">
        <v>34</v>
      </c>
      <c r="G180" s="12">
        <v>33</v>
      </c>
      <c r="H180" s="12">
        <v>30</v>
      </c>
      <c r="I180" s="12">
        <v>37</v>
      </c>
      <c r="J180" s="12">
        <v>33</v>
      </c>
      <c r="K180" s="12">
        <v>32</v>
      </c>
      <c r="L180" s="12">
        <v>29</v>
      </c>
      <c r="M180" s="74">
        <f t="shared" si="66"/>
        <v>7.1</v>
      </c>
      <c r="N180" s="83"/>
      <c r="O180" s="83"/>
      <c r="P180" s="83">
        <v>7.1</v>
      </c>
      <c r="Q180" s="83">
        <v>7.13</v>
      </c>
      <c r="R180" s="83"/>
      <c r="S180" s="83">
        <v>7.06</v>
      </c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22</v>
      </c>
      <c r="AO180" s="41">
        <v>1844</v>
      </c>
      <c r="AP180" s="110">
        <v>2.64</v>
      </c>
      <c r="AQ180" s="111">
        <v>1.95</v>
      </c>
      <c r="AR180" s="126">
        <f t="shared" si="69"/>
        <v>73.86363636363636</v>
      </c>
      <c r="AS180" s="126">
        <f t="shared" si="70"/>
        <v>26.13636363636364</v>
      </c>
      <c r="AT180" s="127">
        <v>1347</v>
      </c>
      <c r="AU180" s="128">
        <v>2.0499999999999998</v>
      </c>
      <c r="AV180" s="129">
        <v>1.1599999999999999</v>
      </c>
      <c r="AW180" s="126">
        <f t="shared" si="71"/>
        <v>56.585365853658544</v>
      </c>
      <c r="AX180" s="126">
        <f t="shared" si="72"/>
        <v>43.414634146341456</v>
      </c>
      <c r="AY180" s="64">
        <f t="shared" si="73"/>
        <v>53.880726015557443</v>
      </c>
      <c r="AZ180" s="97">
        <v>78.66</v>
      </c>
      <c r="BA180" s="68"/>
      <c r="BB180" s="68"/>
      <c r="BC180" s="68"/>
      <c r="BD180" s="68"/>
      <c r="BE180" s="15"/>
      <c r="BF180" s="5">
        <f t="shared" si="74"/>
        <v>15965</v>
      </c>
      <c r="BG180" s="42">
        <v>5370</v>
      </c>
      <c r="BH180" s="42"/>
      <c r="BI180" s="42"/>
      <c r="BJ180" s="42">
        <v>5495</v>
      </c>
      <c r="BK180" s="42"/>
      <c r="BL180" s="42"/>
      <c r="BM180" s="15">
        <v>5100</v>
      </c>
    </row>
    <row r="181" spans="1:65" outlineLevel="5">
      <c r="A181" s="22">
        <f t="shared" si="76"/>
        <v>5</v>
      </c>
      <c r="B181" s="9">
        <f t="shared" si="75"/>
        <v>44709</v>
      </c>
      <c r="C181" s="207">
        <v>361553</v>
      </c>
      <c r="D181" s="64">
        <f t="shared" si="65"/>
        <v>33.299999999999997</v>
      </c>
      <c r="E181" s="12">
        <v>38</v>
      </c>
      <c r="F181" s="12">
        <v>34</v>
      </c>
      <c r="G181" s="12">
        <v>33</v>
      </c>
      <c r="H181" s="12">
        <v>30</v>
      </c>
      <c r="I181" s="12">
        <v>37</v>
      </c>
      <c r="J181" s="12">
        <v>33</v>
      </c>
      <c r="K181" s="12">
        <v>32</v>
      </c>
      <c r="L181" s="12">
        <v>29</v>
      </c>
      <c r="M181" s="74" t="str">
        <f t="shared" si="66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24</v>
      </c>
      <c r="AO181" s="41">
        <v>1656</v>
      </c>
      <c r="AP181" s="110"/>
      <c r="AQ181" s="111"/>
      <c r="AR181" s="126" t="str">
        <f t="shared" si="69"/>
        <v/>
      </c>
      <c r="AS181" s="126" t="str">
        <f t="shared" si="70"/>
        <v/>
      </c>
      <c r="AT181" s="127">
        <v>1343</v>
      </c>
      <c r="AU181" s="128"/>
      <c r="AV181" s="129"/>
      <c r="AW181" s="126" t="str">
        <f t="shared" si="71"/>
        <v/>
      </c>
      <c r="AX181" s="126" t="str">
        <f t="shared" si="72"/>
        <v/>
      </c>
      <c r="AY181" s="64" t="str">
        <f t="shared" si="73"/>
        <v/>
      </c>
      <c r="AZ181" s="97"/>
      <c r="BA181" s="68"/>
      <c r="BB181" s="68"/>
      <c r="BC181" s="68"/>
      <c r="BD181" s="68"/>
      <c r="BE181" s="15"/>
      <c r="BF181" s="5">
        <f t="shared" si="74"/>
        <v>17480</v>
      </c>
      <c r="BG181" s="42">
        <v>6990</v>
      </c>
      <c r="BH181" s="42"/>
      <c r="BI181" s="42"/>
      <c r="BJ181" s="42">
        <v>5220</v>
      </c>
      <c r="BK181" s="42"/>
      <c r="BL181" s="42"/>
      <c r="BM181" s="15">
        <v>5270</v>
      </c>
    </row>
    <row r="182" spans="1:65" outlineLevel="5">
      <c r="A182" s="22">
        <f t="shared" si="76"/>
        <v>5</v>
      </c>
      <c r="B182" s="9">
        <f t="shared" si="75"/>
        <v>44710</v>
      </c>
      <c r="C182" s="207">
        <v>353077</v>
      </c>
      <c r="D182" s="64">
        <f t="shared" si="65"/>
        <v>33.299999999999997</v>
      </c>
      <c r="E182" s="12">
        <v>38</v>
      </c>
      <c r="F182" s="12">
        <v>34</v>
      </c>
      <c r="G182" s="12">
        <v>33</v>
      </c>
      <c r="H182" s="12">
        <v>30</v>
      </c>
      <c r="I182" s="12">
        <v>37</v>
      </c>
      <c r="J182" s="12">
        <v>33</v>
      </c>
      <c r="K182" s="12">
        <v>32</v>
      </c>
      <c r="L182" s="12">
        <v>29</v>
      </c>
      <c r="M182" s="74" t="str">
        <f t="shared" si="66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7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8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28</v>
      </c>
      <c r="AO182" s="41">
        <v>1429</v>
      </c>
      <c r="AP182" s="110"/>
      <c r="AQ182" s="111"/>
      <c r="AR182" s="126" t="str">
        <f t="shared" si="69"/>
        <v/>
      </c>
      <c r="AS182" s="126" t="str">
        <f t="shared" si="70"/>
        <v/>
      </c>
      <c r="AT182" s="127">
        <v>1342</v>
      </c>
      <c r="AU182" s="128"/>
      <c r="AV182" s="129"/>
      <c r="AW182" s="126" t="str">
        <f t="shared" si="71"/>
        <v/>
      </c>
      <c r="AX182" s="126" t="str">
        <f t="shared" si="72"/>
        <v/>
      </c>
      <c r="AY182" s="64" t="str">
        <f t="shared" si="73"/>
        <v/>
      </c>
      <c r="AZ182" s="97"/>
      <c r="BA182" s="68"/>
      <c r="BB182" s="68"/>
      <c r="BC182" s="68"/>
      <c r="BD182" s="68"/>
      <c r="BE182" s="15"/>
      <c r="BF182" s="5">
        <f t="shared" si="74"/>
        <v>15750</v>
      </c>
      <c r="BG182" s="42">
        <v>6990</v>
      </c>
      <c r="BH182" s="42"/>
      <c r="BI182" s="42"/>
      <c r="BJ182" s="42">
        <v>3320</v>
      </c>
      <c r="BK182" s="42"/>
      <c r="BL182" s="42"/>
      <c r="BM182" s="15">
        <v>5440</v>
      </c>
    </row>
    <row r="183" spans="1:65" outlineLevel="5">
      <c r="A183" s="22">
        <f t="shared" si="76"/>
        <v>5</v>
      </c>
      <c r="B183" s="9">
        <f t="shared" si="75"/>
        <v>44711</v>
      </c>
      <c r="C183" s="207">
        <v>366830</v>
      </c>
      <c r="D183" s="64">
        <f t="shared" si="65"/>
        <v>33.299999999999997</v>
      </c>
      <c r="E183" s="12">
        <v>38</v>
      </c>
      <c r="F183" s="12">
        <v>34</v>
      </c>
      <c r="G183" s="12">
        <v>33</v>
      </c>
      <c r="H183" s="12">
        <v>30</v>
      </c>
      <c r="I183" s="12">
        <v>37</v>
      </c>
      <c r="J183" s="12">
        <v>33</v>
      </c>
      <c r="K183" s="12">
        <v>32</v>
      </c>
      <c r="L183" s="12">
        <v>29</v>
      </c>
      <c r="M183" s="74" t="str">
        <f t="shared" si="66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25</v>
      </c>
      <c r="AO183" s="41">
        <v>1573</v>
      </c>
      <c r="AP183" s="110"/>
      <c r="AQ183" s="111"/>
      <c r="AR183" s="126" t="str">
        <f t="shared" si="69"/>
        <v/>
      </c>
      <c r="AS183" s="126" t="str">
        <f t="shared" si="70"/>
        <v/>
      </c>
      <c r="AT183" s="127">
        <v>1343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>
        <v>77.930000000000007</v>
      </c>
      <c r="BA183" s="68"/>
      <c r="BB183" s="68"/>
      <c r="BC183" s="68"/>
      <c r="BD183" s="68"/>
      <c r="BE183" s="15"/>
      <c r="BF183" s="5">
        <f t="shared" si="74"/>
        <v>16436</v>
      </c>
      <c r="BG183" s="42">
        <v>4950</v>
      </c>
      <c r="BH183" s="42"/>
      <c r="BI183" s="42"/>
      <c r="BJ183" s="42">
        <v>5926</v>
      </c>
      <c r="BK183" s="42"/>
      <c r="BL183" s="42"/>
      <c r="BM183" s="15">
        <v>5560</v>
      </c>
    </row>
    <row r="184" spans="1:65" ht="17.25" outlineLevel="5" thickBot="1">
      <c r="A184" s="31">
        <f t="shared" si="76"/>
        <v>5</v>
      </c>
      <c r="B184" s="32">
        <f t="shared" si="75"/>
        <v>44712</v>
      </c>
      <c r="C184" s="207">
        <v>368375</v>
      </c>
      <c r="D184" s="64">
        <f t="shared" si="65"/>
        <v>33.299999999999997</v>
      </c>
      <c r="E184" s="12">
        <v>38</v>
      </c>
      <c r="F184" s="12">
        <v>34</v>
      </c>
      <c r="G184" s="12">
        <v>33</v>
      </c>
      <c r="H184" s="12">
        <v>30</v>
      </c>
      <c r="I184" s="12">
        <v>37</v>
      </c>
      <c r="J184" s="12">
        <v>33</v>
      </c>
      <c r="K184" s="12">
        <v>32</v>
      </c>
      <c r="L184" s="12">
        <v>29</v>
      </c>
      <c r="M184" s="74" t="str">
        <f t="shared" si="66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23</v>
      </c>
      <c r="AO184" s="41">
        <v>1738</v>
      </c>
      <c r="AP184" s="110"/>
      <c r="AQ184" s="111"/>
      <c r="AR184" s="126" t="str">
        <f t="shared" si="69"/>
        <v/>
      </c>
      <c r="AS184" s="126" t="str">
        <f t="shared" si="70"/>
        <v/>
      </c>
      <c r="AT184" s="127">
        <v>1371</v>
      </c>
      <c r="AU184" s="128"/>
      <c r="AV184" s="129"/>
      <c r="AW184" s="126" t="str">
        <f t="shared" si="71"/>
        <v/>
      </c>
      <c r="AX184" s="126" t="str">
        <f t="shared" si="72"/>
        <v/>
      </c>
      <c r="AY184" s="64" t="str">
        <f t="shared" si="73"/>
        <v/>
      </c>
      <c r="AZ184" s="97">
        <v>78.25</v>
      </c>
      <c r="BA184" s="68"/>
      <c r="BB184" s="68"/>
      <c r="BC184" s="68"/>
      <c r="BD184" s="68"/>
      <c r="BE184" s="15"/>
      <c r="BF184" s="5">
        <f t="shared" si="74"/>
        <v>13032</v>
      </c>
      <c r="BG184" s="42">
        <v>0</v>
      </c>
      <c r="BH184" s="42"/>
      <c r="BI184" s="42"/>
      <c r="BJ184" s="42">
        <v>6660</v>
      </c>
      <c r="BK184" s="42"/>
      <c r="BL184" s="42"/>
      <c r="BM184" s="15">
        <v>6372</v>
      </c>
    </row>
    <row r="185" spans="1:65" outlineLevel="4">
      <c r="A185" s="157" t="s">
        <v>39</v>
      </c>
      <c r="B185" s="158"/>
      <c r="C185" s="50">
        <f t="shared" ref="C185:BM185" si="77">SUBTOTAL(4,C154:C184)</f>
        <v>451026</v>
      </c>
      <c r="D185" s="60">
        <f t="shared" si="77"/>
        <v>33.5</v>
      </c>
      <c r="E185" s="28">
        <f t="shared" si="77"/>
        <v>38</v>
      </c>
      <c r="F185" s="28">
        <f t="shared" si="77"/>
        <v>34</v>
      </c>
      <c r="G185" s="28">
        <f t="shared" si="77"/>
        <v>33</v>
      </c>
      <c r="H185" s="28">
        <f t="shared" si="77"/>
        <v>31</v>
      </c>
      <c r="I185" s="28">
        <f t="shared" si="77"/>
        <v>37</v>
      </c>
      <c r="J185" s="28">
        <f t="shared" si="77"/>
        <v>33</v>
      </c>
      <c r="K185" s="28">
        <f t="shared" si="77"/>
        <v>32</v>
      </c>
      <c r="L185" s="28">
        <f t="shared" si="77"/>
        <v>30</v>
      </c>
      <c r="M185" s="71">
        <f t="shared" si="77"/>
        <v>7.1</v>
      </c>
      <c r="N185" s="82">
        <f t="shared" si="77"/>
        <v>7.05</v>
      </c>
      <c r="O185" s="82">
        <f t="shared" si="77"/>
        <v>7.15</v>
      </c>
      <c r="P185" s="82">
        <f t="shared" si="77"/>
        <v>7.1</v>
      </c>
      <c r="Q185" s="82">
        <f t="shared" si="77"/>
        <v>7.15</v>
      </c>
      <c r="R185" s="82">
        <f t="shared" si="77"/>
        <v>6.94</v>
      </c>
      <c r="S185" s="82">
        <f t="shared" si="77"/>
        <v>7.06</v>
      </c>
      <c r="T185" s="82">
        <f t="shared" si="77"/>
        <v>0</v>
      </c>
      <c r="U185" s="82">
        <f t="shared" si="77"/>
        <v>0</v>
      </c>
      <c r="V185" s="29">
        <f t="shared" si="77"/>
        <v>0</v>
      </c>
      <c r="W185" s="39">
        <f t="shared" si="77"/>
        <v>0</v>
      </c>
      <c r="X185" s="39">
        <f t="shared" si="77"/>
        <v>0</v>
      </c>
      <c r="Y185" s="39">
        <f t="shared" si="77"/>
        <v>0</v>
      </c>
      <c r="Z185" s="39">
        <f t="shared" si="77"/>
        <v>0</v>
      </c>
      <c r="AA185" s="39">
        <f t="shared" si="77"/>
        <v>0</v>
      </c>
      <c r="AB185" s="39">
        <f t="shared" si="77"/>
        <v>0</v>
      </c>
      <c r="AC185" s="39">
        <f t="shared" si="77"/>
        <v>0</v>
      </c>
      <c r="AD185" s="39">
        <f t="shared" si="77"/>
        <v>0</v>
      </c>
      <c r="AE185" s="29">
        <f t="shared" si="77"/>
        <v>0</v>
      </c>
      <c r="AF185" s="39">
        <f t="shared" si="77"/>
        <v>0</v>
      </c>
      <c r="AG185" s="39">
        <f t="shared" si="77"/>
        <v>0</v>
      </c>
      <c r="AH185" s="39">
        <f t="shared" si="77"/>
        <v>0</v>
      </c>
      <c r="AI185" s="39">
        <f t="shared" si="77"/>
        <v>0</v>
      </c>
      <c r="AJ185" s="39">
        <f t="shared" si="77"/>
        <v>0</v>
      </c>
      <c r="AK185" s="39">
        <f t="shared" si="77"/>
        <v>0</v>
      </c>
      <c r="AL185" s="39">
        <f t="shared" si="77"/>
        <v>0</v>
      </c>
      <c r="AM185" s="39">
        <f t="shared" si="77"/>
        <v>0</v>
      </c>
      <c r="AN185" s="39">
        <f t="shared" si="77"/>
        <v>40</v>
      </c>
      <c r="AO185" s="39">
        <f t="shared" si="77"/>
        <v>2607</v>
      </c>
      <c r="AP185" s="104">
        <f t="shared" si="77"/>
        <v>2.64</v>
      </c>
      <c r="AQ185" s="105">
        <f t="shared" si="77"/>
        <v>1.95</v>
      </c>
      <c r="AR185" s="106">
        <f t="shared" si="77"/>
        <v>78.026905829596416</v>
      </c>
      <c r="AS185" s="106">
        <f t="shared" si="77"/>
        <v>26.13636363636364</v>
      </c>
      <c r="AT185" s="107">
        <f t="shared" si="77"/>
        <v>2314</v>
      </c>
      <c r="AU185" s="108">
        <f t="shared" si="77"/>
        <v>2.2400000000000002</v>
      </c>
      <c r="AV185" s="109">
        <f t="shared" si="77"/>
        <v>1.29</v>
      </c>
      <c r="AW185" s="106">
        <f t="shared" si="77"/>
        <v>60.66350710900474</v>
      </c>
      <c r="AX185" s="106">
        <f t="shared" si="77"/>
        <v>43.414634146341456</v>
      </c>
      <c r="AY185" s="60">
        <f t="shared" si="77"/>
        <v>56.571112034344281</v>
      </c>
      <c r="AZ185" s="96">
        <f t="shared" si="77"/>
        <v>80.64</v>
      </c>
      <c r="BA185" s="67">
        <f t="shared" si="77"/>
        <v>62.57</v>
      </c>
      <c r="BB185" s="67">
        <f t="shared" si="77"/>
        <v>0</v>
      </c>
      <c r="BC185" s="67">
        <f t="shared" si="77"/>
        <v>0</v>
      </c>
      <c r="BD185" s="67">
        <f t="shared" si="77"/>
        <v>0</v>
      </c>
      <c r="BE185" s="27">
        <f t="shared" si="77"/>
        <v>0</v>
      </c>
      <c r="BF185" s="29">
        <f t="shared" si="77"/>
        <v>20671</v>
      </c>
      <c r="BG185" s="39">
        <f t="shared" si="77"/>
        <v>9940</v>
      </c>
      <c r="BH185" s="40">
        <f t="shared" si="77"/>
        <v>0</v>
      </c>
      <c r="BI185" s="40">
        <f t="shared" si="77"/>
        <v>0</v>
      </c>
      <c r="BJ185" s="40">
        <f t="shared" si="77"/>
        <v>9854</v>
      </c>
      <c r="BK185" s="40">
        <f t="shared" si="77"/>
        <v>0</v>
      </c>
      <c r="BL185" s="40">
        <f t="shared" si="77"/>
        <v>0</v>
      </c>
      <c r="BM185" s="27">
        <f t="shared" si="77"/>
        <v>6372</v>
      </c>
    </row>
    <row r="186" spans="1:65" outlineLevel="3">
      <c r="A186" s="187" t="s">
        <v>28</v>
      </c>
      <c r="B186" s="188"/>
      <c r="C186" s="207">
        <f t="shared" ref="C186:BM186" si="78">SUBTOTAL(5,C154:C184)</f>
        <v>353077</v>
      </c>
      <c r="D186" s="208">
        <f t="shared" si="78"/>
        <v>32.799999999999997</v>
      </c>
      <c r="E186" s="12">
        <f t="shared" si="78"/>
        <v>37</v>
      </c>
      <c r="F186" s="12">
        <f t="shared" si="78"/>
        <v>33</v>
      </c>
      <c r="G186" s="12">
        <f t="shared" si="78"/>
        <v>32</v>
      </c>
      <c r="H186" s="12">
        <f t="shared" si="78"/>
        <v>30</v>
      </c>
      <c r="I186" s="12">
        <f t="shared" si="78"/>
        <v>36</v>
      </c>
      <c r="J186" s="12">
        <f t="shared" si="78"/>
        <v>32</v>
      </c>
      <c r="K186" s="12">
        <f t="shared" si="78"/>
        <v>31</v>
      </c>
      <c r="L186" s="12">
        <f t="shared" si="78"/>
        <v>29</v>
      </c>
      <c r="M186" s="210">
        <f t="shared" si="78"/>
        <v>6.9</v>
      </c>
      <c r="N186" s="83">
        <f t="shared" si="78"/>
        <v>6.92</v>
      </c>
      <c r="O186" s="83">
        <f t="shared" si="78"/>
        <v>6.92</v>
      </c>
      <c r="P186" s="83">
        <f t="shared" si="78"/>
        <v>6.85</v>
      </c>
      <c r="Q186" s="83">
        <f t="shared" si="78"/>
        <v>6.91</v>
      </c>
      <c r="R186" s="83">
        <f t="shared" si="78"/>
        <v>6.9</v>
      </c>
      <c r="S186" s="83">
        <f t="shared" si="78"/>
        <v>6.92</v>
      </c>
      <c r="T186" s="83">
        <f t="shared" si="78"/>
        <v>0</v>
      </c>
      <c r="U186" s="83">
        <f t="shared" si="78"/>
        <v>0</v>
      </c>
      <c r="V186" s="212">
        <f t="shared" si="78"/>
        <v>0</v>
      </c>
      <c r="W186" s="41">
        <f t="shared" si="78"/>
        <v>0</v>
      </c>
      <c r="X186" s="41">
        <f t="shared" si="78"/>
        <v>0</v>
      </c>
      <c r="Y186" s="41">
        <f t="shared" si="78"/>
        <v>0</v>
      </c>
      <c r="Z186" s="41">
        <f t="shared" si="78"/>
        <v>0</v>
      </c>
      <c r="AA186" s="41">
        <f t="shared" si="78"/>
        <v>0</v>
      </c>
      <c r="AB186" s="41">
        <f t="shared" si="78"/>
        <v>0</v>
      </c>
      <c r="AC186" s="41">
        <f t="shared" si="78"/>
        <v>0</v>
      </c>
      <c r="AD186" s="41">
        <f t="shared" si="78"/>
        <v>0</v>
      </c>
      <c r="AE186" s="212">
        <f t="shared" si="78"/>
        <v>0</v>
      </c>
      <c r="AF186" s="41">
        <f t="shared" si="78"/>
        <v>0</v>
      </c>
      <c r="AG186" s="41">
        <f t="shared" si="78"/>
        <v>0</v>
      </c>
      <c r="AH186" s="41">
        <f t="shared" si="78"/>
        <v>0</v>
      </c>
      <c r="AI186" s="41">
        <f t="shared" si="78"/>
        <v>0</v>
      </c>
      <c r="AJ186" s="41">
        <f t="shared" si="78"/>
        <v>0</v>
      </c>
      <c r="AK186" s="41">
        <f t="shared" si="78"/>
        <v>0</v>
      </c>
      <c r="AL186" s="41">
        <f t="shared" si="78"/>
        <v>0</v>
      </c>
      <c r="AM186" s="41">
        <f t="shared" si="78"/>
        <v>0</v>
      </c>
      <c r="AN186" s="41">
        <f t="shared" si="78"/>
        <v>15</v>
      </c>
      <c r="AO186" s="41">
        <f t="shared" si="78"/>
        <v>1001</v>
      </c>
      <c r="AP186" s="110">
        <f t="shared" si="78"/>
        <v>2.23</v>
      </c>
      <c r="AQ186" s="111">
        <f t="shared" si="78"/>
        <v>1.74</v>
      </c>
      <c r="AR186" s="216">
        <f t="shared" si="78"/>
        <v>73.86363636363636</v>
      </c>
      <c r="AS186" s="216">
        <f t="shared" si="78"/>
        <v>21.973094170403584</v>
      </c>
      <c r="AT186" s="113">
        <f t="shared" si="78"/>
        <v>793</v>
      </c>
      <c r="AU186" s="114">
        <f t="shared" si="78"/>
        <v>1.88</v>
      </c>
      <c r="AV186" s="115">
        <f t="shared" si="78"/>
        <v>1.1100000000000001</v>
      </c>
      <c r="AW186" s="216">
        <f t="shared" si="78"/>
        <v>56.585365853658544</v>
      </c>
      <c r="AX186" s="216">
        <f t="shared" si="78"/>
        <v>39.33649289099526</v>
      </c>
      <c r="AY186" s="208">
        <f t="shared" si="78"/>
        <v>52.484945222375401</v>
      </c>
      <c r="AZ186" s="97">
        <f t="shared" si="78"/>
        <v>76.84</v>
      </c>
      <c r="BA186" s="68">
        <f t="shared" si="78"/>
        <v>62.57</v>
      </c>
      <c r="BB186" s="68">
        <f t="shared" si="78"/>
        <v>0</v>
      </c>
      <c r="BC186" s="68">
        <f t="shared" si="78"/>
        <v>0</v>
      </c>
      <c r="BD186" s="68">
        <f t="shared" si="78"/>
        <v>0</v>
      </c>
      <c r="BE186" s="15">
        <f t="shared" si="78"/>
        <v>0</v>
      </c>
      <c r="BF186" s="212">
        <f t="shared" si="78"/>
        <v>13032</v>
      </c>
      <c r="BG186" s="41">
        <f t="shared" si="78"/>
        <v>0</v>
      </c>
      <c r="BH186" s="42">
        <f t="shared" si="78"/>
        <v>0</v>
      </c>
      <c r="BI186" s="42">
        <f t="shared" si="78"/>
        <v>0</v>
      </c>
      <c r="BJ186" s="42">
        <f t="shared" si="78"/>
        <v>3041</v>
      </c>
      <c r="BK186" s="42">
        <f t="shared" si="78"/>
        <v>0</v>
      </c>
      <c r="BL186" s="42">
        <f t="shared" si="78"/>
        <v>0</v>
      </c>
      <c r="BM186" s="15">
        <f t="shared" si="78"/>
        <v>190</v>
      </c>
    </row>
    <row r="187" spans="1:65" outlineLevel="2">
      <c r="A187" s="187" t="s">
        <v>17</v>
      </c>
      <c r="B187" s="188"/>
      <c r="C187" s="207">
        <f>IFERROR(SUBTOTAL(1,C154:C184),"")</f>
        <v>383512.74193548388</v>
      </c>
      <c r="D187" s="208">
        <f t="shared" ref="D187:BM187" si="79">IFERROR(SUBTOTAL(1,D154:D184),"")</f>
        <v>33.206451612903209</v>
      </c>
      <c r="E187" s="12">
        <f t="shared" si="79"/>
        <v>37.967741935483872</v>
      </c>
      <c r="F187" s="12">
        <f t="shared" si="79"/>
        <v>33.612903225806448</v>
      </c>
      <c r="G187" s="12">
        <f t="shared" si="79"/>
        <v>32.58064516129032</v>
      </c>
      <c r="H187" s="12">
        <f t="shared" si="79"/>
        <v>30.548387096774192</v>
      </c>
      <c r="I187" s="12">
        <f t="shared" si="79"/>
        <v>36.967741935483872</v>
      </c>
      <c r="J187" s="12">
        <f t="shared" si="79"/>
        <v>32.612903225806448</v>
      </c>
      <c r="K187" s="12">
        <f t="shared" si="79"/>
        <v>31.580645161290324</v>
      </c>
      <c r="L187" s="12">
        <f t="shared" si="79"/>
        <v>29.548387096774192</v>
      </c>
      <c r="M187" s="210">
        <f t="shared" si="79"/>
        <v>7</v>
      </c>
      <c r="N187" s="83">
        <f t="shared" si="79"/>
        <v>6.9866666666666672</v>
      </c>
      <c r="O187" s="83">
        <f t="shared" si="79"/>
        <v>7.0233333333333334</v>
      </c>
      <c r="P187" s="83">
        <f t="shared" si="79"/>
        <v>6.9499999999999993</v>
      </c>
      <c r="Q187" s="83">
        <f t="shared" si="79"/>
        <v>7.0449999999999999</v>
      </c>
      <c r="R187" s="83">
        <f t="shared" si="79"/>
        <v>6.913333333333334</v>
      </c>
      <c r="S187" s="83">
        <f t="shared" si="79"/>
        <v>6.9924999999999997</v>
      </c>
      <c r="T187" s="83" t="str">
        <f t="shared" si="79"/>
        <v/>
      </c>
      <c r="U187" s="83" t="str">
        <f t="shared" si="79"/>
        <v/>
      </c>
      <c r="V187" s="212" t="str">
        <f t="shared" si="79"/>
        <v/>
      </c>
      <c r="W187" s="41" t="str">
        <f t="shared" si="79"/>
        <v/>
      </c>
      <c r="X187" s="41" t="str">
        <f t="shared" si="79"/>
        <v/>
      </c>
      <c r="Y187" s="41" t="str">
        <f t="shared" si="79"/>
        <v/>
      </c>
      <c r="Z187" s="41" t="str">
        <f t="shared" si="79"/>
        <v/>
      </c>
      <c r="AA187" s="41" t="str">
        <f t="shared" si="79"/>
        <v/>
      </c>
      <c r="AB187" s="41" t="str">
        <f t="shared" si="79"/>
        <v/>
      </c>
      <c r="AC187" s="41" t="str">
        <f t="shared" si="79"/>
        <v/>
      </c>
      <c r="AD187" s="41" t="str">
        <f t="shared" si="79"/>
        <v/>
      </c>
      <c r="AE187" s="212" t="str">
        <f t="shared" si="79"/>
        <v/>
      </c>
      <c r="AF187" s="41" t="str">
        <f t="shared" si="79"/>
        <v/>
      </c>
      <c r="AG187" s="41" t="str">
        <f t="shared" si="79"/>
        <v/>
      </c>
      <c r="AH187" s="41" t="str">
        <f t="shared" si="79"/>
        <v/>
      </c>
      <c r="AI187" s="41" t="str">
        <f t="shared" si="79"/>
        <v/>
      </c>
      <c r="AJ187" s="41" t="str">
        <f t="shared" si="79"/>
        <v/>
      </c>
      <c r="AK187" s="41" t="str">
        <f t="shared" si="79"/>
        <v/>
      </c>
      <c r="AL187" s="41" t="str">
        <f t="shared" si="79"/>
        <v/>
      </c>
      <c r="AM187" s="41" t="str">
        <f t="shared" si="79"/>
        <v/>
      </c>
      <c r="AN187" s="41">
        <f t="shared" si="79"/>
        <v>19.548387096774192</v>
      </c>
      <c r="AO187" s="41">
        <f t="shared" si="79"/>
        <v>2124.1935483870966</v>
      </c>
      <c r="AP187" s="110">
        <f t="shared" si="79"/>
        <v>2.3975</v>
      </c>
      <c r="AQ187" s="111">
        <f t="shared" si="79"/>
        <v>1.81</v>
      </c>
      <c r="AR187" s="216">
        <f t="shared" si="79"/>
        <v>75.578575360130358</v>
      </c>
      <c r="AS187" s="216">
        <f t="shared" si="79"/>
        <v>24.421424639869635</v>
      </c>
      <c r="AT187" s="113">
        <f t="shared" si="79"/>
        <v>1807.3225806451612</v>
      </c>
      <c r="AU187" s="114">
        <f t="shared" si="79"/>
        <v>2.0700000000000003</v>
      </c>
      <c r="AV187" s="115">
        <f t="shared" si="79"/>
        <v>1.2100000000000002</v>
      </c>
      <c r="AW187" s="216">
        <f t="shared" si="79"/>
        <v>58.470177967109592</v>
      </c>
      <c r="AX187" s="216">
        <f t="shared" si="79"/>
        <v>41.529822032890408</v>
      </c>
      <c r="AY187" s="208">
        <f t="shared" si="79"/>
        <v>54.546994861131495</v>
      </c>
      <c r="AZ187" s="97">
        <f t="shared" si="79"/>
        <v>78.604000000000013</v>
      </c>
      <c r="BA187" s="68">
        <f t="shared" si="79"/>
        <v>62.57</v>
      </c>
      <c r="BB187" s="68" t="str">
        <f t="shared" si="79"/>
        <v/>
      </c>
      <c r="BC187" s="68" t="str">
        <f t="shared" si="79"/>
        <v/>
      </c>
      <c r="BD187" s="68" t="str">
        <f t="shared" si="79"/>
        <v/>
      </c>
      <c r="BE187" s="15" t="str">
        <f>IFERROR(SUBTOTAL(1,BE154:BE184),"")</f>
        <v/>
      </c>
      <c r="BF187" s="212">
        <f t="shared" si="79"/>
        <v>18158.258064516129</v>
      </c>
      <c r="BG187" s="41">
        <f t="shared" si="79"/>
        <v>6820</v>
      </c>
      <c r="BH187" s="42" t="str">
        <f t="shared" si="79"/>
        <v/>
      </c>
      <c r="BI187" s="42" t="str">
        <f t="shared" si="79"/>
        <v/>
      </c>
      <c r="BJ187" s="42">
        <f t="shared" si="79"/>
        <v>6212.0645161290322</v>
      </c>
      <c r="BK187" s="42" t="str">
        <f t="shared" si="79"/>
        <v/>
      </c>
      <c r="BL187" s="42" t="str">
        <f t="shared" si="79"/>
        <v/>
      </c>
      <c r="BM187" s="15">
        <f t="shared" si="79"/>
        <v>5126.1935483870966</v>
      </c>
    </row>
    <row r="188" spans="1:65" ht="17.25" outlineLevel="1" thickBot="1">
      <c r="A188" s="224" t="s">
        <v>56</v>
      </c>
      <c r="B188" s="225"/>
      <c r="C188" s="226">
        <f>SUBTOTAL(9,C154:C184)</f>
        <v>11888895</v>
      </c>
      <c r="D188" s="227"/>
      <c r="E188" s="228"/>
      <c r="F188" s="228"/>
      <c r="G188" s="228"/>
      <c r="H188" s="228"/>
      <c r="I188" s="228"/>
      <c r="J188" s="228"/>
      <c r="K188" s="228"/>
      <c r="L188" s="228"/>
      <c r="M188" s="229"/>
      <c r="N188" s="230"/>
      <c r="O188" s="230"/>
      <c r="P188" s="230"/>
      <c r="Q188" s="230"/>
      <c r="R188" s="230"/>
      <c r="S188" s="230"/>
      <c r="T188" s="230"/>
      <c r="U188" s="230"/>
      <c r="V188" s="231"/>
      <c r="W188" s="232"/>
      <c r="X188" s="232"/>
      <c r="Y188" s="232"/>
      <c r="Z188" s="232"/>
      <c r="AA188" s="232"/>
      <c r="AB188" s="232"/>
      <c r="AC188" s="232"/>
      <c r="AD188" s="232"/>
      <c r="AE188" s="231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3">
        <f>SUBTOTAL(9,AO154:AO184)</f>
        <v>65850</v>
      </c>
      <c r="AP188" s="234"/>
      <c r="AQ188" s="235"/>
      <c r="AR188" s="236"/>
      <c r="AS188" s="236"/>
      <c r="AT188" s="237">
        <f>SUBTOTAL(9,AT154:AT184)</f>
        <v>56027</v>
      </c>
      <c r="AU188" s="238"/>
      <c r="AV188" s="239"/>
      <c r="AW188" s="236"/>
      <c r="AX188" s="236"/>
      <c r="AY188" s="227"/>
      <c r="AZ188" s="240"/>
      <c r="BA188" s="241"/>
      <c r="BB188" s="241"/>
      <c r="BC188" s="241"/>
      <c r="BD188" s="241"/>
      <c r="BE188" s="242">
        <f>SUBTOTAL(9,BE154:BE184)</f>
        <v>0</v>
      </c>
      <c r="BF188" s="243">
        <f t="shared" ref="BF188:BM188" si="80">SUBTOTAL(9,BF154:BF184)</f>
        <v>562906</v>
      </c>
      <c r="BG188" s="233">
        <f t="shared" si="80"/>
        <v>211420</v>
      </c>
      <c r="BH188" s="244">
        <f t="shared" si="80"/>
        <v>0</v>
      </c>
      <c r="BI188" s="244">
        <f t="shared" si="80"/>
        <v>0</v>
      </c>
      <c r="BJ188" s="244">
        <f t="shared" si="80"/>
        <v>192574</v>
      </c>
      <c r="BK188" s="244">
        <f t="shared" si="80"/>
        <v>0</v>
      </c>
      <c r="BL188" s="244">
        <f t="shared" si="80"/>
        <v>0</v>
      </c>
      <c r="BM188" s="242">
        <f t="shared" si="80"/>
        <v>158912</v>
      </c>
    </row>
    <row r="189" spans="1:65" outlineLevel="5">
      <c r="A189" s="21">
        <f t="shared" si="76"/>
        <v>6</v>
      </c>
      <c r="B189" s="33">
        <f>B184+1</f>
        <v>44713</v>
      </c>
      <c r="C189" s="207">
        <v>367698</v>
      </c>
      <c r="D189" s="64">
        <f t="shared" ref="D189:D218" si="81">IFERROR(ROUND(AVERAGE(E189:L189),1),"")</f>
        <v>33.299999999999997</v>
      </c>
      <c r="E189" s="12">
        <v>38</v>
      </c>
      <c r="F189" s="12">
        <v>34</v>
      </c>
      <c r="G189" s="12">
        <v>33</v>
      </c>
      <c r="H189" s="12">
        <v>30</v>
      </c>
      <c r="I189" s="12">
        <v>37</v>
      </c>
      <c r="J189" s="12">
        <v>33</v>
      </c>
      <c r="K189" s="12">
        <v>32</v>
      </c>
      <c r="L189" s="12">
        <v>29</v>
      </c>
      <c r="M189" s="74" t="str">
        <f t="shared" ref="M189:M218" si="82">IFERROR(ROUND(AVERAGE(N189:U189),1),"")</f>
        <v/>
      </c>
      <c r="N189" s="83"/>
      <c r="O189" s="83"/>
      <c r="P189" s="83"/>
      <c r="Q189" s="83"/>
      <c r="R189" s="83"/>
      <c r="S189" s="83"/>
      <c r="T189" s="83"/>
      <c r="U189" s="83"/>
      <c r="V189" s="5" t="str">
        <f t="shared" ref="V189:V218" si="83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4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23</v>
      </c>
      <c r="AO189" s="41">
        <v>1742</v>
      </c>
      <c r="AP189" s="110"/>
      <c r="AQ189" s="111"/>
      <c r="AR189" s="126" t="str">
        <f t="shared" ref="AR189:AR218" si="85">IFERROR(AQ189/AP189*100,"")</f>
        <v/>
      </c>
      <c r="AS189" s="126" t="str">
        <f t="shared" ref="AS189:AS218" si="86">IFERROR(100-AR189,"")</f>
        <v/>
      </c>
      <c r="AT189" s="127">
        <v>1435</v>
      </c>
      <c r="AU189" s="128"/>
      <c r="AV189" s="129"/>
      <c r="AW189" s="126" t="str">
        <f t="shared" ref="AW189:AW218" si="87">IFERROR(AV189/AU189*100,"")</f>
        <v/>
      </c>
      <c r="AX189" s="126" t="str">
        <f t="shared" ref="AX189:AX218" si="88">IFERROR(100-AW189,"")</f>
        <v/>
      </c>
      <c r="AY189" s="64" t="str">
        <f t="shared" ref="AY189:AY218" si="89">IFERROR((1-((AW189*AS189)/(AX189*AR189)))*100,"")</f>
        <v/>
      </c>
      <c r="AZ189" s="97"/>
      <c r="BA189" s="68"/>
      <c r="BB189" s="68"/>
      <c r="BC189" s="68"/>
      <c r="BD189" s="68"/>
      <c r="BE189" s="15"/>
      <c r="BF189" s="5">
        <f t="shared" ref="BF189:BF218" si="90">IF(SUM(BG189:BM189)=0,"",SUM(BG189:BM189))</f>
        <v>11199</v>
      </c>
      <c r="BG189" s="42">
        <v>0</v>
      </c>
      <c r="BH189" s="42"/>
      <c r="BI189" s="42"/>
      <c r="BJ189" s="42">
        <v>5659</v>
      </c>
      <c r="BK189" s="42"/>
      <c r="BL189" s="42"/>
      <c r="BM189" s="42">
        <v>5540</v>
      </c>
    </row>
    <row r="190" spans="1:65" outlineLevel="5">
      <c r="A190" s="22">
        <f t="shared" si="76"/>
        <v>6</v>
      </c>
      <c r="B190" s="9">
        <f t="shared" si="75"/>
        <v>44714</v>
      </c>
      <c r="C190" s="207">
        <v>371770</v>
      </c>
      <c r="D190" s="64">
        <f t="shared" si="81"/>
        <v>33.299999999999997</v>
      </c>
      <c r="E190" s="12">
        <v>38</v>
      </c>
      <c r="F190" s="12">
        <v>34</v>
      </c>
      <c r="G190" s="12">
        <v>33</v>
      </c>
      <c r="H190" s="12">
        <v>30</v>
      </c>
      <c r="I190" s="12">
        <v>37</v>
      </c>
      <c r="J190" s="12">
        <v>33</v>
      </c>
      <c r="K190" s="12">
        <v>32</v>
      </c>
      <c r="L190" s="12">
        <v>29</v>
      </c>
      <c r="M190" s="74">
        <f t="shared" si="82"/>
        <v>6.9</v>
      </c>
      <c r="N190" s="83">
        <v>6.95</v>
      </c>
      <c r="O190" s="83">
        <v>6.88</v>
      </c>
      <c r="P190" s="83">
        <v>6.9</v>
      </c>
      <c r="Q190" s="83">
        <v>7.16</v>
      </c>
      <c r="R190" s="83">
        <v>6.91</v>
      </c>
      <c r="S190" s="83">
        <v>6.88</v>
      </c>
      <c r="T190" s="83"/>
      <c r="U190" s="83"/>
      <c r="V190" s="5" t="str">
        <f t="shared" si="83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23</v>
      </c>
      <c r="AO190" s="41">
        <v>1755</v>
      </c>
      <c r="AP190" s="110">
        <v>2.54</v>
      </c>
      <c r="AQ190" s="111">
        <v>1.9</v>
      </c>
      <c r="AR190" s="126">
        <f t="shared" si="85"/>
        <v>74.803149606299215</v>
      </c>
      <c r="AS190" s="126">
        <f t="shared" si="86"/>
        <v>25.196850393700785</v>
      </c>
      <c r="AT190" s="127">
        <v>1190</v>
      </c>
      <c r="AU190" s="128">
        <v>1.91</v>
      </c>
      <c r="AV190" s="129">
        <v>1.1200000000000001</v>
      </c>
      <c r="AW190" s="126">
        <f t="shared" si="87"/>
        <v>58.638743455497391</v>
      </c>
      <c r="AX190" s="126">
        <f t="shared" si="88"/>
        <v>41.361256544502609</v>
      </c>
      <c r="AY190" s="64">
        <f t="shared" si="89"/>
        <v>52.245169886742168</v>
      </c>
      <c r="AZ190" s="97">
        <v>76.680000000000007</v>
      </c>
      <c r="BA190" s="68"/>
      <c r="BB190" s="68"/>
      <c r="BC190" s="68"/>
      <c r="BD190" s="68"/>
      <c r="BE190" s="15"/>
      <c r="BF190" s="5">
        <f t="shared" si="90"/>
        <v>15444</v>
      </c>
      <c r="BG190" s="42">
        <v>2620</v>
      </c>
      <c r="BH190" s="42"/>
      <c r="BI190" s="42"/>
      <c r="BJ190" s="42">
        <v>7394</v>
      </c>
      <c r="BK190" s="42"/>
      <c r="BL190" s="42"/>
      <c r="BM190" s="42">
        <v>5430</v>
      </c>
    </row>
    <row r="191" spans="1:65" outlineLevel="5">
      <c r="A191" s="22">
        <f t="shared" si="76"/>
        <v>6</v>
      </c>
      <c r="B191" s="9">
        <f t="shared" si="75"/>
        <v>44715</v>
      </c>
      <c r="C191" s="207">
        <v>369859</v>
      </c>
      <c r="D191" s="64">
        <f t="shared" si="81"/>
        <v>33.299999999999997</v>
      </c>
      <c r="E191" s="12">
        <v>38</v>
      </c>
      <c r="F191" s="12">
        <v>34</v>
      </c>
      <c r="G191" s="12">
        <v>33</v>
      </c>
      <c r="H191" s="12">
        <v>30</v>
      </c>
      <c r="I191" s="12">
        <v>37</v>
      </c>
      <c r="J191" s="12">
        <v>33</v>
      </c>
      <c r="K191" s="12">
        <v>32</v>
      </c>
      <c r="L191" s="12">
        <v>29</v>
      </c>
      <c r="M191" s="74" t="str">
        <f t="shared" si="82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3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4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23</v>
      </c>
      <c r="AO191" s="41">
        <v>1707</v>
      </c>
      <c r="AP191" s="110"/>
      <c r="AQ191" s="111"/>
      <c r="AR191" s="126" t="str">
        <f t="shared" si="85"/>
        <v/>
      </c>
      <c r="AS191" s="126" t="str">
        <f t="shared" si="86"/>
        <v/>
      </c>
      <c r="AT191" s="127">
        <v>1190</v>
      </c>
      <c r="AU191" s="128"/>
      <c r="AV191" s="129"/>
      <c r="AW191" s="126" t="str">
        <f t="shared" si="87"/>
        <v/>
      </c>
      <c r="AX191" s="126" t="str">
        <f t="shared" si="88"/>
        <v/>
      </c>
      <c r="AY191" s="64" t="str">
        <f t="shared" si="89"/>
        <v/>
      </c>
      <c r="AZ191" s="97">
        <v>77</v>
      </c>
      <c r="BA191" s="68"/>
      <c r="BB191" s="68"/>
      <c r="BC191" s="68"/>
      <c r="BD191" s="68"/>
      <c r="BE191" s="15"/>
      <c r="BF191" s="5">
        <f t="shared" si="90"/>
        <v>14131</v>
      </c>
      <c r="BG191" s="42">
        <v>1890</v>
      </c>
      <c r="BH191" s="42"/>
      <c r="BI191" s="42"/>
      <c r="BJ191" s="42">
        <v>8051</v>
      </c>
      <c r="BK191" s="42"/>
      <c r="BL191" s="42"/>
      <c r="BM191" s="42">
        <v>4190</v>
      </c>
    </row>
    <row r="192" spans="1:65" outlineLevel="5">
      <c r="A192" s="22">
        <f t="shared" si="76"/>
        <v>6</v>
      </c>
      <c r="B192" s="9">
        <f t="shared" si="75"/>
        <v>44716</v>
      </c>
      <c r="C192" s="207">
        <v>348358</v>
      </c>
      <c r="D192" s="64">
        <f t="shared" si="81"/>
        <v>33.299999999999997</v>
      </c>
      <c r="E192" s="12">
        <v>38</v>
      </c>
      <c r="F192" s="12">
        <v>34</v>
      </c>
      <c r="G192" s="12">
        <v>33</v>
      </c>
      <c r="H192" s="12">
        <v>30</v>
      </c>
      <c r="I192" s="12">
        <v>37</v>
      </c>
      <c r="J192" s="12">
        <v>33</v>
      </c>
      <c r="K192" s="12">
        <v>32</v>
      </c>
      <c r="L192" s="12">
        <v>29</v>
      </c>
      <c r="M192" s="74" t="str">
        <f t="shared" si="82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3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4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24</v>
      </c>
      <c r="AO192" s="41">
        <v>1687</v>
      </c>
      <c r="AP192" s="110"/>
      <c r="AQ192" s="111"/>
      <c r="AR192" s="126" t="str">
        <f t="shared" si="85"/>
        <v/>
      </c>
      <c r="AS192" s="126" t="str">
        <f t="shared" si="86"/>
        <v/>
      </c>
      <c r="AT192" s="127">
        <v>1190</v>
      </c>
      <c r="AU192" s="128"/>
      <c r="AV192" s="129"/>
      <c r="AW192" s="126" t="str">
        <f t="shared" si="87"/>
        <v/>
      </c>
      <c r="AX192" s="126" t="str">
        <f t="shared" si="88"/>
        <v/>
      </c>
      <c r="AY192" s="64" t="str">
        <f t="shared" si="89"/>
        <v/>
      </c>
      <c r="AZ192" s="97"/>
      <c r="BA192" s="68"/>
      <c r="BB192" s="68"/>
      <c r="BC192" s="68"/>
      <c r="BD192" s="68"/>
      <c r="BE192" s="15"/>
      <c r="BF192" s="5">
        <f t="shared" si="90"/>
        <v>13015</v>
      </c>
      <c r="BG192" s="42">
        <v>1750</v>
      </c>
      <c r="BH192" s="42"/>
      <c r="BI192" s="42"/>
      <c r="BJ192" s="42">
        <v>6625</v>
      </c>
      <c r="BK192" s="42"/>
      <c r="BL192" s="42"/>
      <c r="BM192" s="42">
        <v>4640</v>
      </c>
    </row>
    <row r="193" spans="1:65" outlineLevel="5">
      <c r="A193" s="22">
        <f t="shared" si="76"/>
        <v>6</v>
      </c>
      <c r="B193" s="9">
        <f t="shared" si="75"/>
        <v>44717</v>
      </c>
      <c r="C193" s="207">
        <v>414366</v>
      </c>
      <c r="D193" s="64">
        <f t="shared" si="81"/>
        <v>33.299999999999997</v>
      </c>
      <c r="E193" s="12">
        <v>38</v>
      </c>
      <c r="F193" s="12">
        <v>34</v>
      </c>
      <c r="G193" s="12">
        <v>33</v>
      </c>
      <c r="H193" s="12">
        <v>30</v>
      </c>
      <c r="I193" s="12">
        <v>37</v>
      </c>
      <c r="J193" s="12">
        <v>33</v>
      </c>
      <c r="K193" s="12">
        <v>32</v>
      </c>
      <c r="L193" s="12">
        <v>29</v>
      </c>
      <c r="M193" s="74" t="str">
        <f t="shared" si="82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3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27</v>
      </c>
      <c r="AO193" s="41">
        <v>1486</v>
      </c>
      <c r="AP193" s="110"/>
      <c r="AQ193" s="111"/>
      <c r="AR193" s="126" t="str">
        <f t="shared" si="85"/>
        <v/>
      </c>
      <c r="AS193" s="126" t="str">
        <f t="shared" si="86"/>
        <v/>
      </c>
      <c r="AT193" s="127">
        <v>1190</v>
      </c>
      <c r="AU193" s="128"/>
      <c r="AV193" s="129"/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/>
      <c r="BA193" s="68"/>
      <c r="BB193" s="68"/>
      <c r="BC193" s="68"/>
      <c r="BD193" s="68"/>
      <c r="BE193" s="15"/>
      <c r="BF193" s="5">
        <f t="shared" si="90"/>
        <v>10131</v>
      </c>
      <c r="BG193" s="42">
        <v>0</v>
      </c>
      <c r="BH193" s="42"/>
      <c r="BI193" s="42"/>
      <c r="BJ193" s="42">
        <v>5041</v>
      </c>
      <c r="BK193" s="42"/>
      <c r="BL193" s="42"/>
      <c r="BM193" s="42">
        <v>5090</v>
      </c>
    </row>
    <row r="194" spans="1:65" outlineLevel="5">
      <c r="A194" s="22">
        <f t="shared" si="76"/>
        <v>6</v>
      </c>
      <c r="B194" s="9">
        <f t="shared" si="75"/>
        <v>44718</v>
      </c>
      <c r="C194" s="207">
        <v>516384</v>
      </c>
      <c r="D194" s="64">
        <f t="shared" si="81"/>
        <v>33.299999999999997</v>
      </c>
      <c r="E194" s="12">
        <v>38</v>
      </c>
      <c r="F194" s="12">
        <v>34</v>
      </c>
      <c r="G194" s="12">
        <v>33</v>
      </c>
      <c r="H194" s="12">
        <v>30</v>
      </c>
      <c r="I194" s="12">
        <v>37</v>
      </c>
      <c r="J194" s="12">
        <v>33</v>
      </c>
      <c r="K194" s="12">
        <v>32</v>
      </c>
      <c r="L194" s="12">
        <v>29</v>
      </c>
      <c r="M194" s="74" t="str">
        <f t="shared" si="82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3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28</v>
      </c>
      <c r="AO194" s="41">
        <v>1421</v>
      </c>
      <c r="AP194" s="110"/>
      <c r="AQ194" s="111"/>
      <c r="AR194" s="126" t="str">
        <f t="shared" si="85"/>
        <v/>
      </c>
      <c r="AS194" s="126" t="str">
        <f t="shared" si="86"/>
        <v/>
      </c>
      <c r="AT194" s="127">
        <v>1600</v>
      </c>
      <c r="AU194" s="128"/>
      <c r="AV194" s="129"/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/>
      <c r="BA194" s="68"/>
      <c r="BB194" s="68"/>
      <c r="BC194" s="68"/>
      <c r="BD194" s="68"/>
      <c r="BE194" s="15"/>
      <c r="BF194" s="5">
        <f t="shared" si="90"/>
        <v>10465</v>
      </c>
      <c r="BG194" s="42">
        <v>0</v>
      </c>
      <c r="BH194" s="42"/>
      <c r="BI194" s="42"/>
      <c r="BJ194" s="42">
        <v>5105</v>
      </c>
      <c r="BK194" s="42"/>
      <c r="BL194" s="42"/>
      <c r="BM194" s="42">
        <v>5360</v>
      </c>
    </row>
    <row r="195" spans="1:65" outlineLevel="5">
      <c r="A195" s="22">
        <f t="shared" si="76"/>
        <v>6</v>
      </c>
      <c r="B195" s="9">
        <f t="shared" si="75"/>
        <v>44719</v>
      </c>
      <c r="C195" s="207">
        <v>428536</v>
      </c>
      <c r="D195" s="64">
        <f t="shared" si="81"/>
        <v>33.299999999999997</v>
      </c>
      <c r="E195" s="12">
        <v>38</v>
      </c>
      <c r="F195" s="12">
        <v>34</v>
      </c>
      <c r="G195" s="12">
        <v>33</v>
      </c>
      <c r="H195" s="12">
        <v>30</v>
      </c>
      <c r="I195" s="12">
        <v>37</v>
      </c>
      <c r="J195" s="12">
        <v>33</v>
      </c>
      <c r="K195" s="12">
        <v>32</v>
      </c>
      <c r="L195" s="12">
        <v>29</v>
      </c>
      <c r="M195" s="74" t="str">
        <f t="shared" si="82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3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24</v>
      </c>
      <c r="AO195" s="41">
        <v>1636</v>
      </c>
      <c r="AP195" s="110"/>
      <c r="AQ195" s="111"/>
      <c r="AR195" s="126" t="str">
        <f t="shared" si="85"/>
        <v/>
      </c>
      <c r="AS195" s="126" t="str">
        <f t="shared" si="86"/>
        <v/>
      </c>
      <c r="AT195" s="127">
        <v>880</v>
      </c>
      <c r="AU195" s="128"/>
      <c r="AV195" s="129"/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>
        <v>79.42</v>
      </c>
      <c r="BA195" s="68"/>
      <c r="BB195" s="68"/>
      <c r="BC195" s="68"/>
      <c r="BD195" s="68"/>
      <c r="BE195" s="15"/>
      <c r="BF195" s="5">
        <f t="shared" si="90"/>
        <v>10620</v>
      </c>
      <c r="BG195" s="42">
        <v>0</v>
      </c>
      <c r="BH195" s="42"/>
      <c r="BI195" s="42"/>
      <c r="BJ195" s="42">
        <v>5100</v>
      </c>
      <c r="BK195" s="42"/>
      <c r="BL195" s="42"/>
      <c r="BM195" s="42">
        <v>5520</v>
      </c>
    </row>
    <row r="196" spans="1:65" outlineLevel="5">
      <c r="A196" s="22">
        <f t="shared" si="76"/>
        <v>6</v>
      </c>
      <c r="B196" s="9">
        <f t="shared" si="75"/>
        <v>44720</v>
      </c>
      <c r="C196" s="207">
        <v>408398</v>
      </c>
      <c r="D196" s="64">
        <f t="shared" si="81"/>
        <v>33.299999999999997</v>
      </c>
      <c r="E196" s="12">
        <v>38</v>
      </c>
      <c r="F196" s="12">
        <v>34</v>
      </c>
      <c r="G196" s="12">
        <v>33</v>
      </c>
      <c r="H196" s="12">
        <v>30</v>
      </c>
      <c r="I196" s="12">
        <v>37</v>
      </c>
      <c r="J196" s="12">
        <v>33</v>
      </c>
      <c r="K196" s="12">
        <v>32</v>
      </c>
      <c r="L196" s="12">
        <v>29</v>
      </c>
      <c r="M196" s="74" t="str">
        <f t="shared" si="82"/>
        <v/>
      </c>
      <c r="N196" s="83"/>
      <c r="O196" s="83"/>
      <c r="P196" s="83"/>
      <c r="Q196" s="83"/>
      <c r="R196" s="83"/>
      <c r="S196" s="83"/>
      <c r="T196" s="83"/>
      <c r="U196" s="83"/>
      <c r="V196" s="5" t="str">
        <f t="shared" si="83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4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26</v>
      </c>
      <c r="AO196" s="41">
        <v>1543</v>
      </c>
      <c r="AP196" s="110"/>
      <c r="AQ196" s="111"/>
      <c r="AR196" s="126" t="str">
        <f t="shared" si="85"/>
        <v/>
      </c>
      <c r="AS196" s="126" t="str">
        <f t="shared" si="86"/>
        <v/>
      </c>
      <c r="AT196" s="127">
        <v>1580</v>
      </c>
      <c r="AU196" s="128"/>
      <c r="AV196" s="129"/>
      <c r="AW196" s="126" t="str">
        <f t="shared" si="87"/>
        <v/>
      </c>
      <c r="AX196" s="126" t="str">
        <f t="shared" si="88"/>
        <v/>
      </c>
      <c r="AY196" s="64" t="str">
        <f t="shared" si="89"/>
        <v/>
      </c>
      <c r="AZ196" s="97">
        <v>78.87</v>
      </c>
      <c r="BA196" s="68"/>
      <c r="BB196" s="68"/>
      <c r="BC196" s="68"/>
      <c r="BD196" s="68"/>
      <c r="BE196" s="15"/>
      <c r="BF196" s="5">
        <f t="shared" si="90"/>
        <v>10414</v>
      </c>
      <c r="BG196" s="42">
        <v>0</v>
      </c>
      <c r="BH196" s="42"/>
      <c r="BI196" s="42"/>
      <c r="BJ196" s="42">
        <v>5114</v>
      </c>
      <c r="BK196" s="42"/>
      <c r="BL196" s="42"/>
      <c r="BM196" s="42">
        <v>5300</v>
      </c>
    </row>
    <row r="197" spans="1:65" outlineLevel="5">
      <c r="A197" s="22">
        <f t="shared" si="76"/>
        <v>6</v>
      </c>
      <c r="B197" s="9">
        <f t="shared" si="75"/>
        <v>44721</v>
      </c>
      <c r="C197" s="207">
        <v>398039</v>
      </c>
      <c r="D197" s="64">
        <f t="shared" si="81"/>
        <v>33.299999999999997</v>
      </c>
      <c r="E197" s="12">
        <v>38</v>
      </c>
      <c r="F197" s="12">
        <v>34</v>
      </c>
      <c r="G197" s="12">
        <v>33</v>
      </c>
      <c r="H197" s="12">
        <v>30</v>
      </c>
      <c r="I197" s="12">
        <v>37</v>
      </c>
      <c r="J197" s="12">
        <v>33</v>
      </c>
      <c r="K197" s="12">
        <v>32</v>
      </c>
      <c r="L197" s="12">
        <v>29</v>
      </c>
      <c r="M197" s="74">
        <f t="shared" si="82"/>
        <v>7</v>
      </c>
      <c r="N197" s="83">
        <v>6.99</v>
      </c>
      <c r="O197" s="83">
        <v>6.84</v>
      </c>
      <c r="P197" s="83">
        <v>6.91</v>
      </c>
      <c r="Q197" s="83">
        <v>7.15</v>
      </c>
      <c r="R197" s="83">
        <v>6.99</v>
      </c>
      <c r="S197" s="83">
        <v>6.83</v>
      </c>
      <c r="T197" s="83"/>
      <c r="U197" s="83"/>
      <c r="V197" s="5" t="str">
        <f t="shared" si="83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22</v>
      </c>
      <c r="AO197" s="41">
        <v>1801</v>
      </c>
      <c r="AP197" s="110">
        <v>2.61</v>
      </c>
      <c r="AQ197" s="111">
        <v>1.97</v>
      </c>
      <c r="AR197" s="126">
        <f t="shared" si="85"/>
        <v>75.47892720306514</v>
      </c>
      <c r="AS197" s="126">
        <f t="shared" si="86"/>
        <v>24.52107279693486</v>
      </c>
      <c r="AT197" s="127">
        <v>1950</v>
      </c>
      <c r="AU197" s="128">
        <v>2.37</v>
      </c>
      <c r="AV197" s="129">
        <v>1.35</v>
      </c>
      <c r="AW197" s="126">
        <f t="shared" si="87"/>
        <v>56.962025316455701</v>
      </c>
      <c r="AX197" s="126">
        <f t="shared" si="88"/>
        <v>43.037974683544299</v>
      </c>
      <c r="AY197" s="64">
        <f t="shared" si="89"/>
        <v>57.00209017617199</v>
      </c>
      <c r="AZ197" s="97">
        <v>80.17</v>
      </c>
      <c r="BA197" s="68"/>
      <c r="BB197" s="68"/>
      <c r="BC197" s="68"/>
      <c r="BD197" s="68"/>
      <c r="BE197" s="15"/>
      <c r="BF197" s="5">
        <f t="shared" si="90"/>
        <v>10741</v>
      </c>
      <c r="BG197" s="42">
        <v>0</v>
      </c>
      <c r="BH197" s="42"/>
      <c r="BI197" s="42"/>
      <c r="BJ197" s="42">
        <v>5171</v>
      </c>
      <c r="BK197" s="42"/>
      <c r="BL197" s="42"/>
      <c r="BM197" s="42">
        <v>5570</v>
      </c>
    </row>
    <row r="198" spans="1:65" outlineLevel="5">
      <c r="A198" s="22">
        <f t="shared" si="76"/>
        <v>6</v>
      </c>
      <c r="B198" s="9">
        <f t="shared" si="75"/>
        <v>44722</v>
      </c>
      <c r="C198" s="207">
        <v>385990</v>
      </c>
      <c r="D198" s="64">
        <f t="shared" si="81"/>
        <v>33.299999999999997</v>
      </c>
      <c r="E198" s="12">
        <v>38</v>
      </c>
      <c r="F198" s="12">
        <v>34</v>
      </c>
      <c r="G198" s="12">
        <v>33</v>
      </c>
      <c r="H198" s="12">
        <v>30</v>
      </c>
      <c r="I198" s="12">
        <v>37</v>
      </c>
      <c r="J198" s="12">
        <v>33</v>
      </c>
      <c r="K198" s="12">
        <v>32</v>
      </c>
      <c r="L198" s="12">
        <v>29</v>
      </c>
      <c r="M198" s="74" t="str">
        <f t="shared" si="82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3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21</v>
      </c>
      <c r="AO198" s="41">
        <v>1929</v>
      </c>
      <c r="AP198" s="110"/>
      <c r="AQ198" s="111"/>
      <c r="AR198" s="126" t="str">
        <f t="shared" si="85"/>
        <v/>
      </c>
      <c r="AS198" s="126" t="str">
        <f t="shared" si="86"/>
        <v/>
      </c>
      <c r="AT198" s="127">
        <v>1960</v>
      </c>
      <c r="AU198" s="128"/>
      <c r="AV198" s="129"/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>
        <v>79.56</v>
      </c>
      <c r="BA198" s="68"/>
      <c r="BB198" s="68"/>
      <c r="BC198" s="68"/>
      <c r="BD198" s="68"/>
      <c r="BE198" s="15"/>
      <c r="BF198" s="5">
        <f t="shared" si="90"/>
        <v>12254</v>
      </c>
      <c r="BG198" s="42">
        <v>1630</v>
      </c>
      <c r="BH198" s="42"/>
      <c r="BI198" s="42"/>
      <c r="BJ198" s="42">
        <v>5224</v>
      </c>
      <c r="BK198" s="42"/>
      <c r="BL198" s="42"/>
      <c r="BM198" s="42">
        <v>5400</v>
      </c>
    </row>
    <row r="199" spans="1:65" outlineLevel="5">
      <c r="A199" s="22">
        <f t="shared" si="76"/>
        <v>6</v>
      </c>
      <c r="B199" s="9">
        <f t="shared" si="75"/>
        <v>44723</v>
      </c>
      <c r="C199" s="207">
        <v>360587</v>
      </c>
      <c r="D199" s="64">
        <f t="shared" si="81"/>
        <v>33.299999999999997</v>
      </c>
      <c r="E199" s="12">
        <v>38</v>
      </c>
      <c r="F199" s="12">
        <v>34</v>
      </c>
      <c r="G199" s="12">
        <v>33</v>
      </c>
      <c r="H199" s="12">
        <v>30</v>
      </c>
      <c r="I199" s="12">
        <v>37</v>
      </c>
      <c r="J199" s="12">
        <v>33</v>
      </c>
      <c r="K199" s="12">
        <v>32</v>
      </c>
      <c r="L199" s="12">
        <v>29</v>
      </c>
      <c r="M199" s="74" t="str">
        <f t="shared" si="82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3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4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24</v>
      </c>
      <c r="AO199" s="41">
        <v>1670</v>
      </c>
      <c r="AP199" s="110"/>
      <c r="AQ199" s="111"/>
      <c r="AR199" s="126" t="str">
        <f t="shared" si="85"/>
        <v/>
      </c>
      <c r="AS199" s="126" t="str">
        <f t="shared" si="86"/>
        <v/>
      </c>
      <c r="AT199" s="127">
        <v>1770</v>
      </c>
      <c r="AU199" s="128"/>
      <c r="AV199" s="129"/>
      <c r="AW199" s="126" t="str">
        <f t="shared" si="87"/>
        <v/>
      </c>
      <c r="AX199" s="126" t="str">
        <f t="shared" si="88"/>
        <v/>
      </c>
      <c r="AY199" s="64" t="str">
        <f t="shared" si="89"/>
        <v/>
      </c>
      <c r="AZ199" s="97"/>
      <c r="BA199" s="68"/>
      <c r="BB199" s="68"/>
      <c r="BC199" s="68"/>
      <c r="BD199" s="68"/>
      <c r="BE199" s="15"/>
      <c r="BF199" s="5">
        <f t="shared" si="90"/>
        <v>13119</v>
      </c>
      <c r="BG199" s="42">
        <v>0</v>
      </c>
      <c r="BH199" s="42"/>
      <c r="BI199" s="42"/>
      <c r="BJ199" s="42">
        <v>7679</v>
      </c>
      <c r="BK199" s="42"/>
      <c r="BL199" s="42"/>
      <c r="BM199" s="42">
        <v>5440</v>
      </c>
    </row>
    <row r="200" spans="1:65" outlineLevel="5">
      <c r="A200" s="22">
        <f t="shared" si="76"/>
        <v>6</v>
      </c>
      <c r="B200" s="9">
        <f t="shared" si="75"/>
        <v>44724</v>
      </c>
      <c r="C200" s="207">
        <v>350179</v>
      </c>
      <c r="D200" s="64">
        <f t="shared" si="81"/>
        <v>33.299999999999997</v>
      </c>
      <c r="E200" s="12">
        <v>38</v>
      </c>
      <c r="F200" s="12">
        <v>34</v>
      </c>
      <c r="G200" s="12">
        <v>33</v>
      </c>
      <c r="H200" s="12">
        <v>30</v>
      </c>
      <c r="I200" s="12">
        <v>37</v>
      </c>
      <c r="J200" s="12">
        <v>33</v>
      </c>
      <c r="K200" s="12">
        <v>32</v>
      </c>
      <c r="L200" s="12">
        <v>29</v>
      </c>
      <c r="M200" s="74" t="str">
        <f t="shared" si="82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3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22</v>
      </c>
      <c r="AO200" s="41">
        <v>1836</v>
      </c>
      <c r="AP200" s="110"/>
      <c r="AQ200" s="111"/>
      <c r="AR200" s="126" t="str">
        <f t="shared" si="85"/>
        <v/>
      </c>
      <c r="AS200" s="126" t="str">
        <f t="shared" si="86"/>
        <v/>
      </c>
      <c r="AT200" s="127">
        <v>1740</v>
      </c>
      <c r="AU200" s="128"/>
      <c r="AV200" s="129"/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/>
      <c r="BA200" s="68"/>
      <c r="BB200" s="68"/>
      <c r="BC200" s="68"/>
      <c r="BD200" s="68"/>
      <c r="BE200" s="15"/>
      <c r="BF200" s="5">
        <f t="shared" si="90"/>
        <v>10572</v>
      </c>
      <c r="BG200" s="42">
        <v>0</v>
      </c>
      <c r="BH200" s="42"/>
      <c r="BI200" s="42"/>
      <c r="BJ200" s="42">
        <v>5142</v>
      </c>
      <c r="BK200" s="42"/>
      <c r="BL200" s="42"/>
      <c r="BM200" s="42">
        <v>5430</v>
      </c>
    </row>
    <row r="201" spans="1:65" outlineLevel="5">
      <c r="A201" s="22">
        <f t="shared" si="76"/>
        <v>6</v>
      </c>
      <c r="B201" s="9">
        <f t="shared" si="75"/>
        <v>44725</v>
      </c>
      <c r="C201" s="207">
        <v>361923</v>
      </c>
      <c r="D201" s="64">
        <f t="shared" si="81"/>
        <v>33.299999999999997</v>
      </c>
      <c r="E201" s="12">
        <v>38</v>
      </c>
      <c r="F201" s="12">
        <v>34</v>
      </c>
      <c r="G201" s="12">
        <v>33</v>
      </c>
      <c r="H201" s="12">
        <v>30</v>
      </c>
      <c r="I201" s="12">
        <v>37</v>
      </c>
      <c r="J201" s="12">
        <v>33</v>
      </c>
      <c r="K201" s="12">
        <v>32</v>
      </c>
      <c r="L201" s="12">
        <v>29</v>
      </c>
      <c r="M201" s="74" t="str">
        <f t="shared" si="82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3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26</v>
      </c>
      <c r="AO201" s="41">
        <v>1539</v>
      </c>
      <c r="AP201" s="110"/>
      <c r="AQ201" s="111"/>
      <c r="AR201" s="126" t="str">
        <f t="shared" si="85"/>
        <v/>
      </c>
      <c r="AS201" s="126" t="str">
        <f t="shared" si="86"/>
        <v/>
      </c>
      <c r="AT201" s="127">
        <v>1740</v>
      </c>
      <c r="AU201" s="128"/>
      <c r="AV201" s="129"/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>
        <v>80.709999999999994</v>
      </c>
      <c r="BA201" s="68"/>
      <c r="BB201" s="68"/>
      <c r="BC201" s="68"/>
      <c r="BD201" s="68"/>
      <c r="BE201" s="15"/>
      <c r="BF201" s="5">
        <f t="shared" si="90"/>
        <v>10258</v>
      </c>
      <c r="BG201" s="42">
        <v>0</v>
      </c>
      <c r="BH201" s="42"/>
      <c r="BI201" s="42"/>
      <c r="BJ201" s="42">
        <v>5098</v>
      </c>
      <c r="BK201" s="42"/>
      <c r="BL201" s="42"/>
      <c r="BM201" s="42">
        <v>5160</v>
      </c>
    </row>
    <row r="202" spans="1:65" outlineLevel="5">
      <c r="A202" s="22">
        <f t="shared" si="76"/>
        <v>6</v>
      </c>
      <c r="B202" s="9">
        <f t="shared" si="75"/>
        <v>44726</v>
      </c>
      <c r="C202" s="207">
        <v>389783</v>
      </c>
      <c r="D202" s="64">
        <f t="shared" si="81"/>
        <v>32.799999999999997</v>
      </c>
      <c r="E202" s="12">
        <v>35</v>
      </c>
      <c r="F202" s="12">
        <v>32</v>
      </c>
      <c r="G202" s="12">
        <v>34</v>
      </c>
      <c r="H202" s="12">
        <v>32</v>
      </c>
      <c r="I202" s="12">
        <v>34</v>
      </c>
      <c r="J202" s="12">
        <v>31</v>
      </c>
      <c r="K202" s="12">
        <v>33</v>
      </c>
      <c r="L202" s="12">
        <v>31</v>
      </c>
      <c r="M202" s="74" t="str">
        <f t="shared" si="82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3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23</v>
      </c>
      <c r="AO202" s="41">
        <v>1756</v>
      </c>
      <c r="AP202" s="110"/>
      <c r="AQ202" s="111"/>
      <c r="AR202" s="126" t="str">
        <f t="shared" si="85"/>
        <v/>
      </c>
      <c r="AS202" s="126" t="str">
        <f t="shared" si="86"/>
        <v/>
      </c>
      <c r="AT202" s="127">
        <v>1760</v>
      </c>
      <c r="AU202" s="128"/>
      <c r="AV202" s="129"/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>
        <v>80.56</v>
      </c>
      <c r="BA202" s="68"/>
      <c r="BB202" s="68"/>
      <c r="BC202" s="68"/>
      <c r="BD202" s="68"/>
      <c r="BE202" s="15"/>
      <c r="BF202" s="5">
        <f t="shared" si="90"/>
        <v>11110</v>
      </c>
      <c r="BG202" s="42">
        <v>810</v>
      </c>
      <c r="BH202" s="42"/>
      <c r="BI202" s="42"/>
      <c r="BJ202" s="42">
        <v>5020</v>
      </c>
      <c r="BK202" s="42"/>
      <c r="BL202" s="42"/>
      <c r="BM202" s="42">
        <v>5280</v>
      </c>
    </row>
    <row r="203" spans="1:65" outlineLevel="5">
      <c r="A203" s="22">
        <f t="shared" si="76"/>
        <v>6</v>
      </c>
      <c r="B203" s="9">
        <f t="shared" si="75"/>
        <v>44727</v>
      </c>
      <c r="C203" s="207">
        <v>377599</v>
      </c>
      <c r="D203" s="64">
        <f t="shared" si="81"/>
        <v>32.5</v>
      </c>
      <c r="E203" s="12">
        <v>34</v>
      </c>
      <c r="F203" s="12">
        <v>32</v>
      </c>
      <c r="G203" s="12">
        <v>34</v>
      </c>
      <c r="H203" s="12">
        <v>32</v>
      </c>
      <c r="I203" s="12">
        <v>33</v>
      </c>
      <c r="J203" s="12">
        <v>31</v>
      </c>
      <c r="K203" s="12">
        <v>33</v>
      </c>
      <c r="L203" s="12">
        <v>31</v>
      </c>
      <c r="M203" s="74" t="str">
        <f t="shared" si="82"/>
        <v/>
      </c>
      <c r="N203" s="83"/>
      <c r="O203" s="83"/>
      <c r="P203" s="83"/>
      <c r="Q203" s="83"/>
      <c r="R203" s="83"/>
      <c r="S203" s="83"/>
      <c r="T203" s="83"/>
      <c r="U203" s="83"/>
      <c r="V203" s="5" t="str">
        <f t="shared" si="83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4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23</v>
      </c>
      <c r="AO203" s="41">
        <v>1700</v>
      </c>
      <c r="AP203" s="110"/>
      <c r="AQ203" s="111"/>
      <c r="AR203" s="126" t="str">
        <f t="shared" si="85"/>
        <v/>
      </c>
      <c r="AS203" s="126" t="str">
        <f t="shared" si="86"/>
        <v/>
      </c>
      <c r="AT203" s="127">
        <v>1760</v>
      </c>
      <c r="AU203" s="128"/>
      <c r="AV203" s="129"/>
      <c r="AW203" s="126" t="str">
        <f t="shared" si="87"/>
        <v/>
      </c>
      <c r="AX203" s="126" t="str">
        <f t="shared" si="88"/>
        <v/>
      </c>
      <c r="AY203" s="64" t="str">
        <f t="shared" si="89"/>
        <v/>
      </c>
      <c r="AZ203" s="97">
        <v>79.5</v>
      </c>
      <c r="BA203" s="68"/>
      <c r="BB203" s="68"/>
      <c r="BC203" s="68"/>
      <c r="BD203" s="68"/>
      <c r="BE203" s="15"/>
      <c r="BF203" s="5">
        <f t="shared" si="90"/>
        <v>10622</v>
      </c>
      <c r="BG203" s="42">
        <v>0</v>
      </c>
      <c r="BH203" s="42"/>
      <c r="BI203" s="42"/>
      <c r="BJ203" s="42">
        <v>5152</v>
      </c>
      <c r="BK203" s="42"/>
      <c r="BL203" s="42"/>
      <c r="BM203" s="42">
        <v>5470</v>
      </c>
    </row>
    <row r="204" spans="1:65" outlineLevel="5">
      <c r="A204" s="22">
        <f t="shared" si="76"/>
        <v>6</v>
      </c>
      <c r="B204" s="9">
        <f t="shared" si="75"/>
        <v>44728</v>
      </c>
      <c r="C204" s="207">
        <v>371291</v>
      </c>
      <c r="D204" s="64">
        <f t="shared" si="81"/>
        <v>32.5</v>
      </c>
      <c r="E204" s="12">
        <v>34</v>
      </c>
      <c r="F204" s="12">
        <v>32</v>
      </c>
      <c r="G204" s="12">
        <v>34</v>
      </c>
      <c r="H204" s="12">
        <v>32</v>
      </c>
      <c r="I204" s="12">
        <v>33</v>
      </c>
      <c r="J204" s="12">
        <v>31</v>
      </c>
      <c r="K204" s="12">
        <v>33</v>
      </c>
      <c r="L204" s="12">
        <v>31</v>
      </c>
      <c r="M204" s="74">
        <f t="shared" si="82"/>
        <v>7</v>
      </c>
      <c r="N204" s="83">
        <v>6.99</v>
      </c>
      <c r="O204" s="83">
        <v>6.95</v>
      </c>
      <c r="P204" s="83">
        <v>6.96</v>
      </c>
      <c r="Q204" s="83">
        <v>7.06</v>
      </c>
      <c r="R204" s="83">
        <v>6.97</v>
      </c>
      <c r="S204" s="83">
        <v>7.03</v>
      </c>
      <c r="T204" s="83"/>
      <c r="U204" s="83"/>
      <c r="V204" s="5" t="str">
        <f t="shared" si="83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24</v>
      </c>
      <c r="AO204" s="41">
        <v>1696</v>
      </c>
      <c r="AP204" s="110">
        <v>2.2799999999999998</v>
      </c>
      <c r="AQ204" s="111">
        <v>1.57</v>
      </c>
      <c r="AR204" s="126">
        <f t="shared" si="85"/>
        <v>68.859649122807014</v>
      </c>
      <c r="AS204" s="126">
        <f t="shared" si="86"/>
        <v>31.140350877192986</v>
      </c>
      <c r="AT204" s="127">
        <v>1770</v>
      </c>
      <c r="AU204" s="128">
        <v>2.11</v>
      </c>
      <c r="AV204" s="129">
        <v>1.08</v>
      </c>
      <c r="AW204" s="126">
        <f t="shared" si="87"/>
        <v>51.184834123222757</v>
      </c>
      <c r="AX204" s="126">
        <f t="shared" si="88"/>
        <v>48.815165876777243</v>
      </c>
      <c r="AY204" s="64">
        <f t="shared" si="89"/>
        <v>52.581782202708524</v>
      </c>
      <c r="AZ204" s="97">
        <v>80.180000000000007</v>
      </c>
      <c r="BA204" s="68"/>
      <c r="BB204" s="68"/>
      <c r="BC204" s="68"/>
      <c r="BD204" s="68"/>
      <c r="BE204" s="15"/>
      <c r="BF204" s="5">
        <f t="shared" si="90"/>
        <v>15724</v>
      </c>
      <c r="BG204" s="42">
        <v>4990</v>
      </c>
      <c r="BH204" s="42"/>
      <c r="BI204" s="42"/>
      <c r="BJ204" s="42">
        <v>5204</v>
      </c>
      <c r="BK204" s="42"/>
      <c r="BL204" s="42"/>
      <c r="BM204" s="42">
        <v>5530</v>
      </c>
    </row>
    <row r="205" spans="1:65" outlineLevel="5">
      <c r="A205" s="22">
        <f t="shared" si="76"/>
        <v>6</v>
      </c>
      <c r="B205" s="9">
        <f t="shared" si="75"/>
        <v>44729</v>
      </c>
      <c r="C205" s="207">
        <v>371641</v>
      </c>
      <c r="D205" s="64">
        <f t="shared" si="81"/>
        <v>32.799999999999997</v>
      </c>
      <c r="E205" s="12">
        <v>35</v>
      </c>
      <c r="F205" s="12">
        <v>32</v>
      </c>
      <c r="G205" s="12">
        <v>34</v>
      </c>
      <c r="H205" s="12">
        <v>32</v>
      </c>
      <c r="I205" s="12">
        <v>34</v>
      </c>
      <c r="J205" s="12">
        <v>31</v>
      </c>
      <c r="K205" s="12">
        <v>33</v>
      </c>
      <c r="L205" s="12">
        <v>31</v>
      </c>
      <c r="M205" s="74" t="str">
        <f t="shared" si="82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3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24</v>
      </c>
      <c r="AO205" s="41">
        <v>1654</v>
      </c>
      <c r="AP205" s="110"/>
      <c r="AQ205" s="111"/>
      <c r="AR205" s="126" t="str">
        <f t="shared" si="85"/>
        <v/>
      </c>
      <c r="AS205" s="126" t="str">
        <f t="shared" si="86"/>
        <v/>
      </c>
      <c r="AT205" s="127">
        <v>1760</v>
      </c>
      <c r="AU205" s="128"/>
      <c r="AV205" s="129"/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>
        <v>79.650000000000006</v>
      </c>
      <c r="BA205" s="68"/>
      <c r="BB205" s="68"/>
      <c r="BC205" s="68"/>
      <c r="BD205" s="68"/>
      <c r="BE205" s="15"/>
      <c r="BF205" s="5">
        <f t="shared" si="90"/>
        <v>9682</v>
      </c>
      <c r="BG205" s="42">
        <v>3720</v>
      </c>
      <c r="BH205" s="42"/>
      <c r="BI205" s="42"/>
      <c r="BJ205" s="42">
        <v>372</v>
      </c>
      <c r="BK205" s="42"/>
      <c r="BL205" s="42"/>
      <c r="BM205" s="42">
        <v>5590</v>
      </c>
    </row>
    <row r="206" spans="1:65" outlineLevel="5">
      <c r="A206" s="22">
        <f t="shared" si="76"/>
        <v>6</v>
      </c>
      <c r="B206" s="9">
        <f t="shared" si="75"/>
        <v>44730</v>
      </c>
      <c r="C206" s="207">
        <v>354304</v>
      </c>
      <c r="D206" s="64">
        <f t="shared" si="81"/>
        <v>33.799999999999997</v>
      </c>
      <c r="E206" s="12">
        <v>38</v>
      </c>
      <c r="F206" s="12">
        <v>32</v>
      </c>
      <c r="G206" s="12">
        <v>35</v>
      </c>
      <c r="H206" s="12">
        <v>32</v>
      </c>
      <c r="I206" s="12">
        <v>37</v>
      </c>
      <c r="J206" s="12">
        <v>31</v>
      </c>
      <c r="K206" s="12">
        <v>34</v>
      </c>
      <c r="L206" s="12">
        <v>31</v>
      </c>
      <c r="M206" s="74" t="str">
        <f t="shared" si="82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3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4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23</v>
      </c>
      <c r="AO206" s="41">
        <v>1744</v>
      </c>
      <c r="AP206" s="110"/>
      <c r="AQ206" s="111"/>
      <c r="AR206" s="126" t="str">
        <f t="shared" si="85"/>
        <v/>
      </c>
      <c r="AS206" s="126" t="str">
        <f t="shared" si="86"/>
        <v/>
      </c>
      <c r="AT206" s="127">
        <v>1760</v>
      </c>
      <c r="AU206" s="128"/>
      <c r="AV206" s="129"/>
      <c r="AW206" s="126" t="str">
        <f t="shared" si="87"/>
        <v/>
      </c>
      <c r="AX206" s="126" t="str">
        <f t="shared" si="88"/>
        <v/>
      </c>
      <c r="AY206" s="64" t="str">
        <f t="shared" si="89"/>
        <v/>
      </c>
      <c r="AZ206" s="97"/>
      <c r="BA206" s="68"/>
      <c r="BB206" s="68"/>
      <c r="BC206" s="68"/>
      <c r="BD206" s="68"/>
      <c r="BE206" s="15"/>
      <c r="BF206" s="5">
        <f t="shared" si="90"/>
        <v>19129</v>
      </c>
      <c r="BG206" s="42">
        <v>13650</v>
      </c>
      <c r="BH206" s="42"/>
      <c r="BI206" s="42"/>
      <c r="BJ206" s="42">
        <v>9</v>
      </c>
      <c r="BK206" s="42"/>
      <c r="BL206" s="42"/>
      <c r="BM206" s="42">
        <v>5470</v>
      </c>
    </row>
    <row r="207" spans="1:65" outlineLevel="5">
      <c r="A207" s="22">
        <f t="shared" si="76"/>
        <v>6</v>
      </c>
      <c r="B207" s="9">
        <f t="shared" si="75"/>
        <v>44731</v>
      </c>
      <c r="C207" s="207">
        <v>330931</v>
      </c>
      <c r="D207" s="64">
        <f t="shared" si="81"/>
        <v>33.799999999999997</v>
      </c>
      <c r="E207" s="12">
        <v>37</v>
      </c>
      <c r="F207" s="12">
        <v>32</v>
      </c>
      <c r="G207" s="12">
        <v>36</v>
      </c>
      <c r="H207" s="12">
        <v>32</v>
      </c>
      <c r="I207" s="12">
        <v>36</v>
      </c>
      <c r="J207" s="12">
        <v>31</v>
      </c>
      <c r="K207" s="12">
        <v>35</v>
      </c>
      <c r="L207" s="12">
        <v>31</v>
      </c>
      <c r="M207" s="74" t="str">
        <f t="shared" si="82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3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22</v>
      </c>
      <c r="AO207" s="41">
        <v>1783</v>
      </c>
      <c r="AP207" s="110"/>
      <c r="AQ207" s="111"/>
      <c r="AR207" s="126" t="str">
        <f t="shared" si="85"/>
        <v/>
      </c>
      <c r="AS207" s="126" t="str">
        <f t="shared" si="86"/>
        <v/>
      </c>
      <c r="AT207" s="127">
        <v>1760</v>
      </c>
      <c r="AU207" s="128"/>
      <c r="AV207" s="129"/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/>
      <c r="BA207" s="68"/>
      <c r="BB207" s="68"/>
      <c r="BC207" s="68"/>
      <c r="BD207" s="68"/>
      <c r="BE207" s="15"/>
      <c r="BF207" s="5">
        <f t="shared" si="90"/>
        <v>19717</v>
      </c>
      <c r="BG207" s="42">
        <v>14160</v>
      </c>
      <c r="BH207" s="42"/>
      <c r="BI207" s="42"/>
      <c r="BJ207" s="42">
        <v>27</v>
      </c>
      <c r="BK207" s="42"/>
      <c r="BL207" s="42"/>
      <c r="BM207" s="42">
        <v>5530</v>
      </c>
    </row>
    <row r="208" spans="1:65" outlineLevel="5">
      <c r="A208" s="22">
        <f t="shared" si="76"/>
        <v>6</v>
      </c>
      <c r="B208" s="9">
        <f t="shared" si="75"/>
        <v>44732</v>
      </c>
      <c r="C208" s="207">
        <v>362687</v>
      </c>
      <c r="D208" s="64">
        <f t="shared" si="81"/>
        <v>33.799999999999997</v>
      </c>
      <c r="E208" s="12">
        <v>36</v>
      </c>
      <c r="F208" s="12">
        <v>32</v>
      </c>
      <c r="G208" s="12">
        <v>37</v>
      </c>
      <c r="H208" s="12">
        <v>32</v>
      </c>
      <c r="I208" s="12">
        <v>35</v>
      </c>
      <c r="J208" s="12">
        <v>31</v>
      </c>
      <c r="K208" s="12">
        <v>36</v>
      </c>
      <c r="L208" s="12">
        <v>31</v>
      </c>
      <c r="M208" s="74" t="str">
        <f t="shared" si="82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3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25</v>
      </c>
      <c r="AO208" s="41">
        <v>1604</v>
      </c>
      <c r="AP208" s="110"/>
      <c r="AQ208" s="111"/>
      <c r="AR208" s="126" t="str">
        <f t="shared" si="85"/>
        <v/>
      </c>
      <c r="AS208" s="126" t="str">
        <f t="shared" si="86"/>
        <v/>
      </c>
      <c r="AT208" s="127">
        <v>1760</v>
      </c>
      <c r="AU208" s="128"/>
      <c r="AV208" s="129"/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>
        <v>77.150000000000006</v>
      </c>
      <c r="BA208" s="68"/>
      <c r="BB208" s="68"/>
      <c r="BC208" s="68"/>
      <c r="BD208" s="68"/>
      <c r="BE208" s="15"/>
      <c r="BF208" s="5">
        <f t="shared" si="90"/>
        <v>14701</v>
      </c>
      <c r="BG208" s="42">
        <v>9230</v>
      </c>
      <c r="BH208" s="42"/>
      <c r="BI208" s="42"/>
      <c r="BJ208" s="42">
        <v>1</v>
      </c>
      <c r="BK208" s="42"/>
      <c r="BL208" s="42"/>
      <c r="BM208" s="42">
        <v>5470</v>
      </c>
    </row>
    <row r="209" spans="1:65" outlineLevel="5">
      <c r="A209" s="22">
        <f t="shared" si="76"/>
        <v>6</v>
      </c>
      <c r="B209" s="9">
        <f t="shared" si="75"/>
        <v>44733</v>
      </c>
      <c r="C209" s="207">
        <v>376513</v>
      </c>
      <c r="D209" s="64">
        <f t="shared" si="81"/>
        <v>34.799999999999997</v>
      </c>
      <c r="E209" s="12">
        <v>37</v>
      </c>
      <c r="F209" s="12">
        <v>34</v>
      </c>
      <c r="G209" s="12">
        <v>37</v>
      </c>
      <c r="H209" s="12">
        <v>33</v>
      </c>
      <c r="I209" s="12">
        <v>36</v>
      </c>
      <c r="J209" s="12">
        <v>33</v>
      </c>
      <c r="K209" s="12">
        <v>36</v>
      </c>
      <c r="L209" s="12">
        <v>32</v>
      </c>
      <c r="M209" s="74" t="str">
        <f t="shared" si="82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3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24</v>
      </c>
      <c r="AO209" s="41">
        <v>1666</v>
      </c>
      <c r="AP209" s="110"/>
      <c r="AQ209" s="111"/>
      <c r="AR209" s="126" t="str">
        <f t="shared" si="85"/>
        <v/>
      </c>
      <c r="AS209" s="126" t="str">
        <f t="shared" si="86"/>
        <v/>
      </c>
      <c r="AT209" s="127">
        <v>1750</v>
      </c>
      <c r="AU209" s="128"/>
      <c r="AV209" s="129"/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>
        <v>77.849999999999994</v>
      </c>
      <c r="BA209" s="68"/>
      <c r="BB209" s="68"/>
      <c r="BC209" s="68"/>
      <c r="BD209" s="68"/>
      <c r="BE209" s="15"/>
      <c r="BF209" s="5">
        <f t="shared" si="90"/>
        <v>19549</v>
      </c>
      <c r="BG209" s="42">
        <v>14200</v>
      </c>
      <c r="BH209" s="42"/>
      <c r="BI209" s="42"/>
      <c r="BJ209" s="42">
        <v>19</v>
      </c>
      <c r="BK209" s="42"/>
      <c r="BL209" s="42"/>
      <c r="BM209" s="42">
        <v>5330</v>
      </c>
    </row>
    <row r="210" spans="1:65" outlineLevel="5">
      <c r="A210" s="22">
        <f t="shared" si="76"/>
        <v>6</v>
      </c>
      <c r="B210" s="9">
        <f t="shared" si="75"/>
        <v>44734</v>
      </c>
      <c r="C210" s="207">
        <v>377359</v>
      </c>
      <c r="D210" s="64">
        <f t="shared" si="81"/>
        <v>34.5</v>
      </c>
      <c r="E210" s="12">
        <v>35</v>
      </c>
      <c r="F210" s="12">
        <v>34</v>
      </c>
      <c r="G210" s="12">
        <v>38</v>
      </c>
      <c r="H210" s="12">
        <v>33</v>
      </c>
      <c r="I210" s="12">
        <v>34</v>
      </c>
      <c r="J210" s="12">
        <v>33</v>
      </c>
      <c r="K210" s="12">
        <v>37</v>
      </c>
      <c r="L210" s="12">
        <v>32</v>
      </c>
      <c r="M210" s="74" t="str">
        <f t="shared" si="82"/>
        <v/>
      </c>
      <c r="N210" s="83"/>
      <c r="O210" s="83"/>
      <c r="P210" s="83"/>
      <c r="Q210" s="83"/>
      <c r="R210" s="83"/>
      <c r="S210" s="83"/>
      <c r="T210" s="83"/>
      <c r="U210" s="83"/>
      <c r="V210" s="5" t="str">
        <f t="shared" si="83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4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24</v>
      </c>
      <c r="AO210" s="41">
        <v>1664</v>
      </c>
      <c r="AP210" s="110"/>
      <c r="AQ210" s="111"/>
      <c r="AR210" s="126" t="str">
        <f t="shared" si="85"/>
        <v/>
      </c>
      <c r="AS210" s="126" t="str">
        <f t="shared" si="86"/>
        <v/>
      </c>
      <c r="AT210" s="127">
        <v>1740</v>
      </c>
      <c r="AU210" s="128"/>
      <c r="AV210" s="129"/>
      <c r="AW210" s="126" t="str">
        <f t="shared" si="87"/>
        <v/>
      </c>
      <c r="AX210" s="126" t="str">
        <f t="shared" si="88"/>
        <v/>
      </c>
      <c r="AY210" s="64" t="str">
        <f t="shared" si="89"/>
        <v/>
      </c>
      <c r="AZ210" s="97">
        <v>78.16</v>
      </c>
      <c r="BA210" s="68"/>
      <c r="BB210" s="68"/>
      <c r="BC210" s="68"/>
      <c r="BD210" s="68"/>
      <c r="BE210" s="15"/>
      <c r="BF210" s="5">
        <f t="shared" si="90"/>
        <v>19226</v>
      </c>
      <c r="BG210" s="42">
        <v>6660</v>
      </c>
      <c r="BH210" s="42"/>
      <c r="BI210" s="42"/>
      <c r="BJ210" s="42">
        <v>6976</v>
      </c>
      <c r="BK210" s="42"/>
      <c r="BL210" s="42"/>
      <c r="BM210" s="42">
        <v>5590</v>
      </c>
    </row>
    <row r="211" spans="1:65" outlineLevel="5">
      <c r="A211" s="22">
        <f t="shared" si="76"/>
        <v>6</v>
      </c>
      <c r="B211" s="9">
        <f t="shared" si="75"/>
        <v>44735</v>
      </c>
      <c r="C211" s="207">
        <v>362890</v>
      </c>
      <c r="D211" s="64">
        <f t="shared" si="81"/>
        <v>34.5</v>
      </c>
      <c r="E211" s="12">
        <v>35</v>
      </c>
      <c r="F211" s="12">
        <v>34</v>
      </c>
      <c r="G211" s="12">
        <v>38</v>
      </c>
      <c r="H211" s="12">
        <v>33</v>
      </c>
      <c r="I211" s="12">
        <v>34</v>
      </c>
      <c r="J211" s="12">
        <v>33</v>
      </c>
      <c r="K211" s="12">
        <v>37</v>
      </c>
      <c r="L211" s="12">
        <v>32</v>
      </c>
      <c r="M211" s="74">
        <f t="shared" si="82"/>
        <v>7</v>
      </c>
      <c r="N211" s="83">
        <v>7.02</v>
      </c>
      <c r="O211" s="83">
        <v>6.89</v>
      </c>
      <c r="P211" s="83">
        <v>6.9</v>
      </c>
      <c r="Q211" s="83">
        <v>7</v>
      </c>
      <c r="R211" s="83">
        <v>6.95</v>
      </c>
      <c r="S211" s="83">
        <v>7.02</v>
      </c>
      <c r="T211" s="83"/>
      <c r="U211" s="83"/>
      <c r="V211" s="5" t="str">
        <f t="shared" si="83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24</v>
      </c>
      <c r="AO211" s="41">
        <v>1673</v>
      </c>
      <c r="AP211" s="110">
        <v>2.46</v>
      </c>
      <c r="AQ211" s="111">
        <v>1.68</v>
      </c>
      <c r="AR211" s="126">
        <f t="shared" si="85"/>
        <v>68.292682926829258</v>
      </c>
      <c r="AS211" s="126">
        <f t="shared" si="86"/>
        <v>31.707317073170742</v>
      </c>
      <c r="AT211" s="127">
        <v>1760</v>
      </c>
      <c r="AU211" s="128">
        <v>2.0299999999999998</v>
      </c>
      <c r="AV211" s="129">
        <v>1.01</v>
      </c>
      <c r="AW211" s="126">
        <f t="shared" si="87"/>
        <v>49.753694581280797</v>
      </c>
      <c r="AX211" s="126">
        <f t="shared" si="88"/>
        <v>50.246305418719203</v>
      </c>
      <c r="AY211" s="64">
        <f t="shared" si="89"/>
        <v>54.026610644257666</v>
      </c>
      <c r="AZ211" s="97">
        <v>80.180000000000007</v>
      </c>
      <c r="BA211" s="68"/>
      <c r="BB211" s="68"/>
      <c r="BC211" s="68"/>
      <c r="BD211" s="68"/>
      <c r="BE211" s="15"/>
      <c r="BF211" s="5">
        <f t="shared" si="90"/>
        <v>10147</v>
      </c>
      <c r="BG211" s="42">
        <v>0</v>
      </c>
      <c r="BH211" s="42"/>
      <c r="BI211" s="42"/>
      <c r="BJ211" s="42">
        <v>4747</v>
      </c>
      <c r="BK211" s="42"/>
      <c r="BL211" s="42"/>
      <c r="BM211" s="42">
        <v>5400</v>
      </c>
    </row>
    <row r="212" spans="1:65" outlineLevel="5">
      <c r="A212" s="22">
        <f t="shared" si="76"/>
        <v>6</v>
      </c>
      <c r="B212" s="9">
        <f t="shared" si="75"/>
        <v>44736</v>
      </c>
      <c r="C212" s="207">
        <v>525138</v>
      </c>
      <c r="D212" s="64">
        <f t="shared" si="81"/>
        <v>34.299999999999997</v>
      </c>
      <c r="E212" s="12">
        <v>34</v>
      </c>
      <c r="F212" s="12">
        <v>34</v>
      </c>
      <c r="G212" s="12">
        <v>38</v>
      </c>
      <c r="H212" s="12">
        <v>33</v>
      </c>
      <c r="I212" s="12">
        <v>33</v>
      </c>
      <c r="J212" s="12">
        <v>33</v>
      </c>
      <c r="K212" s="12">
        <v>37</v>
      </c>
      <c r="L212" s="12">
        <v>32</v>
      </c>
      <c r="M212" s="74" t="str">
        <f t="shared" si="82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3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22</v>
      </c>
      <c r="AO212" s="41">
        <v>1793</v>
      </c>
      <c r="AP212" s="110"/>
      <c r="AQ212" s="111"/>
      <c r="AR212" s="126" t="str">
        <f t="shared" si="85"/>
        <v/>
      </c>
      <c r="AS212" s="126" t="str">
        <f t="shared" si="86"/>
        <v/>
      </c>
      <c r="AT212" s="127">
        <v>1840</v>
      </c>
      <c r="AU212" s="128"/>
      <c r="AV212" s="129"/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>
        <v>80.260000000000005</v>
      </c>
      <c r="BA212" s="68"/>
      <c r="BB212" s="68"/>
      <c r="BC212" s="68"/>
      <c r="BD212" s="68"/>
      <c r="BE212" s="15"/>
      <c r="BF212" s="5">
        <f t="shared" si="90"/>
        <v>11826</v>
      </c>
      <c r="BG212" s="42">
        <v>0</v>
      </c>
      <c r="BH212" s="42"/>
      <c r="BI212" s="42"/>
      <c r="BJ212" s="42">
        <v>6386</v>
      </c>
      <c r="BK212" s="42"/>
      <c r="BL212" s="42"/>
      <c r="BM212" s="42">
        <v>5440</v>
      </c>
    </row>
    <row r="213" spans="1:65" outlineLevel="5">
      <c r="A213" s="22">
        <f t="shared" si="76"/>
        <v>6</v>
      </c>
      <c r="B213" s="9">
        <f t="shared" si="75"/>
        <v>44737</v>
      </c>
      <c r="C213" s="207">
        <v>396258</v>
      </c>
      <c r="D213" s="64">
        <f t="shared" si="81"/>
        <v>34</v>
      </c>
      <c r="E213" s="12">
        <v>33</v>
      </c>
      <c r="F213" s="12">
        <v>34</v>
      </c>
      <c r="G213" s="12">
        <v>38</v>
      </c>
      <c r="H213" s="12">
        <v>33</v>
      </c>
      <c r="I213" s="12">
        <v>32</v>
      </c>
      <c r="J213" s="12">
        <v>33</v>
      </c>
      <c r="K213" s="12">
        <v>37</v>
      </c>
      <c r="L213" s="12">
        <v>32</v>
      </c>
      <c r="M213" s="74" t="str">
        <f t="shared" si="82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3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25</v>
      </c>
      <c r="AO213" s="41">
        <v>1598</v>
      </c>
      <c r="AP213" s="110"/>
      <c r="AQ213" s="111"/>
      <c r="AR213" s="126" t="str">
        <f t="shared" si="85"/>
        <v/>
      </c>
      <c r="AS213" s="126" t="str">
        <f t="shared" si="86"/>
        <v/>
      </c>
      <c r="AT213" s="127">
        <v>1700</v>
      </c>
      <c r="AU213" s="128"/>
      <c r="AV213" s="129"/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/>
      <c r="BA213" s="68"/>
      <c r="BB213" s="68"/>
      <c r="BC213" s="68"/>
      <c r="BD213" s="68"/>
      <c r="BE213" s="15"/>
      <c r="BF213" s="5">
        <f t="shared" si="90"/>
        <v>11649</v>
      </c>
      <c r="BG213" s="42">
        <v>0</v>
      </c>
      <c r="BH213" s="42"/>
      <c r="BI213" s="42"/>
      <c r="BJ213" s="42">
        <v>5969</v>
      </c>
      <c r="BK213" s="42"/>
      <c r="BL213" s="42"/>
      <c r="BM213" s="42">
        <v>5680</v>
      </c>
    </row>
    <row r="214" spans="1:65" outlineLevel="5">
      <c r="A214" s="22">
        <f t="shared" si="76"/>
        <v>6</v>
      </c>
      <c r="B214" s="9">
        <f t="shared" si="75"/>
        <v>44738</v>
      </c>
      <c r="C214" s="207">
        <v>351394</v>
      </c>
      <c r="D214" s="64">
        <f t="shared" si="81"/>
        <v>33.799999999999997</v>
      </c>
      <c r="E214" s="12">
        <v>32</v>
      </c>
      <c r="F214" s="12">
        <v>34</v>
      </c>
      <c r="G214" s="12">
        <v>38</v>
      </c>
      <c r="H214" s="12">
        <v>33</v>
      </c>
      <c r="I214" s="12">
        <v>31</v>
      </c>
      <c r="J214" s="12">
        <v>33</v>
      </c>
      <c r="K214" s="12">
        <v>37</v>
      </c>
      <c r="L214" s="12">
        <v>32</v>
      </c>
      <c r="M214" s="74" t="str">
        <f t="shared" si="82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3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23</v>
      </c>
      <c r="AO214" s="41">
        <v>1740</v>
      </c>
      <c r="AP214" s="110"/>
      <c r="AQ214" s="111"/>
      <c r="AR214" s="126" t="str">
        <f t="shared" si="85"/>
        <v/>
      </c>
      <c r="AS214" s="126" t="str">
        <f t="shared" si="86"/>
        <v/>
      </c>
      <c r="AT214" s="127">
        <v>1700</v>
      </c>
      <c r="AU214" s="128"/>
      <c r="AV214" s="129"/>
      <c r="AW214" s="126" t="str">
        <f t="shared" si="87"/>
        <v/>
      </c>
      <c r="AX214" s="126" t="str">
        <f t="shared" si="88"/>
        <v/>
      </c>
      <c r="AY214" s="64" t="str">
        <f t="shared" si="89"/>
        <v/>
      </c>
      <c r="AZ214" s="97"/>
      <c r="BA214" s="68"/>
      <c r="BB214" s="68"/>
      <c r="BC214" s="68"/>
      <c r="BD214" s="68"/>
      <c r="BE214" s="15"/>
      <c r="BF214" s="5">
        <f t="shared" si="90"/>
        <v>9507</v>
      </c>
      <c r="BG214" s="42">
        <v>0</v>
      </c>
      <c r="BH214" s="42"/>
      <c r="BI214" s="42"/>
      <c r="BJ214" s="42">
        <v>4767</v>
      </c>
      <c r="BK214" s="42"/>
      <c r="BL214" s="42"/>
      <c r="BM214" s="42">
        <v>4740</v>
      </c>
    </row>
    <row r="215" spans="1:65" outlineLevel="5">
      <c r="A215" s="22">
        <f t="shared" si="76"/>
        <v>6</v>
      </c>
      <c r="B215" s="9">
        <f t="shared" si="75"/>
        <v>44739</v>
      </c>
      <c r="C215" s="207">
        <v>520673</v>
      </c>
      <c r="D215" s="64">
        <f t="shared" si="81"/>
        <v>33.799999999999997</v>
      </c>
      <c r="E215" s="12">
        <v>32</v>
      </c>
      <c r="F215" s="12">
        <v>34</v>
      </c>
      <c r="G215" s="12">
        <v>38</v>
      </c>
      <c r="H215" s="12">
        <v>33</v>
      </c>
      <c r="I215" s="12">
        <v>31</v>
      </c>
      <c r="J215" s="12">
        <v>33</v>
      </c>
      <c r="K215" s="12">
        <v>37</v>
      </c>
      <c r="L215" s="12">
        <v>32</v>
      </c>
      <c r="M215" s="74" t="str">
        <f t="shared" si="82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3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26</v>
      </c>
      <c r="AO215" s="41">
        <v>1535</v>
      </c>
      <c r="AP215" s="110"/>
      <c r="AQ215" s="111"/>
      <c r="AR215" s="126" t="str">
        <f t="shared" si="85"/>
        <v/>
      </c>
      <c r="AS215" s="126" t="str">
        <f t="shared" si="86"/>
        <v/>
      </c>
      <c r="AT215" s="127">
        <v>1700</v>
      </c>
      <c r="AU215" s="128"/>
      <c r="AV215" s="129"/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>
        <v>78.680000000000007</v>
      </c>
      <c r="BA215" s="68"/>
      <c r="BB215" s="68"/>
      <c r="BC215" s="68"/>
      <c r="BD215" s="68"/>
      <c r="BE215" s="15"/>
      <c r="BF215" s="5">
        <f t="shared" si="90"/>
        <v>8471</v>
      </c>
      <c r="BG215" s="42">
        <v>2080</v>
      </c>
      <c r="BH215" s="42"/>
      <c r="BI215" s="42"/>
      <c r="BJ215" s="42">
        <v>961</v>
      </c>
      <c r="BK215" s="42"/>
      <c r="BL215" s="42"/>
      <c r="BM215" s="42">
        <v>5430</v>
      </c>
    </row>
    <row r="216" spans="1:65" outlineLevel="5">
      <c r="A216" s="22">
        <f t="shared" si="76"/>
        <v>6</v>
      </c>
      <c r="B216" s="9">
        <f t="shared" si="75"/>
        <v>44740</v>
      </c>
      <c r="C216" s="207">
        <v>516757</v>
      </c>
      <c r="D216" s="64">
        <f t="shared" si="81"/>
        <v>34</v>
      </c>
      <c r="E216" s="12">
        <v>33</v>
      </c>
      <c r="F216" s="12">
        <v>34</v>
      </c>
      <c r="G216" s="12">
        <v>38</v>
      </c>
      <c r="H216" s="12">
        <v>33</v>
      </c>
      <c r="I216" s="12">
        <v>32</v>
      </c>
      <c r="J216" s="12">
        <v>33</v>
      </c>
      <c r="K216" s="12">
        <v>37</v>
      </c>
      <c r="L216" s="12">
        <v>32</v>
      </c>
      <c r="M216" s="74" t="str">
        <f t="shared" si="82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3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26</v>
      </c>
      <c r="AO216" s="41">
        <v>1550</v>
      </c>
      <c r="AP216" s="110"/>
      <c r="AQ216" s="111"/>
      <c r="AR216" s="126" t="str">
        <f t="shared" si="85"/>
        <v/>
      </c>
      <c r="AS216" s="126" t="str">
        <f t="shared" si="86"/>
        <v/>
      </c>
      <c r="AT216" s="127">
        <v>1700</v>
      </c>
      <c r="AU216" s="128"/>
      <c r="AV216" s="129"/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>
        <v>77.959999999999994</v>
      </c>
      <c r="BA216" s="68"/>
      <c r="BB216" s="68"/>
      <c r="BC216" s="68"/>
      <c r="BD216" s="68"/>
      <c r="BE216" s="15"/>
      <c r="BF216" s="5">
        <f t="shared" si="90"/>
        <v>18760</v>
      </c>
      <c r="BG216" s="42">
        <v>13220</v>
      </c>
      <c r="BH216" s="42"/>
      <c r="BI216" s="42"/>
      <c r="BJ216" s="42">
        <v>0</v>
      </c>
      <c r="BK216" s="42"/>
      <c r="BL216" s="42"/>
      <c r="BM216" s="42">
        <v>5540</v>
      </c>
    </row>
    <row r="217" spans="1:65" outlineLevel="5">
      <c r="A217" s="22">
        <f t="shared" si="76"/>
        <v>6</v>
      </c>
      <c r="B217" s="9">
        <f t="shared" si="75"/>
        <v>44741</v>
      </c>
      <c r="C217" s="207">
        <v>511727</v>
      </c>
      <c r="D217" s="64">
        <f t="shared" si="81"/>
        <v>34.299999999999997</v>
      </c>
      <c r="E217" s="12">
        <v>34</v>
      </c>
      <c r="F217" s="12">
        <v>34</v>
      </c>
      <c r="G217" s="12">
        <v>38</v>
      </c>
      <c r="H217" s="12">
        <v>33</v>
      </c>
      <c r="I217" s="12">
        <v>33</v>
      </c>
      <c r="J217" s="12">
        <v>33</v>
      </c>
      <c r="K217" s="12">
        <v>37</v>
      </c>
      <c r="L217" s="12">
        <v>32</v>
      </c>
      <c r="M217" s="74" t="str">
        <f t="shared" si="82"/>
        <v/>
      </c>
      <c r="N217" s="83"/>
      <c r="O217" s="83"/>
      <c r="P217" s="83"/>
      <c r="Q217" s="83"/>
      <c r="R217" s="83"/>
      <c r="S217" s="83"/>
      <c r="T217" s="83"/>
      <c r="U217" s="83"/>
      <c r="V217" s="5" t="str">
        <f t="shared" si="83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4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26</v>
      </c>
      <c r="AO217" s="41">
        <v>1537</v>
      </c>
      <c r="AP217" s="110"/>
      <c r="AQ217" s="111"/>
      <c r="AR217" s="126" t="str">
        <f t="shared" si="85"/>
        <v/>
      </c>
      <c r="AS217" s="126" t="str">
        <f t="shared" si="86"/>
        <v/>
      </c>
      <c r="AT217" s="127">
        <v>1680</v>
      </c>
      <c r="AU217" s="128"/>
      <c r="AV217" s="129"/>
      <c r="AW217" s="126" t="str">
        <f t="shared" si="87"/>
        <v/>
      </c>
      <c r="AX217" s="126" t="str">
        <f t="shared" si="88"/>
        <v/>
      </c>
      <c r="AY217" s="64" t="str">
        <f t="shared" si="89"/>
        <v/>
      </c>
      <c r="AZ217" s="97">
        <v>78.95</v>
      </c>
      <c r="BA217" s="68">
        <v>60.17</v>
      </c>
      <c r="BB217" s="68"/>
      <c r="BC217" s="68"/>
      <c r="BD217" s="68"/>
      <c r="BE217" s="15"/>
      <c r="BF217" s="5">
        <f t="shared" si="90"/>
        <v>13830</v>
      </c>
      <c r="BG217" s="42">
        <v>8570</v>
      </c>
      <c r="BH217" s="42"/>
      <c r="BI217" s="42"/>
      <c r="BJ217" s="42">
        <v>0</v>
      </c>
      <c r="BK217" s="42"/>
      <c r="BL217" s="42"/>
      <c r="BM217" s="42">
        <v>5260</v>
      </c>
    </row>
    <row r="218" spans="1:65" ht="17.25" outlineLevel="5" thickBot="1">
      <c r="A218" s="31">
        <f t="shared" si="76"/>
        <v>6</v>
      </c>
      <c r="B218" s="32">
        <f t="shared" si="75"/>
        <v>44742</v>
      </c>
      <c r="C218" s="207">
        <v>491432</v>
      </c>
      <c r="D218" s="64">
        <f t="shared" si="81"/>
        <v>34.799999999999997</v>
      </c>
      <c r="E218" s="12">
        <v>35</v>
      </c>
      <c r="F218" s="12">
        <v>34</v>
      </c>
      <c r="G218" s="12">
        <v>38</v>
      </c>
      <c r="H218" s="12">
        <v>34</v>
      </c>
      <c r="I218" s="12">
        <v>34</v>
      </c>
      <c r="J218" s="12">
        <v>33</v>
      </c>
      <c r="K218" s="12">
        <v>37</v>
      </c>
      <c r="L218" s="12">
        <v>33</v>
      </c>
      <c r="M218" s="74">
        <f t="shared" si="82"/>
        <v>7</v>
      </c>
      <c r="N218" s="83">
        <v>6.94</v>
      </c>
      <c r="O218" s="83">
        <v>6.97</v>
      </c>
      <c r="P218" s="83">
        <v>6.98</v>
      </c>
      <c r="Q218" s="83">
        <v>7.16</v>
      </c>
      <c r="R218" s="83">
        <v>7.06</v>
      </c>
      <c r="S218" s="83">
        <v>7.02</v>
      </c>
      <c r="T218" s="83"/>
      <c r="U218" s="83"/>
      <c r="V218" s="5" t="str">
        <f t="shared" si="83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26</v>
      </c>
      <c r="AO218" s="41">
        <v>1507</v>
      </c>
      <c r="AP218" s="110">
        <v>2.1800000000000002</v>
      </c>
      <c r="AQ218" s="111">
        <v>1.59</v>
      </c>
      <c r="AR218" s="126">
        <f t="shared" si="85"/>
        <v>72.935779816513758</v>
      </c>
      <c r="AS218" s="126">
        <f t="shared" si="86"/>
        <v>27.064220183486242</v>
      </c>
      <c r="AT218" s="127">
        <v>1680</v>
      </c>
      <c r="AU218" s="128">
        <v>2.71</v>
      </c>
      <c r="AV218" s="129">
        <v>1.49</v>
      </c>
      <c r="AW218" s="126">
        <f t="shared" si="87"/>
        <v>54.981549815498155</v>
      </c>
      <c r="AX218" s="126">
        <f t="shared" si="88"/>
        <v>45.018450184501845</v>
      </c>
      <c r="AY218" s="64">
        <f t="shared" si="89"/>
        <v>54.680894937622426</v>
      </c>
      <c r="AZ218" s="97">
        <v>79.09</v>
      </c>
      <c r="BA218" s="68"/>
      <c r="BB218" s="68"/>
      <c r="BC218" s="68"/>
      <c r="BD218" s="68"/>
      <c r="BE218" s="15"/>
      <c r="BF218" s="5">
        <f t="shared" si="90"/>
        <v>20453</v>
      </c>
      <c r="BG218" s="42">
        <v>14140</v>
      </c>
      <c r="BH218" s="42"/>
      <c r="BI218" s="42"/>
      <c r="BJ218" s="42">
        <v>26</v>
      </c>
      <c r="BK218" s="42"/>
      <c r="BL218" s="42"/>
      <c r="BM218" s="42">
        <v>6287</v>
      </c>
    </row>
    <row r="219" spans="1:65" outlineLevel="4">
      <c r="A219" s="157" t="s">
        <v>40</v>
      </c>
      <c r="B219" s="158"/>
      <c r="C219" s="50">
        <f t="shared" ref="C219:BM219" si="91">SUBTOTAL(4,C189:C218)</f>
        <v>525138</v>
      </c>
      <c r="D219" s="60">
        <f t="shared" si="91"/>
        <v>34.799999999999997</v>
      </c>
      <c r="E219" s="28">
        <f t="shared" si="91"/>
        <v>38</v>
      </c>
      <c r="F219" s="28">
        <f t="shared" si="91"/>
        <v>34</v>
      </c>
      <c r="G219" s="28">
        <f t="shared" si="91"/>
        <v>38</v>
      </c>
      <c r="H219" s="28">
        <f t="shared" si="91"/>
        <v>34</v>
      </c>
      <c r="I219" s="28">
        <f t="shared" si="91"/>
        <v>37</v>
      </c>
      <c r="J219" s="28">
        <f t="shared" si="91"/>
        <v>33</v>
      </c>
      <c r="K219" s="28">
        <f t="shared" si="91"/>
        <v>37</v>
      </c>
      <c r="L219" s="28">
        <f t="shared" si="91"/>
        <v>33</v>
      </c>
      <c r="M219" s="71">
        <f t="shared" si="91"/>
        <v>7</v>
      </c>
      <c r="N219" s="82">
        <f t="shared" si="91"/>
        <v>7.02</v>
      </c>
      <c r="O219" s="82">
        <f t="shared" si="91"/>
        <v>6.97</v>
      </c>
      <c r="P219" s="82">
        <f t="shared" si="91"/>
        <v>6.98</v>
      </c>
      <c r="Q219" s="82">
        <f t="shared" si="91"/>
        <v>7.16</v>
      </c>
      <c r="R219" s="82">
        <f t="shared" si="91"/>
        <v>7.06</v>
      </c>
      <c r="S219" s="82">
        <f t="shared" si="91"/>
        <v>7.03</v>
      </c>
      <c r="T219" s="82">
        <f t="shared" si="91"/>
        <v>0</v>
      </c>
      <c r="U219" s="82">
        <f t="shared" si="91"/>
        <v>0</v>
      </c>
      <c r="V219" s="29">
        <f t="shared" si="91"/>
        <v>0</v>
      </c>
      <c r="W219" s="39">
        <f t="shared" si="91"/>
        <v>0</v>
      </c>
      <c r="X219" s="39">
        <f t="shared" si="91"/>
        <v>0</v>
      </c>
      <c r="Y219" s="39">
        <f t="shared" si="91"/>
        <v>0</v>
      </c>
      <c r="Z219" s="39">
        <f t="shared" si="91"/>
        <v>0</v>
      </c>
      <c r="AA219" s="39">
        <f t="shared" si="91"/>
        <v>0</v>
      </c>
      <c r="AB219" s="39">
        <f t="shared" si="91"/>
        <v>0</v>
      </c>
      <c r="AC219" s="39">
        <f t="shared" si="91"/>
        <v>0</v>
      </c>
      <c r="AD219" s="39">
        <f t="shared" si="91"/>
        <v>0</v>
      </c>
      <c r="AE219" s="29">
        <f t="shared" si="91"/>
        <v>0</v>
      </c>
      <c r="AF219" s="39">
        <f t="shared" si="91"/>
        <v>0</v>
      </c>
      <c r="AG219" s="39">
        <f t="shared" si="91"/>
        <v>0</v>
      </c>
      <c r="AH219" s="39">
        <f t="shared" si="91"/>
        <v>0</v>
      </c>
      <c r="AI219" s="39">
        <f t="shared" si="91"/>
        <v>0</v>
      </c>
      <c r="AJ219" s="39">
        <f t="shared" si="91"/>
        <v>0</v>
      </c>
      <c r="AK219" s="39">
        <f t="shared" si="91"/>
        <v>0</v>
      </c>
      <c r="AL219" s="39">
        <f t="shared" si="91"/>
        <v>0</v>
      </c>
      <c r="AM219" s="39">
        <f t="shared" si="91"/>
        <v>0</v>
      </c>
      <c r="AN219" s="39">
        <f t="shared" si="91"/>
        <v>28</v>
      </c>
      <c r="AO219" s="39">
        <f t="shared" si="91"/>
        <v>1929</v>
      </c>
      <c r="AP219" s="104">
        <f t="shared" si="91"/>
        <v>2.61</v>
      </c>
      <c r="AQ219" s="105">
        <f t="shared" si="91"/>
        <v>1.97</v>
      </c>
      <c r="AR219" s="106">
        <f t="shared" si="91"/>
        <v>75.47892720306514</v>
      </c>
      <c r="AS219" s="106">
        <f t="shared" si="91"/>
        <v>31.707317073170742</v>
      </c>
      <c r="AT219" s="107">
        <f t="shared" si="91"/>
        <v>1960</v>
      </c>
      <c r="AU219" s="108">
        <f t="shared" si="91"/>
        <v>2.71</v>
      </c>
      <c r="AV219" s="109">
        <f t="shared" si="91"/>
        <v>1.49</v>
      </c>
      <c r="AW219" s="106">
        <f t="shared" si="91"/>
        <v>58.638743455497391</v>
      </c>
      <c r="AX219" s="106">
        <f t="shared" si="91"/>
        <v>50.246305418719203</v>
      </c>
      <c r="AY219" s="60">
        <f t="shared" si="91"/>
        <v>57.00209017617199</v>
      </c>
      <c r="AZ219" s="96">
        <f t="shared" si="91"/>
        <v>80.709999999999994</v>
      </c>
      <c r="BA219" s="67">
        <f t="shared" si="91"/>
        <v>60.17</v>
      </c>
      <c r="BB219" s="67">
        <f t="shared" si="91"/>
        <v>0</v>
      </c>
      <c r="BC219" s="67">
        <f t="shared" si="91"/>
        <v>0</v>
      </c>
      <c r="BD219" s="67">
        <f t="shared" si="91"/>
        <v>0</v>
      </c>
      <c r="BE219" s="27">
        <f t="shared" si="91"/>
        <v>0</v>
      </c>
      <c r="BF219" s="29">
        <f t="shared" si="91"/>
        <v>20453</v>
      </c>
      <c r="BG219" s="39">
        <f t="shared" si="91"/>
        <v>14200</v>
      </c>
      <c r="BH219" s="40">
        <f t="shared" si="91"/>
        <v>0</v>
      </c>
      <c r="BI219" s="40">
        <f t="shared" si="91"/>
        <v>0</v>
      </c>
      <c r="BJ219" s="40">
        <f t="shared" si="91"/>
        <v>8051</v>
      </c>
      <c r="BK219" s="40">
        <f t="shared" si="91"/>
        <v>0</v>
      </c>
      <c r="BL219" s="40">
        <f t="shared" si="91"/>
        <v>0</v>
      </c>
      <c r="BM219" s="27">
        <f t="shared" si="91"/>
        <v>6287</v>
      </c>
    </row>
    <row r="220" spans="1:65" outlineLevel="3">
      <c r="A220" s="187" t="s">
        <v>29</v>
      </c>
      <c r="B220" s="188"/>
      <c r="C220" s="207">
        <f t="shared" ref="C220:BM220" si="92">SUBTOTAL(5,C189:C218)</f>
        <v>330931</v>
      </c>
      <c r="D220" s="208">
        <f t="shared" si="92"/>
        <v>32.5</v>
      </c>
      <c r="E220" s="12">
        <f t="shared" si="92"/>
        <v>32</v>
      </c>
      <c r="F220" s="12">
        <f t="shared" si="92"/>
        <v>32</v>
      </c>
      <c r="G220" s="12">
        <f t="shared" si="92"/>
        <v>33</v>
      </c>
      <c r="H220" s="12">
        <f t="shared" si="92"/>
        <v>30</v>
      </c>
      <c r="I220" s="12">
        <f t="shared" si="92"/>
        <v>31</v>
      </c>
      <c r="J220" s="12">
        <f t="shared" si="92"/>
        <v>31</v>
      </c>
      <c r="K220" s="12">
        <f t="shared" si="92"/>
        <v>32</v>
      </c>
      <c r="L220" s="12">
        <f t="shared" si="92"/>
        <v>29</v>
      </c>
      <c r="M220" s="210">
        <f t="shared" si="92"/>
        <v>6.9</v>
      </c>
      <c r="N220" s="83">
        <f t="shared" si="92"/>
        <v>6.94</v>
      </c>
      <c r="O220" s="83">
        <f t="shared" si="92"/>
        <v>6.84</v>
      </c>
      <c r="P220" s="83">
        <f t="shared" si="92"/>
        <v>6.9</v>
      </c>
      <c r="Q220" s="83">
        <f t="shared" si="92"/>
        <v>7</v>
      </c>
      <c r="R220" s="83">
        <f t="shared" si="92"/>
        <v>6.91</v>
      </c>
      <c r="S220" s="83">
        <f t="shared" si="92"/>
        <v>6.83</v>
      </c>
      <c r="T220" s="83">
        <f t="shared" si="92"/>
        <v>0</v>
      </c>
      <c r="U220" s="83">
        <f t="shared" si="92"/>
        <v>0</v>
      </c>
      <c r="V220" s="212">
        <f t="shared" si="92"/>
        <v>0</v>
      </c>
      <c r="W220" s="41">
        <f t="shared" si="92"/>
        <v>0</v>
      </c>
      <c r="X220" s="41">
        <f t="shared" si="92"/>
        <v>0</v>
      </c>
      <c r="Y220" s="41">
        <f t="shared" si="92"/>
        <v>0</v>
      </c>
      <c r="Z220" s="41">
        <f t="shared" si="92"/>
        <v>0</v>
      </c>
      <c r="AA220" s="41">
        <f t="shared" si="92"/>
        <v>0</v>
      </c>
      <c r="AB220" s="41">
        <f t="shared" si="92"/>
        <v>0</v>
      </c>
      <c r="AC220" s="41">
        <f t="shared" si="92"/>
        <v>0</v>
      </c>
      <c r="AD220" s="41">
        <f t="shared" si="92"/>
        <v>0</v>
      </c>
      <c r="AE220" s="212">
        <f t="shared" si="92"/>
        <v>0</v>
      </c>
      <c r="AF220" s="41">
        <f t="shared" si="92"/>
        <v>0</v>
      </c>
      <c r="AG220" s="41">
        <f t="shared" si="92"/>
        <v>0</v>
      </c>
      <c r="AH220" s="41">
        <f t="shared" si="92"/>
        <v>0</v>
      </c>
      <c r="AI220" s="41">
        <f t="shared" si="92"/>
        <v>0</v>
      </c>
      <c r="AJ220" s="41">
        <f t="shared" si="92"/>
        <v>0</v>
      </c>
      <c r="AK220" s="41">
        <f t="shared" si="92"/>
        <v>0</v>
      </c>
      <c r="AL220" s="41">
        <f t="shared" si="92"/>
        <v>0</v>
      </c>
      <c r="AM220" s="41">
        <f t="shared" si="92"/>
        <v>0</v>
      </c>
      <c r="AN220" s="41">
        <f t="shared" si="92"/>
        <v>21</v>
      </c>
      <c r="AO220" s="41">
        <f t="shared" si="92"/>
        <v>1421</v>
      </c>
      <c r="AP220" s="110">
        <f t="shared" si="92"/>
        <v>2.1800000000000002</v>
      </c>
      <c r="AQ220" s="111">
        <f t="shared" si="92"/>
        <v>1.57</v>
      </c>
      <c r="AR220" s="216">
        <f t="shared" si="92"/>
        <v>68.292682926829258</v>
      </c>
      <c r="AS220" s="216">
        <f t="shared" si="92"/>
        <v>24.52107279693486</v>
      </c>
      <c r="AT220" s="113">
        <f t="shared" si="92"/>
        <v>880</v>
      </c>
      <c r="AU220" s="114">
        <f t="shared" si="92"/>
        <v>1.91</v>
      </c>
      <c r="AV220" s="115">
        <f t="shared" si="92"/>
        <v>1.01</v>
      </c>
      <c r="AW220" s="216">
        <f t="shared" si="92"/>
        <v>49.753694581280797</v>
      </c>
      <c r="AX220" s="216">
        <f t="shared" si="92"/>
        <v>41.361256544502609</v>
      </c>
      <c r="AY220" s="208">
        <f t="shared" si="92"/>
        <v>52.245169886742168</v>
      </c>
      <c r="AZ220" s="97">
        <f t="shared" si="92"/>
        <v>76.680000000000007</v>
      </c>
      <c r="BA220" s="68">
        <f t="shared" si="92"/>
        <v>60.17</v>
      </c>
      <c r="BB220" s="68">
        <f t="shared" si="92"/>
        <v>0</v>
      </c>
      <c r="BC220" s="68">
        <f t="shared" si="92"/>
        <v>0</v>
      </c>
      <c r="BD220" s="68">
        <f t="shared" si="92"/>
        <v>0</v>
      </c>
      <c r="BE220" s="15">
        <f t="shared" si="92"/>
        <v>0</v>
      </c>
      <c r="BF220" s="212">
        <f t="shared" si="92"/>
        <v>8471</v>
      </c>
      <c r="BG220" s="41">
        <f t="shared" si="92"/>
        <v>0</v>
      </c>
      <c r="BH220" s="42">
        <f t="shared" si="92"/>
        <v>0</v>
      </c>
      <c r="BI220" s="42">
        <f t="shared" si="92"/>
        <v>0</v>
      </c>
      <c r="BJ220" s="42">
        <f t="shared" si="92"/>
        <v>0</v>
      </c>
      <c r="BK220" s="42">
        <f t="shared" si="92"/>
        <v>0</v>
      </c>
      <c r="BL220" s="42">
        <f t="shared" si="92"/>
        <v>0</v>
      </c>
      <c r="BM220" s="15">
        <f t="shared" si="92"/>
        <v>4190</v>
      </c>
    </row>
    <row r="221" spans="1:65" outlineLevel="2">
      <c r="A221" s="187" t="s">
        <v>18</v>
      </c>
      <c r="B221" s="188"/>
      <c r="C221" s="207">
        <f>IFERROR(SUBTOTAL(1,C189:C218),"")</f>
        <v>402348.79999999999</v>
      </c>
      <c r="D221" s="208">
        <f t="shared" ref="D221:BM221" si="93">IFERROR(SUBTOTAL(1,D189:D218),"")</f>
        <v>33.589999999999989</v>
      </c>
      <c r="E221" s="12">
        <f t="shared" si="93"/>
        <v>36.1</v>
      </c>
      <c r="F221" s="12">
        <f t="shared" si="93"/>
        <v>33.533333333333331</v>
      </c>
      <c r="G221" s="12">
        <f t="shared" si="93"/>
        <v>35.06666666666667</v>
      </c>
      <c r="H221" s="12">
        <f t="shared" si="93"/>
        <v>31.5</v>
      </c>
      <c r="I221" s="12">
        <f t="shared" si="93"/>
        <v>35.1</v>
      </c>
      <c r="J221" s="12">
        <f t="shared" si="93"/>
        <v>32.533333333333331</v>
      </c>
      <c r="K221" s="12">
        <f t="shared" si="93"/>
        <v>34.06666666666667</v>
      </c>
      <c r="L221" s="12">
        <f t="shared" si="93"/>
        <v>30.5</v>
      </c>
      <c r="M221" s="210">
        <f t="shared" si="93"/>
        <v>6.9799999999999995</v>
      </c>
      <c r="N221" s="83">
        <f t="shared" si="93"/>
        <v>6.9779999999999998</v>
      </c>
      <c r="O221" s="83">
        <f t="shared" si="93"/>
        <v>6.9060000000000006</v>
      </c>
      <c r="P221" s="83">
        <f t="shared" si="93"/>
        <v>6.9300000000000015</v>
      </c>
      <c r="Q221" s="83">
        <f t="shared" si="93"/>
        <v>7.1059999999999999</v>
      </c>
      <c r="R221" s="83">
        <f t="shared" si="93"/>
        <v>6.9760000000000009</v>
      </c>
      <c r="S221" s="83">
        <f t="shared" si="93"/>
        <v>6.9560000000000004</v>
      </c>
      <c r="T221" s="83" t="str">
        <f t="shared" si="93"/>
        <v/>
      </c>
      <c r="U221" s="83" t="str">
        <f t="shared" si="93"/>
        <v/>
      </c>
      <c r="V221" s="212" t="str">
        <f t="shared" si="93"/>
        <v/>
      </c>
      <c r="W221" s="41" t="str">
        <f t="shared" si="93"/>
        <v/>
      </c>
      <c r="X221" s="41" t="str">
        <f t="shared" si="93"/>
        <v/>
      </c>
      <c r="Y221" s="41" t="str">
        <f t="shared" si="93"/>
        <v/>
      </c>
      <c r="Z221" s="41" t="str">
        <f t="shared" si="93"/>
        <v/>
      </c>
      <c r="AA221" s="41" t="str">
        <f t="shared" si="93"/>
        <v/>
      </c>
      <c r="AB221" s="41" t="str">
        <f t="shared" si="93"/>
        <v/>
      </c>
      <c r="AC221" s="41" t="str">
        <f t="shared" si="93"/>
        <v/>
      </c>
      <c r="AD221" s="41" t="str">
        <f t="shared" si="93"/>
        <v/>
      </c>
      <c r="AE221" s="212" t="str">
        <f t="shared" si="93"/>
        <v/>
      </c>
      <c r="AF221" s="41" t="str">
        <f t="shared" si="93"/>
        <v/>
      </c>
      <c r="AG221" s="41" t="str">
        <f t="shared" si="93"/>
        <v/>
      </c>
      <c r="AH221" s="41" t="str">
        <f t="shared" si="93"/>
        <v/>
      </c>
      <c r="AI221" s="41" t="str">
        <f t="shared" si="93"/>
        <v/>
      </c>
      <c r="AJ221" s="41" t="str">
        <f t="shared" si="93"/>
        <v/>
      </c>
      <c r="AK221" s="41" t="str">
        <f t="shared" si="93"/>
        <v/>
      </c>
      <c r="AL221" s="41" t="str">
        <f t="shared" si="93"/>
        <v/>
      </c>
      <c r="AM221" s="41" t="str">
        <f t="shared" si="93"/>
        <v/>
      </c>
      <c r="AN221" s="41">
        <f t="shared" si="93"/>
        <v>24.1</v>
      </c>
      <c r="AO221" s="41">
        <f t="shared" si="93"/>
        <v>1665.0666666666666</v>
      </c>
      <c r="AP221" s="110">
        <f t="shared" si="93"/>
        <v>2.4140000000000001</v>
      </c>
      <c r="AQ221" s="111">
        <f t="shared" si="93"/>
        <v>1.7420000000000002</v>
      </c>
      <c r="AR221" s="216">
        <f t="shared" si="93"/>
        <v>72.074037735102891</v>
      </c>
      <c r="AS221" s="216">
        <f t="shared" si="93"/>
        <v>27.925962264897123</v>
      </c>
      <c r="AT221" s="113">
        <f t="shared" si="93"/>
        <v>1633.1666666666667</v>
      </c>
      <c r="AU221" s="114">
        <f t="shared" si="93"/>
        <v>2.226</v>
      </c>
      <c r="AV221" s="115">
        <f t="shared" si="93"/>
        <v>1.2100000000000002</v>
      </c>
      <c r="AW221" s="216">
        <f t="shared" si="93"/>
        <v>54.304169458390959</v>
      </c>
      <c r="AX221" s="216">
        <f t="shared" si="93"/>
        <v>45.695830541609041</v>
      </c>
      <c r="AY221" s="208">
        <f t="shared" si="93"/>
        <v>54.107309569500558</v>
      </c>
      <c r="AZ221" s="97">
        <f t="shared" si="93"/>
        <v>79.029000000000011</v>
      </c>
      <c r="BA221" s="68">
        <f t="shared" si="93"/>
        <v>60.17</v>
      </c>
      <c r="BB221" s="68" t="str">
        <f t="shared" si="93"/>
        <v/>
      </c>
      <c r="BC221" s="68" t="str">
        <f t="shared" si="93"/>
        <v/>
      </c>
      <c r="BD221" s="68" t="str">
        <f t="shared" si="93"/>
        <v/>
      </c>
      <c r="BE221" s="15" t="str">
        <f>IFERROR(SUBTOTAL(1,BE189:BE218),"")</f>
        <v/>
      </c>
      <c r="BF221" s="212">
        <f t="shared" si="93"/>
        <v>13215.533333333333</v>
      </c>
      <c r="BG221" s="41">
        <f t="shared" si="93"/>
        <v>3777.3333333333335</v>
      </c>
      <c r="BH221" s="42" t="str">
        <f t="shared" si="93"/>
        <v/>
      </c>
      <c r="BI221" s="42" t="str">
        <f t="shared" si="93"/>
        <v/>
      </c>
      <c r="BJ221" s="42">
        <f t="shared" si="93"/>
        <v>4067.9666666666667</v>
      </c>
      <c r="BK221" s="42" t="str">
        <f t="shared" si="93"/>
        <v/>
      </c>
      <c r="BL221" s="42" t="str">
        <f t="shared" si="93"/>
        <v/>
      </c>
      <c r="BM221" s="15">
        <f t="shared" si="93"/>
        <v>5370.2333333333336</v>
      </c>
    </row>
    <row r="222" spans="1:65" ht="17.25" outlineLevel="1" thickBot="1">
      <c r="A222" s="224" t="s">
        <v>55</v>
      </c>
      <c r="B222" s="225"/>
      <c r="C222" s="226">
        <f>SUBTOTAL(9,C189:C218)</f>
        <v>12070464</v>
      </c>
      <c r="D222" s="227"/>
      <c r="E222" s="228"/>
      <c r="F222" s="228"/>
      <c r="G222" s="228"/>
      <c r="H222" s="228"/>
      <c r="I222" s="228"/>
      <c r="J222" s="228"/>
      <c r="K222" s="228"/>
      <c r="L222" s="228"/>
      <c r="M222" s="229"/>
      <c r="N222" s="230"/>
      <c r="O222" s="230"/>
      <c r="P222" s="230"/>
      <c r="Q222" s="230"/>
      <c r="R222" s="230"/>
      <c r="S222" s="230"/>
      <c r="T222" s="230"/>
      <c r="U222" s="230"/>
      <c r="V222" s="231"/>
      <c r="W222" s="232"/>
      <c r="X222" s="232"/>
      <c r="Y222" s="232"/>
      <c r="Z222" s="232"/>
      <c r="AA222" s="232"/>
      <c r="AB222" s="232"/>
      <c r="AC222" s="232"/>
      <c r="AD222" s="232"/>
      <c r="AE222" s="231"/>
      <c r="AF222" s="232"/>
      <c r="AG222" s="232"/>
      <c r="AH222" s="232"/>
      <c r="AI222" s="232"/>
      <c r="AJ222" s="232"/>
      <c r="AK222" s="232"/>
      <c r="AL222" s="232"/>
      <c r="AM222" s="232"/>
      <c r="AN222" s="232"/>
      <c r="AO222" s="233">
        <f>SUBTOTAL(9,AO189:AO218)</f>
        <v>49952</v>
      </c>
      <c r="AP222" s="234"/>
      <c r="AQ222" s="235"/>
      <c r="AR222" s="236"/>
      <c r="AS222" s="236"/>
      <c r="AT222" s="237">
        <f>SUBTOTAL(9,AT189:AT218)</f>
        <v>48995</v>
      </c>
      <c r="AU222" s="238"/>
      <c r="AV222" s="239"/>
      <c r="AW222" s="236"/>
      <c r="AX222" s="236"/>
      <c r="AY222" s="227"/>
      <c r="AZ222" s="240"/>
      <c r="BA222" s="241"/>
      <c r="BB222" s="241"/>
      <c r="BC222" s="241"/>
      <c r="BD222" s="241"/>
      <c r="BE222" s="242">
        <f>SUBTOTAL(9,BE189:BE218)</f>
        <v>0</v>
      </c>
      <c r="BF222" s="243">
        <f t="shared" ref="BF222:BM222" si="94">SUBTOTAL(9,BF189:BF218)</f>
        <v>396466</v>
      </c>
      <c r="BG222" s="233">
        <f t="shared" si="94"/>
        <v>113320</v>
      </c>
      <c r="BH222" s="244">
        <f t="shared" si="94"/>
        <v>0</v>
      </c>
      <c r="BI222" s="244">
        <f t="shared" si="94"/>
        <v>0</v>
      </c>
      <c r="BJ222" s="244">
        <f t="shared" si="94"/>
        <v>122039</v>
      </c>
      <c r="BK222" s="244">
        <f t="shared" si="94"/>
        <v>0</v>
      </c>
      <c r="BL222" s="244">
        <f t="shared" si="94"/>
        <v>0</v>
      </c>
      <c r="BM222" s="242">
        <f t="shared" si="94"/>
        <v>161107</v>
      </c>
    </row>
    <row r="223" spans="1:65" outlineLevel="5">
      <c r="A223" s="21">
        <f t="shared" si="76"/>
        <v>7</v>
      </c>
      <c r="B223" s="33">
        <f>B218+1</f>
        <v>44743</v>
      </c>
      <c r="C223" s="207">
        <v>444721</v>
      </c>
      <c r="D223" s="64">
        <f t="shared" ref="D223:D253" si="95">IFERROR(ROUND(AVERAGE(E223:L223),1),"")</f>
        <v>35.799999999999997</v>
      </c>
      <c r="E223" s="12">
        <v>37</v>
      </c>
      <c r="F223" s="12">
        <v>34</v>
      </c>
      <c r="G223" s="12">
        <v>39</v>
      </c>
      <c r="H223" s="12">
        <v>35</v>
      </c>
      <c r="I223" s="12">
        <v>36</v>
      </c>
      <c r="J223" s="12">
        <v>33</v>
      </c>
      <c r="K223" s="12">
        <v>38</v>
      </c>
      <c r="L223" s="12">
        <v>34</v>
      </c>
      <c r="M223" s="74" t="str">
        <f t="shared" ref="M223:M253" si="96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28</v>
      </c>
      <c r="AO223" s="41">
        <v>1400</v>
      </c>
      <c r="AP223" s="110"/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127">
        <v>1430</v>
      </c>
      <c r="AU223" s="128"/>
      <c r="AV223" s="129"/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143" t="str">
        <f t="shared" ref="AY223:AY253" si="103">IFERROR((1-((AW223*AS223)/(AX223*AR223)))*100,"")</f>
        <v/>
      </c>
      <c r="AZ223" s="97">
        <v>78.55</v>
      </c>
      <c r="BA223" s="68"/>
      <c r="BB223" s="68"/>
      <c r="BC223" s="68"/>
      <c r="BD223" s="68"/>
      <c r="BE223" s="15"/>
      <c r="BF223" s="5">
        <f t="shared" ref="BF223:BF253" si="104">IF(SUM(BG223:BM223)=0,"",SUM(BG223:BM223))</f>
        <v>14886</v>
      </c>
      <c r="BG223" s="42">
        <v>9190</v>
      </c>
      <c r="BH223" s="42"/>
      <c r="BI223" s="42"/>
      <c r="BJ223" s="42">
        <v>56</v>
      </c>
      <c r="BK223" s="42"/>
      <c r="BL223" s="42"/>
      <c r="BM223" s="15">
        <v>5640</v>
      </c>
    </row>
    <row r="224" spans="1:65" outlineLevel="5">
      <c r="A224" s="22">
        <f t="shared" si="76"/>
        <v>7</v>
      </c>
      <c r="B224" s="9">
        <f t="shared" ref="B224:B287" si="105">B223+1</f>
        <v>44744</v>
      </c>
      <c r="C224" s="207">
        <v>413023</v>
      </c>
      <c r="D224" s="64">
        <f t="shared" si="95"/>
        <v>35.799999999999997</v>
      </c>
      <c r="E224" s="12">
        <v>36</v>
      </c>
      <c r="F224" s="12">
        <v>35</v>
      </c>
      <c r="G224" s="12">
        <v>39</v>
      </c>
      <c r="H224" s="12">
        <v>35</v>
      </c>
      <c r="I224" s="12">
        <v>35</v>
      </c>
      <c r="J224" s="12">
        <v>34</v>
      </c>
      <c r="K224" s="12">
        <v>38</v>
      </c>
      <c r="L224" s="12">
        <v>34</v>
      </c>
      <c r="M224" s="74" t="str">
        <f t="shared" si="96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7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35</v>
      </c>
      <c r="AO224" s="41">
        <v>1152</v>
      </c>
      <c r="AP224" s="110"/>
      <c r="AQ224" s="111"/>
      <c r="AR224" s="126" t="str">
        <f t="shared" si="99"/>
        <v/>
      </c>
      <c r="AS224" s="126" t="str">
        <f t="shared" si="100"/>
        <v/>
      </c>
      <c r="AT224" s="127">
        <v>1240</v>
      </c>
      <c r="AU224" s="128"/>
      <c r="AV224" s="129"/>
      <c r="AW224" s="126" t="str">
        <f t="shared" si="101"/>
        <v/>
      </c>
      <c r="AX224" s="126" t="str">
        <f t="shared" si="102"/>
        <v/>
      </c>
      <c r="AY224" s="143" t="str">
        <f t="shared" si="103"/>
        <v/>
      </c>
      <c r="AZ224" s="97"/>
      <c r="BA224" s="68"/>
      <c r="BB224" s="68"/>
      <c r="BC224" s="68"/>
      <c r="BD224" s="68"/>
      <c r="BE224" s="15"/>
      <c r="BF224" s="5">
        <f t="shared" si="104"/>
        <v>17058</v>
      </c>
      <c r="BG224" s="42">
        <v>5480</v>
      </c>
      <c r="BH224" s="42"/>
      <c r="BI224" s="42"/>
      <c r="BJ224" s="42">
        <v>5978</v>
      </c>
      <c r="BK224" s="42"/>
      <c r="BL224" s="42"/>
      <c r="BM224" s="15">
        <v>5600</v>
      </c>
    </row>
    <row r="225" spans="1:65" outlineLevel="5">
      <c r="A225" s="22">
        <f t="shared" si="76"/>
        <v>7</v>
      </c>
      <c r="B225" s="9">
        <f t="shared" si="105"/>
        <v>44745</v>
      </c>
      <c r="C225" s="207">
        <v>396754</v>
      </c>
      <c r="D225" s="64">
        <f t="shared" si="95"/>
        <v>36.299999999999997</v>
      </c>
      <c r="E225" s="12">
        <v>36</v>
      </c>
      <c r="F225" s="12">
        <v>35</v>
      </c>
      <c r="G225" s="12">
        <v>40</v>
      </c>
      <c r="H225" s="12">
        <v>36</v>
      </c>
      <c r="I225" s="12">
        <v>35</v>
      </c>
      <c r="J225" s="12">
        <v>34</v>
      </c>
      <c r="K225" s="12">
        <v>39</v>
      </c>
      <c r="L225" s="12">
        <v>35</v>
      </c>
      <c r="M225" s="74" t="str">
        <f t="shared" si="96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7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27</v>
      </c>
      <c r="AO225" s="41">
        <v>1480</v>
      </c>
      <c r="AP225" s="110"/>
      <c r="AQ225" s="111"/>
      <c r="AR225" s="126" t="str">
        <f t="shared" si="99"/>
        <v/>
      </c>
      <c r="AS225" s="126" t="str">
        <f t="shared" si="100"/>
        <v/>
      </c>
      <c r="AT225" s="127">
        <v>1450</v>
      </c>
      <c r="AU225" s="128"/>
      <c r="AV225" s="129"/>
      <c r="AW225" s="126" t="str">
        <f t="shared" si="101"/>
        <v/>
      </c>
      <c r="AX225" s="126" t="str">
        <f t="shared" si="102"/>
        <v/>
      </c>
      <c r="AY225" s="143" t="str">
        <f t="shared" si="103"/>
        <v/>
      </c>
      <c r="AZ225" s="97"/>
      <c r="BA225" s="68"/>
      <c r="BB225" s="68"/>
      <c r="BC225" s="68"/>
      <c r="BD225" s="68"/>
      <c r="BE225" s="15"/>
      <c r="BF225" s="5">
        <f t="shared" si="104"/>
        <v>8645</v>
      </c>
      <c r="BG225" s="42">
        <v>0</v>
      </c>
      <c r="BH225" s="42"/>
      <c r="BI225" s="42"/>
      <c r="BJ225" s="42">
        <v>3115</v>
      </c>
      <c r="BK225" s="42"/>
      <c r="BL225" s="42"/>
      <c r="BM225" s="15">
        <v>5530</v>
      </c>
    </row>
    <row r="226" spans="1:65" outlineLevel="5">
      <c r="A226" s="22">
        <f t="shared" si="76"/>
        <v>7</v>
      </c>
      <c r="B226" s="9">
        <f t="shared" si="105"/>
        <v>44746</v>
      </c>
      <c r="C226" s="207">
        <v>390876</v>
      </c>
      <c r="D226" s="64">
        <f t="shared" si="95"/>
        <v>35.799999999999997</v>
      </c>
      <c r="E226" s="12">
        <v>36</v>
      </c>
      <c r="F226" s="12">
        <v>35</v>
      </c>
      <c r="G226" s="12">
        <v>39</v>
      </c>
      <c r="H226" s="12">
        <v>35</v>
      </c>
      <c r="I226" s="12">
        <v>35</v>
      </c>
      <c r="J226" s="12">
        <v>34</v>
      </c>
      <c r="K226" s="12">
        <v>38</v>
      </c>
      <c r="L226" s="12">
        <v>34</v>
      </c>
      <c r="M226" s="74" t="str">
        <f t="shared" si="96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7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8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26</v>
      </c>
      <c r="AO226" s="41">
        <v>1542</v>
      </c>
      <c r="AP226" s="110"/>
      <c r="AQ226" s="111"/>
      <c r="AR226" s="126" t="str">
        <f t="shared" si="99"/>
        <v/>
      </c>
      <c r="AS226" s="126" t="str">
        <f t="shared" si="100"/>
        <v/>
      </c>
      <c r="AT226" s="127">
        <v>1700</v>
      </c>
      <c r="AU226" s="128"/>
      <c r="AV226" s="129"/>
      <c r="AW226" s="126" t="str">
        <f t="shared" si="101"/>
        <v/>
      </c>
      <c r="AX226" s="126" t="str">
        <f t="shared" si="102"/>
        <v/>
      </c>
      <c r="AY226" s="143" t="str">
        <f t="shared" si="103"/>
        <v/>
      </c>
      <c r="AZ226" s="97">
        <v>80.59</v>
      </c>
      <c r="BA226" s="68"/>
      <c r="BB226" s="68"/>
      <c r="BC226" s="68"/>
      <c r="BD226" s="68"/>
      <c r="BE226" s="15"/>
      <c r="BF226" s="5">
        <f t="shared" si="104"/>
        <v>8657</v>
      </c>
      <c r="BG226" s="42">
        <v>0</v>
      </c>
      <c r="BH226" s="42"/>
      <c r="BI226" s="42"/>
      <c r="BJ226" s="42">
        <v>3117</v>
      </c>
      <c r="BK226" s="42"/>
      <c r="BL226" s="42"/>
      <c r="BM226" s="15">
        <v>5540</v>
      </c>
    </row>
    <row r="227" spans="1:65" outlineLevel="5">
      <c r="A227" s="22">
        <f t="shared" si="76"/>
        <v>7</v>
      </c>
      <c r="B227" s="9">
        <f t="shared" si="105"/>
        <v>44747</v>
      </c>
      <c r="C227" s="207">
        <v>402996</v>
      </c>
      <c r="D227" s="64">
        <f t="shared" si="95"/>
        <v>35.299999999999997</v>
      </c>
      <c r="E227" s="12">
        <v>35</v>
      </c>
      <c r="F227" s="12">
        <v>35</v>
      </c>
      <c r="G227" s="12">
        <v>38</v>
      </c>
      <c r="H227" s="12">
        <v>35</v>
      </c>
      <c r="I227" s="12">
        <v>34</v>
      </c>
      <c r="J227" s="12">
        <v>34</v>
      </c>
      <c r="K227" s="12">
        <v>37</v>
      </c>
      <c r="L227" s="12">
        <v>34</v>
      </c>
      <c r="M227" s="74" t="str">
        <f t="shared" si="96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7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21</v>
      </c>
      <c r="AO227" s="41">
        <v>1936</v>
      </c>
      <c r="AP227" s="110"/>
      <c r="AQ227" s="111"/>
      <c r="AR227" s="126" t="str">
        <f t="shared" si="99"/>
        <v/>
      </c>
      <c r="AS227" s="126" t="str">
        <f t="shared" si="100"/>
        <v/>
      </c>
      <c r="AT227" s="127">
        <v>1950</v>
      </c>
      <c r="AU227" s="128"/>
      <c r="AV227" s="129"/>
      <c r="AW227" s="126" t="str">
        <f t="shared" si="101"/>
        <v/>
      </c>
      <c r="AX227" s="126" t="str">
        <f t="shared" si="102"/>
        <v/>
      </c>
      <c r="AY227" s="143" t="str">
        <f t="shared" si="103"/>
        <v/>
      </c>
      <c r="AZ227" s="97">
        <v>79.62</v>
      </c>
      <c r="BA227" s="68"/>
      <c r="BB227" s="68"/>
      <c r="BC227" s="68"/>
      <c r="BD227" s="68"/>
      <c r="BE227" s="15"/>
      <c r="BF227" s="5">
        <f t="shared" si="104"/>
        <v>10656</v>
      </c>
      <c r="BG227" s="42">
        <v>0</v>
      </c>
      <c r="BH227" s="42"/>
      <c r="BI227" s="42"/>
      <c r="BJ227" s="42">
        <v>5096</v>
      </c>
      <c r="BK227" s="42"/>
      <c r="BL227" s="42"/>
      <c r="BM227" s="15">
        <v>5560</v>
      </c>
    </row>
    <row r="228" spans="1:65" outlineLevel="5">
      <c r="A228" s="22">
        <f t="shared" si="76"/>
        <v>7</v>
      </c>
      <c r="B228" s="9">
        <f t="shared" si="105"/>
        <v>44748</v>
      </c>
      <c r="C228" s="207">
        <v>407549</v>
      </c>
      <c r="D228" s="64">
        <f t="shared" si="95"/>
        <v>34.799999999999997</v>
      </c>
      <c r="E228" s="12">
        <v>35</v>
      </c>
      <c r="F228" s="12">
        <v>35</v>
      </c>
      <c r="G228" s="12">
        <v>38</v>
      </c>
      <c r="H228" s="12">
        <v>33</v>
      </c>
      <c r="I228" s="12">
        <v>34</v>
      </c>
      <c r="J228" s="12">
        <v>34</v>
      </c>
      <c r="K228" s="12">
        <v>37</v>
      </c>
      <c r="L228" s="12">
        <v>32</v>
      </c>
      <c r="M228" s="74" t="str">
        <f t="shared" si="96"/>
        <v/>
      </c>
      <c r="N228" s="83"/>
      <c r="O228" s="83"/>
      <c r="P228" s="83"/>
      <c r="Q228" s="83"/>
      <c r="R228" s="83"/>
      <c r="S228" s="83"/>
      <c r="T228" s="83"/>
      <c r="U228" s="83"/>
      <c r="V228" s="5" t="str">
        <f t="shared" si="97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8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19</v>
      </c>
      <c r="AO228" s="41">
        <v>2129</v>
      </c>
      <c r="AP228" s="110"/>
      <c r="AQ228" s="111"/>
      <c r="AR228" s="126" t="str">
        <f t="shared" si="99"/>
        <v/>
      </c>
      <c r="AS228" s="126" t="str">
        <f t="shared" si="100"/>
        <v/>
      </c>
      <c r="AT228" s="127">
        <v>2190</v>
      </c>
      <c r="AU228" s="128"/>
      <c r="AV228" s="129"/>
      <c r="AW228" s="126" t="str">
        <f t="shared" si="101"/>
        <v/>
      </c>
      <c r="AX228" s="126" t="str">
        <f t="shared" si="102"/>
        <v/>
      </c>
      <c r="AY228" s="143" t="str">
        <f t="shared" si="103"/>
        <v/>
      </c>
      <c r="AZ228" s="97">
        <v>78.849999999999994</v>
      </c>
      <c r="BA228" s="68"/>
      <c r="BB228" s="68"/>
      <c r="BC228" s="68"/>
      <c r="BD228" s="68"/>
      <c r="BE228" s="15"/>
      <c r="BF228" s="5">
        <f t="shared" si="104"/>
        <v>10948</v>
      </c>
      <c r="BG228" s="42">
        <v>0</v>
      </c>
      <c r="BH228" s="42"/>
      <c r="BI228" s="42"/>
      <c r="BJ228" s="42">
        <v>5598</v>
      </c>
      <c r="BK228" s="42"/>
      <c r="BL228" s="42"/>
      <c r="BM228" s="15">
        <v>5350</v>
      </c>
    </row>
    <row r="229" spans="1:65" outlineLevel="5">
      <c r="A229" s="22">
        <f t="shared" si="76"/>
        <v>7</v>
      </c>
      <c r="B229" s="9">
        <f t="shared" si="105"/>
        <v>44749</v>
      </c>
      <c r="C229" s="207">
        <v>403185</v>
      </c>
      <c r="D229" s="64">
        <f t="shared" si="95"/>
        <v>34.799999999999997</v>
      </c>
      <c r="E229" s="12">
        <v>35</v>
      </c>
      <c r="F229" s="12">
        <v>35</v>
      </c>
      <c r="G229" s="12">
        <v>38</v>
      </c>
      <c r="H229" s="12">
        <v>33</v>
      </c>
      <c r="I229" s="12">
        <v>34</v>
      </c>
      <c r="J229" s="12">
        <v>34</v>
      </c>
      <c r="K229" s="12">
        <v>37</v>
      </c>
      <c r="L229" s="12">
        <v>32</v>
      </c>
      <c r="M229" s="74">
        <f t="shared" si="96"/>
        <v>7.1</v>
      </c>
      <c r="N229" s="83">
        <v>7.11</v>
      </c>
      <c r="O229" s="83">
        <v>7.08</v>
      </c>
      <c r="P229" s="83">
        <v>7.13</v>
      </c>
      <c r="Q229" s="83">
        <v>7.2</v>
      </c>
      <c r="R229" s="83">
        <v>7.14</v>
      </c>
      <c r="S229" s="83">
        <v>7.11</v>
      </c>
      <c r="T229" s="83"/>
      <c r="U229" s="83"/>
      <c r="V229" s="5" t="str">
        <f t="shared" si="97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20</v>
      </c>
      <c r="AO229" s="41">
        <v>2007</v>
      </c>
      <c r="AP229" s="110">
        <v>2.4</v>
      </c>
      <c r="AQ229" s="111">
        <v>1.74</v>
      </c>
      <c r="AR229" s="126">
        <f t="shared" si="99"/>
        <v>72.5</v>
      </c>
      <c r="AS229" s="126">
        <f t="shared" si="100"/>
        <v>27.5</v>
      </c>
      <c r="AT229" s="127">
        <v>2240</v>
      </c>
      <c r="AU229" s="128">
        <v>2.37</v>
      </c>
      <c r="AV229" s="129">
        <v>1.28</v>
      </c>
      <c r="AW229" s="126">
        <f t="shared" si="101"/>
        <v>54.008438818565395</v>
      </c>
      <c r="AX229" s="126">
        <f t="shared" si="102"/>
        <v>45.991561181434605</v>
      </c>
      <c r="AY229" s="143">
        <f t="shared" si="103"/>
        <v>55.457133818411904</v>
      </c>
      <c r="AZ229" s="97">
        <v>77.099999999999994</v>
      </c>
      <c r="BA229" s="68"/>
      <c r="BB229" s="68"/>
      <c r="BC229" s="68"/>
      <c r="BD229" s="68"/>
      <c r="BE229" s="15"/>
      <c r="BF229" s="5">
        <f t="shared" si="104"/>
        <v>10670</v>
      </c>
      <c r="BG229" s="42">
        <v>0</v>
      </c>
      <c r="BH229" s="42"/>
      <c r="BI229" s="42"/>
      <c r="BJ229" s="42">
        <v>5250</v>
      </c>
      <c r="BK229" s="42"/>
      <c r="BL229" s="42"/>
      <c r="BM229" s="15">
        <v>5420</v>
      </c>
    </row>
    <row r="230" spans="1:65" outlineLevel="5">
      <c r="A230" s="22">
        <f t="shared" si="76"/>
        <v>7</v>
      </c>
      <c r="B230" s="9">
        <f t="shared" si="105"/>
        <v>44750</v>
      </c>
      <c r="C230" s="207">
        <v>394982</v>
      </c>
      <c r="D230" s="64">
        <f t="shared" si="95"/>
        <v>34.799999999999997</v>
      </c>
      <c r="E230" s="12">
        <v>35</v>
      </c>
      <c r="F230" s="12">
        <v>35</v>
      </c>
      <c r="G230" s="12">
        <v>38</v>
      </c>
      <c r="H230" s="12">
        <v>33</v>
      </c>
      <c r="I230" s="12">
        <v>34</v>
      </c>
      <c r="J230" s="12">
        <v>34</v>
      </c>
      <c r="K230" s="12">
        <v>37</v>
      </c>
      <c r="L230" s="12">
        <v>32</v>
      </c>
      <c r="M230" s="74" t="str">
        <f t="shared" si="96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7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21</v>
      </c>
      <c r="AO230" s="41">
        <v>1898</v>
      </c>
      <c r="AP230" s="110"/>
      <c r="AQ230" s="111"/>
      <c r="AR230" s="126" t="str">
        <f t="shared" si="99"/>
        <v/>
      </c>
      <c r="AS230" s="126" t="str">
        <f t="shared" si="100"/>
        <v/>
      </c>
      <c r="AT230" s="127">
        <v>2000</v>
      </c>
      <c r="AU230" s="128"/>
      <c r="AV230" s="129"/>
      <c r="AW230" s="126" t="str">
        <f t="shared" si="101"/>
        <v/>
      </c>
      <c r="AX230" s="126" t="str">
        <f t="shared" si="102"/>
        <v/>
      </c>
      <c r="AY230" s="143" t="str">
        <f t="shared" si="103"/>
        <v/>
      </c>
      <c r="AZ230" s="97">
        <v>77.05</v>
      </c>
      <c r="BA230" s="68"/>
      <c r="BB230" s="68"/>
      <c r="BC230" s="68"/>
      <c r="BD230" s="68"/>
      <c r="BE230" s="15"/>
      <c r="BF230" s="5">
        <f t="shared" si="104"/>
        <v>10702</v>
      </c>
      <c r="BG230" s="42">
        <v>0</v>
      </c>
      <c r="BH230" s="42"/>
      <c r="BI230" s="42"/>
      <c r="BJ230" s="42">
        <v>5252</v>
      </c>
      <c r="BK230" s="42"/>
      <c r="BL230" s="42"/>
      <c r="BM230" s="15">
        <v>5450</v>
      </c>
    </row>
    <row r="231" spans="1:65" outlineLevel="5">
      <c r="A231" s="22">
        <f t="shared" si="76"/>
        <v>7</v>
      </c>
      <c r="B231" s="9">
        <f t="shared" si="105"/>
        <v>44751</v>
      </c>
      <c r="C231" s="207">
        <v>378114</v>
      </c>
      <c r="D231" s="64">
        <f t="shared" si="95"/>
        <v>34.5</v>
      </c>
      <c r="E231" s="12">
        <v>35</v>
      </c>
      <c r="F231" s="12">
        <v>34</v>
      </c>
      <c r="G231" s="12">
        <v>38</v>
      </c>
      <c r="H231" s="12">
        <v>33</v>
      </c>
      <c r="I231" s="12">
        <v>34</v>
      </c>
      <c r="J231" s="12">
        <v>33</v>
      </c>
      <c r="K231" s="12">
        <v>37</v>
      </c>
      <c r="L231" s="12">
        <v>32</v>
      </c>
      <c r="M231" s="74" t="str">
        <f t="shared" si="96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7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25</v>
      </c>
      <c r="AO231" s="41">
        <v>1584</v>
      </c>
      <c r="AP231" s="110"/>
      <c r="AQ231" s="111"/>
      <c r="AR231" s="126" t="str">
        <f t="shared" si="99"/>
        <v/>
      </c>
      <c r="AS231" s="126" t="str">
        <f t="shared" si="100"/>
        <v/>
      </c>
      <c r="AT231" s="127">
        <v>1790</v>
      </c>
      <c r="AU231" s="128"/>
      <c r="AV231" s="129"/>
      <c r="AW231" s="126" t="str">
        <f t="shared" si="101"/>
        <v/>
      </c>
      <c r="AX231" s="126" t="str">
        <f t="shared" si="102"/>
        <v/>
      </c>
      <c r="AY231" s="143" t="str">
        <f t="shared" si="103"/>
        <v/>
      </c>
      <c r="AZ231" s="97"/>
      <c r="BA231" s="68"/>
      <c r="BB231" s="68"/>
      <c r="BC231" s="68"/>
      <c r="BD231" s="68"/>
      <c r="BE231" s="15"/>
      <c r="BF231" s="5">
        <f t="shared" si="104"/>
        <v>9384</v>
      </c>
      <c r="BG231" s="42">
        <v>710</v>
      </c>
      <c r="BH231" s="42"/>
      <c r="BI231" s="42"/>
      <c r="BJ231" s="42">
        <v>3714</v>
      </c>
      <c r="BK231" s="42"/>
      <c r="BL231" s="42"/>
      <c r="BM231" s="15">
        <v>4960</v>
      </c>
    </row>
    <row r="232" spans="1:65" outlineLevel="5">
      <c r="A232" s="22">
        <f t="shared" si="76"/>
        <v>7</v>
      </c>
      <c r="B232" s="9">
        <f t="shared" si="105"/>
        <v>44752</v>
      </c>
      <c r="C232" s="207">
        <v>353103</v>
      </c>
      <c r="D232" s="64">
        <f t="shared" si="95"/>
        <v>34.799999999999997</v>
      </c>
      <c r="E232" s="12">
        <v>36</v>
      </c>
      <c r="F232" s="12">
        <v>34</v>
      </c>
      <c r="G232" s="12">
        <v>38</v>
      </c>
      <c r="H232" s="12">
        <v>33</v>
      </c>
      <c r="I232" s="12">
        <v>35</v>
      </c>
      <c r="J232" s="12">
        <v>33</v>
      </c>
      <c r="K232" s="12">
        <v>37</v>
      </c>
      <c r="L232" s="12">
        <v>32</v>
      </c>
      <c r="M232" s="74" t="str">
        <f t="shared" si="96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7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23</v>
      </c>
      <c r="AO232" s="41">
        <v>1768</v>
      </c>
      <c r="AP232" s="110"/>
      <c r="AQ232" s="111"/>
      <c r="AR232" s="126" t="str">
        <f t="shared" si="99"/>
        <v/>
      </c>
      <c r="AS232" s="126" t="str">
        <f t="shared" si="100"/>
        <v/>
      </c>
      <c r="AT232" s="127">
        <v>1740</v>
      </c>
      <c r="AU232" s="128"/>
      <c r="AV232" s="129"/>
      <c r="AW232" s="126" t="str">
        <f t="shared" si="101"/>
        <v/>
      </c>
      <c r="AX232" s="126" t="str">
        <f t="shared" si="102"/>
        <v/>
      </c>
      <c r="AY232" s="143" t="str">
        <f t="shared" si="103"/>
        <v/>
      </c>
      <c r="AZ232" s="97"/>
      <c r="BA232" s="68"/>
      <c r="BB232" s="68"/>
      <c r="BC232" s="68"/>
      <c r="BD232" s="68"/>
      <c r="BE232" s="15"/>
      <c r="BF232" s="5">
        <f t="shared" si="104"/>
        <v>12165</v>
      </c>
      <c r="BG232" s="42">
        <v>4290</v>
      </c>
      <c r="BH232" s="42"/>
      <c r="BI232" s="42"/>
      <c r="BJ232" s="42">
        <v>7485</v>
      </c>
      <c r="BK232" s="42"/>
      <c r="BL232" s="42"/>
      <c r="BM232" s="15">
        <v>390</v>
      </c>
    </row>
    <row r="233" spans="1:65" outlineLevel="5">
      <c r="A233" s="22">
        <f t="shared" si="76"/>
        <v>7</v>
      </c>
      <c r="B233" s="9">
        <f t="shared" si="105"/>
        <v>44753</v>
      </c>
      <c r="C233" s="207">
        <v>460133</v>
      </c>
      <c r="D233" s="64">
        <f t="shared" si="95"/>
        <v>34.799999999999997</v>
      </c>
      <c r="E233" s="12">
        <v>35</v>
      </c>
      <c r="F233" s="12">
        <v>35</v>
      </c>
      <c r="G233" s="12">
        <v>38</v>
      </c>
      <c r="H233" s="12">
        <v>33</v>
      </c>
      <c r="I233" s="12">
        <v>34</v>
      </c>
      <c r="J233" s="12">
        <v>34</v>
      </c>
      <c r="K233" s="12">
        <v>37</v>
      </c>
      <c r="L233" s="12">
        <v>32</v>
      </c>
      <c r="M233" s="74" t="str">
        <f t="shared" si="96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7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8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24</v>
      </c>
      <c r="AO233" s="41">
        <v>1640</v>
      </c>
      <c r="AP233" s="110"/>
      <c r="AQ233" s="111"/>
      <c r="AR233" s="126" t="str">
        <f t="shared" si="99"/>
        <v/>
      </c>
      <c r="AS233" s="126" t="str">
        <f t="shared" si="100"/>
        <v/>
      </c>
      <c r="AT233" s="127">
        <v>1790</v>
      </c>
      <c r="AU233" s="128"/>
      <c r="AV233" s="129"/>
      <c r="AW233" s="126" t="str">
        <f t="shared" si="101"/>
        <v/>
      </c>
      <c r="AX233" s="126" t="str">
        <f t="shared" si="102"/>
        <v/>
      </c>
      <c r="AY233" s="143" t="str">
        <f t="shared" si="103"/>
        <v/>
      </c>
      <c r="AZ233" s="97">
        <v>81.209999999999994</v>
      </c>
      <c r="BA233" s="68"/>
      <c r="BB233" s="68"/>
      <c r="BC233" s="68"/>
      <c r="BD233" s="68"/>
      <c r="BE233" s="15"/>
      <c r="BF233" s="5">
        <f t="shared" si="104"/>
        <v>8146</v>
      </c>
      <c r="BG233" s="42">
        <v>0</v>
      </c>
      <c r="BH233" s="42"/>
      <c r="BI233" s="42"/>
      <c r="BJ233" s="42">
        <v>3556</v>
      </c>
      <c r="BK233" s="42"/>
      <c r="BL233" s="42"/>
      <c r="BM233" s="15">
        <v>4590</v>
      </c>
    </row>
    <row r="234" spans="1:65" outlineLevel="5">
      <c r="A234" s="22">
        <f t="shared" si="76"/>
        <v>7</v>
      </c>
      <c r="B234" s="9">
        <f t="shared" si="105"/>
        <v>44754</v>
      </c>
      <c r="C234" s="207">
        <v>446259</v>
      </c>
      <c r="D234" s="64">
        <f t="shared" si="95"/>
        <v>34.799999999999997</v>
      </c>
      <c r="E234" s="12">
        <v>35</v>
      </c>
      <c r="F234" s="12">
        <v>35</v>
      </c>
      <c r="G234" s="12">
        <v>38</v>
      </c>
      <c r="H234" s="12">
        <v>33</v>
      </c>
      <c r="I234" s="12">
        <v>34</v>
      </c>
      <c r="J234" s="12">
        <v>34</v>
      </c>
      <c r="K234" s="12">
        <v>37</v>
      </c>
      <c r="L234" s="12">
        <v>32</v>
      </c>
      <c r="M234" s="74" t="str">
        <f t="shared" si="96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7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24</v>
      </c>
      <c r="AO234" s="41">
        <v>1651</v>
      </c>
      <c r="AP234" s="110"/>
      <c r="AQ234" s="111"/>
      <c r="AR234" s="126" t="str">
        <f t="shared" si="99"/>
        <v/>
      </c>
      <c r="AS234" s="126" t="str">
        <f t="shared" si="100"/>
        <v/>
      </c>
      <c r="AT234" s="127">
        <v>1840</v>
      </c>
      <c r="AU234" s="128"/>
      <c r="AV234" s="129"/>
      <c r="AW234" s="126" t="str">
        <f t="shared" si="101"/>
        <v/>
      </c>
      <c r="AX234" s="126" t="str">
        <f t="shared" si="102"/>
        <v/>
      </c>
      <c r="AY234" s="143" t="str">
        <f t="shared" si="103"/>
        <v/>
      </c>
      <c r="AZ234" s="97">
        <v>80.05</v>
      </c>
      <c r="BA234" s="68"/>
      <c r="BB234" s="68"/>
      <c r="BC234" s="68"/>
      <c r="BD234" s="68"/>
      <c r="BE234" s="15"/>
      <c r="BF234" s="5">
        <f t="shared" si="104"/>
        <v>8358</v>
      </c>
      <c r="BG234" s="42">
        <v>0</v>
      </c>
      <c r="BH234" s="42"/>
      <c r="BI234" s="42"/>
      <c r="BJ234" s="42">
        <v>3008</v>
      </c>
      <c r="BK234" s="42"/>
      <c r="BL234" s="42"/>
      <c r="BM234" s="15">
        <v>5350</v>
      </c>
    </row>
    <row r="235" spans="1:65" outlineLevel="5">
      <c r="A235" s="22">
        <f t="shared" ref="A235:A306" si="106">MONTH(B235)</f>
        <v>7</v>
      </c>
      <c r="B235" s="9">
        <f t="shared" si="105"/>
        <v>44755</v>
      </c>
      <c r="C235" s="207">
        <v>398063</v>
      </c>
      <c r="D235" s="64">
        <f t="shared" si="95"/>
        <v>34.299999999999997</v>
      </c>
      <c r="E235" s="12">
        <v>34</v>
      </c>
      <c r="F235" s="12">
        <v>34</v>
      </c>
      <c r="G235" s="12">
        <v>38</v>
      </c>
      <c r="H235" s="12">
        <v>33</v>
      </c>
      <c r="I235" s="12">
        <v>33</v>
      </c>
      <c r="J235" s="12">
        <v>33</v>
      </c>
      <c r="K235" s="12">
        <v>37</v>
      </c>
      <c r="L235" s="12">
        <v>32</v>
      </c>
      <c r="M235" s="74" t="str">
        <f t="shared" si="96"/>
        <v/>
      </c>
      <c r="N235" s="83"/>
      <c r="O235" s="83"/>
      <c r="P235" s="83"/>
      <c r="Q235" s="83"/>
      <c r="R235" s="83"/>
      <c r="S235" s="83"/>
      <c r="T235" s="83"/>
      <c r="U235" s="83"/>
      <c r="V235" s="5" t="str">
        <f t="shared" si="97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8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23</v>
      </c>
      <c r="AO235" s="41">
        <v>1713</v>
      </c>
      <c r="AP235" s="110"/>
      <c r="AQ235" s="111"/>
      <c r="AR235" s="126" t="str">
        <f t="shared" si="99"/>
        <v/>
      </c>
      <c r="AS235" s="126" t="str">
        <f t="shared" si="100"/>
        <v/>
      </c>
      <c r="AT235" s="127">
        <v>1840</v>
      </c>
      <c r="AU235" s="128"/>
      <c r="AV235" s="129"/>
      <c r="AW235" s="126" t="str">
        <f t="shared" si="101"/>
        <v/>
      </c>
      <c r="AX235" s="126" t="str">
        <f t="shared" si="102"/>
        <v/>
      </c>
      <c r="AY235" s="143" t="str">
        <f t="shared" si="103"/>
        <v/>
      </c>
      <c r="AZ235" s="97">
        <v>80.569999999999993</v>
      </c>
      <c r="BA235" s="68"/>
      <c r="BB235" s="68"/>
      <c r="BC235" s="68"/>
      <c r="BD235" s="68"/>
      <c r="BE235" s="15"/>
      <c r="BF235" s="5">
        <f t="shared" si="104"/>
        <v>11054</v>
      </c>
      <c r="BG235" s="42">
        <v>0</v>
      </c>
      <c r="BH235" s="42"/>
      <c r="BI235" s="42"/>
      <c r="BJ235" s="42">
        <v>5344</v>
      </c>
      <c r="BK235" s="42"/>
      <c r="BL235" s="42"/>
      <c r="BM235" s="15">
        <v>5710</v>
      </c>
    </row>
    <row r="236" spans="1:65" outlineLevel="5">
      <c r="A236" s="22">
        <f t="shared" si="106"/>
        <v>7</v>
      </c>
      <c r="B236" s="9">
        <f t="shared" si="105"/>
        <v>44756</v>
      </c>
      <c r="C236" s="207">
        <v>412708</v>
      </c>
      <c r="D236" s="64">
        <f t="shared" si="95"/>
        <v>34</v>
      </c>
      <c r="E236" s="12">
        <v>34</v>
      </c>
      <c r="F236" s="12">
        <v>33</v>
      </c>
      <c r="G236" s="12">
        <v>38</v>
      </c>
      <c r="H236" s="12">
        <v>33</v>
      </c>
      <c r="I236" s="12">
        <v>33</v>
      </c>
      <c r="J236" s="12">
        <v>32</v>
      </c>
      <c r="K236" s="12">
        <v>37</v>
      </c>
      <c r="L236" s="12">
        <v>32</v>
      </c>
      <c r="M236" s="74">
        <f t="shared" si="96"/>
        <v>7</v>
      </c>
      <c r="N236" s="83">
        <v>6.96</v>
      </c>
      <c r="O236" s="83">
        <v>7.01</v>
      </c>
      <c r="P236" s="83">
        <v>7.02</v>
      </c>
      <c r="Q236" s="83">
        <v>7.02</v>
      </c>
      <c r="R236" s="83">
        <v>7.01</v>
      </c>
      <c r="S236" s="83">
        <v>7.04</v>
      </c>
      <c r="T236" s="83"/>
      <c r="U236" s="83"/>
      <c r="V236" s="5" t="str">
        <f t="shared" si="97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24</v>
      </c>
      <c r="AO236" s="41">
        <v>1695</v>
      </c>
      <c r="AP236" s="110">
        <v>2.37</v>
      </c>
      <c r="AQ236" s="111">
        <v>1.67</v>
      </c>
      <c r="AR236" s="126">
        <f t="shared" si="99"/>
        <v>70.464135021097036</v>
      </c>
      <c r="AS236" s="126">
        <f t="shared" si="100"/>
        <v>29.535864978902964</v>
      </c>
      <c r="AT236" s="127">
        <v>1890</v>
      </c>
      <c r="AU236" s="128">
        <v>2.41</v>
      </c>
      <c r="AV236" s="129">
        <v>1.25</v>
      </c>
      <c r="AW236" s="126">
        <f t="shared" si="101"/>
        <v>51.867219917012441</v>
      </c>
      <c r="AX236" s="126">
        <f t="shared" si="102"/>
        <v>48.132780082987559</v>
      </c>
      <c r="AY236" s="143">
        <f t="shared" si="103"/>
        <v>54.831715878587637</v>
      </c>
      <c r="AZ236" s="97">
        <v>79.13</v>
      </c>
      <c r="BA236" s="68"/>
      <c r="BB236" s="68"/>
      <c r="BC236" s="68"/>
      <c r="BD236" s="68"/>
      <c r="BE236" s="15"/>
      <c r="BF236" s="5">
        <f t="shared" si="104"/>
        <v>9475</v>
      </c>
      <c r="BG236" s="42">
        <v>0</v>
      </c>
      <c r="BH236" s="42"/>
      <c r="BI236" s="42"/>
      <c r="BJ236" s="42">
        <v>4055</v>
      </c>
      <c r="BK236" s="42"/>
      <c r="BL236" s="42"/>
      <c r="BM236" s="15">
        <v>5420</v>
      </c>
    </row>
    <row r="237" spans="1:65" outlineLevel="5">
      <c r="A237" s="22">
        <f t="shared" si="106"/>
        <v>7</v>
      </c>
      <c r="B237" s="9">
        <f t="shared" si="105"/>
        <v>44757</v>
      </c>
      <c r="C237" s="207">
        <v>424817</v>
      </c>
      <c r="D237" s="64">
        <f t="shared" si="95"/>
        <v>33.799999999999997</v>
      </c>
      <c r="E237" s="12">
        <v>33</v>
      </c>
      <c r="F237" s="12">
        <v>33</v>
      </c>
      <c r="G237" s="12">
        <v>38</v>
      </c>
      <c r="H237" s="12">
        <v>33</v>
      </c>
      <c r="I237" s="12">
        <v>32</v>
      </c>
      <c r="J237" s="12">
        <v>32</v>
      </c>
      <c r="K237" s="12">
        <v>37</v>
      </c>
      <c r="L237" s="12">
        <v>32</v>
      </c>
      <c r="M237" s="74" t="str">
        <f t="shared" si="96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7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24</v>
      </c>
      <c r="AO237" s="41">
        <v>1686</v>
      </c>
      <c r="AP237" s="110"/>
      <c r="AQ237" s="111"/>
      <c r="AR237" s="126" t="str">
        <f t="shared" si="99"/>
        <v/>
      </c>
      <c r="AS237" s="126" t="str">
        <f t="shared" si="100"/>
        <v/>
      </c>
      <c r="AT237" s="127">
        <v>1660</v>
      </c>
      <c r="AU237" s="128"/>
      <c r="AV237" s="129"/>
      <c r="AW237" s="126" t="str">
        <f t="shared" si="101"/>
        <v/>
      </c>
      <c r="AX237" s="126" t="str">
        <f t="shared" si="102"/>
        <v/>
      </c>
      <c r="AY237" s="143" t="str">
        <f t="shared" si="103"/>
        <v/>
      </c>
      <c r="AZ237" s="97">
        <v>78.41</v>
      </c>
      <c r="BA237" s="68"/>
      <c r="BB237" s="68"/>
      <c r="BC237" s="68"/>
      <c r="BD237" s="68"/>
      <c r="BE237" s="15"/>
      <c r="BF237" s="5">
        <f t="shared" si="104"/>
        <v>9119</v>
      </c>
      <c r="BG237" s="42">
        <v>0</v>
      </c>
      <c r="BH237" s="42"/>
      <c r="BI237" s="42"/>
      <c r="BJ237" s="42">
        <v>3839</v>
      </c>
      <c r="BK237" s="42"/>
      <c r="BL237" s="42"/>
      <c r="BM237" s="15">
        <v>5280</v>
      </c>
    </row>
    <row r="238" spans="1:65" outlineLevel="5">
      <c r="A238" s="22">
        <f t="shared" si="106"/>
        <v>7</v>
      </c>
      <c r="B238" s="9">
        <f t="shared" si="105"/>
        <v>44758</v>
      </c>
      <c r="C238" s="207">
        <v>389294</v>
      </c>
      <c r="D238" s="64">
        <f t="shared" si="95"/>
        <v>33.5</v>
      </c>
      <c r="E238" s="12">
        <v>32</v>
      </c>
      <c r="F238" s="12">
        <v>33</v>
      </c>
      <c r="G238" s="12">
        <v>38</v>
      </c>
      <c r="H238" s="12">
        <v>33</v>
      </c>
      <c r="I238" s="12">
        <v>31</v>
      </c>
      <c r="J238" s="12">
        <v>32</v>
      </c>
      <c r="K238" s="12">
        <v>37</v>
      </c>
      <c r="L238" s="12">
        <v>32</v>
      </c>
      <c r="M238" s="74" t="str">
        <f t="shared" si="96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7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8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22</v>
      </c>
      <c r="AO238" s="41">
        <v>1790</v>
      </c>
      <c r="AP238" s="110"/>
      <c r="AQ238" s="111"/>
      <c r="AR238" s="126" t="str">
        <f t="shared" si="99"/>
        <v/>
      </c>
      <c r="AS238" s="126" t="str">
        <f t="shared" si="100"/>
        <v/>
      </c>
      <c r="AT238" s="127">
        <v>1850</v>
      </c>
      <c r="AU238" s="128"/>
      <c r="AV238" s="129"/>
      <c r="AW238" s="126" t="str">
        <f t="shared" si="101"/>
        <v/>
      </c>
      <c r="AX238" s="126" t="str">
        <f t="shared" si="102"/>
        <v/>
      </c>
      <c r="AY238" s="143" t="str">
        <f t="shared" si="103"/>
        <v/>
      </c>
      <c r="AZ238" s="97"/>
      <c r="BA238" s="68"/>
      <c r="BB238" s="68"/>
      <c r="BC238" s="68"/>
      <c r="BD238" s="68"/>
      <c r="BE238" s="15"/>
      <c r="BF238" s="5">
        <f t="shared" si="104"/>
        <v>8579</v>
      </c>
      <c r="BG238" s="42">
        <v>0</v>
      </c>
      <c r="BH238" s="42"/>
      <c r="BI238" s="42"/>
      <c r="BJ238" s="42">
        <v>3109</v>
      </c>
      <c r="BK238" s="42"/>
      <c r="BL238" s="42"/>
      <c r="BM238" s="15">
        <v>5470</v>
      </c>
    </row>
    <row r="239" spans="1:65" outlineLevel="5">
      <c r="A239" s="22">
        <f t="shared" si="106"/>
        <v>7</v>
      </c>
      <c r="B239" s="9">
        <f t="shared" si="105"/>
        <v>44759</v>
      </c>
      <c r="C239" s="207">
        <v>353732</v>
      </c>
      <c r="D239" s="64">
        <f t="shared" si="95"/>
        <v>33.5</v>
      </c>
      <c r="E239" s="12">
        <v>32</v>
      </c>
      <c r="F239" s="12">
        <v>33</v>
      </c>
      <c r="G239" s="12">
        <v>38</v>
      </c>
      <c r="H239" s="12">
        <v>33</v>
      </c>
      <c r="I239" s="12">
        <v>31</v>
      </c>
      <c r="J239" s="12">
        <v>32</v>
      </c>
      <c r="K239" s="12">
        <v>37</v>
      </c>
      <c r="L239" s="12">
        <v>32</v>
      </c>
      <c r="M239" s="74" t="str">
        <f t="shared" si="96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7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21</v>
      </c>
      <c r="AO239" s="41">
        <v>1913</v>
      </c>
      <c r="AP239" s="110"/>
      <c r="AQ239" s="111"/>
      <c r="AR239" s="126" t="str">
        <f t="shared" si="99"/>
        <v/>
      </c>
      <c r="AS239" s="126" t="str">
        <f t="shared" si="100"/>
        <v/>
      </c>
      <c r="AT239" s="127">
        <v>1810</v>
      </c>
      <c r="AU239" s="128"/>
      <c r="AV239" s="129"/>
      <c r="AW239" s="126" t="str">
        <f t="shared" si="101"/>
        <v/>
      </c>
      <c r="AX239" s="126" t="str">
        <f t="shared" si="102"/>
        <v/>
      </c>
      <c r="AY239" s="143" t="str">
        <f t="shared" si="103"/>
        <v/>
      </c>
      <c r="AZ239" s="97"/>
      <c r="BA239" s="68"/>
      <c r="BB239" s="68"/>
      <c r="BC239" s="68"/>
      <c r="BD239" s="68"/>
      <c r="BE239" s="15"/>
      <c r="BF239" s="5">
        <f t="shared" si="104"/>
        <v>8675</v>
      </c>
      <c r="BG239" s="42">
        <v>0</v>
      </c>
      <c r="BH239" s="42"/>
      <c r="BI239" s="42"/>
      <c r="BJ239" s="42">
        <v>3095</v>
      </c>
      <c r="BK239" s="42"/>
      <c r="BL239" s="42"/>
      <c r="BM239" s="15">
        <v>5580</v>
      </c>
    </row>
    <row r="240" spans="1:65" outlineLevel="5">
      <c r="A240" s="22">
        <f t="shared" si="106"/>
        <v>7</v>
      </c>
      <c r="B240" s="9">
        <f t="shared" si="105"/>
        <v>44760</v>
      </c>
      <c r="C240" s="207">
        <v>482763</v>
      </c>
      <c r="D240" s="64">
        <f t="shared" si="95"/>
        <v>33.5</v>
      </c>
      <c r="E240" s="12">
        <v>32</v>
      </c>
      <c r="F240" s="12">
        <v>33</v>
      </c>
      <c r="G240" s="12">
        <v>38</v>
      </c>
      <c r="H240" s="12">
        <v>33</v>
      </c>
      <c r="I240" s="12">
        <v>31</v>
      </c>
      <c r="J240" s="12">
        <v>32</v>
      </c>
      <c r="K240" s="12">
        <v>37</v>
      </c>
      <c r="L240" s="12">
        <v>32</v>
      </c>
      <c r="M240" s="74" t="str">
        <f t="shared" si="96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7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8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27</v>
      </c>
      <c r="AO240" s="41">
        <v>1483</v>
      </c>
      <c r="AP240" s="110"/>
      <c r="AQ240" s="111"/>
      <c r="AR240" s="126" t="str">
        <f t="shared" si="99"/>
        <v/>
      </c>
      <c r="AS240" s="126" t="str">
        <f t="shared" si="100"/>
        <v/>
      </c>
      <c r="AT240" s="127">
        <v>1820</v>
      </c>
      <c r="AU240" s="128"/>
      <c r="AV240" s="129"/>
      <c r="AW240" s="126" t="str">
        <f t="shared" si="101"/>
        <v/>
      </c>
      <c r="AX240" s="126" t="str">
        <f t="shared" si="102"/>
        <v/>
      </c>
      <c r="AY240" s="143" t="str">
        <f t="shared" si="103"/>
        <v/>
      </c>
      <c r="AZ240" s="97">
        <v>80.28</v>
      </c>
      <c r="BA240" s="68"/>
      <c r="BB240" s="68"/>
      <c r="BC240" s="68"/>
      <c r="BD240" s="68"/>
      <c r="BE240" s="15"/>
      <c r="BF240" s="5">
        <f t="shared" si="104"/>
        <v>7560</v>
      </c>
      <c r="BG240" s="42">
        <v>2170</v>
      </c>
      <c r="BH240" s="42"/>
      <c r="BI240" s="42"/>
      <c r="BJ240" s="42">
        <v>40</v>
      </c>
      <c r="BK240" s="42"/>
      <c r="BL240" s="42"/>
      <c r="BM240" s="15">
        <v>5350</v>
      </c>
    </row>
    <row r="241" spans="1:65" outlineLevel="5">
      <c r="A241" s="22">
        <f t="shared" si="106"/>
        <v>7</v>
      </c>
      <c r="B241" s="9">
        <f t="shared" si="105"/>
        <v>44761</v>
      </c>
      <c r="C241" s="207">
        <v>527211</v>
      </c>
      <c r="D241" s="64">
        <f t="shared" si="95"/>
        <v>33.5</v>
      </c>
      <c r="E241" s="12">
        <v>32</v>
      </c>
      <c r="F241" s="12">
        <v>33</v>
      </c>
      <c r="G241" s="12">
        <v>38</v>
      </c>
      <c r="H241" s="12">
        <v>33</v>
      </c>
      <c r="I241" s="12">
        <v>31</v>
      </c>
      <c r="J241" s="12">
        <v>32</v>
      </c>
      <c r="K241" s="12">
        <v>37</v>
      </c>
      <c r="L241" s="12">
        <v>32</v>
      </c>
      <c r="M241" s="74" t="str">
        <f t="shared" si="96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7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27</v>
      </c>
      <c r="AO241" s="41">
        <v>1490</v>
      </c>
      <c r="AP241" s="110"/>
      <c r="AQ241" s="111"/>
      <c r="AR241" s="126" t="str">
        <f t="shared" si="99"/>
        <v/>
      </c>
      <c r="AS241" s="126" t="str">
        <f t="shared" si="100"/>
        <v/>
      </c>
      <c r="AT241" s="127">
        <v>1770</v>
      </c>
      <c r="AU241" s="128"/>
      <c r="AV241" s="129"/>
      <c r="AW241" s="126" t="str">
        <f t="shared" si="101"/>
        <v/>
      </c>
      <c r="AX241" s="126" t="str">
        <f t="shared" si="102"/>
        <v/>
      </c>
      <c r="AY241" s="143" t="str">
        <f t="shared" si="103"/>
        <v/>
      </c>
      <c r="AZ241" s="97">
        <v>80.5</v>
      </c>
      <c r="BA241" s="68"/>
      <c r="BB241" s="68"/>
      <c r="BC241" s="68"/>
      <c r="BD241" s="68"/>
      <c r="BE241" s="15"/>
      <c r="BF241" s="5">
        <f t="shared" si="104"/>
        <v>11243</v>
      </c>
      <c r="BG241" s="42">
        <v>8500</v>
      </c>
      <c r="BH241" s="42"/>
      <c r="BI241" s="42"/>
      <c r="BJ241" s="42">
        <v>1593</v>
      </c>
      <c r="BK241" s="42"/>
      <c r="BL241" s="42"/>
      <c r="BM241" s="15">
        <v>1150</v>
      </c>
    </row>
    <row r="242" spans="1:65" outlineLevel="5">
      <c r="A242" s="22">
        <f t="shared" si="106"/>
        <v>7</v>
      </c>
      <c r="B242" s="9">
        <f t="shared" si="105"/>
        <v>44762</v>
      </c>
      <c r="C242" s="207">
        <v>473053</v>
      </c>
      <c r="D242" s="64">
        <f t="shared" si="95"/>
        <v>33.799999999999997</v>
      </c>
      <c r="E242" s="12">
        <v>33</v>
      </c>
      <c r="F242" s="12">
        <v>33</v>
      </c>
      <c r="G242" s="12">
        <v>38</v>
      </c>
      <c r="H242" s="12">
        <v>33</v>
      </c>
      <c r="I242" s="12">
        <v>32</v>
      </c>
      <c r="J242" s="12">
        <v>32</v>
      </c>
      <c r="K242" s="12">
        <v>37</v>
      </c>
      <c r="L242" s="12">
        <v>32</v>
      </c>
      <c r="M242" s="74" t="str">
        <f t="shared" si="96"/>
        <v/>
      </c>
      <c r="N242" s="83"/>
      <c r="O242" s="83"/>
      <c r="P242" s="83"/>
      <c r="Q242" s="83"/>
      <c r="R242" s="83"/>
      <c r="S242" s="83"/>
      <c r="T242" s="83"/>
      <c r="U242" s="83"/>
      <c r="V242" s="5" t="str">
        <f t="shared" si="97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8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24</v>
      </c>
      <c r="AO242" s="41">
        <v>1661</v>
      </c>
      <c r="AP242" s="110"/>
      <c r="AQ242" s="111"/>
      <c r="AR242" s="126" t="str">
        <f t="shared" si="99"/>
        <v/>
      </c>
      <c r="AS242" s="126" t="str">
        <f t="shared" si="100"/>
        <v/>
      </c>
      <c r="AT242" s="127">
        <v>1960</v>
      </c>
      <c r="AU242" s="128"/>
      <c r="AV242" s="129"/>
      <c r="AW242" s="126" t="str">
        <f t="shared" si="101"/>
        <v/>
      </c>
      <c r="AX242" s="126" t="str">
        <f t="shared" si="102"/>
        <v/>
      </c>
      <c r="AY242" s="143" t="str">
        <f t="shared" si="103"/>
        <v/>
      </c>
      <c r="AZ242" s="97">
        <v>79.510000000000005</v>
      </c>
      <c r="BA242" s="68"/>
      <c r="BB242" s="68"/>
      <c r="BC242" s="68"/>
      <c r="BD242" s="68"/>
      <c r="BE242" s="15"/>
      <c r="BF242" s="5">
        <f t="shared" si="104"/>
        <v>13656</v>
      </c>
      <c r="BG242" s="42">
        <v>8460</v>
      </c>
      <c r="BH242" s="42"/>
      <c r="BI242" s="42"/>
      <c r="BJ242" s="42">
        <v>16</v>
      </c>
      <c r="BK242" s="42"/>
      <c r="BL242" s="42"/>
      <c r="BM242" s="15">
        <v>5180</v>
      </c>
    </row>
    <row r="243" spans="1:65" outlineLevel="5">
      <c r="A243" s="22">
        <f t="shared" si="106"/>
        <v>7</v>
      </c>
      <c r="B243" s="9">
        <f t="shared" si="105"/>
        <v>44763</v>
      </c>
      <c r="C243" s="207">
        <v>498531</v>
      </c>
      <c r="D243" s="64">
        <f t="shared" si="95"/>
        <v>34</v>
      </c>
      <c r="E243" s="12">
        <v>34</v>
      </c>
      <c r="F243" s="12">
        <v>33</v>
      </c>
      <c r="G243" s="12">
        <v>38</v>
      </c>
      <c r="H243" s="12">
        <v>33</v>
      </c>
      <c r="I243" s="12">
        <v>33</v>
      </c>
      <c r="J243" s="12">
        <v>32</v>
      </c>
      <c r="K243" s="12">
        <v>37</v>
      </c>
      <c r="L243" s="12">
        <v>32</v>
      </c>
      <c r="M243" s="74">
        <f t="shared" si="96"/>
        <v>7.1</v>
      </c>
      <c r="N243" s="83">
        <v>6.96</v>
      </c>
      <c r="O243" s="83">
        <v>7.01</v>
      </c>
      <c r="P243" s="83">
        <v>6.99</v>
      </c>
      <c r="Q243" s="83">
        <v>7.25</v>
      </c>
      <c r="R243" s="83">
        <v>7.23</v>
      </c>
      <c r="S243" s="83">
        <v>6.97</v>
      </c>
      <c r="T243" s="83"/>
      <c r="U243" s="83"/>
      <c r="V243" s="5" t="str">
        <f t="shared" si="97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21</v>
      </c>
      <c r="AO243" s="41">
        <v>1873</v>
      </c>
      <c r="AP243" s="110">
        <v>2.4700000000000002</v>
      </c>
      <c r="AQ243" s="111">
        <v>1.65</v>
      </c>
      <c r="AR243" s="126">
        <f t="shared" si="99"/>
        <v>66.801619433198368</v>
      </c>
      <c r="AS243" s="126">
        <f t="shared" si="100"/>
        <v>33.198380566801632</v>
      </c>
      <c r="AT243" s="127">
        <v>1940</v>
      </c>
      <c r="AU243" s="128">
        <v>2.08</v>
      </c>
      <c r="AV243" s="129">
        <v>1.03</v>
      </c>
      <c r="AW243" s="126">
        <f t="shared" si="101"/>
        <v>49.519230769230774</v>
      </c>
      <c r="AX243" s="126">
        <f t="shared" si="102"/>
        <v>50.480769230769226</v>
      </c>
      <c r="AY243" s="143">
        <f t="shared" si="103"/>
        <v>51.249639249639209</v>
      </c>
      <c r="AZ243" s="97">
        <v>80.47</v>
      </c>
      <c r="BA243" s="68">
        <v>57.8</v>
      </c>
      <c r="BB243" s="68"/>
      <c r="BC243" s="68"/>
      <c r="BD243" s="68"/>
      <c r="BE243" s="15"/>
      <c r="BF243" s="5">
        <f t="shared" si="104"/>
        <v>12171</v>
      </c>
      <c r="BG243" s="42">
        <v>4800</v>
      </c>
      <c r="BH243" s="42"/>
      <c r="BI243" s="42"/>
      <c r="BJ243" s="42">
        <v>1921</v>
      </c>
      <c r="BK243" s="42"/>
      <c r="BL243" s="42"/>
      <c r="BM243" s="15">
        <v>5450</v>
      </c>
    </row>
    <row r="244" spans="1:65" outlineLevel="5">
      <c r="A244" s="22">
        <f t="shared" si="106"/>
        <v>7</v>
      </c>
      <c r="B244" s="9">
        <f t="shared" si="105"/>
        <v>44764</v>
      </c>
      <c r="C244" s="207">
        <v>432056</v>
      </c>
      <c r="D244" s="64">
        <f t="shared" si="95"/>
        <v>34.299999999999997</v>
      </c>
      <c r="E244" s="12">
        <v>35</v>
      </c>
      <c r="F244" s="12">
        <v>33</v>
      </c>
      <c r="G244" s="12">
        <v>38</v>
      </c>
      <c r="H244" s="12">
        <v>33</v>
      </c>
      <c r="I244" s="12">
        <v>34</v>
      </c>
      <c r="J244" s="12">
        <v>32</v>
      </c>
      <c r="K244" s="12">
        <v>37</v>
      </c>
      <c r="L244" s="12">
        <v>32</v>
      </c>
      <c r="M244" s="74" t="str">
        <f t="shared" si="96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7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30</v>
      </c>
      <c r="AO244" s="41">
        <v>1321</v>
      </c>
      <c r="AP244" s="110"/>
      <c r="AQ244" s="111"/>
      <c r="AR244" s="126" t="str">
        <f t="shared" si="99"/>
        <v/>
      </c>
      <c r="AS244" s="126" t="str">
        <f t="shared" si="100"/>
        <v/>
      </c>
      <c r="AT244" s="127">
        <v>1540</v>
      </c>
      <c r="AU244" s="128"/>
      <c r="AV244" s="129"/>
      <c r="AW244" s="126" t="str">
        <f t="shared" si="101"/>
        <v/>
      </c>
      <c r="AX244" s="126" t="str">
        <f t="shared" si="102"/>
        <v/>
      </c>
      <c r="AY244" s="143" t="str">
        <f t="shared" si="103"/>
        <v/>
      </c>
      <c r="AZ244" s="97">
        <v>80.56</v>
      </c>
      <c r="BA244" s="68"/>
      <c r="BB244" s="68"/>
      <c r="BC244" s="68"/>
      <c r="BD244" s="68"/>
      <c r="BE244" s="15"/>
      <c r="BF244" s="5">
        <f t="shared" si="104"/>
        <v>11489</v>
      </c>
      <c r="BG244" s="42">
        <v>5870</v>
      </c>
      <c r="BH244" s="42"/>
      <c r="BI244" s="42"/>
      <c r="BJ244" s="42">
        <v>9</v>
      </c>
      <c r="BK244" s="42"/>
      <c r="BL244" s="42"/>
      <c r="BM244" s="15">
        <v>5610</v>
      </c>
    </row>
    <row r="245" spans="1:65" outlineLevel="5">
      <c r="A245" s="22">
        <f t="shared" si="106"/>
        <v>7</v>
      </c>
      <c r="B245" s="9">
        <f t="shared" si="105"/>
        <v>44765</v>
      </c>
      <c r="C245" s="207">
        <v>385052</v>
      </c>
      <c r="D245" s="64">
        <f t="shared" si="95"/>
        <v>34</v>
      </c>
      <c r="E245" s="12">
        <v>34</v>
      </c>
      <c r="F245" s="12">
        <v>33</v>
      </c>
      <c r="G245" s="12">
        <v>38</v>
      </c>
      <c r="H245" s="12">
        <v>33</v>
      </c>
      <c r="I245" s="12">
        <v>33</v>
      </c>
      <c r="J245" s="12">
        <v>32</v>
      </c>
      <c r="K245" s="12">
        <v>37</v>
      </c>
      <c r="L245" s="12">
        <v>32</v>
      </c>
      <c r="M245" s="74" t="str">
        <f t="shared" si="96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7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28</v>
      </c>
      <c r="AO245" s="41">
        <v>1446</v>
      </c>
      <c r="AP245" s="110"/>
      <c r="AQ245" s="111"/>
      <c r="AR245" s="126" t="str">
        <f t="shared" si="99"/>
        <v/>
      </c>
      <c r="AS245" s="126" t="str">
        <f t="shared" si="100"/>
        <v/>
      </c>
      <c r="AT245" s="127">
        <v>1720</v>
      </c>
      <c r="AU245" s="128"/>
      <c r="AV245" s="129"/>
      <c r="AW245" s="126" t="str">
        <f t="shared" si="101"/>
        <v/>
      </c>
      <c r="AX245" s="126" t="str">
        <f t="shared" si="102"/>
        <v/>
      </c>
      <c r="AY245" s="143" t="str">
        <f t="shared" si="103"/>
        <v/>
      </c>
      <c r="AZ245" s="97"/>
      <c r="BA245" s="68"/>
      <c r="BB245" s="68"/>
      <c r="BC245" s="68"/>
      <c r="BD245" s="68"/>
      <c r="BE245" s="15"/>
      <c r="BF245" s="5">
        <f t="shared" si="104"/>
        <v>11000</v>
      </c>
      <c r="BG245" s="42">
        <v>5900</v>
      </c>
      <c r="BH245" s="42"/>
      <c r="BI245" s="42"/>
      <c r="BJ245" s="42">
        <v>0</v>
      </c>
      <c r="BK245" s="42"/>
      <c r="BL245" s="42"/>
      <c r="BM245" s="15">
        <v>5100</v>
      </c>
    </row>
    <row r="246" spans="1:65" outlineLevel="5">
      <c r="A246" s="22">
        <f t="shared" si="106"/>
        <v>7</v>
      </c>
      <c r="B246" s="9">
        <f t="shared" si="105"/>
        <v>44766</v>
      </c>
      <c r="C246" s="207">
        <v>477848</v>
      </c>
      <c r="D246" s="64">
        <f t="shared" si="95"/>
        <v>34.299999999999997</v>
      </c>
      <c r="E246" s="12">
        <v>35</v>
      </c>
      <c r="F246" s="12">
        <v>33</v>
      </c>
      <c r="G246" s="12">
        <v>38</v>
      </c>
      <c r="H246" s="12">
        <v>33</v>
      </c>
      <c r="I246" s="12">
        <v>34</v>
      </c>
      <c r="J246" s="12">
        <v>32</v>
      </c>
      <c r="K246" s="12">
        <v>37</v>
      </c>
      <c r="L246" s="12">
        <v>32</v>
      </c>
      <c r="M246" s="74" t="str">
        <f t="shared" si="96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7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24</v>
      </c>
      <c r="AO246" s="41">
        <v>1692</v>
      </c>
      <c r="AP246" s="110"/>
      <c r="AQ246" s="111"/>
      <c r="AR246" s="126" t="str">
        <f t="shared" si="99"/>
        <v/>
      </c>
      <c r="AS246" s="126" t="str">
        <f t="shared" si="100"/>
        <v/>
      </c>
      <c r="AT246" s="127">
        <v>1850</v>
      </c>
      <c r="AU246" s="128"/>
      <c r="AV246" s="129"/>
      <c r="AW246" s="126" t="str">
        <f t="shared" si="101"/>
        <v/>
      </c>
      <c r="AX246" s="126" t="str">
        <f t="shared" si="102"/>
        <v/>
      </c>
      <c r="AY246" s="143" t="str">
        <f t="shared" si="103"/>
        <v/>
      </c>
      <c r="AZ246" s="97"/>
      <c r="BA246" s="68"/>
      <c r="BB246" s="68"/>
      <c r="BC246" s="68"/>
      <c r="BD246" s="68"/>
      <c r="BE246" s="15"/>
      <c r="BF246" s="5">
        <f t="shared" si="104"/>
        <v>11332</v>
      </c>
      <c r="BG246" s="42">
        <v>5900</v>
      </c>
      <c r="BH246" s="42"/>
      <c r="BI246" s="42"/>
      <c r="BJ246" s="42">
        <v>22</v>
      </c>
      <c r="BK246" s="42"/>
      <c r="BL246" s="42"/>
      <c r="BM246" s="15">
        <v>5410</v>
      </c>
    </row>
    <row r="247" spans="1:65" outlineLevel="5">
      <c r="A247" s="22">
        <f t="shared" si="106"/>
        <v>7</v>
      </c>
      <c r="B247" s="9">
        <f t="shared" si="105"/>
        <v>44767</v>
      </c>
      <c r="C247" s="207">
        <v>431328</v>
      </c>
      <c r="D247" s="64">
        <f t="shared" si="95"/>
        <v>34.799999999999997</v>
      </c>
      <c r="E247" s="12">
        <v>35</v>
      </c>
      <c r="F247" s="12">
        <v>34</v>
      </c>
      <c r="G247" s="12">
        <v>38</v>
      </c>
      <c r="H247" s="12">
        <v>34</v>
      </c>
      <c r="I247" s="12">
        <v>34</v>
      </c>
      <c r="J247" s="12">
        <v>33</v>
      </c>
      <c r="K247" s="12">
        <v>37</v>
      </c>
      <c r="L247" s="12">
        <v>33</v>
      </c>
      <c r="M247" s="74" t="str">
        <f t="shared" si="96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7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8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25</v>
      </c>
      <c r="AO247" s="41">
        <v>1567</v>
      </c>
      <c r="AP247" s="110"/>
      <c r="AQ247" s="111"/>
      <c r="AR247" s="126" t="str">
        <f t="shared" si="99"/>
        <v/>
      </c>
      <c r="AS247" s="126" t="str">
        <f t="shared" si="100"/>
        <v/>
      </c>
      <c r="AT247" s="127">
        <v>1900</v>
      </c>
      <c r="AU247" s="128"/>
      <c r="AV247" s="129"/>
      <c r="AW247" s="126" t="str">
        <f t="shared" si="101"/>
        <v/>
      </c>
      <c r="AX247" s="126" t="str">
        <f t="shared" si="102"/>
        <v/>
      </c>
      <c r="AY247" s="143" t="str">
        <f t="shared" si="103"/>
        <v/>
      </c>
      <c r="AZ247" s="97">
        <v>79.33</v>
      </c>
      <c r="BA247" s="68"/>
      <c r="BB247" s="68"/>
      <c r="BC247" s="68"/>
      <c r="BD247" s="68"/>
      <c r="BE247" s="15"/>
      <c r="BF247" s="5">
        <f t="shared" si="104"/>
        <v>11596</v>
      </c>
      <c r="BG247" s="42">
        <v>6050</v>
      </c>
      <c r="BH247" s="42"/>
      <c r="BI247" s="42"/>
      <c r="BJ247" s="42">
        <v>16</v>
      </c>
      <c r="BK247" s="42"/>
      <c r="BL247" s="42"/>
      <c r="BM247" s="15">
        <v>5530</v>
      </c>
    </row>
    <row r="248" spans="1:65" outlineLevel="5">
      <c r="A248" s="22">
        <f t="shared" si="106"/>
        <v>7</v>
      </c>
      <c r="B248" s="9">
        <f t="shared" si="105"/>
        <v>44768</v>
      </c>
      <c r="C248" s="207">
        <v>429620</v>
      </c>
      <c r="D248" s="64">
        <f t="shared" si="95"/>
        <v>35</v>
      </c>
      <c r="E248" s="12">
        <v>35</v>
      </c>
      <c r="F248" s="12">
        <v>35</v>
      </c>
      <c r="G248" s="12">
        <v>38</v>
      </c>
      <c r="H248" s="12">
        <v>34</v>
      </c>
      <c r="I248" s="12">
        <v>34</v>
      </c>
      <c r="J248" s="12">
        <v>34</v>
      </c>
      <c r="K248" s="12">
        <v>37</v>
      </c>
      <c r="L248" s="12">
        <v>33</v>
      </c>
      <c r="M248" s="74" t="str">
        <f t="shared" si="96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7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24</v>
      </c>
      <c r="AO248" s="41">
        <v>1629</v>
      </c>
      <c r="AP248" s="110"/>
      <c r="AQ248" s="111"/>
      <c r="AR248" s="126" t="str">
        <f t="shared" si="99"/>
        <v/>
      </c>
      <c r="AS248" s="126" t="str">
        <f t="shared" si="100"/>
        <v/>
      </c>
      <c r="AT248" s="127">
        <v>1860</v>
      </c>
      <c r="AU248" s="128"/>
      <c r="AV248" s="129"/>
      <c r="AW248" s="126" t="str">
        <f t="shared" si="101"/>
        <v/>
      </c>
      <c r="AX248" s="126" t="str">
        <f t="shared" si="102"/>
        <v/>
      </c>
      <c r="AY248" s="143" t="str">
        <f t="shared" si="103"/>
        <v/>
      </c>
      <c r="AZ248" s="97">
        <v>80.010000000000005</v>
      </c>
      <c r="BA248" s="68"/>
      <c r="BB248" s="68"/>
      <c r="BC248" s="68"/>
      <c r="BD248" s="68"/>
      <c r="BE248" s="15"/>
      <c r="BF248" s="5">
        <f t="shared" si="104"/>
        <v>16942</v>
      </c>
      <c r="BG248" s="42">
        <v>11500</v>
      </c>
      <c r="BH248" s="42"/>
      <c r="BI248" s="42"/>
      <c r="BJ248" s="42">
        <v>12</v>
      </c>
      <c r="BK248" s="42"/>
      <c r="BL248" s="42"/>
      <c r="BM248" s="15">
        <v>5430</v>
      </c>
    </row>
    <row r="249" spans="1:65" outlineLevel="5">
      <c r="A249" s="22">
        <f t="shared" si="106"/>
        <v>7</v>
      </c>
      <c r="B249" s="9">
        <f t="shared" si="105"/>
        <v>44769</v>
      </c>
      <c r="C249" s="207">
        <v>407573</v>
      </c>
      <c r="D249" s="64">
        <f t="shared" si="95"/>
        <v>35.299999999999997</v>
      </c>
      <c r="E249" s="12">
        <v>35</v>
      </c>
      <c r="F249" s="12">
        <v>35</v>
      </c>
      <c r="G249" s="12">
        <v>38</v>
      </c>
      <c r="H249" s="12">
        <v>35</v>
      </c>
      <c r="I249" s="12">
        <v>34</v>
      </c>
      <c r="J249" s="12">
        <v>34</v>
      </c>
      <c r="K249" s="12">
        <v>37</v>
      </c>
      <c r="L249" s="12">
        <v>34</v>
      </c>
      <c r="M249" s="74" t="str">
        <f t="shared" si="96"/>
        <v/>
      </c>
      <c r="N249" s="83"/>
      <c r="O249" s="83"/>
      <c r="P249" s="83"/>
      <c r="Q249" s="83"/>
      <c r="R249" s="83"/>
      <c r="S249" s="83"/>
      <c r="T249" s="83"/>
      <c r="U249" s="83"/>
      <c r="V249" s="5" t="str">
        <f t="shared" si="97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8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23</v>
      </c>
      <c r="AO249" s="41">
        <v>1722</v>
      </c>
      <c r="AP249" s="110"/>
      <c r="AQ249" s="111"/>
      <c r="AR249" s="126" t="str">
        <f t="shared" si="99"/>
        <v/>
      </c>
      <c r="AS249" s="126" t="str">
        <f t="shared" si="100"/>
        <v/>
      </c>
      <c r="AT249" s="127">
        <v>1960</v>
      </c>
      <c r="AU249" s="128"/>
      <c r="AV249" s="129"/>
      <c r="AW249" s="126" t="str">
        <f t="shared" si="101"/>
        <v/>
      </c>
      <c r="AX249" s="126" t="str">
        <f t="shared" si="102"/>
        <v/>
      </c>
      <c r="AY249" s="143" t="str">
        <f t="shared" si="103"/>
        <v/>
      </c>
      <c r="AZ249" s="97">
        <v>80.27</v>
      </c>
      <c r="BA249" s="68"/>
      <c r="BB249" s="68"/>
      <c r="BC249" s="68"/>
      <c r="BD249" s="68"/>
      <c r="BE249" s="15"/>
      <c r="BF249" s="5">
        <f t="shared" si="104"/>
        <v>14642</v>
      </c>
      <c r="BG249" s="42">
        <v>9360</v>
      </c>
      <c r="BH249" s="42"/>
      <c r="BI249" s="42"/>
      <c r="BJ249" s="42">
        <v>2</v>
      </c>
      <c r="BK249" s="42"/>
      <c r="BL249" s="42"/>
      <c r="BM249" s="15">
        <v>5280</v>
      </c>
    </row>
    <row r="250" spans="1:65" outlineLevel="5">
      <c r="A250" s="22">
        <f t="shared" si="106"/>
        <v>7</v>
      </c>
      <c r="B250" s="9">
        <f t="shared" si="105"/>
        <v>44770</v>
      </c>
      <c r="C250" s="207">
        <v>417359</v>
      </c>
      <c r="D250" s="64">
        <f t="shared" si="95"/>
        <v>35.299999999999997</v>
      </c>
      <c r="E250" s="12">
        <v>35</v>
      </c>
      <c r="F250" s="12">
        <v>35</v>
      </c>
      <c r="G250" s="12">
        <v>38</v>
      </c>
      <c r="H250" s="12">
        <v>35</v>
      </c>
      <c r="I250" s="12">
        <v>34</v>
      </c>
      <c r="J250" s="12">
        <v>34</v>
      </c>
      <c r="K250" s="12">
        <v>37</v>
      </c>
      <c r="L250" s="12">
        <v>34</v>
      </c>
      <c r="M250" s="74">
        <f t="shared" si="96"/>
        <v>7</v>
      </c>
      <c r="N250" s="83">
        <v>6.96</v>
      </c>
      <c r="O250" s="83">
        <v>7.01</v>
      </c>
      <c r="P250" s="83">
        <v>6.98</v>
      </c>
      <c r="Q250" s="83">
        <v>7.03</v>
      </c>
      <c r="R250" s="83">
        <v>6.97</v>
      </c>
      <c r="S250" s="83">
        <v>7.02</v>
      </c>
      <c r="T250" s="83"/>
      <c r="U250" s="83"/>
      <c r="V250" s="5" t="str">
        <f t="shared" si="97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23</v>
      </c>
      <c r="AO250" s="41">
        <v>1725</v>
      </c>
      <c r="AP250" s="110">
        <v>2.44</v>
      </c>
      <c r="AQ250" s="111">
        <v>1.61</v>
      </c>
      <c r="AR250" s="126">
        <f t="shared" si="99"/>
        <v>65.983606557377044</v>
      </c>
      <c r="AS250" s="126">
        <f t="shared" si="100"/>
        <v>34.016393442622956</v>
      </c>
      <c r="AT250" s="127">
        <v>1980</v>
      </c>
      <c r="AU250" s="128">
        <v>2.4300000000000002</v>
      </c>
      <c r="AV250" s="129">
        <v>1.17</v>
      </c>
      <c r="AW250" s="126">
        <f t="shared" si="101"/>
        <v>48.148148148148138</v>
      </c>
      <c r="AX250" s="126">
        <f t="shared" si="102"/>
        <v>51.851851851851862</v>
      </c>
      <c r="AY250" s="143">
        <f t="shared" si="103"/>
        <v>52.129547471162383</v>
      </c>
      <c r="AZ250" s="97">
        <v>79.28</v>
      </c>
      <c r="BA250" s="68"/>
      <c r="BB250" s="68"/>
      <c r="BC250" s="68"/>
      <c r="BD250" s="68"/>
      <c r="BE250" s="15"/>
      <c r="BF250" s="5">
        <f t="shared" si="104"/>
        <v>14157</v>
      </c>
      <c r="BG250" s="42">
        <v>8460</v>
      </c>
      <c r="BH250" s="42"/>
      <c r="BI250" s="42"/>
      <c r="BJ250" s="42">
        <v>7</v>
      </c>
      <c r="BK250" s="42"/>
      <c r="BL250" s="42"/>
      <c r="BM250" s="15">
        <v>5690</v>
      </c>
    </row>
    <row r="251" spans="1:65" outlineLevel="5">
      <c r="A251" s="22">
        <f t="shared" si="106"/>
        <v>7</v>
      </c>
      <c r="B251" s="9">
        <f t="shared" si="105"/>
        <v>44771</v>
      </c>
      <c r="C251" s="207">
        <v>404152</v>
      </c>
      <c r="D251" s="64">
        <f t="shared" si="95"/>
        <v>35.799999999999997</v>
      </c>
      <c r="E251" s="12">
        <v>36</v>
      </c>
      <c r="F251" s="12">
        <v>35</v>
      </c>
      <c r="G251" s="12">
        <v>39</v>
      </c>
      <c r="H251" s="12">
        <v>35</v>
      </c>
      <c r="I251" s="12">
        <v>35</v>
      </c>
      <c r="J251" s="12">
        <v>34</v>
      </c>
      <c r="K251" s="12">
        <v>38</v>
      </c>
      <c r="L251" s="12">
        <v>34</v>
      </c>
      <c r="M251" s="74" t="str">
        <f t="shared" si="96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7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25</v>
      </c>
      <c r="AO251" s="41">
        <v>1597</v>
      </c>
      <c r="AP251" s="110"/>
      <c r="AQ251" s="111"/>
      <c r="AR251" s="126" t="str">
        <f t="shared" si="99"/>
        <v/>
      </c>
      <c r="AS251" s="126" t="str">
        <f t="shared" si="100"/>
        <v/>
      </c>
      <c r="AT251" s="127">
        <v>1880</v>
      </c>
      <c r="AU251" s="128"/>
      <c r="AV251" s="129"/>
      <c r="AW251" s="126" t="str">
        <f t="shared" si="101"/>
        <v/>
      </c>
      <c r="AX251" s="126" t="str">
        <f t="shared" si="102"/>
        <v/>
      </c>
      <c r="AY251" s="143" t="str">
        <f t="shared" si="103"/>
        <v/>
      </c>
      <c r="AZ251" s="97">
        <v>80.05</v>
      </c>
      <c r="BA251" s="68"/>
      <c r="BB251" s="68"/>
      <c r="BC251" s="68"/>
      <c r="BD251" s="68"/>
      <c r="BE251" s="15"/>
      <c r="BF251" s="5">
        <f t="shared" si="104"/>
        <v>13776</v>
      </c>
      <c r="BG251" s="42">
        <v>7940</v>
      </c>
      <c r="BH251" s="42"/>
      <c r="BI251" s="42"/>
      <c r="BJ251" s="42">
        <v>416</v>
      </c>
      <c r="BK251" s="42"/>
      <c r="BL251" s="42"/>
      <c r="BM251" s="15">
        <v>5420</v>
      </c>
    </row>
    <row r="252" spans="1:65" outlineLevel="5">
      <c r="A252" s="22">
        <f t="shared" si="106"/>
        <v>7</v>
      </c>
      <c r="B252" s="9">
        <f t="shared" si="105"/>
        <v>44772</v>
      </c>
      <c r="C252" s="207">
        <v>373806</v>
      </c>
      <c r="D252" s="64">
        <f t="shared" si="95"/>
        <v>35.799999999999997</v>
      </c>
      <c r="E252" s="12">
        <v>35</v>
      </c>
      <c r="F252" s="12">
        <v>35</v>
      </c>
      <c r="G252" s="12">
        <v>39</v>
      </c>
      <c r="H252" s="12">
        <v>36</v>
      </c>
      <c r="I252" s="12">
        <v>34</v>
      </c>
      <c r="J252" s="12">
        <v>34</v>
      </c>
      <c r="K252" s="12">
        <v>38</v>
      </c>
      <c r="L252" s="12">
        <v>35</v>
      </c>
      <c r="M252" s="74" t="str">
        <f t="shared" si="96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7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26</v>
      </c>
      <c r="AO252" s="41">
        <v>1530</v>
      </c>
      <c r="AP252" s="110"/>
      <c r="AQ252" s="111"/>
      <c r="AR252" s="126" t="str">
        <f t="shared" si="99"/>
        <v/>
      </c>
      <c r="AS252" s="126" t="str">
        <f t="shared" si="100"/>
        <v/>
      </c>
      <c r="AT252" s="127">
        <v>1710</v>
      </c>
      <c r="AU252" s="128"/>
      <c r="AV252" s="129"/>
      <c r="AW252" s="126" t="str">
        <f t="shared" si="101"/>
        <v/>
      </c>
      <c r="AX252" s="126" t="str">
        <f t="shared" si="102"/>
        <v/>
      </c>
      <c r="AY252" s="143" t="str">
        <f t="shared" si="103"/>
        <v/>
      </c>
      <c r="AZ252" s="97"/>
      <c r="BA252" s="68"/>
      <c r="BB252" s="68"/>
      <c r="BC252" s="68"/>
      <c r="BD252" s="68"/>
      <c r="BE252" s="15"/>
      <c r="BF252" s="5">
        <f t="shared" si="104"/>
        <v>18090</v>
      </c>
      <c r="BG252" s="42">
        <v>12560</v>
      </c>
      <c r="BH252" s="42"/>
      <c r="BI252" s="42"/>
      <c r="BJ252" s="42">
        <v>0</v>
      </c>
      <c r="BK252" s="42"/>
      <c r="BL252" s="42"/>
      <c r="BM252" s="15">
        <v>5530</v>
      </c>
    </row>
    <row r="253" spans="1:65" ht="17.25" outlineLevel="5" thickBot="1">
      <c r="A253" s="31">
        <f t="shared" si="106"/>
        <v>7</v>
      </c>
      <c r="B253" s="32">
        <f t="shared" si="105"/>
        <v>44773</v>
      </c>
      <c r="C253" s="207">
        <v>387771</v>
      </c>
      <c r="D253" s="64">
        <f t="shared" si="95"/>
        <v>36</v>
      </c>
      <c r="E253" s="12">
        <v>36</v>
      </c>
      <c r="F253" s="12">
        <v>35</v>
      </c>
      <c r="G253" s="12">
        <v>39</v>
      </c>
      <c r="H253" s="12">
        <v>36</v>
      </c>
      <c r="I253" s="12">
        <v>35</v>
      </c>
      <c r="J253" s="12">
        <v>34</v>
      </c>
      <c r="K253" s="12">
        <v>38</v>
      </c>
      <c r="L253" s="12">
        <v>35</v>
      </c>
      <c r="M253" s="74" t="str">
        <f t="shared" si="96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7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20</v>
      </c>
      <c r="AO253" s="41">
        <v>2044</v>
      </c>
      <c r="AP253" s="110"/>
      <c r="AQ253" s="111"/>
      <c r="AR253" s="126" t="str">
        <f t="shared" si="99"/>
        <v/>
      </c>
      <c r="AS253" s="126" t="str">
        <f t="shared" si="100"/>
        <v/>
      </c>
      <c r="AT253" s="127">
        <v>2140</v>
      </c>
      <c r="AU253" s="128"/>
      <c r="AV253" s="129"/>
      <c r="AW253" s="126" t="str">
        <f t="shared" si="101"/>
        <v/>
      </c>
      <c r="AX253" s="126" t="str">
        <f t="shared" si="102"/>
        <v/>
      </c>
      <c r="AY253" s="143" t="str">
        <f t="shared" si="103"/>
        <v/>
      </c>
      <c r="AZ253" s="97"/>
      <c r="BA253" s="68"/>
      <c r="BB253" s="68"/>
      <c r="BC253" s="68"/>
      <c r="BD253" s="68"/>
      <c r="BE253" s="15"/>
      <c r="BF253" s="5">
        <f t="shared" si="104"/>
        <v>11886</v>
      </c>
      <c r="BG253" s="42">
        <v>6640</v>
      </c>
      <c r="BH253" s="42"/>
      <c r="BI253" s="42"/>
      <c r="BJ253" s="42">
        <v>0</v>
      </c>
      <c r="BK253" s="42"/>
      <c r="BL253" s="42"/>
      <c r="BM253" s="15">
        <v>5246</v>
      </c>
    </row>
    <row r="254" spans="1:65" outlineLevel="4">
      <c r="A254" s="157" t="s">
        <v>41</v>
      </c>
      <c r="B254" s="158"/>
      <c r="C254" s="50">
        <f t="shared" ref="C254:BM254" si="107">SUBTOTAL(4,C223:C253)</f>
        <v>527211</v>
      </c>
      <c r="D254" s="60">
        <f t="shared" si="107"/>
        <v>36.299999999999997</v>
      </c>
      <c r="E254" s="28">
        <f t="shared" si="107"/>
        <v>37</v>
      </c>
      <c r="F254" s="28">
        <f t="shared" si="107"/>
        <v>35</v>
      </c>
      <c r="G254" s="28">
        <f t="shared" si="107"/>
        <v>40</v>
      </c>
      <c r="H254" s="28">
        <f t="shared" si="107"/>
        <v>36</v>
      </c>
      <c r="I254" s="28">
        <f t="shared" si="107"/>
        <v>36</v>
      </c>
      <c r="J254" s="28">
        <f t="shared" si="107"/>
        <v>34</v>
      </c>
      <c r="K254" s="28">
        <f t="shared" si="107"/>
        <v>39</v>
      </c>
      <c r="L254" s="28">
        <f t="shared" si="107"/>
        <v>35</v>
      </c>
      <c r="M254" s="71">
        <f t="shared" si="107"/>
        <v>7.1</v>
      </c>
      <c r="N254" s="82">
        <f t="shared" si="107"/>
        <v>7.11</v>
      </c>
      <c r="O254" s="82">
        <f t="shared" si="107"/>
        <v>7.08</v>
      </c>
      <c r="P254" s="82">
        <f t="shared" si="107"/>
        <v>7.13</v>
      </c>
      <c r="Q254" s="82">
        <f t="shared" si="107"/>
        <v>7.25</v>
      </c>
      <c r="R254" s="82">
        <f t="shared" si="107"/>
        <v>7.23</v>
      </c>
      <c r="S254" s="82">
        <f t="shared" si="107"/>
        <v>7.11</v>
      </c>
      <c r="T254" s="82">
        <f t="shared" si="107"/>
        <v>0</v>
      </c>
      <c r="U254" s="82">
        <f t="shared" si="107"/>
        <v>0</v>
      </c>
      <c r="V254" s="29">
        <f t="shared" si="107"/>
        <v>0</v>
      </c>
      <c r="W254" s="39">
        <f t="shared" si="107"/>
        <v>0</v>
      </c>
      <c r="X254" s="39">
        <f t="shared" si="107"/>
        <v>0</v>
      </c>
      <c r="Y254" s="39">
        <f t="shared" si="107"/>
        <v>0</v>
      </c>
      <c r="Z254" s="39">
        <f t="shared" si="107"/>
        <v>0</v>
      </c>
      <c r="AA254" s="39">
        <f t="shared" si="107"/>
        <v>0</v>
      </c>
      <c r="AB254" s="39">
        <f t="shared" si="107"/>
        <v>0</v>
      </c>
      <c r="AC254" s="39">
        <f t="shared" si="107"/>
        <v>0</v>
      </c>
      <c r="AD254" s="39">
        <f t="shared" si="107"/>
        <v>0</v>
      </c>
      <c r="AE254" s="29">
        <f t="shared" si="107"/>
        <v>0</v>
      </c>
      <c r="AF254" s="39">
        <f t="shared" si="107"/>
        <v>0</v>
      </c>
      <c r="AG254" s="39">
        <f t="shared" si="107"/>
        <v>0</v>
      </c>
      <c r="AH254" s="39">
        <f t="shared" si="107"/>
        <v>0</v>
      </c>
      <c r="AI254" s="39">
        <f t="shared" si="107"/>
        <v>0</v>
      </c>
      <c r="AJ254" s="39">
        <f t="shared" si="107"/>
        <v>0</v>
      </c>
      <c r="AK254" s="39">
        <f t="shared" si="107"/>
        <v>0</v>
      </c>
      <c r="AL254" s="39">
        <f t="shared" si="107"/>
        <v>0</v>
      </c>
      <c r="AM254" s="39">
        <f t="shared" si="107"/>
        <v>0</v>
      </c>
      <c r="AN254" s="39">
        <f t="shared" si="107"/>
        <v>35</v>
      </c>
      <c r="AO254" s="39">
        <f t="shared" si="107"/>
        <v>2129</v>
      </c>
      <c r="AP254" s="104">
        <f t="shared" si="107"/>
        <v>2.4700000000000002</v>
      </c>
      <c r="AQ254" s="105">
        <f t="shared" si="107"/>
        <v>1.74</v>
      </c>
      <c r="AR254" s="106">
        <f t="shared" si="107"/>
        <v>72.5</v>
      </c>
      <c r="AS254" s="106">
        <f t="shared" si="107"/>
        <v>34.016393442622956</v>
      </c>
      <c r="AT254" s="107">
        <f t="shared" si="107"/>
        <v>2240</v>
      </c>
      <c r="AU254" s="108">
        <f t="shared" si="107"/>
        <v>2.4300000000000002</v>
      </c>
      <c r="AV254" s="109">
        <f t="shared" si="107"/>
        <v>1.28</v>
      </c>
      <c r="AW254" s="106">
        <f t="shared" si="107"/>
        <v>54.008438818565395</v>
      </c>
      <c r="AX254" s="106">
        <f t="shared" si="107"/>
        <v>51.851851851851862</v>
      </c>
      <c r="AY254" s="60">
        <f t="shared" si="107"/>
        <v>55.457133818411904</v>
      </c>
      <c r="AZ254" s="96">
        <f t="shared" si="107"/>
        <v>81.209999999999994</v>
      </c>
      <c r="BA254" s="67">
        <f t="shared" si="107"/>
        <v>57.8</v>
      </c>
      <c r="BB254" s="67">
        <f t="shared" si="107"/>
        <v>0</v>
      </c>
      <c r="BC254" s="67">
        <f t="shared" si="107"/>
        <v>0</v>
      </c>
      <c r="BD254" s="67">
        <f t="shared" si="107"/>
        <v>0</v>
      </c>
      <c r="BE254" s="27">
        <f t="shared" si="107"/>
        <v>0</v>
      </c>
      <c r="BF254" s="29">
        <f t="shared" si="107"/>
        <v>18090</v>
      </c>
      <c r="BG254" s="39">
        <f t="shared" si="107"/>
        <v>12560</v>
      </c>
      <c r="BH254" s="40">
        <f t="shared" si="107"/>
        <v>0</v>
      </c>
      <c r="BI254" s="40">
        <f t="shared" si="107"/>
        <v>0</v>
      </c>
      <c r="BJ254" s="40">
        <f t="shared" si="107"/>
        <v>7485</v>
      </c>
      <c r="BK254" s="40">
        <f t="shared" si="107"/>
        <v>0</v>
      </c>
      <c r="BL254" s="40">
        <f t="shared" si="107"/>
        <v>0</v>
      </c>
      <c r="BM254" s="27">
        <f t="shared" si="107"/>
        <v>5710</v>
      </c>
    </row>
    <row r="255" spans="1:65" outlineLevel="3">
      <c r="A255" s="187" t="s">
        <v>30</v>
      </c>
      <c r="B255" s="188"/>
      <c r="C255" s="207">
        <f t="shared" ref="C255:BM255" si="108">SUBTOTAL(5,C223:C253)</f>
        <v>353103</v>
      </c>
      <c r="D255" s="208">
        <f t="shared" si="108"/>
        <v>33.5</v>
      </c>
      <c r="E255" s="12">
        <f t="shared" si="108"/>
        <v>32</v>
      </c>
      <c r="F255" s="12">
        <f t="shared" si="108"/>
        <v>33</v>
      </c>
      <c r="G255" s="12">
        <f t="shared" si="108"/>
        <v>38</v>
      </c>
      <c r="H255" s="12">
        <f t="shared" si="108"/>
        <v>33</v>
      </c>
      <c r="I255" s="12">
        <f t="shared" si="108"/>
        <v>31</v>
      </c>
      <c r="J255" s="12">
        <f t="shared" si="108"/>
        <v>32</v>
      </c>
      <c r="K255" s="12">
        <f t="shared" si="108"/>
        <v>37</v>
      </c>
      <c r="L255" s="12">
        <f t="shared" si="108"/>
        <v>32</v>
      </c>
      <c r="M255" s="210">
        <f t="shared" si="108"/>
        <v>7</v>
      </c>
      <c r="N255" s="83">
        <f t="shared" si="108"/>
        <v>6.96</v>
      </c>
      <c r="O255" s="83">
        <f t="shared" si="108"/>
        <v>7.01</v>
      </c>
      <c r="P255" s="83">
        <f t="shared" si="108"/>
        <v>6.98</v>
      </c>
      <c r="Q255" s="83">
        <f t="shared" si="108"/>
        <v>7.02</v>
      </c>
      <c r="R255" s="83">
        <f t="shared" si="108"/>
        <v>6.97</v>
      </c>
      <c r="S255" s="83">
        <f t="shared" si="108"/>
        <v>6.97</v>
      </c>
      <c r="T255" s="83">
        <f t="shared" si="108"/>
        <v>0</v>
      </c>
      <c r="U255" s="83">
        <f t="shared" si="108"/>
        <v>0</v>
      </c>
      <c r="V255" s="212">
        <f t="shared" si="108"/>
        <v>0</v>
      </c>
      <c r="W255" s="41">
        <f t="shared" si="108"/>
        <v>0</v>
      </c>
      <c r="X255" s="41">
        <f t="shared" si="108"/>
        <v>0</v>
      </c>
      <c r="Y255" s="41">
        <f t="shared" si="108"/>
        <v>0</v>
      </c>
      <c r="Z255" s="41">
        <f t="shared" si="108"/>
        <v>0</v>
      </c>
      <c r="AA255" s="41">
        <f t="shared" si="108"/>
        <v>0</v>
      </c>
      <c r="AB255" s="41">
        <f t="shared" si="108"/>
        <v>0</v>
      </c>
      <c r="AC255" s="41">
        <f t="shared" si="108"/>
        <v>0</v>
      </c>
      <c r="AD255" s="41">
        <f t="shared" si="108"/>
        <v>0</v>
      </c>
      <c r="AE255" s="212">
        <f t="shared" si="108"/>
        <v>0</v>
      </c>
      <c r="AF255" s="41">
        <f t="shared" si="108"/>
        <v>0</v>
      </c>
      <c r="AG255" s="41">
        <f t="shared" si="108"/>
        <v>0</v>
      </c>
      <c r="AH255" s="41">
        <f t="shared" si="108"/>
        <v>0</v>
      </c>
      <c r="AI255" s="41">
        <f t="shared" si="108"/>
        <v>0</v>
      </c>
      <c r="AJ255" s="41">
        <f t="shared" si="108"/>
        <v>0</v>
      </c>
      <c r="AK255" s="41">
        <f t="shared" si="108"/>
        <v>0</v>
      </c>
      <c r="AL255" s="41">
        <f t="shared" si="108"/>
        <v>0</v>
      </c>
      <c r="AM255" s="41">
        <f t="shared" si="108"/>
        <v>0</v>
      </c>
      <c r="AN255" s="41">
        <f t="shared" si="108"/>
        <v>19</v>
      </c>
      <c r="AO255" s="41">
        <f t="shared" si="108"/>
        <v>1152</v>
      </c>
      <c r="AP255" s="110">
        <f t="shared" si="108"/>
        <v>2.37</v>
      </c>
      <c r="AQ255" s="111">
        <f t="shared" si="108"/>
        <v>1.61</v>
      </c>
      <c r="AR255" s="216">
        <f t="shared" si="108"/>
        <v>65.983606557377044</v>
      </c>
      <c r="AS255" s="216">
        <f t="shared" si="108"/>
        <v>27.5</v>
      </c>
      <c r="AT255" s="113">
        <f t="shared" si="108"/>
        <v>1240</v>
      </c>
      <c r="AU255" s="114">
        <f t="shared" si="108"/>
        <v>2.08</v>
      </c>
      <c r="AV255" s="115">
        <f t="shared" si="108"/>
        <v>1.03</v>
      </c>
      <c r="AW255" s="216">
        <f t="shared" si="108"/>
        <v>48.148148148148138</v>
      </c>
      <c r="AX255" s="216">
        <f t="shared" si="108"/>
        <v>45.991561181434605</v>
      </c>
      <c r="AY255" s="208">
        <f t="shared" si="108"/>
        <v>51.249639249639209</v>
      </c>
      <c r="AZ255" s="97">
        <f t="shared" si="108"/>
        <v>77.05</v>
      </c>
      <c r="BA255" s="68">
        <f t="shared" si="108"/>
        <v>57.8</v>
      </c>
      <c r="BB255" s="68">
        <f t="shared" si="108"/>
        <v>0</v>
      </c>
      <c r="BC255" s="68">
        <f t="shared" si="108"/>
        <v>0</v>
      </c>
      <c r="BD255" s="68">
        <f t="shared" si="108"/>
        <v>0</v>
      </c>
      <c r="BE255" s="15">
        <f t="shared" si="108"/>
        <v>0</v>
      </c>
      <c r="BF255" s="212">
        <f t="shared" si="108"/>
        <v>7560</v>
      </c>
      <c r="BG255" s="41">
        <f t="shared" si="108"/>
        <v>0</v>
      </c>
      <c r="BH255" s="42">
        <f t="shared" si="108"/>
        <v>0</v>
      </c>
      <c r="BI255" s="42">
        <f t="shared" si="108"/>
        <v>0</v>
      </c>
      <c r="BJ255" s="42">
        <f t="shared" si="108"/>
        <v>0</v>
      </c>
      <c r="BK255" s="42">
        <f t="shared" si="108"/>
        <v>0</v>
      </c>
      <c r="BL255" s="42">
        <f t="shared" si="108"/>
        <v>0</v>
      </c>
      <c r="BM255" s="15">
        <f t="shared" si="108"/>
        <v>390</v>
      </c>
    </row>
    <row r="256" spans="1:65" outlineLevel="2">
      <c r="A256" s="187" t="s">
        <v>19</v>
      </c>
      <c r="B256" s="188"/>
      <c r="C256" s="207">
        <f>IFERROR(SUBTOTAL(1,C223:C253),"")</f>
        <v>419304.25806451612</v>
      </c>
      <c r="D256" s="208">
        <f t="shared" ref="D256:BM256" si="109">IFERROR(SUBTOTAL(1,D223:D253),"")</f>
        <v>34.735483870967734</v>
      </c>
      <c r="E256" s="12">
        <f t="shared" si="109"/>
        <v>34.612903225806448</v>
      </c>
      <c r="F256" s="12">
        <f t="shared" si="109"/>
        <v>34.12903225806452</v>
      </c>
      <c r="G256" s="12">
        <f t="shared" si="109"/>
        <v>38.258064516129032</v>
      </c>
      <c r="H256" s="12">
        <f t="shared" si="109"/>
        <v>33.806451612903224</v>
      </c>
      <c r="I256" s="12">
        <f t="shared" si="109"/>
        <v>33.612903225806448</v>
      </c>
      <c r="J256" s="12">
        <f t="shared" si="109"/>
        <v>33.12903225806452</v>
      </c>
      <c r="K256" s="12">
        <f t="shared" si="109"/>
        <v>37.258064516129032</v>
      </c>
      <c r="L256" s="12">
        <f t="shared" si="109"/>
        <v>32.806451612903224</v>
      </c>
      <c r="M256" s="210">
        <f t="shared" si="109"/>
        <v>7.05</v>
      </c>
      <c r="N256" s="83">
        <f t="shared" si="109"/>
        <v>6.9975000000000005</v>
      </c>
      <c r="O256" s="83">
        <f t="shared" si="109"/>
        <v>7.0274999999999999</v>
      </c>
      <c r="P256" s="83">
        <f t="shared" si="109"/>
        <v>7.03</v>
      </c>
      <c r="Q256" s="83">
        <f t="shared" si="109"/>
        <v>7.125</v>
      </c>
      <c r="R256" s="83">
        <f t="shared" si="109"/>
        <v>7.0874999999999995</v>
      </c>
      <c r="S256" s="83">
        <f t="shared" si="109"/>
        <v>7.0350000000000001</v>
      </c>
      <c r="T256" s="83" t="str">
        <f t="shared" si="109"/>
        <v/>
      </c>
      <c r="U256" s="83" t="str">
        <f t="shared" si="109"/>
        <v/>
      </c>
      <c r="V256" s="212" t="str">
        <f t="shared" si="109"/>
        <v/>
      </c>
      <c r="W256" s="41" t="str">
        <f t="shared" si="109"/>
        <v/>
      </c>
      <c r="X256" s="41" t="str">
        <f t="shared" si="109"/>
        <v/>
      </c>
      <c r="Y256" s="41" t="str">
        <f t="shared" si="109"/>
        <v/>
      </c>
      <c r="Z256" s="41" t="str">
        <f t="shared" si="109"/>
        <v/>
      </c>
      <c r="AA256" s="41" t="str">
        <f t="shared" si="109"/>
        <v/>
      </c>
      <c r="AB256" s="41" t="str">
        <f t="shared" si="109"/>
        <v/>
      </c>
      <c r="AC256" s="41" t="str">
        <f t="shared" si="109"/>
        <v/>
      </c>
      <c r="AD256" s="41" t="str">
        <f t="shared" si="109"/>
        <v/>
      </c>
      <c r="AE256" s="212" t="str">
        <f t="shared" si="109"/>
        <v/>
      </c>
      <c r="AF256" s="41" t="str">
        <f t="shared" si="109"/>
        <v/>
      </c>
      <c r="AG256" s="41" t="str">
        <f t="shared" si="109"/>
        <v/>
      </c>
      <c r="AH256" s="41" t="str">
        <f t="shared" si="109"/>
        <v/>
      </c>
      <c r="AI256" s="41" t="str">
        <f t="shared" si="109"/>
        <v/>
      </c>
      <c r="AJ256" s="41" t="str">
        <f t="shared" si="109"/>
        <v/>
      </c>
      <c r="AK256" s="41" t="str">
        <f t="shared" si="109"/>
        <v/>
      </c>
      <c r="AL256" s="41" t="str">
        <f t="shared" si="109"/>
        <v/>
      </c>
      <c r="AM256" s="41" t="str">
        <f t="shared" si="109"/>
        <v/>
      </c>
      <c r="AN256" s="41">
        <f t="shared" si="109"/>
        <v>24.322580645161292</v>
      </c>
      <c r="AO256" s="41">
        <f t="shared" si="109"/>
        <v>1669.8064516129032</v>
      </c>
      <c r="AP256" s="110">
        <f t="shared" si="109"/>
        <v>2.42</v>
      </c>
      <c r="AQ256" s="111">
        <f t="shared" si="109"/>
        <v>1.6675000000000002</v>
      </c>
      <c r="AR256" s="216">
        <f t="shared" si="109"/>
        <v>68.937340252918119</v>
      </c>
      <c r="AS256" s="216">
        <f t="shared" si="109"/>
        <v>31.062659747081888</v>
      </c>
      <c r="AT256" s="113">
        <f t="shared" si="109"/>
        <v>1820.6451612903227</v>
      </c>
      <c r="AU256" s="114">
        <f t="shared" si="109"/>
        <v>2.3225000000000002</v>
      </c>
      <c r="AV256" s="115">
        <f t="shared" si="109"/>
        <v>1.1825000000000001</v>
      </c>
      <c r="AW256" s="216">
        <f t="shared" si="109"/>
        <v>50.885759413239185</v>
      </c>
      <c r="AX256" s="216">
        <f t="shared" si="109"/>
        <v>49.114240586760815</v>
      </c>
      <c r="AY256" s="208">
        <f t="shared" si="109"/>
        <v>53.417009104450287</v>
      </c>
      <c r="AZ256" s="97">
        <f t="shared" si="109"/>
        <v>79.589999999999989</v>
      </c>
      <c r="BA256" s="68">
        <f t="shared" si="109"/>
        <v>57.8</v>
      </c>
      <c r="BB256" s="68" t="str">
        <f t="shared" si="109"/>
        <v/>
      </c>
      <c r="BC256" s="68" t="str">
        <f t="shared" si="109"/>
        <v/>
      </c>
      <c r="BD256" s="68" t="str">
        <f t="shared" si="109"/>
        <v/>
      </c>
      <c r="BE256" s="15" t="str">
        <f>IFERROR(SUBTOTAL(1,BE223:BE253),"")</f>
        <v/>
      </c>
      <c r="BF256" s="212">
        <f t="shared" si="109"/>
        <v>11507</v>
      </c>
      <c r="BG256" s="41">
        <f t="shared" si="109"/>
        <v>3992.9032258064517</v>
      </c>
      <c r="BH256" s="42" t="str">
        <f t="shared" si="109"/>
        <v/>
      </c>
      <c r="BI256" s="42" t="str">
        <f t="shared" si="109"/>
        <v/>
      </c>
      <c r="BJ256" s="42">
        <f t="shared" si="109"/>
        <v>2410.3548387096776</v>
      </c>
      <c r="BK256" s="42" t="str">
        <f t="shared" si="109"/>
        <v/>
      </c>
      <c r="BL256" s="42" t="str">
        <f t="shared" si="109"/>
        <v/>
      </c>
      <c r="BM256" s="15">
        <f t="shared" si="109"/>
        <v>5103.7419354838712</v>
      </c>
    </row>
    <row r="257" spans="1:65" ht="17.25" outlineLevel="1" thickBot="1">
      <c r="A257" s="224" t="s">
        <v>54</v>
      </c>
      <c r="B257" s="225"/>
      <c r="C257" s="226">
        <f>SUBTOTAL(9,C223:C253)</f>
        <v>12998432</v>
      </c>
      <c r="D257" s="227"/>
      <c r="E257" s="228"/>
      <c r="F257" s="228"/>
      <c r="G257" s="228"/>
      <c r="H257" s="228"/>
      <c r="I257" s="228"/>
      <c r="J257" s="228"/>
      <c r="K257" s="228"/>
      <c r="L257" s="228"/>
      <c r="M257" s="229"/>
      <c r="N257" s="230"/>
      <c r="O257" s="230"/>
      <c r="P257" s="230"/>
      <c r="Q257" s="230"/>
      <c r="R257" s="230"/>
      <c r="S257" s="230"/>
      <c r="T257" s="230"/>
      <c r="U257" s="230"/>
      <c r="V257" s="231"/>
      <c r="W257" s="232"/>
      <c r="X257" s="232"/>
      <c r="Y257" s="232"/>
      <c r="Z257" s="232"/>
      <c r="AA257" s="232"/>
      <c r="AB257" s="232"/>
      <c r="AC257" s="232"/>
      <c r="AD257" s="232"/>
      <c r="AE257" s="231"/>
      <c r="AF257" s="232"/>
      <c r="AG257" s="232"/>
      <c r="AH257" s="232"/>
      <c r="AI257" s="232"/>
      <c r="AJ257" s="232"/>
      <c r="AK257" s="232"/>
      <c r="AL257" s="232"/>
      <c r="AM257" s="232"/>
      <c r="AN257" s="232"/>
      <c r="AO257" s="233">
        <f>SUBTOTAL(9,AO223:AO253)</f>
        <v>51764</v>
      </c>
      <c r="AP257" s="234"/>
      <c r="AQ257" s="235"/>
      <c r="AR257" s="236"/>
      <c r="AS257" s="236"/>
      <c r="AT257" s="237">
        <f>SUBTOTAL(9,AT223:AT253)</f>
        <v>56440</v>
      </c>
      <c r="AU257" s="238"/>
      <c r="AV257" s="239"/>
      <c r="AW257" s="236"/>
      <c r="AX257" s="236"/>
      <c r="AY257" s="227"/>
      <c r="AZ257" s="240"/>
      <c r="BA257" s="241"/>
      <c r="BB257" s="241"/>
      <c r="BC257" s="241"/>
      <c r="BD257" s="241"/>
      <c r="BE257" s="242">
        <f>SUBTOTAL(9,BE223:BE253)</f>
        <v>0</v>
      </c>
      <c r="BF257" s="243">
        <f t="shared" ref="BF257:BM257" si="110">SUBTOTAL(9,BF223:BF253)</f>
        <v>356717</v>
      </c>
      <c r="BG257" s="233">
        <f t="shared" si="110"/>
        <v>123780</v>
      </c>
      <c r="BH257" s="244">
        <f t="shared" si="110"/>
        <v>0</v>
      </c>
      <c r="BI257" s="244">
        <f t="shared" si="110"/>
        <v>0</v>
      </c>
      <c r="BJ257" s="244">
        <f t="shared" si="110"/>
        <v>74721</v>
      </c>
      <c r="BK257" s="244">
        <f t="shared" si="110"/>
        <v>0</v>
      </c>
      <c r="BL257" s="244">
        <f t="shared" si="110"/>
        <v>0</v>
      </c>
      <c r="BM257" s="242">
        <f t="shared" si="110"/>
        <v>158216</v>
      </c>
    </row>
    <row r="258" spans="1:65" outlineLevel="5">
      <c r="A258" s="21">
        <f t="shared" si="106"/>
        <v>8</v>
      </c>
      <c r="B258" s="33">
        <f>B253+1</f>
        <v>44774</v>
      </c>
      <c r="C258" s="207">
        <v>376467</v>
      </c>
      <c r="D258" s="64">
        <f t="shared" ref="D258:D288" si="111">IFERROR(ROUND(AVERAGE(E258:L258),1),"")</f>
        <v>36.299999999999997</v>
      </c>
      <c r="E258" s="12">
        <v>36</v>
      </c>
      <c r="F258" s="12">
        <v>36</v>
      </c>
      <c r="G258" s="12">
        <v>39</v>
      </c>
      <c r="H258" s="12">
        <v>36</v>
      </c>
      <c r="I258" s="12">
        <v>35</v>
      </c>
      <c r="J258" s="12">
        <v>35</v>
      </c>
      <c r="K258" s="12">
        <v>38</v>
      </c>
      <c r="L258" s="12">
        <v>35</v>
      </c>
      <c r="M258" s="74" t="str">
        <f t="shared" ref="M258:M288" si="112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3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4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22</v>
      </c>
      <c r="AO258" s="41">
        <v>1802</v>
      </c>
      <c r="AP258" s="110"/>
      <c r="AQ258" s="111"/>
      <c r="AR258" s="126" t="str">
        <f t="shared" ref="AR258:AR288" si="115">IFERROR(AQ258/AP258*100,"")</f>
        <v/>
      </c>
      <c r="AS258" s="126" t="str">
        <f t="shared" ref="AS258:AS288" si="116">IFERROR(100-AR258,"")</f>
        <v/>
      </c>
      <c r="AT258" s="127">
        <v>2060</v>
      </c>
      <c r="AU258" s="128"/>
      <c r="AV258" s="129"/>
      <c r="AW258" s="126" t="str">
        <f t="shared" ref="AW258:AW288" si="117">IFERROR(AV258/AU258*100,"")</f>
        <v/>
      </c>
      <c r="AX258" s="126" t="str">
        <f t="shared" ref="AX258:AX288" si="118">IFERROR(100-AW258,"")</f>
        <v/>
      </c>
      <c r="AY258" s="64" t="str">
        <f t="shared" ref="AY258:AY288" si="119">IFERROR((1-((AW258*AS258)/(AX258*AR258)))*100,"")</f>
        <v/>
      </c>
      <c r="AZ258" s="97">
        <v>78.8</v>
      </c>
      <c r="BA258" s="68"/>
      <c r="BB258" s="68"/>
      <c r="BC258" s="68"/>
      <c r="BD258" s="68"/>
      <c r="BE258" s="15"/>
      <c r="BF258" s="5">
        <f t="shared" ref="BF258:BF288" si="120">IF(SUM(BG258:BM258)=0,"",SUM(BG258:BM258))</f>
        <v>14170</v>
      </c>
      <c r="BG258" s="42">
        <v>8510</v>
      </c>
      <c r="BH258" s="42"/>
      <c r="BI258" s="42"/>
      <c r="BJ258" s="42">
        <v>0</v>
      </c>
      <c r="BK258" s="42"/>
      <c r="BL258" s="42"/>
      <c r="BM258" s="15">
        <v>5660</v>
      </c>
    </row>
    <row r="259" spans="1:65" outlineLevel="5">
      <c r="A259" s="22">
        <f t="shared" si="106"/>
        <v>8</v>
      </c>
      <c r="B259" s="9">
        <f t="shared" si="105"/>
        <v>44775</v>
      </c>
      <c r="C259" s="207">
        <v>365851</v>
      </c>
      <c r="D259" s="64">
        <f t="shared" si="111"/>
        <v>36.299999999999997</v>
      </c>
      <c r="E259" s="12">
        <v>36</v>
      </c>
      <c r="F259" s="12">
        <v>36</v>
      </c>
      <c r="G259" s="12">
        <v>39</v>
      </c>
      <c r="H259" s="12">
        <v>36</v>
      </c>
      <c r="I259" s="12">
        <v>35</v>
      </c>
      <c r="J259" s="12">
        <v>35</v>
      </c>
      <c r="K259" s="12">
        <v>38</v>
      </c>
      <c r="L259" s="12">
        <v>35</v>
      </c>
      <c r="M259" s="74" t="str">
        <f t="shared" si="112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3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26</v>
      </c>
      <c r="AO259" s="41">
        <v>1525</v>
      </c>
      <c r="AP259" s="110"/>
      <c r="AQ259" s="111"/>
      <c r="AR259" s="126" t="str">
        <f t="shared" si="115"/>
        <v/>
      </c>
      <c r="AS259" s="126" t="str">
        <f t="shared" si="116"/>
        <v/>
      </c>
      <c r="AT259" s="127">
        <v>1720</v>
      </c>
      <c r="AU259" s="128"/>
      <c r="AV259" s="129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>
        <v>79.11</v>
      </c>
      <c r="BA259" s="68"/>
      <c r="BB259" s="68"/>
      <c r="BC259" s="68"/>
      <c r="BD259" s="68"/>
      <c r="BE259" s="15"/>
      <c r="BF259" s="5">
        <f t="shared" si="120"/>
        <v>16997</v>
      </c>
      <c r="BG259" s="42">
        <v>8480</v>
      </c>
      <c r="BH259" s="42"/>
      <c r="BI259" s="42"/>
      <c r="BJ259" s="42">
        <v>4527</v>
      </c>
      <c r="BK259" s="42"/>
      <c r="BL259" s="42"/>
      <c r="BM259" s="15">
        <v>3990</v>
      </c>
    </row>
    <row r="260" spans="1:65" outlineLevel="5">
      <c r="A260" s="22">
        <f t="shared" si="106"/>
        <v>8</v>
      </c>
      <c r="B260" s="9">
        <f t="shared" si="105"/>
        <v>44776</v>
      </c>
      <c r="C260" s="207">
        <v>454777</v>
      </c>
      <c r="D260" s="64">
        <f t="shared" si="111"/>
        <v>36.799999999999997</v>
      </c>
      <c r="E260" s="12">
        <v>36</v>
      </c>
      <c r="F260" s="12">
        <v>36</v>
      </c>
      <c r="G260" s="12">
        <v>40</v>
      </c>
      <c r="H260" s="12">
        <v>37</v>
      </c>
      <c r="I260" s="12">
        <v>35</v>
      </c>
      <c r="J260" s="12">
        <v>35</v>
      </c>
      <c r="K260" s="12">
        <v>39</v>
      </c>
      <c r="L260" s="12">
        <v>36</v>
      </c>
      <c r="M260" s="74" t="str">
        <f t="shared" si="112"/>
        <v/>
      </c>
      <c r="N260" s="83"/>
      <c r="O260" s="83"/>
      <c r="P260" s="83"/>
      <c r="Q260" s="83"/>
      <c r="R260" s="83"/>
      <c r="S260" s="83"/>
      <c r="T260" s="83"/>
      <c r="U260" s="83"/>
      <c r="V260" s="5" t="str">
        <f t="shared" si="113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4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23</v>
      </c>
      <c r="AO260" s="41">
        <v>1741</v>
      </c>
      <c r="AP260" s="110"/>
      <c r="AQ260" s="111"/>
      <c r="AR260" s="126" t="str">
        <f t="shared" si="115"/>
        <v/>
      </c>
      <c r="AS260" s="126" t="str">
        <f t="shared" si="116"/>
        <v/>
      </c>
      <c r="AT260" s="127">
        <v>1930</v>
      </c>
      <c r="AU260" s="128"/>
      <c r="AV260" s="129"/>
      <c r="AW260" s="126" t="str">
        <f t="shared" si="117"/>
        <v/>
      </c>
      <c r="AX260" s="126" t="str">
        <f t="shared" si="118"/>
        <v/>
      </c>
      <c r="AY260" s="64" t="str">
        <f t="shared" si="119"/>
        <v/>
      </c>
      <c r="AZ260" s="97">
        <v>78.849999999999994</v>
      </c>
      <c r="BA260" s="68"/>
      <c r="BB260" s="68"/>
      <c r="BC260" s="68"/>
      <c r="BD260" s="68"/>
      <c r="BE260" s="15"/>
      <c r="BF260" s="5">
        <f t="shared" si="120"/>
        <v>12048</v>
      </c>
      <c r="BG260" s="42">
        <v>7570</v>
      </c>
      <c r="BH260" s="42"/>
      <c r="BI260" s="42"/>
      <c r="BJ260" s="42">
        <v>58</v>
      </c>
      <c r="BK260" s="42"/>
      <c r="BL260" s="42"/>
      <c r="BM260" s="15">
        <v>4420</v>
      </c>
    </row>
    <row r="261" spans="1:65" outlineLevel="5">
      <c r="A261" s="22">
        <f t="shared" si="106"/>
        <v>8</v>
      </c>
      <c r="B261" s="9">
        <f t="shared" si="105"/>
        <v>44777</v>
      </c>
      <c r="C261" s="207">
        <v>386879</v>
      </c>
      <c r="D261" s="64">
        <f t="shared" si="111"/>
        <v>36.5</v>
      </c>
      <c r="E261" s="12">
        <v>35</v>
      </c>
      <c r="F261" s="12">
        <v>36</v>
      </c>
      <c r="G261" s="12">
        <v>40</v>
      </c>
      <c r="H261" s="12">
        <v>37</v>
      </c>
      <c r="I261" s="12">
        <v>34</v>
      </c>
      <c r="J261" s="12">
        <v>35</v>
      </c>
      <c r="K261" s="12">
        <v>39</v>
      </c>
      <c r="L261" s="12">
        <v>36</v>
      </c>
      <c r="M261" s="74">
        <f t="shared" si="112"/>
        <v>7.1</v>
      </c>
      <c r="N261" s="83">
        <v>7.12</v>
      </c>
      <c r="O261" s="83">
        <v>7.03</v>
      </c>
      <c r="P261" s="83">
        <v>7.14</v>
      </c>
      <c r="Q261" s="83">
        <v>7.16</v>
      </c>
      <c r="R261" s="83">
        <v>6.99</v>
      </c>
      <c r="S261" s="83">
        <v>7.16</v>
      </c>
      <c r="T261" s="83"/>
      <c r="U261" s="83"/>
      <c r="V261" s="5" t="str">
        <f t="shared" si="113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23</v>
      </c>
      <c r="AO261" s="41">
        <v>1758</v>
      </c>
      <c r="AP261" s="110">
        <v>2.34</v>
      </c>
      <c r="AQ261" s="111">
        <v>1.59</v>
      </c>
      <c r="AR261" s="126">
        <f t="shared" si="115"/>
        <v>67.948717948717956</v>
      </c>
      <c r="AS261" s="126">
        <f t="shared" si="116"/>
        <v>32.051282051282044</v>
      </c>
      <c r="AT261" s="127">
        <v>1940</v>
      </c>
      <c r="AU261" s="128">
        <v>2.37</v>
      </c>
      <c r="AV261" s="129">
        <v>1.23</v>
      </c>
      <c r="AW261" s="126">
        <f t="shared" si="117"/>
        <v>51.898734177215189</v>
      </c>
      <c r="AX261" s="126">
        <f t="shared" si="118"/>
        <v>48.101265822784811</v>
      </c>
      <c r="AY261" s="64">
        <f t="shared" si="119"/>
        <v>49.106256206554136</v>
      </c>
      <c r="AZ261" s="97">
        <v>78.63</v>
      </c>
      <c r="BA261" s="68"/>
      <c r="BB261" s="68"/>
      <c r="BC261" s="68"/>
      <c r="BD261" s="68"/>
      <c r="BE261" s="15"/>
      <c r="BF261" s="5">
        <f t="shared" si="120"/>
        <v>14092</v>
      </c>
      <c r="BG261" s="42">
        <v>2370</v>
      </c>
      <c r="BH261" s="42"/>
      <c r="BI261" s="42"/>
      <c r="BJ261" s="42">
        <v>6172</v>
      </c>
      <c r="BK261" s="42"/>
      <c r="BL261" s="42"/>
      <c r="BM261" s="15">
        <v>5550</v>
      </c>
    </row>
    <row r="262" spans="1:65" outlineLevel="5">
      <c r="A262" s="22">
        <f t="shared" si="106"/>
        <v>8</v>
      </c>
      <c r="B262" s="9">
        <f t="shared" si="105"/>
        <v>44778</v>
      </c>
      <c r="C262" s="207">
        <v>394435</v>
      </c>
      <c r="D262" s="64">
        <f t="shared" si="111"/>
        <v>36.5</v>
      </c>
      <c r="E262" s="12">
        <v>35</v>
      </c>
      <c r="F262" s="12">
        <v>36</v>
      </c>
      <c r="G262" s="12">
        <v>40</v>
      </c>
      <c r="H262" s="12">
        <v>37</v>
      </c>
      <c r="I262" s="12">
        <v>34</v>
      </c>
      <c r="J262" s="12">
        <v>35</v>
      </c>
      <c r="K262" s="12">
        <v>39</v>
      </c>
      <c r="L262" s="12">
        <v>36</v>
      </c>
      <c r="M262" s="74" t="str">
        <f t="shared" si="112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3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23</v>
      </c>
      <c r="AO262" s="41">
        <v>1714</v>
      </c>
      <c r="AP262" s="110"/>
      <c r="AQ262" s="111"/>
      <c r="AR262" s="126" t="str">
        <f t="shared" si="115"/>
        <v/>
      </c>
      <c r="AS262" s="126" t="str">
        <f t="shared" si="116"/>
        <v/>
      </c>
      <c r="AT262" s="127">
        <v>1908</v>
      </c>
      <c r="AU262" s="128"/>
      <c r="AV262" s="129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>
        <v>79.540000000000006</v>
      </c>
      <c r="BA262" s="68"/>
      <c r="BB262" s="68"/>
      <c r="BC262" s="68"/>
      <c r="BD262" s="68"/>
      <c r="BE262" s="15"/>
      <c r="BF262" s="5">
        <f t="shared" si="120"/>
        <v>10020</v>
      </c>
      <c r="BG262" s="42">
        <v>0</v>
      </c>
      <c r="BH262" s="42"/>
      <c r="BI262" s="42"/>
      <c r="BJ262" s="42">
        <v>4560</v>
      </c>
      <c r="BK262" s="42"/>
      <c r="BL262" s="42"/>
      <c r="BM262" s="15">
        <v>5460</v>
      </c>
    </row>
    <row r="263" spans="1:65" outlineLevel="5">
      <c r="A263" s="22">
        <f t="shared" si="106"/>
        <v>8</v>
      </c>
      <c r="B263" s="9">
        <f t="shared" si="105"/>
        <v>44779</v>
      </c>
      <c r="C263" s="207">
        <v>357616</v>
      </c>
      <c r="D263" s="64">
        <f t="shared" si="111"/>
        <v>36.299999999999997</v>
      </c>
      <c r="E263" s="12">
        <v>35</v>
      </c>
      <c r="F263" s="12">
        <v>36</v>
      </c>
      <c r="G263" s="12">
        <v>40</v>
      </c>
      <c r="H263" s="12">
        <v>36</v>
      </c>
      <c r="I263" s="12">
        <v>34</v>
      </c>
      <c r="J263" s="12">
        <v>35</v>
      </c>
      <c r="K263" s="12">
        <v>39</v>
      </c>
      <c r="L263" s="12">
        <v>35</v>
      </c>
      <c r="M263" s="74" t="str">
        <f t="shared" si="112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3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23</v>
      </c>
      <c r="AO263" s="41">
        <v>1700</v>
      </c>
      <c r="AP263" s="110"/>
      <c r="AQ263" s="111"/>
      <c r="AR263" s="126" t="str">
        <f t="shared" si="115"/>
        <v/>
      </c>
      <c r="AS263" s="126" t="str">
        <f t="shared" si="116"/>
        <v/>
      </c>
      <c r="AT263" s="127">
        <v>1896</v>
      </c>
      <c r="AU263" s="128"/>
      <c r="AV263" s="129"/>
      <c r="AW263" s="126" t="str">
        <f t="shared" si="117"/>
        <v/>
      </c>
      <c r="AX263" s="126" t="str">
        <f t="shared" si="118"/>
        <v/>
      </c>
      <c r="AY263" s="64" t="str">
        <f t="shared" si="119"/>
        <v/>
      </c>
      <c r="AZ263" s="97"/>
      <c r="BA263" s="68"/>
      <c r="BB263" s="68"/>
      <c r="BC263" s="68"/>
      <c r="BD263" s="68"/>
      <c r="BE263" s="15"/>
      <c r="BF263" s="5">
        <f t="shared" si="120"/>
        <v>10260</v>
      </c>
      <c r="BG263" s="42">
        <v>0</v>
      </c>
      <c r="BH263" s="42"/>
      <c r="BI263" s="42"/>
      <c r="BJ263" s="42">
        <v>4830</v>
      </c>
      <c r="BK263" s="42"/>
      <c r="BL263" s="42"/>
      <c r="BM263" s="15">
        <v>5430</v>
      </c>
    </row>
    <row r="264" spans="1:65" outlineLevel="5">
      <c r="A264" s="22">
        <f t="shared" si="106"/>
        <v>8</v>
      </c>
      <c r="B264" s="9">
        <f t="shared" si="105"/>
        <v>44780</v>
      </c>
      <c r="C264" s="207">
        <v>333692</v>
      </c>
      <c r="D264" s="64">
        <f t="shared" si="111"/>
        <v>35.799999999999997</v>
      </c>
      <c r="E264" s="12">
        <v>34</v>
      </c>
      <c r="F264" s="12">
        <v>36</v>
      </c>
      <c r="G264" s="12">
        <v>39</v>
      </c>
      <c r="H264" s="12">
        <v>36</v>
      </c>
      <c r="I264" s="12">
        <v>33</v>
      </c>
      <c r="J264" s="12">
        <v>35</v>
      </c>
      <c r="K264" s="12">
        <v>38</v>
      </c>
      <c r="L264" s="12">
        <v>35</v>
      </c>
      <c r="M264" s="74" t="str">
        <f t="shared" si="112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3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22</v>
      </c>
      <c r="AO264" s="41">
        <v>1803</v>
      </c>
      <c r="AP264" s="110"/>
      <c r="AQ264" s="111"/>
      <c r="AR264" s="126" t="str">
        <f t="shared" si="115"/>
        <v/>
      </c>
      <c r="AS264" s="126" t="str">
        <f t="shared" si="116"/>
        <v/>
      </c>
      <c r="AT264" s="127">
        <v>1898</v>
      </c>
      <c r="AU264" s="128"/>
      <c r="AV264" s="129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/>
      <c r="BA264" s="68"/>
      <c r="BB264" s="68"/>
      <c r="BC264" s="68"/>
      <c r="BD264" s="68"/>
      <c r="BE264" s="15"/>
      <c r="BF264" s="5">
        <f t="shared" si="120"/>
        <v>9834</v>
      </c>
      <c r="BG264" s="42">
        <v>0</v>
      </c>
      <c r="BH264" s="42"/>
      <c r="BI264" s="42"/>
      <c r="BJ264" s="42">
        <v>4334</v>
      </c>
      <c r="BK264" s="42"/>
      <c r="BL264" s="42"/>
      <c r="BM264" s="15">
        <v>5500</v>
      </c>
    </row>
    <row r="265" spans="1:65" outlineLevel="5">
      <c r="A265" s="22">
        <f t="shared" si="106"/>
        <v>8</v>
      </c>
      <c r="B265" s="9">
        <f t="shared" si="105"/>
        <v>44781</v>
      </c>
      <c r="C265" s="207">
        <v>361917</v>
      </c>
      <c r="D265" s="64">
        <f t="shared" si="111"/>
        <v>36</v>
      </c>
      <c r="E265" s="12">
        <v>35</v>
      </c>
      <c r="F265" s="12">
        <v>36</v>
      </c>
      <c r="G265" s="12">
        <v>39</v>
      </c>
      <c r="H265" s="12">
        <v>36</v>
      </c>
      <c r="I265" s="12">
        <v>34</v>
      </c>
      <c r="J265" s="12">
        <v>35</v>
      </c>
      <c r="K265" s="12">
        <v>38</v>
      </c>
      <c r="L265" s="12">
        <v>35</v>
      </c>
      <c r="M265" s="74" t="str">
        <f t="shared" si="112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3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4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25</v>
      </c>
      <c r="AO265" s="41">
        <v>1619</v>
      </c>
      <c r="AP265" s="110"/>
      <c r="AQ265" s="111"/>
      <c r="AR265" s="126" t="str">
        <f t="shared" si="115"/>
        <v/>
      </c>
      <c r="AS265" s="126" t="str">
        <f t="shared" si="116"/>
        <v/>
      </c>
      <c r="AT265" s="127">
        <v>1900</v>
      </c>
      <c r="AU265" s="128"/>
      <c r="AV265" s="129"/>
      <c r="AW265" s="126" t="str">
        <f t="shared" si="117"/>
        <v/>
      </c>
      <c r="AX265" s="126" t="str">
        <f t="shared" si="118"/>
        <v/>
      </c>
      <c r="AY265" s="64" t="str">
        <f t="shared" si="119"/>
        <v/>
      </c>
      <c r="AZ265" s="97">
        <v>80.27</v>
      </c>
      <c r="BA265" s="68"/>
      <c r="BB265" s="68"/>
      <c r="BC265" s="68"/>
      <c r="BD265" s="68"/>
      <c r="BE265" s="15"/>
      <c r="BF265" s="5">
        <f t="shared" si="120"/>
        <v>8623</v>
      </c>
      <c r="BG265" s="42">
        <v>0</v>
      </c>
      <c r="BH265" s="42"/>
      <c r="BI265" s="42"/>
      <c r="BJ265" s="42">
        <v>3153</v>
      </c>
      <c r="BK265" s="42"/>
      <c r="BL265" s="42"/>
      <c r="BM265" s="15">
        <v>5470</v>
      </c>
    </row>
    <row r="266" spans="1:65" outlineLevel="5">
      <c r="A266" s="22">
        <f t="shared" si="106"/>
        <v>8</v>
      </c>
      <c r="B266" s="9">
        <f t="shared" si="105"/>
        <v>44782</v>
      </c>
      <c r="C266" s="207">
        <v>370042</v>
      </c>
      <c r="D266" s="64">
        <f t="shared" si="111"/>
        <v>35.799999999999997</v>
      </c>
      <c r="E266" s="12">
        <v>34</v>
      </c>
      <c r="F266" s="12">
        <v>36</v>
      </c>
      <c r="G266" s="12">
        <v>39</v>
      </c>
      <c r="H266" s="12">
        <v>36</v>
      </c>
      <c r="I266" s="12">
        <v>33</v>
      </c>
      <c r="J266" s="12">
        <v>35</v>
      </c>
      <c r="K266" s="12">
        <v>38</v>
      </c>
      <c r="L266" s="12">
        <v>35</v>
      </c>
      <c r="M266" s="74" t="str">
        <f t="shared" si="112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3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24</v>
      </c>
      <c r="AO266" s="41">
        <v>1630</v>
      </c>
      <c r="AP266" s="110"/>
      <c r="AQ266" s="111"/>
      <c r="AR266" s="126" t="str">
        <f t="shared" si="115"/>
        <v/>
      </c>
      <c r="AS266" s="126" t="str">
        <f t="shared" si="116"/>
        <v/>
      </c>
      <c r="AT266" s="127">
        <v>1900</v>
      </c>
      <c r="AU266" s="128"/>
      <c r="AV266" s="129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>
        <v>80.11</v>
      </c>
      <c r="BA266" s="68"/>
      <c r="BB266" s="68"/>
      <c r="BC266" s="68"/>
      <c r="BD266" s="68"/>
      <c r="BE266" s="15"/>
      <c r="BF266" s="5">
        <f t="shared" si="120"/>
        <v>8639</v>
      </c>
      <c r="BG266" s="42">
        <v>0</v>
      </c>
      <c r="BH266" s="42"/>
      <c r="BI266" s="42"/>
      <c r="BJ266" s="42">
        <v>3139</v>
      </c>
      <c r="BK266" s="42"/>
      <c r="BL266" s="42"/>
      <c r="BM266" s="15">
        <v>5500</v>
      </c>
    </row>
    <row r="267" spans="1:65" outlineLevel="5">
      <c r="A267" s="22">
        <f t="shared" si="106"/>
        <v>8</v>
      </c>
      <c r="B267" s="9">
        <f t="shared" si="105"/>
        <v>44783</v>
      </c>
      <c r="C267" s="207">
        <v>389591</v>
      </c>
      <c r="D267" s="64">
        <f t="shared" si="111"/>
        <v>35.799999999999997</v>
      </c>
      <c r="E267" s="12">
        <v>34</v>
      </c>
      <c r="F267" s="12">
        <v>36</v>
      </c>
      <c r="G267" s="12">
        <v>39</v>
      </c>
      <c r="H267" s="12">
        <v>36</v>
      </c>
      <c r="I267" s="12">
        <v>33</v>
      </c>
      <c r="J267" s="12">
        <v>35</v>
      </c>
      <c r="K267" s="12">
        <v>38</v>
      </c>
      <c r="L267" s="12">
        <v>35</v>
      </c>
      <c r="M267" s="74" t="str">
        <f t="shared" si="112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3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4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24</v>
      </c>
      <c r="AO267" s="41">
        <v>1679</v>
      </c>
      <c r="AP267" s="110"/>
      <c r="AQ267" s="111"/>
      <c r="AR267" s="126" t="str">
        <f t="shared" si="115"/>
        <v/>
      </c>
      <c r="AS267" s="126" t="str">
        <f t="shared" si="116"/>
        <v/>
      </c>
      <c r="AT267" s="127">
        <v>1900</v>
      </c>
      <c r="AU267" s="128"/>
      <c r="AV267" s="129"/>
      <c r="AW267" s="126" t="str">
        <f t="shared" si="117"/>
        <v/>
      </c>
      <c r="AX267" s="126" t="str">
        <f t="shared" si="118"/>
        <v/>
      </c>
      <c r="AY267" s="64" t="str">
        <f t="shared" si="119"/>
        <v/>
      </c>
      <c r="AZ267" s="97">
        <v>79.569999999999993</v>
      </c>
      <c r="BA267" s="68"/>
      <c r="BB267" s="68"/>
      <c r="BC267" s="68"/>
      <c r="BD267" s="68"/>
      <c r="BE267" s="15"/>
      <c r="BF267" s="5">
        <f t="shared" si="120"/>
        <v>11423</v>
      </c>
      <c r="BG267" s="42">
        <v>350</v>
      </c>
      <c r="BH267" s="42"/>
      <c r="BI267" s="42"/>
      <c r="BJ267" s="42">
        <v>5833</v>
      </c>
      <c r="BK267" s="42"/>
      <c r="BL267" s="42"/>
      <c r="BM267" s="15">
        <v>5240</v>
      </c>
    </row>
    <row r="268" spans="1:65" outlineLevel="5">
      <c r="A268" s="22">
        <f t="shared" si="106"/>
        <v>8</v>
      </c>
      <c r="B268" s="9">
        <f t="shared" si="105"/>
        <v>44784</v>
      </c>
      <c r="C268" s="207">
        <v>391446</v>
      </c>
      <c r="D268" s="64">
        <f t="shared" si="111"/>
        <v>36</v>
      </c>
      <c r="E268" s="12">
        <v>35</v>
      </c>
      <c r="F268" s="12">
        <v>36</v>
      </c>
      <c r="G268" s="12">
        <v>39</v>
      </c>
      <c r="H268" s="12">
        <v>36</v>
      </c>
      <c r="I268" s="12">
        <v>34</v>
      </c>
      <c r="J268" s="12">
        <v>35</v>
      </c>
      <c r="K268" s="12">
        <v>38</v>
      </c>
      <c r="L268" s="12">
        <v>35</v>
      </c>
      <c r="M268" s="74">
        <f t="shared" si="112"/>
        <v>6.9</v>
      </c>
      <c r="N268" s="83">
        <v>6.85</v>
      </c>
      <c r="O268" s="83">
        <v>6.9</v>
      </c>
      <c r="P268" s="83">
        <v>6.91</v>
      </c>
      <c r="Q268" s="83">
        <v>6.97</v>
      </c>
      <c r="R268" s="83">
        <v>6.99</v>
      </c>
      <c r="S268" s="83">
        <v>6.98</v>
      </c>
      <c r="T268" s="83"/>
      <c r="U268" s="83"/>
      <c r="V268" s="5" t="str">
        <f t="shared" si="113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4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23</v>
      </c>
      <c r="AO268" s="41">
        <v>1730</v>
      </c>
      <c r="AP268" s="110">
        <v>2.3199999999999998</v>
      </c>
      <c r="AQ268" s="111">
        <v>1.55</v>
      </c>
      <c r="AR268" s="126">
        <f t="shared" si="115"/>
        <v>66.810344827586206</v>
      </c>
      <c r="AS268" s="126">
        <f t="shared" si="116"/>
        <v>33.189655172413794</v>
      </c>
      <c r="AT268" s="127">
        <v>1900</v>
      </c>
      <c r="AU268" s="128">
        <v>2.37</v>
      </c>
      <c r="AV268" s="129">
        <v>1.19</v>
      </c>
      <c r="AW268" s="126">
        <f t="shared" si="117"/>
        <v>50.210970464135016</v>
      </c>
      <c r="AX268" s="126">
        <f t="shared" si="118"/>
        <v>49.789029535864984</v>
      </c>
      <c r="AY268" s="64">
        <f t="shared" si="119"/>
        <v>49.901585565882996</v>
      </c>
      <c r="AZ268" s="97">
        <v>77.66</v>
      </c>
      <c r="BA268" s="68"/>
      <c r="BB268" s="68"/>
      <c r="BC268" s="68"/>
      <c r="BD268" s="68"/>
      <c r="BE268" s="15"/>
      <c r="BF268" s="5">
        <f t="shared" si="120"/>
        <v>9973</v>
      </c>
      <c r="BG268" s="42">
        <v>1190</v>
      </c>
      <c r="BH268" s="42"/>
      <c r="BI268" s="42"/>
      <c r="BJ268" s="42">
        <v>3433</v>
      </c>
      <c r="BK268" s="42"/>
      <c r="BL268" s="42"/>
      <c r="BM268" s="15">
        <v>5350</v>
      </c>
    </row>
    <row r="269" spans="1:65" outlineLevel="5">
      <c r="A269" s="22">
        <f t="shared" si="106"/>
        <v>8</v>
      </c>
      <c r="B269" s="9">
        <f t="shared" si="105"/>
        <v>44785</v>
      </c>
      <c r="C269" s="207">
        <v>415682</v>
      </c>
      <c r="D269" s="64">
        <f t="shared" si="111"/>
        <v>36.299999999999997</v>
      </c>
      <c r="E269" s="12">
        <v>36</v>
      </c>
      <c r="F269" s="12">
        <v>36</v>
      </c>
      <c r="G269" s="12">
        <v>39</v>
      </c>
      <c r="H269" s="12">
        <v>36</v>
      </c>
      <c r="I269" s="12">
        <v>35</v>
      </c>
      <c r="J269" s="12">
        <v>35</v>
      </c>
      <c r="K269" s="12">
        <v>38</v>
      </c>
      <c r="L269" s="12">
        <v>35</v>
      </c>
      <c r="M269" s="74" t="str">
        <f t="shared" si="112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3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23</v>
      </c>
      <c r="AO269" s="41">
        <v>1723</v>
      </c>
      <c r="AP269" s="110"/>
      <c r="AQ269" s="111"/>
      <c r="AR269" s="126" t="str">
        <f t="shared" si="115"/>
        <v/>
      </c>
      <c r="AS269" s="126" t="str">
        <f t="shared" si="116"/>
        <v/>
      </c>
      <c r="AT269" s="127">
        <v>1910</v>
      </c>
      <c r="AU269" s="128"/>
      <c r="AV269" s="129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>
        <v>77.53</v>
      </c>
      <c r="BA269" s="68"/>
      <c r="BB269" s="68"/>
      <c r="BC269" s="68"/>
      <c r="BD269" s="68"/>
      <c r="BE269" s="15"/>
      <c r="BF269" s="5">
        <f t="shared" si="120"/>
        <v>10941</v>
      </c>
      <c r="BG269" s="42">
        <v>290</v>
      </c>
      <c r="BH269" s="42"/>
      <c r="BI269" s="42"/>
      <c r="BJ269" s="42">
        <v>5231</v>
      </c>
      <c r="BK269" s="42"/>
      <c r="BL269" s="42"/>
      <c r="BM269" s="15">
        <v>5420</v>
      </c>
    </row>
    <row r="270" spans="1:65" outlineLevel="5">
      <c r="A270" s="22">
        <f t="shared" si="106"/>
        <v>8</v>
      </c>
      <c r="B270" s="9">
        <f t="shared" si="105"/>
        <v>44786</v>
      </c>
      <c r="C270" s="207">
        <v>376422</v>
      </c>
      <c r="D270" s="64">
        <f t="shared" si="111"/>
        <v>36</v>
      </c>
      <c r="E270" s="12">
        <v>35</v>
      </c>
      <c r="F270" s="12">
        <v>36</v>
      </c>
      <c r="G270" s="12">
        <v>39</v>
      </c>
      <c r="H270" s="12">
        <v>36</v>
      </c>
      <c r="I270" s="12">
        <v>34</v>
      </c>
      <c r="J270" s="12">
        <v>35</v>
      </c>
      <c r="K270" s="12">
        <v>38</v>
      </c>
      <c r="L270" s="12">
        <v>35</v>
      </c>
      <c r="M270" s="74" t="str">
        <f t="shared" si="112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3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4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26</v>
      </c>
      <c r="AO270" s="41">
        <v>1505</v>
      </c>
      <c r="AP270" s="110"/>
      <c r="AQ270" s="111"/>
      <c r="AR270" s="126" t="str">
        <f t="shared" si="115"/>
        <v/>
      </c>
      <c r="AS270" s="126" t="str">
        <f t="shared" si="116"/>
        <v/>
      </c>
      <c r="AT270" s="127">
        <v>1830</v>
      </c>
      <c r="AU270" s="128"/>
      <c r="AV270" s="129"/>
      <c r="AW270" s="126" t="str">
        <f t="shared" si="117"/>
        <v/>
      </c>
      <c r="AX270" s="126" t="str">
        <f t="shared" si="118"/>
        <v/>
      </c>
      <c r="AY270" s="64" t="str">
        <f t="shared" si="119"/>
        <v/>
      </c>
      <c r="AZ270" s="97"/>
      <c r="BA270" s="68"/>
      <c r="BB270" s="68"/>
      <c r="BC270" s="68"/>
      <c r="BD270" s="68"/>
      <c r="BE270" s="15"/>
      <c r="BF270" s="5">
        <f t="shared" si="120"/>
        <v>10158</v>
      </c>
      <c r="BG270" s="42">
        <v>0</v>
      </c>
      <c r="BH270" s="42"/>
      <c r="BI270" s="42"/>
      <c r="BJ270" s="42">
        <v>4818</v>
      </c>
      <c r="BK270" s="42"/>
      <c r="BL270" s="42"/>
      <c r="BM270" s="15">
        <v>5340</v>
      </c>
    </row>
    <row r="271" spans="1:65" outlineLevel="5">
      <c r="A271" s="22">
        <f t="shared" si="106"/>
        <v>8</v>
      </c>
      <c r="B271" s="9">
        <f t="shared" si="105"/>
        <v>44787</v>
      </c>
      <c r="C271" s="207">
        <v>337058</v>
      </c>
      <c r="D271" s="64">
        <f t="shared" si="111"/>
        <v>36</v>
      </c>
      <c r="E271" s="12">
        <v>35</v>
      </c>
      <c r="F271" s="12">
        <v>36</v>
      </c>
      <c r="G271" s="12">
        <v>39</v>
      </c>
      <c r="H271" s="12">
        <v>36</v>
      </c>
      <c r="I271" s="12">
        <v>34</v>
      </c>
      <c r="J271" s="12">
        <v>35</v>
      </c>
      <c r="K271" s="12">
        <v>38</v>
      </c>
      <c r="L271" s="12">
        <v>35</v>
      </c>
      <c r="M271" s="74" t="str">
        <f t="shared" si="112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3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22</v>
      </c>
      <c r="AO271" s="41">
        <v>1835</v>
      </c>
      <c r="AP271" s="110"/>
      <c r="AQ271" s="111"/>
      <c r="AR271" s="126" t="str">
        <f t="shared" si="115"/>
        <v/>
      </c>
      <c r="AS271" s="126" t="str">
        <f t="shared" si="116"/>
        <v/>
      </c>
      <c r="AT271" s="127">
        <v>1870</v>
      </c>
      <c r="AU271" s="128"/>
      <c r="AV271" s="129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/>
      <c r="BA271" s="68"/>
      <c r="BB271" s="68"/>
      <c r="BC271" s="68"/>
      <c r="BD271" s="68"/>
      <c r="BE271" s="15"/>
      <c r="BF271" s="5">
        <f t="shared" si="120"/>
        <v>8515</v>
      </c>
      <c r="BG271" s="42">
        <v>0</v>
      </c>
      <c r="BH271" s="42"/>
      <c r="BI271" s="42"/>
      <c r="BJ271" s="42">
        <v>3135</v>
      </c>
      <c r="BK271" s="42"/>
      <c r="BL271" s="42"/>
      <c r="BM271" s="15">
        <v>5380</v>
      </c>
    </row>
    <row r="272" spans="1:65" outlineLevel="5">
      <c r="A272" s="22">
        <f t="shared" si="106"/>
        <v>8</v>
      </c>
      <c r="B272" s="9">
        <f t="shared" si="105"/>
        <v>44788</v>
      </c>
      <c r="C272" s="207">
        <v>345923</v>
      </c>
      <c r="D272" s="64">
        <f t="shared" si="111"/>
        <v>35.799999999999997</v>
      </c>
      <c r="E272" s="12">
        <v>34</v>
      </c>
      <c r="F272" s="12">
        <v>36</v>
      </c>
      <c r="G272" s="12">
        <v>39</v>
      </c>
      <c r="H272" s="12">
        <v>36</v>
      </c>
      <c r="I272" s="12">
        <v>33</v>
      </c>
      <c r="J272" s="12">
        <v>35</v>
      </c>
      <c r="K272" s="12">
        <v>38</v>
      </c>
      <c r="L272" s="12">
        <v>35</v>
      </c>
      <c r="M272" s="74" t="str">
        <f t="shared" si="112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3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25</v>
      </c>
      <c r="AO272" s="41">
        <v>1588</v>
      </c>
      <c r="AP272" s="110"/>
      <c r="AQ272" s="111"/>
      <c r="AR272" s="126" t="str">
        <f t="shared" si="115"/>
        <v/>
      </c>
      <c r="AS272" s="126" t="str">
        <f t="shared" si="116"/>
        <v/>
      </c>
      <c r="AT272" s="127">
        <v>1890</v>
      </c>
      <c r="AU272" s="128"/>
      <c r="AV272" s="129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/>
      <c r="BA272" s="68"/>
      <c r="BB272" s="68"/>
      <c r="BC272" s="68"/>
      <c r="BD272" s="68"/>
      <c r="BE272" s="15"/>
      <c r="BF272" s="5">
        <f t="shared" si="120"/>
        <v>8497</v>
      </c>
      <c r="BG272" s="42">
        <v>0</v>
      </c>
      <c r="BH272" s="42"/>
      <c r="BI272" s="42"/>
      <c r="BJ272" s="42">
        <v>3127</v>
      </c>
      <c r="BK272" s="42"/>
      <c r="BL272" s="42"/>
      <c r="BM272" s="15">
        <v>5370</v>
      </c>
    </row>
    <row r="273" spans="1:65" outlineLevel="5">
      <c r="A273" s="22">
        <f t="shared" si="106"/>
        <v>8</v>
      </c>
      <c r="B273" s="9">
        <f t="shared" si="105"/>
        <v>44789</v>
      </c>
      <c r="C273" s="207">
        <v>453059</v>
      </c>
      <c r="D273" s="64">
        <f t="shared" si="111"/>
        <v>35.5</v>
      </c>
      <c r="E273" s="12">
        <v>35</v>
      </c>
      <c r="F273" s="12">
        <v>35</v>
      </c>
      <c r="G273" s="12">
        <v>39</v>
      </c>
      <c r="H273" s="12">
        <v>35</v>
      </c>
      <c r="I273" s="12">
        <v>34</v>
      </c>
      <c r="J273" s="12">
        <v>34</v>
      </c>
      <c r="K273" s="12">
        <v>38</v>
      </c>
      <c r="L273" s="12">
        <v>34</v>
      </c>
      <c r="M273" s="74" t="str">
        <f t="shared" si="112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3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23</v>
      </c>
      <c r="AO273" s="41">
        <v>1703</v>
      </c>
      <c r="AP273" s="110"/>
      <c r="AQ273" s="111"/>
      <c r="AR273" s="126" t="str">
        <f t="shared" si="115"/>
        <v/>
      </c>
      <c r="AS273" s="126" t="str">
        <f t="shared" si="116"/>
        <v/>
      </c>
      <c r="AT273" s="127">
        <v>1880</v>
      </c>
      <c r="AU273" s="128"/>
      <c r="AV273" s="129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>
        <v>77.260000000000005</v>
      </c>
      <c r="BA273" s="68"/>
      <c r="BB273" s="68"/>
      <c r="BC273" s="68"/>
      <c r="BD273" s="68"/>
      <c r="BE273" s="15"/>
      <c r="BF273" s="5">
        <f t="shared" si="120"/>
        <v>8322</v>
      </c>
      <c r="BG273" s="42">
        <v>0</v>
      </c>
      <c r="BH273" s="42"/>
      <c r="BI273" s="42"/>
      <c r="BJ273" s="42">
        <v>3012</v>
      </c>
      <c r="BK273" s="42"/>
      <c r="BL273" s="42"/>
      <c r="BM273" s="15">
        <v>5310</v>
      </c>
    </row>
    <row r="274" spans="1:65" outlineLevel="5">
      <c r="A274" s="22">
        <f t="shared" si="106"/>
        <v>8</v>
      </c>
      <c r="B274" s="9">
        <f t="shared" si="105"/>
        <v>44790</v>
      </c>
      <c r="C274" s="207">
        <v>563456</v>
      </c>
      <c r="D274" s="64">
        <f t="shared" si="111"/>
        <v>35</v>
      </c>
      <c r="E274" s="12">
        <v>35</v>
      </c>
      <c r="F274" s="12">
        <v>35</v>
      </c>
      <c r="G274" s="12">
        <v>38</v>
      </c>
      <c r="H274" s="12">
        <v>34</v>
      </c>
      <c r="I274" s="12">
        <v>34</v>
      </c>
      <c r="J274" s="12">
        <v>34</v>
      </c>
      <c r="K274" s="12">
        <v>37</v>
      </c>
      <c r="L274" s="12">
        <v>33</v>
      </c>
      <c r="M274" s="74" t="str">
        <f t="shared" si="112"/>
        <v/>
      </c>
      <c r="N274" s="83"/>
      <c r="O274" s="83"/>
      <c r="P274" s="83"/>
      <c r="Q274" s="83"/>
      <c r="R274" s="83"/>
      <c r="S274" s="83"/>
      <c r="T274" s="83"/>
      <c r="U274" s="83"/>
      <c r="V274" s="5" t="str">
        <f t="shared" si="113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4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24</v>
      </c>
      <c r="AO274" s="41">
        <v>1676</v>
      </c>
      <c r="AP274" s="110"/>
      <c r="AQ274" s="111"/>
      <c r="AR274" s="126" t="str">
        <f t="shared" si="115"/>
        <v/>
      </c>
      <c r="AS274" s="126" t="str">
        <f t="shared" si="116"/>
        <v/>
      </c>
      <c r="AT274" s="127">
        <v>1990</v>
      </c>
      <c r="AU274" s="128"/>
      <c r="AV274" s="129"/>
      <c r="AW274" s="126" t="str">
        <f t="shared" si="117"/>
        <v/>
      </c>
      <c r="AX274" s="126" t="str">
        <f t="shared" si="118"/>
        <v/>
      </c>
      <c r="AY274" s="64" t="str">
        <f t="shared" si="119"/>
        <v/>
      </c>
      <c r="AZ274" s="97">
        <v>77.12</v>
      </c>
      <c r="BA274" s="68"/>
      <c r="BB274" s="68"/>
      <c r="BC274" s="68"/>
      <c r="BD274" s="68"/>
      <c r="BE274" s="15"/>
      <c r="BF274" s="5">
        <f t="shared" si="120"/>
        <v>10734</v>
      </c>
      <c r="BG274" s="42">
        <v>0</v>
      </c>
      <c r="BH274" s="42"/>
      <c r="BI274" s="42"/>
      <c r="BJ274" s="42">
        <v>5664</v>
      </c>
      <c r="BK274" s="42"/>
      <c r="BL274" s="42"/>
      <c r="BM274" s="15">
        <v>5070</v>
      </c>
    </row>
    <row r="275" spans="1:65" outlineLevel="5">
      <c r="A275" s="22">
        <f t="shared" si="106"/>
        <v>8</v>
      </c>
      <c r="B275" s="9">
        <f t="shared" si="105"/>
        <v>44791</v>
      </c>
      <c r="C275" s="207">
        <v>471518</v>
      </c>
      <c r="D275" s="64">
        <f t="shared" si="111"/>
        <v>35</v>
      </c>
      <c r="E275" s="12">
        <v>35</v>
      </c>
      <c r="F275" s="12">
        <v>35</v>
      </c>
      <c r="G275" s="12">
        <v>38</v>
      </c>
      <c r="H275" s="12">
        <v>34</v>
      </c>
      <c r="I275" s="12">
        <v>34</v>
      </c>
      <c r="J275" s="12">
        <v>34</v>
      </c>
      <c r="K275" s="12">
        <v>37</v>
      </c>
      <c r="L275" s="12">
        <v>33</v>
      </c>
      <c r="M275" s="74">
        <f t="shared" si="112"/>
        <v>6.9</v>
      </c>
      <c r="N275" s="83">
        <v>6.99</v>
      </c>
      <c r="O275" s="83">
        <v>6.87</v>
      </c>
      <c r="P275" s="83">
        <v>6.91</v>
      </c>
      <c r="Q275" s="83">
        <v>6.98</v>
      </c>
      <c r="R275" s="83">
        <v>6.91</v>
      </c>
      <c r="S275" s="83">
        <v>7.02</v>
      </c>
      <c r="T275" s="83"/>
      <c r="U275" s="83"/>
      <c r="V275" s="5" t="str">
        <f t="shared" si="113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22</v>
      </c>
      <c r="AO275" s="41">
        <v>1833</v>
      </c>
      <c r="AP275" s="110">
        <v>2.42</v>
      </c>
      <c r="AQ275" s="111">
        <v>1.61</v>
      </c>
      <c r="AR275" s="126">
        <f t="shared" si="115"/>
        <v>66.528925619834709</v>
      </c>
      <c r="AS275" s="126">
        <f t="shared" si="116"/>
        <v>33.471074380165291</v>
      </c>
      <c r="AT275" s="127">
        <v>1950</v>
      </c>
      <c r="AU275" s="128">
        <v>2.29</v>
      </c>
      <c r="AV275" s="129">
        <v>1.1100000000000001</v>
      </c>
      <c r="AW275" s="126">
        <f t="shared" si="117"/>
        <v>48.471615720524021</v>
      </c>
      <c r="AX275" s="126">
        <f t="shared" si="118"/>
        <v>51.528384279475979</v>
      </c>
      <c r="AY275" s="64">
        <f t="shared" si="119"/>
        <v>52.673965680597945</v>
      </c>
      <c r="AZ275" s="97">
        <v>77.73</v>
      </c>
      <c r="BA275" s="68"/>
      <c r="BB275" s="68"/>
      <c r="BC275" s="68"/>
      <c r="BD275" s="68"/>
      <c r="BE275" s="15"/>
      <c r="BF275" s="5">
        <f t="shared" si="120"/>
        <v>11056</v>
      </c>
      <c r="BG275" s="42">
        <v>850</v>
      </c>
      <c r="BH275" s="42"/>
      <c r="BI275" s="42"/>
      <c r="BJ275" s="42">
        <v>7056</v>
      </c>
      <c r="BK275" s="42"/>
      <c r="BL275" s="42"/>
      <c r="BM275" s="15">
        <v>3150</v>
      </c>
    </row>
    <row r="276" spans="1:65" outlineLevel="5">
      <c r="A276" s="22">
        <f t="shared" si="106"/>
        <v>8</v>
      </c>
      <c r="B276" s="9">
        <f t="shared" si="105"/>
        <v>44792</v>
      </c>
      <c r="C276" s="207">
        <v>431065</v>
      </c>
      <c r="D276" s="64">
        <f t="shared" si="111"/>
        <v>35.299999999999997</v>
      </c>
      <c r="E276" s="12">
        <v>36</v>
      </c>
      <c r="F276" s="12">
        <v>35</v>
      </c>
      <c r="G276" s="12">
        <v>38</v>
      </c>
      <c r="H276" s="12">
        <v>34</v>
      </c>
      <c r="I276" s="12">
        <v>35</v>
      </c>
      <c r="J276" s="12">
        <v>34</v>
      </c>
      <c r="K276" s="12">
        <v>37</v>
      </c>
      <c r="L276" s="12">
        <v>33</v>
      </c>
      <c r="M276" s="74" t="str">
        <f t="shared" si="112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3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24</v>
      </c>
      <c r="AO276" s="41">
        <v>1673</v>
      </c>
      <c r="AP276" s="110"/>
      <c r="AQ276" s="111"/>
      <c r="AR276" s="126" t="str">
        <f t="shared" si="115"/>
        <v/>
      </c>
      <c r="AS276" s="126" t="str">
        <f t="shared" si="116"/>
        <v/>
      </c>
      <c r="AT276" s="127">
        <v>1820</v>
      </c>
      <c r="AU276" s="128"/>
      <c r="AV276" s="129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>
        <v>77.239999999999995</v>
      </c>
      <c r="BA276" s="68"/>
      <c r="BB276" s="68"/>
      <c r="BC276" s="68"/>
      <c r="BD276" s="68"/>
      <c r="BE276" s="15"/>
      <c r="BF276" s="5">
        <f t="shared" si="120"/>
        <v>10146</v>
      </c>
      <c r="BG276" s="42">
        <v>0</v>
      </c>
      <c r="BH276" s="42"/>
      <c r="BI276" s="42"/>
      <c r="BJ276" s="42">
        <v>5196</v>
      </c>
      <c r="BK276" s="42"/>
      <c r="BL276" s="42"/>
      <c r="BM276" s="15">
        <v>4950</v>
      </c>
    </row>
    <row r="277" spans="1:65" outlineLevel="5">
      <c r="A277" s="22">
        <f t="shared" si="106"/>
        <v>8</v>
      </c>
      <c r="B277" s="9">
        <f t="shared" si="105"/>
        <v>44793</v>
      </c>
      <c r="C277" s="207">
        <v>455694</v>
      </c>
      <c r="D277" s="64">
        <f t="shared" si="111"/>
        <v>35.299999999999997</v>
      </c>
      <c r="E277" s="12">
        <v>36</v>
      </c>
      <c r="F277" s="12">
        <v>35</v>
      </c>
      <c r="G277" s="12">
        <v>38</v>
      </c>
      <c r="H277" s="12">
        <v>34</v>
      </c>
      <c r="I277" s="12">
        <v>35</v>
      </c>
      <c r="J277" s="12">
        <v>34</v>
      </c>
      <c r="K277" s="12">
        <v>37</v>
      </c>
      <c r="L277" s="12">
        <v>33</v>
      </c>
      <c r="M277" s="74" t="str">
        <f t="shared" si="112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3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24</v>
      </c>
      <c r="AO277" s="41">
        <v>1678</v>
      </c>
      <c r="AP277" s="110"/>
      <c r="AQ277" s="111"/>
      <c r="AR277" s="126" t="str">
        <f t="shared" si="115"/>
        <v/>
      </c>
      <c r="AS277" s="126" t="str">
        <f t="shared" si="116"/>
        <v/>
      </c>
      <c r="AT277" s="127">
        <v>1910</v>
      </c>
      <c r="AU277" s="128"/>
      <c r="AV277" s="129"/>
      <c r="AW277" s="126" t="str">
        <f t="shared" si="117"/>
        <v/>
      </c>
      <c r="AX277" s="126" t="str">
        <f t="shared" si="118"/>
        <v/>
      </c>
      <c r="AY277" s="64" t="str">
        <f t="shared" si="119"/>
        <v/>
      </c>
      <c r="AZ277" s="97"/>
      <c r="BA277" s="68"/>
      <c r="BB277" s="68"/>
      <c r="BC277" s="68"/>
      <c r="BD277" s="68"/>
      <c r="BE277" s="15"/>
      <c r="BF277" s="5">
        <f t="shared" si="120"/>
        <v>8350</v>
      </c>
      <c r="BG277" s="42">
        <v>0</v>
      </c>
      <c r="BH277" s="42"/>
      <c r="BI277" s="42"/>
      <c r="BJ277" s="42">
        <v>3090</v>
      </c>
      <c r="BK277" s="42"/>
      <c r="BL277" s="42"/>
      <c r="BM277" s="15">
        <v>5260</v>
      </c>
    </row>
    <row r="278" spans="1:65" outlineLevel="5">
      <c r="A278" s="22">
        <f t="shared" si="106"/>
        <v>8</v>
      </c>
      <c r="B278" s="9">
        <f t="shared" si="105"/>
        <v>44794</v>
      </c>
      <c r="C278" s="207">
        <v>488560</v>
      </c>
      <c r="D278" s="64">
        <f t="shared" si="111"/>
        <v>35.299999999999997</v>
      </c>
      <c r="E278" s="12">
        <v>36</v>
      </c>
      <c r="F278" s="12">
        <v>35</v>
      </c>
      <c r="G278" s="12">
        <v>38</v>
      </c>
      <c r="H278" s="12">
        <v>34</v>
      </c>
      <c r="I278" s="12">
        <v>35</v>
      </c>
      <c r="J278" s="12">
        <v>34</v>
      </c>
      <c r="K278" s="12">
        <v>37</v>
      </c>
      <c r="L278" s="12">
        <v>33</v>
      </c>
      <c r="M278" s="74" t="str">
        <f t="shared" si="112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3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23</v>
      </c>
      <c r="AO278" s="41">
        <v>1757</v>
      </c>
      <c r="AP278" s="110"/>
      <c r="AQ278" s="111"/>
      <c r="AR278" s="126" t="str">
        <f t="shared" si="115"/>
        <v/>
      </c>
      <c r="AS278" s="126" t="str">
        <f t="shared" si="116"/>
        <v/>
      </c>
      <c r="AT278" s="127">
        <v>1860</v>
      </c>
      <c r="AU278" s="128"/>
      <c r="AV278" s="129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/>
      <c r="BA278" s="68"/>
      <c r="BB278" s="68"/>
      <c r="BC278" s="68"/>
      <c r="BD278" s="68"/>
      <c r="BE278" s="15"/>
      <c r="BF278" s="5">
        <f t="shared" si="120"/>
        <v>8467</v>
      </c>
      <c r="BG278" s="42">
        <v>0</v>
      </c>
      <c r="BH278" s="42"/>
      <c r="BI278" s="42"/>
      <c r="BJ278" s="42">
        <v>3107</v>
      </c>
      <c r="BK278" s="42"/>
      <c r="BL278" s="42"/>
      <c r="BM278" s="15">
        <v>5360</v>
      </c>
    </row>
    <row r="279" spans="1:65" outlineLevel="5">
      <c r="A279" s="22">
        <f t="shared" si="106"/>
        <v>8</v>
      </c>
      <c r="B279" s="9">
        <f t="shared" si="105"/>
        <v>44795</v>
      </c>
      <c r="C279" s="207">
        <v>440918</v>
      </c>
      <c r="D279" s="64">
        <f t="shared" si="111"/>
        <v>35.299999999999997</v>
      </c>
      <c r="E279" s="12">
        <v>36</v>
      </c>
      <c r="F279" s="12">
        <v>35</v>
      </c>
      <c r="G279" s="12">
        <v>38</v>
      </c>
      <c r="H279" s="12">
        <v>34</v>
      </c>
      <c r="I279" s="12">
        <v>35</v>
      </c>
      <c r="J279" s="12">
        <v>34</v>
      </c>
      <c r="K279" s="12">
        <v>37</v>
      </c>
      <c r="L279" s="12">
        <v>33</v>
      </c>
      <c r="M279" s="74" t="str">
        <f t="shared" si="112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3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4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26</v>
      </c>
      <c r="AO279" s="41">
        <v>1541</v>
      </c>
      <c r="AP279" s="110"/>
      <c r="AQ279" s="111"/>
      <c r="AR279" s="126" t="str">
        <f t="shared" si="115"/>
        <v/>
      </c>
      <c r="AS279" s="126" t="str">
        <f t="shared" si="116"/>
        <v/>
      </c>
      <c r="AT279" s="127">
        <v>1810</v>
      </c>
      <c r="AU279" s="128"/>
      <c r="AV279" s="129"/>
      <c r="AW279" s="126" t="str">
        <f t="shared" si="117"/>
        <v/>
      </c>
      <c r="AX279" s="126" t="str">
        <f t="shared" si="118"/>
        <v/>
      </c>
      <c r="AY279" s="64" t="str">
        <f t="shared" si="119"/>
        <v/>
      </c>
      <c r="AZ279" s="97">
        <v>77.58</v>
      </c>
      <c r="BA279" s="68"/>
      <c r="BB279" s="68"/>
      <c r="BC279" s="68"/>
      <c r="BD279" s="68"/>
      <c r="BE279" s="15"/>
      <c r="BF279" s="5">
        <f t="shared" si="120"/>
        <v>8541</v>
      </c>
      <c r="BG279" s="42">
        <v>0</v>
      </c>
      <c r="BH279" s="42"/>
      <c r="BI279" s="42"/>
      <c r="BJ279" s="42">
        <v>3201</v>
      </c>
      <c r="BK279" s="42"/>
      <c r="BL279" s="42"/>
      <c r="BM279" s="15">
        <v>5340</v>
      </c>
    </row>
    <row r="280" spans="1:65" outlineLevel="5">
      <c r="A280" s="22">
        <f t="shared" si="106"/>
        <v>8</v>
      </c>
      <c r="B280" s="9">
        <f t="shared" si="105"/>
        <v>44796</v>
      </c>
      <c r="C280" s="207">
        <v>437136</v>
      </c>
      <c r="D280" s="64">
        <f t="shared" si="111"/>
        <v>35.299999999999997</v>
      </c>
      <c r="E280" s="12">
        <v>36</v>
      </c>
      <c r="F280" s="12">
        <v>35</v>
      </c>
      <c r="G280" s="12">
        <v>38</v>
      </c>
      <c r="H280" s="12">
        <v>34</v>
      </c>
      <c r="I280" s="12">
        <v>35</v>
      </c>
      <c r="J280" s="12">
        <v>34</v>
      </c>
      <c r="K280" s="12">
        <v>37</v>
      </c>
      <c r="L280" s="12">
        <v>33</v>
      </c>
      <c r="M280" s="74" t="str">
        <f t="shared" si="112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3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23</v>
      </c>
      <c r="AO280" s="41">
        <v>1722</v>
      </c>
      <c r="AP280" s="110"/>
      <c r="AQ280" s="111"/>
      <c r="AR280" s="126" t="str">
        <f t="shared" si="115"/>
        <v/>
      </c>
      <c r="AS280" s="126" t="str">
        <f t="shared" si="116"/>
        <v/>
      </c>
      <c r="AT280" s="127">
        <v>1890</v>
      </c>
      <c r="AU280" s="128"/>
      <c r="AV280" s="129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>
        <v>78.010000000000005</v>
      </c>
      <c r="BA280" s="68"/>
      <c r="BB280" s="68"/>
      <c r="BC280" s="68"/>
      <c r="BD280" s="68"/>
      <c r="BE280" s="15"/>
      <c r="BF280" s="5">
        <f t="shared" si="120"/>
        <v>8318</v>
      </c>
      <c r="BG280" s="42">
        <v>0</v>
      </c>
      <c r="BH280" s="42"/>
      <c r="BI280" s="42"/>
      <c r="BJ280" s="42">
        <v>3068</v>
      </c>
      <c r="BK280" s="42"/>
      <c r="BL280" s="42"/>
      <c r="BM280" s="15">
        <v>5250</v>
      </c>
    </row>
    <row r="281" spans="1:65" outlineLevel="5">
      <c r="A281" s="22">
        <f t="shared" si="106"/>
        <v>8</v>
      </c>
      <c r="B281" s="9">
        <f t="shared" si="105"/>
        <v>44797</v>
      </c>
      <c r="C281" s="207">
        <v>543016</v>
      </c>
      <c r="D281" s="64">
        <f t="shared" si="111"/>
        <v>35</v>
      </c>
      <c r="E281" s="12">
        <v>36</v>
      </c>
      <c r="F281" s="12">
        <v>35</v>
      </c>
      <c r="G281" s="12">
        <v>38</v>
      </c>
      <c r="H281" s="12">
        <v>33</v>
      </c>
      <c r="I281" s="12">
        <v>35</v>
      </c>
      <c r="J281" s="12">
        <v>34</v>
      </c>
      <c r="K281" s="12">
        <v>37</v>
      </c>
      <c r="L281" s="12">
        <v>32</v>
      </c>
      <c r="M281" s="74" t="str">
        <f t="shared" si="112"/>
        <v/>
      </c>
      <c r="N281" s="83"/>
      <c r="O281" s="83"/>
      <c r="P281" s="83"/>
      <c r="Q281" s="83"/>
      <c r="R281" s="83"/>
      <c r="S281" s="83"/>
      <c r="T281" s="83"/>
      <c r="U281" s="83"/>
      <c r="V281" s="5" t="str">
        <f t="shared" si="113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4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23</v>
      </c>
      <c r="AO281" s="41">
        <v>1709</v>
      </c>
      <c r="AP281" s="110"/>
      <c r="AQ281" s="111"/>
      <c r="AR281" s="126" t="str">
        <f t="shared" si="115"/>
        <v/>
      </c>
      <c r="AS281" s="126" t="str">
        <f t="shared" si="116"/>
        <v/>
      </c>
      <c r="AT281" s="127">
        <v>1870</v>
      </c>
      <c r="AU281" s="128"/>
      <c r="AV281" s="129"/>
      <c r="AW281" s="126" t="str">
        <f t="shared" si="117"/>
        <v/>
      </c>
      <c r="AX281" s="126" t="str">
        <f t="shared" si="118"/>
        <v/>
      </c>
      <c r="AY281" s="64" t="str">
        <f t="shared" si="119"/>
        <v/>
      </c>
      <c r="AZ281" s="97">
        <v>78.239999999999995</v>
      </c>
      <c r="BA281" s="68"/>
      <c r="BB281" s="68"/>
      <c r="BC281" s="68"/>
      <c r="BD281" s="68"/>
      <c r="BE281" s="15"/>
      <c r="BF281" s="5">
        <f t="shared" si="120"/>
        <v>9997</v>
      </c>
      <c r="BG281" s="42">
        <v>1720</v>
      </c>
      <c r="BH281" s="42"/>
      <c r="BI281" s="42"/>
      <c r="BJ281" s="42">
        <v>2947</v>
      </c>
      <c r="BK281" s="42"/>
      <c r="BL281" s="42"/>
      <c r="BM281" s="15">
        <v>5330</v>
      </c>
    </row>
    <row r="282" spans="1:65" outlineLevel="5">
      <c r="A282" s="22">
        <f t="shared" si="106"/>
        <v>8</v>
      </c>
      <c r="B282" s="9">
        <f t="shared" si="105"/>
        <v>44798</v>
      </c>
      <c r="C282" s="207">
        <v>444198</v>
      </c>
      <c r="D282" s="64">
        <f t="shared" si="111"/>
        <v>35</v>
      </c>
      <c r="E282" s="12">
        <v>36</v>
      </c>
      <c r="F282" s="12">
        <v>35</v>
      </c>
      <c r="G282" s="12">
        <v>38</v>
      </c>
      <c r="H282" s="12">
        <v>33</v>
      </c>
      <c r="I282" s="12">
        <v>35</v>
      </c>
      <c r="J282" s="12">
        <v>34</v>
      </c>
      <c r="K282" s="12">
        <v>37</v>
      </c>
      <c r="L282" s="12">
        <v>32</v>
      </c>
      <c r="M282" s="74">
        <f t="shared" si="112"/>
        <v>6.9</v>
      </c>
      <c r="N282" s="83">
        <v>6.87</v>
      </c>
      <c r="O282" s="83">
        <v>6.87</v>
      </c>
      <c r="P282" s="83">
        <v>6.92</v>
      </c>
      <c r="Q282" s="83">
        <v>7.01</v>
      </c>
      <c r="R282" s="83">
        <v>6.91</v>
      </c>
      <c r="S282" s="83">
        <v>6.95</v>
      </c>
      <c r="T282" s="83"/>
      <c r="U282" s="83"/>
      <c r="V282" s="5" t="str">
        <f t="shared" si="113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21</v>
      </c>
      <c r="AO282" s="41">
        <v>1862</v>
      </c>
      <c r="AP282" s="110">
        <v>2.2799999999999998</v>
      </c>
      <c r="AQ282" s="111">
        <v>1.53</v>
      </c>
      <c r="AR282" s="126">
        <f t="shared" si="115"/>
        <v>67.10526315789474</v>
      </c>
      <c r="AS282" s="126">
        <f t="shared" si="116"/>
        <v>32.89473684210526</v>
      </c>
      <c r="AT282" s="127">
        <v>1870</v>
      </c>
      <c r="AU282" s="128">
        <v>2.46</v>
      </c>
      <c r="AV282" s="129">
        <v>1.22</v>
      </c>
      <c r="AW282" s="126">
        <f t="shared" si="117"/>
        <v>49.59349593495935</v>
      </c>
      <c r="AX282" s="126">
        <f t="shared" si="118"/>
        <v>50.40650406504065</v>
      </c>
      <c r="AY282" s="64">
        <f t="shared" si="119"/>
        <v>51.771030993042388</v>
      </c>
      <c r="AZ282" s="97">
        <v>79.56</v>
      </c>
      <c r="BA282" s="68"/>
      <c r="BB282" s="68"/>
      <c r="BC282" s="68"/>
      <c r="BD282" s="68"/>
      <c r="BE282" s="15"/>
      <c r="BF282" s="5">
        <f t="shared" si="120"/>
        <v>14348</v>
      </c>
      <c r="BG282" s="42">
        <v>1540</v>
      </c>
      <c r="BH282" s="42"/>
      <c r="BI282" s="42"/>
      <c r="BJ282" s="42">
        <v>7728</v>
      </c>
      <c r="BK282" s="42"/>
      <c r="BL282" s="42"/>
      <c r="BM282" s="15">
        <v>5080</v>
      </c>
    </row>
    <row r="283" spans="1:65" outlineLevel="5">
      <c r="A283" s="22">
        <f t="shared" si="106"/>
        <v>8</v>
      </c>
      <c r="B283" s="9">
        <f t="shared" si="105"/>
        <v>44799</v>
      </c>
      <c r="C283" s="207">
        <v>446018</v>
      </c>
      <c r="D283" s="64">
        <f t="shared" si="111"/>
        <v>35</v>
      </c>
      <c r="E283" s="12">
        <v>36</v>
      </c>
      <c r="F283" s="12">
        <v>35</v>
      </c>
      <c r="G283" s="12">
        <v>38</v>
      </c>
      <c r="H283" s="12">
        <v>33</v>
      </c>
      <c r="I283" s="12">
        <v>35</v>
      </c>
      <c r="J283" s="12">
        <v>34</v>
      </c>
      <c r="K283" s="12">
        <v>37</v>
      </c>
      <c r="L283" s="12">
        <v>32</v>
      </c>
      <c r="M283" s="74" t="str">
        <f t="shared" si="112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3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24</v>
      </c>
      <c r="AO283" s="41">
        <v>1678</v>
      </c>
      <c r="AP283" s="110"/>
      <c r="AQ283" s="111"/>
      <c r="AR283" s="126" t="str">
        <f t="shared" si="115"/>
        <v/>
      </c>
      <c r="AS283" s="126" t="str">
        <f t="shared" si="116"/>
        <v/>
      </c>
      <c r="AT283" s="127">
        <v>1800</v>
      </c>
      <c r="AU283" s="128"/>
      <c r="AV283" s="129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>
        <v>80.22</v>
      </c>
      <c r="BA283" s="68">
        <v>61.42</v>
      </c>
      <c r="BB283" s="68"/>
      <c r="BC283" s="68"/>
      <c r="BD283" s="68"/>
      <c r="BE283" s="15"/>
      <c r="BF283" s="5">
        <f t="shared" si="120"/>
        <v>8503</v>
      </c>
      <c r="BG283" s="42">
        <v>0</v>
      </c>
      <c r="BH283" s="42"/>
      <c r="BI283" s="42"/>
      <c r="BJ283" s="42">
        <v>3203</v>
      </c>
      <c r="BK283" s="42"/>
      <c r="BL283" s="42"/>
      <c r="BM283" s="15">
        <v>5300</v>
      </c>
    </row>
    <row r="284" spans="1:65" outlineLevel="5">
      <c r="A284" s="22">
        <f t="shared" si="106"/>
        <v>8</v>
      </c>
      <c r="B284" s="9">
        <f t="shared" si="105"/>
        <v>44800</v>
      </c>
      <c r="C284" s="207">
        <v>404951</v>
      </c>
      <c r="D284" s="64">
        <f t="shared" si="111"/>
        <v>35</v>
      </c>
      <c r="E284" s="12">
        <v>36</v>
      </c>
      <c r="F284" s="12">
        <v>35</v>
      </c>
      <c r="G284" s="12">
        <v>38</v>
      </c>
      <c r="H284" s="12">
        <v>33</v>
      </c>
      <c r="I284" s="12">
        <v>35</v>
      </c>
      <c r="J284" s="12">
        <v>34</v>
      </c>
      <c r="K284" s="12">
        <v>37</v>
      </c>
      <c r="L284" s="12">
        <v>32</v>
      </c>
      <c r="M284" s="74" t="str">
        <f t="shared" si="112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3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24</v>
      </c>
      <c r="AO284" s="41">
        <v>1668</v>
      </c>
      <c r="AP284" s="110"/>
      <c r="AQ284" s="111"/>
      <c r="AR284" s="126" t="str">
        <f t="shared" si="115"/>
        <v/>
      </c>
      <c r="AS284" s="126" t="str">
        <f t="shared" si="116"/>
        <v/>
      </c>
      <c r="AT284" s="127">
        <v>1780</v>
      </c>
      <c r="AU284" s="128"/>
      <c r="AV284" s="129"/>
      <c r="AW284" s="126" t="str">
        <f t="shared" si="117"/>
        <v/>
      </c>
      <c r="AX284" s="126" t="str">
        <f t="shared" si="118"/>
        <v/>
      </c>
      <c r="AY284" s="64" t="str">
        <f t="shared" si="119"/>
        <v/>
      </c>
      <c r="AZ284" s="97"/>
      <c r="BA284" s="68"/>
      <c r="BB284" s="68"/>
      <c r="BC284" s="68"/>
      <c r="BD284" s="68"/>
      <c r="BE284" s="15"/>
      <c r="BF284" s="5">
        <f t="shared" si="120"/>
        <v>12477</v>
      </c>
      <c r="BG284" s="42">
        <v>1100</v>
      </c>
      <c r="BH284" s="42"/>
      <c r="BI284" s="42"/>
      <c r="BJ284" s="42">
        <v>6137</v>
      </c>
      <c r="BK284" s="42"/>
      <c r="BL284" s="42"/>
      <c r="BM284" s="15">
        <v>5240</v>
      </c>
    </row>
    <row r="285" spans="1:65" outlineLevel="5">
      <c r="A285" s="22">
        <f t="shared" si="106"/>
        <v>8</v>
      </c>
      <c r="B285" s="9">
        <f t="shared" si="105"/>
        <v>44801</v>
      </c>
      <c r="C285" s="207">
        <v>382210</v>
      </c>
      <c r="D285" s="64">
        <f t="shared" si="111"/>
        <v>35</v>
      </c>
      <c r="E285" s="12">
        <v>36</v>
      </c>
      <c r="F285" s="12">
        <v>35</v>
      </c>
      <c r="G285" s="12">
        <v>38</v>
      </c>
      <c r="H285" s="12">
        <v>33</v>
      </c>
      <c r="I285" s="12">
        <v>35</v>
      </c>
      <c r="J285" s="12">
        <v>34</v>
      </c>
      <c r="K285" s="12">
        <v>37</v>
      </c>
      <c r="L285" s="12">
        <v>32</v>
      </c>
      <c r="M285" s="74" t="str">
        <f t="shared" si="112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3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19</v>
      </c>
      <c r="AO285" s="41">
        <v>2105</v>
      </c>
      <c r="AP285" s="110"/>
      <c r="AQ285" s="111"/>
      <c r="AR285" s="126" t="str">
        <f t="shared" si="115"/>
        <v/>
      </c>
      <c r="AS285" s="126" t="str">
        <f t="shared" si="116"/>
        <v/>
      </c>
      <c r="AT285" s="127">
        <v>2140</v>
      </c>
      <c r="AU285" s="128"/>
      <c r="AV285" s="129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/>
      <c r="BA285" s="68"/>
      <c r="BB285" s="68"/>
      <c r="BC285" s="68"/>
      <c r="BD285" s="68"/>
      <c r="BE285" s="15"/>
      <c r="BF285" s="5">
        <f t="shared" si="120"/>
        <v>11457</v>
      </c>
      <c r="BG285" s="42">
        <v>0</v>
      </c>
      <c r="BH285" s="42"/>
      <c r="BI285" s="42"/>
      <c r="BJ285" s="42">
        <v>6227</v>
      </c>
      <c r="BK285" s="42"/>
      <c r="BL285" s="42"/>
      <c r="BM285" s="15">
        <v>5230</v>
      </c>
    </row>
    <row r="286" spans="1:65" outlineLevel="5">
      <c r="A286" s="22">
        <f t="shared" si="106"/>
        <v>8</v>
      </c>
      <c r="B286" s="9">
        <f t="shared" si="105"/>
        <v>44802</v>
      </c>
      <c r="C286" s="207">
        <v>387035</v>
      </c>
      <c r="D286" s="64">
        <f t="shared" si="111"/>
        <v>35</v>
      </c>
      <c r="E286" s="12">
        <v>36</v>
      </c>
      <c r="F286" s="12">
        <v>35</v>
      </c>
      <c r="G286" s="12">
        <v>38</v>
      </c>
      <c r="H286" s="12">
        <v>33</v>
      </c>
      <c r="I286" s="12">
        <v>35</v>
      </c>
      <c r="J286" s="12">
        <v>34</v>
      </c>
      <c r="K286" s="12">
        <v>37</v>
      </c>
      <c r="L286" s="12">
        <v>32</v>
      </c>
      <c r="M286" s="74" t="str">
        <f t="shared" si="112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3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4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24</v>
      </c>
      <c r="AO286" s="41">
        <v>1691</v>
      </c>
      <c r="AP286" s="110"/>
      <c r="AQ286" s="111"/>
      <c r="AR286" s="126" t="str">
        <f t="shared" si="115"/>
        <v/>
      </c>
      <c r="AS286" s="126" t="str">
        <f t="shared" si="116"/>
        <v/>
      </c>
      <c r="AT286" s="127">
        <v>1810</v>
      </c>
      <c r="AU286" s="128"/>
      <c r="AV286" s="129"/>
      <c r="AW286" s="126" t="str">
        <f t="shared" si="117"/>
        <v/>
      </c>
      <c r="AX286" s="126" t="str">
        <f t="shared" si="118"/>
        <v/>
      </c>
      <c r="AY286" s="64" t="str">
        <f t="shared" si="119"/>
        <v/>
      </c>
      <c r="AZ286" s="97">
        <v>79.09</v>
      </c>
      <c r="BA286" s="68"/>
      <c r="BB286" s="68"/>
      <c r="BC286" s="68"/>
      <c r="BD286" s="68"/>
      <c r="BE286" s="15"/>
      <c r="BF286" s="5">
        <f t="shared" si="120"/>
        <v>8970</v>
      </c>
      <c r="BG286" s="42">
        <v>0</v>
      </c>
      <c r="BH286" s="42"/>
      <c r="BI286" s="42"/>
      <c r="BJ286" s="42">
        <v>3750</v>
      </c>
      <c r="BK286" s="42"/>
      <c r="BL286" s="42"/>
      <c r="BM286" s="15">
        <v>5220</v>
      </c>
    </row>
    <row r="287" spans="1:65" outlineLevel="5">
      <c r="A287" s="22">
        <f t="shared" si="106"/>
        <v>8</v>
      </c>
      <c r="B287" s="9">
        <f t="shared" si="105"/>
        <v>44803</v>
      </c>
      <c r="C287" s="207">
        <v>421202</v>
      </c>
      <c r="D287" s="64">
        <f t="shared" si="111"/>
        <v>35</v>
      </c>
      <c r="E287" s="12">
        <v>36</v>
      </c>
      <c r="F287" s="12">
        <v>35</v>
      </c>
      <c r="G287" s="12">
        <v>38</v>
      </c>
      <c r="H287" s="12">
        <v>33</v>
      </c>
      <c r="I287" s="12">
        <v>35</v>
      </c>
      <c r="J287" s="12">
        <v>34</v>
      </c>
      <c r="K287" s="12">
        <v>37</v>
      </c>
      <c r="L287" s="12">
        <v>32</v>
      </c>
      <c r="M287" s="74" t="str">
        <f t="shared" si="112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22</v>
      </c>
      <c r="AO287" s="41">
        <v>1839</v>
      </c>
      <c r="AP287" s="110"/>
      <c r="AQ287" s="111"/>
      <c r="AR287" s="126" t="str">
        <f t="shared" si="115"/>
        <v/>
      </c>
      <c r="AS287" s="126" t="str">
        <f t="shared" si="116"/>
        <v/>
      </c>
      <c r="AT287" s="127">
        <v>1880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>
        <v>79.599999999999994</v>
      </c>
      <c r="BA287" s="68"/>
      <c r="BB287" s="68"/>
      <c r="BC287" s="68"/>
      <c r="BD287" s="68"/>
      <c r="BE287" s="15"/>
      <c r="BF287" s="5">
        <f t="shared" si="120"/>
        <v>12909</v>
      </c>
      <c r="BG287" s="42">
        <v>0</v>
      </c>
      <c r="BH287" s="42"/>
      <c r="BI287" s="42"/>
      <c r="BJ287" s="42">
        <v>7639</v>
      </c>
      <c r="BK287" s="42"/>
      <c r="BL287" s="42"/>
      <c r="BM287" s="15">
        <v>5270</v>
      </c>
    </row>
    <row r="288" spans="1:65" ht="17.25" outlineLevel="5" thickBot="1">
      <c r="A288" s="31">
        <f t="shared" si="106"/>
        <v>8</v>
      </c>
      <c r="B288" s="32">
        <f t="shared" ref="B288:B351" si="121">B287+1</f>
        <v>44804</v>
      </c>
      <c r="C288" s="207">
        <v>492764</v>
      </c>
      <c r="D288" s="64">
        <f t="shared" si="111"/>
        <v>35</v>
      </c>
      <c r="E288" s="12">
        <v>36</v>
      </c>
      <c r="F288" s="12">
        <v>35</v>
      </c>
      <c r="G288" s="12">
        <v>38</v>
      </c>
      <c r="H288" s="12">
        <v>33</v>
      </c>
      <c r="I288" s="12">
        <v>35</v>
      </c>
      <c r="J288" s="12">
        <v>34</v>
      </c>
      <c r="K288" s="12">
        <v>37</v>
      </c>
      <c r="L288" s="12">
        <v>32</v>
      </c>
      <c r="M288" s="74" t="str">
        <f t="shared" si="112"/>
        <v/>
      </c>
      <c r="N288" s="83"/>
      <c r="O288" s="83"/>
      <c r="P288" s="83"/>
      <c r="Q288" s="83"/>
      <c r="R288" s="83"/>
      <c r="S288" s="83"/>
      <c r="T288" s="83"/>
      <c r="U288" s="83"/>
      <c r="V288" s="5" t="str">
        <f t="shared" si="113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4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22</v>
      </c>
      <c r="AO288" s="41">
        <v>1795</v>
      </c>
      <c r="AP288" s="110"/>
      <c r="AQ288" s="111"/>
      <c r="AR288" s="126" t="str">
        <f t="shared" si="115"/>
        <v/>
      </c>
      <c r="AS288" s="126" t="str">
        <f t="shared" si="116"/>
        <v/>
      </c>
      <c r="AT288" s="127">
        <v>1880</v>
      </c>
      <c r="AU288" s="128"/>
      <c r="AV288" s="129"/>
      <c r="AW288" s="126" t="str">
        <f t="shared" si="117"/>
        <v/>
      </c>
      <c r="AX288" s="126" t="str">
        <f t="shared" si="118"/>
        <v/>
      </c>
      <c r="AY288" s="64" t="str">
        <f t="shared" si="119"/>
        <v/>
      </c>
      <c r="AZ288" s="97">
        <v>79.959999999999994</v>
      </c>
      <c r="BA288" s="68"/>
      <c r="BB288" s="68"/>
      <c r="BC288" s="68"/>
      <c r="BD288" s="68"/>
      <c r="BE288" s="15"/>
      <c r="BF288" s="5">
        <f t="shared" si="120"/>
        <v>11682</v>
      </c>
      <c r="BG288" s="42">
        <v>0</v>
      </c>
      <c r="BH288" s="42"/>
      <c r="BI288" s="42"/>
      <c r="BJ288" s="42">
        <v>6230</v>
      </c>
      <c r="BK288" s="42"/>
      <c r="BL288" s="42"/>
      <c r="BM288" s="15">
        <v>5452</v>
      </c>
    </row>
    <row r="289" spans="1:65" outlineLevel="4">
      <c r="A289" s="157" t="s">
        <v>42</v>
      </c>
      <c r="B289" s="158"/>
      <c r="C289" s="50">
        <f t="shared" ref="C289:BM289" si="122">SUBTOTAL(4,C258:C288)</f>
        <v>563456</v>
      </c>
      <c r="D289" s="60">
        <f t="shared" si="122"/>
        <v>36.799999999999997</v>
      </c>
      <c r="E289" s="28">
        <f t="shared" si="122"/>
        <v>36</v>
      </c>
      <c r="F289" s="28">
        <f t="shared" si="122"/>
        <v>36</v>
      </c>
      <c r="G289" s="28">
        <f t="shared" si="122"/>
        <v>40</v>
      </c>
      <c r="H289" s="28">
        <f t="shared" si="122"/>
        <v>37</v>
      </c>
      <c r="I289" s="28">
        <f t="shared" si="122"/>
        <v>35</v>
      </c>
      <c r="J289" s="28">
        <f t="shared" si="122"/>
        <v>35</v>
      </c>
      <c r="K289" s="28">
        <f t="shared" si="122"/>
        <v>39</v>
      </c>
      <c r="L289" s="28">
        <f t="shared" si="122"/>
        <v>36</v>
      </c>
      <c r="M289" s="71">
        <f t="shared" si="122"/>
        <v>7.1</v>
      </c>
      <c r="N289" s="82">
        <f t="shared" si="122"/>
        <v>7.12</v>
      </c>
      <c r="O289" s="82">
        <f t="shared" si="122"/>
        <v>7.03</v>
      </c>
      <c r="P289" s="82">
        <f t="shared" si="122"/>
        <v>7.14</v>
      </c>
      <c r="Q289" s="82">
        <f t="shared" si="122"/>
        <v>7.16</v>
      </c>
      <c r="R289" s="82">
        <f t="shared" si="122"/>
        <v>6.99</v>
      </c>
      <c r="S289" s="82">
        <f t="shared" si="122"/>
        <v>7.16</v>
      </c>
      <c r="T289" s="82">
        <f t="shared" si="122"/>
        <v>0</v>
      </c>
      <c r="U289" s="82">
        <f t="shared" si="122"/>
        <v>0</v>
      </c>
      <c r="V289" s="29">
        <f t="shared" si="122"/>
        <v>0</v>
      </c>
      <c r="W289" s="39">
        <f t="shared" si="122"/>
        <v>0</v>
      </c>
      <c r="X289" s="39">
        <f t="shared" si="122"/>
        <v>0</v>
      </c>
      <c r="Y289" s="39">
        <f t="shared" si="122"/>
        <v>0</v>
      </c>
      <c r="Z289" s="39">
        <f t="shared" si="122"/>
        <v>0</v>
      </c>
      <c r="AA289" s="39">
        <f t="shared" si="122"/>
        <v>0</v>
      </c>
      <c r="AB289" s="39">
        <f t="shared" si="122"/>
        <v>0</v>
      </c>
      <c r="AC289" s="39">
        <f t="shared" si="122"/>
        <v>0</v>
      </c>
      <c r="AD289" s="39">
        <f t="shared" si="122"/>
        <v>0</v>
      </c>
      <c r="AE289" s="29">
        <f t="shared" si="122"/>
        <v>0</v>
      </c>
      <c r="AF289" s="39">
        <f t="shared" si="122"/>
        <v>0</v>
      </c>
      <c r="AG289" s="39">
        <f t="shared" si="122"/>
        <v>0</v>
      </c>
      <c r="AH289" s="39">
        <f t="shared" si="122"/>
        <v>0</v>
      </c>
      <c r="AI289" s="39">
        <f t="shared" si="122"/>
        <v>0</v>
      </c>
      <c r="AJ289" s="39">
        <f t="shared" si="122"/>
        <v>0</v>
      </c>
      <c r="AK289" s="39">
        <f t="shared" si="122"/>
        <v>0</v>
      </c>
      <c r="AL289" s="39">
        <f t="shared" si="122"/>
        <v>0</v>
      </c>
      <c r="AM289" s="39">
        <f t="shared" si="122"/>
        <v>0</v>
      </c>
      <c r="AN289" s="39">
        <f t="shared" si="122"/>
        <v>26</v>
      </c>
      <c r="AO289" s="39">
        <f t="shared" si="122"/>
        <v>2105</v>
      </c>
      <c r="AP289" s="104">
        <f t="shared" si="122"/>
        <v>2.42</v>
      </c>
      <c r="AQ289" s="105">
        <f t="shared" si="122"/>
        <v>1.61</v>
      </c>
      <c r="AR289" s="106">
        <f t="shared" si="122"/>
        <v>67.948717948717956</v>
      </c>
      <c r="AS289" s="106">
        <f t="shared" si="122"/>
        <v>33.471074380165291</v>
      </c>
      <c r="AT289" s="107">
        <f t="shared" si="122"/>
        <v>2140</v>
      </c>
      <c r="AU289" s="108">
        <f t="shared" si="122"/>
        <v>2.46</v>
      </c>
      <c r="AV289" s="109">
        <f t="shared" si="122"/>
        <v>1.23</v>
      </c>
      <c r="AW289" s="106">
        <f t="shared" si="122"/>
        <v>51.898734177215189</v>
      </c>
      <c r="AX289" s="106">
        <f t="shared" si="122"/>
        <v>51.528384279475979</v>
      </c>
      <c r="AY289" s="60">
        <f t="shared" si="122"/>
        <v>52.673965680597945</v>
      </c>
      <c r="AZ289" s="96">
        <f t="shared" si="122"/>
        <v>80.27</v>
      </c>
      <c r="BA289" s="67">
        <f t="shared" si="122"/>
        <v>61.42</v>
      </c>
      <c r="BB289" s="67">
        <f t="shared" si="122"/>
        <v>0</v>
      </c>
      <c r="BC289" s="67">
        <f t="shared" si="122"/>
        <v>0</v>
      </c>
      <c r="BD289" s="67">
        <f t="shared" si="122"/>
        <v>0</v>
      </c>
      <c r="BE289" s="27">
        <f t="shared" si="122"/>
        <v>0</v>
      </c>
      <c r="BF289" s="29">
        <f t="shared" si="122"/>
        <v>16997</v>
      </c>
      <c r="BG289" s="39">
        <f t="shared" si="122"/>
        <v>8510</v>
      </c>
      <c r="BH289" s="40">
        <f t="shared" si="122"/>
        <v>0</v>
      </c>
      <c r="BI289" s="40">
        <f t="shared" si="122"/>
        <v>0</v>
      </c>
      <c r="BJ289" s="40">
        <f t="shared" si="122"/>
        <v>7728</v>
      </c>
      <c r="BK289" s="40">
        <f t="shared" si="122"/>
        <v>0</v>
      </c>
      <c r="BL289" s="40">
        <f t="shared" si="122"/>
        <v>0</v>
      </c>
      <c r="BM289" s="27">
        <f t="shared" si="122"/>
        <v>5660</v>
      </c>
    </row>
    <row r="290" spans="1:65" outlineLevel="3">
      <c r="A290" s="187" t="s">
        <v>31</v>
      </c>
      <c r="B290" s="188"/>
      <c r="C290" s="207">
        <f t="shared" ref="C290:BM290" si="123">SUBTOTAL(5,C258:C288)</f>
        <v>333692</v>
      </c>
      <c r="D290" s="208">
        <f t="shared" si="123"/>
        <v>35</v>
      </c>
      <c r="E290" s="12">
        <f t="shared" si="123"/>
        <v>34</v>
      </c>
      <c r="F290" s="12">
        <f t="shared" si="123"/>
        <v>35</v>
      </c>
      <c r="G290" s="12">
        <f t="shared" si="123"/>
        <v>38</v>
      </c>
      <c r="H290" s="12">
        <f t="shared" si="123"/>
        <v>33</v>
      </c>
      <c r="I290" s="12">
        <f t="shared" si="123"/>
        <v>33</v>
      </c>
      <c r="J290" s="12">
        <f t="shared" si="123"/>
        <v>34</v>
      </c>
      <c r="K290" s="12">
        <f t="shared" si="123"/>
        <v>37</v>
      </c>
      <c r="L290" s="12">
        <f t="shared" si="123"/>
        <v>32</v>
      </c>
      <c r="M290" s="210">
        <f t="shared" si="123"/>
        <v>6.9</v>
      </c>
      <c r="N290" s="83">
        <f t="shared" si="123"/>
        <v>6.85</v>
      </c>
      <c r="O290" s="83">
        <f t="shared" si="123"/>
        <v>6.87</v>
      </c>
      <c r="P290" s="83">
        <f t="shared" si="123"/>
        <v>6.91</v>
      </c>
      <c r="Q290" s="83">
        <f t="shared" si="123"/>
        <v>6.97</v>
      </c>
      <c r="R290" s="83">
        <f t="shared" si="123"/>
        <v>6.91</v>
      </c>
      <c r="S290" s="83">
        <f t="shared" si="123"/>
        <v>6.95</v>
      </c>
      <c r="T290" s="83">
        <f t="shared" si="123"/>
        <v>0</v>
      </c>
      <c r="U290" s="83">
        <f t="shared" si="123"/>
        <v>0</v>
      </c>
      <c r="V290" s="212">
        <f t="shared" si="123"/>
        <v>0</v>
      </c>
      <c r="W290" s="41">
        <f t="shared" si="123"/>
        <v>0</v>
      </c>
      <c r="X290" s="41">
        <f t="shared" si="123"/>
        <v>0</v>
      </c>
      <c r="Y290" s="41">
        <f t="shared" si="123"/>
        <v>0</v>
      </c>
      <c r="Z290" s="41">
        <f t="shared" si="123"/>
        <v>0</v>
      </c>
      <c r="AA290" s="41">
        <f t="shared" si="123"/>
        <v>0</v>
      </c>
      <c r="AB290" s="41">
        <f t="shared" si="123"/>
        <v>0</v>
      </c>
      <c r="AC290" s="41">
        <f t="shared" si="123"/>
        <v>0</v>
      </c>
      <c r="AD290" s="41">
        <f t="shared" si="123"/>
        <v>0</v>
      </c>
      <c r="AE290" s="212">
        <f t="shared" si="123"/>
        <v>0</v>
      </c>
      <c r="AF290" s="41">
        <f t="shared" si="123"/>
        <v>0</v>
      </c>
      <c r="AG290" s="41">
        <f t="shared" si="123"/>
        <v>0</v>
      </c>
      <c r="AH290" s="41">
        <f t="shared" si="123"/>
        <v>0</v>
      </c>
      <c r="AI290" s="41">
        <f t="shared" si="123"/>
        <v>0</v>
      </c>
      <c r="AJ290" s="41">
        <f t="shared" si="123"/>
        <v>0</v>
      </c>
      <c r="AK290" s="41">
        <f t="shared" si="123"/>
        <v>0</v>
      </c>
      <c r="AL290" s="41">
        <f t="shared" si="123"/>
        <v>0</v>
      </c>
      <c r="AM290" s="41">
        <f t="shared" si="123"/>
        <v>0</v>
      </c>
      <c r="AN290" s="41">
        <f t="shared" si="123"/>
        <v>19</v>
      </c>
      <c r="AO290" s="41">
        <f t="shared" si="123"/>
        <v>1505</v>
      </c>
      <c r="AP290" s="110">
        <f t="shared" si="123"/>
        <v>2.2799999999999998</v>
      </c>
      <c r="AQ290" s="111">
        <f t="shared" si="123"/>
        <v>1.53</v>
      </c>
      <c r="AR290" s="216">
        <f t="shared" si="123"/>
        <v>66.528925619834709</v>
      </c>
      <c r="AS290" s="216">
        <f t="shared" si="123"/>
        <v>32.051282051282044</v>
      </c>
      <c r="AT290" s="113">
        <f t="shared" si="123"/>
        <v>1720</v>
      </c>
      <c r="AU290" s="114">
        <f t="shared" si="123"/>
        <v>2.29</v>
      </c>
      <c r="AV290" s="115">
        <f t="shared" si="123"/>
        <v>1.1100000000000001</v>
      </c>
      <c r="AW290" s="216">
        <f t="shared" si="123"/>
        <v>48.471615720524021</v>
      </c>
      <c r="AX290" s="216">
        <f t="shared" si="123"/>
        <v>48.101265822784811</v>
      </c>
      <c r="AY290" s="208">
        <f t="shared" si="123"/>
        <v>49.106256206554136</v>
      </c>
      <c r="AZ290" s="97">
        <f t="shared" si="123"/>
        <v>77.12</v>
      </c>
      <c r="BA290" s="68">
        <f t="shared" si="123"/>
        <v>61.42</v>
      </c>
      <c r="BB290" s="68">
        <f t="shared" si="123"/>
        <v>0</v>
      </c>
      <c r="BC290" s="68">
        <f t="shared" si="123"/>
        <v>0</v>
      </c>
      <c r="BD290" s="68">
        <f t="shared" si="123"/>
        <v>0</v>
      </c>
      <c r="BE290" s="15">
        <f t="shared" si="123"/>
        <v>0</v>
      </c>
      <c r="BF290" s="212">
        <f t="shared" si="123"/>
        <v>8318</v>
      </c>
      <c r="BG290" s="41">
        <f t="shared" si="123"/>
        <v>0</v>
      </c>
      <c r="BH290" s="42">
        <f t="shared" si="123"/>
        <v>0</v>
      </c>
      <c r="BI290" s="42">
        <f t="shared" si="123"/>
        <v>0</v>
      </c>
      <c r="BJ290" s="42">
        <f t="shared" si="123"/>
        <v>0</v>
      </c>
      <c r="BK290" s="42">
        <f t="shared" si="123"/>
        <v>0</v>
      </c>
      <c r="BL290" s="42">
        <f t="shared" si="123"/>
        <v>0</v>
      </c>
      <c r="BM290" s="15">
        <f t="shared" si="123"/>
        <v>3150</v>
      </c>
    </row>
    <row r="291" spans="1:65" outlineLevel="2">
      <c r="A291" s="187" t="s">
        <v>20</v>
      </c>
      <c r="B291" s="188"/>
      <c r="C291" s="207">
        <f>IFERROR(SUBTOTAL(1,C258:C288),"")</f>
        <v>416793.48387096776</v>
      </c>
      <c r="D291" s="208">
        <f t="shared" ref="D291:BM291" si="124">IFERROR(SUBTOTAL(1,D258:D288),"")</f>
        <v>35.619354838709668</v>
      </c>
      <c r="E291" s="12">
        <f t="shared" si="124"/>
        <v>35.41935483870968</v>
      </c>
      <c r="F291" s="12">
        <f t="shared" si="124"/>
        <v>35.483870967741936</v>
      </c>
      <c r="G291" s="12">
        <f t="shared" si="124"/>
        <v>38.645161290322584</v>
      </c>
      <c r="H291" s="12">
        <f t="shared" si="124"/>
        <v>34.838709677419352</v>
      </c>
      <c r="I291" s="12">
        <f t="shared" si="124"/>
        <v>34.41935483870968</v>
      </c>
      <c r="J291" s="12">
        <f t="shared" si="124"/>
        <v>34.483870967741936</v>
      </c>
      <c r="K291" s="12">
        <f t="shared" si="124"/>
        <v>37.645161290322584</v>
      </c>
      <c r="L291" s="12">
        <f t="shared" si="124"/>
        <v>33.838709677419352</v>
      </c>
      <c r="M291" s="210">
        <f t="shared" si="124"/>
        <v>6.9499999999999993</v>
      </c>
      <c r="N291" s="83">
        <f t="shared" si="124"/>
        <v>6.9575000000000005</v>
      </c>
      <c r="O291" s="83">
        <f t="shared" si="124"/>
        <v>6.9175000000000004</v>
      </c>
      <c r="P291" s="83">
        <f t="shared" si="124"/>
        <v>6.9700000000000006</v>
      </c>
      <c r="Q291" s="83">
        <f t="shared" si="124"/>
        <v>7.0299999999999994</v>
      </c>
      <c r="R291" s="83">
        <f t="shared" si="124"/>
        <v>6.95</v>
      </c>
      <c r="S291" s="83">
        <f t="shared" si="124"/>
        <v>7.0274999999999999</v>
      </c>
      <c r="T291" s="83" t="str">
        <f t="shared" si="124"/>
        <v/>
      </c>
      <c r="U291" s="83" t="str">
        <f t="shared" si="124"/>
        <v/>
      </c>
      <c r="V291" s="212" t="str">
        <f t="shared" si="124"/>
        <v/>
      </c>
      <c r="W291" s="41" t="str">
        <f t="shared" si="124"/>
        <v/>
      </c>
      <c r="X291" s="41" t="str">
        <f t="shared" si="124"/>
        <v/>
      </c>
      <c r="Y291" s="41" t="str">
        <f t="shared" si="124"/>
        <v/>
      </c>
      <c r="Z291" s="41" t="str">
        <f t="shared" si="124"/>
        <v/>
      </c>
      <c r="AA291" s="41" t="str">
        <f t="shared" si="124"/>
        <v/>
      </c>
      <c r="AB291" s="41" t="str">
        <f t="shared" si="124"/>
        <v/>
      </c>
      <c r="AC291" s="41" t="str">
        <f t="shared" si="124"/>
        <v/>
      </c>
      <c r="AD291" s="41" t="str">
        <f t="shared" si="124"/>
        <v/>
      </c>
      <c r="AE291" s="212" t="str">
        <f t="shared" si="124"/>
        <v/>
      </c>
      <c r="AF291" s="41" t="str">
        <f t="shared" si="124"/>
        <v/>
      </c>
      <c r="AG291" s="41" t="str">
        <f t="shared" si="124"/>
        <v/>
      </c>
      <c r="AH291" s="41" t="str">
        <f t="shared" si="124"/>
        <v/>
      </c>
      <c r="AI291" s="41" t="str">
        <f t="shared" si="124"/>
        <v/>
      </c>
      <c r="AJ291" s="41" t="str">
        <f t="shared" si="124"/>
        <v/>
      </c>
      <c r="AK291" s="41" t="str">
        <f t="shared" si="124"/>
        <v/>
      </c>
      <c r="AL291" s="41" t="str">
        <f t="shared" si="124"/>
        <v/>
      </c>
      <c r="AM291" s="41" t="str">
        <f t="shared" si="124"/>
        <v/>
      </c>
      <c r="AN291" s="41">
        <f t="shared" si="124"/>
        <v>23.29032258064516</v>
      </c>
      <c r="AO291" s="41">
        <f t="shared" si="124"/>
        <v>1718.7741935483871</v>
      </c>
      <c r="AP291" s="110">
        <f t="shared" si="124"/>
        <v>2.34</v>
      </c>
      <c r="AQ291" s="111">
        <f t="shared" si="124"/>
        <v>1.57</v>
      </c>
      <c r="AR291" s="216">
        <f t="shared" si="124"/>
        <v>67.098312888508403</v>
      </c>
      <c r="AS291" s="216">
        <f t="shared" si="124"/>
        <v>32.901687111491597</v>
      </c>
      <c r="AT291" s="113">
        <f t="shared" si="124"/>
        <v>1890.0645161290322</v>
      </c>
      <c r="AU291" s="114">
        <f t="shared" si="124"/>
        <v>2.3725000000000001</v>
      </c>
      <c r="AV291" s="115">
        <f t="shared" si="124"/>
        <v>1.1875</v>
      </c>
      <c r="AW291" s="216">
        <f t="shared" si="124"/>
        <v>50.043704074208392</v>
      </c>
      <c r="AX291" s="216">
        <f t="shared" si="124"/>
        <v>49.956295925791608</v>
      </c>
      <c r="AY291" s="208">
        <f t="shared" si="124"/>
        <v>50.863209611519366</v>
      </c>
      <c r="AZ291" s="97">
        <f t="shared" si="124"/>
        <v>78.71272727272725</v>
      </c>
      <c r="BA291" s="68">
        <f t="shared" si="124"/>
        <v>61.42</v>
      </c>
      <c r="BB291" s="68" t="str">
        <f t="shared" si="124"/>
        <v/>
      </c>
      <c r="BC291" s="68" t="str">
        <f t="shared" si="124"/>
        <v/>
      </c>
      <c r="BD291" s="68" t="str">
        <f t="shared" si="124"/>
        <v/>
      </c>
      <c r="BE291" s="15" t="str">
        <f>IFERROR(SUBTOTAL(1,BE258:BE288),"")</f>
        <v/>
      </c>
      <c r="BF291" s="212">
        <f t="shared" si="124"/>
        <v>10595.709677419354</v>
      </c>
      <c r="BG291" s="41">
        <f t="shared" si="124"/>
        <v>1095.8064516129032</v>
      </c>
      <c r="BH291" s="42" t="str">
        <f t="shared" si="124"/>
        <v/>
      </c>
      <c r="BI291" s="42" t="str">
        <f t="shared" si="124"/>
        <v/>
      </c>
      <c r="BJ291" s="42">
        <f t="shared" si="124"/>
        <v>4309.8387096774195</v>
      </c>
      <c r="BK291" s="42" t="str">
        <f t="shared" si="124"/>
        <v/>
      </c>
      <c r="BL291" s="42" t="str">
        <f t="shared" si="124"/>
        <v/>
      </c>
      <c r="BM291" s="15">
        <f t="shared" si="124"/>
        <v>5190.0645161290322</v>
      </c>
    </row>
    <row r="292" spans="1:65" ht="17.25" outlineLevel="1" thickBot="1">
      <c r="A292" s="224" t="s">
        <v>53</v>
      </c>
      <c r="B292" s="225"/>
      <c r="C292" s="226">
        <f>SUBTOTAL(9,C258:C288)</f>
        <v>12920598</v>
      </c>
      <c r="D292" s="227"/>
      <c r="E292" s="228"/>
      <c r="F292" s="228"/>
      <c r="G292" s="228"/>
      <c r="H292" s="228"/>
      <c r="I292" s="228"/>
      <c r="J292" s="228"/>
      <c r="K292" s="228"/>
      <c r="L292" s="228"/>
      <c r="M292" s="229"/>
      <c r="N292" s="230"/>
      <c r="O292" s="230"/>
      <c r="P292" s="230"/>
      <c r="Q292" s="230"/>
      <c r="R292" s="230"/>
      <c r="S292" s="230"/>
      <c r="T292" s="230"/>
      <c r="U292" s="230"/>
      <c r="V292" s="231"/>
      <c r="W292" s="232"/>
      <c r="X292" s="232"/>
      <c r="Y292" s="232"/>
      <c r="Z292" s="232"/>
      <c r="AA292" s="232"/>
      <c r="AB292" s="232"/>
      <c r="AC292" s="232"/>
      <c r="AD292" s="232"/>
      <c r="AE292" s="231"/>
      <c r="AF292" s="232"/>
      <c r="AG292" s="232"/>
      <c r="AH292" s="232"/>
      <c r="AI292" s="232"/>
      <c r="AJ292" s="232"/>
      <c r="AK292" s="232"/>
      <c r="AL292" s="232"/>
      <c r="AM292" s="232"/>
      <c r="AN292" s="232"/>
      <c r="AO292" s="233">
        <f>SUBTOTAL(9,AO258:AO288)</f>
        <v>53282</v>
      </c>
      <c r="AP292" s="234"/>
      <c r="AQ292" s="235"/>
      <c r="AR292" s="236"/>
      <c r="AS292" s="236"/>
      <c r="AT292" s="237">
        <f>SUBTOTAL(9,AT258:AT288)</f>
        <v>58592</v>
      </c>
      <c r="AU292" s="238"/>
      <c r="AV292" s="239"/>
      <c r="AW292" s="236"/>
      <c r="AX292" s="236"/>
      <c r="AY292" s="227"/>
      <c r="AZ292" s="240"/>
      <c r="BA292" s="241"/>
      <c r="BB292" s="241"/>
      <c r="BC292" s="241"/>
      <c r="BD292" s="241"/>
      <c r="BE292" s="242">
        <f>SUBTOTAL(9,BE258:BE288)</f>
        <v>0</v>
      </c>
      <c r="BF292" s="243">
        <f t="shared" ref="BF292:BM292" si="125">SUBTOTAL(9,BF258:BF288)</f>
        <v>328467</v>
      </c>
      <c r="BG292" s="233">
        <f t="shared" si="125"/>
        <v>33970</v>
      </c>
      <c r="BH292" s="244">
        <f t="shared" si="125"/>
        <v>0</v>
      </c>
      <c r="BI292" s="244">
        <f t="shared" si="125"/>
        <v>0</v>
      </c>
      <c r="BJ292" s="244">
        <f t="shared" si="125"/>
        <v>133605</v>
      </c>
      <c r="BK292" s="244">
        <f t="shared" si="125"/>
        <v>0</v>
      </c>
      <c r="BL292" s="244">
        <f t="shared" si="125"/>
        <v>0</v>
      </c>
      <c r="BM292" s="242">
        <f t="shared" si="125"/>
        <v>160892</v>
      </c>
    </row>
    <row r="293" spans="1:65" outlineLevel="5">
      <c r="A293" s="21">
        <f t="shared" si="106"/>
        <v>9</v>
      </c>
      <c r="B293" s="33">
        <f>B288+1</f>
        <v>44805</v>
      </c>
      <c r="C293" s="207">
        <v>502776</v>
      </c>
      <c r="D293" s="64">
        <f t="shared" ref="D293:D322" si="126">IFERROR(ROUND(AVERAGE(E293:L293),1),"")</f>
        <v>35</v>
      </c>
      <c r="E293" s="12">
        <v>36</v>
      </c>
      <c r="F293" s="12">
        <v>35</v>
      </c>
      <c r="G293" s="12">
        <v>38</v>
      </c>
      <c r="H293" s="12">
        <v>33</v>
      </c>
      <c r="I293" s="12">
        <v>35</v>
      </c>
      <c r="J293" s="12">
        <v>34</v>
      </c>
      <c r="K293" s="12">
        <v>37</v>
      </c>
      <c r="L293" s="12">
        <v>32</v>
      </c>
      <c r="M293" s="74">
        <f t="shared" ref="M293:M322" si="127">IFERROR(ROUND(AVERAGE(N293:U293),1),"")</f>
        <v>6.9</v>
      </c>
      <c r="N293" s="83">
        <v>6.92</v>
      </c>
      <c r="O293" s="83">
        <v>6.91</v>
      </c>
      <c r="P293" s="83">
        <v>6.92</v>
      </c>
      <c r="Q293" s="83">
        <v>6.94</v>
      </c>
      <c r="R293" s="83">
        <v>6.87</v>
      </c>
      <c r="S293" s="83">
        <v>6.84</v>
      </c>
      <c r="T293" s="83"/>
      <c r="U293" s="83"/>
      <c r="V293" s="5" t="str">
        <f t="shared" ref="V293:V322" si="128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21</v>
      </c>
      <c r="AO293" s="41">
        <v>1916</v>
      </c>
      <c r="AP293" s="110">
        <v>2.75</v>
      </c>
      <c r="AQ293" s="111">
        <v>1.87</v>
      </c>
      <c r="AR293" s="126">
        <f t="shared" ref="AR293:AR322" si="130">IFERROR(AQ293/AP293*100,"")</f>
        <v>68</v>
      </c>
      <c r="AS293" s="126">
        <f t="shared" ref="AS293:AS322" si="131">IFERROR(100-AR293,"")</f>
        <v>32</v>
      </c>
      <c r="AT293" s="127">
        <v>2010</v>
      </c>
      <c r="AU293" s="128">
        <v>2.39</v>
      </c>
      <c r="AV293" s="129">
        <v>1.18</v>
      </c>
      <c r="AW293" s="126">
        <f t="shared" ref="AW293:AW322" si="132">IFERROR(AV293/AU293*100,"")</f>
        <v>49.372384937238486</v>
      </c>
      <c r="AX293" s="126">
        <f t="shared" ref="AX293:AX322" si="133">IFERROR(100-AW293,"")</f>
        <v>50.627615062761514</v>
      </c>
      <c r="AY293" s="64">
        <f t="shared" ref="AY293:AY322" si="134">IFERROR((1-((AW293*AS293)/(AX293*AR293)))*100,"")</f>
        <v>54.107924161400113</v>
      </c>
      <c r="AZ293" s="97">
        <v>78.69</v>
      </c>
      <c r="BA293" s="68"/>
      <c r="BB293" s="68"/>
      <c r="BC293" s="68"/>
      <c r="BD293" s="68"/>
      <c r="BE293" s="15"/>
      <c r="BF293" s="5">
        <f t="shared" ref="BF293:BF322" si="135">IF(SUM(BG293:BM293)=0,"",SUM(BG293:BM293))</f>
        <v>12778</v>
      </c>
      <c r="BG293" s="42">
        <v>0</v>
      </c>
      <c r="BH293" s="42"/>
      <c r="BI293" s="42"/>
      <c r="BJ293" s="42">
        <v>8008</v>
      </c>
      <c r="BK293" s="42"/>
      <c r="BL293" s="42"/>
      <c r="BM293" s="15">
        <v>4770</v>
      </c>
    </row>
    <row r="294" spans="1:65" outlineLevel="5">
      <c r="A294" s="22">
        <f t="shared" si="106"/>
        <v>9</v>
      </c>
      <c r="B294" s="9">
        <f t="shared" si="121"/>
        <v>44806</v>
      </c>
      <c r="C294" s="207">
        <v>536791</v>
      </c>
      <c r="D294" s="64">
        <f t="shared" si="126"/>
        <v>35</v>
      </c>
      <c r="E294" s="12">
        <v>36</v>
      </c>
      <c r="F294" s="12">
        <v>35</v>
      </c>
      <c r="G294" s="12">
        <v>38</v>
      </c>
      <c r="H294" s="12">
        <v>33</v>
      </c>
      <c r="I294" s="12">
        <v>35</v>
      </c>
      <c r="J294" s="12">
        <v>34</v>
      </c>
      <c r="K294" s="12">
        <v>37</v>
      </c>
      <c r="L294" s="12">
        <v>32</v>
      </c>
      <c r="M294" s="74" t="str">
        <f t="shared" si="127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8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18</v>
      </c>
      <c r="AO294" s="41">
        <v>2193</v>
      </c>
      <c r="AP294" s="110"/>
      <c r="AQ294" s="111"/>
      <c r="AR294" s="126" t="str">
        <f t="shared" si="130"/>
        <v/>
      </c>
      <c r="AS294" s="126" t="str">
        <f t="shared" si="131"/>
        <v/>
      </c>
      <c r="AT294" s="127">
        <v>2190</v>
      </c>
      <c r="AU294" s="128"/>
      <c r="AV294" s="129"/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>
        <v>79.55</v>
      </c>
      <c r="BA294" s="68"/>
      <c r="BB294" s="68"/>
      <c r="BC294" s="68"/>
      <c r="BD294" s="68"/>
      <c r="BE294" s="15"/>
      <c r="BF294" s="5">
        <f t="shared" si="135"/>
        <v>12712</v>
      </c>
      <c r="BG294" s="42">
        <v>0</v>
      </c>
      <c r="BH294" s="42"/>
      <c r="BI294" s="42"/>
      <c r="BJ294" s="42">
        <v>7762</v>
      </c>
      <c r="BK294" s="42"/>
      <c r="BL294" s="42"/>
      <c r="BM294" s="15">
        <v>4950</v>
      </c>
    </row>
    <row r="295" spans="1:65" outlineLevel="5">
      <c r="A295" s="22">
        <f t="shared" si="106"/>
        <v>9</v>
      </c>
      <c r="B295" s="9">
        <f t="shared" si="121"/>
        <v>44807</v>
      </c>
      <c r="C295" s="207">
        <v>530268</v>
      </c>
      <c r="D295" s="64">
        <f t="shared" si="126"/>
        <v>34.799999999999997</v>
      </c>
      <c r="E295" s="12">
        <v>36</v>
      </c>
      <c r="F295" s="12">
        <v>34</v>
      </c>
      <c r="G295" s="12">
        <v>38</v>
      </c>
      <c r="H295" s="12">
        <v>33</v>
      </c>
      <c r="I295" s="12">
        <v>35</v>
      </c>
      <c r="J295" s="12">
        <v>33</v>
      </c>
      <c r="K295" s="12">
        <v>37</v>
      </c>
      <c r="L295" s="12">
        <v>32</v>
      </c>
      <c r="M295" s="74" t="str">
        <f t="shared" si="127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8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19</v>
      </c>
      <c r="AO295" s="41">
        <v>2142</v>
      </c>
      <c r="AP295" s="110"/>
      <c r="AQ295" s="111"/>
      <c r="AR295" s="126" t="str">
        <f t="shared" si="130"/>
        <v/>
      </c>
      <c r="AS295" s="126" t="str">
        <f t="shared" si="131"/>
        <v/>
      </c>
      <c r="AT295" s="127">
        <v>2300</v>
      </c>
      <c r="AU295" s="128"/>
      <c r="AV295" s="129"/>
      <c r="AW295" s="126" t="str">
        <f t="shared" si="132"/>
        <v/>
      </c>
      <c r="AX295" s="126" t="str">
        <f t="shared" si="133"/>
        <v/>
      </c>
      <c r="AY295" s="64" t="str">
        <f t="shared" si="134"/>
        <v/>
      </c>
      <c r="AZ295" s="97"/>
      <c r="BA295" s="68"/>
      <c r="BB295" s="68"/>
      <c r="BC295" s="68"/>
      <c r="BD295" s="68"/>
      <c r="BE295" s="15"/>
      <c r="BF295" s="5">
        <f t="shared" si="135"/>
        <v>14051</v>
      </c>
      <c r="BG295" s="42">
        <v>0</v>
      </c>
      <c r="BH295" s="42"/>
      <c r="BI295" s="42"/>
      <c r="BJ295" s="42">
        <v>8811</v>
      </c>
      <c r="BK295" s="42"/>
      <c r="BL295" s="42"/>
      <c r="BM295" s="15">
        <v>5240</v>
      </c>
    </row>
    <row r="296" spans="1:65" outlineLevel="5">
      <c r="A296" s="22">
        <f t="shared" si="106"/>
        <v>9</v>
      </c>
      <c r="B296" s="9">
        <f t="shared" si="121"/>
        <v>44808</v>
      </c>
      <c r="C296" s="207">
        <v>508122</v>
      </c>
      <c r="D296" s="64">
        <f t="shared" si="126"/>
        <v>34.299999999999997</v>
      </c>
      <c r="E296" s="12">
        <v>36</v>
      </c>
      <c r="F296" s="12">
        <v>33</v>
      </c>
      <c r="G296" s="12">
        <v>38</v>
      </c>
      <c r="H296" s="12">
        <v>32</v>
      </c>
      <c r="I296" s="12">
        <v>35</v>
      </c>
      <c r="J296" s="12">
        <v>32</v>
      </c>
      <c r="K296" s="12">
        <v>37</v>
      </c>
      <c r="L296" s="12">
        <v>31</v>
      </c>
      <c r="M296" s="74" t="str">
        <f t="shared" si="127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8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19</v>
      </c>
      <c r="AO296" s="41">
        <v>2123</v>
      </c>
      <c r="AP296" s="110"/>
      <c r="AQ296" s="111"/>
      <c r="AR296" s="126" t="str">
        <f t="shared" si="130"/>
        <v/>
      </c>
      <c r="AS296" s="126" t="str">
        <f t="shared" si="131"/>
        <v/>
      </c>
      <c r="AT296" s="127">
        <v>2160</v>
      </c>
      <c r="AU296" s="128"/>
      <c r="AV296" s="129"/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/>
      <c r="BA296" s="68"/>
      <c r="BB296" s="68"/>
      <c r="BC296" s="68"/>
      <c r="BD296" s="68"/>
      <c r="BE296" s="15"/>
      <c r="BF296" s="5">
        <f t="shared" si="135"/>
        <v>14281</v>
      </c>
      <c r="BG296" s="42">
        <v>0</v>
      </c>
      <c r="BH296" s="42"/>
      <c r="BI296" s="42"/>
      <c r="BJ296" s="42">
        <v>9031</v>
      </c>
      <c r="BK296" s="42"/>
      <c r="BL296" s="42"/>
      <c r="BM296" s="15">
        <v>5250</v>
      </c>
    </row>
    <row r="297" spans="1:65" outlineLevel="5">
      <c r="A297" s="22">
        <f t="shared" si="106"/>
        <v>9</v>
      </c>
      <c r="B297" s="9">
        <f t="shared" si="121"/>
        <v>44809</v>
      </c>
      <c r="C297" s="207">
        <v>495289</v>
      </c>
      <c r="D297" s="64">
        <f t="shared" si="126"/>
        <v>34.299999999999997</v>
      </c>
      <c r="E297" s="12">
        <v>36</v>
      </c>
      <c r="F297" s="12">
        <v>33</v>
      </c>
      <c r="G297" s="12">
        <v>38</v>
      </c>
      <c r="H297" s="12">
        <v>32</v>
      </c>
      <c r="I297" s="12">
        <v>35</v>
      </c>
      <c r="J297" s="12">
        <v>32</v>
      </c>
      <c r="K297" s="12">
        <v>37</v>
      </c>
      <c r="L297" s="12">
        <v>31</v>
      </c>
      <c r="M297" s="74" t="str">
        <f t="shared" si="127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8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9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23</v>
      </c>
      <c r="AO297" s="41">
        <v>1764</v>
      </c>
      <c r="AP297" s="110"/>
      <c r="AQ297" s="111"/>
      <c r="AR297" s="126" t="str">
        <f t="shared" si="130"/>
        <v/>
      </c>
      <c r="AS297" s="126" t="str">
        <f t="shared" si="131"/>
        <v/>
      </c>
      <c r="AT297" s="127">
        <v>1950</v>
      </c>
      <c r="AU297" s="128"/>
      <c r="AV297" s="129"/>
      <c r="AW297" s="126" t="str">
        <f t="shared" si="132"/>
        <v/>
      </c>
      <c r="AX297" s="126" t="str">
        <f t="shared" si="133"/>
        <v/>
      </c>
      <c r="AY297" s="64" t="str">
        <f t="shared" si="134"/>
        <v/>
      </c>
      <c r="AZ297" s="97">
        <v>80.209999999999994</v>
      </c>
      <c r="BA297" s="68"/>
      <c r="BB297" s="68"/>
      <c r="BC297" s="68"/>
      <c r="BD297" s="68"/>
      <c r="BE297" s="15"/>
      <c r="BF297" s="5">
        <f t="shared" si="135"/>
        <v>11829</v>
      </c>
      <c r="BG297" s="42">
        <v>3290</v>
      </c>
      <c r="BH297" s="42"/>
      <c r="BI297" s="42"/>
      <c r="BJ297" s="42">
        <v>3369</v>
      </c>
      <c r="BK297" s="42"/>
      <c r="BL297" s="42"/>
      <c r="BM297" s="15">
        <v>5170</v>
      </c>
    </row>
    <row r="298" spans="1:65" outlineLevel="5">
      <c r="A298" s="22">
        <f t="shared" si="106"/>
        <v>9</v>
      </c>
      <c r="B298" s="9">
        <f t="shared" si="121"/>
        <v>44810</v>
      </c>
      <c r="C298" s="207">
        <v>603865</v>
      </c>
      <c r="D298" s="64">
        <f t="shared" si="126"/>
        <v>34.5</v>
      </c>
      <c r="E298" s="12">
        <v>36</v>
      </c>
      <c r="F298" s="12">
        <v>34</v>
      </c>
      <c r="G298" s="12">
        <v>38</v>
      </c>
      <c r="H298" s="12">
        <v>32</v>
      </c>
      <c r="I298" s="12">
        <v>35</v>
      </c>
      <c r="J298" s="12">
        <v>33</v>
      </c>
      <c r="K298" s="12">
        <v>37</v>
      </c>
      <c r="L298" s="12">
        <v>31</v>
      </c>
      <c r="M298" s="74" t="str">
        <f t="shared" si="127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8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28</v>
      </c>
      <c r="AO298" s="41">
        <v>1447</v>
      </c>
      <c r="AP298" s="110"/>
      <c r="AQ298" s="111"/>
      <c r="AR298" s="126" t="str">
        <f t="shared" si="130"/>
        <v/>
      </c>
      <c r="AS298" s="126" t="str">
        <f t="shared" si="131"/>
        <v/>
      </c>
      <c r="AT298" s="127">
        <v>1530</v>
      </c>
      <c r="AU298" s="128"/>
      <c r="AV298" s="129"/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>
        <v>80.47</v>
      </c>
      <c r="BA298" s="68"/>
      <c r="BB298" s="68"/>
      <c r="BC298" s="68"/>
      <c r="BD298" s="68"/>
      <c r="BE298" s="15"/>
      <c r="BF298" s="5">
        <f t="shared" si="135"/>
        <v>19861</v>
      </c>
      <c r="BG298" s="42">
        <v>6480</v>
      </c>
      <c r="BH298" s="42"/>
      <c r="BI298" s="42"/>
      <c r="BJ298" s="42">
        <v>12181</v>
      </c>
      <c r="BK298" s="42"/>
      <c r="BL298" s="42"/>
      <c r="BM298" s="15">
        <v>1200</v>
      </c>
    </row>
    <row r="299" spans="1:65" outlineLevel="5">
      <c r="A299" s="22">
        <f t="shared" si="106"/>
        <v>9</v>
      </c>
      <c r="B299" s="9">
        <f t="shared" si="121"/>
        <v>44811</v>
      </c>
      <c r="C299" s="207">
        <v>568572</v>
      </c>
      <c r="D299" s="64">
        <f t="shared" si="126"/>
        <v>35</v>
      </c>
      <c r="E299" s="12">
        <v>37</v>
      </c>
      <c r="F299" s="12">
        <v>34</v>
      </c>
      <c r="G299" s="12">
        <v>38</v>
      </c>
      <c r="H299" s="12">
        <v>33</v>
      </c>
      <c r="I299" s="12">
        <v>36</v>
      </c>
      <c r="J299" s="12">
        <v>33</v>
      </c>
      <c r="K299" s="12">
        <v>37</v>
      </c>
      <c r="L299" s="12">
        <v>32</v>
      </c>
      <c r="M299" s="74" t="str">
        <f t="shared" si="127"/>
        <v/>
      </c>
      <c r="N299" s="83"/>
      <c r="O299" s="83"/>
      <c r="P299" s="83"/>
      <c r="Q299" s="83"/>
      <c r="R299" s="83"/>
      <c r="S299" s="83"/>
      <c r="T299" s="83"/>
      <c r="U299" s="83"/>
      <c r="V299" s="5" t="str">
        <f t="shared" si="128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9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26</v>
      </c>
      <c r="AO299" s="41">
        <v>1538</v>
      </c>
      <c r="AP299" s="110"/>
      <c r="AQ299" s="111"/>
      <c r="AR299" s="126" t="str">
        <f t="shared" si="130"/>
        <v/>
      </c>
      <c r="AS299" s="126" t="str">
        <f t="shared" si="131"/>
        <v/>
      </c>
      <c r="AT299" s="127">
        <v>1960</v>
      </c>
      <c r="AU299" s="128"/>
      <c r="AV299" s="129"/>
      <c r="AW299" s="126" t="str">
        <f t="shared" si="132"/>
        <v/>
      </c>
      <c r="AX299" s="126" t="str">
        <f t="shared" si="133"/>
        <v/>
      </c>
      <c r="AY299" s="64" t="str">
        <f t="shared" si="134"/>
        <v/>
      </c>
      <c r="AZ299" s="97">
        <v>79.239999999999995</v>
      </c>
      <c r="BA299" s="68"/>
      <c r="BB299" s="68"/>
      <c r="BC299" s="68"/>
      <c r="BD299" s="68"/>
      <c r="BE299" s="15"/>
      <c r="BF299" s="5">
        <f t="shared" si="135"/>
        <v>15425</v>
      </c>
      <c r="BG299" s="42">
        <v>0</v>
      </c>
      <c r="BH299" s="42"/>
      <c r="BI299" s="42"/>
      <c r="BJ299" s="42">
        <v>13257</v>
      </c>
      <c r="BK299" s="42"/>
      <c r="BL299" s="42"/>
      <c r="BM299" s="15">
        <v>2168</v>
      </c>
    </row>
    <row r="300" spans="1:65" outlineLevel="5">
      <c r="A300" s="22">
        <f t="shared" si="106"/>
        <v>9</v>
      </c>
      <c r="B300" s="9">
        <f t="shared" si="121"/>
        <v>44812</v>
      </c>
      <c r="C300" s="207">
        <v>497681</v>
      </c>
      <c r="D300" s="64">
        <f t="shared" si="126"/>
        <v>35</v>
      </c>
      <c r="E300" s="12">
        <v>37</v>
      </c>
      <c r="F300" s="12">
        <v>35</v>
      </c>
      <c r="G300" s="12">
        <v>37</v>
      </c>
      <c r="H300" s="12">
        <v>33</v>
      </c>
      <c r="I300" s="12">
        <v>36</v>
      </c>
      <c r="J300" s="12">
        <v>34</v>
      </c>
      <c r="K300" s="12">
        <v>36</v>
      </c>
      <c r="L300" s="12">
        <v>32</v>
      </c>
      <c r="M300" s="74">
        <f t="shared" si="127"/>
        <v>7</v>
      </c>
      <c r="N300" s="83">
        <v>6.96</v>
      </c>
      <c r="O300" s="83">
        <v>7</v>
      </c>
      <c r="P300" s="83">
        <v>7.1</v>
      </c>
      <c r="Q300" s="83">
        <v>7</v>
      </c>
      <c r="R300" s="83">
        <v>6.96</v>
      </c>
      <c r="S300" s="83">
        <v>7.05</v>
      </c>
      <c r="T300" s="83"/>
      <c r="U300" s="83"/>
      <c r="V300" s="5" t="str">
        <f t="shared" si="128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26</v>
      </c>
      <c r="AO300" s="41">
        <v>1505</v>
      </c>
      <c r="AP300" s="110">
        <v>2.68</v>
      </c>
      <c r="AQ300" s="111">
        <v>1.74</v>
      </c>
      <c r="AR300" s="126">
        <f t="shared" si="130"/>
        <v>64.925373134328353</v>
      </c>
      <c r="AS300" s="126">
        <f t="shared" si="131"/>
        <v>35.074626865671647</v>
      </c>
      <c r="AT300" s="127">
        <v>1580</v>
      </c>
      <c r="AU300" s="128">
        <v>2.19</v>
      </c>
      <c r="AV300" s="129">
        <v>1.05</v>
      </c>
      <c r="AW300" s="126">
        <f t="shared" si="132"/>
        <v>47.945205479452056</v>
      </c>
      <c r="AX300" s="126">
        <f t="shared" si="133"/>
        <v>52.054794520547944</v>
      </c>
      <c r="AY300" s="64">
        <f t="shared" si="134"/>
        <v>50.241984271022375</v>
      </c>
      <c r="AZ300" s="97">
        <v>78.739999999999995</v>
      </c>
      <c r="BA300" s="68"/>
      <c r="BB300" s="68"/>
      <c r="BC300" s="68"/>
      <c r="BD300" s="68"/>
      <c r="BE300" s="15"/>
      <c r="BF300" s="5">
        <f t="shared" si="135"/>
        <v>15819</v>
      </c>
      <c r="BG300" s="42">
        <v>2640</v>
      </c>
      <c r="BH300" s="42"/>
      <c r="BI300" s="42"/>
      <c r="BJ300" s="42">
        <v>12879</v>
      </c>
      <c r="BK300" s="42"/>
      <c r="BL300" s="42"/>
      <c r="BM300" s="15">
        <v>300</v>
      </c>
    </row>
    <row r="301" spans="1:65" outlineLevel="5">
      <c r="A301" s="22">
        <f t="shared" si="106"/>
        <v>9</v>
      </c>
      <c r="B301" s="9">
        <f t="shared" si="121"/>
        <v>44813</v>
      </c>
      <c r="C301" s="207">
        <v>468908</v>
      </c>
      <c r="D301" s="64">
        <f t="shared" si="126"/>
        <v>35.5</v>
      </c>
      <c r="E301" s="12">
        <v>38</v>
      </c>
      <c r="F301" s="12">
        <v>35</v>
      </c>
      <c r="G301" s="12">
        <v>38</v>
      </c>
      <c r="H301" s="12">
        <v>33</v>
      </c>
      <c r="I301" s="12">
        <v>37</v>
      </c>
      <c r="J301" s="12">
        <v>34</v>
      </c>
      <c r="K301" s="12">
        <v>37</v>
      </c>
      <c r="L301" s="12">
        <v>32</v>
      </c>
      <c r="M301" s="74" t="str">
        <f t="shared" si="127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8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36</v>
      </c>
      <c r="AO301" s="41">
        <v>1115</v>
      </c>
      <c r="AP301" s="110"/>
      <c r="AQ301" s="111"/>
      <c r="AR301" s="126" t="str">
        <f t="shared" si="130"/>
        <v/>
      </c>
      <c r="AS301" s="126" t="str">
        <f t="shared" si="131"/>
        <v/>
      </c>
      <c r="AT301" s="127">
        <v>1000</v>
      </c>
      <c r="AU301" s="128"/>
      <c r="AV301" s="129"/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/>
      <c r="BA301" s="68"/>
      <c r="BB301" s="68"/>
      <c r="BC301" s="68"/>
      <c r="BD301" s="68"/>
      <c r="BE301" s="15"/>
      <c r="BF301" s="5">
        <f t="shared" si="135"/>
        <v>13928</v>
      </c>
      <c r="BG301" s="42">
        <v>0</v>
      </c>
      <c r="BH301" s="42"/>
      <c r="BI301" s="42"/>
      <c r="BJ301" s="42">
        <v>9718</v>
      </c>
      <c r="BK301" s="42"/>
      <c r="BL301" s="42"/>
      <c r="BM301" s="15">
        <v>4210</v>
      </c>
    </row>
    <row r="302" spans="1:65" outlineLevel="5">
      <c r="A302" s="22">
        <f t="shared" si="106"/>
        <v>9</v>
      </c>
      <c r="B302" s="9">
        <f t="shared" si="121"/>
        <v>44814</v>
      </c>
      <c r="C302" s="207">
        <v>432213</v>
      </c>
      <c r="D302" s="64">
        <f t="shared" si="126"/>
        <v>35.5</v>
      </c>
      <c r="E302" s="12">
        <v>37</v>
      </c>
      <c r="F302" s="12">
        <v>35</v>
      </c>
      <c r="G302" s="12">
        <v>38</v>
      </c>
      <c r="H302" s="12">
        <v>34</v>
      </c>
      <c r="I302" s="12">
        <v>36</v>
      </c>
      <c r="J302" s="12">
        <v>34</v>
      </c>
      <c r="K302" s="12">
        <v>37</v>
      </c>
      <c r="L302" s="12">
        <v>33</v>
      </c>
      <c r="M302" s="74" t="str">
        <f t="shared" si="127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8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29</v>
      </c>
      <c r="AO302" s="41">
        <v>1371</v>
      </c>
      <c r="AP302" s="110"/>
      <c r="AQ302" s="111"/>
      <c r="AR302" s="126" t="str">
        <f t="shared" si="130"/>
        <v/>
      </c>
      <c r="AS302" s="126" t="str">
        <f t="shared" si="131"/>
        <v/>
      </c>
      <c r="AT302" s="127">
        <v>1640</v>
      </c>
      <c r="AU302" s="128"/>
      <c r="AV302" s="129"/>
      <c r="AW302" s="126" t="str">
        <f t="shared" si="132"/>
        <v/>
      </c>
      <c r="AX302" s="126" t="str">
        <f t="shared" si="133"/>
        <v/>
      </c>
      <c r="AY302" s="64" t="str">
        <f t="shared" si="134"/>
        <v/>
      </c>
      <c r="AZ302" s="97"/>
      <c r="BA302" s="68"/>
      <c r="BB302" s="68"/>
      <c r="BC302" s="68"/>
      <c r="BD302" s="68"/>
      <c r="BE302" s="15"/>
      <c r="BF302" s="5">
        <f t="shared" si="135"/>
        <v>11448</v>
      </c>
      <c r="BG302" s="42">
        <v>0</v>
      </c>
      <c r="BH302" s="42"/>
      <c r="BI302" s="42"/>
      <c r="BJ302" s="42">
        <v>6298</v>
      </c>
      <c r="BK302" s="42"/>
      <c r="BL302" s="42"/>
      <c r="BM302" s="15">
        <v>5150</v>
      </c>
    </row>
    <row r="303" spans="1:65" outlineLevel="5">
      <c r="A303" s="22">
        <f t="shared" si="106"/>
        <v>9</v>
      </c>
      <c r="B303" s="9">
        <f t="shared" si="121"/>
        <v>44815</v>
      </c>
      <c r="C303" s="207">
        <v>407226</v>
      </c>
      <c r="D303" s="64">
        <f t="shared" si="126"/>
        <v>35.299999999999997</v>
      </c>
      <c r="E303" s="12">
        <v>37</v>
      </c>
      <c r="F303" s="12">
        <v>35</v>
      </c>
      <c r="G303" s="12">
        <v>38</v>
      </c>
      <c r="H303" s="12">
        <v>33</v>
      </c>
      <c r="I303" s="12">
        <v>36</v>
      </c>
      <c r="J303" s="12">
        <v>34</v>
      </c>
      <c r="K303" s="12">
        <v>37</v>
      </c>
      <c r="L303" s="12">
        <v>32</v>
      </c>
      <c r="M303" s="74" t="str">
        <f t="shared" si="127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8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21</v>
      </c>
      <c r="AO303" s="41">
        <v>1873</v>
      </c>
      <c r="AP303" s="110"/>
      <c r="AQ303" s="111"/>
      <c r="AR303" s="126" t="str">
        <f t="shared" si="130"/>
        <v/>
      </c>
      <c r="AS303" s="126" t="str">
        <f t="shared" si="131"/>
        <v/>
      </c>
      <c r="AT303" s="127">
        <v>1930</v>
      </c>
      <c r="AU303" s="128"/>
      <c r="AV303" s="129"/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/>
      <c r="BA303" s="68"/>
      <c r="BB303" s="68"/>
      <c r="BC303" s="68"/>
      <c r="BD303" s="68"/>
      <c r="BE303" s="15"/>
      <c r="BF303" s="5">
        <f t="shared" si="135"/>
        <v>15223</v>
      </c>
      <c r="BG303" s="42">
        <v>3770</v>
      </c>
      <c r="BH303" s="42"/>
      <c r="BI303" s="42"/>
      <c r="BJ303" s="42">
        <v>6333</v>
      </c>
      <c r="BK303" s="42"/>
      <c r="BL303" s="42"/>
      <c r="BM303" s="15">
        <v>5120</v>
      </c>
    </row>
    <row r="304" spans="1:65" outlineLevel="5">
      <c r="A304" s="22">
        <f t="shared" si="106"/>
        <v>9</v>
      </c>
      <c r="B304" s="9">
        <f t="shared" si="121"/>
        <v>44816</v>
      </c>
      <c r="C304" s="207">
        <v>400734</v>
      </c>
      <c r="D304" s="64">
        <f t="shared" si="126"/>
        <v>35.799999999999997</v>
      </c>
      <c r="E304" s="12">
        <v>37</v>
      </c>
      <c r="F304" s="12">
        <v>35</v>
      </c>
      <c r="G304" s="12">
        <v>39</v>
      </c>
      <c r="H304" s="12">
        <v>34</v>
      </c>
      <c r="I304" s="12">
        <v>36</v>
      </c>
      <c r="J304" s="12">
        <v>34</v>
      </c>
      <c r="K304" s="12">
        <v>38</v>
      </c>
      <c r="L304" s="12">
        <v>33</v>
      </c>
      <c r="M304" s="74" t="str">
        <f t="shared" si="127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8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9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21</v>
      </c>
      <c r="AO304" s="41">
        <v>1911</v>
      </c>
      <c r="AP304" s="110"/>
      <c r="AQ304" s="111"/>
      <c r="AR304" s="126" t="str">
        <f t="shared" si="130"/>
        <v/>
      </c>
      <c r="AS304" s="126" t="str">
        <f t="shared" si="131"/>
        <v/>
      </c>
      <c r="AT304" s="127">
        <v>1920</v>
      </c>
      <c r="AU304" s="128"/>
      <c r="AV304" s="129"/>
      <c r="AW304" s="126" t="str">
        <f t="shared" si="132"/>
        <v/>
      </c>
      <c r="AX304" s="126" t="str">
        <f t="shared" si="133"/>
        <v/>
      </c>
      <c r="AY304" s="64" t="str">
        <f t="shared" si="134"/>
        <v/>
      </c>
      <c r="AZ304" s="97"/>
      <c r="BA304" s="68"/>
      <c r="BB304" s="68"/>
      <c r="BC304" s="68"/>
      <c r="BD304" s="68"/>
      <c r="BE304" s="15"/>
      <c r="BF304" s="5">
        <f t="shared" si="135"/>
        <v>17387</v>
      </c>
      <c r="BG304" s="42">
        <v>3400</v>
      </c>
      <c r="BH304" s="42"/>
      <c r="BI304" s="42"/>
      <c r="BJ304" s="42">
        <v>8847</v>
      </c>
      <c r="BK304" s="42"/>
      <c r="BL304" s="42"/>
      <c r="BM304" s="15">
        <v>5140</v>
      </c>
    </row>
    <row r="305" spans="1:65" outlineLevel="5">
      <c r="A305" s="22">
        <f t="shared" si="106"/>
        <v>9</v>
      </c>
      <c r="B305" s="9">
        <f t="shared" si="121"/>
        <v>44817</v>
      </c>
      <c r="C305" s="207">
        <v>411728</v>
      </c>
      <c r="D305" s="64">
        <f t="shared" si="126"/>
        <v>35.799999999999997</v>
      </c>
      <c r="E305" s="12">
        <v>37</v>
      </c>
      <c r="F305" s="12">
        <v>35</v>
      </c>
      <c r="G305" s="12">
        <v>39</v>
      </c>
      <c r="H305" s="12">
        <v>34</v>
      </c>
      <c r="I305" s="12">
        <v>36</v>
      </c>
      <c r="J305" s="12">
        <v>34</v>
      </c>
      <c r="K305" s="12">
        <v>38</v>
      </c>
      <c r="L305" s="12">
        <v>33</v>
      </c>
      <c r="M305" s="74" t="str">
        <f t="shared" si="127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8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22</v>
      </c>
      <c r="AO305" s="41">
        <v>1842</v>
      </c>
      <c r="AP305" s="110"/>
      <c r="AQ305" s="111"/>
      <c r="AR305" s="126" t="str">
        <f t="shared" si="130"/>
        <v/>
      </c>
      <c r="AS305" s="126" t="str">
        <f t="shared" si="131"/>
        <v/>
      </c>
      <c r="AT305" s="127">
        <v>1920</v>
      </c>
      <c r="AU305" s="128"/>
      <c r="AV305" s="129"/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>
        <v>79.03</v>
      </c>
      <c r="BA305" s="68"/>
      <c r="BB305" s="68"/>
      <c r="BC305" s="68"/>
      <c r="BD305" s="68"/>
      <c r="BE305" s="15"/>
      <c r="BF305" s="5">
        <f t="shared" si="135"/>
        <v>15367</v>
      </c>
      <c r="BG305" s="42">
        <v>0</v>
      </c>
      <c r="BH305" s="42"/>
      <c r="BI305" s="42"/>
      <c r="BJ305" s="42">
        <v>10077</v>
      </c>
      <c r="BK305" s="42"/>
      <c r="BL305" s="42"/>
      <c r="BM305" s="15">
        <v>5290</v>
      </c>
    </row>
    <row r="306" spans="1:65" outlineLevel="5">
      <c r="A306" s="22">
        <f t="shared" si="106"/>
        <v>9</v>
      </c>
      <c r="B306" s="9">
        <f t="shared" si="121"/>
        <v>44818</v>
      </c>
      <c r="C306" s="207">
        <v>412104</v>
      </c>
      <c r="D306" s="64">
        <f t="shared" si="126"/>
        <v>35.299999999999997</v>
      </c>
      <c r="E306" s="12">
        <v>37</v>
      </c>
      <c r="F306" s="12">
        <v>35</v>
      </c>
      <c r="G306" s="12">
        <v>38</v>
      </c>
      <c r="H306" s="12">
        <v>33</v>
      </c>
      <c r="I306" s="12">
        <v>36</v>
      </c>
      <c r="J306" s="12">
        <v>34</v>
      </c>
      <c r="K306" s="12">
        <v>37</v>
      </c>
      <c r="L306" s="12">
        <v>32</v>
      </c>
      <c r="M306" s="74" t="str">
        <f t="shared" si="127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28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9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21</v>
      </c>
      <c r="AO306" s="41">
        <v>1862</v>
      </c>
      <c r="AP306" s="110"/>
      <c r="AQ306" s="111"/>
      <c r="AR306" s="126" t="str">
        <f t="shared" si="130"/>
        <v/>
      </c>
      <c r="AS306" s="126" t="str">
        <f t="shared" si="131"/>
        <v/>
      </c>
      <c r="AT306" s="127">
        <v>1930</v>
      </c>
      <c r="AU306" s="128"/>
      <c r="AV306" s="129"/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>
        <v>79.260000000000005</v>
      </c>
      <c r="BA306" s="68"/>
      <c r="BB306" s="68"/>
      <c r="BC306" s="68"/>
      <c r="BD306" s="68"/>
      <c r="BE306" s="15"/>
      <c r="BF306" s="5">
        <f t="shared" si="135"/>
        <v>15424</v>
      </c>
      <c r="BG306" s="42">
        <v>0</v>
      </c>
      <c r="BH306" s="42"/>
      <c r="BI306" s="42"/>
      <c r="BJ306" s="42">
        <v>10154</v>
      </c>
      <c r="BK306" s="42"/>
      <c r="BL306" s="42"/>
      <c r="BM306" s="15">
        <v>5270</v>
      </c>
    </row>
    <row r="307" spans="1:65" outlineLevel="5">
      <c r="A307" s="22">
        <f t="shared" ref="A307:A378" si="136">MONTH(B307)</f>
        <v>9</v>
      </c>
      <c r="B307" s="9">
        <f t="shared" si="121"/>
        <v>44819</v>
      </c>
      <c r="C307" s="207">
        <v>402320</v>
      </c>
      <c r="D307" s="64">
        <f t="shared" si="126"/>
        <v>35.299999999999997</v>
      </c>
      <c r="E307" s="12">
        <v>37</v>
      </c>
      <c r="F307" s="12">
        <v>35</v>
      </c>
      <c r="G307" s="12">
        <v>38</v>
      </c>
      <c r="H307" s="12">
        <v>33</v>
      </c>
      <c r="I307" s="12">
        <v>36</v>
      </c>
      <c r="J307" s="12">
        <v>34</v>
      </c>
      <c r="K307" s="12">
        <v>37</v>
      </c>
      <c r="L307" s="12">
        <v>32</v>
      </c>
      <c r="M307" s="74">
        <f t="shared" si="127"/>
        <v>6.9</v>
      </c>
      <c r="N307" s="83">
        <v>7.02</v>
      </c>
      <c r="O307" s="83">
        <v>6.87</v>
      </c>
      <c r="P307" s="83">
        <v>6.92</v>
      </c>
      <c r="Q307" s="83">
        <v>6.96</v>
      </c>
      <c r="R307" s="83">
        <v>6.95</v>
      </c>
      <c r="S307" s="83">
        <v>6.95</v>
      </c>
      <c r="T307" s="83"/>
      <c r="U307" s="83"/>
      <c r="V307" s="5" t="str">
        <f t="shared" si="128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9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22</v>
      </c>
      <c r="AO307" s="41">
        <v>1834</v>
      </c>
      <c r="AP307" s="110">
        <v>3.1</v>
      </c>
      <c r="AQ307" s="111">
        <v>2.04</v>
      </c>
      <c r="AR307" s="126">
        <f t="shared" si="130"/>
        <v>65.806451612903231</v>
      </c>
      <c r="AS307" s="126">
        <f t="shared" si="131"/>
        <v>34.193548387096769</v>
      </c>
      <c r="AT307" s="127">
        <v>1930</v>
      </c>
      <c r="AU307" s="128">
        <v>2.08</v>
      </c>
      <c r="AV307" s="129">
        <v>1.01</v>
      </c>
      <c r="AW307" s="126">
        <f t="shared" si="132"/>
        <v>48.557692307692307</v>
      </c>
      <c r="AX307" s="126">
        <f t="shared" si="133"/>
        <v>51.442307692307693</v>
      </c>
      <c r="AY307" s="64">
        <f t="shared" si="134"/>
        <v>50.952904526296507</v>
      </c>
      <c r="AZ307" s="97">
        <v>78.05</v>
      </c>
      <c r="BA307" s="68"/>
      <c r="BB307" s="68"/>
      <c r="BC307" s="68"/>
      <c r="BD307" s="68"/>
      <c r="BE307" s="15"/>
      <c r="BF307" s="5">
        <f t="shared" si="135"/>
        <v>15272</v>
      </c>
      <c r="BG307" s="42">
        <v>0</v>
      </c>
      <c r="BH307" s="42"/>
      <c r="BI307" s="42"/>
      <c r="BJ307" s="42">
        <v>10272</v>
      </c>
      <c r="BK307" s="42"/>
      <c r="BL307" s="42"/>
      <c r="BM307" s="15">
        <v>5000</v>
      </c>
    </row>
    <row r="308" spans="1:65" outlineLevel="5">
      <c r="A308" s="22">
        <f t="shared" si="136"/>
        <v>9</v>
      </c>
      <c r="B308" s="9">
        <f t="shared" si="121"/>
        <v>44820</v>
      </c>
      <c r="C308" s="207">
        <v>407509</v>
      </c>
      <c r="D308" s="64">
        <f t="shared" si="126"/>
        <v>35.5</v>
      </c>
      <c r="E308" s="12">
        <v>37</v>
      </c>
      <c r="F308" s="12">
        <v>35</v>
      </c>
      <c r="G308" s="12">
        <v>38</v>
      </c>
      <c r="H308" s="12">
        <v>34</v>
      </c>
      <c r="I308" s="12">
        <v>36</v>
      </c>
      <c r="J308" s="12">
        <v>34</v>
      </c>
      <c r="K308" s="12">
        <v>37</v>
      </c>
      <c r="L308" s="12">
        <v>33</v>
      </c>
      <c r="M308" s="74" t="str">
        <f t="shared" si="127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8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23</v>
      </c>
      <c r="AO308" s="41">
        <v>1711</v>
      </c>
      <c r="AP308" s="110"/>
      <c r="AQ308" s="111"/>
      <c r="AR308" s="126" t="str">
        <f t="shared" si="130"/>
        <v/>
      </c>
      <c r="AS308" s="126" t="str">
        <f t="shared" si="131"/>
        <v/>
      </c>
      <c r="AT308" s="127">
        <v>1770</v>
      </c>
      <c r="AU308" s="128"/>
      <c r="AV308" s="129"/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>
        <v>79.62</v>
      </c>
      <c r="BA308" s="68"/>
      <c r="BB308" s="68"/>
      <c r="BC308" s="68"/>
      <c r="BD308" s="68"/>
      <c r="BE308" s="15"/>
      <c r="BF308" s="5">
        <f t="shared" si="135"/>
        <v>15381</v>
      </c>
      <c r="BG308" s="42">
        <v>940</v>
      </c>
      <c r="BH308" s="42"/>
      <c r="BI308" s="42"/>
      <c r="BJ308" s="42">
        <v>12211</v>
      </c>
      <c r="BK308" s="42"/>
      <c r="BL308" s="42"/>
      <c r="BM308" s="15">
        <v>2230</v>
      </c>
    </row>
    <row r="309" spans="1:65" outlineLevel="5">
      <c r="A309" s="22">
        <f t="shared" si="136"/>
        <v>9</v>
      </c>
      <c r="B309" s="9">
        <f t="shared" si="121"/>
        <v>44821</v>
      </c>
      <c r="C309" s="207">
        <v>405233</v>
      </c>
      <c r="D309" s="64">
        <f t="shared" si="126"/>
        <v>35.5</v>
      </c>
      <c r="E309" s="12">
        <v>37</v>
      </c>
      <c r="F309" s="12">
        <v>35</v>
      </c>
      <c r="G309" s="12">
        <v>38</v>
      </c>
      <c r="H309" s="12">
        <v>34</v>
      </c>
      <c r="I309" s="12">
        <v>36</v>
      </c>
      <c r="J309" s="12">
        <v>34</v>
      </c>
      <c r="K309" s="12">
        <v>37</v>
      </c>
      <c r="L309" s="12">
        <v>33</v>
      </c>
      <c r="M309" s="74" t="str">
        <f t="shared" si="127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8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20</v>
      </c>
      <c r="AO309" s="41">
        <v>1958</v>
      </c>
      <c r="AP309" s="110"/>
      <c r="AQ309" s="111"/>
      <c r="AR309" s="126" t="str">
        <f t="shared" si="130"/>
        <v/>
      </c>
      <c r="AS309" s="126" t="str">
        <f t="shared" si="131"/>
        <v/>
      </c>
      <c r="AT309" s="127">
        <v>1940</v>
      </c>
      <c r="AU309" s="128"/>
      <c r="AV309" s="129"/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/>
      <c r="BA309" s="68"/>
      <c r="BB309" s="68"/>
      <c r="BC309" s="68"/>
      <c r="BD309" s="68"/>
      <c r="BE309" s="15"/>
      <c r="BF309" s="5">
        <f t="shared" si="135"/>
        <v>15304</v>
      </c>
      <c r="BG309" s="42">
        <v>0</v>
      </c>
      <c r="BH309" s="42"/>
      <c r="BI309" s="42"/>
      <c r="BJ309" s="42">
        <v>10164</v>
      </c>
      <c r="BK309" s="42"/>
      <c r="BL309" s="42"/>
      <c r="BM309" s="15">
        <v>5140</v>
      </c>
    </row>
    <row r="310" spans="1:65" outlineLevel="5">
      <c r="A310" s="22">
        <f t="shared" si="136"/>
        <v>9</v>
      </c>
      <c r="B310" s="9">
        <f t="shared" si="121"/>
        <v>44822</v>
      </c>
      <c r="C310" s="207">
        <v>401512</v>
      </c>
      <c r="D310" s="64">
        <f t="shared" si="126"/>
        <v>35.5</v>
      </c>
      <c r="E310" s="12">
        <v>37</v>
      </c>
      <c r="F310" s="12">
        <v>35</v>
      </c>
      <c r="G310" s="12">
        <v>38</v>
      </c>
      <c r="H310" s="12">
        <v>34</v>
      </c>
      <c r="I310" s="12">
        <v>36</v>
      </c>
      <c r="J310" s="12">
        <v>34</v>
      </c>
      <c r="K310" s="12">
        <v>37</v>
      </c>
      <c r="L310" s="12">
        <v>33</v>
      </c>
      <c r="M310" s="74" t="str">
        <f t="shared" si="127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8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21</v>
      </c>
      <c r="AO310" s="41">
        <v>1937</v>
      </c>
      <c r="AP310" s="110"/>
      <c r="AQ310" s="111"/>
      <c r="AR310" s="126" t="str">
        <f t="shared" si="130"/>
        <v/>
      </c>
      <c r="AS310" s="126" t="str">
        <f t="shared" si="131"/>
        <v/>
      </c>
      <c r="AT310" s="127">
        <v>1940</v>
      </c>
      <c r="AU310" s="128"/>
      <c r="AV310" s="129"/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/>
      <c r="BA310" s="68"/>
      <c r="BB310" s="68"/>
      <c r="BC310" s="68"/>
      <c r="BD310" s="68"/>
      <c r="BE310" s="15"/>
      <c r="BF310" s="5">
        <f t="shared" si="135"/>
        <v>12797</v>
      </c>
      <c r="BG310" s="42">
        <v>0</v>
      </c>
      <c r="BH310" s="42"/>
      <c r="BI310" s="42"/>
      <c r="BJ310" s="42">
        <v>7607</v>
      </c>
      <c r="BK310" s="42"/>
      <c r="BL310" s="42"/>
      <c r="BM310" s="15">
        <v>5190</v>
      </c>
    </row>
    <row r="311" spans="1:65" outlineLevel="5">
      <c r="A311" s="22">
        <f t="shared" si="136"/>
        <v>9</v>
      </c>
      <c r="B311" s="9">
        <f t="shared" si="121"/>
        <v>44823</v>
      </c>
      <c r="C311" s="207">
        <v>569375</v>
      </c>
      <c r="D311" s="64">
        <f t="shared" si="126"/>
        <v>35.299999999999997</v>
      </c>
      <c r="E311" s="12">
        <v>36</v>
      </c>
      <c r="F311" s="12">
        <v>35</v>
      </c>
      <c r="G311" s="12">
        <v>38</v>
      </c>
      <c r="H311" s="12">
        <v>34</v>
      </c>
      <c r="I311" s="12">
        <v>35</v>
      </c>
      <c r="J311" s="12">
        <v>34</v>
      </c>
      <c r="K311" s="12">
        <v>37</v>
      </c>
      <c r="L311" s="12">
        <v>33</v>
      </c>
      <c r="M311" s="74" t="str">
        <f t="shared" si="127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8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9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23</v>
      </c>
      <c r="AO311" s="41">
        <v>1732</v>
      </c>
      <c r="AP311" s="110"/>
      <c r="AQ311" s="111"/>
      <c r="AR311" s="126" t="str">
        <f t="shared" si="130"/>
        <v/>
      </c>
      <c r="AS311" s="126" t="str">
        <f t="shared" si="131"/>
        <v/>
      </c>
      <c r="AT311" s="127">
        <v>1980</v>
      </c>
      <c r="AU311" s="128"/>
      <c r="AV311" s="129"/>
      <c r="AW311" s="126" t="str">
        <f t="shared" si="132"/>
        <v/>
      </c>
      <c r="AX311" s="126" t="str">
        <f t="shared" si="133"/>
        <v/>
      </c>
      <c r="AY311" s="64" t="str">
        <f t="shared" si="134"/>
        <v/>
      </c>
      <c r="AZ311" s="97">
        <v>78.89</v>
      </c>
      <c r="BA311" s="68"/>
      <c r="BB311" s="68"/>
      <c r="BC311" s="68"/>
      <c r="BD311" s="68"/>
      <c r="BE311" s="15"/>
      <c r="BF311" s="5">
        <f t="shared" si="135"/>
        <v>13482</v>
      </c>
      <c r="BG311" s="42">
        <v>0</v>
      </c>
      <c r="BH311" s="42"/>
      <c r="BI311" s="42"/>
      <c r="BJ311" s="42">
        <v>8462</v>
      </c>
      <c r="BK311" s="42"/>
      <c r="BL311" s="42"/>
      <c r="BM311" s="15">
        <v>5020</v>
      </c>
    </row>
    <row r="312" spans="1:65" outlineLevel="5">
      <c r="A312" s="22">
        <f t="shared" si="136"/>
        <v>9</v>
      </c>
      <c r="B312" s="9">
        <f t="shared" si="121"/>
        <v>44824</v>
      </c>
      <c r="C312" s="207">
        <v>436387</v>
      </c>
      <c r="D312" s="64">
        <f t="shared" si="126"/>
        <v>35</v>
      </c>
      <c r="E312" s="12">
        <v>36</v>
      </c>
      <c r="F312" s="12">
        <v>35</v>
      </c>
      <c r="G312" s="12">
        <v>38</v>
      </c>
      <c r="H312" s="12">
        <v>33</v>
      </c>
      <c r="I312" s="12">
        <v>35</v>
      </c>
      <c r="J312" s="12">
        <v>34</v>
      </c>
      <c r="K312" s="12">
        <v>37</v>
      </c>
      <c r="L312" s="12">
        <v>32</v>
      </c>
      <c r="M312" s="74" t="str">
        <f t="shared" si="127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8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21</v>
      </c>
      <c r="AO312" s="41">
        <v>1924</v>
      </c>
      <c r="AP312" s="110"/>
      <c r="AQ312" s="111"/>
      <c r="AR312" s="126" t="str">
        <f t="shared" si="130"/>
        <v/>
      </c>
      <c r="AS312" s="126" t="str">
        <f t="shared" si="131"/>
        <v/>
      </c>
      <c r="AT312" s="127">
        <v>1870</v>
      </c>
      <c r="AU312" s="128"/>
      <c r="AV312" s="129"/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>
        <v>78.95</v>
      </c>
      <c r="BA312" s="68"/>
      <c r="BB312" s="68"/>
      <c r="BC312" s="68"/>
      <c r="BD312" s="68"/>
      <c r="BE312" s="15"/>
      <c r="BF312" s="5">
        <f t="shared" si="135"/>
        <v>9288</v>
      </c>
      <c r="BG312" s="42">
        <v>0</v>
      </c>
      <c r="BH312" s="42"/>
      <c r="BI312" s="42"/>
      <c r="BJ312" s="42">
        <v>4228</v>
      </c>
      <c r="BK312" s="42"/>
      <c r="BL312" s="42"/>
      <c r="BM312" s="15">
        <v>5060</v>
      </c>
    </row>
    <row r="313" spans="1:65" outlineLevel="5">
      <c r="A313" s="22">
        <f t="shared" si="136"/>
        <v>9</v>
      </c>
      <c r="B313" s="9">
        <f t="shared" si="121"/>
        <v>44825</v>
      </c>
      <c r="C313" s="207">
        <v>419260</v>
      </c>
      <c r="D313" s="64">
        <f t="shared" si="126"/>
        <v>35</v>
      </c>
      <c r="E313" s="12">
        <v>36</v>
      </c>
      <c r="F313" s="12">
        <v>35</v>
      </c>
      <c r="G313" s="12">
        <v>38</v>
      </c>
      <c r="H313" s="12">
        <v>33</v>
      </c>
      <c r="I313" s="12">
        <v>35</v>
      </c>
      <c r="J313" s="12">
        <v>34</v>
      </c>
      <c r="K313" s="12">
        <v>37</v>
      </c>
      <c r="L313" s="12">
        <v>32</v>
      </c>
      <c r="M313" s="74" t="str">
        <f t="shared" si="127"/>
        <v/>
      </c>
      <c r="N313" s="83"/>
      <c r="O313" s="83"/>
      <c r="P313" s="83"/>
      <c r="Q313" s="83"/>
      <c r="R313" s="83"/>
      <c r="S313" s="83"/>
      <c r="T313" s="83"/>
      <c r="U313" s="83"/>
      <c r="V313" s="5" t="str">
        <f t="shared" si="128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9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27</v>
      </c>
      <c r="AO313" s="41">
        <v>1484</v>
      </c>
      <c r="AP313" s="110"/>
      <c r="AQ313" s="111"/>
      <c r="AR313" s="126" t="str">
        <f t="shared" si="130"/>
        <v/>
      </c>
      <c r="AS313" s="126" t="str">
        <f t="shared" si="131"/>
        <v/>
      </c>
      <c r="AT313" s="127">
        <v>1530</v>
      </c>
      <c r="AU313" s="128"/>
      <c r="AV313" s="129"/>
      <c r="AW313" s="126" t="str">
        <f t="shared" si="132"/>
        <v/>
      </c>
      <c r="AX313" s="126" t="str">
        <f t="shared" si="133"/>
        <v/>
      </c>
      <c r="AY313" s="64" t="str">
        <f t="shared" si="134"/>
        <v/>
      </c>
      <c r="AZ313" s="97">
        <v>79.62</v>
      </c>
      <c r="BA313" s="68"/>
      <c r="BB313" s="68"/>
      <c r="BC313" s="68"/>
      <c r="BD313" s="68"/>
      <c r="BE313" s="15"/>
      <c r="BF313" s="5">
        <f t="shared" si="135"/>
        <v>15684</v>
      </c>
      <c r="BG313" s="42">
        <v>2710</v>
      </c>
      <c r="BH313" s="42"/>
      <c r="BI313" s="42"/>
      <c r="BJ313" s="42">
        <v>7864</v>
      </c>
      <c r="BK313" s="42"/>
      <c r="BL313" s="42"/>
      <c r="BM313" s="15">
        <v>5110</v>
      </c>
    </row>
    <row r="314" spans="1:65" outlineLevel="5">
      <c r="A314" s="22">
        <f t="shared" si="136"/>
        <v>9</v>
      </c>
      <c r="B314" s="9">
        <f t="shared" si="121"/>
        <v>44826</v>
      </c>
      <c r="C314" s="207">
        <v>404238</v>
      </c>
      <c r="D314" s="64">
        <f t="shared" si="126"/>
        <v>35</v>
      </c>
      <c r="E314" s="12">
        <v>36</v>
      </c>
      <c r="F314" s="12">
        <v>35</v>
      </c>
      <c r="G314" s="12">
        <v>38</v>
      </c>
      <c r="H314" s="12">
        <v>33</v>
      </c>
      <c r="I314" s="12">
        <v>35</v>
      </c>
      <c r="J314" s="12">
        <v>34</v>
      </c>
      <c r="K314" s="12">
        <v>37</v>
      </c>
      <c r="L314" s="12">
        <v>32</v>
      </c>
      <c r="M314" s="74">
        <f t="shared" si="127"/>
        <v>7</v>
      </c>
      <c r="N314" s="83">
        <v>6.93</v>
      </c>
      <c r="O314" s="83">
        <v>7.04</v>
      </c>
      <c r="P314" s="83">
        <v>7.02</v>
      </c>
      <c r="Q314" s="83">
        <v>6.97</v>
      </c>
      <c r="R314" s="83">
        <v>6.99</v>
      </c>
      <c r="S314" s="83">
        <v>7.07</v>
      </c>
      <c r="T314" s="83"/>
      <c r="U314" s="83"/>
      <c r="V314" s="5" t="str">
        <f t="shared" si="128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23</v>
      </c>
      <c r="AO314" s="41">
        <v>1755</v>
      </c>
      <c r="AP314" s="110">
        <v>2.42</v>
      </c>
      <c r="AQ314" s="111">
        <v>1.78</v>
      </c>
      <c r="AR314" s="126">
        <f t="shared" si="130"/>
        <v>73.553719008264466</v>
      </c>
      <c r="AS314" s="126">
        <f t="shared" si="131"/>
        <v>26.446280991735534</v>
      </c>
      <c r="AT314" s="127">
        <v>1920</v>
      </c>
      <c r="AU314" s="128">
        <v>2.14</v>
      </c>
      <c r="AV314" s="129">
        <v>1.2</v>
      </c>
      <c r="AW314" s="126">
        <f t="shared" si="132"/>
        <v>56.074766355140184</v>
      </c>
      <c r="AX314" s="126">
        <f t="shared" si="133"/>
        <v>43.925233644859816</v>
      </c>
      <c r="AY314" s="64">
        <f t="shared" si="134"/>
        <v>54.099928281137942</v>
      </c>
      <c r="AZ314" s="97">
        <v>78.709999999999994</v>
      </c>
      <c r="BA314" s="68"/>
      <c r="BB314" s="68"/>
      <c r="BC314" s="68"/>
      <c r="BD314" s="68"/>
      <c r="BE314" s="15"/>
      <c r="BF314" s="5">
        <f t="shared" si="135"/>
        <v>11166</v>
      </c>
      <c r="BG314" s="42">
        <v>0</v>
      </c>
      <c r="BH314" s="42"/>
      <c r="BI314" s="42"/>
      <c r="BJ314" s="42">
        <v>6146</v>
      </c>
      <c r="BK314" s="42"/>
      <c r="BL314" s="42"/>
      <c r="BM314" s="15">
        <v>5020</v>
      </c>
    </row>
    <row r="315" spans="1:65" outlineLevel="5">
      <c r="A315" s="22">
        <f t="shared" si="136"/>
        <v>9</v>
      </c>
      <c r="B315" s="9">
        <f t="shared" si="121"/>
        <v>44827</v>
      </c>
      <c r="C315" s="207">
        <v>403201</v>
      </c>
      <c r="D315" s="64">
        <f t="shared" si="126"/>
        <v>35</v>
      </c>
      <c r="E315" s="12">
        <v>36</v>
      </c>
      <c r="F315" s="12">
        <v>35</v>
      </c>
      <c r="G315" s="12">
        <v>38</v>
      </c>
      <c r="H315" s="12">
        <v>33</v>
      </c>
      <c r="I315" s="12">
        <v>35</v>
      </c>
      <c r="J315" s="12">
        <v>34</v>
      </c>
      <c r="K315" s="12">
        <v>37</v>
      </c>
      <c r="L315" s="12">
        <v>32</v>
      </c>
      <c r="M315" s="74" t="str">
        <f t="shared" si="127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8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21</v>
      </c>
      <c r="AO315" s="41">
        <v>1865</v>
      </c>
      <c r="AP315" s="110"/>
      <c r="AQ315" s="111"/>
      <c r="AR315" s="126" t="str">
        <f t="shared" si="130"/>
        <v/>
      </c>
      <c r="AS315" s="126" t="str">
        <f t="shared" si="131"/>
        <v/>
      </c>
      <c r="AT315" s="127">
        <v>1910</v>
      </c>
      <c r="AU315" s="128"/>
      <c r="AV315" s="129"/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>
        <v>78.84</v>
      </c>
      <c r="BA315" s="68"/>
      <c r="BB315" s="68"/>
      <c r="BC315" s="68"/>
      <c r="BD315" s="68"/>
      <c r="BE315" s="15"/>
      <c r="BF315" s="5">
        <f t="shared" si="135"/>
        <v>11516</v>
      </c>
      <c r="BG315" s="42">
        <v>160</v>
      </c>
      <c r="BH315" s="42"/>
      <c r="BI315" s="42"/>
      <c r="BJ315" s="42">
        <v>6176</v>
      </c>
      <c r="BK315" s="42"/>
      <c r="BL315" s="42"/>
      <c r="BM315" s="15">
        <v>5180</v>
      </c>
    </row>
    <row r="316" spans="1:65" outlineLevel="5">
      <c r="A316" s="22">
        <f t="shared" si="136"/>
        <v>9</v>
      </c>
      <c r="B316" s="9">
        <f t="shared" si="121"/>
        <v>44828</v>
      </c>
      <c r="C316" s="207">
        <v>387304</v>
      </c>
      <c r="D316" s="64">
        <f t="shared" si="126"/>
        <v>35</v>
      </c>
      <c r="E316" s="12">
        <v>36</v>
      </c>
      <c r="F316" s="12">
        <v>35</v>
      </c>
      <c r="G316" s="12">
        <v>38</v>
      </c>
      <c r="H316" s="12">
        <v>33</v>
      </c>
      <c r="I316" s="12">
        <v>35</v>
      </c>
      <c r="J316" s="12">
        <v>34</v>
      </c>
      <c r="K316" s="12">
        <v>37</v>
      </c>
      <c r="L316" s="12">
        <v>32</v>
      </c>
      <c r="M316" s="74" t="str">
        <f t="shared" si="127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8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24</v>
      </c>
      <c r="AO316" s="41">
        <v>1637</v>
      </c>
      <c r="AP316" s="110"/>
      <c r="AQ316" s="111"/>
      <c r="AR316" s="126" t="str">
        <f t="shared" si="130"/>
        <v/>
      </c>
      <c r="AS316" s="126" t="str">
        <f t="shared" si="131"/>
        <v/>
      </c>
      <c r="AT316" s="127">
        <v>1910</v>
      </c>
      <c r="AU316" s="128"/>
      <c r="AV316" s="129"/>
      <c r="AW316" s="126" t="str">
        <f t="shared" si="132"/>
        <v/>
      </c>
      <c r="AX316" s="126" t="str">
        <f t="shared" si="133"/>
        <v/>
      </c>
      <c r="AY316" s="64" t="str">
        <f t="shared" si="134"/>
        <v/>
      </c>
      <c r="AZ316" s="97"/>
      <c r="BA316" s="68"/>
      <c r="BB316" s="68"/>
      <c r="BC316" s="68"/>
      <c r="BD316" s="68"/>
      <c r="BE316" s="15"/>
      <c r="BF316" s="5">
        <f t="shared" si="135"/>
        <v>11078</v>
      </c>
      <c r="BG316" s="42">
        <v>0</v>
      </c>
      <c r="BH316" s="42"/>
      <c r="BI316" s="42"/>
      <c r="BJ316" s="42">
        <v>6148</v>
      </c>
      <c r="BK316" s="42"/>
      <c r="BL316" s="42"/>
      <c r="BM316" s="15">
        <v>4930</v>
      </c>
    </row>
    <row r="317" spans="1:65" outlineLevel="5">
      <c r="A317" s="22">
        <f t="shared" si="136"/>
        <v>9</v>
      </c>
      <c r="B317" s="9">
        <f t="shared" si="121"/>
        <v>44829</v>
      </c>
      <c r="C317" s="207">
        <v>374528</v>
      </c>
      <c r="D317" s="64">
        <f t="shared" si="126"/>
        <v>35</v>
      </c>
      <c r="E317" s="12">
        <v>36</v>
      </c>
      <c r="F317" s="12">
        <v>35</v>
      </c>
      <c r="G317" s="12">
        <v>38</v>
      </c>
      <c r="H317" s="12">
        <v>33</v>
      </c>
      <c r="I317" s="12">
        <v>35</v>
      </c>
      <c r="J317" s="12">
        <v>34</v>
      </c>
      <c r="K317" s="12">
        <v>37</v>
      </c>
      <c r="L317" s="12">
        <v>32</v>
      </c>
      <c r="M317" s="74" t="str">
        <f t="shared" si="127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8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23</v>
      </c>
      <c r="AO317" s="41">
        <v>1725</v>
      </c>
      <c r="AP317" s="110"/>
      <c r="AQ317" s="111"/>
      <c r="AR317" s="126" t="str">
        <f t="shared" si="130"/>
        <v/>
      </c>
      <c r="AS317" s="126" t="str">
        <f t="shared" si="131"/>
        <v/>
      </c>
      <c r="AT317" s="127">
        <v>1910</v>
      </c>
      <c r="AU317" s="128"/>
      <c r="AV317" s="129"/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/>
      <c r="BA317" s="68"/>
      <c r="BB317" s="68"/>
      <c r="BC317" s="68"/>
      <c r="BD317" s="68"/>
      <c r="BE317" s="15"/>
      <c r="BF317" s="5">
        <f t="shared" si="135"/>
        <v>9516</v>
      </c>
      <c r="BG317" s="42">
        <v>0</v>
      </c>
      <c r="BH317" s="42"/>
      <c r="BI317" s="42"/>
      <c r="BJ317" s="42">
        <v>4576</v>
      </c>
      <c r="BK317" s="42"/>
      <c r="BL317" s="42"/>
      <c r="BM317" s="15">
        <v>4940</v>
      </c>
    </row>
    <row r="318" spans="1:65" outlineLevel="5">
      <c r="A318" s="22">
        <f t="shared" si="136"/>
        <v>9</v>
      </c>
      <c r="B318" s="9">
        <f t="shared" si="121"/>
        <v>44830</v>
      </c>
      <c r="C318" s="207">
        <v>385979</v>
      </c>
      <c r="D318" s="64">
        <f t="shared" si="126"/>
        <v>34</v>
      </c>
      <c r="E318" s="12">
        <v>35</v>
      </c>
      <c r="F318" s="12">
        <v>34</v>
      </c>
      <c r="G318" s="12">
        <v>37</v>
      </c>
      <c r="H318" s="12">
        <v>32</v>
      </c>
      <c r="I318" s="12">
        <v>34</v>
      </c>
      <c r="J318" s="12">
        <v>33</v>
      </c>
      <c r="K318" s="12">
        <v>36</v>
      </c>
      <c r="L318" s="12">
        <v>31</v>
      </c>
      <c r="M318" s="74" t="str">
        <f t="shared" si="127"/>
        <v/>
      </c>
      <c r="N318" s="83"/>
      <c r="O318" s="83"/>
      <c r="P318" s="83"/>
      <c r="Q318" s="83"/>
      <c r="R318" s="83"/>
      <c r="S318" s="83"/>
      <c r="T318" s="83"/>
      <c r="U318" s="83"/>
      <c r="V318" s="5" t="str">
        <f t="shared" si="128"/>
        <v/>
      </c>
      <c r="W318" s="41"/>
      <c r="X318" s="41"/>
      <c r="Y318" s="41"/>
      <c r="Z318" s="41"/>
      <c r="AA318" s="41"/>
      <c r="AB318" s="41"/>
      <c r="AC318" s="41"/>
      <c r="AD318" s="41"/>
      <c r="AE318" s="5" t="str">
        <f t="shared" si="129"/>
        <v/>
      </c>
      <c r="AF318" s="41"/>
      <c r="AG318" s="41"/>
      <c r="AH318" s="41"/>
      <c r="AI318" s="41"/>
      <c r="AJ318" s="41"/>
      <c r="AK318" s="41"/>
      <c r="AL318" s="41"/>
      <c r="AM318" s="41"/>
      <c r="AN318" s="41">
        <v>22</v>
      </c>
      <c r="AO318" s="41">
        <v>1826</v>
      </c>
      <c r="AP318" s="110"/>
      <c r="AQ318" s="111"/>
      <c r="AR318" s="126" t="str">
        <f t="shared" si="130"/>
        <v/>
      </c>
      <c r="AS318" s="126" t="str">
        <f t="shared" si="131"/>
        <v/>
      </c>
      <c r="AT318" s="127">
        <v>1900</v>
      </c>
      <c r="AU318" s="128"/>
      <c r="AV318" s="129"/>
      <c r="AW318" s="126" t="str">
        <f t="shared" si="132"/>
        <v/>
      </c>
      <c r="AX318" s="126" t="str">
        <f t="shared" si="133"/>
        <v/>
      </c>
      <c r="AY318" s="64" t="str">
        <f t="shared" si="134"/>
        <v/>
      </c>
      <c r="AZ318" s="97">
        <v>79.05</v>
      </c>
      <c r="BA318" s="68"/>
      <c r="BB318" s="68"/>
      <c r="BC318" s="68"/>
      <c r="BD318" s="68"/>
      <c r="BE318" s="15"/>
      <c r="BF318" s="5">
        <f t="shared" si="135"/>
        <v>9538</v>
      </c>
      <c r="BG318" s="42">
        <v>0</v>
      </c>
      <c r="BH318" s="42"/>
      <c r="BI318" s="42"/>
      <c r="BJ318" s="42">
        <v>4508</v>
      </c>
      <c r="BK318" s="42"/>
      <c r="BL318" s="42"/>
      <c r="BM318" s="15">
        <v>5030</v>
      </c>
    </row>
    <row r="319" spans="1:65" outlineLevel="5">
      <c r="A319" s="22">
        <f t="shared" si="136"/>
        <v>9</v>
      </c>
      <c r="B319" s="9">
        <f t="shared" si="121"/>
        <v>44831</v>
      </c>
      <c r="C319" s="207">
        <v>402762</v>
      </c>
      <c r="D319" s="64">
        <f t="shared" si="126"/>
        <v>33.299999999999997</v>
      </c>
      <c r="E319" s="12">
        <v>34</v>
      </c>
      <c r="F319" s="12">
        <v>33</v>
      </c>
      <c r="G319" s="12">
        <v>36</v>
      </c>
      <c r="H319" s="12">
        <v>32</v>
      </c>
      <c r="I319" s="12">
        <v>33</v>
      </c>
      <c r="J319" s="12">
        <v>32</v>
      </c>
      <c r="K319" s="12">
        <v>35</v>
      </c>
      <c r="L319" s="12">
        <v>31</v>
      </c>
      <c r="M319" s="74" t="str">
        <f t="shared" si="127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8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21</v>
      </c>
      <c r="AO319" s="41">
        <v>1866</v>
      </c>
      <c r="AP319" s="110"/>
      <c r="AQ319" s="111"/>
      <c r="AR319" s="126" t="str">
        <f t="shared" si="130"/>
        <v/>
      </c>
      <c r="AS319" s="126" t="str">
        <f t="shared" si="131"/>
        <v/>
      </c>
      <c r="AT319" s="127">
        <v>1960</v>
      </c>
      <c r="AU319" s="128"/>
      <c r="AV319" s="129"/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>
        <v>78.849999999999994</v>
      </c>
      <c r="BA319" s="68">
        <v>62.4</v>
      </c>
      <c r="BB319" s="68"/>
      <c r="BC319" s="68"/>
      <c r="BD319" s="68"/>
      <c r="BE319" s="15"/>
      <c r="BF319" s="5">
        <f t="shared" si="135"/>
        <v>13060</v>
      </c>
      <c r="BG319" s="42">
        <v>0</v>
      </c>
      <c r="BH319" s="42"/>
      <c r="BI319" s="42"/>
      <c r="BJ319" s="42">
        <v>8070</v>
      </c>
      <c r="BK319" s="42"/>
      <c r="BL319" s="42"/>
      <c r="BM319" s="15">
        <v>4990</v>
      </c>
    </row>
    <row r="320" spans="1:65" outlineLevel="5">
      <c r="A320" s="22">
        <f t="shared" si="136"/>
        <v>9</v>
      </c>
      <c r="B320" s="9">
        <f t="shared" si="121"/>
        <v>44832</v>
      </c>
      <c r="C320" s="207">
        <v>400499</v>
      </c>
      <c r="D320" s="64">
        <f t="shared" si="126"/>
        <v>33.299999999999997</v>
      </c>
      <c r="E320" s="12">
        <v>34</v>
      </c>
      <c r="F320" s="12">
        <v>33</v>
      </c>
      <c r="G320" s="12">
        <v>36</v>
      </c>
      <c r="H320" s="12">
        <v>32</v>
      </c>
      <c r="I320" s="12">
        <v>33</v>
      </c>
      <c r="J320" s="12">
        <v>32</v>
      </c>
      <c r="K320" s="12">
        <v>35</v>
      </c>
      <c r="L320" s="12">
        <v>31</v>
      </c>
      <c r="M320" s="74" t="str">
        <f t="shared" si="127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28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20</v>
      </c>
      <c r="AO320" s="41">
        <v>1955</v>
      </c>
      <c r="AP320" s="110"/>
      <c r="AQ320" s="111"/>
      <c r="AR320" s="126" t="str">
        <f t="shared" si="130"/>
        <v/>
      </c>
      <c r="AS320" s="126" t="str">
        <f t="shared" si="131"/>
        <v/>
      </c>
      <c r="AT320" s="127">
        <v>1920</v>
      </c>
      <c r="AU320" s="128"/>
      <c r="AV320" s="129"/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>
        <v>79.209999999999994</v>
      </c>
      <c r="BA320" s="68"/>
      <c r="BB320" s="68"/>
      <c r="BC320" s="68"/>
      <c r="BD320" s="68"/>
      <c r="BE320" s="15"/>
      <c r="BF320" s="5">
        <f t="shared" si="135"/>
        <v>8686</v>
      </c>
      <c r="BG320" s="42">
        <v>0</v>
      </c>
      <c r="BH320" s="42"/>
      <c r="BI320" s="42"/>
      <c r="BJ320" s="42">
        <v>3646</v>
      </c>
      <c r="BK320" s="42"/>
      <c r="BL320" s="42"/>
      <c r="BM320" s="15">
        <v>5040</v>
      </c>
    </row>
    <row r="321" spans="1:65" outlineLevel="5">
      <c r="A321" s="22">
        <f t="shared" si="136"/>
        <v>9</v>
      </c>
      <c r="B321" s="9">
        <f t="shared" si="121"/>
        <v>44833</v>
      </c>
      <c r="C321" s="207">
        <v>388004</v>
      </c>
      <c r="D321" s="64">
        <f t="shared" si="126"/>
        <v>33.5</v>
      </c>
      <c r="E321" s="12">
        <v>35</v>
      </c>
      <c r="F321" s="12">
        <v>33</v>
      </c>
      <c r="G321" s="12">
        <v>36</v>
      </c>
      <c r="H321" s="12">
        <v>32</v>
      </c>
      <c r="I321" s="12">
        <v>34</v>
      </c>
      <c r="J321" s="12">
        <v>32</v>
      </c>
      <c r="K321" s="12">
        <v>35</v>
      </c>
      <c r="L321" s="12">
        <v>31</v>
      </c>
      <c r="M321" s="74">
        <f t="shared" si="127"/>
        <v>7</v>
      </c>
      <c r="N321" s="83">
        <v>7.06</v>
      </c>
      <c r="O321" s="83">
        <v>7</v>
      </c>
      <c r="P321" s="83">
        <v>6.95</v>
      </c>
      <c r="Q321" s="83">
        <v>7.01</v>
      </c>
      <c r="R321" s="83">
        <v>6.99</v>
      </c>
      <c r="S321" s="83">
        <v>7.02</v>
      </c>
      <c r="T321" s="83"/>
      <c r="U321" s="83"/>
      <c r="V321" s="5" t="str">
        <f t="shared" si="128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23</v>
      </c>
      <c r="AO321" s="41">
        <v>1764</v>
      </c>
      <c r="AP321" s="110">
        <v>2.44</v>
      </c>
      <c r="AQ321" s="111">
        <v>1.81</v>
      </c>
      <c r="AR321" s="126">
        <f t="shared" si="130"/>
        <v>74.180327868852459</v>
      </c>
      <c r="AS321" s="126">
        <f t="shared" si="131"/>
        <v>25.819672131147541</v>
      </c>
      <c r="AT321" s="127">
        <v>1880</v>
      </c>
      <c r="AU321" s="128">
        <v>1.93</v>
      </c>
      <c r="AV321" s="129">
        <v>1.1000000000000001</v>
      </c>
      <c r="AW321" s="126">
        <f t="shared" si="132"/>
        <v>56.994818652849744</v>
      </c>
      <c r="AX321" s="126">
        <f t="shared" si="133"/>
        <v>43.005181347150256</v>
      </c>
      <c r="AY321" s="64">
        <f t="shared" si="134"/>
        <v>53.870731544964379</v>
      </c>
      <c r="AZ321" s="97">
        <v>79.42</v>
      </c>
      <c r="BA321" s="68"/>
      <c r="BB321" s="68"/>
      <c r="BC321" s="68"/>
      <c r="BD321" s="68"/>
      <c r="BE321" s="15"/>
      <c r="BF321" s="5">
        <f t="shared" si="135"/>
        <v>13423</v>
      </c>
      <c r="BG321" s="42">
        <v>1220</v>
      </c>
      <c r="BH321" s="42"/>
      <c r="BI321" s="42"/>
      <c r="BJ321" s="42">
        <v>7073</v>
      </c>
      <c r="BK321" s="42"/>
      <c r="BL321" s="42"/>
      <c r="BM321" s="15">
        <v>5130</v>
      </c>
    </row>
    <row r="322" spans="1:65" ht="17.25" outlineLevel="5" thickBot="1">
      <c r="A322" s="31">
        <f t="shared" si="136"/>
        <v>9</v>
      </c>
      <c r="B322" s="32">
        <f t="shared" si="121"/>
        <v>44834</v>
      </c>
      <c r="C322" s="207">
        <v>378627</v>
      </c>
      <c r="D322" s="64">
        <f t="shared" si="126"/>
        <v>33.799999999999997</v>
      </c>
      <c r="E322" s="12">
        <v>35</v>
      </c>
      <c r="F322" s="12">
        <v>33</v>
      </c>
      <c r="G322" s="12">
        <v>37</v>
      </c>
      <c r="H322" s="12">
        <v>32</v>
      </c>
      <c r="I322" s="12">
        <v>34</v>
      </c>
      <c r="J322" s="12">
        <v>32</v>
      </c>
      <c r="K322" s="12">
        <v>36</v>
      </c>
      <c r="L322" s="12">
        <v>31</v>
      </c>
      <c r="M322" s="74" t="str">
        <f t="shared" si="127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8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/>
      <c r="AG322" s="41"/>
      <c r="AH322" s="41"/>
      <c r="AI322" s="41"/>
      <c r="AJ322" s="41"/>
      <c r="AK322" s="41"/>
      <c r="AL322" s="41"/>
      <c r="AM322" s="41"/>
      <c r="AN322" s="46">
        <v>20</v>
      </c>
      <c r="AO322" s="41">
        <v>1970</v>
      </c>
      <c r="AP322" s="110"/>
      <c r="AQ322" s="111"/>
      <c r="AR322" s="126" t="str">
        <f t="shared" si="130"/>
        <v/>
      </c>
      <c r="AS322" s="126" t="str">
        <f t="shared" si="131"/>
        <v/>
      </c>
      <c r="AT322" s="127">
        <v>1960</v>
      </c>
      <c r="AU322" s="128"/>
      <c r="AV322" s="129"/>
      <c r="AW322" s="126" t="str">
        <f t="shared" si="132"/>
        <v/>
      </c>
      <c r="AX322" s="126" t="str">
        <f t="shared" si="133"/>
        <v/>
      </c>
      <c r="AY322" s="64" t="str">
        <f t="shared" si="134"/>
        <v/>
      </c>
      <c r="AZ322" s="97">
        <v>79.010000000000005</v>
      </c>
      <c r="BA322" s="68"/>
      <c r="BB322" s="68"/>
      <c r="BC322" s="68"/>
      <c r="BD322" s="68"/>
      <c r="BE322" s="15"/>
      <c r="BF322" s="5">
        <f t="shared" si="135"/>
        <v>11880</v>
      </c>
      <c r="BG322" s="42">
        <v>0</v>
      </c>
      <c r="BH322" s="42"/>
      <c r="BI322" s="42"/>
      <c r="BJ322" s="42">
        <v>6860</v>
      </c>
      <c r="BK322" s="42"/>
      <c r="BL322" s="42"/>
      <c r="BM322" s="15">
        <v>5020</v>
      </c>
    </row>
    <row r="323" spans="1:65" outlineLevel="4">
      <c r="A323" s="157" t="s">
        <v>43</v>
      </c>
      <c r="B323" s="158"/>
      <c r="C323" s="50">
        <f t="shared" ref="C323:BM323" si="137">SUBTOTAL(4,C293:C322)</f>
        <v>603865</v>
      </c>
      <c r="D323" s="60">
        <f t="shared" si="137"/>
        <v>35.799999999999997</v>
      </c>
      <c r="E323" s="28">
        <f t="shared" si="137"/>
        <v>38</v>
      </c>
      <c r="F323" s="28">
        <f t="shared" si="137"/>
        <v>35</v>
      </c>
      <c r="G323" s="28">
        <f t="shared" si="137"/>
        <v>39</v>
      </c>
      <c r="H323" s="28">
        <f t="shared" si="137"/>
        <v>34</v>
      </c>
      <c r="I323" s="28">
        <f t="shared" si="137"/>
        <v>37</v>
      </c>
      <c r="J323" s="28">
        <f t="shared" si="137"/>
        <v>34</v>
      </c>
      <c r="K323" s="28">
        <f t="shared" si="137"/>
        <v>38</v>
      </c>
      <c r="L323" s="28">
        <f t="shared" si="137"/>
        <v>33</v>
      </c>
      <c r="M323" s="71">
        <f t="shared" si="137"/>
        <v>7</v>
      </c>
      <c r="N323" s="82">
        <f t="shared" si="137"/>
        <v>7.06</v>
      </c>
      <c r="O323" s="82">
        <f t="shared" si="137"/>
        <v>7.04</v>
      </c>
      <c r="P323" s="82">
        <f t="shared" si="137"/>
        <v>7.1</v>
      </c>
      <c r="Q323" s="82">
        <f t="shared" si="137"/>
        <v>7.01</v>
      </c>
      <c r="R323" s="82">
        <f t="shared" si="137"/>
        <v>6.99</v>
      </c>
      <c r="S323" s="82">
        <f t="shared" si="137"/>
        <v>7.07</v>
      </c>
      <c r="T323" s="82">
        <f t="shared" si="137"/>
        <v>0</v>
      </c>
      <c r="U323" s="82">
        <f t="shared" si="137"/>
        <v>0</v>
      </c>
      <c r="V323" s="29">
        <f t="shared" si="137"/>
        <v>0</v>
      </c>
      <c r="W323" s="39">
        <f t="shared" si="137"/>
        <v>0</v>
      </c>
      <c r="X323" s="39">
        <f t="shared" si="137"/>
        <v>0</v>
      </c>
      <c r="Y323" s="39">
        <f t="shared" si="137"/>
        <v>0</v>
      </c>
      <c r="Z323" s="39">
        <f t="shared" si="137"/>
        <v>0</v>
      </c>
      <c r="AA323" s="39">
        <f t="shared" si="137"/>
        <v>0</v>
      </c>
      <c r="AB323" s="39">
        <f t="shared" si="137"/>
        <v>0</v>
      </c>
      <c r="AC323" s="39">
        <f t="shared" si="137"/>
        <v>0</v>
      </c>
      <c r="AD323" s="39">
        <f t="shared" si="137"/>
        <v>0</v>
      </c>
      <c r="AE323" s="29">
        <f t="shared" si="137"/>
        <v>0</v>
      </c>
      <c r="AF323" s="39">
        <f t="shared" si="137"/>
        <v>0</v>
      </c>
      <c r="AG323" s="39">
        <f t="shared" si="137"/>
        <v>0</v>
      </c>
      <c r="AH323" s="39">
        <f t="shared" si="137"/>
        <v>0</v>
      </c>
      <c r="AI323" s="39">
        <f t="shared" si="137"/>
        <v>0</v>
      </c>
      <c r="AJ323" s="39">
        <f t="shared" si="137"/>
        <v>0</v>
      </c>
      <c r="AK323" s="39">
        <f t="shared" si="137"/>
        <v>0</v>
      </c>
      <c r="AL323" s="39">
        <f t="shared" si="137"/>
        <v>0</v>
      </c>
      <c r="AM323" s="39">
        <f t="shared" si="137"/>
        <v>0</v>
      </c>
      <c r="AN323" s="39">
        <f>SUBTOTAL(4,AN293:AN322)</f>
        <v>36</v>
      </c>
      <c r="AO323" s="39">
        <f t="shared" ref="AO323:AX323" si="138">SUBTOTAL(4,AO293:AO322)</f>
        <v>2193</v>
      </c>
      <c r="AP323" s="104">
        <f t="shared" si="138"/>
        <v>3.1</v>
      </c>
      <c r="AQ323" s="105">
        <f t="shared" si="138"/>
        <v>2.04</v>
      </c>
      <c r="AR323" s="106">
        <f t="shared" si="138"/>
        <v>74.180327868852459</v>
      </c>
      <c r="AS323" s="106">
        <f t="shared" si="138"/>
        <v>35.074626865671647</v>
      </c>
      <c r="AT323" s="107">
        <f t="shared" si="138"/>
        <v>2300</v>
      </c>
      <c r="AU323" s="108">
        <f t="shared" si="138"/>
        <v>2.39</v>
      </c>
      <c r="AV323" s="109">
        <f t="shared" si="138"/>
        <v>1.2</v>
      </c>
      <c r="AW323" s="106">
        <f t="shared" si="138"/>
        <v>56.994818652849744</v>
      </c>
      <c r="AX323" s="106">
        <f t="shared" si="138"/>
        <v>52.054794520547944</v>
      </c>
      <c r="AY323" s="60">
        <f t="shared" si="137"/>
        <v>54.107924161400113</v>
      </c>
      <c r="AZ323" s="96">
        <f t="shared" si="137"/>
        <v>80.47</v>
      </c>
      <c r="BA323" s="67">
        <f t="shared" si="137"/>
        <v>62.4</v>
      </c>
      <c r="BB323" s="67">
        <f t="shared" si="137"/>
        <v>0</v>
      </c>
      <c r="BC323" s="67">
        <f t="shared" si="137"/>
        <v>0</v>
      </c>
      <c r="BD323" s="67">
        <f t="shared" si="137"/>
        <v>0</v>
      </c>
      <c r="BE323" s="27">
        <f t="shared" si="137"/>
        <v>0</v>
      </c>
      <c r="BF323" s="29">
        <f t="shared" si="137"/>
        <v>19861</v>
      </c>
      <c r="BG323" s="39">
        <f t="shared" si="137"/>
        <v>6480</v>
      </c>
      <c r="BH323" s="40">
        <f t="shared" si="137"/>
        <v>0</v>
      </c>
      <c r="BI323" s="40">
        <f t="shared" si="137"/>
        <v>0</v>
      </c>
      <c r="BJ323" s="40">
        <f t="shared" si="137"/>
        <v>13257</v>
      </c>
      <c r="BK323" s="40">
        <f t="shared" si="137"/>
        <v>0</v>
      </c>
      <c r="BL323" s="40">
        <f t="shared" si="137"/>
        <v>0</v>
      </c>
      <c r="BM323" s="27">
        <f t="shared" si="137"/>
        <v>5290</v>
      </c>
    </row>
    <row r="324" spans="1:65" outlineLevel="3">
      <c r="A324" s="187" t="s">
        <v>32</v>
      </c>
      <c r="B324" s="188"/>
      <c r="C324" s="207">
        <f t="shared" ref="C324:BM324" si="139">SUBTOTAL(5,C293:C322)</f>
        <v>374528</v>
      </c>
      <c r="D324" s="208">
        <f t="shared" si="139"/>
        <v>33.299999999999997</v>
      </c>
      <c r="E324" s="12">
        <f t="shared" si="139"/>
        <v>34</v>
      </c>
      <c r="F324" s="12">
        <f t="shared" si="139"/>
        <v>33</v>
      </c>
      <c r="G324" s="12">
        <f t="shared" si="139"/>
        <v>36</v>
      </c>
      <c r="H324" s="12">
        <f t="shared" si="139"/>
        <v>32</v>
      </c>
      <c r="I324" s="12">
        <f t="shared" si="139"/>
        <v>33</v>
      </c>
      <c r="J324" s="12">
        <f t="shared" si="139"/>
        <v>32</v>
      </c>
      <c r="K324" s="12">
        <f t="shared" si="139"/>
        <v>35</v>
      </c>
      <c r="L324" s="12">
        <f t="shared" si="139"/>
        <v>31</v>
      </c>
      <c r="M324" s="210">
        <f t="shared" si="139"/>
        <v>6.9</v>
      </c>
      <c r="N324" s="83">
        <f t="shared" si="139"/>
        <v>6.92</v>
      </c>
      <c r="O324" s="83">
        <f t="shared" si="139"/>
        <v>6.87</v>
      </c>
      <c r="P324" s="83">
        <f t="shared" si="139"/>
        <v>6.92</v>
      </c>
      <c r="Q324" s="83">
        <f t="shared" si="139"/>
        <v>6.94</v>
      </c>
      <c r="R324" s="83">
        <f t="shared" si="139"/>
        <v>6.87</v>
      </c>
      <c r="S324" s="83">
        <f t="shared" si="139"/>
        <v>6.84</v>
      </c>
      <c r="T324" s="83">
        <f t="shared" si="139"/>
        <v>0</v>
      </c>
      <c r="U324" s="83">
        <f t="shared" si="139"/>
        <v>0</v>
      </c>
      <c r="V324" s="212">
        <f t="shared" si="139"/>
        <v>0</v>
      </c>
      <c r="W324" s="41">
        <f t="shared" si="139"/>
        <v>0</v>
      </c>
      <c r="X324" s="41">
        <f t="shared" si="139"/>
        <v>0</v>
      </c>
      <c r="Y324" s="41">
        <f t="shared" si="139"/>
        <v>0</v>
      </c>
      <c r="Z324" s="41">
        <f t="shared" si="139"/>
        <v>0</v>
      </c>
      <c r="AA324" s="41">
        <f t="shared" si="139"/>
        <v>0</v>
      </c>
      <c r="AB324" s="41">
        <f t="shared" si="139"/>
        <v>0</v>
      </c>
      <c r="AC324" s="41">
        <f t="shared" si="139"/>
        <v>0</v>
      </c>
      <c r="AD324" s="41">
        <f t="shared" si="139"/>
        <v>0</v>
      </c>
      <c r="AE324" s="212">
        <f t="shared" si="139"/>
        <v>0</v>
      </c>
      <c r="AF324" s="41">
        <f t="shared" si="139"/>
        <v>0</v>
      </c>
      <c r="AG324" s="41">
        <f t="shared" si="139"/>
        <v>0</v>
      </c>
      <c r="AH324" s="41">
        <f t="shared" si="139"/>
        <v>0</v>
      </c>
      <c r="AI324" s="41">
        <f t="shared" si="139"/>
        <v>0</v>
      </c>
      <c r="AJ324" s="41">
        <f t="shared" si="139"/>
        <v>0</v>
      </c>
      <c r="AK324" s="41">
        <f t="shared" si="139"/>
        <v>0</v>
      </c>
      <c r="AL324" s="41">
        <f t="shared" si="139"/>
        <v>0</v>
      </c>
      <c r="AM324" s="41">
        <f t="shared" si="139"/>
        <v>0</v>
      </c>
      <c r="AN324" s="41">
        <f>SUBTOTAL(5,AN293:AN322)</f>
        <v>18</v>
      </c>
      <c r="AO324" s="41">
        <f t="shared" ref="AO324:AX324" si="140">SUBTOTAL(5,AO293:AO322)</f>
        <v>1115</v>
      </c>
      <c r="AP324" s="110">
        <f t="shared" si="140"/>
        <v>2.42</v>
      </c>
      <c r="AQ324" s="111">
        <f t="shared" si="140"/>
        <v>1.74</v>
      </c>
      <c r="AR324" s="216">
        <f t="shared" si="140"/>
        <v>64.925373134328353</v>
      </c>
      <c r="AS324" s="216">
        <f t="shared" si="140"/>
        <v>25.819672131147541</v>
      </c>
      <c r="AT324" s="113">
        <f t="shared" si="140"/>
        <v>1000</v>
      </c>
      <c r="AU324" s="114">
        <f t="shared" si="140"/>
        <v>1.93</v>
      </c>
      <c r="AV324" s="115">
        <f t="shared" si="140"/>
        <v>1.01</v>
      </c>
      <c r="AW324" s="216">
        <f t="shared" si="140"/>
        <v>47.945205479452056</v>
      </c>
      <c r="AX324" s="216">
        <f t="shared" si="140"/>
        <v>43.005181347150256</v>
      </c>
      <c r="AY324" s="208">
        <f t="shared" si="139"/>
        <v>50.241984271022375</v>
      </c>
      <c r="AZ324" s="97">
        <f t="shared" si="139"/>
        <v>78.05</v>
      </c>
      <c r="BA324" s="68">
        <f t="shared" si="139"/>
        <v>62.4</v>
      </c>
      <c r="BB324" s="68">
        <f t="shared" si="139"/>
        <v>0</v>
      </c>
      <c r="BC324" s="68">
        <f t="shared" si="139"/>
        <v>0</v>
      </c>
      <c r="BD324" s="68">
        <f t="shared" si="139"/>
        <v>0</v>
      </c>
      <c r="BE324" s="15">
        <f t="shared" si="139"/>
        <v>0</v>
      </c>
      <c r="BF324" s="212">
        <f t="shared" si="139"/>
        <v>8686</v>
      </c>
      <c r="BG324" s="41">
        <f t="shared" si="139"/>
        <v>0</v>
      </c>
      <c r="BH324" s="42">
        <f t="shared" si="139"/>
        <v>0</v>
      </c>
      <c r="BI324" s="42">
        <f t="shared" si="139"/>
        <v>0</v>
      </c>
      <c r="BJ324" s="42">
        <f t="shared" si="139"/>
        <v>3369</v>
      </c>
      <c r="BK324" s="42">
        <f t="shared" si="139"/>
        <v>0</v>
      </c>
      <c r="BL324" s="42">
        <f t="shared" si="139"/>
        <v>0</v>
      </c>
      <c r="BM324" s="15">
        <f t="shared" si="139"/>
        <v>300</v>
      </c>
    </row>
    <row r="325" spans="1:65" outlineLevel="2">
      <c r="A325" s="187" t="s">
        <v>21</v>
      </c>
      <c r="B325" s="188"/>
      <c r="C325" s="207">
        <f>IFERROR(SUBTOTAL(1,C293:C322),"")</f>
        <v>444767.16666666669</v>
      </c>
      <c r="D325" s="208">
        <f t="shared" ref="D325:BM325" si="141">IFERROR(SUBTOTAL(1,D293:D322),"")</f>
        <v>34.869999999999997</v>
      </c>
      <c r="E325" s="12">
        <f t="shared" si="141"/>
        <v>36.200000000000003</v>
      </c>
      <c r="F325" s="12">
        <f t="shared" si="141"/>
        <v>34.466666666666669</v>
      </c>
      <c r="G325" s="12">
        <f t="shared" si="141"/>
        <v>37.766666666666666</v>
      </c>
      <c r="H325" s="12">
        <f t="shared" si="141"/>
        <v>32.966666666666669</v>
      </c>
      <c r="I325" s="12">
        <f t="shared" si="141"/>
        <v>35.200000000000003</v>
      </c>
      <c r="J325" s="12">
        <f t="shared" si="141"/>
        <v>33.466666666666669</v>
      </c>
      <c r="K325" s="12">
        <f t="shared" si="141"/>
        <v>36.766666666666666</v>
      </c>
      <c r="L325" s="12">
        <f t="shared" si="141"/>
        <v>31.966666666666665</v>
      </c>
      <c r="M325" s="210">
        <f t="shared" si="141"/>
        <v>6.9599999999999991</v>
      </c>
      <c r="N325" s="83">
        <f t="shared" si="141"/>
        <v>6.9779999999999998</v>
      </c>
      <c r="O325" s="83">
        <f t="shared" si="141"/>
        <v>6.9640000000000004</v>
      </c>
      <c r="P325" s="83">
        <f t="shared" si="141"/>
        <v>6.9819999999999993</v>
      </c>
      <c r="Q325" s="83">
        <f t="shared" si="141"/>
        <v>6.9760000000000009</v>
      </c>
      <c r="R325" s="83">
        <f t="shared" si="141"/>
        <v>6.9520000000000008</v>
      </c>
      <c r="S325" s="83">
        <f t="shared" si="141"/>
        <v>6.9859999999999998</v>
      </c>
      <c r="T325" s="83" t="str">
        <f t="shared" si="141"/>
        <v/>
      </c>
      <c r="U325" s="83" t="str">
        <f t="shared" si="141"/>
        <v/>
      </c>
      <c r="V325" s="212" t="str">
        <f t="shared" si="141"/>
        <v/>
      </c>
      <c r="W325" s="41" t="str">
        <f t="shared" si="141"/>
        <v/>
      </c>
      <c r="X325" s="41" t="str">
        <f t="shared" si="141"/>
        <v/>
      </c>
      <c r="Y325" s="41" t="str">
        <f t="shared" si="141"/>
        <v/>
      </c>
      <c r="Z325" s="41" t="str">
        <f t="shared" si="141"/>
        <v/>
      </c>
      <c r="AA325" s="41" t="str">
        <f t="shared" si="141"/>
        <v/>
      </c>
      <c r="AB325" s="41" t="str">
        <f t="shared" si="141"/>
        <v/>
      </c>
      <c r="AC325" s="41" t="str">
        <f t="shared" si="141"/>
        <v/>
      </c>
      <c r="AD325" s="41" t="str">
        <f t="shared" si="141"/>
        <v/>
      </c>
      <c r="AE325" s="212" t="str">
        <f t="shared" si="141"/>
        <v/>
      </c>
      <c r="AF325" s="41" t="str">
        <f t="shared" si="141"/>
        <v/>
      </c>
      <c r="AG325" s="41" t="str">
        <f t="shared" si="141"/>
        <v/>
      </c>
      <c r="AH325" s="41" t="str">
        <f t="shared" si="141"/>
        <v/>
      </c>
      <c r="AI325" s="41" t="str">
        <f t="shared" si="141"/>
        <v/>
      </c>
      <c r="AJ325" s="41" t="str">
        <f t="shared" si="141"/>
        <v/>
      </c>
      <c r="AK325" s="41" t="str">
        <f t="shared" si="141"/>
        <v/>
      </c>
      <c r="AL325" s="41" t="str">
        <f t="shared" si="141"/>
        <v/>
      </c>
      <c r="AM325" s="41" t="str">
        <f t="shared" si="141"/>
        <v/>
      </c>
      <c r="AN325" s="41">
        <f>IFERROR(SUBTOTAL(1,AN293:AN322),"")</f>
        <v>22.8</v>
      </c>
      <c r="AO325" s="41">
        <f t="shared" si="141"/>
        <v>1784.8333333333333</v>
      </c>
      <c r="AP325" s="110">
        <f t="shared" si="141"/>
        <v>2.6779999999999999</v>
      </c>
      <c r="AQ325" s="111">
        <f t="shared" si="141"/>
        <v>1.8480000000000001</v>
      </c>
      <c r="AR325" s="216">
        <f t="shared" si="141"/>
        <v>69.29317432486971</v>
      </c>
      <c r="AS325" s="216">
        <f t="shared" si="141"/>
        <v>30.7068256751303</v>
      </c>
      <c r="AT325" s="113">
        <f t="shared" si="141"/>
        <v>1875</v>
      </c>
      <c r="AU325" s="114">
        <f t="shared" si="141"/>
        <v>2.1459999999999999</v>
      </c>
      <c r="AV325" s="115">
        <f t="shared" si="141"/>
        <v>1.1080000000000001</v>
      </c>
      <c r="AW325" s="216">
        <f t="shared" si="141"/>
        <v>51.788973546474551</v>
      </c>
      <c r="AX325" s="216">
        <f t="shared" si="141"/>
        <v>48.211026453525449</v>
      </c>
      <c r="AY325" s="208">
        <f t="shared" si="141"/>
        <v>52.654694556964273</v>
      </c>
      <c r="AZ325" s="97">
        <f t="shared" si="141"/>
        <v>79.17049999999999</v>
      </c>
      <c r="BA325" s="68">
        <f t="shared" si="141"/>
        <v>62.4</v>
      </c>
      <c r="BB325" s="68" t="str">
        <f t="shared" si="141"/>
        <v/>
      </c>
      <c r="BC325" s="68" t="str">
        <f t="shared" si="141"/>
        <v/>
      </c>
      <c r="BD325" s="68" t="str">
        <f t="shared" si="141"/>
        <v/>
      </c>
      <c r="BE325" s="15" t="str">
        <f>IFERROR(SUBTOTAL(1,BE293:BE322),"")</f>
        <v/>
      </c>
      <c r="BF325" s="212">
        <f t="shared" si="141"/>
        <v>13420.133333333333</v>
      </c>
      <c r="BG325" s="41">
        <f t="shared" si="141"/>
        <v>820.33333333333337</v>
      </c>
      <c r="BH325" s="42" t="str">
        <f t="shared" si="141"/>
        <v/>
      </c>
      <c r="BI325" s="42" t="str">
        <f t="shared" si="141"/>
        <v/>
      </c>
      <c r="BJ325" s="42">
        <f t="shared" si="141"/>
        <v>8024.5333333333338</v>
      </c>
      <c r="BK325" s="42" t="str">
        <f t="shared" si="141"/>
        <v/>
      </c>
      <c r="BL325" s="42" t="str">
        <f t="shared" si="141"/>
        <v/>
      </c>
      <c r="BM325" s="15">
        <f t="shared" si="141"/>
        <v>4575.2666666666664</v>
      </c>
    </row>
    <row r="326" spans="1:65" ht="17.25" outlineLevel="1" thickBot="1">
      <c r="A326" s="224" t="s">
        <v>52</v>
      </c>
      <c r="B326" s="225"/>
      <c r="C326" s="226">
        <f>SUBTOTAL(9,C293:C322)</f>
        <v>13343015</v>
      </c>
      <c r="D326" s="227"/>
      <c r="E326" s="228"/>
      <c r="F326" s="228"/>
      <c r="G326" s="228"/>
      <c r="H326" s="228"/>
      <c r="I326" s="228"/>
      <c r="J326" s="228"/>
      <c r="K326" s="228"/>
      <c r="L326" s="228"/>
      <c r="M326" s="229"/>
      <c r="N326" s="230"/>
      <c r="O326" s="230"/>
      <c r="P326" s="230"/>
      <c r="Q326" s="230"/>
      <c r="R326" s="230"/>
      <c r="S326" s="230"/>
      <c r="T326" s="230"/>
      <c r="U326" s="230"/>
      <c r="V326" s="231"/>
      <c r="W326" s="232"/>
      <c r="X326" s="232"/>
      <c r="Y326" s="232"/>
      <c r="Z326" s="232"/>
      <c r="AA326" s="232"/>
      <c r="AB326" s="232"/>
      <c r="AC326" s="232"/>
      <c r="AD326" s="232"/>
      <c r="AE326" s="231"/>
      <c r="AF326" s="232"/>
      <c r="AG326" s="232"/>
      <c r="AH326" s="232"/>
      <c r="AI326" s="232"/>
      <c r="AJ326" s="232"/>
      <c r="AK326" s="232"/>
      <c r="AL326" s="232"/>
      <c r="AM326" s="232"/>
      <c r="AN326" s="232"/>
      <c r="AO326" s="233">
        <f>SUBTOTAL(9,AO293:AO322)</f>
        <v>53545</v>
      </c>
      <c r="AP326" s="234"/>
      <c r="AQ326" s="235"/>
      <c r="AR326" s="236"/>
      <c r="AS326" s="236"/>
      <c r="AT326" s="237">
        <f>SUBTOTAL(9,AT293:AT322)</f>
        <v>56250</v>
      </c>
      <c r="AU326" s="238"/>
      <c r="AV326" s="239"/>
      <c r="AW326" s="236"/>
      <c r="AX326" s="236"/>
      <c r="AY326" s="227"/>
      <c r="AZ326" s="240"/>
      <c r="BA326" s="241"/>
      <c r="BB326" s="241"/>
      <c r="BC326" s="241"/>
      <c r="BD326" s="241"/>
      <c r="BE326" s="242">
        <f>SUBTOTAL(9,BE293:BE322)</f>
        <v>0</v>
      </c>
      <c r="BF326" s="243">
        <f t="shared" ref="BF326:BM326" si="142">SUBTOTAL(9,BF293:BF322)</f>
        <v>402604</v>
      </c>
      <c r="BG326" s="233">
        <f t="shared" si="142"/>
        <v>24610</v>
      </c>
      <c r="BH326" s="244">
        <f t="shared" si="142"/>
        <v>0</v>
      </c>
      <c r="BI326" s="244">
        <f t="shared" si="142"/>
        <v>0</v>
      </c>
      <c r="BJ326" s="244">
        <f t="shared" si="142"/>
        <v>240736</v>
      </c>
      <c r="BK326" s="244">
        <f t="shared" si="142"/>
        <v>0</v>
      </c>
      <c r="BL326" s="244">
        <f t="shared" si="142"/>
        <v>0</v>
      </c>
      <c r="BM326" s="242">
        <f t="shared" si="142"/>
        <v>137258</v>
      </c>
    </row>
    <row r="327" spans="1:65" outlineLevel="5">
      <c r="A327" s="21">
        <f t="shared" si="136"/>
        <v>10</v>
      </c>
      <c r="B327" s="33">
        <f>B322+1</f>
        <v>44835</v>
      </c>
      <c r="C327" s="207">
        <v>352529</v>
      </c>
      <c r="D327" s="64">
        <f t="shared" ref="D327:D357" si="143">IFERROR(ROUND(AVERAGE(E327:L327),1),"")</f>
        <v>33.799999999999997</v>
      </c>
      <c r="E327" s="12">
        <v>35</v>
      </c>
      <c r="F327" s="12">
        <v>33</v>
      </c>
      <c r="G327" s="12">
        <v>37</v>
      </c>
      <c r="H327" s="12">
        <v>32</v>
      </c>
      <c r="I327" s="12">
        <v>34</v>
      </c>
      <c r="J327" s="12">
        <v>32</v>
      </c>
      <c r="K327" s="12">
        <v>36</v>
      </c>
      <c r="L327" s="12">
        <v>31</v>
      </c>
      <c r="M327" s="74" t="str">
        <f t="shared" ref="M327:M357" si="144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5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6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22</v>
      </c>
      <c r="AO327" s="41">
        <v>1846</v>
      </c>
      <c r="AP327" s="110"/>
      <c r="AQ327" s="111"/>
      <c r="AR327" s="126" t="str">
        <f t="shared" ref="AR327:AR357" si="147">IFERROR(AQ327/AP327*100,"")</f>
        <v/>
      </c>
      <c r="AS327" s="126" t="str">
        <f t="shared" ref="AS327:AS357" si="148">IFERROR(100-AR327,"")</f>
        <v/>
      </c>
      <c r="AT327" s="127">
        <v>1940</v>
      </c>
      <c r="AU327" s="128"/>
      <c r="AV327" s="129"/>
      <c r="AW327" s="126" t="str">
        <f t="shared" ref="AW327:AW357" si="149">IFERROR(AV327/AU327*100,"")</f>
        <v/>
      </c>
      <c r="AX327" s="126" t="str">
        <f t="shared" ref="AX327:AX357" si="150">IFERROR(100-AW327,"")</f>
        <v/>
      </c>
      <c r="AY327" s="64" t="str">
        <f t="shared" ref="AY327:AY357" si="151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52">IF(SUM(BG327:BM327)=0,"",SUM(BG327:BM327))</f>
        <v>12573</v>
      </c>
      <c r="BG327" s="41">
        <v>0</v>
      </c>
      <c r="BH327" s="42"/>
      <c r="BI327" s="42"/>
      <c r="BJ327" s="42">
        <v>7403</v>
      </c>
      <c r="BK327" s="42"/>
      <c r="BL327" s="42"/>
      <c r="BM327" s="15">
        <v>5170</v>
      </c>
    </row>
    <row r="328" spans="1:65" outlineLevel="5">
      <c r="A328" s="22">
        <f t="shared" si="136"/>
        <v>10</v>
      </c>
      <c r="B328" s="9">
        <f t="shared" si="121"/>
        <v>44836</v>
      </c>
      <c r="C328" s="207">
        <v>331357</v>
      </c>
      <c r="D328" s="64">
        <f t="shared" si="143"/>
        <v>33.799999999999997</v>
      </c>
      <c r="E328" s="12">
        <v>35</v>
      </c>
      <c r="F328" s="12">
        <v>33</v>
      </c>
      <c r="G328" s="12">
        <v>37</v>
      </c>
      <c r="H328" s="12">
        <v>32</v>
      </c>
      <c r="I328" s="12">
        <v>34</v>
      </c>
      <c r="J328" s="12">
        <v>32</v>
      </c>
      <c r="K328" s="12">
        <v>36</v>
      </c>
      <c r="L328" s="12">
        <v>31</v>
      </c>
      <c r="M328" s="74" t="str">
        <f t="shared" si="144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5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6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21</v>
      </c>
      <c r="AO328" s="41">
        <v>1930</v>
      </c>
      <c r="AP328" s="110"/>
      <c r="AQ328" s="111"/>
      <c r="AR328" s="126" t="str">
        <f t="shared" si="147"/>
        <v/>
      </c>
      <c r="AS328" s="126" t="str">
        <f t="shared" si="148"/>
        <v/>
      </c>
      <c r="AT328" s="127">
        <v>1950</v>
      </c>
      <c r="AU328" s="128"/>
      <c r="AV328" s="129"/>
      <c r="AW328" s="126" t="str">
        <f t="shared" si="149"/>
        <v/>
      </c>
      <c r="AX328" s="126" t="str">
        <f t="shared" si="150"/>
        <v/>
      </c>
      <c r="AY328" s="64" t="str">
        <f t="shared" si="151"/>
        <v/>
      </c>
      <c r="AZ328" s="97"/>
      <c r="BA328" s="68"/>
      <c r="BB328" s="68"/>
      <c r="BC328" s="68"/>
      <c r="BD328" s="68"/>
      <c r="BE328" s="15"/>
      <c r="BF328" s="5">
        <f t="shared" si="152"/>
        <v>12581</v>
      </c>
      <c r="BG328" s="41">
        <v>0</v>
      </c>
      <c r="BH328" s="42"/>
      <c r="BI328" s="42"/>
      <c r="BJ328" s="42">
        <v>7631</v>
      </c>
      <c r="BK328" s="42"/>
      <c r="BL328" s="42"/>
      <c r="BM328" s="15">
        <v>4950</v>
      </c>
    </row>
    <row r="329" spans="1:65" outlineLevel="5">
      <c r="A329" s="22">
        <f t="shared" si="136"/>
        <v>10</v>
      </c>
      <c r="B329" s="9">
        <f t="shared" si="121"/>
        <v>44837</v>
      </c>
      <c r="C329" s="207">
        <v>369033</v>
      </c>
      <c r="D329" s="64">
        <f t="shared" si="143"/>
        <v>34</v>
      </c>
      <c r="E329" s="12">
        <v>35</v>
      </c>
      <c r="F329" s="12">
        <v>33</v>
      </c>
      <c r="G329" s="12">
        <v>38</v>
      </c>
      <c r="H329" s="12">
        <v>32</v>
      </c>
      <c r="I329" s="12">
        <v>34</v>
      </c>
      <c r="J329" s="12">
        <v>32</v>
      </c>
      <c r="K329" s="12">
        <v>37</v>
      </c>
      <c r="L329" s="12">
        <v>31</v>
      </c>
      <c r="M329" s="74" t="str">
        <f t="shared" si="144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5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6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23</v>
      </c>
      <c r="AO329" s="41">
        <v>1728</v>
      </c>
      <c r="AP329" s="110"/>
      <c r="AQ329" s="111"/>
      <c r="AR329" s="126" t="str">
        <f t="shared" si="147"/>
        <v/>
      </c>
      <c r="AS329" s="126" t="str">
        <f t="shared" si="148"/>
        <v/>
      </c>
      <c r="AT329" s="127">
        <v>1820</v>
      </c>
      <c r="AU329" s="128"/>
      <c r="AV329" s="129"/>
      <c r="AW329" s="126" t="str">
        <f t="shared" si="149"/>
        <v/>
      </c>
      <c r="AX329" s="126" t="str">
        <f t="shared" si="150"/>
        <v/>
      </c>
      <c r="AY329" s="64" t="str">
        <f t="shared" si="151"/>
        <v/>
      </c>
      <c r="AZ329" s="97"/>
      <c r="BA329" s="68"/>
      <c r="BB329" s="68"/>
      <c r="BC329" s="68"/>
      <c r="BD329" s="68"/>
      <c r="BE329" s="15"/>
      <c r="BF329" s="5">
        <f t="shared" si="152"/>
        <v>15588</v>
      </c>
      <c r="BG329" s="41">
        <v>5290</v>
      </c>
      <c r="BH329" s="42"/>
      <c r="BI329" s="42"/>
      <c r="BJ329" s="42">
        <v>8228</v>
      </c>
      <c r="BK329" s="42"/>
      <c r="BL329" s="42"/>
      <c r="BM329" s="15">
        <v>2070</v>
      </c>
    </row>
    <row r="330" spans="1:65" outlineLevel="5">
      <c r="A330" s="22">
        <f t="shared" si="136"/>
        <v>10</v>
      </c>
      <c r="B330" s="9">
        <f t="shared" si="121"/>
        <v>44838</v>
      </c>
      <c r="C330" s="207">
        <v>408596</v>
      </c>
      <c r="D330" s="64">
        <f t="shared" si="143"/>
        <v>34.299999999999997</v>
      </c>
      <c r="E330" s="12">
        <v>36</v>
      </c>
      <c r="F330" s="12">
        <v>33</v>
      </c>
      <c r="G330" s="12">
        <v>38</v>
      </c>
      <c r="H330" s="12">
        <v>32</v>
      </c>
      <c r="I330" s="12">
        <v>35</v>
      </c>
      <c r="J330" s="12">
        <v>32</v>
      </c>
      <c r="K330" s="12">
        <v>37</v>
      </c>
      <c r="L330" s="12">
        <v>31</v>
      </c>
      <c r="M330" s="74" t="str">
        <f t="shared" si="144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5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6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23</v>
      </c>
      <c r="AO330" s="41">
        <v>1751</v>
      </c>
      <c r="AP330" s="110"/>
      <c r="AQ330" s="111"/>
      <c r="AR330" s="126" t="str">
        <f t="shared" si="147"/>
        <v/>
      </c>
      <c r="AS330" s="126" t="str">
        <f t="shared" si="148"/>
        <v/>
      </c>
      <c r="AT330" s="127">
        <v>1940</v>
      </c>
      <c r="AU330" s="128"/>
      <c r="AV330" s="129"/>
      <c r="AW330" s="126" t="str">
        <f t="shared" si="149"/>
        <v/>
      </c>
      <c r="AX330" s="126" t="str">
        <f t="shared" si="150"/>
        <v/>
      </c>
      <c r="AY330" s="64" t="str">
        <f t="shared" si="151"/>
        <v/>
      </c>
      <c r="AZ330" s="97">
        <v>79.680000000000007</v>
      </c>
      <c r="BA330" s="68"/>
      <c r="BB330" s="68"/>
      <c r="BC330" s="68"/>
      <c r="BD330" s="68"/>
      <c r="BE330" s="15"/>
      <c r="BF330" s="5">
        <f t="shared" si="152"/>
        <v>10370</v>
      </c>
      <c r="BG330" s="41">
        <v>1240</v>
      </c>
      <c r="BH330" s="42"/>
      <c r="BI330" s="42"/>
      <c r="BJ330" s="42">
        <v>6100</v>
      </c>
      <c r="BK330" s="42"/>
      <c r="BL330" s="42"/>
      <c r="BM330" s="15">
        <v>3030</v>
      </c>
    </row>
    <row r="331" spans="1:65" outlineLevel="5">
      <c r="A331" s="22">
        <f t="shared" si="136"/>
        <v>10</v>
      </c>
      <c r="B331" s="9">
        <f t="shared" si="121"/>
        <v>44839</v>
      </c>
      <c r="C331" s="207">
        <v>388887</v>
      </c>
      <c r="D331" s="64">
        <f t="shared" si="143"/>
        <v>34.299999999999997</v>
      </c>
      <c r="E331" s="12">
        <v>36</v>
      </c>
      <c r="F331" s="12">
        <v>33</v>
      </c>
      <c r="G331" s="12">
        <v>38</v>
      </c>
      <c r="H331" s="12">
        <v>32</v>
      </c>
      <c r="I331" s="12">
        <v>35</v>
      </c>
      <c r="J331" s="12">
        <v>32</v>
      </c>
      <c r="K331" s="12">
        <v>37</v>
      </c>
      <c r="L331" s="12">
        <v>31</v>
      </c>
      <c r="M331" s="74" t="str">
        <f t="shared" si="144"/>
        <v/>
      </c>
      <c r="N331" s="83"/>
      <c r="O331" s="83"/>
      <c r="P331" s="83"/>
      <c r="Q331" s="83"/>
      <c r="R331" s="83"/>
      <c r="S331" s="83"/>
      <c r="T331" s="83"/>
      <c r="U331" s="83"/>
      <c r="V331" s="5" t="str">
        <f t="shared" si="145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6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19</v>
      </c>
      <c r="AO331" s="41">
        <v>2062</v>
      </c>
      <c r="AP331" s="110"/>
      <c r="AQ331" s="111"/>
      <c r="AR331" s="126" t="str">
        <f t="shared" si="147"/>
        <v/>
      </c>
      <c r="AS331" s="126" t="str">
        <f t="shared" si="148"/>
        <v/>
      </c>
      <c r="AT331" s="127">
        <v>1750</v>
      </c>
      <c r="AU331" s="128"/>
      <c r="AV331" s="129"/>
      <c r="AW331" s="126" t="str">
        <f t="shared" si="149"/>
        <v/>
      </c>
      <c r="AX331" s="126" t="str">
        <f t="shared" si="150"/>
        <v/>
      </c>
      <c r="AY331" s="64" t="str">
        <f t="shared" si="151"/>
        <v/>
      </c>
      <c r="AZ331" s="97">
        <v>78.819999999999993</v>
      </c>
      <c r="BA331" s="68"/>
      <c r="BB331" s="68"/>
      <c r="BC331" s="68"/>
      <c r="BD331" s="68"/>
      <c r="BE331" s="15"/>
      <c r="BF331" s="5">
        <f t="shared" si="152"/>
        <v>13169</v>
      </c>
      <c r="BG331" s="41">
        <v>0</v>
      </c>
      <c r="BH331" s="42"/>
      <c r="BI331" s="42"/>
      <c r="BJ331" s="42">
        <v>8249</v>
      </c>
      <c r="BK331" s="42"/>
      <c r="BL331" s="42"/>
      <c r="BM331" s="15">
        <v>4920</v>
      </c>
    </row>
    <row r="332" spans="1:65" outlineLevel="5">
      <c r="A332" s="22">
        <f t="shared" si="136"/>
        <v>10</v>
      </c>
      <c r="B332" s="9">
        <f t="shared" si="121"/>
        <v>44840</v>
      </c>
      <c r="C332" s="207">
        <v>373140</v>
      </c>
      <c r="D332" s="64">
        <f t="shared" si="143"/>
        <v>34</v>
      </c>
      <c r="E332" s="12">
        <v>36</v>
      </c>
      <c r="F332" s="12">
        <v>33</v>
      </c>
      <c r="G332" s="12">
        <v>37</v>
      </c>
      <c r="H332" s="12">
        <v>32</v>
      </c>
      <c r="I332" s="12">
        <v>35</v>
      </c>
      <c r="J332" s="12">
        <v>32</v>
      </c>
      <c r="K332" s="12">
        <v>36</v>
      </c>
      <c r="L332" s="12">
        <v>31</v>
      </c>
      <c r="M332" s="74">
        <f t="shared" si="144"/>
        <v>7</v>
      </c>
      <c r="N332" s="83">
        <v>7.01</v>
      </c>
      <c r="O332" s="83">
        <v>6.95</v>
      </c>
      <c r="P332" s="83">
        <v>6.96</v>
      </c>
      <c r="Q332" s="83">
        <v>6.92</v>
      </c>
      <c r="R332" s="83">
        <v>7</v>
      </c>
      <c r="S332" s="83">
        <v>7.1</v>
      </c>
      <c r="T332" s="83"/>
      <c r="U332" s="83"/>
      <c r="V332" s="5" t="str">
        <f t="shared" si="145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6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22</v>
      </c>
      <c r="AO332" s="41">
        <v>1853</v>
      </c>
      <c r="AP332" s="110">
        <v>2.15</v>
      </c>
      <c r="AQ332" s="111">
        <v>1.55</v>
      </c>
      <c r="AR332" s="126">
        <f t="shared" si="147"/>
        <v>72.093023255813961</v>
      </c>
      <c r="AS332" s="126">
        <f t="shared" si="148"/>
        <v>27.906976744186039</v>
      </c>
      <c r="AT332" s="127">
        <v>1910</v>
      </c>
      <c r="AU332" s="128">
        <v>2.29</v>
      </c>
      <c r="AV332" s="129">
        <v>1.24</v>
      </c>
      <c r="AW332" s="126">
        <f t="shared" si="149"/>
        <v>54.148471615720531</v>
      </c>
      <c r="AX332" s="126">
        <f t="shared" si="150"/>
        <v>45.851528384279469</v>
      </c>
      <c r="AY332" s="64">
        <f t="shared" si="151"/>
        <v>54.285714285714292</v>
      </c>
      <c r="AZ332" s="97">
        <v>77.38</v>
      </c>
      <c r="BA332" s="68"/>
      <c r="BB332" s="68"/>
      <c r="BC332" s="68"/>
      <c r="BD332" s="68"/>
      <c r="BE332" s="15"/>
      <c r="BF332" s="5">
        <f t="shared" si="152"/>
        <v>11520</v>
      </c>
      <c r="BG332" s="41">
        <v>0</v>
      </c>
      <c r="BH332" s="42"/>
      <c r="BI332" s="42"/>
      <c r="BJ332" s="42">
        <v>6590</v>
      </c>
      <c r="BK332" s="42"/>
      <c r="BL332" s="42"/>
      <c r="BM332" s="15">
        <v>4930</v>
      </c>
    </row>
    <row r="333" spans="1:65" outlineLevel="5">
      <c r="A333" s="22">
        <f t="shared" si="136"/>
        <v>10</v>
      </c>
      <c r="B333" s="9">
        <f t="shared" si="121"/>
        <v>44841</v>
      </c>
      <c r="C333" s="207">
        <v>370640</v>
      </c>
      <c r="D333" s="64">
        <f t="shared" si="143"/>
        <v>33.799999999999997</v>
      </c>
      <c r="E333" s="12">
        <v>35</v>
      </c>
      <c r="F333" s="12">
        <v>33</v>
      </c>
      <c r="G333" s="12">
        <v>37</v>
      </c>
      <c r="H333" s="12">
        <v>32</v>
      </c>
      <c r="I333" s="12">
        <v>34</v>
      </c>
      <c r="J333" s="12">
        <v>32</v>
      </c>
      <c r="K333" s="12">
        <v>36</v>
      </c>
      <c r="L333" s="12">
        <v>31</v>
      </c>
      <c r="M333" s="74" t="str">
        <f t="shared" si="144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5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6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20</v>
      </c>
      <c r="AO333" s="41">
        <v>1956</v>
      </c>
      <c r="AP333" s="110"/>
      <c r="AQ333" s="111"/>
      <c r="AR333" s="126" t="str">
        <f t="shared" si="147"/>
        <v/>
      </c>
      <c r="AS333" s="126" t="str">
        <f t="shared" si="148"/>
        <v/>
      </c>
      <c r="AT333" s="127">
        <v>1760</v>
      </c>
      <c r="AU333" s="128"/>
      <c r="AV333" s="129"/>
      <c r="AW333" s="126" t="str">
        <f t="shared" si="149"/>
        <v/>
      </c>
      <c r="AX333" s="126" t="str">
        <f t="shared" si="150"/>
        <v/>
      </c>
      <c r="AY333" s="64" t="str">
        <f t="shared" si="151"/>
        <v/>
      </c>
      <c r="AZ333" s="97">
        <v>78.209999999999994</v>
      </c>
      <c r="BA333" s="68"/>
      <c r="BB333" s="68"/>
      <c r="BC333" s="68"/>
      <c r="BD333" s="68"/>
      <c r="BE333" s="15"/>
      <c r="BF333" s="5">
        <f t="shared" si="152"/>
        <v>13900</v>
      </c>
      <c r="BG333" s="41">
        <v>2960</v>
      </c>
      <c r="BH333" s="42"/>
      <c r="BI333" s="42"/>
      <c r="BJ333" s="42">
        <v>5970</v>
      </c>
      <c r="BK333" s="42"/>
      <c r="BL333" s="42"/>
      <c r="BM333" s="15">
        <v>4970</v>
      </c>
    </row>
    <row r="334" spans="1:65" outlineLevel="5">
      <c r="A334" s="22">
        <f t="shared" si="136"/>
        <v>10</v>
      </c>
      <c r="B334" s="9">
        <f t="shared" si="121"/>
        <v>44842</v>
      </c>
      <c r="C334" s="207">
        <v>339725</v>
      </c>
      <c r="D334" s="64">
        <f t="shared" si="143"/>
        <v>34</v>
      </c>
      <c r="E334" s="12">
        <v>36</v>
      </c>
      <c r="F334" s="12">
        <v>33</v>
      </c>
      <c r="G334" s="12">
        <v>37</v>
      </c>
      <c r="H334" s="12">
        <v>32</v>
      </c>
      <c r="I334" s="12">
        <v>35</v>
      </c>
      <c r="J334" s="12">
        <v>32</v>
      </c>
      <c r="K334" s="12">
        <v>36</v>
      </c>
      <c r="L334" s="12">
        <v>31</v>
      </c>
      <c r="M334" s="74" t="str">
        <f t="shared" si="144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5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6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22</v>
      </c>
      <c r="AO334" s="41">
        <v>1805</v>
      </c>
      <c r="AP334" s="110"/>
      <c r="AQ334" s="111"/>
      <c r="AR334" s="126" t="str">
        <f t="shared" si="147"/>
        <v/>
      </c>
      <c r="AS334" s="126" t="str">
        <f t="shared" si="148"/>
        <v/>
      </c>
      <c r="AT334" s="127">
        <v>1890</v>
      </c>
      <c r="AU334" s="128"/>
      <c r="AV334" s="129"/>
      <c r="AW334" s="126" t="str">
        <f t="shared" si="149"/>
        <v/>
      </c>
      <c r="AX334" s="126" t="str">
        <f t="shared" si="150"/>
        <v/>
      </c>
      <c r="AY334" s="64" t="str">
        <f t="shared" si="151"/>
        <v/>
      </c>
      <c r="AZ334" s="97"/>
      <c r="BA334" s="68"/>
      <c r="BB334" s="68"/>
      <c r="BC334" s="68"/>
      <c r="BD334" s="68"/>
      <c r="BE334" s="15"/>
      <c r="BF334" s="5">
        <f t="shared" si="152"/>
        <v>11003</v>
      </c>
      <c r="BG334" s="41">
        <v>0</v>
      </c>
      <c r="BH334" s="42"/>
      <c r="BI334" s="42"/>
      <c r="BJ334" s="42">
        <v>6003</v>
      </c>
      <c r="BK334" s="42"/>
      <c r="BL334" s="42"/>
      <c r="BM334" s="15">
        <v>5000</v>
      </c>
    </row>
    <row r="335" spans="1:65" outlineLevel="5">
      <c r="A335" s="22">
        <f t="shared" si="136"/>
        <v>10</v>
      </c>
      <c r="B335" s="9">
        <f t="shared" si="121"/>
        <v>44843</v>
      </c>
      <c r="C335" s="207">
        <v>328956</v>
      </c>
      <c r="D335" s="64">
        <f t="shared" si="143"/>
        <v>33.799999999999997</v>
      </c>
      <c r="E335" s="12">
        <v>36</v>
      </c>
      <c r="F335" s="12">
        <v>33</v>
      </c>
      <c r="G335" s="12">
        <v>36</v>
      </c>
      <c r="H335" s="12">
        <v>32</v>
      </c>
      <c r="I335" s="12">
        <v>35</v>
      </c>
      <c r="J335" s="12">
        <v>32</v>
      </c>
      <c r="K335" s="12">
        <v>35</v>
      </c>
      <c r="L335" s="12">
        <v>31</v>
      </c>
      <c r="M335" s="74" t="str">
        <f t="shared" si="144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5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6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21</v>
      </c>
      <c r="AO335" s="41">
        <v>1913</v>
      </c>
      <c r="AP335" s="110"/>
      <c r="AQ335" s="111"/>
      <c r="AR335" s="126" t="str">
        <f t="shared" si="147"/>
        <v/>
      </c>
      <c r="AS335" s="126" t="str">
        <f t="shared" si="148"/>
        <v/>
      </c>
      <c r="AT335" s="127">
        <v>1900</v>
      </c>
      <c r="AU335" s="128"/>
      <c r="AV335" s="129"/>
      <c r="AW335" s="126" t="str">
        <f t="shared" si="149"/>
        <v/>
      </c>
      <c r="AX335" s="126" t="str">
        <f t="shared" si="150"/>
        <v/>
      </c>
      <c r="AY335" s="64" t="str">
        <f t="shared" si="151"/>
        <v/>
      </c>
      <c r="AZ335" s="97"/>
      <c r="BA335" s="68"/>
      <c r="BB335" s="68"/>
      <c r="BC335" s="68"/>
      <c r="BD335" s="68"/>
      <c r="BE335" s="15"/>
      <c r="BF335" s="5">
        <f t="shared" si="152"/>
        <v>15959</v>
      </c>
      <c r="BG335" s="41">
        <v>5330</v>
      </c>
      <c r="BH335" s="42"/>
      <c r="BI335" s="42"/>
      <c r="BJ335" s="42">
        <v>5919</v>
      </c>
      <c r="BK335" s="42"/>
      <c r="BL335" s="42"/>
      <c r="BM335" s="15">
        <v>4710</v>
      </c>
    </row>
    <row r="336" spans="1:65" outlineLevel="5">
      <c r="A336" s="22">
        <f t="shared" si="136"/>
        <v>10</v>
      </c>
      <c r="B336" s="9">
        <f t="shared" si="121"/>
        <v>44844</v>
      </c>
      <c r="C336" s="207">
        <v>348884</v>
      </c>
      <c r="D336" s="64">
        <f t="shared" si="143"/>
        <v>33.799999999999997</v>
      </c>
      <c r="E336" s="12">
        <v>36</v>
      </c>
      <c r="F336" s="12">
        <v>33</v>
      </c>
      <c r="G336" s="12">
        <v>36</v>
      </c>
      <c r="H336" s="12">
        <v>32</v>
      </c>
      <c r="I336" s="12">
        <v>35</v>
      </c>
      <c r="J336" s="12">
        <v>32</v>
      </c>
      <c r="K336" s="12">
        <v>35</v>
      </c>
      <c r="L336" s="12">
        <v>31</v>
      </c>
      <c r="M336" s="74" t="str">
        <f t="shared" si="144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5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6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21</v>
      </c>
      <c r="AO336" s="41">
        <v>1877</v>
      </c>
      <c r="AP336" s="110"/>
      <c r="AQ336" s="111"/>
      <c r="AR336" s="126" t="str">
        <f t="shared" si="147"/>
        <v/>
      </c>
      <c r="AS336" s="126" t="str">
        <f t="shared" si="148"/>
        <v/>
      </c>
      <c r="AT336" s="127">
        <v>1900</v>
      </c>
      <c r="AU336" s="128"/>
      <c r="AV336" s="129"/>
      <c r="AW336" s="126" t="str">
        <f t="shared" si="149"/>
        <v/>
      </c>
      <c r="AX336" s="126" t="str">
        <f t="shared" si="150"/>
        <v/>
      </c>
      <c r="AY336" s="64" t="str">
        <f t="shared" si="151"/>
        <v/>
      </c>
      <c r="AZ336" s="97"/>
      <c r="BA336" s="68"/>
      <c r="BB336" s="68"/>
      <c r="BC336" s="68"/>
      <c r="BD336" s="68"/>
      <c r="BE336" s="15"/>
      <c r="BF336" s="5">
        <f t="shared" si="152"/>
        <v>12198</v>
      </c>
      <c r="BG336" s="41">
        <v>1460</v>
      </c>
      <c r="BH336" s="42"/>
      <c r="BI336" s="42"/>
      <c r="BJ336" s="42">
        <v>5918</v>
      </c>
      <c r="BK336" s="42"/>
      <c r="BL336" s="42"/>
      <c r="BM336" s="15">
        <v>4820</v>
      </c>
    </row>
    <row r="337" spans="1:65" outlineLevel="5">
      <c r="A337" s="22">
        <f t="shared" si="136"/>
        <v>10</v>
      </c>
      <c r="B337" s="9">
        <f t="shared" si="121"/>
        <v>44845</v>
      </c>
      <c r="C337" s="207">
        <v>359358</v>
      </c>
      <c r="D337" s="64">
        <f t="shared" si="143"/>
        <v>33.799999999999997</v>
      </c>
      <c r="E337" s="12">
        <v>36</v>
      </c>
      <c r="F337" s="12">
        <v>33</v>
      </c>
      <c r="G337" s="12">
        <v>36</v>
      </c>
      <c r="H337" s="12">
        <v>32</v>
      </c>
      <c r="I337" s="12">
        <v>35</v>
      </c>
      <c r="J337" s="12">
        <v>32</v>
      </c>
      <c r="K337" s="12">
        <v>35</v>
      </c>
      <c r="L337" s="12">
        <v>31</v>
      </c>
      <c r="M337" s="74" t="str">
        <f t="shared" si="144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45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6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22</v>
      </c>
      <c r="AO337" s="41">
        <v>1790</v>
      </c>
      <c r="AP337" s="110"/>
      <c r="AQ337" s="111"/>
      <c r="AR337" s="126" t="str">
        <f t="shared" si="147"/>
        <v/>
      </c>
      <c r="AS337" s="126" t="str">
        <f t="shared" si="148"/>
        <v/>
      </c>
      <c r="AT337" s="127">
        <v>1900</v>
      </c>
      <c r="AU337" s="128"/>
      <c r="AV337" s="129"/>
      <c r="AW337" s="126" t="str">
        <f t="shared" si="149"/>
        <v/>
      </c>
      <c r="AX337" s="126" t="str">
        <f t="shared" si="150"/>
        <v/>
      </c>
      <c r="AY337" s="64" t="str">
        <f t="shared" si="151"/>
        <v/>
      </c>
      <c r="AZ337" s="97">
        <v>79.92</v>
      </c>
      <c r="BA337" s="68"/>
      <c r="BB337" s="68"/>
      <c r="BC337" s="68"/>
      <c r="BD337" s="68"/>
      <c r="BE337" s="15"/>
      <c r="BF337" s="5">
        <f t="shared" si="152"/>
        <v>15799</v>
      </c>
      <c r="BG337" s="41">
        <v>5030</v>
      </c>
      <c r="BH337" s="42"/>
      <c r="BI337" s="42"/>
      <c r="BJ337" s="42">
        <v>5939</v>
      </c>
      <c r="BK337" s="42"/>
      <c r="BL337" s="42"/>
      <c r="BM337" s="15">
        <v>4830</v>
      </c>
    </row>
    <row r="338" spans="1:65" outlineLevel="5">
      <c r="A338" s="22">
        <f t="shared" si="136"/>
        <v>10</v>
      </c>
      <c r="B338" s="9">
        <f t="shared" si="121"/>
        <v>44846</v>
      </c>
      <c r="C338" s="207">
        <v>360260</v>
      </c>
      <c r="D338" s="64">
        <f t="shared" si="143"/>
        <v>33.799999999999997</v>
      </c>
      <c r="E338" s="12">
        <v>36</v>
      </c>
      <c r="F338" s="12">
        <v>33</v>
      </c>
      <c r="G338" s="12">
        <v>36</v>
      </c>
      <c r="H338" s="12">
        <v>32</v>
      </c>
      <c r="I338" s="12">
        <v>35</v>
      </c>
      <c r="J338" s="12">
        <v>32</v>
      </c>
      <c r="K338" s="12">
        <v>35</v>
      </c>
      <c r="L338" s="12">
        <v>31</v>
      </c>
      <c r="M338" s="74" t="str">
        <f t="shared" si="144"/>
        <v/>
      </c>
      <c r="N338" s="83"/>
      <c r="O338" s="83"/>
      <c r="P338" s="83"/>
      <c r="Q338" s="83"/>
      <c r="R338" s="83"/>
      <c r="S338" s="83"/>
      <c r="T338" s="83"/>
      <c r="U338" s="83"/>
      <c r="V338" s="5" t="str">
        <f t="shared" si="145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6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20</v>
      </c>
      <c r="AO338" s="41">
        <v>2011</v>
      </c>
      <c r="AP338" s="110"/>
      <c r="AQ338" s="111"/>
      <c r="AR338" s="126" t="str">
        <f t="shared" si="147"/>
        <v/>
      </c>
      <c r="AS338" s="126" t="str">
        <f t="shared" si="148"/>
        <v/>
      </c>
      <c r="AT338" s="127">
        <v>1890</v>
      </c>
      <c r="AU338" s="128"/>
      <c r="AV338" s="129"/>
      <c r="AW338" s="126" t="str">
        <f t="shared" si="149"/>
        <v/>
      </c>
      <c r="AX338" s="126" t="str">
        <f t="shared" si="150"/>
        <v/>
      </c>
      <c r="AY338" s="64" t="str">
        <f t="shared" si="151"/>
        <v/>
      </c>
      <c r="AZ338" s="97">
        <v>78.88</v>
      </c>
      <c r="BA338" s="68"/>
      <c r="BB338" s="68"/>
      <c r="BC338" s="68"/>
      <c r="BD338" s="68"/>
      <c r="BE338" s="15"/>
      <c r="BF338" s="5">
        <f t="shared" si="152"/>
        <v>13982</v>
      </c>
      <c r="BG338" s="41">
        <v>3470</v>
      </c>
      <c r="BH338" s="42"/>
      <c r="BI338" s="42"/>
      <c r="BJ338" s="42">
        <v>5632</v>
      </c>
      <c r="BK338" s="42"/>
      <c r="BL338" s="42"/>
      <c r="BM338" s="15">
        <v>4880</v>
      </c>
    </row>
    <row r="339" spans="1:65" outlineLevel="5">
      <c r="A339" s="22">
        <f t="shared" si="136"/>
        <v>10</v>
      </c>
      <c r="B339" s="9">
        <f t="shared" si="121"/>
        <v>44847</v>
      </c>
      <c r="C339" s="207">
        <v>364373</v>
      </c>
      <c r="D339" s="64">
        <f t="shared" si="143"/>
        <v>33.799999999999997</v>
      </c>
      <c r="E339" s="12">
        <v>36</v>
      </c>
      <c r="F339" s="12">
        <v>33</v>
      </c>
      <c r="G339" s="12">
        <v>36</v>
      </c>
      <c r="H339" s="12">
        <v>32</v>
      </c>
      <c r="I339" s="12">
        <v>35</v>
      </c>
      <c r="J339" s="12">
        <v>32</v>
      </c>
      <c r="K339" s="12">
        <v>35</v>
      </c>
      <c r="L339" s="12">
        <v>31</v>
      </c>
      <c r="M339" s="74">
        <f t="shared" si="144"/>
        <v>7</v>
      </c>
      <c r="N339" s="83">
        <v>7.01</v>
      </c>
      <c r="O339" s="83">
        <v>6.97</v>
      </c>
      <c r="P339" s="83">
        <v>6.95</v>
      </c>
      <c r="Q339" s="83">
        <v>6.96</v>
      </c>
      <c r="R339" s="83">
        <v>6.92</v>
      </c>
      <c r="S339" s="83">
        <v>6.93</v>
      </c>
      <c r="T339" s="83"/>
      <c r="U339" s="83"/>
      <c r="V339" s="5" t="str">
        <f t="shared" si="145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6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20</v>
      </c>
      <c r="AO339" s="41">
        <v>1968</v>
      </c>
      <c r="AP339" s="110">
        <v>2.8</v>
      </c>
      <c r="AQ339" s="111">
        <v>2.16</v>
      </c>
      <c r="AR339" s="126">
        <f t="shared" si="147"/>
        <v>77.142857142857153</v>
      </c>
      <c r="AS339" s="126">
        <f t="shared" si="148"/>
        <v>22.857142857142847</v>
      </c>
      <c r="AT339" s="127">
        <v>2050</v>
      </c>
      <c r="AU339" s="128">
        <v>1.97</v>
      </c>
      <c r="AV339" s="129">
        <v>1.18</v>
      </c>
      <c r="AW339" s="126">
        <f t="shared" si="149"/>
        <v>59.898477157360411</v>
      </c>
      <c r="AX339" s="126">
        <f t="shared" si="150"/>
        <v>40.101522842639589</v>
      </c>
      <c r="AY339" s="64">
        <f t="shared" si="151"/>
        <v>55.743084857008931</v>
      </c>
      <c r="AZ339" s="97">
        <v>77.62</v>
      </c>
      <c r="BA339" s="68"/>
      <c r="BB339" s="68"/>
      <c r="BC339" s="68"/>
      <c r="BD339" s="68"/>
      <c r="BE339" s="15"/>
      <c r="BF339" s="5">
        <f t="shared" si="152"/>
        <v>16832</v>
      </c>
      <c r="BG339" s="41">
        <v>6300</v>
      </c>
      <c r="BH339" s="42"/>
      <c r="BI339" s="42"/>
      <c r="BJ339" s="42">
        <v>5772</v>
      </c>
      <c r="BK339" s="42"/>
      <c r="BL339" s="42"/>
      <c r="BM339" s="15">
        <v>4760</v>
      </c>
    </row>
    <row r="340" spans="1:65" outlineLevel="5">
      <c r="A340" s="22">
        <f t="shared" si="136"/>
        <v>10</v>
      </c>
      <c r="B340" s="9">
        <f t="shared" si="121"/>
        <v>44848</v>
      </c>
      <c r="C340" s="207">
        <v>359410</v>
      </c>
      <c r="D340" s="64">
        <f t="shared" si="143"/>
        <v>33.799999999999997</v>
      </c>
      <c r="E340" s="12">
        <v>36</v>
      </c>
      <c r="F340" s="12">
        <v>33</v>
      </c>
      <c r="G340" s="12">
        <v>36</v>
      </c>
      <c r="H340" s="12">
        <v>32</v>
      </c>
      <c r="I340" s="12">
        <v>35</v>
      </c>
      <c r="J340" s="12">
        <v>32</v>
      </c>
      <c r="K340" s="12">
        <v>35</v>
      </c>
      <c r="L340" s="12">
        <v>31</v>
      </c>
      <c r="M340" s="74" t="str">
        <f t="shared" si="144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5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6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19</v>
      </c>
      <c r="AO340" s="41">
        <v>2085</v>
      </c>
      <c r="AP340" s="110"/>
      <c r="AQ340" s="111"/>
      <c r="AR340" s="126" t="str">
        <f t="shared" si="147"/>
        <v/>
      </c>
      <c r="AS340" s="126" t="str">
        <f t="shared" si="148"/>
        <v/>
      </c>
      <c r="AT340" s="127">
        <v>2120</v>
      </c>
      <c r="AU340" s="128"/>
      <c r="AV340" s="129"/>
      <c r="AW340" s="126" t="str">
        <f t="shared" si="149"/>
        <v/>
      </c>
      <c r="AX340" s="126" t="str">
        <f t="shared" si="150"/>
        <v/>
      </c>
      <c r="AY340" s="64" t="str">
        <f t="shared" si="151"/>
        <v/>
      </c>
      <c r="AZ340" s="97">
        <v>78.14</v>
      </c>
      <c r="BA340" s="68"/>
      <c r="BB340" s="68"/>
      <c r="BC340" s="68"/>
      <c r="BD340" s="68"/>
      <c r="BE340" s="15"/>
      <c r="BF340" s="5">
        <f t="shared" si="152"/>
        <v>17253</v>
      </c>
      <c r="BG340" s="41">
        <v>6570</v>
      </c>
      <c r="BH340" s="42"/>
      <c r="BI340" s="42"/>
      <c r="BJ340" s="42">
        <v>5803</v>
      </c>
      <c r="BK340" s="42"/>
      <c r="BL340" s="42"/>
      <c r="BM340" s="15">
        <v>4880</v>
      </c>
    </row>
    <row r="341" spans="1:65" outlineLevel="5">
      <c r="A341" s="22">
        <f t="shared" si="136"/>
        <v>10</v>
      </c>
      <c r="B341" s="9">
        <f t="shared" si="121"/>
        <v>44849</v>
      </c>
      <c r="C341" s="207">
        <v>341527</v>
      </c>
      <c r="D341" s="64">
        <f t="shared" si="143"/>
        <v>34.299999999999997</v>
      </c>
      <c r="E341" s="12">
        <v>37</v>
      </c>
      <c r="F341" s="12">
        <v>33</v>
      </c>
      <c r="G341" s="12">
        <v>37</v>
      </c>
      <c r="H341" s="12">
        <v>32</v>
      </c>
      <c r="I341" s="12">
        <v>36</v>
      </c>
      <c r="J341" s="12">
        <v>32</v>
      </c>
      <c r="K341" s="12">
        <v>36</v>
      </c>
      <c r="L341" s="12">
        <v>31</v>
      </c>
      <c r="M341" s="74" t="str">
        <f t="shared" si="144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5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6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21</v>
      </c>
      <c r="AO341" s="41">
        <v>1865</v>
      </c>
      <c r="AP341" s="110"/>
      <c r="AQ341" s="111"/>
      <c r="AR341" s="126" t="str">
        <f t="shared" si="147"/>
        <v/>
      </c>
      <c r="AS341" s="126" t="str">
        <f t="shared" si="148"/>
        <v/>
      </c>
      <c r="AT341" s="127">
        <v>1900</v>
      </c>
      <c r="AU341" s="128"/>
      <c r="AV341" s="129"/>
      <c r="AW341" s="126" t="str">
        <f t="shared" si="149"/>
        <v/>
      </c>
      <c r="AX341" s="126" t="str">
        <f t="shared" si="150"/>
        <v/>
      </c>
      <c r="AY341" s="64" t="str">
        <f t="shared" si="151"/>
        <v/>
      </c>
      <c r="AZ341" s="97"/>
      <c r="BA341" s="68"/>
      <c r="BB341" s="68"/>
      <c r="BC341" s="68"/>
      <c r="BD341" s="68"/>
      <c r="BE341" s="15"/>
      <c r="BF341" s="5">
        <f t="shared" si="152"/>
        <v>16672</v>
      </c>
      <c r="BG341" s="41">
        <v>6020</v>
      </c>
      <c r="BH341" s="42"/>
      <c r="BI341" s="42"/>
      <c r="BJ341" s="42">
        <v>5782</v>
      </c>
      <c r="BK341" s="42"/>
      <c r="BL341" s="42"/>
      <c r="BM341" s="15">
        <v>4870</v>
      </c>
    </row>
    <row r="342" spans="1:65" outlineLevel="5">
      <c r="A342" s="22">
        <f t="shared" si="136"/>
        <v>10</v>
      </c>
      <c r="B342" s="9">
        <f t="shared" si="121"/>
        <v>44850</v>
      </c>
      <c r="C342" s="207">
        <v>323697</v>
      </c>
      <c r="D342" s="64">
        <f t="shared" si="143"/>
        <v>34.299999999999997</v>
      </c>
      <c r="E342" s="12">
        <v>37</v>
      </c>
      <c r="F342" s="12">
        <v>33</v>
      </c>
      <c r="G342" s="12">
        <v>37</v>
      </c>
      <c r="H342" s="12">
        <v>32</v>
      </c>
      <c r="I342" s="12">
        <v>36</v>
      </c>
      <c r="J342" s="12">
        <v>32</v>
      </c>
      <c r="K342" s="12">
        <v>36</v>
      </c>
      <c r="L342" s="12">
        <v>31</v>
      </c>
      <c r="M342" s="74" t="str">
        <f t="shared" si="144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5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6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21</v>
      </c>
      <c r="AO342" s="41">
        <v>1898</v>
      </c>
      <c r="AP342" s="110"/>
      <c r="AQ342" s="111"/>
      <c r="AR342" s="126" t="str">
        <f t="shared" si="147"/>
        <v/>
      </c>
      <c r="AS342" s="126" t="str">
        <f t="shared" si="148"/>
        <v/>
      </c>
      <c r="AT342" s="127">
        <v>1920</v>
      </c>
      <c r="AU342" s="128"/>
      <c r="AV342" s="129"/>
      <c r="AW342" s="126" t="str">
        <f t="shared" si="149"/>
        <v/>
      </c>
      <c r="AX342" s="126" t="str">
        <f t="shared" si="150"/>
        <v/>
      </c>
      <c r="AY342" s="64" t="str">
        <f t="shared" si="151"/>
        <v/>
      </c>
      <c r="AZ342" s="97"/>
      <c r="BA342" s="68"/>
      <c r="BB342" s="68"/>
      <c r="BC342" s="68"/>
      <c r="BD342" s="68"/>
      <c r="BE342" s="15"/>
      <c r="BF342" s="5">
        <f t="shared" si="152"/>
        <v>18316</v>
      </c>
      <c r="BG342" s="41">
        <v>7630</v>
      </c>
      <c r="BH342" s="42"/>
      <c r="BI342" s="42"/>
      <c r="BJ342" s="42">
        <v>5786</v>
      </c>
      <c r="BK342" s="42"/>
      <c r="BL342" s="42"/>
      <c r="BM342" s="15">
        <v>4900</v>
      </c>
    </row>
    <row r="343" spans="1:65" outlineLevel="5">
      <c r="A343" s="22">
        <f t="shared" si="136"/>
        <v>10</v>
      </c>
      <c r="B343" s="9">
        <f t="shared" si="121"/>
        <v>44851</v>
      </c>
      <c r="C343" s="207">
        <v>338157</v>
      </c>
      <c r="D343" s="64">
        <f t="shared" si="143"/>
        <v>34.299999999999997</v>
      </c>
      <c r="E343" s="12">
        <v>37</v>
      </c>
      <c r="F343" s="12">
        <v>33</v>
      </c>
      <c r="G343" s="12">
        <v>37</v>
      </c>
      <c r="H343" s="12">
        <v>32</v>
      </c>
      <c r="I343" s="12">
        <v>36</v>
      </c>
      <c r="J343" s="12">
        <v>32</v>
      </c>
      <c r="K343" s="12">
        <v>36</v>
      </c>
      <c r="L343" s="12">
        <v>31</v>
      </c>
      <c r="M343" s="74" t="str">
        <f t="shared" si="144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5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6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26</v>
      </c>
      <c r="AO343" s="41">
        <v>1538</v>
      </c>
      <c r="AP343" s="110"/>
      <c r="AQ343" s="111"/>
      <c r="AR343" s="126" t="str">
        <f t="shared" si="147"/>
        <v/>
      </c>
      <c r="AS343" s="126" t="str">
        <f t="shared" si="148"/>
        <v/>
      </c>
      <c r="AT343" s="127">
        <v>1240</v>
      </c>
      <c r="AU343" s="128"/>
      <c r="AV343" s="129"/>
      <c r="AW343" s="126" t="str">
        <f t="shared" si="149"/>
        <v/>
      </c>
      <c r="AX343" s="126" t="str">
        <f t="shared" si="150"/>
        <v/>
      </c>
      <c r="AY343" s="64" t="str">
        <f t="shared" si="151"/>
        <v/>
      </c>
      <c r="AZ343" s="97">
        <v>80.739999999999995</v>
      </c>
      <c r="BA343" s="68"/>
      <c r="BB343" s="68"/>
      <c r="BC343" s="68"/>
      <c r="BD343" s="68"/>
      <c r="BE343" s="15"/>
      <c r="BF343" s="5">
        <f t="shared" si="152"/>
        <v>18260</v>
      </c>
      <c r="BG343" s="41">
        <v>7640</v>
      </c>
      <c r="BH343" s="42"/>
      <c r="BI343" s="42"/>
      <c r="BJ343" s="42">
        <v>5720</v>
      </c>
      <c r="BK343" s="42"/>
      <c r="BL343" s="42"/>
      <c r="BM343" s="15">
        <v>4900</v>
      </c>
    </row>
    <row r="344" spans="1:65" outlineLevel="5">
      <c r="A344" s="22">
        <f t="shared" si="136"/>
        <v>10</v>
      </c>
      <c r="B344" s="9">
        <f t="shared" si="121"/>
        <v>44852</v>
      </c>
      <c r="C344" s="207">
        <v>345243</v>
      </c>
      <c r="D344" s="64">
        <f t="shared" si="143"/>
        <v>34.5</v>
      </c>
      <c r="E344" s="12">
        <v>37</v>
      </c>
      <c r="F344" s="12">
        <v>33</v>
      </c>
      <c r="G344" s="12">
        <v>38</v>
      </c>
      <c r="H344" s="12">
        <v>32</v>
      </c>
      <c r="I344" s="12">
        <v>36</v>
      </c>
      <c r="J344" s="12">
        <v>32</v>
      </c>
      <c r="K344" s="12">
        <v>37</v>
      </c>
      <c r="L344" s="12">
        <v>31</v>
      </c>
      <c r="M344" s="74" t="str">
        <f t="shared" si="144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5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6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36</v>
      </c>
      <c r="AO344" s="41">
        <v>1116</v>
      </c>
      <c r="AP344" s="110"/>
      <c r="AQ344" s="111"/>
      <c r="AR344" s="126" t="str">
        <f t="shared" si="147"/>
        <v/>
      </c>
      <c r="AS344" s="126" t="str">
        <f t="shared" si="148"/>
        <v/>
      </c>
      <c r="AT344" s="127">
        <v>1260</v>
      </c>
      <c r="AU344" s="128"/>
      <c r="AV344" s="129"/>
      <c r="AW344" s="126" t="str">
        <f t="shared" si="149"/>
        <v/>
      </c>
      <c r="AX344" s="126" t="str">
        <f t="shared" si="150"/>
        <v/>
      </c>
      <c r="AY344" s="64" t="str">
        <f t="shared" si="151"/>
        <v/>
      </c>
      <c r="AZ344" s="97">
        <v>78.91</v>
      </c>
      <c r="BA344" s="68"/>
      <c r="BB344" s="68"/>
      <c r="BC344" s="68"/>
      <c r="BD344" s="68"/>
      <c r="BE344" s="15"/>
      <c r="BF344" s="5">
        <f t="shared" si="152"/>
        <v>12589</v>
      </c>
      <c r="BG344" s="41">
        <v>2340</v>
      </c>
      <c r="BH344" s="42"/>
      <c r="BI344" s="42"/>
      <c r="BJ344" s="42">
        <v>5679</v>
      </c>
      <c r="BK344" s="42"/>
      <c r="BL344" s="42"/>
      <c r="BM344" s="15">
        <v>4570</v>
      </c>
    </row>
    <row r="345" spans="1:65" outlineLevel="5">
      <c r="A345" s="22">
        <f t="shared" si="136"/>
        <v>10</v>
      </c>
      <c r="B345" s="9">
        <f t="shared" si="121"/>
        <v>44853</v>
      </c>
      <c r="C345" s="207">
        <v>344052</v>
      </c>
      <c r="D345" s="64">
        <f t="shared" si="143"/>
        <v>34.799999999999997</v>
      </c>
      <c r="E345" s="12">
        <v>37</v>
      </c>
      <c r="F345" s="12">
        <v>33</v>
      </c>
      <c r="G345" s="12">
        <v>38</v>
      </c>
      <c r="H345" s="12">
        <v>33</v>
      </c>
      <c r="I345" s="12">
        <v>36</v>
      </c>
      <c r="J345" s="12">
        <v>32</v>
      </c>
      <c r="K345" s="12">
        <v>37</v>
      </c>
      <c r="L345" s="12">
        <v>32</v>
      </c>
      <c r="M345" s="74" t="str">
        <f t="shared" si="144"/>
        <v/>
      </c>
      <c r="N345" s="83"/>
      <c r="O345" s="83"/>
      <c r="P345" s="83"/>
      <c r="Q345" s="83"/>
      <c r="R345" s="83"/>
      <c r="S345" s="83"/>
      <c r="T345" s="83"/>
      <c r="U345" s="83"/>
      <c r="V345" s="5" t="str">
        <f t="shared" si="145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6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27</v>
      </c>
      <c r="AO345" s="41">
        <v>1460</v>
      </c>
      <c r="AP345" s="110"/>
      <c r="AQ345" s="111"/>
      <c r="AR345" s="126" t="str">
        <f t="shared" si="147"/>
        <v/>
      </c>
      <c r="AS345" s="126" t="str">
        <f t="shared" si="148"/>
        <v/>
      </c>
      <c r="AT345" s="127">
        <v>1430</v>
      </c>
      <c r="AU345" s="128"/>
      <c r="AV345" s="129"/>
      <c r="AW345" s="126" t="str">
        <f t="shared" si="149"/>
        <v/>
      </c>
      <c r="AX345" s="126" t="str">
        <f t="shared" si="150"/>
        <v/>
      </c>
      <c r="AY345" s="64" t="str">
        <f t="shared" si="151"/>
        <v/>
      </c>
      <c r="AZ345" s="97">
        <v>78.260000000000005</v>
      </c>
      <c r="BA345" s="68"/>
      <c r="BB345" s="68"/>
      <c r="BC345" s="68"/>
      <c r="BD345" s="68"/>
      <c r="BE345" s="15"/>
      <c r="BF345" s="5">
        <f t="shared" si="152"/>
        <v>17994</v>
      </c>
      <c r="BG345" s="41">
        <v>7410</v>
      </c>
      <c r="BH345" s="42"/>
      <c r="BI345" s="42"/>
      <c r="BJ345" s="42">
        <v>5684</v>
      </c>
      <c r="BK345" s="42"/>
      <c r="BL345" s="42"/>
      <c r="BM345" s="15">
        <v>4900</v>
      </c>
    </row>
    <row r="346" spans="1:65" outlineLevel="5">
      <c r="A346" s="22">
        <f t="shared" si="136"/>
        <v>10</v>
      </c>
      <c r="B346" s="9">
        <f t="shared" si="121"/>
        <v>44854</v>
      </c>
      <c r="C346" s="207">
        <v>334536</v>
      </c>
      <c r="D346" s="64">
        <f t="shared" si="143"/>
        <v>34.799999999999997</v>
      </c>
      <c r="E346" s="12">
        <v>38</v>
      </c>
      <c r="F346" s="12">
        <v>33</v>
      </c>
      <c r="G346" s="12">
        <v>37</v>
      </c>
      <c r="H346" s="12">
        <v>33</v>
      </c>
      <c r="I346" s="12">
        <v>37</v>
      </c>
      <c r="J346" s="12">
        <v>32</v>
      </c>
      <c r="K346" s="12">
        <v>36</v>
      </c>
      <c r="L346" s="12">
        <v>32</v>
      </c>
      <c r="M346" s="74">
        <f t="shared" si="144"/>
        <v>7.2</v>
      </c>
      <c r="N346" s="83">
        <v>7.15</v>
      </c>
      <c r="O346" s="83">
        <v>7.14</v>
      </c>
      <c r="P346" s="83">
        <v>7.16</v>
      </c>
      <c r="Q346" s="83">
        <v>7.16</v>
      </c>
      <c r="R346" s="83">
        <v>7.18</v>
      </c>
      <c r="S346" s="83">
        <v>7.15</v>
      </c>
      <c r="T346" s="83"/>
      <c r="U346" s="83"/>
      <c r="V346" s="5" t="str">
        <f t="shared" si="145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6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33</v>
      </c>
      <c r="AO346" s="41">
        <v>1204</v>
      </c>
      <c r="AP346" s="110">
        <v>2.2999999999999998</v>
      </c>
      <c r="AQ346" s="111">
        <v>1.75</v>
      </c>
      <c r="AR346" s="126">
        <f t="shared" si="147"/>
        <v>76.08695652173914</v>
      </c>
      <c r="AS346" s="126">
        <f t="shared" si="148"/>
        <v>23.91304347826086</v>
      </c>
      <c r="AT346" s="127">
        <v>1160</v>
      </c>
      <c r="AU346" s="128">
        <v>2.25</v>
      </c>
      <c r="AV346" s="129">
        <v>1.31</v>
      </c>
      <c r="AW346" s="126">
        <f t="shared" si="149"/>
        <v>58.222222222222221</v>
      </c>
      <c r="AX346" s="126">
        <f t="shared" si="150"/>
        <v>41.777777777777779</v>
      </c>
      <c r="AY346" s="64">
        <f t="shared" si="151"/>
        <v>56.200607902735591</v>
      </c>
      <c r="AZ346" s="97">
        <v>79.959999999999994</v>
      </c>
      <c r="BA346" s="68"/>
      <c r="BB346" s="68"/>
      <c r="BC346" s="68"/>
      <c r="BD346" s="68"/>
      <c r="BE346" s="15"/>
      <c r="BF346" s="5">
        <f t="shared" si="152"/>
        <v>14796</v>
      </c>
      <c r="BG346" s="41">
        <v>2800</v>
      </c>
      <c r="BH346" s="42"/>
      <c r="BI346" s="42"/>
      <c r="BJ346" s="42">
        <v>7436</v>
      </c>
      <c r="BK346" s="42"/>
      <c r="BL346" s="42"/>
      <c r="BM346" s="15">
        <v>4560</v>
      </c>
    </row>
    <row r="347" spans="1:65" outlineLevel="5">
      <c r="A347" s="22">
        <f t="shared" si="136"/>
        <v>10</v>
      </c>
      <c r="B347" s="9">
        <f t="shared" si="121"/>
        <v>44855</v>
      </c>
      <c r="C347" s="207">
        <v>346589</v>
      </c>
      <c r="D347" s="64">
        <f t="shared" si="143"/>
        <v>34.799999999999997</v>
      </c>
      <c r="E347" s="12">
        <v>39</v>
      </c>
      <c r="F347" s="12">
        <v>33</v>
      </c>
      <c r="G347" s="12">
        <v>37</v>
      </c>
      <c r="H347" s="12">
        <v>32</v>
      </c>
      <c r="I347" s="12">
        <v>38</v>
      </c>
      <c r="J347" s="12">
        <v>32</v>
      </c>
      <c r="K347" s="12">
        <v>36</v>
      </c>
      <c r="L347" s="12">
        <v>31</v>
      </c>
      <c r="M347" s="74" t="str">
        <f t="shared" si="144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5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6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34</v>
      </c>
      <c r="AO347" s="41">
        <v>1157</v>
      </c>
      <c r="AP347" s="110"/>
      <c r="AQ347" s="111"/>
      <c r="AR347" s="126" t="str">
        <f t="shared" si="147"/>
        <v/>
      </c>
      <c r="AS347" s="126" t="str">
        <f t="shared" si="148"/>
        <v/>
      </c>
      <c r="AT347" s="127">
        <v>1290</v>
      </c>
      <c r="AU347" s="128"/>
      <c r="AV347" s="129"/>
      <c r="AW347" s="126" t="str">
        <f t="shared" si="149"/>
        <v/>
      </c>
      <c r="AX347" s="126" t="str">
        <f t="shared" si="150"/>
        <v/>
      </c>
      <c r="AY347" s="64" t="str">
        <f t="shared" si="151"/>
        <v/>
      </c>
      <c r="AZ347" s="97">
        <v>80.05</v>
      </c>
      <c r="BA347" s="68"/>
      <c r="BB347" s="68"/>
      <c r="BC347" s="68"/>
      <c r="BD347" s="68"/>
      <c r="BE347" s="15"/>
      <c r="BF347" s="5">
        <f t="shared" si="152"/>
        <v>12102</v>
      </c>
      <c r="BG347" s="41">
        <v>980</v>
      </c>
      <c r="BH347" s="42"/>
      <c r="BI347" s="42"/>
      <c r="BJ347" s="42">
        <v>6462</v>
      </c>
      <c r="BK347" s="42"/>
      <c r="BL347" s="42"/>
      <c r="BM347" s="15">
        <v>4660</v>
      </c>
    </row>
    <row r="348" spans="1:65" outlineLevel="5">
      <c r="A348" s="22">
        <f t="shared" si="136"/>
        <v>10</v>
      </c>
      <c r="B348" s="9">
        <f t="shared" si="121"/>
        <v>44856</v>
      </c>
      <c r="C348" s="207">
        <v>329169</v>
      </c>
      <c r="D348" s="64">
        <f t="shared" si="143"/>
        <v>34.799999999999997</v>
      </c>
      <c r="E348" s="12">
        <v>39</v>
      </c>
      <c r="F348" s="12">
        <v>33</v>
      </c>
      <c r="G348" s="12">
        <v>37</v>
      </c>
      <c r="H348" s="12">
        <v>32</v>
      </c>
      <c r="I348" s="12">
        <v>38</v>
      </c>
      <c r="J348" s="12">
        <v>32</v>
      </c>
      <c r="K348" s="12">
        <v>36</v>
      </c>
      <c r="L348" s="12">
        <v>31</v>
      </c>
      <c r="M348" s="74" t="str">
        <f t="shared" si="144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5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6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31</v>
      </c>
      <c r="AO348" s="41">
        <v>1267</v>
      </c>
      <c r="AP348" s="110"/>
      <c r="AQ348" s="111"/>
      <c r="AR348" s="126" t="str">
        <f t="shared" si="147"/>
        <v/>
      </c>
      <c r="AS348" s="126" t="str">
        <f t="shared" si="148"/>
        <v/>
      </c>
      <c r="AT348" s="127">
        <v>1460</v>
      </c>
      <c r="AU348" s="128"/>
      <c r="AV348" s="129"/>
      <c r="AW348" s="126" t="str">
        <f t="shared" si="149"/>
        <v/>
      </c>
      <c r="AX348" s="126" t="str">
        <f t="shared" si="150"/>
        <v/>
      </c>
      <c r="AY348" s="64" t="str">
        <f t="shared" si="151"/>
        <v/>
      </c>
      <c r="AZ348" s="97"/>
      <c r="BA348" s="68"/>
      <c r="BB348" s="68"/>
      <c r="BC348" s="68"/>
      <c r="BD348" s="68"/>
      <c r="BE348" s="15"/>
      <c r="BF348" s="5">
        <f t="shared" si="152"/>
        <v>13064</v>
      </c>
      <c r="BG348" s="41">
        <v>2380</v>
      </c>
      <c r="BH348" s="42"/>
      <c r="BI348" s="42"/>
      <c r="BJ348" s="42">
        <v>5824</v>
      </c>
      <c r="BK348" s="42"/>
      <c r="BL348" s="42"/>
      <c r="BM348" s="15">
        <v>4860</v>
      </c>
    </row>
    <row r="349" spans="1:65" outlineLevel="5">
      <c r="A349" s="22">
        <f t="shared" si="136"/>
        <v>10</v>
      </c>
      <c r="B349" s="9">
        <f t="shared" si="121"/>
        <v>44857</v>
      </c>
      <c r="C349" s="207">
        <v>328234</v>
      </c>
      <c r="D349" s="64">
        <f t="shared" si="143"/>
        <v>35</v>
      </c>
      <c r="E349" s="12">
        <v>39</v>
      </c>
      <c r="F349" s="12">
        <v>34</v>
      </c>
      <c r="G349" s="12">
        <v>37</v>
      </c>
      <c r="H349" s="12">
        <v>32</v>
      </c>
      <c r="I349" s="12">
        <v>38</v>
      </c>
      <c r="J349" s="12">
        <v>33</v>
      </c>
      <c r="K349" s="12">
        <v>36</v>
      </c>
      <c r="L349" s="12">
        <v>31</v>
      </c>
      <c r="M349" s="74" t="str">
        <f t="shared" si="144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5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6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31</v>
      </c>
      <c r="AO349" s="41">
        <v>1268</v>
      </c>
      <c r="AP349" s="110"/>
      <c r="AQ349" s="111"/>
      <c r="AR349" s="126" t="str">
        <f t="shared" si="147"/>
        <v/>
      </c>
      <c r="AS349" s="126" t="str">
        <f t="shared" si="148"/>
        <v/>
      </c>
      <c r="AT349" s="127">
        <v>1440</v>
      </c>
      <c r="AU349" s="128"/>
      <c r="AV349" s="129"/>
      <c r="AW349" s="126" t="str">
        <f t="shared" si="149"/>
        <v/>
      </c>
      <c r="AX349" s="126" t="str">
        <f t="shared" si="150"/>
        <v/>
      </c>
      <c r="AY349" s="64" t="str">
        <f t="shared" si="151"/>
        <v/>
      </c>
      <c r="AZ349" s="97"/>
      <c r="BA349" s="68"/>
      <c r="BB349" s="68"/>
      <c r="BC349" s="68"/>
      <c r="BD349" s="68"/>
      <c r="BE349" s="15"/>
      <c r="BF349" s="5">
        <f t="shared" si="152"/>
        <v>13900</v>
      </c>
      <c r="BG349" s="41">
        <v>3250</v>
      </c>
      <c r="BH349" s="42"/>
      <c r="BI349" s="42"/>
      <c r="BJ349" s="42">
        <v>5790</v>
      </c>
      <c r="BK349" s="42"/>
      <c r="BL349" s="42"/>
      <c r="BM349" s="15">
        <v>4860</v>
      </c>
    </row>
    <row r="350" spans="1:65" outlineLevel="5">
      <c r="A350" s="22">
        <f t="shared" si="136"/>
        <v>10</v>
      </c>
      <c r="B350" s="9">
        <f t="shared" si="121"/>
        <v>44858</v>
      </c>
      <c r="C350" s="207">
        <v>344229</v>
      </c>
      <c r="D350" s="64">
        <f t="shared" si="143"/>
        <v>35</v>
      </c>
      <c r="E350" s="12">
        <v>38</v>
      </c>
      <c r="F350" s="12">
        <v>34</v>
      </c>
      <c r="G350" s="12">
        <v>38</v>
      </c>
      <c r="H350" s="12">
        <v>32</v>
      </c>
      <c r="I350" s="12">
        <v>37</v>
      </c>
      <c r="J350" s="12">
        <v>33</v>
      </c>
      <c r="K350" s="12">
        <v>37</v>
      </c>
      <c r="L350" s="12">
        <v>31</v>
      </c>
      <c r="M350" s="74" t="str">
        <f t="shared" si="144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5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6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32</v>
      </c>
      <c r="AO350" s="41">
        <v>1251</v>
      </c>
      <c r="AP350" s="110"/>
      <c r="AQ350" s="111"/>
      <c r="AR350" s="126" t="str">
        <f t="shared" si="147"/>
        <v/>
      </c>
      <c r="AS350" s="126" t="str">
        <f t="shared" si="148"/>
        <v/>
      </c>
      <c r="AT350" s="127">
        <v>1440</v>
      </c>
      <c r="AU350" s="128"/>
      <c r="AV350" s="129"/>
      <c r="AW350" s="126" t="str">
        <f t="shared" si="149"/>
        <v/>
      </c>
      <c r="AX350" s="126" t="str">
        <f t="shared" si="150"/>
        <v/>
      </c>
      <c r="AY350" s="64" t="str">
        <f t="shared" si="151"/>
        <v/>
      </c>
      <c r="AZ350" s="97">
        <v>80.73</v>
      </c>
      <c r="BA350" s="68"/>
      <c r="BB350" s="68"/>
      <c r="BC350" s="68"/>
      <c r="BD350" s="68"/>
      <c r="BE350" s="15"/>
      <c r="BF350" s="5">
        <f t="shared" si="152"/>
        <v>15531</v>
      </c>
      <c r="BG350" s="41">
        <v>5160</v>
      </c>
      <c r="BH350" s="42"/>
      <c r="BI350" s="42"/>
      <c r="BJ350" s="42">
        <v>5681</v>
      </c>
      <c r="BK350" s="42"/>
      <c r="BL350" s="42"/>
      <c r="BM350" s="15">
        <v>4690</v>
      </c>
    </row>
    <row r="351" spans="1:65" outlineLevel="5">
      <c r="A351" s="22">
        <f t="shared" si="136"/>
        <v>10</v>
      </c>
      <c r="B351" s="9">
        <f t="shared" si="121"/>
        <v>44859</v>
      </c>
      <c r="C351" s="207">
        <v>346955</v>
      </c>
      <c r="D351" s="64">
        <f t="shared" si="143"/>
        <v>35</v>
      </c>
      <c r="E351" s="12">
        <v>38</v>
      </c>
      <c r="F351" s="12">
        <v>34</v>
      </c>
      <c r="G351" s="12">
        <v>37</v>
      </c>
      <c r="H351" s="12">
        <v>33</v>
      </c>
      <c r="I351" s="12">
        <v>37</v>
      </c>
      <c r="J351" s="12">
        <v>33</v>
      </c>
      <c r="K351" s="12">
        <v>36</v>
      </c>
      <c r="L351" s="12">
        <v>32</v>
      </c>
      <c r="M351" s="74" t="str">
        <f t="shared" si="144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45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6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34</v>
      </c>
      <c r="AO351" s="41">
        <v>1187</v>
      </c>
      <c r="AP351" s="110"/>
      <c r="AQ351" s="111"/>
      <c r="AR351" s="126" t="str">
        <f t="shared" si="147"/>
        <v/>
      </c>
      <c r="AS351" s="126" t="str">
        <f t="shared" si="148"/>
        <v/>
      </c>
      <c r="AT351" s="127">
        <v>1440</v>
      </c>
      <c r="AU351" s="128"/>
      <c r="AV351" s="129"/>
      <c r="AW351" s="126" t="str">
        <f t="shared" si="149"/>
        <v/>
      </c>
      <c r="AX351" s="126" t="str">
        <f t="shared" si="150"/>
        <v/>
      </c>
      <c r="AY351" s="64" t="str">
        <f t="shared" si="151"/>
        <v/>
      </c>
      <c r="AZ351" s="97">
        <v>80.81</v>
      </c>
      <c r="BA351" s="68"/>
      <c r="BB351" s="68"/>
      <c r="BC351" s="68"/>
      <c r="BD351" s="68"/>
      <c r="BE351" s="15"/>
      <c r="BF351" s="5">
        <f t="shared" si="152"/>
        <v>11789</v>
      </c>
      <c r="BG351" s="41">
        <v>1560</v>
      </c>
      <c r="BH351" s="42"/>
      <c r="BI351" s="42"/>
      <c r="BJ351" s="42">
        <v>5709</v>
      </c>
      <c r="BK351" s="42"/>
      <c r="BL351" s="42"/>
      <c r="BM351" s="15">
        <v>4520</v>
      </c>
    </row>
    <row r="352" spans="1:65" outlineLevel="5">
      <c r="A352" s="22">
        <f t="shared" si="136"/>
        <v>10</v>
      </c>
      <c r="B352" s="9">
        <f t="shared" ref="B352:B415" si="153">B351+1</f>
        <v>44860</v>
      </c>
      <c r="C352" s="207">
        <v>351387</v>
      </c>
      <c r="D352" s="64">
        <f t="shared" si="143"/>
        <v>35</v>
      </c>
      <c r="E352" s="12">
        <v>38</v>
      </c>
      <c r="F352" s="12">
        <v>34</v>
      </c>
      <c r="G352" s="12">
        <v>37</v>
      </c>
      <c r="H352" s="12">
        <v>33</v>
      </c>
      <c r="I352" s="12">
        <v>37</v>
      </c>
      <c r="J352" s="12">
        <v>33</v>
      </c>
      <c r="K352" s="12">
        <v>36</v>
      </c>
      <c r="L352" s="12">
        <v>32</v>
      </c>
      <c r="M352" s="74" t="str">
        <f t="shared" si="144"/>
        <v/>
      </c>
      <c r="N352" s="83"/>
      <c r="O352" s="83"/>
      <c r="P352" s="83"/>
      <c r="Q352" s="83"/>
      <c r="R352" s="83"/>
      <c r="S352" s="83"/>
      <c r="T352" s="83"/>
      <c r="U352" s="83"/>
      <c r="V352" s="5" t="str">
        <f t="shared" si="145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6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30</v>
      </c>
      <c r="AO352" s="41">
        <v>1350</v>
      </c>
      <c r="AP352" s="110"/>
      <c r="AQ352" s="111"/>
      <c r="AR352" s="126" t="str">
        <f t="shared" si="147"/>
        <v/>
      </c>
      <c r="AS352" s="126" t="str">
        <f t="shared" si="148"/>
        <v/>
      </c>
      <c r="AT352" s="127">
        <v>1440</v>
      </c>
      <c r="AU352" s="128"/>
      <c r="AV352" s="129"/>
      <c r="AW352" s="126" t="str">
        <f t="shared" si="149"/>
        <v/>
      </c>
      <c r="AX352" s="126" t="str">
        <f t="shared" si="150"/>
        <v/>
      </c>
      <c r="AY352" s="64" t="str">
        <f t="shared" si="151"/>
        <v/>
      </c>
      <c r="AZ352" s="97">
        <v>79.86</v>
      </c>
      <c r="BA352" s="68"/>
      <c r="BB352" s="68"/>
      <c r="BC352" s="68"/>
      <c r="BD352" s="68"/>
      <c r="BE352" s="15"/>
      <c r="BF352" s="5">
        <f t="shared" si="152"/>
        <v>16986</v>
      </c>
      <c r="BG352" s="41">
        <v>5740</v>
      </c>
      <c r="BH352" s="42"/>
      <c r="BI352" s="42"/>
      <c r="BJ352" s="42">
        <v>6536</v>
      </c>
      <c r="BK352" s="42"/>
      <c r="BL352" s="42"/>
      <c r="BM352" s="15">
        <v>4710</v>
      </c>
    </row>
    <row r="353" spans="1:65" outlineLevel="5">
      <c r="A353" s="22">
        <f t="shared" si="136"/>
        <v>10</v>
      </c>
      <c r="B353" s="9">
        <f t="shared" si="153"/>
        <v>44861</v>
      </c>
      <c r="C353" s="207">
        <v>346717</v>
      </c>
      <c r="D353" s="64">
        <f t="shared" si="143"/>
        <v>35.5</v>
      </c>
      <c r="E353" s="12">
        <v>38</v>
      </c>
      <c r="F353" s="12">
        <v>35</v>
      </c>
      <c r="G353" s="12">
        <v>38</v>
      </c>
      <c r="H353" s="12">
        <v>33</v>
      </c>
      <c r="I353" s="12">
        <v>37</v>
      </c>
      <c r="J353" s="12">
        <v>34</v>
      </c>
      <c r="K353" s="12">
        <v>37</v>
      </c>
      <c r="L353" s="12">
        <v>32</v>
      </c>
      <c r="M353" s="74">
        <f t="shared" si="144"/>
        <v>7</v>
      </c>
      <c r="N353" s="83">
        <v>7.01</v>
      </c>
      <c r="O353" s="83">
        <v>7</v>
      </c>
      <c r="P353" s="83">
        <v>6.98</v>
      </c>
      <c r="Q353" s="83">
        <v>7</v>
      </c>
      <c r="R353" s="83">
        <v>7.02</v>
      </c>
      <c r="S353" s="83">
        <v>7.04</v>
      </c>
      <c r="T353" s="83"/>
      <c r="U353" s="83"/>
      <c r="V353" s="5" t="str">
        <f t="shared" si="145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6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30</v>
      </c>
      <c r="AO353" s="41">
        <v>1347</v>
      </c>
      <c r="AP353" s="110">
        <v>2.4900000000000002</v>
      </c>
      <c r="AQ353" s="111">
        <v>2.0499999999999998</v>
      </c>
      <c r="AR353" s="126">
        <f t="shared" si="147"/>
        <v>82.329317269076299</v>
      </c>
      <c r="AS353" s="126">
        <f t="shared" si="148"/>
        <v>17.670682730923701</v>
      </c>
      <c r="AT353" s="127">
        <v>1440</v>
      </c>
      <c r="AU353" s="128">
        <v>1.81</v>
      </c>
      <c r="AV353" s="129">
        <v>1.22</v>
      </c>
      <c r="AW353" s="126">
        <f t="shared" si="149"/>
        <v>67.403314917127062</v>
      </c>
      <c r="AX353" s="126">
        <f t="shared" si="150"/>
        <v>32.596685082872938</v>
      </c>
      <c r="AY353" s="64">
        <f t="shared" si="151"/>
        <v>55.61802397684994</v>
      </c>
      <c r="AZ353" s="97">
        <v>80.3</v>
      </c>
      <c r="BA353" s="68">
        <v>60.71</v>
      </c>
      <c r="BB353" s="68"/>
      <c r="BC353" s="68"/>
      <c r="BD353" s="68"/>
      <c r="BE353" s="15"/>
      <c r="BF353" s="5">
        <f t="shared" si="152"/>
        <v>14234</v>
      </c>
      <c r="BG353" s="41">
        <v>2520</v>
      </c>
      <c r="BH353" s="42"/>
      <c r="BI353" s="42"/>
      <c r="BJ353" s="42">
        <v>5774</v>
      </c>
      <c r="BK353" s="42"/>
      <c r="BL353" s="42"/>
      <c r="BM353" s="15">
        <v>5940</v>
      </c>
    </row>
    <row r="354" spans="1:65" outlineLevel="5">
      <c r="A354" s="22">
        <f t="shared" si="136"/>
        <v>10</v>
      </c>
      <c r="B354" s="9">
        <f t="shared" si="153"/>
        <v>44862</v>
      </c>
      <c r="C354" s="207">
        <v>349347</v>
      </c>
      <c r="D354" s="64">
        <f t="shared" si="143"/>
        <v>35.5</v>
      </c>
      <c r="E354" s="12">
        <v>38</v>
      </c>
      <c r="F354" s="12">
        <v>35</v>
      </c>
      <c r="G354" s="12">
        <v>38</v>
      </c>
      <c r="H354" s="12">
        <v>33</v>
      </c>
      <c r="I354" s="12">
        <v>37</v>
      </c>
      <c r="J354" s="12">
        <v>34</v>
      </c>
      <c r="K354" s="12">
        <v>37</v>
      </c>
      <c r="L354" s="12">
        <v>32</v>
      </c>
      <c r="M354" s="74" t="str">
        <f t="shared" si="144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5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6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28</v>
      </c>
      <c r="AO354" s="41">
        <v>1421</v>
      </c>
      <c r="AP354" s="110"/>
      <c r="AQ354" s="111"/>
      <c r="AR354" s="126" t="str">
        <f t="shared" si="147"/>
        <v/>
      </c>
      <c r="AS354" s="126" t="str">
        <f t="shared" si="148"/>
        <v/>
      </c>
      <c r="AT354" s="127">
        <v>1450</v>
      </c>
      <c r="AU354" s="128"/>
      <c r="AV354" s="129"/>
      <c r="AW354" s="126" t="str">
        <f t="shared" si="149"/>
        <v/>
      </c>
      <c r="AX354" s="126" t="str">
        <f t="shared" si="150"/>
        <v/>
      </c>
      <c r="AY354" s="64" t="str">
        <f t="shared" si="151"/>
        <v/>
      </c>
      <c r="AZ354" s="97">
        <v>80.06</v>
      </c>
      <c r="BA354" s="68"/>
      <c r="BB354" s="68"/>
      <c r="BC354" s="68"/>
      <c r="BD354" s="68"/>
      <c r="BE354" s="15"/>
      <c r="BF354" s="5">
        <f t="shared" si="152"/>
        <v>16467</v>
      </c>
      <c r="BG354" s="41">
        <v>5880</v>
      </c>
      <c r="BH354" s="42"/>
      <c r="BI354" s="42"/>
      <c r="BJ354" s="42">
        <v>5787</v>
      </c>
      <c r="BK354" s="42"/>
      <c r="BL354" s="42"/>
      <c r="BM354" s="15">
        <v>4800</v>
      </c>
    </row>
    <row r="355" spans="1:65" outlineLevel="5">
      <c r="A355" s="22">
        <f t="shared" si="136"/>
        <v>10</v>
      </c>
      <c r="B355" s="9">
        <f t="shared" si="153"/>
        <v>44863</v>
      </c>
      <c r="C355" s="207">
        <v>314563</v>
      </c>
      <c r="D355" s="64">
        <f t="shared" si="143"/>
        <v>35.299999999999997</v>
      </c>
      <c r="E355" s="12">
        <v>38</v>
      </c>
      <c r="F355" s="12">
        <v>34</v>
      </c>
      <c r="G355" s="12">
        <v>38</v>
      </c>
      <c r="H355" s="12">
        <v>33</v>
      </c>
      <c r="I355" s="12">
        <v>37</v>
      </c>
      <c r="J355" s="12">
        <v>33</v>
      </c>
      <c r="K355" s="12">
        <v>37</v>
      </c>
      <c r="L355" s="12">
        <v>32</v>
      </c>
      <c r="M355" s="74" t="str">
        <f t="shared" si="144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5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6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30</v>
      </c>
      <c r="AO355" s="41">
        <v>1323</v>
      </c>
      <c r="AP355" s="110"/>
      <c r="AQ355" s="111"/>
      <c r="AR355" s="126" t="str">
        <f t="shared" si="147"/>
        <v/>
      </c>
      <c r="AS355" s="126" t="str">
        <f t="shared" si="148"/>
        <v/>
      </c>
      <c r="AT355" s="127">
        <v>1430</v>
      </c>
      <c r="AU355" s="128"/>
      <c r="AV355" s="129"/>
      <c r="AW355" s="126" t="str">
        <f t="shared" si="149"/>
        <v/>
      </c>
      <c r="AX355" s="126" t="str">
        <f t="shared" si="150"/>
        <v/>
      </c>
      <c r="AY355" s="64" t="str">
        <f t="shared" si="151"/>
        <v/>
      </c>
      <c r="AZ355" s="97"/>
      <c r="BA355" s="68"/>
      <c r="BB355" s="68"/>
      <c r="BC355" s="68"/>
      <c r="BD355" s="68"/>
      <c r="BE355" s="15"/>
      <c r="BF355" s="5">
        <f t="shared" si="152"/>
        <v>13734</v>
      </c>
      <c r="BG355" s="41">
        <v>3270</v>
      </c>
      <c r="BH355" s="42"/>
      <c r="BI355" s="42"/>
      <c r="BJ355" s="42">
        <v>5804</v>
      </c>
      <c r="BK355" s="42"/>
      <c r="BL355" s="42"/>
      <c r="BM355" s="15">
        <v>4660</v>
      </c>
    </row>
    <row r="356" spans="1:65" outlineLevel="5">
      <c r="A356" s="22">
        <f t="shared" si="136"/>
        <v>10</v>
      </c>
      <c r="B356" s="9">
        <f t="shared" si="153"/>
        <v>44864</v>
      </c>
      <c r="C356" s="207">
        <v>309057</v>
      </c>
      <c r="D356" s="64">
        <f t="shared" si="143"/>
        <v>35</v>
      </c>
      <c r="E356" s="12">
        <v>38</v>
      </c>
      <c r="F356" s="12">
        <v>34</v>
      </c>
      <c r="G356" s="12">
        <v>37</v>
      </c>
      <c r="H356" s="12">
        <v>33</v>
      </c>
      <c r="I356" s="12">
        <v>37</v>
      </c>
      <c r="J356" s="12">
        <v>33</v>
      </c>
      <c r="K356" s="12">
        <v>36</v>
      </c>
      <c r="L356" s="12">
        <v>32</v>
      </c>
      <c r="M356" s="74" t="str">
        <f t="shared" si="144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5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6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29</v>
      </c>
      <c r="AO356" s="41">
        <v>1375</v>
      </c>
      <c r="AP356" s="110"/>
      <c r="AQ356" s="111"/>
      <c r="AR356" s="126" t="str">
        <f t="shared" si="147"/>
        <v/>
      </c>
      <c r="AS356" s="126" t="str">
        <f t="shared" si="148"/>
        <v/>
      </c>
      <c r="AT356" s="127">
        <v>1430</v>
      </c>
      <c r="AU356" s="128"/>
      <c r="AV356" s="129"/>
      <c r="AW356" s="126" t="str">
        <f t="shared" si="149"/>
        <v/>
      </c>
      <c r="AX356" s="126" t="str">
        <f t="shared" si="150"/>
        <v/>
      </c>
      <c r="AY356" s="64" t="str">
        <f t="shared" si="151"/>
        <v/>
      </c>
      <c r="AZ356" s="97"/>
      <c r="BA356" s="68"/>
      <c r="BB356" s="68"/>
      <c r="BC356" s="68"/>
      <c r="BD356" s="68"/>
      <c r="BE356" s="15"/>
      <c r="BF356" s="5">
        <f t="shared" si="152"/>
        <v>14956</v>
      </c>
      <c r="BG356" s="41">
        <v>6100</v>
      </c>
      <c r="BH356" s="42"/>
      <c r="BI356" s="42"/>
      <c r="BJ356" s="42">
        <v>5743</v>
      </c>
      <c r="BK356" s="42"/>
      <c r="BL356" s="42"/>
      <c r="BM356" s="15">
        <v>3113</v>
      </c>
    </row>
    <row r="357" spans="1:65" ht="17.25" outlineLevel="5" thickBot="1">
      <c r="A357" s="31">
        <f t="shared" si="136"/>
        <v>10</v>
      </c>
      <c r="B357" s="32">
        <f t="shared" si="153"/>
        <v>44865</v>
      </c>
      <c r="C357" s="207">
        <v>319498</v>
      </c>
      <c r="D357" s="64">
        <f t="shared" si="143"/>
        <v>35.299999999999997</v>
      </c>
      <c r="E357" s="12">
        <v>39</v>
      </c>
      <c r="F357" s="12">
        <v>34</v>
      </c>
      <c r="G357" s="12">
        <v>37</v>
      </c>
      <c r="H357" s="12">
        <v>33</v>
      </c>
      <c r="I357" s="12">
        <v>38</v>
      </c>
      <c r="J357" s="12">
        <v>33</v>
      </c>
      <c r="K357" s="12">
        <v>36</v>
      </c>
      <c r="L357" s="12">
        <v>32</v>
      </c>
      <c r="M357" s="74" t="str">
        <f t="shared" si="144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5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6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35</v>
      </c>
      <c r="AO357" s="41">
        <v>1134</v>
      </c>
      <c r="AP357" s="110"/>
      <c r="AQ357" s="111"/>
      <c r="AR357" s="126" t="str">
        <f t="shared" si="147"/>
        <v/>
      </c>
      <c r="AS357" s="126" t="str">
        <f t="shared" si="148"/>
        <v/>
      </c>
      <c r="AT357" s="127">
        <v>1270</v>
      </c>
      <c r="AU357" s="128"/>
      <c r="AV357" s="129"/>
      <c r="AW357" s="126" t="str">
        <f t="shared" si="149"/>
        <v/>
      </c>
      <c r="AX357" s="126" t="str">
        <f t="shared" si="150"/>
        <v/>
      </c>
      <c r="AY357" s="64" t="str">
        <f t="shared" si="151"/>
        <v/>
      </c>
      <c r="AZ357" s="97">
        <v>80.73</v>
      </c>
      <c r="BA357" s="68"/>
      <c r="BB357" s="68"/>
      <c r="BC357" s="68"/>
      <c r="BD357" s="68"/>
      <c r="BE357" s="15"/>
      <c r="BF357" s="5">
        <f t="shared" si="152"/>
        <v>17607</v>
      </c>
      <c r="BG357" s="41">
        <v>9530</v>
      </c>
      <c r="BH357" s="42"/>
      <c r="BI357" s="42"/>
      <c r="BJ357" s="42">
        <v>7757</v>
      </c>
      <c r="BK357" s="42"/>
      <c r="BL357" s="42"/>
      <c r="BM357" s="15">
        <v>320</v>
      </c>
    </row>
    <row r="358" spans="1:65" outlineLevel="4">
      <c r="A358" s="157" t="s">
        <v>167</v>
      </c>
      <c r="B358" s="158"/>
      <c r="C358" s="50">
        <f t="shared" ref="C358:BM358" si="154">SUBTOTAL(4,C327:C357)</f>
        <v>408596</v>
      </c>
      <c r="D358" s="60">
        <f t="shared" si="154"/>
        <v>35.5</v>
      </c>
      <c r="E358" s="28">
        <f t="shared" si="154"/>
        <v>39</v>
      </c>
      <c r="F358" s="28">
        <f t="shared" si="154"/>
        <v>35</v>
      </c>
      <c r="G358" s="28">
        <f t="shared" si="154"/>
        <v>38</v>
      </c>
      <c r="H358" s="28">
        <f t="shared" si="154"/>
        <v>33</v>
      </c>
      <c r="I358" s="28">
        <f t="shared" si="154"/>
        <v>38</v>
      </c>
      <c r="J358" s="28">
        <f t="shared" si="154"/>
        <v>34</v>
      </c>
      <c r="K358" s="28">
        <f t="shared" si="154"/>
        <v>37</v>
      </c>
      <c r="L358" s="28">
        <f t="shared" si="154"/>
        <v>32</v>
      </c>
      <c r="M358" s="71">
        <f t="shared" si="154"/>
        <v>7.2</v>
      </c>
      <c r="N358" s="82">
        <f t="shared" si="154"/>
        <v>7.15</v>
      </c>
      <c r="O358" s="82">
        <f t="shared" si="154"/>
        <v>7.14</v>
      </c>
      <c r="P358" s="82">
        <f t="shared" si="154"/>
        <v>7.16</v>
      </c>
      <c r="Q358" s="82">
        <f t="shared" si="154"/>
        <v>7.16</v>
      </c>
      <c r="R358" s="82">
        <f t="shared" si="154"/>
        <v>7.18</v>
      </c>
      <c r="S358" s="82">
        <f t="shared" si="154"/>
        <v>7.15</v>
      </c>
      <c r="T358" s="82">
        <f t="shared" si="154"/>
        <v>0</v>
      </c>
      <c r="U358" s="82">
        <f t="shared" si="154"/>
        <v>0</v>
      </c>
      <c r="V358" s="29">
        <f t="shared" si="154"/>
        <v>0</v>
      </c>
      <c r="W358" s="39">
        <f t="shared" si="154"/>
        <v>0</v>
      </c>
      <c r="X358" s="39">
        <f t="shared" si="154"/>
        <v>0</v>
      </c>
      <c r="Y358" s="39">
        <f t="shared" si="154"/>
        <v>0</v>
      </c>
      <c r="Z358" s="39">
        <f t="shared" si="154"/>
        <v>0</v>
      </c>
      <c r="AA358" s="39">
        <f t="shared" si="154"/>
        <v>0</v>
      </c>
      <c r="AB358" s="39">
        <f t="shared" si="154"/>
        <v>0</v>
      </c>
      <c r="AC358" s="39">
        <f t="shared" si="154"/>
        <v>0</v>
      </c>
      <c r="AD358" s="39">
        <f t="shared" si="154"/>
        <v>0</v>
      </c>
      <c r="AE358" s="29">
        <f t="shared" si="154"/>
        <v>0</v>
      </c>
      <c r="AF358" s="39">
        <f t="shared" si="154"/>
        <v>0</v>
      </c>
      <c r="AG358" s="39">
        <f t="shared" si="154"/>
        <v>0</v>
      </c>
      <c r="AH358" s="39">
        <f t="shared" si="154"/>
        <v>0</v>
      </c>
      <c r="AI358" s="39">
        <f t="shared" si="154"/>
        <v>0</v>
      </c>
      <c r="AJ358" s="39">
        <f t="shared" si="154"/>
        <v>0</v>
      </c>
      <c r="AK358" s="39">
        <f t="shared" si="154"/>
        <v>0</v>
      </c>
      <c r="AL358" s="39">
        <f t="shared" si="154"/>
        <v>0</v>
      </c>
      <c r="AM358" s="39">
        <f t="shared" si="154"/>
        <v>0</v>
      </c>
      <c r="AN358" s="39">
        <f t="shared" si="154"/>
        <v>36</v>
      </c>
      <c r="AO358" s="39">
        <f t="shared" si="154"/>
        <v>2085</v>
      </c>
      <c r="AP358" s="104">
        <f t="shared" si="154"/>
        <v>2.8</v>
      </c>
      <c r="AQ358" s="105">
        <f t="shared" si="154"/>
        <v>2.16</v>
      </c>
      <c r="AR358" s="106">
        <f t="shared" si="154"/>
        <v>82.329317269076299</v>
      </c>
      <c r="AS358" s="106">
        <f t="shared" si="154"/>
        <v>27.906976744186039</v>
      </c>
      <c r="AT358" s="107">
        <f t="shared" si="154"/>
        <v>2120</v>
      </c>
      <c r="AU358" s="108">
        <f t="shared" si="154"/>
        <v>2.29</v>
      </c>
      <c r="AV358" s="109">
        <f t="shared" si="154"/>
        <v>1.31</v>
      </c>
      <c r="AW358" s="106">
        <f t="shared" si="154"/>
        <v>67.403314917127062</v>
      </c>
      <c r="AX358" s="106">
        <f t="shared" si="154"/>
        <v>45.851528384279469</v>
      </c>
      <c r="AY358" s="60">
        <f t="shared" si="154"/>
        <v>56.200607902735591</v>
      </c>
      <c r="AZ358" s="96">
        <f t="shared" si="154"/>
        <v>80.81</v>
      </c>
      <c r="BA358" s="67">
        <f t="shared" si="154"/>
        <v>60.71</v>
      </c>
      <c r="BB358" s="67">
        <f t="shared" si="154"/>
        <v>0</v>
      </c>
      <c r="BC358" s="67">
        <f t="shared" si="154"/>
        <v>0</v>
      </c>
      <c r="BD358" s="67">
        <f t="shared" si="154"/>
        <v>0</v>
      </c>
      <c r="BE358" s="27">
        <f t="shared" si="154"/>
        <v>0</v>
      </c>
      <c r="BF358" s="29">
        <f t="shared" si="154"/>
        <v>18316</v>
      </c>
      <c r="BG358" s="39">
        <f t="shared" si="154"/>
        <v>9530</v>
      </c>
      <c r="BH358" s="40">
        <f t="shared" si="154"/>
        <v>0</v>
      </c>
      <c r="BI358" s="40">
        <f t="shared" si="154"/>
        <v>0</v>
      </c>
      <c r="BJ358" s="40">
        <f t="shared" si="154"/>
        <v>8249</v>
      </c>
      <c r="BK358" s="40">
        <f t="shared" si="154"/>
        <v>0</v>
      </c>
      <c r="BL358" s="40">
        <f t="shared" si="154"/>
        <v>0</v>
      </c>
      <c r="BM358" s="27">
        <f t="shared" si="154"/>
        <v>5940</v>
      </c>
    </row>
    <row r="359" spans="1:65" outlineLevel="3">
      <c r="A359" s="187" t="s">
        <v>168</v>
      </c>
      <c r="B359" s="188"/>
      <c r="C359" s="207">
        <f t="shared" ref="C359:BM359" si="155">SUBTOTAL(5,C327:C357)</f>
        <v>309057</v>
      </c>
      <c r="D359" s="208">
        <f t="shared" si="155"/>
        <v>33.799999999999997</v>
      </c>
      <c r="E359" s="12">
        <f t="shared" si="155"/>
        <v>35</v>
      </c>
      <c r="F359" s="12">
        <f t="shared" si="155"/>
        <v>33</v>
      </c>
      <c r="G359" s="12">
        <f t="shared" si="155"/>
        <v>36</v>
      </c>
      <c r="H359" s="12">
        <f t="shared" si="155"/>
        <v>32</v>
      </c>
      <c r="I359" s="12">
        <f t="shared" si="155"/>
        <v>34</v>
      </c>
      <c r="J359" s="12">
        <f t="shared" si="155"/>
        <v>32</v>
      </c>
      <c r="K359" s="12">
        <f t="shared" si="155"/>
        <v>35</v>
      </c>
      <c r="L359" s="12">
        <f t="shared" si="155"/>
        <v>31</v>
      </c>
      <c r="M359" s="210">
        <f t="shared" si="155"/>
        <v>7</v>
      </c>
      <c r="N359" s="83">
        <f t="shared" si="155"/>
        <v>7.01</v>
      </c>
      <c r="O359" s="83">
        <f t="shared" si="155"/>
        <v>6.95</v>
      </c>
      <c r="P359" s="83">
        <f t="shared" si="155"/>
        <v>6.95</v>
      </c>
      <c r="Q359" s="83">
        <f t="shared" si="155"/>
        <v>6.92</v>
      </c>
      <c r="R359" s="83">
        <f t="shared" si="155"/>
        <v>6.92</v>
      </c>
      <c r="S359" s="83">
        <f t="shared" si="155"/>
        <v>6.93</v>
      </c>
      <c r="T359" s="83">
        <f t="shared" si="155"/>
        <v>0</v>
      </c>
      <c r="U359" s="83">
        <f t="shared" si="155"/>
        <v>0</v>
      </c>
      <c r="V359" s="212">
        <f t="shared" si="155"/>
        <v>0</v>
      </c>
      <c r="W359" s="41">
        <f t="shared" si="155"/>
        <v>0</v>
      </c>
      <c r="X359" s="41">
        <f t="shared" si="155"/>
        <v>0</v>
      </c>
      <c r="Y359" s="41">
        <f t="shared" si="155"/>
        <v>0</v>
      </c>
      <c r="Z359" s="41">
        <f t="shared" si="155"/>
        <v>0</v>
      </c>
      <c r="AA359" s="41">
        <f t="shared" si="155"/>
        <v>0</v>
      </c>
      <c r="AB359" s="41">
        <f t="shared" si="155"/>
        <v>0</v>
      </c>
      <c r="AC359" s="41">
        <f t="shared" si="155"/>
        <v>0</v>
      </c>
      <c r="AD359" s="41">
        <f t="shared" si="155"/>
        <v>0</v>
      </c>
      <c r="AE359" s="212">
        <f t="shared" si="155"/>
        <v>0</v>
      </c>
      <c r="AF359" s="41">
        <f t="shared" si="155"/>
        <v>0</v>
      </c>
      <c r="AG359" s="41">
        <f t="shared" si="155"/>
        <v>0</v>
      </c>
      <c r="AH359" s="41">
        <f t="shared" si="155"/>
        <v>0</v>
      </c>
      <c r="AI359" s="41">
        <f t="shared" si="155"/>
        <v>0</v>
      </c>
      <c r="AJ359" s="41">
        <f t="shared" si="155"/>
        <v>0</v>
      </c>
      <c r="AK359" s="41">
        <f t="shared" si="155"/>
        <v>0</v>
      </c>
      <c r="AL359" s="41">
        <f t="shared" si="155"/>
        <v>0</v>
      </c>
      <c r="AM359" s="41">
        <f t="shared" si="155"/>
        <v>0</v>
      </c>
      <c r="AN359" s="41">
        <f t="shared" si="155"/>
        <v>19</v>
      </c>
      <c r="AO359" s="41">
        <f t="shared" si="155"/>
        <v>1116</v>
      </c>
      <c r="AP359" s="110">
        <f t="shared" si="155"/>
        <v>2.15</v>
      </c>
      <c r="AQ359" s="111">
        <f t="shared" si="155"/>
        <v>1.55</v>
      </c>
      <c r="AR359" s="216">
        <f t="shared" si="155"/>
        <v>72.093023255813961</v>
      </c>
      <c r="AS359" s="216">
        <f t="shared" si="155"/>
        <v>17.670682730923701</v>
      </c>
      <c r="AT359" s="113">
        <f t="shared" si="155"/>
        <v>1160</v>
      </c>
      <c r="AU359" s="114">
        <f t="shared" si="155"/>
        <v>1.81</v>
      </c>
      <c r="AV359" s="115">
        <f t="shared" si="155"/>
        <v>1.18</v>
      </c>
      <c r="AW359" s="216">
        <f t="shared" si="155"/>
        <v>54.148471615720531</v>
      </c>
      <c r="AX359" s="216">
        <f t="shared" si="155"/>
        <v>32.596685082872938</v>
      </c>
      <c r="AY359" s="208">
        <f t="shared" si="155"/>
        <v>54.285714285714292</v>
      </c>
      <c r="AZ359" s="97">
        <f t="shared" si="155"/>
        <v>77.38</v>
      </c>
      <c r="BA359" s="68">
        <f t="shared" si="155"/>
        <v>60.71</v>
      </c>
      <c r="BB359" s="68">
        <f t="shared" si="155"/>
        <v>0</v>
      </c>
      <c r="BC359" s="68">
        <f t="shared" si="155"/>
        <v>0</v>
      </c>
      <c r="BD359" s="68">
        <f t="shared" si="155"/>
        <v>0</v>
      </c>
      <c r="BE359" s="15">
        <f t="shared" si="155"/>
        <v>0</v>
      </c>
      <c r="BF359" s="212">
        <f t="shared" si="155"/>
        <v>10370</v>
      </c>
      <c r="BG359" s="41">
        <f t="shared" si="155"/>
        <v>0</v>
      </c>
      <c r="BH359" s="42">
        <f t="shared" si="155"/>
        <v>0</v>
      </c>
      <c r="BI359" s="42">
        <f t="shared" si="155"/>
        <v>0</v>
      </c>
      <c r="BJ359" s="42">
        <f t="shared" si="155"/>
        <v>5632</v>
      </c>
      <c r="BK359" s="42">
        <f t="shared" si="155"/>
        <v>0</v>
      </c>
      <c r="BL359" s="42">
        <f t="shared" si="155"/>
        <v>0</v>
      </c>
      <c r="BM359" s="15">
        <f t="shared" si="155"/>
        <v>320</v>
      </c>
    </row>
    <row r="360" spans="1:65" outlineLevel="2">
      <c r="A360" s="187" t="s">
        <v>169</v>
      </c>
      <c r="B360" s="188"/>
      <c r="C360" s="207">
        <f>IFERROR(SUBTOTAL(1,C327:C357),"")</f>
        <v>347358.22580645164</v>
      </c>
      <c r="D360" s="208">
        <f t="shared" ref="D360:BM360" si="156">IFERROR(SUBTOTAL(1,D327:D357),"")</f>
        <v>34.451612903225801</v>
      </c>
      <c r="E360" s="12">
        <f t="shared" si="156"/>
        <v>36.935483870967744</v>
      </c>
      <c r="F360" s="12">
        <f t="shared" si="156"/>
        <v>33.354838709677416</v>
      </c>
      <c r="G360" s="12">
        <f t="shared" si="156"/>
        <v>37.096774193548384</v>
      </c>
      <c r="H360" s="12">
        <f t="shared" si="156"/>
        <v>32.29032258064516</v>
      </c>
      <c r="I360" s="12">
        <f t="shared" si="156"/>
        <v>35.935483870967744</v>
      </c>
      <c r="J360" s="12">
        <f t="shared" si="156"/>
        <v>32.354838709677416</v>
      </c>
      <c r="K360" s="12">
        <f t="shared" si="156"/>
        <v>36.096774193548384</v>
      </c>
      <c r="L360" s="12">
        <f t="shared" si="156"/>
        <v>31.29032258064516</v>
      </c>
      <c r="M360" s="210">
        <f t="shared" si="156"/>
        <v>7.05</v>
      </c>
      <c r="N360" s="83">
        <f t="shared" si="156"/>
        <v>7.0449999999999999</v>
      </c>
      <c r="O360" s="83">
        <f t="shared" si="156"/>
        <v>7.0149999999999997</v>
      </c>
      <c r="P360" s="83">
        <f t="shared" si="156"/>
        <v>7.0125000000000002</v>
      </c>
      <c r="Q360" s="83">
        <f t="shared" si="156"/>
        <v>7.01</v>
      </c>
      <c r="R360" s="83">
        <f t="shared" si="156"/>
        <v>7.03</v>
      </c>
      <c r="S360" s="83">
        <f t="shared" si="156"/>
        <v>7.0549999999999997</v>
      </c>
      <c r="T360" s="83" t="str">
        <f t="shared" si="156"/>
        <v/>
      </c>
      <c r="U360" s="83" t="str">
        <f t="shared" si="156"/>
        <v/>
      </c>
      <c r="V360" s="212" t="str">
        <f t="shared" si="156"/>
        <v/>
      </c>
      <c r="W360" s="41" t="str">
        <f t="shared" si="156"/>
        <v/>
      </c>
      <c r="X360" s="41" t="str">
        <f t="shared" si="156"/>
        <v/>
      </c>
      <c r="Y360" s="41" t="str">
        <f t="shared" si="156"/>
        <v/>
      </c>
      <c r="Z360" s="41" t="str">
        <f t="shared" si="156"/>
        <v/>
      </c>
      <c r="AA360" s="41" t="str">
        <f t="shared" si="156"/>
        <v/>
      </c>
      <c r="AB360" s="41" t="str">
        <f t="shared" si="156"/>
        <v/>
      </c>
      <c r="AC360" s="41" t="str">
        <f t="shared" si="156"/>
        <v/>
      </c>
      <c r="AD360" s="41" t="str">
        <f t="shared" si="156"/>
        <v/>
      </c>
      <c r="AE360" s="212" t="str">
        <f t="shared" si="156"/>
        <v/>
      </c>
      <c r="AF360" s="41" t="str">
        <f t="shared" si="156"/>
        <v/>
      </c>
      <c r="AG360" s="41" t="str">
        <f t="shared" si="156"/>
        <v/>
      </c>
      <c r="AH360" s="41" t="str">
        <f t="shared" si="156"/>
        <v/>
      </c>
      <c r="AI360" s="41" t="str">
        <f t="shared" si="156"/>
        <v/>
      </c>
      <c r="AJ360" s="41" t="str">
        <f t="shared" si="156"/>
        <v/>
      </c>
      <c r="AK360" s="41" t="str">
        <f t="shared" si="156"/>
        <v/>
      </c>
      <c r="AL360" s="41" t="str">
        <f t="shared" si="156"/>
        <v/>
      </c>
      <c r="AM360" s="41" t="str">
        <f t="shared" si="156"/>
        <v/>
      </c>
      <c r="AN360" s="41">
        <f t="shared" si="156"/>
        <v>25.903225806451612</v>
      </c>
      <c r="AO360" s="41">
        <f t="shared" si="156"/>
        <v>1604.3870967741937</v>
      </c>
      <c r="AP360" s="110">
        <f t="shared" si="156"/>
        <v>2.4349999999999996</v>
      </c>
      <c r="AQ360" s="111">
        <f t="shared" si="156"/>
        <v>1.8774999999999999</v>
      </c>
      <c r="AR360" s="216">
        <f t="shared" si="156"/>
        <v>76.913038547371627</v>
      </c>
      <c r="AS360" s="216">
        <f t="shared" si="156"/>
        <v>23.086961452628362</v>
      </c>
      <c r="AT360" s="113">
        <f t="shared" si="156"/>
        <v>1650.3225806451612</v>
      </c>
      <c r="AU360" s="114">
        <f t="shared" si="156"/>
        <v>2.08</v>
      </c>
      <c r="AV360" s="115">
        <f t="shared" si="156"/>
        <v>1.2375</v>
      </c>
      <c r="AW360" s="216">
        <f t="shared" si="156"/>
        <v>59.918121478107558</v>
      </c>
      <c r="AX360" s="216">
        <f t="shared" si="156"/>
        <v>40.081878521892442</v>
      </c>
      <c r="AY360" s="208">
        <f t="shared" si="156"/>
        <v>55.461857755577185</v>
      </c>
      <c r="AZ360" s="97">
        <f t="shared" si="156"/>
        <v>79.424210526315775</v>
      </c>
      <c r="BA360" s="68">
        <f t="shared" si="156"/>
        <v>60.71</v>
      </c>
      <c r="BB360" s="68" t="str">
        <f t="shared" si="156"/>
        <v/>
      </c>
      <c r="BC360" s="68" t="str">
        <f t="shared" si="156"/>
        <v/>
      </c>
      <c r="BD360" s="68" t="str">
        <f t="shared" si="156"/>
        <v/>
      </c>
      <c r="BE360" s="15" t="str">
        <f>IFERROR(SUBTOTAL(1,BE327:BE357),"")</f>
        <v/>
      </c>
      <c r="BF360" s="212">
        <f t="shared" si="156"/>
        <v>14571.741935483871</v>
      </c>
      <c r="BG360" s="41">
        <f t="shared" si="156"/>
        <v>3801.9354838709678</v>
      </c>
      <c r="BH360" s="42" t="str">
        <f t="shared" si="156"/>
        <v/>
      </c>
      <c r="BI360" s="42" t="str">
        <f t="shared" si="156"/>
        <v/>
      </c>
      <c r="BJ360" s="42">
        <f t="shared" si="156"/>
        <v>6261.6451612903229</v>
      </c>
      <c r="BK360" s="42" t="str">
        <f t="shared" si="156"/>
        <v/>
      </c>
      <c r="BL360" s="42" t="str">
        <f t="shared" si="156"/>
        <v/>
      </c>
      <c r="BM360" s="15">
        <f t="shared" si="156"/>
        <v>4508.1612903225805</v>
      </c>
    </row>
    <row r="361" spans="1:65" ht="17.25" outlineLevel="1" thickBot="1">
      <c r="A361" s="224" t="s">
        <v>170</v>
      </c>
      <c r="B361" s="225"/>
      <c r="C361" s="226">
        <f>SUBTOTAL(9,C327:C357)</f>
        <v>10768105</v>
      </c>
      <c r="D361" s="227"/>
      <c r="E361" s="228"/>
      <c r="F361" s="228"/>
      <c r="G361" s="228"/>
      <c r="H361" s="228"/>
      <c r="I361" s="228"/>
      <c r="J361" s="228"/>
      <c r="K361" s="228"/>
      <c r="L361" s="228"/>
      <c r="M361" s="229"/>
      <c r="N361" s="230"/>
      <c r="O361" s="230"/>
      <c r="P361" s="230"/>
      <c r="Q361" s="230"/>
      <c r="R361" s="230"/>
      <c r="S361" s="230"/>
      <c r="T361" s="230"/>
      <c r="U361" s="230"/>
      <c r="V361" s="231"/>
      <c r="W361" s="232"/>
      <c r="X361" s="232"/>
      <c r="Y361" s="232"/>
      <c r="Z361" s="232"/>
      <c r="AA361" s="232"/>
      <c r="AB361" s="232"/>
      <c r="AC361" s="232"/>
      <c r="AD361" s="232"/>
      <c r="AE361" s="231"/>
      <c r="AF361" s="232"/>
      <c r="AG361" s="232"/>
      <c r="AH361" s="232"/>
      <c r="AI361" s="232"/>
      <c r="AJ361" s="232"/>
      <c r="AK361" s="232"/>
      <c r="AL361" s="232"/>
      <c r="AM361" s="232"/>
      <c r="AN361" s="232"/>
      <c r="AO361" s="233">
        <f>SUBTOTAL(9,AO327:AO357)</f>
        <v>49736</v>
      </c>
      <c r="AP361" s="234"/>
      <c r="AQ361" s="235"/>
      <c r="AR361" s="236"/>
      <c r="AS361" s="236"/>
      <c r="AT361" s="237">
        <f>SUBTOTAL(9,AT327:AT357)</f>
        <v>51160</v>
      </c>
      <c r="AU361" s="238"/>
      <c r="AV361" s="239"/>
      <c r="AW361" s="236"/>
      <c r="AX361" s="236"/>
      <c r="AY361" s="227"/>
      <c r="AZ361" s="240"/>
      <c r="BA361" s="241"/>
      <c r="BB361" s="241"/>
      <c r="BC361" s="241"/>
      <c r="BD361" s="241"/>
      <c r="BE361" s="242">
        <f>SUBTOTAL(9,BE327:BE357)</f>
        <v>0</v>
      </c>
      <c r="BF361" s="243">
        <f t="shared" ref="BF361:BM361" si="157">SUBTOTAL(9,BF327:BF357)</f>
        <v>451724</v>
      </c>
      <c r="BG361" s="233">
        <f t="shared" si="157"/>
        <v>117860</v>
      </c>
      <c r="BH361" s="244">
        <f t="shared" si="157"/>
        <v>0</v>
      </c>
      <c r="BI361" s="244">
        <f t="shared" si="157"/>
        <v>0</v>
      </c>
      <c r="BJ361" s="244">
        <f t="shared" si="157"/>
        <v>194111</v>
      </c>
      <c r="BK361" s="244">
        <f t="shared" si="157"/>
        <v>0</v>
      </c>
      <c r="BL361" s="244">
        <f t="shared" si="157"/>
        <v>0</v>
      </c>
      <c r="BM361" s="242">
        <f t="shared" si="157"/>
        <v>139753</v>
      </c>
    </row>
    <row r="362" spans="1:65" outlineLevel="5">
      <c r="A362" s="21">
        <f t="shared" si="136"/>
        <v>11</v>
      </c>
      <c r="B362" s="33">
        <f>B357+1</f>
        <v>44866</v>
      </c>
      <c r="C362" s="207">
        <v>333803</v>
      </c>
      <c r="D362" s="64">
        <f t="shared" ref="D362:D391" si="158">IFERROR(ROUND(AVERAGE(E362:L362),1),"")</f>
        <v>35.5</v>
      </c>
      <c r="E362" s="12">
        <v>39</v>
      </c>
      <c r="F362" s="12">
        <v>34</v>
      </c>
      <c r="G362" s="12">
        <v>37</v>
      </c>
      <c r="H362" s="12">
        <v>34</v>
      </c>
      <c r="I362" s="12">
        <v>38</v>
      </c>
      <c r="J362" s="12">
        <v>33</v>
      </c>
      <c r="K362" s="12">
        <v>36</v>
      </c>
      <c r="L362" s="12">
        <v>33</v>
      </c>
      <c r="M362" s="74" t="str">
        <f t="shared" ref="M362:M391" si="159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60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61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51</v>
      </c>
      <c r="AO362" s="41">
        <v>786</v>
      </c>
      <c r="AP362" s="110"/>
      <c r="AQ362" s="111"/>
      <c r="AR362" s="126" t="str">
        <f t="shared" ref="AR362:AR391" si="162">IFERROR(AQ362/AP362*100,"")</f>
        <v/>
      </c>
      <c r="AS362" s="126" t="str">
        <f t="shared" ref="AS362:AS391" si="163">IFERROR(100-AR362,"")</f>
        <v/>
      </c>
      <c r="AT362" s="127">
        <v>820</v>
      </c>
      <c r="AU362" s="128"/>
      <c r="AV362" s="129"/>
      <c r="AW362" s="126" t="str">
        <f t="shared" ref="AW362:AW391" si="164">IFERROR(AV362/AU362*100,"")</f>
        <v/>
      </c>
      <c r="AX362" s="126" t="str">
        <f t="shared" ref="AX362:AX391" si="165">IFERROR(100-AW362,"")</f>
        <v/>
      </c>
      <c r="AY362" s="64" t="str">
        <f t="shared" ref="AY362:AY391" si="166">IFERROR((1-((AW362*AS362)/(AX362*AR362)))*100,"")</f>
        <v/>
      </c>
      <c r="AZ362" s="97"/>
      <c r="BA362" s="68"/>
      <c r="BB362" s="68"/>
      <c r="BC362" s="68"/>
      <c r="BD362" s="68"/>
      <c r="BE362" s="15"/>
      <c r="BF362" s="5">
        <f t="shared" ref="BF362:BF391" si="167">IF(SUM(BG362:BM362)=0,"",SUM(BG362:BM362))</f>
        <v>11889</v>
      </c>
      <c r="BG362" s="41">
        <v>1770</v>
      </c>
      <c r="BH362" s="42"/>
      <c r="BI362" s="42"/>
      <c r="BJ362" s="42">
        <v>6299</v>
      </c>
      <c r="BK362" s="42"/>
      <c r="BL362" s="42"/>
      <c r="BM362" s="15">
        <v>3820</v>
      </c>
    </row>
    <row r="363" spans="1:65" outlineLevel="5">
      <c r="A363" s="22">
        <f t="shared" si="136"/>
        <v>11</v>
      </c>
      <c r="B363" s="9">
        <f t="shared" si="153"/>
        <v>44867</v>
      </c>
      <c r="C363" s="207">
        <v>342202</v>
      </c>
      <c r="D363" s="64">
        <f t="shared" si="158"/>
        <v>35.299999999999997</v>
      </c>
      <c r="E363" s="12">
        <v>38</v>
      </c>
      <c r="F363" s="12">
        <v>34</v>
      </c>
      <c r="G363" s="12">
        <v>37</v>
      </c>
      <c r="H363" s="12">
        <v>34</v>
      </c>
      <c r="I363" s="12">
        <v>37</v>
      </c>
      <c r="J363" s="12">
        <v>33</v>
      </c>
      <c r="K363" s="12">
        <v>36</v>
      </c>
      <c r="L363" s="12">
        <v>33</v>
      </c>
      <c r="M363" s="74" t="str">
        <f t="shared" si="159"/>
        <v/>
      </c>
      <c r="N363" s="83"/>
      <c r="O363" s="83"/>
      <c r="P363" s="83"/>
      <c r="Q363" s="83"/>
      <c r="R363" s="83"/>
      <c r="S363" s="83"/>
      <c r="T363" s="83"/>
      <c r="U363" s="83"/>
      <c r="V363" s="5" t="str">
        <f t="shared" si="160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61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33</v>
      </c>
      <c r="AO363" s="41">
        <v>1205</v>
      </c>
      <c r="AP363" s="110"/>
      <c r="AQ363" s="111"/>
      <c r="AR363" s="126" t="str">
        <f t="shared" si="162"/>
        <v/>
      </c>
      <c r="AS363" s="126" t="str">
        <f t="shared" si="163"/>
        <v/>
      </c>
      <c r="AT363" s="127">
        <v>1240</v>
      </c>
      <c r="AU363" s="128"/>
      <c r="AV363" s="129"/>
      <c r="AW363" s="126" t="str">
        <f t="shared" si="164"/>
        <v/>
      </c>
      <c r="AX363" s="126" t="str">
        <f t="shared" si="165"/>
        <v/>
      </c>
      <c r="AY363" s="64" t="str">
        <f t="shared" si="166"/>
        <v/>
      </c>
      <c r="AZ363" s="97">
        <v>79.92</v>
      </c>
      <c r="BA363" s="68"/>
      <c r="BB363" s="68"/>
      <c r="BC363" s="68"/>
      <c r="BD363" s="68"/>
      <c r="BE363" s="15"/>
      <c r="BF363" s="5">
        <f t="shared" si="167"/>
        <v>13910</v>
      </c>
      <c r="BG363" s="41">
        <v>3280</v>
      </c>
      <c r="BH363" s="42"/>
      <c r="BI363" s="42"/>
      <c r="BJ363" s="42">
        <v>5880</v>
      </c>
      <c r="BK363" s="42"/>
      <c r="BL363" s="42"/>
      <c r="BM363" s="15">
        <v>4750</v>
      </c>
    </row>
    <row r="364" spans="1:65" outlineLevel="5">
      <c r="A364" s="22">
        <f t="shared" si="136"/>
        <v>11</v>
      </c>
      <c r="B364" s="9">
        <f t="shared" si="153"/>
        <v>44868</v>
      </c>
      <c r="C364" s="207">
        <v>346522</v>
      </c>
      <c r="D364" s="64">
        <f t="shared" si="158"/>
        <v>35.299999999999997</v>
      </c>
      <c r="E364" s="12">
        <v>38</v>
      </c>
      <c r="F364" s="12">
        <v>34</v>
      </c>
      <c r="G364" s="12">
        <v>37</v>
      </c>
      <c r="H364" s="12">
        <v>34</v>
      </c>
      <c r="I364" s="12">
        <v>37</v>
      </c>
      <c r="J364" s="12">
        <v>33</v>
      </c>
      <c r="K364" s="12">
        <v>36</v>
      </c>
      <c r="L364" s="12">
        <v>33</v>
      </c>
      <c r="M364" s="74">
        <f t="shared" si="159"/>
        <v>7.3</v>
      </c>
      <c r="N364" s="83">
        <v>7.3</v>
      </c>
      <c r="O364" s="83">
        <v>7.2</v>
      </c>
      <c r="P364" s="83">
        <v>7.2</v>
      </c>
      <c r="Q364" s="83">
        <v>7.3</v>
      </c>
      <c r="R364" s="83">
        <v>7.3</v>
      </c>
      <c r="S364" s="83">
        <v>7.2</v>
      </c>
      <c r="T364" s="83"/>
      <c r="U364" s="83"/>
      <c r="V364" s="5" t="str">
        <f t="shared" si="160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61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26</v>
      </c>
      <c r="AO364" s="41">
        <v>1555</v>
      </c>
      <c r="AP364" s="110">
        <v>2.37</v>
      </c>
      <c r="AQ364" s="111">
        <v>1.86</v>
      </c>
      <c r="AR364" s="126">
        <f t="shared" si="162"/>
        <v>78.48101265822784</v>
      </c>
      <c r="AS364" s="126">
        <f t="shared" si="163"/>
        <v>21.51898734177216</v>
      </c>
      <c r="AT364" s="127">
        <v>1670</v>
      </c>
      <c r="AU364" s="128">
        <v>1.73</v>
      </c>
      <c r="AV364" s="129">
        <v>1.0900000000000001</v>
      </c>
      <c r="AW364" s="126">
        <f t="shared" si="164"/>
        <v>63.005780346820814</v>
      </c>
      <c r="AX364" s="126">
        <f t="shared" si="165"/>
        <v>36.994219653179186</v>
      </c>
      <c r="AY364" s="64">
        <f t="shared" si="166"/>
        <v>53.301411290322555</v>
      </c>
      <c r="AZ364" s="97">
        <v>81.03</v>
      </c>
      <c r="BA364" s="68"/>
      <c r="BB364" s="68"/>
      <c r="BC364" s="68"/>
      <c r="BD364" s="68"/>
      <c r="BE364" s="15"/>
      <c r="BF364" s="5">
        <f t="shared" si="167"/>
        <v>14639</v>
      </c>
      <c r="BG364" s="41">
        <v>4240</v>
      </c>
      <c r="BH364" s="42"/>
      <c r="BI364" s="42"/>
      <c r="BJ364" s="42">
        <v>5869</v>
      </c>
      <c r="BK364" s="42"/>
      <c r="BL364" s="42"/>
      <c r="BM364" s="15">
        <v>4530</v>
      </c>
    </row>
    <row r="365" spans="1:65" outlineLevel="5">
      <c r="A365" s="22">
        <f t="shared" si="136"/>
        <v>11</v>
      </c>
      <c r="B365" s="9">
        <f t="shared" si="153"/>
        <v>44869</v>
      </c>
      <c r="C365" s="207">
        <v>342816</v>
      </c>
      <c r="D365" s="64">
        <f t="shared" si="158"/>
        <v>35</v>
      </c>
      <c r="E365" s="12">
        <v>38</v>
      </c>
      <c r="F365" s="12">
        <v>34</v>
      </c>
      <c r="G365" s="12">
        <v>37</v>
      </c>
      <c r="H365" s="12">
        <v>33</v>
      </c>
      <c r="I365" s="12">
        <v>37</v>
      </c>
      <c r="J365" s="12">
        <v>33</v>
      </c>
      <c r="K365" s="12">
        <v>36</v>
      </c>
      <c r="L365" s="12">
        <v>32</v>
      </c>
      <c r="M365" s="74" t="str">
        <f t="shared" si="159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60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61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22</v>
      </c>
      <c r="AO365" s="41">
        <v>1797</v>
      </c>
      <c r="AP365" s="110"/>
      <c r="AQ365" s="111"/>
      <c r="AR365" s="126" t="str">
        <f t="shared" si="162"/>
        <v/>
      </c>
      <c r="AS365" s="126" t="str">
        <f t="shared" si="163"/>
        <v/>
      </c>
      <c r="AT365" s="127">
        <v>1880</v>
      </c>
      <c r="AU365" s="128"/>
      <c r="AV365" s="129"/>
      <c r="AW365" s="126" t="str">
        <f t="shared" si="164"/>
        <v/>
      </c>
      <c r="AX365" s="126" t="str">
        <f t="shared" si="165"/>
        <v/>
      </c>
      <c r="AY365" s="64" t="str">
        <f t="shared" si="166"/>
        <v/>
      </c>
      <c r="AZ365" s="97">
        <v>80</v>
      </c>
      <c r="BA365" s="68"/>
      <c r="BB365" s="68"/>
      <c r="BC365" s="68"/>
      <c r="BD365" s="68"/>
      <c r="BE365" s="15"/>
      <c r="BF365" s="5">
        <f t="shared" si="167"/>
        <v>14395</v>
      </c>
      <c r="BG365" s="41">
        <v>3700</v>
      </c>
      <c r="BH365" s="42"/>
      <c r="BI365" s="42"/>
      <c r="BJ365" s="42">
        <v>5705</v>
      </c>
      <c r="BK365" s="42"/>
      <c r="BL365" s="42"/>
      <c r="BM365" s="15">
        <v>4990</v>
      </c>
    </row>
    <row r="366" spans="1:65" outlineLevel="5">
      <c r="A366" s="22">
        <f t="shared" si="136"/>
        <v>11</v>
      </c>
      <c r="B366" s="9">
        <f t="shared" si="153"/>
        <v>44870</v>
      </c>
      <c r="C366" s="207">
        <v>321861</v>
      </c>
      <c r="D366" s="64">
        <f t="shared" si="158"/>
        <v>35</v>
      </c>
      <c r="E366" s="12">
        <v>38</v>
      </c>
      <c r="F366" s="12">
        <v>34</v>
      </c>
      <c r="G366" s="12">
        <v>37</v>
      </c>
      <c r="H366" s="12">
        <v>33</v>
      </c>
      <c r="I366" s="12">
        <v>37</v>
      </c>
      <c r="J366" s="12">
        <v>33</v>
      </c>
      <c r="K366" s="12">
        <v>36</v>
      </c>
      <c r="L366" s="12">
        <v>32</v>
      </c>
      <c r="M366" s="74" t="str">
        <f t="shared" si="159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60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61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29</v>
      </c>
      <c r="AO366" s="41">
        <v>1372</v>
      </c>
      <c r="AP366" s="110"/>
      <c r="AQ366" s="111"/>
      <c r="AR366" s="126" t="str">
        <f t="shared" si="162"/>
        <v/>
      </c>
      <c r="AS366" s="126" t="str">
        <f t="shared" si="163"/>
        <v/>
      </c>
      <c r="AT366" s="127">
        <v>1400</v>
      </c>
      <c r="AU366" s="128"/>
      <c r="AV366" s="129"/>
      <c r="AW366" s="126" t="str">
        <f t="shared" si="164"/>
        <v/>
      </c>
      <c r="AX366" s="126" t="str">
        <f t="shared" si="165"/>
        <v/>
      </c>
      <c r="AY366" s="64" t="str">
        <f t="shared" si="166"/>
        <v/>
      </c>
      <c r="AZ366" s="97"/>
      <c r="BA366" s="68"/>
      <c r="BB366" s="68"/>
      <c r="BC366" s="68"/>
      <c r="BD366" s="68"/>
      <c r="BE366" s="15"/>
      <c r="BF366" s="5">
        <f t="shared" si="167"/>
        <v>18259</v>
      </c>
      <c r="BG366" s="41">
        <v>5660</v>
      </c>
      <c r="BH366" s="42"/>
      <c r="BI366" s="42"/>
      <c r="BJ366" s="42">
        <v>7869</v>
      </c>
      <c r="BK366" s="42"/>
      <c r="BL366" s="42"/>
      <c r="BM366" s="15">
        <v>4730</v>
      </c>
    </row>
    <row r="367" spans="1:65" outlineLevel="5">
      <c r="A367" s="22">
        <f t="shared" si="136"/>
        <v>11</v>
      </c>
      <c r="B367" s="9">
        <f t="shared" si="153"/>
        <v>44871</v>
      </c>
      <c r="C367" s="207">
        <v>312385</v>
      </c>
      <c r="D367" s="64">
        <f t="shared" si="158"/>
        <v>35</v>
      </c>
      <c r="E367" s="12">
        <v>38</v>
      </c>
      <c r="F367" s="12">
        <v>34</v>
      </c>
      <c r="G367" s="12">
        <v>37</v>
      </c>
      <c r="H367" s="12">
        <v>33</v>
      </c>
      <c r="I367" s="12">
        <v>37</v>
      </c>
      <c r="J367" s="12">
        <v>33</v>
      </c>
      <c r="K367" s="12">
        <v>36</v>
      </c>
      <c r="L367" s="12">
        <v>32</v>
      </c>
      <c r="M367" s="74" t="str">
        <f t="shared" si="159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60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61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35</v>
      </c>
      <c r="AO367" s="41">
        <v>1143</v>
      </c>
      <c r="AP367" s="110"/>
      <c r="AQ367" s="111"/>
      <c r="AR367" s="126" t="str">
        <f t="shared" si="162"/>
        <v/>
      </c>
      <c r="AS367" s="126" t="str">
        <f t="shared" si="163"/>
        <v/>
      </c>
      <c r="AT367" s="127">
        <v>1110</v>
      </c>
      <c r="AU367" s="128"/>
      <c r="AV367" s="129"/>
      <c r="AW367" s="126" t="str">
        <f t="shared" si="164"/>
        <v/>
      </c>
      <c r="AX367" s="126" t="str">
        <f t="shared" si="165"/>
        <v/>
      </c>
      <c r="AY367" s="64" t="str">
        <f t="shared" si="166"/>
        <v/>
      </c>
      <c r="AZ367" s="97"/>
      <c r="BA367" s="68"/>
      <c r="BB367" s="68"/>
      <c r="BC367" s="68"/>
      <c r="BD367" s="68"/>
      <c r="BE367" s="15"/>
      <c r="BF367" s="5">
        <f t="shared" si="167"/>
        <v>15459</v>
      </c>
      <c r="BG367" s="41">
        <v>6540</v>
      </c>
      <c r="BH367" s="42"/>
      <c r="BI367" s="42"/>
      <c r="BJ367" s="42">
        <v>8189</v>
      </c>
      <c r="BK367" s="42"/>
      <c r="BL367" s="42"/>
      <c r="BM367" s="15">
        <v>730</v>
      </c>
    </row>
    <row r="368" spans="1:65" outlineLevel="5">
      <c r="A368" s="22">
        <f t="shared" si="136"/>
        <v>11</v>
      </c>
      <c r="B368" s="9">
        <f t="shared" si="153"/>
        <v>44872</v>
      </c>
      <c r="C368" s="207">
        <v>330466</v>
      </c>
      <c r="D368" s="64">
        <f t="shared" si="158"/>
        <v>35.799999999999997</v>
      </c>
      <c r="E368" s="12">
        <v>39</v>
      </c>
      <c r="F368" s="12">
        <v>34</v>
      </c>
      <c r="G368" s="12">
        <v>38</v>
      </c>
      <c r="H368" s="12">
        <v>34</v>
      </c>
      <c r="I368" s="12">
        <v>38</v>
      </c>
      <c r="J368" s="12">
        <v>33</v>
      </c>
      <c r="K368" s="12">
        <v>37</v>
      </c>
      <c r="L368" s="12">
        <v>33</v>
      </c>
      <c r="M368" s="74" t="str">
        <f t="shared" si="159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60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61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50</v>
      </c>
      <c r="AO368" s="41">
        <v>799</v>
      </c>
      <c r="AP368" s="110"/>
      <c r="AQ368" s="111"/>
      <c r="AR368" s="126" t="str">
        <f t="shared" si="162"/>
        <v/>
      </c>
      <c r="AS368" s="126" t="str">
        <f t="shared" si="163"/>
        <v/>
      </c>
      <c r="AT368" s="127">
        <v>980</v>
      </c>
      <c r="AU368" s="128"/>
      <c r="AV368" s="129"/>
      <c r="AW368" s="126" t="str">
        <f t="shared" si="164"/>
        <v/>
      </c>
      <c r="AX368" s="126" t="str">
        <f t="shared" si="165"/>
        <v/>
      </c>
      <c r="AY368" s="64" t="str">
        <f t="shared" si="166"/>
        <v/>
      </c>
      <c r="AZ368" s="97">
        <v>80.260000000000005</v>
      </c>
      <c r="BA368" s="68"/>
      <c r="BB368" s="68"/>
      <c r="BC368" s="68"/>
      <c r="BD368" s="68"/>
      <c r="BE368" s="15"/>
      <c r="BF368" s="5">
        <f t="shared" si="167"/>
        <v>10429</v>
      </c>
      <c r="BG368" s="41">
        <v>1700</v>
      </c>
      <c r="BH368" s="42"/>
      <c r="BI368" s="42"/>
      <c r="BJ368" s="42">
        <v>8139</v>
      </c>
      <c r="BK368" s="42"/>
      <c r="BL368" s="42"/>
      <c r="BM368" s="15">
        <v>590</v>
      </c>
    </row>
    <row r="369" spans="1:65" outlineLevel="5">
      <c r="A369" s="22">
        <f t="shared" si="136"/>
        <v>11</v>
      </c>
      <c r="B369" s="9">
        <f t="shared" si="153"/>
        <v>44873</v>
      </c>
      <c r="C369" s="207">
        <v>345006</v>
      </c>
      <c r="D369" s="64">
        <f t="shared" si="158"/>
        <v>36.5</v>
      </c>
      <c r="E369" s="12">
        <v>38</v>
      </c>
      <c r="F369" s="12">
        <v>35</v>
      </c>
      <c r="G369" s="12">
        <v>40</v>
      </c>
      <c r="H369" s="12">
        <v>35</v>
      </c>
      <c r="I369" s="12">
        <v>37</v>
      </c>
      <c r="J369" s="12">
        <v>34</v>
      </c>
      <c r="K369" s="12">
        <v>39</v>
      </c>
      <c r="L369" s="12">
        <v>34</v>
      </c>
      <c r="M369" s="74" t="str">
        <f t="shared" si="159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60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61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34</v>
      </c>
      <c r="AO369" s="41">
        <v>1184</v>
      </c>
      <c r="AP369" s="110"/>
      <c r="AQ369" s="111"/>
      <c r="AR369" s="126" t="str">
        <f t="shared" si="162"/>
        <v/>
      </c>
      <c r="AS369" s="126" t="str">
        <f t="shared" si="163"/>
        <v/>
      </c>
      <c r="AT369" s="127">
        <v>1280</v>
      </c>
      <c r="AU369" s="128"/>
      <c r="AV369" s="129"/>
      <c r="AW369" s="126" t="str">
        <f t="shared" si="164"/>
        <v/>
      </c>
      <c r="AX369" s="126" t="str">
        <f t="shared" si="165"/>
        <v/>
      </c>
      <c r="AY369" s="64" t="str">
        <f t="shared" si="166"/>
        <v/>
      </c>
      <c r="AZ369" s="97">
        <v>80.47</v>
      </c>
      <c r="BA369" s="68"/>
      <c r="BB369" s="68"/>
      <c r="BC369" s="68"/>
      <c r="BD369" s="68"/>
      <c r="BE369" s="15"/>
      <c r="BF369" s="5">
        <f t="shared" si="167"/>
        <v>12822</v>
      </c>
      <c r="BG369" s="41">
        <v>2320</v>
      </c>
      <c r="BH369" s="42"/>
      <c r="BI369" s="42"/>
      <c r="BJ369" s="42">
        <v>6692</v>
      </c>
      <c r="BK369" s="42"/>
      <c r="BL369" s="42"/>
      <c r="BM369" s="15">
        <v>3810</v>
      </c>
    </row>
    <row r="370" spans="1:65" outlineLevel="5">
      <c r="A370" s="22">
        <f t="shared" si="136"/>
        <v>11</v>
      </c>
      <c r="B370" s="9">
        <f t="shared" si="153"/>
        <v>44874</v>
      </c>
      <c r="C370" s="207">
        <v>346379</v>
      </c>
      <c r="D370" s="64">
        <f t="shared" si="158"/>
        <v>36.299999999999997</v>
      </c>
      <c r="E370" s="12">
        <v>38</v>
      </c>
      <c r="F370" s="12">
        <v>36</v>
      </c>
      <c r="G370" s="12">
        <v>39</v>
      </c>
      <c r="H370" s="12">
        <v>34</v>
      </c>
      <c r="I370" s="12">
        <v>37</v>
      </c>
      <c r="J370" s="12">
        <v>35</v>
      </c>
      <c r="K370" s="12">
        <v>38</v>
      </c>
      <c r="L370" s="12">
        <v>33</v>
      </c>
      <c r="M370" s="74" t="str">
        <f t="shared" si="159"/>
        <v/>
      </c>
      <c r="N370" s="83"/>
      <c r="O370" s="83"/>
      <c r="P370" s="83"/>
      <c r="Q370" s="83"/>
      <c r="R370" s="83"/>
      <c r="S370" s="83"/>
      <c r="T370" s="83"/>
      <c r="U370" s="83"/>
      <c r="V370" s="5" t="str">
        <f t="shared" si="160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61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25</v>
      </c>
      <c r="AO370" s="41">
        <v>1600</v>
      </c>
      <c r="AP370" s="110"/>
      <c r="AQ370" s="111"/>
      <c r="AR370" s="126" t="str">
        <f t="shared" si="162"/>
        <v/>
      </c>
      <c r="AS370" s="126" t="str">
        <f t="shared" si="163"/>
        <v/>
      </c>
      <c r="AT370" s="127">
        <v>1730</v>
      </c>
      <c r="AU370" s="128"/>
      <c r="AV370" s="129"/>
      <c r="AW370" s="126" t="str">
        <f t="shared" si="164"/>
        <v/>
      </c>
      <c r="AX370" s="126" t="str">
        <f t="shared" si="165"/>
        <v/>
      </c>
      <c r="AY370" s="64" t="str">
        <f t="shared" si="166"/>
        <v/>
      </c>
      <c r="AZ370" s="97">
        <v>80.86</v>
      </c>
      <c r="BA370" s="68"/>
      <c r="BB370" s="68"/>
      <c r="BC370" s="68"/>
      <c r="BD370" s="68"/>
      <c r="BE370" s="15"/>
      <c r="BF370" s="5">
        <f t="shared" si="167"/>
        <v>13200</v>
      </c>
      <c r="BG370" s="41">
        <v>0</v>
      </c>
      <c r="BH370" s="42"/>
      <c r="BI370" s="42"/>
      <c r="BJ370" s="42">
        <v>8180</v>
      </c>
      <c r="BK370" s="42"/>
      <c r="BL370" s="42"/>
      <c r="BM370" s="15">
        <v>5020</v>
      </c>
    </row>
    <row r="371" spans="1:65" outlineLevel="5">
      <c r="A371" s="22">
        <f t="shared" si="136"/>
        <v>11</v>
      </c>
      <c r="B371" s="9">
        <f t="shared" si="153"/>
        <v>44875</v>
      </c>
      <c r="C371" s="207">
        <v>333963</v>
      </c>
      <c r="D371" s="64">
        <f t="shared" si="158"/>
        <v>35.5</v>
      </c>
      <c r="E371" s="12">
        <v>37</v>
      </c>
      <c r="F371" s="12">
        <v>35</v>
      </c>
      <c r="G371" s="12">
        <v>39</v>
      </c>
      <c r="H371" s="12">
        <v>33</v>
      </c>
      <c r="I371" s="12">
        <v>36</v>
      </c>
      <c r="J371" s="12">
        <v>34</v>
      </c>
      <c r="K371" s="12">
        <v>38</v>
      </c>
      <c r="L371" s="12">
        <v>32</v>
      </c>
      <c r="M371" s="74">
        <f t="shared" si="159"/>
        <v>7.2</v>
      </c>
      <c r="N371" s="83">
        <v>7.1</v>
      </c>
      <c r="O371" s="83">
        <v>7.1</v>
      </c>
      <c r="P371" s="83">
        <v>7.2</v>
      </c>
      <c r="Q371" s="83">
        <v>7.1</v>
      </c>
      <c r="R371" s="83">
        <v>7.2</v>
      </c>
      <c r="S371" s="83">
        <v>7.2</v>
      </c>
      <c r="T371" s="83"/>
      <c r="U371" s="83"/>
      <c r="V371" s="5" t="str">
        <f t="shared" si="160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61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21</v>
      </c>
      <c r="AO371" s="41">
        <v>1916</v>
      </c>
      <c r="AP371" s="110">
        <v>2.38</v>
      </c>
      <c r="AQ371" s="111">
        <v>1.86</v>
      </c>
      <c r="AR371" s="126">
        <f t="shared" si="162"/>
        <v>78.151260504201687</v>
      </c>
      <c r="AS371" s="126">
        <f t="shared" si="163"/>
        <v>21.848739495798313</v>
      </c>
      <c r="AT371" s="127">
        <v>1940</v>
      </c>
      <c r="AU371" s="128">
        <v>1.93</v>
      </c>
      <c r="AV371" s="129">
        <v>1.1499999999999999</v>
      </c>
      <c r="AW371" s="126">
        <f t="shared" si="164"/>
        <v>59.585492227979273</v>
      </c>
      <c r="AX371" s="126">
        <f t="shared" si="165"/>
        <v>40.414507772020727</v>
      </c>
      <c r="AY371" s="64">
        <f t="shared" si="166"/>
        <v>58.781362007168482</v>
      </c>
      <c r="AZ371" s="97">
        <v>76.790000000000006</v>
      </c>
      <c r="BA371" s="68"/>
      <c r="BB371" s="68"/>
      <c r="BC371" s="68"/>
      <c r="BD371" s="68"/>
      <c r="BE371" s="15"/>
      <c r="BF371" s="5">
        <f t="shared" si="167"/>
        <v>14416</v>
      </c>
      <c r="BG371" s="41">
        <v>1010</v>
      </c>
      <c r="BH371" s="42"/>
      <c r="BI371" s="42"/>
      <c r="BJ371" s="42">
        <v>8386</v>
      </c>
      <c r="BK371" s="42"/>
      <c r="BL371" s="42"/>
      <c r="BM371" s="15">
        <v>5020</v>
      </c>
    </row>
    <row r="372" spans="1:65" outlineLevel="5">
      <c r="A372" s="22">
        <f t="shared" si="136"/>
        <v>11</v>
      </c>
      <c r="B372" s="9">
        <f t="shared" si="153"/>
        <v>44876</v>
      </c>
      <c r="C372" s="207">
        <v>339410</v>
      </c>
      <c r="D372" s="64">
        <f t="shared" si="158"/>
        <v>35.299999999999997</v>
      </c>
      <c r="E372" s="12">
        <v>37</v>
      </c>
      <c r="F372" s="12">
        <v>35</v>
      </c>
      <c r="G372" s="12">
        <v>38</v>
      </c>
      <c r="H372" s="12">
        <v>33</v>
      </c>
      <c r="I372" s="12">
        <v>36</v>
      </c>
      <c r="J372" s="12">
        <v>34</v>
      </c>
      <c r="K372" s="12">
        <v>37</v>
      </c>
      <c r="L372" s="12">
        <v>32</v>
      </c>
      <c r="M372" s="74" t="str">
        <f t="shared" si="159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60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61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25</v>
      </c>
      <c r="AO372" s="41">
        <v>1598</v>
      </c>
      <c r="AP372" s="110"/>
      <c r="AQ372" s="111"/>
      <c r="AR372" s="126" t="str">
        <f t="shared" si="162"/>
        <v/>
      </c>
      <c r="AS372" s="126" t="str">
        <f t="shared" si="163"/>
        <v/>
      </c>
      <c r="AT372" s="127">
        <v>1700</v>
      </c>
      <c r="AU372" s="128"/>
      <c r="AV372" s="129"/>
      <c r="AW372" s="126" t="str">
        <f t="shared" si="164"/>
        <v/>
      </c>
      <c r="AX372" s="126" t="str">
        <f t="shared" si="165"/>
        <v/>
      </c>
      <c r="AY372" s="64" t="str">
        <f t="shared" si="166"/>
        <v/>
      </c>
      <c r="AZ372" s="97">
        <v>77.260000000000005</v>
      </c>
      <c r="BA372" s="68"/>
      <c r="BB372" s="68"/>
      <c r="BC372" s="68"/>
      <c r="BD372" s="68"/>
      <c r="BE372" s="15"/>
      <c r="BF372" s="5">
        <f t="shared" si="167"/>
        <v>13579</v>
      </c>
      <c r="BG372" s="41">
        <v>2750</v>
      </c>
      <c r="BH372" s="42"/>
      <c r="BI372" s="42"/>
      <c r="BJ372" s="42">
        <v>6099</v>
      </c>
      <c r="BK372" s="42"/>
      <c r="BL372" s="42"/>
      <c r="BM372" s="15">
        <v>4730</v>
      </c>
    </row>
    <row r="373" spans="1:65" outlineLevel="5">
      <c r="A373" s="22">
        <f t="shared" si="136"/>
        <v>11</v>
      </c>
      <c r="B373" s="9">
        <f t="shared" si="153"/>
        <v>44877</v>
      </c>
      <c r="C373" s="207">
        <v>327189</v>
      </c>
      <c r="D373" s="64">
        <f t="shared" si="158"/>
        <v>35.299999999999997</v>
      </c>
      <c r="E373" s="12">
        <v>37</v>
      </c>
      <c r="F373" s="12">
        <v>35</v>
      </c>
      <c r="G373" s="12">
        <v>38</v>
      </c>
      <c r="H373" s="12">
        <v>33</v>
      </c>
      <c r="I373" s="12">
        <v>36</v>
      </c>
      <c r="J373" s="12">
        <v>34</v>
      </c>
      <c r="K373" s="12">
        <v>37</v>
      </c>
      <c r="L373" s="12">
        <v>32</v>
      </c>
      <c r="M373" s="74" t="str">
        <f t="shared" si="159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60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61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25</v>
      </c>
      <c r="AO373" s="41">
        <v>1617</v>
      </c>
      <c r="AP373" s="110"/>
      <c r="AQ373" s="111"/>
      <c r="AR373" s="126" t="str">
        <f t="shared" si="162"/>
        <v/>
      </c>
      <c r="AS373" s="126" t="str">
        <f t="shared" si="163"/>
        <v/>
      </c>
      <c r="AT373" s="127">
        <v>1720</v>
      </c>
      <c r="AU373" s="128"/>
      <c r="AV373" s="129"/>
      <c r="AW373" s="126" t="str">
        <f t="shared" si="164"/>
        <v/>
      </c>
      <c r="AX373" s="126" t="str">
        <f t="shared" si="165"/>
        <v/>
      </c>
      <c r="AY373" s="64" t="str">
        <f t="shared" si="166"/>
        <v/>
      </c>
      <c r="AZ373" s="97"/>
      <c r="BA373" s="68"/>
      <c r="BB373" s="68"/>
      <c r="BC373" s="68"/>
      <c r="BD373" s="68"/>
      <c r="BE373" s="15"/>
      <c r="BF373" s="5">
        <f t="shared" si="167"/>
        <v>17242</v>
      </c>
      <c r="BG373" s="41">
        <v>5910</v>
      </c>
      <c r="BH373" s="42"/>
      <c r="BI373" s="42"/>
      <c r="BJ373" s="42">
        <v>6012</v>
      </c>
      <c r="BK373" s="42"/>
      <c r="BL373" s="42"/>
      <c r="BM373" s="15">
        <v>5320</v>
      </c>
    </row>
    <row r="374" spans="1:65" outlineLevel="5">
      <c r="A374" s="22">
        <f t="shared" si="136"/>
        <v>11</v>
      </c>
      <c r="B374" s="9">
        <f t="shared" si="153"/>
        <v>44878</v>
      </c>
      <c r="C374" s="207">
        <v>460899</v>
      </c>
      <c r="D374" s="64">
        <f t="shared" si="158"/>
        <v>35.299999999999997</v>
      </c>
      <c r="E374" s="12">
        <v>37</v>
      </c>
      <c r="F374" s="12">
        <v>35</v>
      </c>
      <c r="G374" s="12">
        <v>38</v>
      </c>
      <c r="H374" s="12">
        <v>33</v>
      </c>
      <c r="I374" s="12">
        <v>36</v>
      </c>
      <c r="J374" s="12">
        <v>34</v>
      </c>
      <c r="K374" s="12">
        <v>37</v>
      </c>
      <c r="L374" s="12">
        <v>32</v>
      </c>
      <c r="M374" s="74" t="str">
        <f t="shared" si="159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60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61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21</v>
      </c>
      <c r="AO374" s="41">
        <v>1891</v>
      </c>
      <c r="AP374" s="110"/>
      <c r="AQ374" s="111"/>
      <c r="AR374" s="126" t="str">
        <f t="shared" si="162"/>
        <v/>
      </c>
      <c r="AS374" s="126" t="str">
        <f t="shared" si="163"/>
        <v/>
      </c>
      <c r="AT374" s="127">
        <v>1940</v>
      </c>
      <c r="AU374" s="128"/>
      <c r="AV374" s="129"/>
      <c r="AW374" s="126" t="str">
        <f t="shared" si="164"/>
        <v/>
      </c>
      <c r="AX374" s="126" t="str">
        <f t="shared" si="165"/>
        <v/>
      </c>
      <c r="AY374" s="64" t="str">
        <f t="shared" si="166"/>
        <v/>
      </c>
      <c r="AZ374" s="97"/>
      <c r="BA374" s="68"/>
      <c r="BB374" s="68"/>
      <c r="BC374" s="68"/>
      <c r="BD374" s="68"/>
      <c r="BE374" s="15"/>
      <c r="BF374" s="5">
        <f t="shared" si="167"/>
        <v>16292</v>
      </c>
      <c r="BG374" s="41">
        <v>5850</v>
      </c>
      <c r="BH374" s="42"/>
      <c r="BI374" s="42"/>
      <c r="BJ374" s="42">
        <v>5902</v>
      </c>
      <c r="BK374" s="42"/>
      <c r="BL374" s="42"/>
      <c r="BM374" s="15">
        <v>4540</v>
      </c>
    </row>
    <row r="375" spans="1:65" outlineLevel="5">
      <c r="A375" s="22">
        <f t="shared" si="136"/>
        <v>11</v>
      </c>
      <c r="B375" s="9">
        <f t="shared" si="153"/>
        <v>44879</v>
      </c>
      <c r="C375" s="207">
        <v>343993</v>
      </c>
      <c r="D375" s="64">
        <f t="shared" si="158"/>
        <v>35</v>
      </c>
      <c r="E375" s="12">
        <v>37</v>
      </c>
      <c r="F375" s="12">
        <v>34</v>
      </c>
      <c r="G375" s="12">
        <v>38</v>
      </c>
      <c r="H375" s="12">
        <v>33</v>
      </c>
      <c r="I375" s="12">
        <v>36</v>
      </c>
      <c r="J375" s="12">
        <v>33</v>
      </c>
      <c r="K375" s="12">
        <v>37</v>
      </c>
      <c r="L375" s="12">
        <v>32</v>
      </c>
      <c r="M375" s="74" t="str">
        <f t="shared" si="159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60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61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23</v>
      </c>
      <c r="AO375" s="41">
        <v>1718</v>
      </c>
      <c r="AP375" s="110"/>
      <c r="AQ375" s="111"/>
      <c r="AR375" s="126" t="str">
        <f t="shared" si="162"/>
        <v/>
      </c>
      <c r="AS375" s="126" t="str">
        <f t="shared" si="163"/>
        <v/>
      </c>
      <c r="AT375" s="127">
        <v>1930</v>
      </c>
      <c r="AU375" s="128"/>
      <c r="AV375" s="129"/>
      <c r="AW375" s="126" t="str">
        <f t="shared" si="164"/>
        <v/>
      </c>
      <c r="AX375" s="126" t="str">
        <f t="shared" si="165"/>
        <v/>
      </c>
      <c r="AY375" s="64" t="str">
        <f t="shared" si="166"/>
        <v/>
      </c>
      <c r="AZ375" s="97">
        <v>79.59</v>
      </c>
      <c r="BA375" s="68"/>
      <c r="BB375" s="68"/>
      <c r="BC375" s="68"/>
      <c r="BD375" s="68"/>
      <c r="BE375" s="15"/>
      <c r="BF375" s="5">
        <f t="shared" si="167"/>
        <v>16689</v>
      </c>
      <c r="BG375" s="41">
        <v>5790</v>
      </c>
      <c r="BH375" s="42"/>
      <c r="BI375" s="42"/>
      <c r="BJ375" s="42">
        <v>5749</v>
      </c>
      <c r="BK375" s="42"/>
      <c r="BL375" s="42"/>
      <c r="BM375" s="15">
        <v>5150</v>
      </c>
    </row>
    <row r="376" spans="1:65" outlineLevel="5">
      <c r="A376" s="22">
        <f t="shared" si="136"/>
        <v>11</v>
      </c>
      <c r="B376" s="9">
        <f t="shared" si="153"/>
        <v>44880</v>
      </c>
      <c r="C376" s="207">
        <v>362940</v>
      </c>
      <c r="D376" s="64">
        <f t="shared" si="158"/>
        <v>35</v>
      </c>
      <c r="E376" s="12">
        <v>37</v>
      </c>
      <c r="F376" s="12">
        <v>34</v>
      </c>
      <c r="G376" s="12">
        <v>38</v>
      </c>
      <c r="H376" s="12">
        <v>33</v>
      </c>
      <c r="I376" s="12">
        <v>36</v>
      </c>
      <c r="J376" s="12">
        <v>33</v>
      </c>
      <c r="K376" s="12">
        <v>37</v>
      </c>
      <c r="L376" s="12">
        <v>32</v>
      </c>
      <c r="M376" s="74" t="str">
        <f t="shared" si="159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60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61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21</v>
      </c>
      <c r="AO376" s="41">
        <v>1872</v>
      </c>
      <c r="AP376" s="110"/>
      <c r="AQ376" s="111"/>
      <c r="AR376" s="126" t="str">
        <f t="shared" si="162"/>
        <v/>
      </c>
      <c r="AS376" s="126" t="str">
        <f t="shared" si="163"/>
        <v/>
      </c>
      <c r="AT376" s="127">
        <v>1910</v>
      </c>
      <c r="AU376" s="128"/>
      <c r="AV376" s="129"/>
      <c r="AW376" s="126" t="str">
        <f t="shared" si="164"/>
        <v/>
      </c>
      <c r="AX376" s="126" t="str">
        <f t="shared" si="165"/>
        <v/>
      </c>
      <c r="AY376" s="64" t="str">
        <f t="shared" si="166"/>
        <v/>
      </c>
      <c r="AZ376" s="97">
        <v>78.180000000000007</v>
      </c>
      <c r="BA376" s="68"/>
      <c r="BB376" s="68"/>
      <c r="BC376" s="68"/>
      <c r="BD376" s="68"/>
      <c r="BE376" s="15"/>
      <c r="BF376" s="5">
        <f t="shared" si="167"/>
        <v>16415</v>
      </c>
      <c r="BG376" s="41">
        <v>5750</v>
      </c>
      <c r="BH376" s="42"/>
      <c r="BI376" s="42"/>
      <c r="BJ376" s="42">
        <v>5725</v>
      </c>
      <c r="BK376" s="42"/>
      <c r="BL376" s="42"/>
      <c r="BM376" s="15">
        <v>4940</v>
      </c>
    </row>
    <row r="377" spans="1:65" outlineLevel="5">
      <c r="A377" s="22">
        <f t="shared" si="136"/>
        <v>11</v>
      </c>
      <c r="B377" s="9">
        <f t="shared" si="153"/>
        <v>44881</v>
      </c>
      <c r="C377" s="207">
        <v>367254</v>
      </c>
      <c r="D377" s="64">
        <f t="shared" si="158"/>
        <v>34.799999999999997</v>
      </c>
      <c r="E377" s="12">
        <v>37</v>
      </c>
      <c r="F377" s="12">
        <v>34</v>
      </c>
      <c r="G377" s="12">
        <v>37</v>
      </c>
      <c r="H377" s="12">
        <v>33</v>
      </c>
      <c r="I377" s="12">
        <v>36</v>
      </c>
      <c r="J377" s="12">
        <v>33</v>
      </c>
      <c r="K377" s="12">
        <v>36</v>
      </c>
      <c r="L377" s="12">
        <v>32</v>
      </c>
      <c r="M377" s="74" t="str">
        <f t="shared" si="159"/>
        <v/>
      </c>
      <c r="N377" s="83"/>
      <c r="O377" s="83"/>
      <c r="P377" s="83"/>
      <c r="Q377" s="83"/>
      <c r="R377" s="83"/>
      <c r="S377" s="83"/>
      <c r="T377" s="83"/>
      <c r="U377" s="83"/>
      <c r="V377" s="5" t="str">
        <f t="shared" si="160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61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21</v>
      </c>
      <c r="AO377" s="41">
        <v>1876</v>
      </c>
      <c r="AP377" s="110"/>
      <c r="AQ377" s="111"/>
      <c r="AR377" s="126" t="str">
        <f t="shared" si="162"/>
        <v/>
      </c>
      <c r="AS377" s="126" t="str">
        <f t="shared" si="163"/>
        <v/>
      </c>
      <c r="AT377" s="127">
        <v>1930</v>
      </c>
      <c r="AU377" s="128"/>
      <c r="AV377" s="129"/>
      <c r="AW377" s="126" t="str">
        <f t="shared" si="164"/>
        <v/>
      </c>
      <c r="AX377" s="126" t="str">
        <f t="shared" si="165"/>
        <v/>
      </c>
      <c r="AY377" s="64" t="str">
        <f t="shared" si="166"/>
        <v/>
      </c>
      <c r="AZ377" s="97">
        <v>79.06</v>
      </c>
      <c r="BA377" s="68"/>
      <c r="BB377" s="68"/>
      <c r="BC377" s="68"/>
      <c r="BD377" s="68"/>
      <c r="BE377" s="15"/>
      <c r="BF377" s="5">
        <f t="shared" si="167"/>
        <v>18040</v>
      </c>
      <c r="BG377" s="41">
        <v>5680</v>
      </c>
      <c r="BH377" s="42"/>
      <c r="BI377" s="42"/>
      <c r="BJ377" s="42">
        <v>7400</v>
      </c>
      <c r="BK377" s="42"/>
      <c r="BL377" s="42"/>
      <c r="BM377" s="15">
        <v>4960</v>
      </c>
    </row>
    <row r="378" spans="1:65" outlineLevel="5">
      <c r="A378" s="22">
        <f t="shared" si="136"/>
        <v>11</v>
      </c>
      <c r="B378" s="9">
        <f t="shared" si="153"/>
        <v>44882</v>
      </c>
      <c r="C378" s="207">
        <v>357115</v>
      </c>
      <c r="D378" s="64">
        <f t="shared" si="158"/>
        <v>34.5</v>
      </c>
      <c r="E378" s="12">
        <v>37</v>
      </c>
      <c r="F378" s="12">
        <v>34</v>
      </c>
      <c r="G378" s="12">
        <v>37</v>
      </c>
      <c r="H378" s="12">
        <v>32</v>
      </c>
      <c r="I378" s="12">
        <v>36</v>
      </c>
      <c r="J378" s="12">
        <v>33</v>
      </c>
      <c r="K378" s="12">
        <v>36</v>
      </c>
      <c r="L378" s="12">
        <v>31</v>
      </c>
      <c r="M378" s="74">
        <f t="shared" si="159"/>
        <v>7.1</v>
      </c>
      <c r="N378" s="83">
        <v>7.12</v>
      </c>
      <c r="O378" s="83">
        <v>7.14</v>
      </c>
      <c r="P378" s="83">
        <v>7.16</v>
      </c>
      <c r="Q378" s="83">
        <v>7.11</v>
      </c>
      <c r="R378" s="83">
        <v>7.2</v>
      </c>
      <c r="S378" s="83">
        <v>7.14</v>
      </c>
      <c r="T378" s="83"/>
      <c r="U378" s="83"/>
      <c r="V378" s="5" t="str">
        <f t="shared" si="160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61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23</v>
      </c>
      <c r="AO378" s="41">
        <v>1734</v>
      </c>
      <c r="AP378" s="110">
        <v>3.25</v>
      </c>
      <c r="AQ378" s="111">
        <v>2.5299999999999998</v>
      </c>
      <c r="AR378" s="126">
        <f t="shared" si="162"/>
        <v>77.84615384615384</v>
      </c>
      <c r="AS378" s="126">
        <f t="shared" si="163"/>
        <v>22.15384615384616</v>
      </c>
      <c r="AT378" s="127">
        <v>1780</v>
      </c>
      <c r="AU378" s="128">
        <v>1.86</v>
      </c>
      <c r="AV378" s="129">
        <v>1.08</v>
      </c>
      <c r="AW378" s="126">
        <f t="shared" si="164"/>
        <v>58.064516129032263</v>
      </c>
      <c r="AX378" s="126">
        <f t="shared" si="165"/>
        <v>41.935483870967737</v>
      </c>
      <c r="AY378" s="64">
        <f t="shared" si="166"/>
        <v>60.595925813317095</v>
      </c>
      <c r="AZ378" s="97">
        <v>77.819999999999993</v>
      </c>
      <c r="BA378" s="68"/>
      <c r="BB378" s="68"/>
      <c r="BC378" s="68"/>
      <c r="BD378" s="68"/>
      <c r="BE378" s="15"/>
      <c r="BF378" s="5">
        <f t="shared" si="167"/>
        <v>16366</v>
      </c>
      <c r="BG378" s="41">
        <v>5570</v>
      </c>
      <c r="BH378" s="42"/>
      <c r="BI378" s="42"/>
      <c r="BJ378" s="42">
        <v>5746</v>
      </c>
      <c r="BK378" s="42"/>
      <c r="BL378" s="42"/>
      <c r="BM378" s="15">
        <v>5050</v>
      </c>
    </row>
    <row r="379" spans="1:65" outlineLevel="5">
      <c r="A379" s="22">
        <f t="shared" ref="A379:A426" si="168">MONTH(B379)</f>
        <v>11</v>
      </c>
      <c r="B379" s="9">
        <f t="shared" si="153"/>
        <v>44883</v>
      </c>
      <c r="C379" s="207">
        <v>351224</v>
      </c>
      <c r="D379" s="64">
        <f t="shared" si="158"/>
        <v>34.5</v>
      </c>
      <c r="E379" s="12">
        <v>37</v>
      </c>
      <c r="F379" s="12">
        <v>34</v>
      </c>
      <c r="G379" s="12">
        <v>37</v>
      </c>
      <c r="H379" s="12">
        <v>32</v>
      </c>
      <c r="I379" s="12">
        <v>36</v>
      </c>
      <c r="J379" s="12">
        <v>33</v>
      </c>
      <c r="K379" s="12">
        <v>36</v>
      </c>
      <c r="L379" s="12">
        <v>31</v>
      </c>
      <c r="M379" s="74" t="str">
        <f t="shared" si="159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60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61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29</v>
      </c>
      <c r="AO379" s="41">
        <v>1362</v>
      </c>
      <c r="AP379" s="110"/>
      <c r="AQ379" s="111"/>
      <c r="AR379" s="126" t="str">
        <f t="shared" si="162"/>
        <v/>
      </c>
      <c r="AS379" s="126" t="str">
        <f t="shared" si="163"/>
        <v/>
      </c>
      <c r="AT379" s="127">
        <v>1440</v>
      </c>
      <c r="AU379" s="128"/>
      <c r="AV379" s="129"/>
      <c r="AW379" s="126" t="str">
        <f t="shared" si="164"/>
        <v/>
      </c>
      <c r="AX379" s="126" t="str">
        <f t="shared" si="165"/>
        <v/>
      </c>
      <c r="AY379" s="64" t="str">
        <f t="shared" si="166"/>
        <v/>
      </c>
      <c r="AZ379" s="97">
        <v>77.86</v>
      </c>
      <c r="BA379" s="68"/>
      <c r="BB379" s="68"/>
      <c r="BC379" s="68"/>
      <c r="BD379" s="68"/>
      <c r="BE379" s="15"/>
      <c r="BF379" s="5">
        <f t="shared" si="167"/>
        <v>17198</v>
      </c>
      <c r="BG379" s="41">
        <v>5540</v>
      </c>
      <c r="BH379" s="42"/>
      <c r="BI379" s="42"/>
      <c r="BJ379" s="42">
        <v>5829</v>
      </c>
      <c r="BK379" s="42"/>
      <c r="BL379" s="42"/>
      <c r="BM379" s="15">
        <v>5829</v>
      </c>
    </row>
    <row r="380" spans="1:65" outlineLevel="5">
      <c r="A380" s="22">
        <f t="shared" si="168"/>
        <v>11</v>
      </c>
      <c r="B380" s="9">
        <f t="shared" si="153"/>
        <v>44884</v>
      </c>
      <c r="C380" s="207">
        <v>318193</v>
      </c>
      <c r="D380" s="64">
        <f t="shared" si="158"/>
        <v>34.5</v>
      </c>
      <c r="E380" s="12">
        <v>37</v>
      </c>
      <c r="F380" s="12">
        <v>34</v>
      </c>
      <c r="G380" s="12">
        <v>37</v>
      </c>
      <c r="H380" s="12">
        <v>32</v>
      </c>
      <c r="I380" s="12">
        <v>36</v>
      </c>
      <c r="J380" s="12">
        <v>33</v>
      </c>
      <c r="K380" s="12">
        <v>36</v>
      </c>
      <c r="L380" s="12">
        <v>31</v>
      </c>
      <c r="M380" s="74" t="str">
        <f t="shared" si="159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60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61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24</v>
      </c>
      <c r="AO380" s="41">
        <v>1640</v>
      </c>
      <c r="AP380" s="110"/>
      <c r="AQ380" s="111"/>
      <c r="AR380" s="126" t="str">
        <f t="shared" si="162"/>
        <v/>
      </c>
      <c r="AS380" s="126" t="str">
        <f t="shared" si="163"/>
        <v/>
      </c>
      <c r="AT380" s="127">
        <v>1780</v>
      </c>
      <c r="AU380" s="128"/>
      <c r="AV380" s="129"/>
      <c r="AW380" s="126" t="str">
        <f t="shared" si="164"/>
        <v/>
      </c>
      <c r="AX380" s="126" t="str">
        <f t="shared" si="165"/>
        <v/>
      </c>
      <c r="AY380" s="64" t="str">
        <f t="shared" si="166"/>
        <v/>
      </c>
      <c r="AZ380" s="97"/>
      <c r="BA380" s="68"/>
      <c r="BB380" s="68"/>
      <c r="BC380" s="68"/>
      <c r="BD380" s="68"/>
      <c r="BE380" s="15"/>
      <c r="BF380" s="5">
        <f t="shared" si="167"/>
        <v>16084</v>
      </c>
      <c r="BG380" s="41">
        <v>5500</v>
      </c>
      <c r="BH380" s="42"/>
      <c r="BI380" s="42"/>
      <c r="BJ380" s="42">
        <v>5864</v>
      </c>
      <c r="BK380" s="42"/>
      <c r="BL380" s="42"/>
      <c r="BM380" s="15">
        <v>4720</v>
      </c>
    </row>
    <row r="381" spans="1:65" outlineLevel="5">
      <c r="A381" s="22">
        <f t="shared" si="168"/>
        <v>11</v>
      </c>
      <c r="B381" s="9">
        <f t="shared" si="153"/>
        <v>44885</v>
      </c>
      <c r="C381" s="207">
        <v>312736</v>
      </c>
      <c r="D381" s="64">
        <f t="shared" si="158"/>
        <v>34.299999999999997</v>
      </c>
      <c r="E381" s="12">
        <v>37</v>
      </c>
      <c r="F381" s="12">
        <v>34</v>
      </c>
      <c r="G381" s="12">
        <v>37</v>
      </c>
      <c r="H381" s="12">
        <v>31</v>
      </c>
      <c r="I381" s="12">
        <v>36</v>
      </c>
      <c r="J381" s="12">
        <v>33</v>
      </c>
      <c r="K381" s="12">
        <v>36</v>
      </c>
      <c r="L381" s="12">
        <v>30</v>
      </c>
      <c r="M381" s="74" t="str">
        <f t="shared" si="159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60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61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23</v>
      </c>
      <c r="AO381" s="41">
        <v>1764</v>
      </c>
      <c r="AP381" s="110"/>
      <c r="AQ381" s="111"/>
      <c r="AR381" s="126" t="str">
        <f t="shared" si="162"/>
        <v/>
      </c>
      <c r="AS381" s="126" t="str">
        <f t="shared" si="163"/>
        <v/>
      </c>
      <c r="AT381" s="127">
        <v>1870</v>
      </c>
      <c r="AU381" s="128"/>
      <c r="AV381" s="129"/>
      <c r="AW381" s="126" t="str">
        <f t="shared" si="164"/>
        <v/>
      </c>
      <c r="AX381" s="126" t="str">
        <f t="shared" si="165"/>
        <v/>
      </c>
      <c r="AY381" s="64" t="str">
        <f t="shared" si="166"/>
        <v/>
      </c>
      <c r="AZ381" s="97"/>
      <c r="BA381" s="68"/>
      <c r="BB381" s="68"/>
      <c r="BC381" s="68"/>
      <c r="BD381" s="68"/>
      <c r="BE381" s="15"/>
      <c r="BF381" s="5">
        <f t="shared" si="167"/>
        <v>16388</v>
      </c>
      <c r="BG381" s="41">
        <v>5440</v>
      </c>
      <c r="BH381" s="42"/>
      <c r="BI381" s="42"/>
      <c r="BJ381" s="42">
        <v>5658</v>
      </c>
      <c r="BK381" s="42"/>
      <c r="BL381" s="42"/>
      <c r="BM381" s="15">
        <v>5290</v>
      </c>
    </row>
    <row r="382" spans="1:65" outlineLevel="5">
      <c r="A382" s="22">
        <f t="shared" si="168"/>
        <v>11</v>
      </c>
      <c r="B382" s="9">
        <f t="shared" si="153"/>
        <v>44886</v>
      </c>
      <c r="C382" s="207">
        <v>321926</v>
      </c>
      <c r="D382" s="64">
        <f t="shared" si="158"/>
        <v>34.299999999999997</v>
      </c>
      <c r="E382" s="12">
        <v>37</v>
      </c>
      <c r="F382" s="12">
        <v>33</v>
      </c>
      <c r="G382" s="12">
        <v>37</v>
      </c>
      <c r="H382" s="12">
        <v>32</v>
      </c>
      <c r="I382" s="12">
        <v>36</v>
      </c>
      <c r="J382" s="12">
        <v>32</v>
      </c>
      <c r="K382" s="12">
        <v>36</v>
      </c>
      <c r="L382" s="12">
        <v>31</v>
      </c>
      <c r="M382" s="74" t="str">
        <f t="shared" si="159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60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61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24</v>
      </c>
      <c r="AO382" s="41">
        <v>1697</v>
      </c>
      <c r="AP382" s="110"/>
      <c r="AQ382" s="111"/>
      <c r="AR382" s="126" t="str">
        <f t="shared" si="162"/>
        <v/>
      </c>
      <c r="AS382" s="126" t="str">
        <f t="shared" si="163"/>
        <v/>
      </c>
      <c r="AT382" s="127">
        <v>1820</v>
      </c>
      <c r="AU382" s="128"/>
      <c r="AV382" s="129"/>
      <c r="AW382" s="126" t="str">
        <f t="shared" si="164"/>
        <v/>
      </c>
      <c r="AX382" s="126" t="str">
        <f t="shared" si="165"/>
        <v/>
      </c>
      <c r="AY382" s="64" t="str">
        <f t="shared" si="166"/>
        <v/>
      </c>
      <c r="AZ382" s="97">
        <v>77.430000000000007</v>
      </c>
      <c r="BA382" s="68"/>
      <c r="BB382" s="68"/>
      <c r="BC382" s="68"/>
      <c r="BD382" s="68"/>
      <c r="BE382" s="15"/>
      <c r="BF382" s="5">
        <f t="shared" si="167"/>
        <v>16469</v>
      </c>
      <c r="BG382" s="41">
        <v>6260</v>
      </c>
      <c r="BH382" s="42"/>
      <c r="BI382" s="42"/>
      <c r="BJ382" s="42">
        <v>5309</v>
      </c>
      <c r="BK382" s="42"/>
      <c r="BL382" s="42"/>
      <c r="BM382" s="15">
        <v>4900</v>
      </c>
    </row>
    <row r="383" spans="1:65" outlineLevel="5">
      <c r="A383" s="22">
        <f t="shared" si="168"/>
        <v>11</v>
      </c>
      <c r="B383" s="9">
        <f t="shared" si="153"/>
        <v>44887</v>
      </c>
      <c r="C383" s="207">
        <v>377670</v>
      </c>
      <c r="D383" s="64">
        <f t="shared" si="158"/>
        <v>33.799999999999997</v>
      </c>
      <c r="E383" s="12">
        <v>37</v>
      </c>
      <c r="F383" s="12">
        <v>33</v>
      </c>
      <c r="G383" s="12">
        <v>36</v>
      </c>
      <c r="H383" s="12">
        <v>31</v>
      </c>
      <c r="I383" s="12">
        <v>36</v>
      </c>
      <c r="J383" s="12">
        <v>32</v>
      </c>
      <c r="K383" s="12">
        <v>35</v>
      </c>
      <c r="L383" s="12">
        <v>30</v>
      </c>
      <c r="M383" s="74" t="str">
        <f t="shared" si="159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60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61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25</v>
      </c>
      <c r="AO383" s="41">
        <v>1611</v>
      </c>
      <c r="AP383" s="110"/>
      <c r="AQ383" s="111"/>
      <c r="AR383" s="126" t="str">
        <f t="shared" si="162"/>
        <v/>
      </c>
      <c r="AS383" s="126" t="str">
        <f t="shared" si="163"/>
        <v/>
      </c>
      <c r="AT383" s="127">
        <v>1720</v>
      </c>
      <c r="AU383" s="128"/>
      <c r="AV383" s="129"/>
      <c r="AW383" s="126" t="str">
        <f t="shared" si="164"/>
        <v/>
      </c>
      <c r="AX383" s="126" t="str">
        <f t="shared" si="165"/>
        <v/>
      </c>
      <c r="AY383" s="64" t="str">
        <f t="shared" si="166"/>
        <v/>
      </c>
      <c r="AZ383" s="97">
        <v>78.12</v>
      </c>
      <c r="BA383" s="68"/>
      <c r="BB383" s="68"/>
      <c r="BC383" s="68"/>
      <c r="BD383" s="68"/>
      <c r="BE383" s="15"/>
      <c r="BF383" s="5">
        <f t="shared" si="167"/>
        <v>16448</v>
      </c>
      <c r="BG383" s="41">
        <v>5620</v>
      </c>
      <c r="BH383" s="42"/>
      <c r="BI383" s="42"/>
      <c r="BJ383" s="42">
        <v>5758</v>
      </c>
      <c r="BK383" s="42"/>
      <c r="BL383" s="42"/>
      <c r="BM383" s="15">
        <v>5070</v>
      </c>
    </row>
    <row r="384" spans="1:65" outlineLevel="5">
      <c r="A384" s="22">
        <f t="shared" si="168"/>
        <v>11</v>
      </c>
      <c r="B384" s="9">
        <f t="shared" si="153"/>
        <v>44888</v>
      </c>
      <c r="C384" s="207">
        <v>365193</v>
      </c>
      <c r="D384" s="64">
        <f t="shared" si="158"/>
        <v>34.299999999999997</v>
      </c>
      <c r="E384" s="12">
        <v>37</v>
      </c>
      <c r="F384" s="12">
        <v>33</v>
      </c>
      <c r="G384" s="12">
        <v>37</v>
      </c>
      <c r="H384" s="12">
        <v>32</v>
      </c>
      <c r="I384" s="12">
        <v>36</v>
      </c>
      <c r="J384" s="12">
        <v>32</v>
      </c>
      <c r="K384" s="12">
        <v>36</v>
      </c>
      <c r="L384" s="12">
        <v>31</v>
      </c>
      <c r="M384" s="74" t="str">
        <f t="shared" si="159"/>
        <v/>
      </c>
      <c r="N384" s="83"/>
      <c r="O384" s="83"/>
      <c r="P384" s="83"/>
      <c r="Q384" s="83"/>
      <c r="R384" s="83"/>
      <c r="S384" s="83"/>
      <c r="T384" s="83"/>
      <c r="U384" s="83"/>
      <c r="V384" s="5" t="str">
        <f t="shared" si="160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61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37</v>
      </c>
      <c r="AO384" s="41">
        <v>1084</v>
      </c>
      <c r="AP384" s="110"/>
      <c r="AQ384" s="111"/>
      <c r="AR384" s="126" t="str">
        <f t="shared" si="162"/>
        <v/>
      </c>
      <c r="AS384" s="126" t="str">
        <f t="shared" si="163"/>
        <v/>
      </c>
      <c r="AT384" s="127">
        <v>1140</v>
      </c>
      <c r="AU384" s="128"/>
      <c r="AV384" s="129"/>
      <c r="AW384" s="126" t="str">
        <f t="shared" si="164"/>
        <v/>
      </c>
      <c r="AX384" s="126" t="str">
        <f t="shared" si="165"/>
        <v/>
      </c>
      <c r="AY384" s="64" t="str">
        <f t="shared" si="166"/>
        <v/>
      </c>
      <c r="AZ384" s="97">
        <v>78.7</v>
      </c>
      <c r="BA384" s="68"/>
      <c r="BB384" s="68"/>
      <c r="BC384" s="68"/>
      <c r="BD384" s="68"/>
      <c r="BE384" s="15"/>
      <c r="BF384" s="5">
        <f t="shared" si="167"/>
        <v>16427</v>
      </c>
      <c r="BG384" s="41">
        <v>5620</v>
      </c>
      <c r="BH384" s="42"/>
      <c r="BI384" s="42"/>
      <c r="BJ384" s="42">
        <v>5757</v>
      </c>
      <c r="BK384" s="42"/>
      <c r="BL384" s="42"/>
      <c r="BM384" s="15">
        <v>5050</v>
      </c>
    </row>
    <row r="385" spans="1:65" outlineLevel="5">
      <c r="A385" s="22">
        <f t="shared" si="168"/>
        <v>11</v>
      </c>
      <c r="B385" s="9">
        <f t="shared" si="153"/>
        <v>44889</v>
      </c>
      <c r="C385" s="207">
        <v>354892</v>
      </c>
      <c r="D385" s="64">
        <f t="shared" si="158"/>
        <v>34.5</v>
      </c>
      <c r="E385" s="12">
        <v>37</v>
      </c>
      <c r="F385" s="12">
        <v>33</v>
      </c>
      <c r="G385" s="12">
        <v>38</v>
      </c>
      <c r="H385" s="12">
        <v>32</v>
      </c>
      <c r="I385" s="12">
        <v>36</v>
      </c>
      <c r="J385" s="12">
        <v>32</v>
      </c>
      <c r="K385" s="12">
        <v>37</v>
      </c>
      <c r="L385" s="12">
        <v>31</v>
      </c>
      <c r="M385" s="74">
        <f t="shared" si="159"/>
        <v>7.1</v>
      </c>
      <c r="N385" s="83">
        <v>7.19</v>
      </c>
      <c r="O385" s="83">
        <v>7.09</v>
      </c>
      <c r="P385" s="83">
        <v>7.11</v>
      </c>
      <c r="Q385" s="83">
        <v>7.19</v>
      </c>
      <c r="R385" s="83">
        <v>7.12</v>
      </c>
      <c r="S385" s="83">
        <v>7.13</v>
      </c>
      <c r="T385" s="83"/>
      <c r="U385" s="83"/>
      <c r="V385" s="5" t="str">
        <f t="shared" si="160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61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36</v>
      </c>
      <c r="AO385" s="41">
        <v>1094</v>
      </c>
      <c r="AP385" s="110">
        <v>3.49</v>
      </c>
      <c r="AQ385" s="111">
        <v>2.73</v>
      </c>
      <c r="AR385" s="126">
        <f t="shared" si="162"/>
        <v>78.223495702005735</v>
      </c>
      <c r="AS385" s="126">
        <f t="shared" si="163"/>
        <v>21.776504297994265</v>
      </c>
      <c r="AT385" s="127">
        <v>1410</v>
      </c>
      <c r="AU385" s="128">
        <v>1.95</v>
      </c>
      <c r="AV385" s="129">
        <v>1.18</v>
      </c>
      <c r="AW385" s="126">
        <f t="shared" si="164"/>
        <v>60.512820512820511</v>
      </c>
      <c r="AX385" s="126">
        <f t="shared" si="165"/>
        <v>39.487179487179489</v>
      </c>
      <c r="AY385" s="64">
        <f t="shared" si="166"/>
        <v>57.337900195043076</v>
      </c>
      <c r="AZ385" s="97"/>
      <c r="BA385" s="68"/>
      <c r="BB385" s="68"/>
      <c r="BC385" s="68"/>
      <c r="BD385" s="68"/>
      <c r="BE385" s="15"/>
      <c r="BF385" s="5">
        <f t="shared" si="167"/>
        <v>13098</v>
      </c>
      <c r="BG385" s="41">
        <v>2450</v>
      </c>
      <c r="BH385" s="42"/>
      <c r="BI385" s="42"/>
      <c r="BJ385" s="42">
        <v>5718</v>
      </c>
      <c r="BK385" s="42"/>
      <c r="BL385" s="42"/>
      <c r="BM385" s="15">
        <v>4930</v>
      </c>
    </row>
    <row r="386" spans="1:65" outlineLevel="5">
      <c r="A386" s="22">
        <f t="shared" si="168"/>
        <v>11</v>
      </c>
      <c r="B386" s="9">
        <f t="shared" si="153"/>
        <v>44890</v>
      </c>
      <c r="C386" s="207">
        <v>349197</v>
      </c>
      <c r="D386" s="64">
        <f t="shared" si="158"/>
        <v>34.4</v>
      </c>
      <c r="E386" s="12">
        <v>36</v>
      </c>
      <c r="F386" s="12">
        <v>33</v>
      </c>
      <c r="G386" s="12">
        <v>38</v>
      </c>
      <c r="H386" s="12">
        <v>32</v>
      </c>
      <c r="I386" s="12">
        <v>36</v>
      </c>
      <c r="J386" s="12">
        <v>32</v>
      </c>
      <c r="K386" s="12">
        <v>37</v>
      </c>
      <c r="L386" s="12">
        <v>31</v>
      </c>
      <c r="M386" s="74" t="str">
        <f t="shared" si="159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60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61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37</v>
      </c>
      <c r="AO386" s="41">
        <v>1067</v>
      </c>
      <c r="AP386" s="110"/>
      <c r="AQ386" s="111"/>
      <c r="AR386" s="126" t="str">
        <f t="shared" si="162"/>
        <v/>
      </c>
      <c r="AS386" s="126" t="str">
        <f t="shared" si="163"/>
        <v/>
      </c>
      <c r="AT386" s="127">
        <v>1420</v>
      </c>
      <c r="AU386" s="128"/>
      <c r="AV386" s="129"/>
      <c r="AW386" s="126" t="str">
        <f t="shared" si="164"/>
        <v/>
      </c>
      <c r="AX386" s="126" t="str">
        <f t="shared" si="165"/>
        <v/>
      </c>
      <c r="AY386" s="64" t="str">
        <f t="shared" si="166"/>
        <v/>
      </c>
      <c r="AZ386" s="97">
        <v>78</v>
      </c>
      <c r="BA386" s="68"/>
      <c r="BB386" s="68"/>
      <c r="BC386" s="68"/>
      <c r="BD386" s="68"/>
      <c r="BE386" s="15"/>
      <c r="BF386" s="5">
        <f t="shared" si="167"/>
        <v>13787</v>
      </c>
      <c r="BG386" s="41">
        <v>2880</v>
      </c>
      <c r="BH386" s="42"/>
      <c r="BI386" s="42"/>
      <c r="BJ386" s="42">
        <v>5777</v>
      </c>
      <c r="BK386" s="42"/>
      <c r="BL386" s="42"/>
      <c r="BM386" s="15">
        <v>5130</v>
      </c>
    </row>
    <row r="387" spans="1:65" outlineLevel="5">
      <c r="A387" s="22">
        <f t="shared" si="168"/>
        <v>11</v>
      </c>
      <c r="B387" s="9">
        <f t="shared" si="153"/>
        <v>44891</v>
      </c>
      <c r="C387" s="207">
        <v>328977</v>
      </c>
      <c r="D387" s="64">
        <f t="shared" si="158"/>
        <v>34.5</v>
      </c>
      <c r="E387" s="12">
        <v>37</v>
      </c>
      <c r="F387" s="12">
        <v>33</v>
      </c>
      <c r="G387" s="12">
        <v>38</v>
      </c>
      <c r="H387" s="12">
        <v>32</v>
      </c>
      <c r="I387" s="12">
        <v>36</v>
      </c>
      <c r="J387" s="12">
        <v>32</v>
      </c>
      <c r="K387" s="12">
        <v>37</v>
      </c>
      <c r="L387" s="12">
        <v>31</v>
      </c>
      <c r="M387" s="74" t="str">
        <f t="shared" si="159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60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61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34</v>
      </c>
      <c r="AO387" s="41">
        <v>1168</v>
      </c>
      <c r="AP387" s="110"/>
      <c r="AQ387" s="111"/>
      <c r="AR387" s="126" t="str">
        <f t="shared" si="162"/>
        <v/>
      </c>
      <c r="AS387" s="126" t="str">
        <f t="shared" si="163"/>
        <v/>
      </c>
      <c r="AT387" s="127">
        <v>1450</v>
      </c>
      <c r="AU387" s="128"/>
      <c r="AV387" s="129"/>
      <c r="AW387" s="126" t="str">
        <f t="shared" si="164"/>
        <v/>
      </c>
      <c r="AX387" s="126" t="str">
        <f t="shared" si="165"/>
        <v/>
      </c>
      <c r="AY387" s="64" t="str">
        <f t="shared" si="166"/>
        <v/>
      </c>
      <c r="AZ387" s="97"/>
      <c r="BA387" s="68"/>
      <c r="BB387" s="68"/>
      <c r="BC387" s="68"/>
      <c r="BD387" s="68"/>
      <c r="BE387" s="15"/>
      <c r="BF387" s="5">
        <f t="shared" si="167"/>
        <v>15861</v>
      </c>
      <c r="BG387" s="41">
        <v>5000</v>
      </c>
      <c r="BH387" s="42"/>
      <c r="BI387" s="42"/>
      <c r="BJ387" s="42">
        <v>5731</v>
      </c>
      <c r="BK387" s="42"/>
      <c r="BL387" s="42"/>
      <c r="BM387" s="15">
        <v>5130</v>
      </c>
    </row>
    <row r="388" spans="1:65" outlineLevel="5">
      <c r="A388" s="22">
        <f t="shared" si="168"/>
        <v>11</v>
      </c>
      <c r="B388" s="9">
        <f t="shared" si="153"/>
        <v>44892</v>
      </c>
      <c r="C388" s="207">
        <v>313359</v>
      </c>
      <c r="D388" s="64">
        <f t="shared" si="158"/>
        <v>34.5</v>
      </c>
      <c r="E388" s="12">
        <v>37</v>
      </c>
      <c r="F388" s="12">
        <v>33</v>
      </c>
      <c r="G388" s="12">
        <v>38</v>
      </c>
      <c r="H388" s="12">
        <v>32</v>
      </c>
      <c r="I388" s="12">
        <v>36</v>
      </c>
      <c r="J388" s="12">
        <v>32</v>
      </c>
      <c r="K388" s="12">
        <v>37</v>
      </c>
      <c r="L388" s="12">
        <v>31</v>
      </c>
      <c r="M388" s="74" t="str">
        <f t="shared" si="159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60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61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34</v>
      </c>
      <c r="AO388" s="41">
        <v>1166</v>
      </c>
      <c r="AP388" s="110"/>
      <c r="AQ388" s="111"/>
      <c r="AR388" s="126" t="str">
        <f t="shared" si="162"/>
        <v/>
      </c>
      <c r="AS388" s="126" t="str">
        <f t="shared" si="163"/>
        <v/>
      </c>
      <c r="AT388" s="127">
        <v>1480</v>
      </c>
      <c r="AU388" s="128"/>
      <c r="AV388" s="129"/>
      <c r="AW388" s="126" t="str">
        <f t="shared" si="164"/>
        <v/>
      </c>
      <c r="AX388" s="126" t="str">
        <f t="shared" si="165"/>
        <v/>
      </c>
      <c r="AY388" s="64" t="str">
        <f t="shared" si="166"/>
        <v/>
      </c>
      <c r="AZ388" s="97"/>
      <c r="BA388" s="68"/>
      <c r="BB388" s="68"/>
      <c r="BC388" s="68"/>
      <c r="BD388" s="68"/>
      <c r="BE388" s="15"/>
      <c r="BF388" s="5">
        <f t="shared" si="167"/>
        <v>12718</v>
      </c>
      <c r="BG388" s="41">
        <v>1990</v>
      </c>
      <c r="BH388" s="42"/>
      <c r="BI388" s="42"/>
      <c r="BJ388" s="42">
        <v>5718</v>
      </c>
      <c r="BK388" s="42"/>
      <c r="BL388" s="42"/>
      <c r="BM388" s="15">
        <v>5010</v>
      </c>
    </row>
    <row r="389" spans="1:65" outlineLevel="5">
      <c r="A389" s="22">
        <f t="shared" si="168"/>
        <v>11</v>
      </c>
      <c r="B389" s="9">
        <f t="shared" si="153"/>
        <v>44893</v>
      </c>
      <c r="C389" s="207">
        <v>325600</v>
      </c>
      <c r="D389" s="64">
        <f t="shared" si="158"/>
        <v>34.5</v>
      </c>
      <c r="E389" s="12">
        <v>37</v>
      </c>
      <c r="F389" s="12">
        <v>33</v>
      </c>
      <c r="G389" s="12">
        <v>38</v>
      </c>
      <c r="H389" s="12">
        <v>32</v>
      </c>
      <c r="I389" s="12">
        <v>36</v>
      </c>
      <c r="J389" s="12">
        <v>32</v>
      </c>
      <c r="K389" s="12">
        <v>37</v>
      </c>
      <c r="L389" s="12">
        <v>31</v>
      </c>
      <c r="M389" s="74" t="str">
        <f t="shared" si="159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60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61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37</v>
      </c>
      <c r="AO389" s="41">
        <v>1079</v>
      </c>
      <c r="AP389" s="110"/>
      <c r="AQ389" s="111"/>
      <c r="AR389" s="126" t="str">
        <f t="shared" si="162"/>
        <v/>
      </c>
      <c r="AS389" s="126" t="str">
        <f t="shared" si="163"/>
        <v/>
      </c>
      <c r="AT389" s="127">
        <v>1340</v>
      </c>
      <c r="AU389" s="128"/>
      <c r="AV389" s="129"/>
      <c r="AW389" s="126" t="str">
        <f t="shared" si="164"/>
        <v/>
      </c>
      <c r="AX389" s="126" t="str">
        <f t="shared" si="165"/>
        <v/>
      </c>
      <c r="AY389" s="64" t="str">
        <f t="shared" si="166"/>
        <v/>
      </c>
      <c r="AZ389" s="97">
        <v>77.97</v>
      </c>
      <c r="BA389" s="68"/>
      <c r="BB389" s="68"/>
      <c r="BC389" s="68"/>
      <c r="BD389" s="68"/>
      <c r="BE389" s="15"/>
      <c r="BF389" s="5">
        <f t="shared" si="167"/>
        <v>13665</v>
      </c>
      <c r="BG389" s="41">
        <v>4000</v>
      </c>
      <c r="BH389" s="42"/>
      <c r="BI389" s="42"/>
      <c r="BJ389" s="42">
        <v>4805</v>
      </c>
      <c r="BK389" s="42"/>
      <c r="BL389" s="42"/>
      <c r="BM389" s="15">
        <v>4860</v>
      </c>
    </row>
    <row r="390" spans="1:65" outlineLevel="5">
      <c r="A390" s="22">
        <f t="shared" si="168"/>
        <v>11</v>
      </c>
      <c r="B390" s="9">
        <f t="shared" si="153"/>
        <v>44894</v>
      </c>
      <c r="C390" s="207">
        <v>525970</v>
      </c>
      <c r="D390" s="64">
        <f t="shared" si="158"/>
        <v>34.5</v>
      </c>
      <c r="E390" s="12">
        <v>37</v>
      </c>
      <c r="F390" s="12">
        <v>33</v>
      </c>
      <c r="G390" s="12">
        <v>38</v>
      </c>
      <c r="H390" s="12">
        <v>32</v>
      </c>
      <c r="I390" s="12">
        <v>36</v>
      </c>
      <c r="J390" s="12">
        <v>32</v>
      </c>
      <c r="K390" s="12">
        <v>37</v>
      </c>
      <c r="L390" s="12">
        <v>31</v>
      </c>
      <c r="M390" s="74" t="str">
        <f t="shared" si="159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60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61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38</v>
      </c>
      <c r="AO390" s="41">
        <v>1063</v>
      </c>
      <c r="AP390" s="110"/>
      <c r="AQ390" s="111"/>
      <c r="AR390" s="126" t="str">
        <f t="shared" si="162"/>
        <v/>
      </c>
      <c r="AS390" s="126" t="str">
        <f t="shared" si="163"/>
        <v/>
      </c>
      <c r="AT390" s="127">
        <v>1300</v>
      </c>
      <c r="AU390" s="128"/>
      <c r="AV390" s="129"/>
      <c r="AW390" s="126" t="str">
        <f t="shared" si="164"/>
        <v/>
      </c>
      <c r="AX390" s="126" t="str">
        <f t="shared" si="165"/>
        <v/>
      </c>
      <c r="AY390" s="64" t="str">
        <f t="shared" si="166"/>
        <v/>
      </c>
      <c r="AZ390" s="97">
        <v>79.150000000000006</v>
      </c>
      <c r="BA390" s="68">
        <v>60.07</v>
      </c>
      <c r="BB390" s="68"/>
      <c r="BC390" s="68"/>
      <c r="BD390" s="68"/>
      <c r="BE390" s="15"/>
      <c r="BF390" s="5">
        <f t="shared" si="167"/>
        <v>15386</v>
      </c>
      <c r="BG390" s="41">
        <v>5610</v>
      </c>
      <c r="BH390" s="42"/>
      <c r="BI390" s="42"/>
      <c r="BJ390" s="42">
        <v>4726</v>
      </c>
      <c r="BK390" s="42"/>
      <c r="BL390" s="42"/>
      <c r="BM390" s="15">
        <v>5050</v>
      </c>
    </row>
    <row r="391" spans="1:65" ht="17.25" outlineLevel="5" thickBot="1">
      <c r="A391" s="31">
        <f t="shared" si="168"/>
        <v>11</v>
      </c>
      <c r="B391" s="32">
        <f t="shared" si="153"/>
        <v>44895</v>
      </c>
      <c r="C391" s="207">
        <v>398728</v>
      </c>
      <c r="D391" s="64">
        <f t="shared" si="158"/>
        <v>34.5</v>
      </c>
      <c r="E391" s="12">
        <v>37</v>
      </c>
      <c r="F391" s="12">
        <v>33</v>
      </c>
      <c r="G391" s="12">
        <v>38</v>
      </c>
      <c r="H391" s="12">
        <v>32</v>
      </c>
      <c r="I391" s="12">
        <v>36</v>
      </c>
      <c r="J391" s="12">
        <v>32</v>
      </c>
      <c r="K391" s="12">
        <v>37</v>
      </c>
      <c r="L391" s="12">
        <v>31</v>
      </c>
      <c r="M391" s="74" t="str">
        <f t="shared" si="159"/>
        <v/>
      </c>
      <c r="N391" s="83"/>
      <c r="O391" s="83"/>
      <c r="P391" s="83"/>
      <c r="Q391" s="83"/>
      <c r="R391" s="83"/>
      <c r="S391" s="83"/>
      <c r="T391" s="83"/>
      <c r="U391" s="83"/>
      <c r="V391" s="5" t="str">
        <f t="shared" si="160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61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30</v>
      </c>
      <c r="AO391" s="41">
        <v>1341</v>
      </c>
      <c r="AP391" s="110"/>
      <c r="AQ391" s="111"/>
      <c r="AR391" s="126" t="str">
        <f t="shared" si="162"/>
        <v/>
      </c>
      <c r="AS391" s="126" t="str">
        <f t="shared" si="163"/>
        <v/>
      </c>
      <c r="AT391" s="127">
        <v>1500</v>
      </c>
      <c r="AU391" s="128"/>
      <c r="AV391" s="129"/>
      <c r="AW391" s="126" t="str">
        <f t="shared" si="164"/>
        <v/>
      </c>
      <c r="AX391" s="126" t="str">
        <f t="shared" si="165"/>
        <v/>
      </c>
      <c r="AY391" s="64" t="str">
        <f t="shared" si="166"/>
        <v/>
      </c>
      <c r="AZ391" s="97">
        <v>78.239999999999995</v>
      </c>
      <c r="BA391" s="68"/>
      <c r="BB391" s="68"/>
      <c r="BC391" s="68"/>
      <c r="BD391" s="68"/>
      <c r="BE391" s="15"/>
      <c r="BF391" s="5">
        <f t="shared" si="167"/>
        <v>13500</v>
      </c>
      <c r="BG391" s="41">
        <v>5440</v>
      </c>
      <c r="BH391" s="42"/>
      <c r="BI391" s="42"/>
      <c r="BJ391" s="42">
        <v>5458</v>
      </c>
      <c r="BK391" s="42"/>
      <c r="BL391" s="42"/>
      <c r="BM391" s="15">
        <v>2602</v>
      </c>
    </row>
    <row r="392" spans="1:65" outlineLevel="4">
      <c r="A392" s="157" t="s">
        <v>44</v>
      </c>
      <c r="B392" s="158"/>
      <c r="C392" s="50">
        <f t="shared" ref="C392:BM392" si="169">SUBTOTAL(4,C362:C391)</f>
        <v>525970</v>
      </c>
      <c r="D392" s="60">
        <f t="shared" si="169"/>
        <v>36.5</v>
      </c>
      <c r="E392" s="28">
        <f t="shared" si="169"/>
        <v>39</v>
      </c>
      <c r="F392" s="28">
        <f t="shared" si="169"/>
        <v>36</v>
      </c>
      <c r="G392" s="28">
        <f t="shared" si="169"/>
        <v>40</v>
      </c>
      <c r="H392" s="28">
        <f t="shared" si="169"/>
        <v>35</v>
      </c>
      <c r="I392" s="28">
        <f t="shared" si="169"/>
        <v>38</v>
      </c>
      <c r="J392" s="28">
        <f t="shared" si="169"/>
        <v>35</v>
      </c>
      <c r="K392" s="28">
        <f t="shared" si="169"/>
        <v>39</v>
      </c>
      <c r="L392" s="28">
        <f t="shared" si="169"/>
        <v>34</v>
      </c>
      <c r="M392" s="71">
        <f t="shared" si="169"/>
        <v>7.3</v>
      </c>
      <c r="N392" s="82">
        <f t="shared" si="169"/>
        <v>7.3</v>
      </c>
      <c r="O392" s="82">
        <f t="shared" si="169"/>
        <v>7.2</v>
      </c>
      <c r="P392" s="82">
        <f t="shared" si="169"/>
        <v>7.2</v>
      </c>
      <c r="Q392" s="82">
        <f t="shared" si="169"/>
        <v>7.3</v>
      </c>
      <c r="R392" s="82">
        <f t="shared" si="169"/>
        <v>7.3</v>
      </c>
      <c r="S392" s="82">
        <f t="shared" si="169"/>
        <v>7.2</v>
      </c>
      <c r="T392" s="82">
        <f t="shared" si="169"/>
        <v>0</v>
      </c>
      <c r="U392" s="82">
        <f t="shared" si="169"/>
        <v>0</v>
      </c>
      <c r="V392" s="29">
        <f t="shared" si="169"/>
        <v>0</v>
      </c>
      <c r="W392" s="39">
        <f t="shared" si="169"/>
        <v>0</v>
      </c>
      <c r="X392" s="39">
        <f t="shared" si="169"/>
        <v>0</v>
      </c>
      <c r="Y392" s="39">
        <f t="shared" si="169"/>
        <v>0</v>
      </c>
      <c r="Z392" s="39">
        <f t="shared" si="169"/>
        <v>0</v>
      </c>
      <c r="AA392" s="39">
        <f t="shared" si="169"/>
        <v>0</v>
      </c>
      <c r="AB392" s="39">
        <f t="shared" si="169"/>
        <v>0</v>
      </c>
      <c r="AC392" s="39">
        <f t="shared" si="169"/>
        <v>0</v>
      </c>
      <c r="AD392" s="39">
        <f t="shared" si="169"/>
        <v>0</v>
      </c>
      <c r="AE392" s="29">
        <f t="shared" si="169"/>
        <v>0</v>
      </c>
      <c r="AF392" s="39">
        <f t="shared" si="169"/>
        <v>0</v>
      </c>
      <c r="AG392" s="39">
        <f t="shared" si="169"/>
        <v>0</v>
      </c>
      <c r="AH392" s="39">
        <f t="shared" si="169"/>
        <v>0</v>
      </c>
      <c r="AI392" s="39">
        <f t="shared" si="169"/>
        <v>0</v>
      </c>
      <c r="AJ392" s="39">
        <f t="shared" si="169"/>
        <v>0</v>
      </c>
      <c r="AK392" s="39">
        <f t="shared" si="169"/>
        <v>0</v>
      </c>
      <c r="AL392" s="39">
        <f t="shared" si="169"/>
        <v>0</v>
      </c>
      <c r="AM392" s="39">
        <f t="shared" si="169"/>
        <v>0</v>
      </c>
      <c r="AN392" s="39">
        <f t="shared" si="169"/>
        <v>51</v>
      </c>
      <c r="AO392" s="39">
        <f t="shared" si="169"/>
        <v>1916</v>
      </c>
      <c r="AP392" s="104">
        <f t="shared" si="169"/>
        <v>3.49</v>
      </c>
      <c r="AQ392" s="105">
        <f t="shared" si="169"/>
        <v>2.73</v>
      </c>
      <c r="AR392" s="106">
        <f t="shared" si="169"/>
        <v>78.48101265822784</v>
      </c>
      <c r="AS392" s="106">
        <f t="shared" si="169"/>
        <v>22.15384615384616</v>
      </c>
      <c r="AT392" s="107">
        <f t="shared" si="169"/>
        <v>1940</v>
      </c>
      <c r="AU392" s="108">
        <f t="shared" si="169"/>
        <v>1.95</v>
      </c>
      <c r="AV392" s="109">
        <f t="shared" si="169"/>
        <v>1.18</v>
      </c>
      <c r="AW392" s="106">
        <f t="shared" si="169"/>
        <v>63.005780346820814</v>
      </c>
      <c r="AX392" s="106">
        <f t="shared" si="169"/>
        <v>41.935483870967737</v>
      </c>
      <c r="AY392" s="60">
        <f t="shared" si="169"/>
        <v>60.595925813317095</v>
      </c>
      <c r="AZ392" s="96">
        <f t="shared" si="169"/>
        <v>81.03</v>
      </c>
      <c r="BA392" s="67">
        <f t="shared" si="169"/>
        <v>60.07</v>
      </c>
      <c r="BB392" s="67">
        <f t="shared" si="169"/>
        <v>0</v>
      </c>
      <c r="BC392" s="67">
        <f t="shared" si="169"/>
        <v>0</v>
      </c>
      <c r="BD392" s="67">
        <f t="shared" si="169"/>
        <v>0</v>
      </c>
      <c r="BE392" s="27">
        <f t="shared" si="169"/>
        <v>0</v>
      </c>
      <c r="BF392" s="29">
        <f t="shared" si="169"/>
        <v>18259</v>
      </c>
      <c r="BG392" s="39">
        <f t="shared" si="169"/>
        <v>6540</v>
      </c>
      <c r="BH392" s="40">
        <f t="shared" si="169"/>
        <v>0</v>
      </c>
      <c r="BI392" s="40">
        <f t="shared" si="169"/>
        <v>0</v>
      </c>
      <c r="BJ392" s="40">
        <f t="shared" si="169"/>
        <v>8386</v>
      </c>
      <c r="BK392" s="40">
        <f t="shared" si="169"/>
        <v>0</v>
      </c>
      <c r="BL392" s="40">
        <f t="shared" si="169"/>
        <v>0</v>
      </c>
      <c r="BM392" s="27">
        <f t="shared" si="169"/>
        <v>5829</v>
      </c>
    </row>
    <row r="393" spans="1:65" outlineLevel="3">
      <c r="A393" s="187" t="s">
        <v>33</v>
      </c>
      <c r="B393" s="188"/>
      <c r="C393" s="207">
        <f t="shared" ref="C393:BM393" si="170">SUBTOTAL(5,C362:C391)</f>
        <v>312385</v>
      </c>
      <c r="D393" s="208">
        <f t="shared" si="170"/>
        <v>33.799999999999997</v>
      </c>
      <c r="E393" s="12">
        <f t="shared" si="170"/>
        <v>36</v>
      </c>
      <c r="F393" s="12">
        <f t="shared" si="170"/>
        <v>33</v>
      </c>
      <c r="G393" s="12">
        <f t="shared" si="170"/>
        <v>36</v>
      </c>
      <c r="H393" s="12">
        <f t="shared" si="170"/>
        <v>31</v>
      </c>
      <c r="I393" s="12">
        <f t="shared" si="170"/>
        <v>36</v>
      </c>
      <c r="J393" s="12">
        <f t="shared" si="170"/>
        <v>32</v>
      </c>
      <c r="K393" s="12">
        <f t="shared" si="170"/>
        <v>35</v>
      </c>
      <c r="L393" s="12">
        <f t="shared" si="170"/>
        <v>30</v>
      </c>
      <c r="M393" s="210">
        <f t="shared" si="170"/>
        <v>7.1</v>
      </c>
      <c r="N393" s="83">
        <f t="shared" si="170"/>
        <v>7.1</v>
      </c>
      <c r="O393" s="83">
        <f t="shared" si="170"/>
        <v>7.09</v>
      </c>
      <c r="P393" s="83">
        <f t="shared" si="170"/>
        <v>7.11</v>
      </c>
      <c r="Q393" s="83">
        <f t="shared" si="170"/>
        <v>7.1</v>
      </c>
      <c r="R393" s="83">
        <f t="shared" si="170"/>
        <v>7.12</v>
      </c>
      <c r="S393" s="83">
        <f t="shared" si="170"/>
        <v>7.13</v>
      </c>
      <c r="T393" s="83">
        <f t="shared" si="170"/>
        <v>0</v>
      </c>
      <c r="U393" s="83">
        <f t="shared" si="170"/>
        <v>0</v>
      </c>
      <c r="V393" s="212">
        <f t="shared" si="170"/>
        <v>0</v>
      </c>
      <c r="W393" s="41">
        <f t="shared" si="170"/>
        <v>0</v>
      </c>
      <c r="X393" s="41">
        <f t="shared" si="170"/>
        <v>0</v>
      </c>
      <c r="Y393" s="41">
        <f t="shared" si="170"/>
        <v>0</v>
      </c>
      <c r="Z393" s="41">
        <f t="shared" si="170"/>
        <v>0</v>
      </c>
      <c r="AA393" s="41">
        <f t="shared" si="170"/>
        <v>0</v>
      </c>
      <c r="AB393" s="41">
        <f t="shared" si="170"/>
        <v>0</v>
      </c>
      <c r="AC393" s="41">
        <f t="shared" si="170"/>
        <v>0</v>
      </c>
      <c r="AD393" s="41">
        <f t="shared" si="170"/>
        <v>0</v>
      </c>
      <c r="AE393" s="212">
        <f t="shared" si="170"/>
        <v>0</v>
      </c>
      <c r="AF393" s="41">
        <f t="shared" si="170"/>
        <v>0</v>
      </c>
      <c r="AG393" s="41">
        <f t="shared" si="170"/>
        <v>0</v>
      </c>
      <c r="AH393" s="41">
        <f t="shared" si="170"/>
        <v>0</v>
      </c>
      <c r="AI393" s="41">
        <f t="shared" si="170"/>
        <v>0</v>
      </c>
      <c r="AJ393" s="41">
        <f t="shared" si="170"/>
        <v>0</v>
      </c>
      <c r="AK393" s="41">
        <f t="shared" si="170"/>
        <v>0</v>
      </c>
      <c r="AL393" s="41">
        <f t="shared" si="170"/>
        <v>0</v>
      </c>
      <c r="AM393" s="41">
        <f t="shared" si="170"/>
        <v>0</v>
      </c>
      <c r="AN393" s="41">
        <f t="shared" si="170"/>
        <v>21</v>
      </c>
      <c r="AO393" s="41">
        <f t="shared" si="170"/>
        <v>786</v>
      </c>
      <c r="AP393" s="110">
        <f t="shared" si="170"/>
        <v>2.37</v>
      </c>
      <c r="AQ393" s="111">
        <f t="shared" si="170"/>
        <v>1.86</v>
      </c>
      <c r="AR393" s="216">
        <f t="shared" si="170"/>
        <v>77.84615384615384</v>
      </c>
      <c r="AS393" s="216">
        <f t="shared" si="170"/>
        <v>21.51898734177216</v>
      </c>
      <c r="AT393" s="113">
        <f t="shared" si="170"/>
        <v>820</v>
      </c>
      <c r="AU393" s="114">
        <f t="shared" si="170"/>
        <v>1.73</v>
      </c>
      <c r="AV393" s="115">
        <f t="shared" si="170"/>
        <v>1.08</v>
      </c>
      <c r="AW393" s="216">
        <f t="shared" si="170"/>
        <v>58.064516129032263</v>
      </c>
      <c r="AX393" s="216">
        <f t="shared" si="170"/>
        <v>36.994219653179186</v>
      </c>
      <c r="AY393" s="208">
        <f t="shared" si="170"/>
        <v>53.301411290322555</v>
      </c>
      <c r="AZ393" s="97">
        <f t="shared" si="170"/>
        <v>76.790000000000006</v>
      </c>
      <c r="BA393" s="68">
        <f t="shared" si="170"/>
        <v>60.07</v>
      </c>
      <c r="BB393" s="68">
        <f t="shared" si="170"/>
        <v>0</v>
      </c>
      <c r="BC393" s="68">
        <f t="shared" si="170"/>
        <v>0</v>
      </c>
      <c r="BD393" s="68">
        <f t="shared" si="170"/>
        <v>0</v>
      </c>
      <c r="BE393" s="15">
        <f t="shared" si="170"/>
        <v>0</v>
      </c>
      <c r="BF393" s="212">
        <f t="shared" si="170"/>
        <v>10429</v>
      </c>
      <c r="BG393" s="41">
        <f t="shared" si="170"/>
        <v>0</v>
      </c>
      <c r="BH393" s="42">
        <f t="shared" si="170"/>
        <v>0</v>
      </c>
      <c r="BI393" s="42">
        <f t="shared" si="170"/>
        <v>0</v>
      </c>
      <c r="BJ393" s="42">
        <f t="shared" si="170"/>
        <v>4726</v>
      </c>
      <c r="BK393" s="42">
        <f t="shared" si="170"/>
        <v>0</v>
      </c>
      <c r="BL393" s="42">
        <f t="shared" si="170"/>
        <v>0</v>
      </c>
      <c r="BM393" s="15">
        <f t="shared" si="170"/>
        <v>590</v>
      </c>
    </row>
    <row r="394" spans="1:65" outlineLevel="2">
      <c r="A394" s="187" t="s">
        <v>22</v>
      </c>
      <c r="B394" s="188"/>
      <c r="C394" s="207">
        <f>IFERROR(SUBTOTAL(1,C362:C391),"")</f>
        <v>351928.93333333335</v>
      </c>
      <c r="D394" s="208">
        <f t="shared" ref="D394:BM394" si="171">IFERROR(SUBTOTAL(1,D362:D391),"")</f>
        <v>34.916666666666657</v>
      </c>
      <c r="E394" s="12">
        <f t="shared" si="171"/>
        <v>37.333333333333336</v>
      </c>
      <c r="F394" s="12">
        <f t="shared" si="171"/>
        <v>33.9</v>
      </c>
      <c r="G394" s="12">
        <f t="shared" si="171"/>
        <v>37.633333333333333</v>
      </c>
      <c r="H394" s="12">
        <f t="shared" si="171"/>
        <v>32.700000000000003</v>
      </c>
      <c r="I394" s="12">
        <f t="shared" si="171"/>
        <v>36.366666666666667</v>
      </c>
      <c r="J394" s="12">
        <f t="shared" si="171"/>
        <v>32.9</v>
      </c>
      <c r="K394" s="12">
        <f t="shared" si="171"/>
        <v>36.633333333333333</v>
      </c>
      <c r="L394" s="12">
        <f t="shared" si="171"/>
        <v>31.7</v>
      </c>
      <c r="M394" s="210">
        <f t="shared" si="171"/>
        <v>7.1750000000000007</v>
      </c>
      <c r="N394" s="83">
        <f t="shared" si="171"/>
        <v>7.1775000000000002</v>
      </c>
      <c r="O394" s="83">
        <f t="shared" si="171"/>
        <v>7.1325000000000003</v>
      </c>
      <c r="P394" s="83">
        <f t="shared" si="171"/>
        <v>7.1675000000000004</v>
      </c>
      <c r="Q394" s="83">
        <f t="shared" si="171"/>
        <v>7.1749999999999998</v>
      </c>
      <c r="R394" s="83">
        <f t="shared" si="171"/>
        <v>7.2050000000000001</v>
      </c>
      <c r="S394" s="83">
        <f t="shared" si="171"/>
        <v>7.1674999999999995</v>
      </c>
      <c r="T394" s="83" t="str">
        <f t="shared" si="171"/>
        <v/>
      </c>
      <c r="U394" s="83" t="str">
        <f t="shared" si="171"/>
        <v/>
      </c>
      <c r="V394" s="212" t="str">
        <f t="shared" si="171"/>
        <v/>
      </c>
      <c r="W394" s="41" t="str">
        <f t="shared" si="171"/>
        <v/>
      </c>
      <c r="X394" s="41" t="str">
        <f t="shared" si="171"/>
        <v/>
      </c>
      <c r="Y394" s="41" t="str">
        <f t="shared" si="171"/>
        <v/>
      </c>
      <c r="Z394" s="41" t="str">
        <f t="shared" si="171"/>
        <v/>
      </c>
      <c r="AA394" s="41" t="str">
        <f t="shared" si="171"/>
        <v/>
      </c>
      <c r="AB394" s="41" t="str">
        <f t="shared" si="171"/>
        <v/>
      </c>
      <c r="AC394" s="41" t="str">
        <f t="shared" si="171"/>
        <v/>
      </c>
      <c r="AD394" s="41" t="str">
        <f t="shared" si="171"/>
        <v/>
      </c>
      <c r="AE394" s="212" t="str">
        <f t="shared" si="171"/>
        <v/>
      </c>
      <c r="AF394" s="41" t="str">
        <f t="shared" si="171"/>
        <v/>
      </c>
      <c r="AG394" s="41" t="str">
        <f t="shared" si="171"/>
        <v/>
      </c>
      <c r="AH394" s="41" t="str">
        <f t="shared" si="171"/>
        <v/>
      </c>
      <c r="AI394" s="41" t="str">
        <f t="shared" si="171"/>
        <v/>
      </c>
      <c r="AJ394" s="41" t="str">
        <f t="shared" si="171"/>
        <v/>
      </c>
      <c r="AK394" s="41" t="str">
        <f t="shared" si="171"/>
        <v/>
      </c>
      <c r="AL394" s="41" t="str">
        <f t="shared" si="171"/>
        <v/>
      </c>
      <c r="AM394" s="41" t="str">
        <f t="shared" si="171"/>
        <v/>
      </c>
      <c r="AN394" s="41">
        <f t="shared" si="171"/>
        <v>29.766666666666666</v>
      </c>
      <c r="AO394" s="41">
        <f t="shared" si="171"/>
        <v>1426.6333333333334</v>
      </c>
      <c r="AP394" s="110">
        <f t="shared" si="171"/>
        <v>2.8725000000000001</v>
      </c>
      <c r="AQ394" s="111">
        <f t="shared" si="171"/>
        <v>2.2450000000000001</v>
      </c>
      <c r="AR394" s="216">
        <f t="shared" si="171"/>
        <v>78.175480677647272</v>
      </c>
      <c r="AS394" s="216">
        <f t="shared" si="171"/>
        <v>21.824519322352725</v>
      </c>
      <c r="AT394" s="113">
        <f t="shared" si="171"/>
        <v>1554.3333333333333</v>
      </c>
      <c r="AU394" s="114">
        <f t="shared" si="171"/>
        <v>1.8675000000000002</v>
      </c>
      <c r="AV394" s="115">
        <f t="shared" si="171"/>
        <v>1.125</v>
      </c>
      <c r="AW394" s="216">
        <f t="shared" si="171"/>
        <v>60.29215230416321</v>
      </c>
      <c r="AX394" s="216">
        <f t="shared" si="171"/>
        <v>39.70784769583679</v>
      </c>
      <c r="AY394" s="208">
        <f t="shared" si="171"/>
        <v>57.504149826462793</v>
      </c>
      <c r="AZ394" s="97">
        <f t="shared" si="171"/>
        <v>78.835499999999996</v>
      </c>
      <c r="BA394" s="68">
        <f t="shared" si="171"/>
        <v>60.07</v>
      </c>
      <c r="BB394" s="68" t="str">
        <f t="shared" si="171"/>
        <v/>
      </c>
      <c r="BC394" s="68" t="str">
        <f t="shared" si="171"/>
        <v/>
      </c>
      <c r="BD394" s="68" t="str">
        <f t="shared" si="171"/>
        <v/>
      </c>
      <c r="BE394" s="15" t="str">
        <f>IFERROR(SUBTOTAL(1,BE362:BE391),"")</f>
        <v/>
      </c>
      <c r="BF394" s="212">
        <f t="shared" si="171"/>
        <v>15035.666666666666</v>
      </c>
      <c r="BG394" s="41">
        <f t="shared" si="171"/>
        <v>4295.666666666667</v>
      </c>
      <c r="BH394" s="42" t="str">
        <f t="shared" si="171"/>
        <v/>
      </c>
      <c r="BI394" s="42" t="str">
        <f t="shared" si="171"/>
        <v/>
      </c>
      <c r="BJ394" s="42">
        <f t="shared" si="171"/>
        <v>6198.3</v>
      </c>
      <c r="BK394" s="42" t="str">
        <f t="shared" si="171"/>
        <v/>
      </c>
      <c r="BL394" s="42" t="str">
        <f t="shared" si="171"/>
        <v/>
      </c>
      <c r="BM394" s="15">
        <f t="shared" si="171"/>
        <v>4541.7</v>
      </c>
    </row>
    <row r="395" spans="1:65" ht="17.25" outlineLevel="1" thickBot="1">
      <c r="A395" s="224" t="s">
        <v>171</v>
      </c>
      <c r="B395" s="225"/>
      <c r="C395" s="226">
        <f>SUBTOTAL(9,C362:C391)</f>
        <v>10557868</v>
      </c>
      <c r="D395" s="227"/>
      <c r="E395" s="228"/>
      <c r="F395" s="228"/>
      <c r="G395" s="228"/>
      <c r="H395" s="228"/>
      <c r="I395" s="228"/>
      <c r="J395" s="228"/>
      <c r="K395" s="228"/>
      <c r="L395" s="228"/>
      <c r="M395" s="229"/>
      <c r="N395" s="230"/>
      <c r="O395" s="230"/>
      <c r="P395" s="230"/>
      <c r="Q395" s="230"/>
      <c r="R395" s="230"/>
      <c r="S395" s="230"/>
      <c r="T395" s="230"/>
      <c r="U395" s="230"/>
      <c r="V395" s="231"/>
      <c r="W395" s="232"/>
      <c r="X395" s="232"/>
      <c r="Y395" s="232"/>
      <c r="Z395" s="232"/>
      <c r="AA395" s="232"/>
      <c r="AB395" s="232"/>
      <c r="AC395" s="232"/>
      <c r="AD395" s="232"/>
      <c r="AE395" s="231"/>
      <c r="AF395" s="232"/>
      <c r="AG395" s="232"/>
      <c r="AH395" s="232"/>
      <c r="AI395" s="232"/>
      <c r="AJ395" s="232"/>
      <c r="AK395" s="232"/>
      <c r="AL395" s="232"/>
      <c r="AM395" s="232"/>
      <c r="AN395" s="232"/>
      <c r="AO395" s="233">
        <f>SUBTOTAL(9,AO362:AO391)</f>
        <v>42799</v>
      </c>
      <c r="AP395" s="234"/>
      <c r="AQ395" s="235"/>
      <c r="AR395" s="236"/>
      <c r="AS395" s="236"/>
      <c r="AT395" s="237">
        <f>SUBTOTAL(9,AT362:AT391)</f>
        <v>46630</v>
      </c>
      <c r="AU395" s="238"/>
      <c r="AV395" s="239"/>
      <c r="AW395" s="236"/>
      <c r="AX395" s="236"/>
      <c r="AY395" s="227"/>
      <c r="AZ395" s="240"/>
      <c r="BA395" s="241"/>
      <c r="BB395" s="241"/>
      <c r="BC395" s="241"/>
      <c r="BD395" s="241"/>
      <c r="BE395" s="242">
        <f>SUBTOTAL(9,BE362:BE391)</f>
        <v>0</v>
      </c>
      <c r="BF395" s="243">
        <f t="shared" ref="BF395:BM395" si="172">SUBTOTAL(9,BF362:BF391)</f>
        <v>451070</v>
      </c>
      <c r="BG395" s="233">
        <f t="shared" si="172"/>
        <v>128870</v>
      </c>
      <c r="BH395" s="244">
        <f t="shared" si="172"/>
        <v>0</v>
      </c>
      <c r="BI395" s="244">
        <f t="shared" si="172"/>
        <v>0</v>
      </c>
      <c r="BJ395" s="244">
        <f t="shared" si="172"/>
        <v>185949</v>
      </c>
      <c r="BK395" s="244">
        <f t="shared" si="172"/>
        <v>0</v>
      </c>
      <c r="BL395" s="244">
        <f t="shared" si="172"/>
        <v>0</v>
      </c>
      <c r="BM395" s="242">
        <f t="shared" si="172"/>
        <v>136251</v>
      </c>
    </row>
    <row r="396" spans="1:65" outlineLevel="5">
      <c r="A396" s="21">
        <f t="shared" si="168"/>
        <v>12</v>
      </c>
      <c r="B396" s="33">
        <f>B391+1</f>
        <v>44896</v>
      </c>
      <c r="C396" s="207">
        <v>372088</v>
      </c>
      <c r="D396" s="64">
        <f t="shared" ref="D396:D426" si="173">IFERROR(ROUND(AVERAGE(E396:L396),1),"")</f>
        <v>34.5</v>
      </c>
      <c r="E396" s="12">
        <v>37</v>
      </c>
      <c r="F396" s="12">
        <v>33</v>
      </c>
      <c r="G396" s="12">
        <v>38</v>
      </c>
      <c r="H396" s="12">
        <v>32</v>
      </c>
      <c r="I396" s="12">
        <v>36</v>
      </c>
      <c r="J396" s="12">
        <v>32</v>
      </c>
      <c r="K396" s="12">
        <v>37</v>
      </c>
      <c r="L396" s="12">
        <v>31</v>
      </c>
      <c r="M396" s="74">
        <f t="shared" ref="M396:M426" si="174">IFERROR(ROUND(AVERAGE(N396:U396),1),"")</f>
        <v>7.2</v>
      </c>
      <c r="N396" s="83">
        <v>7.12</v>
      </c>
      <c r="O396" s="83">
        <v>7.15</v>
      </c>
      <c r="P396" s="83">
        <v>7.22</v>
      </c>
      <c r="Q396" s="83">
        <v>7.24</v>
      </c>
      <c r="R396" s="83">
        <v>7.21</v>
      </c>
      <c r="S396" s="83">
        <v>7.16</v>
      </c>
      <c r="T396" s="83"/>
      <c r="U396" s="83"/>
      <c r="V396" s="5" t="str">
        <f t="shared" ref="V396:V426" si="175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6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31</v>
      </c>
      <c r="AO396" s="41">
        <v>1293</v>
      </c>
      <c r="AP396" s="110">
        <v>3.43</v>
      </c>
      <c r="AQ396" s="111">
        <v>2.62</v>
      </c>
      <c r="AR396" s="126">
        <f t="shared" ref="AR396:AR426" si="177">IFERROR(AQ396/AP396*100,"")</f>
        <v>76.384839650145778</v>
      </c>
      <c r="AS396" s="126">
        <f t="shared" ref="AS396:AS426" si="178">IFERROR(100-AR396,"")</f>
        <v>23.615160349854222</v>
      </c>
      <c r="AT396" s="127">
        <v>1440</v>
      </c>
      <c r="AU396" s="128">
        <v>2.1</v>
      </c>
      <c r="AV396" s="129">
        <v>1.23</v>
      </c>
      <c r="AW396" s="126">
        <f t="shared" ref="AW396:AW426" si="179">IFERROR(AV396/AU396*100,"")</f>
        <v>58.571428571428562</v>
      </c>
      <c r="AX396" s="126">
        <f t="shared" ref="AX396:AX426" si="180">IFERROR(100-AW396,"")</f>
        <v>41.428571428571438</v>
      </c>
      <c r="AY396" s="64">
        <f t="shared" ref="AY396:AY426" si="181">IFERROR((1-((AW396*AS396)/(AX396*AR396)))*100,"")</f>
        <v>56.291129244538077</v>
      </c>
      <c r="AZ396" s="97">
        <v>79.61</v>
      </c>
      <c r="BA396" s="68"/>
      <c r="BB396" s="68"/>
      <c r="BC396" s="68"/>
      <c r="BD396" s="68"/>
      <c r="BE396" s="15"/>
      <c r="BF396" s="5">
        <f t="shared" ref="BF396:BF426" si="182">IF(SUM(BG396:BM396)=0,"",SUM(BG396:BM396))</f>
        <v>19389</v>
      </c>
      <c r="BG396" s="41">
        <v>9010</v>
      </c>
      <c r="BH396" s="42"/>
      <c r="BI396" s="42"/>
      <c r="BJ396" s="42">
        <v>5469</v>
      </c>
      <c r="BK396" s="42"/>
      <c r="BL396" s="42"/>
      <c r="BM396" s="15">
        <v>4910</v>
      </c>
    </row>
    <row r="397" spans="1:65" outlineLevel="5">
      <c r="A397" s="22">
        <f t="shared" si="168"/>
        <v>12</v>
      </c>
      <c r="B397" s="9">
        <f t="shared" si="153"/>
        <v>44897</v>
      </c>
      <c r="C397" s="207">
        <v>354455</v>
      </c>
      <c r="D397" s="64">
        <f t="shared" si="173"/>
        <v>34.5</v>
      </c>
      <c r="E397" s="12">
        <v>37</v>
      </c>
      <c r="F397" s="12">
        <v>33</v>
      </c>
      <c r="G397" s="12">
        <v>38</v>
      </c>
      <c r="H397" s="12">
        <v>32</v>
      </c>
      <c r="I397" s="12">
        <v>36</v>
      </c>
      <c r="J397" s="12">
        <v>32</v>
      </c>
      <c r="K397" s="12">
        <v>37</v>
      </c>
      <c r="L397" s="12">
        <v>31</v>
      </c>
      <c r="M397" s="74" t="str">
        <f t="shared" si="174"/>
        <v/>
      </c>
      <c r="N397" s="83"/>
      <c r="O397" s="83"/>
      <c r="P397" s="83"/>
      <c r="Q397" s="83"/>
      <c r="R397" s="83"/>
      <c r="S397" s="83"/>
      <c r="T397" s="83"/>
      <c r="U397" s="83"/>
      <c r="V397" s="5" t="str">
        <f t="shared" si="175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6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31</v>
      </c>
      <c r="AO397" s="41">
        <v>1283</v>
      </c>
      <c r="AP397" s="110"/>
      <c r="AQ397" s="111"/>
      <c r="AR397" s="126" t="str">
        <f t="shared" si="177"/>
        <v/>
      </c>
      <c r="AS397" s="126" t="str">
        <f t="shared" si="178"/>
        <v/>
      </c>
      <c r="AT397" s="127">
        <v>1450</v>
      </c>
      <c r="AU397" s="128"/>
      <c r="AV397" s="129"/>
      <c r="AW397" s="126" t="str">
        <f t="shared" si="179"/>
        <v/>
      </c>
      <c r="AX397" s="126" t="str">
        <f t="shared" si="180"/>
        <v/>
      </c>
      <c r="AY397" s="64" t="str">
        <f t="shared" si="181"/>
        <v/>
      </c>
      <c r="AZ397" s="97">
        <v>78.010000000000005</v>
      </c>
      <c r="BA397" s="68"/>
      <c r="BB397" s="68"/>
      <c r="BC397" s="68"/>
      <c r="BD397" s="68"/>
      <c r="BE397" s="15"/>
      <c r="BF397" s="5">
        <f t="shared" si="182"/>
        <v>17198</v>
      </c>
      <c r="BG397" s="41">
        <v>6830</v>
      </c>
      <c r="BH397" s="42"/>
      <c r="BI397" s="42"/>
      <c r="BJ397" s="42">
        <v>5338</v>
      </c>
      <c r="BK397" s="42"/>
      <c r="BL397" s="42"/>
      <c r="BM397" s="15">
        <v>5030</v>
      </c>
    </row>
    <row r="398" spans="1:65" outlineLevel="5">
      <c r="A398" s="22">
        <f t="shared" si="168"/>
        <v>12</v>
      </c>
      <c r="B398" s="9">
        <f t="shared" si="153"/>
        <v>44898</v>
      </c>
      <c r="C398" s="207">
        <v>335748</v>
      </c>
      <c r="D398" s="64">
        <f t="shared" si="173"/>
        <v>34.799999999999997</v>
      </c>
      <c r="E398" s="12">
        <v>38</v>
      </c>
      <c r="F398" s="12">
        <v>33</v>
      </c>
      <c r="G398" s="12">
        <v>38</v>
      </c>
      <c r="H398" s="12">
        <v>32</v>
      </c>
      <c r="I398" s="12">
        <v>37</v>
      </c>
      <c r="J398" s="12">
        <v>32</v>
      </c>
      <c r="K398" s="12">
        <v>37</v>
      </c>
      <c r="L398" s="12">
        <v>31</v>
      </c>
      <c r="M398" s="74" t="str">
        <f t="shared" si="174"/>
        <v/>
      </c>
      <c r="N398" s="83"/>
      <c r="O398" s="83"/>
      <c r="P398" s="83"/>
      <c r="Q398" s="83"/>
      <c r="R398" s="83"/>
      <c r="S398" s="83"/>
      <c r="T398" s="83"/>
      <c r="U398" s="83"/>
      <c r="V398" s="5" t="str">
        <f t="shared" si="175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6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31</v>
      </c>
      <c r="AO398" s="41">
        <v>1279</v>
      </c>
      <c r="AP398" s="110"/>
      <c r="AQ398" s="111"/>
      <c r="AR398" s="126" t="str">
        <f t="shared" si="177"/>
        <v/>
      </c>
      <c r="AS398" s="126" t="str">
        <f t="shared" si="178"/>
        <v/>
      </c>
      <c r="AT398" s="127">
        <v>1440</v>
      </c>
      <c r="AU398" s="128"/>
      <c r="AV398" s="129"/>
      <c r="AW398" s="126" t="str">
        <f t="shared" si="179"/>
        <v/>
      </c>
      <c r="AX398" s="126" t="str">
        <f t="shared" si="180"/>
        <v/>
      </c>
      <c r="AY398" s="64" t="str">
        <f t="shared" si="181"/>
        <v/>
      </c>
      <c r="AZ398" s="97"/>
      <c r="BA398" s="68"/>
      <c r="BB398" s="68"/>
      <c r="BC398" s="68"/>
      <c r="BD398" s="68"/>
      <c r="BE398" s="15"/>
      <c r="BF398" s="5">
        <f t="shared" si="182"/>
        <v>15474</v>
      </c>
      <c r="BG398" s="41">
        <v>4970</v>
      </c>
      <c r="BH398" s="42"/>
      <c r="BI398" s="42"/>
      <c r="BJ398" s="42">
        <v>5584</v>
      </c>
      <c r="BK398" s="42"/>
      <c r="BL398" s="42"/>
      <c r="BM398" s="15">
        <v>4920</v>
      </c>
    </row>
    <row r="399" spans="1:65" outlineLevel="5">
      <c r="A399" s="22">
        <f t="shared" si="168"/>
        <v>12</v>
      </c>
      <c r="B399" s="9">
        <f t="shared" si="153"/>
        <v>44899</v>
      </c>
      <c r="C399" s="207">
        <v>330507</v>
      </c>
      <c r="D399" s="64">
        <f t="shared" si="173"/>
        <v>34.5</v>
      </c>
      <c r="E399" s="12">
        <v>37</v>
      </c>
      <c r="F399" s="12">
        <v>33</v>
      </c>
      <c r="G399" s="12">
        <v>38</v>
      </c>
      <c r="H399" s="12">
        <v>32</v>
      </c>
      <c r="I399" s="12">
        <v>36</v>
      </c>
      <c r="J399" s="12">
        <v>32</v>
      </c>
      <c r="K399" s="12">
        <v>37</v>
      </c>
      <c r="L399" s="12">
        <v>31</v>
      </c>
      <c r="M399" s="74" t="str">
        <f t="shared" si="174"/>
        <v/>
      </c>
      <c r="N399" s="83"/>
      <c r="O399" s="83"/>
      <c r="P399" s="83"/>
      <c r="Q399" s="83"/>
      <c r="R399" s="83"/>
      <c r="S399" s="83"/>
      <c r="T399" s="83"/>
      <c r="U399" s="83"/>
      <c r="V399" s="5" t="str">
        <f t="shared" si="175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6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31</v>
      </c>
      <c r="AO399" s="41">
        <v>1276</v>
      </c>
      <c r="AP399" s="110"/>
      <c r="AQ399" s="111"/>
      <c r="AR399" s="126" t="str">
        <f t="shared" si="177"/>
        <v/>
      </c>
      <c r="AS399" s="126" t="str">
        <f t="shared" si="178"/>
        <v/>
      </c>
      <c r="AT399" s="127">
        <v>1440</v>
      </c>
      <c r="AU399" s="128"/>
      <c r="AV399" s="129"/>
      <c r="AW399" s="126" t="str">
        <f t="shared" si="179"/>
        <v/>
      </c>
      <c r="AX399" s="126" t="str">
        <f t="shared" si="180"/>
        <v/>
      </c>
      <c r="AY399" s="64" t="str">
        <f t="shared" si="181"/>
        <v/>
      </c>
      <c r="AZ399" s="97"/>
      <c r="BA399" s="68"/>
      <c r="BB399" s="68"/>
      <c r="BC399" s="68"/>
      <c r="BD399" s="68"/>
      <c r="BE399" s="15"/>
      <c r="BF399" s="5">
        <f t="shared" si="182"/>
        <v>15488</v>
      </c>
      <c r="BG399" s="41">
        <v>4970</v>
      </c>
      <c r="BH399" s="42"/>
      <c r="BI399" s="42"/>
      <c r="BJ399" s="42">
        <v>5548</v>
      </c>
      <c r="BK399" s="42"/>
      <c r="BL399" s="42"/>
      <c r="BM399" s="15">
        <v>4970</v>
      </c>
    </row>
    <row r="400" spans="1:65" outlineLevel="5">
      <c r="A400" s="22">
        <f t="shared" si="168"/>
        <v>12</v>
      </c>
      <c r="B400" s="9">
        <f t="shared" si="153"/>
        <v>44900</v>
      </c>
      <c r="C400" s="207">
        <v>341452</v>
      </c>
      <c r="D400" s="64">
        <f t="shared" si="173"/>
        <v>34.299999999999997</v>
      </c>
      <c r="E400" s="12">
        <v>37</v>
      </c>
      <c r="F400" s="12">
        <v>33</v>
      </c>
      <c r="G400" s="12">
        <v>37</v>
      </c>
      <c r="H400" s="12">
        <v>32</v>
      </c>
      <c r="I400" s="12">
        <v>36</v>
      </c>
      <c r="J400" s="12">
        <v>32</v>
      </c>
      <c r="K400" s="12">
        <v>36</v>
      </c>
      <c r="L400" s="12">
        <v>31</v>
      </c>
      <c r="M400" s="74" t="str">
        <f t="shared" si="174"/>
        <v/>
      </c>
      <c r="N400" s="83"/>
      <c r="O400" s="83"/>
      <c r="P400" s="83"/>
      <c r="Q400" s="83"/>
      <c r="R400" s="83"/>
      <c r="S400" s="83"/>
      <c r="T400" s="83"/>
      <c r="U400" s="83"/>
      <c r="V400" s="5" t="str">
        <f t="shared" si="175"/>
        <v/>
      </c>
      <c r="W400" s="41"/>
      <c r="X400" s="41"/>
      <c r="Y400" s="41"/>
      <c r="Z400" s="41"/>
      <c r="AA400" s="41"/>
      <c r="AB400" s="41"/>
      <c r="AC400" s="41"/>
      <c r="AD400" s="41"/>
      <c r="AE400" s="5" t="str">
        <f t="shared" si="176"/>
        <v/>
      </c>
      <c r="AF400" s="41"/>
      <c r="AG400" s="41"/>
      <c r="AH400" s="41"/>
      <c r="AI400" s="41"/>
      <c r="AJ400" s="41"/>
      <c r="AK400" s="41"/>
      <c r="AL400" s="41"/>
      <c r="AM400" s="41"/>
      <c r="AN400" s="41">
        <v>31</v>
      </c>
      <c r="AO400" s="41">
        <v>1297</v>
      </c>
      <c r="AP400" s="110"/>
      <c r="AQ400" s="111"/>
      <c r="AR400" s="126" t="str">
        <f t="shared" si="177"/>
        <v/>
      </c>
      <c r="AS400" s="126" t="str">
        <f t="shared" si="178"/>
        <v/>
      </c>
      <c r="AT400" s="127">
        <v>1440</v>
      </c>
      <c r="AU400" s="128"/>
      <c r="AV400" s="129"/>
      <c r="AW400" s="126" t="str">
        <f t="shared" si="179"/>
        <v/>
      </c>
      <c r="AX400" s="126" t="str">
        <f t="shared" si="180"/>
        <v/>
      </c>
      <c r="AY400" s="64" t="str">
        <f t="shared" si="181"/>
        <v/>
      </c>
      <c r="AZ400" s="97">
        <v>80.12</v>
      </c>
      <c r="BA400" s="68"/>
      <c r="BB400" s="68"/>
      <c r="BC400" s="68"/>
      <c r="BD400" s="68"/>
      <c r="BE400" s="15"/>
      <c r="BF400" s="5">
        <f t="shared" si="182"/>
        <v>15332</v>
      </c>
      <c r="BG400" s="41">
        <v>4930</v>
      </c>
      <c r="BH400" s="42"/>
      <c r="BI400" s="42"/>
      <c r="BJ400" s="42">
        <v>5482</v>
      </c>
      <c r="BK400" s="42"/>
      <c r="BL400" s="42"/>
      <c r="BM400" s="15">
        <v>4920</v>
      </c>
    </row>
    <row r="401" spans="1:65" outlineLevel="5">
      <c r="A401" s="22">
        <f t="shared" si="168"/>
        <v>12</v>
      </c>
      <c r="B401" s="9">
        <f t="shared" si="153"/>
        <v>44901</v>
      </c>
      <c r="C401" s="207">
        <v>354854</v>
      </c>
      <c r="D401" s="64">
        <f t="shared" si="173"/>
        <v>34.299999999999997</v>
      </c>
      <c r="E401" s="12">
        <v>37</v>
      </c>
      <c r="F401" s="12">
        <v>33</v>
      </c>
      <c r="G401" s="12">
        <v>37</v>
      </c>
      <c r="H401" s="12">
        <v>32</v>
      </c>
      <c r="I401" s="12">
        <v>36</v>
      </c>
      <c r="J401" s="12">
        <v>32</v>
      </c>
      <c r="K401" s="12">
        <v>36</v>
      </c>
      <c r="L401" s="12">
        <v>31</v>
      </c>
      <c r="M401" s="74" t="str">
        <f t="shared" si="174"/>
        <v/>
      </c>
      <c r="N401" s="83"/>
      <c r="O401" s="83"/>
      <c r="P401" s="83"/>
      <c r="Q401" s="83"/>
      <c r="R401" s="83"/>
      <c r="S401" s="83"/>
      <c r="T401" s="83"/>
      <c r="U401" s="83"/>
      <c r="V401" s="5" t="str">
        <f t="shared" si="175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6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32</v>
      </c>
      <c r="AO401" s="41">
        <v>1238</v>
      </c>
      <c r="AP401" s="110"/>
      <c r="AQ401" s="111"/>
      <c r="AR401" s="126" t="str">
        <f t="shared" si="177"/>
        <v/>
      </c>
      <c r="AS401" s="126" t="str">
        <f t="shared" si="178"/>
        <v/>
      </c>
      <c r="AT401" s="127">
        <v>1320</v>
      </c>
      <c r="AU401" s="128"/>
      <c r="AV401" s="129"/>
      <c r="AW401" s="126" t="str">
        <f t="shared" si="179"/>
        <v/>
      </c>
      <c r="AX401" s="126" t="str">
        <f t="shared" si="180"/>
        <v/>
      </c>
      <c r="AY401" s="64" t="str">
        <f t="shared" si="181"/>
        <v/>
      </c>
      <c r="AZ401" s="97">
        <v>79.84</v>
      </c>
      <c r="BA401" s="68"/>
      <c r="BB401" s="68"/>
      <c r="BC401" s="68"/>
      <c r="BD401" s="68"/>
      <c r="BE401" s="15"/>
      <c r="BF401" s="5">
        <f t="shared" si="182"/>
        <v>15435</v>
      </c>
      <c r="BG401" s="41">
        <v>5090</v>
      </c>
      <c r="BH401" s="42"/>
      <c r="BI401" s="42"/>
      <c r="BJ401" s="42">
        <v>5575</v>
      </c>
      <c r="BK401" s="42"/>
      <c r="BL401" s="42"/>
      <c r="BM401" s="15">
        <v>4770</v>
      </c>
    </row>
    <row r="402" spans="1:65" outlineLevel="5">
      <c r="A402" s="22">
        <f t="shared" si="168"/>
        <v>12</v>
      </c>
      <c r="B402" s="9">
        <f t="shared" si="153"/>
        <v>44902</v>
      </c>
      <c r="C402" s="207">
        <v>375492</v>
      </c>
      <c r="D402" s="64">
        <f t="shared" si="173"/>
        <v>34.299999999999997</v>
      </c>
      <c r="E402" s="12">
        <v>37</v>
      </c>
      <c r="F402" s="12">
        <v>33</v>
      </c>
      <c r="G402" s="12">
        <v>37</v>
      </c>
      <c r="H402" s="12">
        <v>32</v>
      </c>
      <c r="I402" s="12">
        <v>36</v>
      </c>
      <c r="J402" s="12">
        <v>32</v>
      </c>
      <c r="K402" s="12">
        <v>36</v>
      </c>
      <c r="L402" s="12">
        <v>31</v>
      </c>
      <c r="M402" s="74" t="str">
        <f t="shared" si="174"/>
        <v/>
      </c>
      <c r="N402" s="83"/>
      <c r="O402" s="83"/>
      <c r="P402" s="83"/>
      <c r="Q402" s="83"/>
      <c r="R402" s="83"/>
      <c r="S402" s="83"/>
      <c r="T402" s="83"/>
      <c r="U402" s="83"/>
      <c r="V402" s="5" t="str">
        <f t="shared" si="175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6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32</v>
      </c>
      <c r="AO402" s="41">
        <v>1236</v>
      </c>
      <c r="AP402" s="110"/>
      <c r="AQ402" s="111"/>
      <c r="AR402" s="126" t="str">
        <f t="shared" si="177"/>
        <v/>
      </c>
      <c r="AS402" s="126" t="str">
        <f t="shared" si="178"/>
        <v/>
      </c>
      <c r="AT402" s="127">
        <v>1300</v>
      </c>
      <c r="AU402" s="128"/>
      <c r="AV402" s="129"/>
      <c r="AW402" s="126" t="str">
        <f t="shared" si="179"/>
        <v/>
      </c>
      <c r="AX402" s="126" t="str">
        <f t="shared" si="180"/>
        <v/>
      </c>
      <c r="AY402" s="64" t="str">
        <f t="shared" si="181"/>
        <v/>
      </c>
      <c r="AZ402" s="97">
        <v>79.56</v>
      </c>
      <c r="BA402" s="68"/>
      <c r="BB402" s="68"/>
      <c r="BC402" s="68"/>
      <c r="BD402" s="68"/>
      <c r="BE402" s="15"/>
      <c r="BF402" s="5">
        <f t="shared" si="182"/>
        <v>16277</v>
      </c>
      <c r="BG402" s="41">
        <v>6430</v>
      </c>
      <c r="BH402" s="42"/>
      <c r="BI402" s="42"/>
      <c r="BJ402" s="42">
        <v>4647</v>
      </c>
      <c r="BK402" s="42"/>
      <c r="BL402" s="42"/>
      <c r="BM402" s="15">
        <v>5200</v>
      </c>
    </row>
    <row r="403" spans="1:65" outlineLevel="5">
      <c r="A403" s="22">
        <f t="shared" si="168"/>
        <v>12</v>
      </c>
      <c r="B403" s="9">
        <f t="shared" si="153"/>
        <v>44903</v>
      </c>
      <c r="C403" s="207">
        <v>340921</v>
      </c>
      <c r="D403" s="64">
        <f t="shared" si="173"/>
        <v>34.299999999999997</v>
      </c>
      <c r="E403" s="12">
        <v>37</v>
      </c>
      <c r="F403" s="12">
        <v>33</v>
      </c>
      <c r="G403" s="12">
        <v>37</v>
      </c>
      <c r="H403" s="12">
        <v>32</v>
      </c>
      <c r="I403" s="12">
        <v>36</v>
      </c>
      <c r="J403" s="12">
        <v>32</v>
      </c>
      <c r="K403" s="12">
        <v>36</v>
      </c>
      <c r="L403" s="12">
        <v>31</v>
      </c>
      <c r="M403" s="74">
        <f t="shared" si="174"/>
        <v>7.2</v>
      </c>
      <c r="N403" s="83">
        <v>7.19</v>
      </c>
      <c r="O403" s="83">
        <v>7.1</v>
      </c>
      <c r="P403" s="83">
        <v>7.15</v>
      </c>
      <c r="Q403" s="83">
        <v>7.24</v>
      </c>
      <c r="R403" s="83">
        <v>7.13</v>
      </c>
      <c r="S403" s="83">
        <v>7.22</v>
      </c>
      <c r="T403" s="83"/>
      <c r="U403" s="83"/>
      <c r="V403" s="5" t="str">
        <f t="shared" si="175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6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37</v>
      </c>
      <c r="AO403" s="41">
        <v>1083</v>
      </c>
      <c r="AP403" s="110">
        <v>3.7</v>
      </c>
      <c r="AQ403" s="111">
        <v>3</v>
      </c>
      <c r="AR403" s="126">
        <f t="shared" si="177"/>
        <v>81.081081081081081</v>
      </c>
      <c r="AS403" s="126">
        <f t="shared" si="178"/>
        <v>18.918918918918919</v>
      </c>
      <c r="AT403" s="127">
        <v>1080</v>
      </c>
      <c r="AU403" s="128">
        <v>2.14</v>
      </c>
      <c r="AV403" s="129">
        <v>1.4</v>
      </c>
      <c r="AW403" s="126">
        <f t="shared" si="179"/>
        <v>65.420560747663544</v>
      </c>
      <c r="AX403" s="126">
        <f t="shared" si="180"/>
        <v>34.579439252336456</v>
      </c>
      <c r="AY403" s="64">
        <f t="shared" si="181"/>
        <v>55.855855855855864</v>
      </c>
      <c r="AZ403" s="97">
        <v>78.53</v>
      </c>
      <c r="BA403" s="68"/>
      <c r="BB403" s="68"/>
      <c r="BC403" s="68"/>
      <c r="BD403" s="68"/>
      <c r="BE403" s="15"/>
      <c r="BF403" s="5">
        <f t="shared" si="182"/>
        <v>15645</v>
      </c>
      <c r="BG403" s="41">
        <v>5590</v>
      </c>
      <c r="BH403" s="42"/>
      <c r="BI403" s="42"/>
      <c r="BJ403" s="42">
        <v>5425</v>
      </c>
      <c r="BK403" s="42"/>
      <c r="BL403" s="42"/>
      <c r="BM403" s="15">
        <v>4630</v>
      </c>
    </row>
    <row r="404" spans="1:65" outlineLevel="5">
      <c r="A404" s="22">
        <f t="shared" si="168"/>
        <v>12</v>
      </c>
      <c r="B404" s="9">
        <f t="shared" si="153"/>
        <v>44904</v>
      </c>
      <c r="C404" s="207">
        <v>335947</v>
      </c>
      <c r="D404" s="64">
        <f t="shared" si="173"/>
        <v>34.299999999999997</v>
      </c>
      <c r="E404" s="12">
        <v>37</v>
      </c>
      <c r="F404" s="12">
        <v>33</v>
      </c>
      <c r="G404" s="12">
        <v>37</v>
      </c>
      <c r="H404" s="12">
        <v>32</v>
      </c>
      <c r="I404" s="12">
        <v>36</v>
      </c>
      <c r="J404" s="12">
        <v>32</v>
      </c>
      <c r="K404" s="12">
        <v>36</v>
      </c>
      <c r="L404" s="12">
        <v>31</v>
      </c>
      <c r="M404" s="74" t="str">
        <f t="shared" si="174"/>
        <v/>
      </c>
      <c r="N404" s="83"/>
      <c r="O404" s="83"/>
      <c r="P404" s="83"/>
      <c r="Q404" s="83"/>
      <c r="R404" s="83"/>
      <c r="S404" s="83"/>
      <c r="T404" s="83"/>
      <c r="U404" s="83"/>
      <c r="V404" s="5" t="str">
        <f t="shared" si="175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6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35</v>
      </c>
      <c r="AO404" s="41">
        <v>1145</v>
      </c>
      <c r="AP404" s="110"/>
      <c r="AQ404" s="111"/>
      <c r="AR404" s="126" t="str">
        <f t="shared" si="177"/>
        <v/>
      </c>
      <c r="AS404" s="126" t="str">
        <f t="shared" si="178"/>
        <v/>
      </c>
      <c r="AT404" s="127">
        <v>1150</v>
      </c>
      <c r="AU404" s="128"/>
      <c r="AV404" s="129"/>
      <c r="AW404" s="126" t="str">
        <f t="shared" si="179"/>
        <v/>
      </c>
      <c r="AX404" s="126" t="str">
        <f t="shared" si="180"/>
        <v/>
      </c>
      <c r="AY404" s="64" t="str">
        <f t="shared" si="181"/>
        <v/>
      </c>
      <c r="AZ404" s="97">
        <v>78.22</v>
      </c>
      <c r="BA404" s="68"/>
      <c r="BB404" s="68"/>
      <c r="BC404" s="68"/>
      <c r="BD404" s="68"/>
      <c r="BE404" s="15"/>
      <c r="BF404" s="5">
        <f t="shared" si="182"/>
        <v>17500</v>
      </c>
      <c r="BG404" s="41">
        <v>6900</v>
      </c>
      <c r="BH404" s="42"/>
      <c r="BI404" s="42"/>
      <c r="BJ404" s="42">
        <v>5650</v>
      </c>
      <c r="BK404" s="42"/>
      <c r="BL404" s="42"/>
      <c r="BM404" s="15">
        <v>4950</v>
      </c>
    </row>
    <row r="405" spans="1:65" outlineLevel="5">
      <c r="A405" s="22">
        <f t="shared" si="168"/>
        <v>12</v>
      </c>
      <c r="B405" s="9">
        <f t="shared" si="153"/>
        <v>44905</v>
      </c>
      <c r="C405" s="207">
        <v>372952</v>
      </c>
      <c r="D405" s="64">
        <f t="shared" si="173"/>
        <v>34.299999999999997</v>
      </c>
      <c r="E405" s="12">
        <v>37</v>
      </c>
      <c r="F405" s="12">
        <v>33</v>
      </c>
      <c r="G405" s="12">
        <v>37</v>
      </c>
      <c r="H405" s="12">
        <v>32</v>
      </c>
      <c r="I405" s="12">
        <v>36</v>
      </c>
      <c r="J405" s="12">
        <v>32</v>
      </c>
      <c r="K405" s="12">
        <v>36</v>
      </c>
      <c r="L405" s="12">
        <v>31</v>
      </c>
      <c r="M405" s="74" t="str">
        <f t="shared" si="174"/>
        <v/>
      </c>
      <c r="N405" s="83"/>
      <c r="O405" s="83"/>
      <c r="P405" s="83"/>
      <c r="Q405" s="83"/>
      <c r="R405" s="83"/>
      <c r="S405" s="83"/>
      <c r="T405" s="83"/>
      <c r="U405" s="83"/>
      <c r="V405" s="5" t="str">
        <f t="shared" si="175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6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33</v>
      </c>
      <c r="AO405" s="41">
        <v>1220</v>
      </c>
      <c r="AP405" s="110"/>
      <c r="AQ405" s="111"/>
      <c r="AR405" s="126" t="str">
        <f t="shared" si="177"/>
        <v/>
      </c>
      <c r="AS405" s="126" t="str">
        <f t="shared" si="178"/>
        <v/>
      </c>
      <c r="AT405" s="127">
        <v>1440</v>
      </c>
      <c r="AU405" s="128"/>
      <c r="AV405" s="129"/>
      <c r="AW405" s="126" t="str">
        <f t="shared" si="179"/>
        <v/>
      </c>
      <c r="AX405" s="126" t="str">
        <f t="shared" si="180"/>
        <v/>
      </c>
      <c r="AY405" s="64" t="str">
        <f t="shared" si="181"/>
        <v/>
      </c>
      <c r="AZ405" s="97"/>
      <c r="BA405" s="68"/>
      <c r="BB405" s="68"/>
      <c r="BC405" s="68"/>
      <c r="BD405" s="68"/>
      <c r="BE405" s="15"/>
      <c r="BF405" s="5">
        <f t="shared" si="182"/>
        <v>16540</v>
      </c>
      <c r="BG405" s="41">
        <v>5860</v>
      </c>
      <c r="BH405" s="42"/>
      <c r="BI405" s="42"/>
      <c r="BJ405" s="42">
        <v>5670</v>
      </c>
      <c r="BK405" s="42"/>
      <c r="BL405" s="42"/>
      <c r="BM405" s="15">
        <v>5010</v>
      </c>
    </row>
    <row r="406" spans="1:65" outlineLevel="5">
      <c r="A406" s="22">
        <f t="shared" si="168"/>
        <v>12</v>
      </c>
      <c r="B406" s="9">
        <f t="shared" si="153"/>
        <v>44906</v>
      </c>
      <c r="C406" s="207">
        <v>314476</v>
      </c>
      <c r="D406" s="64">
        <f t="shared" si="173"/>
        <v>34</v>
      </c>
      <c r="E406" s="12">
        <v>37</v>
      </c>
      <c r="F406" s="12">
        <v>33</v>
      </c>
      <c r="G406" s="12">
        <v>36</v>
      </c>
      <c r="H406" s="12">
        <v>32</v>
      </c>
      <c r="I406" s="12">
        <v>36</v>
      </c>
      <c r="J406" s="12">
        <v>32</v>
      </c>
      <c r="K406" s="12">
        <v>35</v>
      </c>
      <c r="L406" s="12">
        <v>31</v>
      </c>
      <c r="M406" s="74" t="str">
        <f t="shared" si="174"/>
        <v/>
      </c>
      <c r="N406" s="83"/>
      <c r="O406" s="83"/>
      <c r="P406" s="83"/>
      <c r="Q406" s="83"/>
      <c r="R406" s="83"/>
      <c r="S406" s="83"/>
      <c r="T406" s="83"/>
      <c r="U406" s="83"/>
      <c r="V406" s="5" t="str">
        <f t="shared" si="175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6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33</v>
      </c>
      <c r="AO406" s="41">
        <v>1199</v>
      </c>
      <c r="AP406" s="110"/>
      <c r="AQ406" s="111"/>
      <c r="AR406" s="126" t="str">
        <f t="shared" si="177"/>
        <v/>
      </c>
      <c r="AS406" s="126" t="str">
        <f t="shared" si="178"/>
        <v/>
      </c>
      <c r="AT406" s="127">
        <v>1450</v>
      </c>
      <c r="AU406" s="128"/>
      <c r="AV406" s="129"/>
      <c r="AW406" s="126" t="str">
        <f t="shared" si="179"/>
        <v/>
      </c>
      <c r="AX406" s="126" t="str">
        <f t="shared" si="180"/>
        <v/>
      </c>
      <c r="AY406" s="64" t="str">
        <f t="shared" si="181"/>
        <v/>
      </c>
      <c r="AZ406" s="97"/>
      <c r="BA406" s="68"/>
      <c r="BB406" s="68"/>
      <c r="BC406" s="68"/>
      <c r="BD406" s="68"/>
      <c r="BE406" s="15"/>
      <c r="BF406" s="5">
        <f t="shared" si="182"/>
        <v>18244</v>
      </c>
      <c r="BG406" s="41">
        <v>7630</v>
      </c>
      <c r="BH406" s="42"/>
      <c r="BI406" s="42"/>
      <c r="BJ406" s="42">
        <v>5624</v>
      </c>
      <c r="BK406" s="42"/>
      <c r="BL406" s="42"/>
      <c r="BM406" s="15">
        <v>4990</v>
      </c>
    </row>
    <row r="407" spans="1:65" outlineLevel="5">
      <c r="A407" s="22">
        <f t="shared" si="168"/>
        <v>12</v>
      </c>
      <c r="B407" s="9">
        <f t="shared" si="153"/>
        <v>44907</v>
      </c>
      <c r="C407" s="207">
        <v>334433</v>
      </c>
      <c r="D407" s="64">
        <f t="shared" si="173"/>
        <v>34.299999999999997</v>
      </c>
      <c r="E407" s="12">
        <v>37</v>
      </c>
      <c r="F407" s="12">
        <v>33</v>
      </c>
      <c r="G407" s="12">
        <v>37</v>
      </c>
      <c r="H407" s="12">
        <v>32</v>
      </c>
      <c r="I407" s="12">
        <v>36</v>
      </c>
      <c r="J407" s="12">
        <v>32</v>
      </c>
      <c r="K407" s="12">
        <v>36</v>
      </c>
      <c r="L407" s="12">
        <v>31</v>
      </c>
      <c r="M407" s="74" t="str">
        <f t="shared" si="174"/>
        <v/>
      </c>
      <c r="N407" s="83"/>
      <c r="O407" s="83"/>
      <c r="P407" s="83"/>
      <c r="Q407" s="83"/>
      <c r="R407" s="83"/>
      <c r="S407" s="83"/>
      <c r="T407" s="83"/>
      <c r="U407" s="83"/>
      <c r="V407" s="5" t="str">
        <f t="shared" si="175"/>
        <v/>
      </c>
      <c r="W407" s="41"/>
      <c r="X407" s="41"/>
      <c r="Y407" s="41"/>
      <c r="Z407" s="41"/>
      <c r="AA407" s="41"/>
      <c r="AB407" s="41"/>
      <c r="AC407" s="41"/>
      <c r="AD407" s="41"/>
      <c r="AE407" s="5" t="str">
        <f t="shared" si="176"/>
        <v/>
      </c>
      <c r="AF407" s="41"/>
      <c r="AG407" s="41"/>
      <c r="AH407" s="41"/>
      <c r="AI407" s="41"/>
      <c r="AJ407" s="41"/>
      <c r="AK407" s="41"/>
      <c r="AL407" s="41"/>
      <c r="AM407" s="41"/>
      <c r="AN407" s="41">
        <v>29</v>
      </c>
      <c r="AO407" s="41">
        <v>1360</v>
      </c>
      <c r="AP407" s="110"/>
      <c r="AQ407" s="111"/>
      <c r="AR407" s="126" t="str">
        <f t="shared" si="177"/>
        <v/>
      </c>
      <c r="AS407" s="126" t="str">
        <f t="shared" si="178"/>
        <v/>
      </c>
      <c r="AT407" s="127">
        <v>1650</v>
      </c>
      <c r="AU407" s="128"/>
      <c r="AV407" s="129"/>
      <c r="AW407" s="126" t="str">
        <f t="shared" si="179"/>
        <v/>
      </c>
      <c r="AX407" s="126" t="str">
        <f t="shared" si="180"/>
        <v/>
      </c>
      <c r="AY407" s="64" t="str">
        <f t="shared" si="181"/>
        <v/>
      </c>
      <c r="AZ407" s="97">
        <v>78.959999999999994</v>
      </c>
      <c r="BA407" s="68"/>
      <c r="BB407" s="68"/>
      <c r="BC407" s="68"/>
      <c r="BD407" s="68"/>
      <c r="BE407" s="15"/>
      <c r="BF407" s="5">
        <f t="shared" si="182"/>
        <v>17937</v>
      </c>
      <c r="BG407" s="41">
        <v>7250</v>
      </c>
      <c r="BH407" s="42"/>
      <c r="BI407" s="42"/>
      <c r="BJ407" s="42">
        <v>5657</v>
      </c>
      <c r="BK407" s="42"/>
      <c r="BL407" s="42"/>
      <c r="BM407" s="15">
        <v>5030</v>
      </c>
    </row>
    <row r="408" spans="1:65" outlineLevel="5">
      <c r="A408" s="22">
        <f t="shared" si="168"/>
        <v>12</v>
      </c>
      <c r="B408" s="9">
        <f t="shared" si="153"/>
        <v>44908</v>
      </c>
      <c r="C408" s="207">
        <v>344522</v>
      </c>
      <c r="D408" s="64">
        <f t="shared" si="173"/>
        <v>34.5</v>
      </c>
      <c r="E408" s="12">
        <v>38</v>
      </c>
      <c r="F408" s="12">
        <v>33</v>
      </c>
      <c r="G408" s="12">
        <v>37</v>
      </c>
      <c r="H408" s="12">
        <v>32</v>
      </c>
      <c r="I408" s="12">
        <v>37</v>
      </c>
      <c r="J408" s="12">
        <v>32</v>
      </c>
      <c r="K408" s="12">
        <v>36</v>
      </c>
      <c r="L408" s="12">
        <v>31</v>
      </c>
      <c r="M408" s="74" t="str">
        <f t="shared" si="174"/>
        <v/>
      </c>
      <c r="N408" s="83"/>
      <c r="O408" s="83"/>
      <c r="P408" s="83"/>
      <c r="Q408" s="83"/>
      <c r="R408" s="83"/>
      <c r="S408" s="83"/>
      <c r="T408" s="83"/>
      <c r="U408" s="83"/>
      <c r="V408" s="5" t="str">
        <f t="shared" si="175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6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30</v>
      </c>
      <c r="AO408" s="41">
        <v>1326</v>
      </c>
      <c r="AP408" s="110"/>
      <c r="AQ408" s="111"/>
      <c r="AR408" s="126" t="str">
        <f t="shared" si="177"/>
        <v/>
      </c>
      <c r="AS408" s="126" t="str">
        <f t="shared" si="178"/>
        <v/>
      </c>
      <c r="AT408" s="127">
        <v>1440</v>
      </c>
      <c r="AU408" s="128"/>
      <c r="AV408" s="129"/>
      <c r="AW408" s="126" t="str">
        <f t="shared" si="179"/>
        <v/>
      </c>
      <c r="AX408" s="126" t="str">
        <f t="shared" si="180"/>
        <v/>
      </c>
      <c r="AY408" s="64" t="str">
        <f t="shared" si="181"/>
        <v/>
      </c>
      <c r="AZ408" s="97">
        <v>78.62</v>
      </c>
      <c r="BA408" s="68"/>
      <c r="BB408" s="68"/>
      <c r="BC408" s="68"/>
      <c r="BD408" s="68"/>
      <c r="BE408" s="15"/>
      <c r="BF408" s="5">
        <f t="shared" si="182"/>
        <v>18675</v>
      </c>
      <c r="BG408" s="41">
        <v>8240</v>
      </c>
      <c r="BH408" s="42"/>
      <c r="BI408" s="42"/>
      <c r="BJ408" s="42">
        <v>5635</v>
      </c>
      <c r="BK408" s="42"/>
      <c r="BL408" s="42"/>
      <c r="BM408" s="15">
        <v>4800</v>
      </c>
    </row>
    <row r="409" spans="1:65" outlineLevel="5">
      <c r="A409" s="22">
        <f t="shared" si="168"/>
        <v>12</v>
      </c>
      <c r="B409" s="9">
        <f t="shared" si="153"/>
        <v>44909</v>
      </c>
      <c r="C409" s="207">
        <v>334828</v>
      </c>
      <c r="D409" s="64">
        <f t="shared" si="173"/>
        <v>34.299999999999997</v>
      </c>
      <c r="E409" s="12">
        <v>37</v>
      </c>
      <c r="F409" s="12">
        <v>33</v>
      </c>
      <c r="G409" s="12">
        <v>37</v>
      </c>
      <c r="H409" s="12">
        <v>32</v>
      </c>
      <c r="I409" s="12">
        <v>36</v>
      </c>
      <c r="J409" s="12">
        <v>32</v>
      </c>
      <c r="K409" s="12">
        <v>36</v>
      </c>
      <c r="L409" s="12">
        <v>31</v>
      </c>
      <c r="M409" s="74" t="str">
        <f t="shared" si="174"/>
        <v/>
      </c>
      <c r="N409" s="83"/>
      <c r="O409" s="83"/>
      <c r="P409" s="83"/>
      <c r="Q409" s="83"/>
      <c r="R409" s="83"/>
      <c r="S409" s="83"/>
      <c r="T409" s="83"/>
      <c r="U409" s="83"/>
      <c r="V409" s="5" t="str">
        <f t="shared" si="175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6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32</v>
      </c>
      <c r="AO409" s="41">
        <v>1233</v>
      </c>
      <c r="AP409" s="110"/>
      <c r="AQ409" s="111"/>
      <c r="AR409" s="126" t="str">
        <f t="shared" si="177"/>
        <v/>
      </c>
      <c r="AS409" s="126" t="str">
        <f t="shared" si="178"/>
        <v/>
      </c>
      <c r="AT409" s="127">
        <v>1340</v>
      </c>
      <c r="AU409" s="128"/>
      <c r="AV409" s="129"/>
      <c r="AW409" s="126" t="str">
        <f t="shared" si="179"/>
        <v/>
      </c>
      <c r="AX409" s="126" t="str">
        <f t="shared" si="180"/>
        <v/>
      </c>
      <c r="AY409" s="64" t="str">
        <f t="shared" si="181"/>
        <v/>
      </c>
      <c r="AZ409" s="97">
        <v>79.11</v>
      </c>
      <c r="BA409" s="68"/>
      <c r="BB409" s="68"/>
      <c r="BC409" s="68"/>
      <c r="BD409" s="68"/>
      <c r="BE409" s="15"/>
      <c r="BF409" s="5">
        <f t="shared" si="182"/>
        <v>17737</v>
      </c>
      <c r="BG409" s="41">
        <v>7570</v>
      </c>
      <c r="BH409" s="42"/>
      <c r="BI409" s="42"/>
      <c r="BJ409" s="42">
        <v>5457</v>
      </c>
      <c r="BK409" s="42"/>
      <c r="BL409" s="42"/>
      <c r="BM409" s="15">
        <v>4710</v>
      </c>
    </row>
    <row r="410" spans="1:65" outlineLevel="5">
      <c r="A410" s="22">
        <f t="shared" si="168"/>
        <v>12</v>
      </c>
      <c r="B410" s="9">
        <f t="shared" si="153"/>
        <v>44910</v>
      </c>
      <c r="C410" s="207">
        <v>327137</v>
      </c>
      <c r="D410" s="64">
        <f t="shared" si="173"/>
        <v>34.299999999999997</v>
      </c>
      <c r="E410" s="12">
        <v>37</v>
      </c>
      <c r="F410" s="12">
        <v>33</v>
      </c>
      <c r="G410" s="12">
        <v>37</v>
      </c>
      <c r="H410" s="12">
        <v>32</v>
      </c>
      <c r="I410" s="12">
        <v>36</v>
      </c>
      <c r="J410" s="12">
        <v>32</v>
      </c>
      <c r="K410" s="12">
        <v>36</v>
      </c>
      <c r="L410" s="12">
        <v>31</v>
      </c>
      <c r="M410" s="74">
        <f t="shared" si="174"/>
        <v>7.2</v>
      </c>
      <c r="N410" s="83">
        <v>7.15</v>
      </c>
      <c r="O410" s="83">
        <v>7.26</v>
      </c>
      <c r="P410" s="83">
        <v>7.32</v>
      </c>
      <c r="Q410" s="83">
        <v>7.18</v>
      </c>
      <c r="R410" s="83">
        <v>7.26</v>
      </c>
      <c r="S410" s="83">
        <v>7.29</v>
      </c>
      <c r="T410" s="83"/>
      <c r="U410" s="83"/>
      <c r="V410" s="5" t="str">
        <f t="shared" si="175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6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32</v>
      </c>
      <c r="AO410" s="41">
        <v>1248</v>
      </c>
      <c r="AP410" s="110">
        <v>4.03</v>
      </c>
      <c r="AQ410" s="111">
        <v>3.25</v>
      </c>
      <c r="AR410" s="126">
        <f t="shared" si="177"/>
        <v>80.645161290322577</v>
      </c>
      <c r="AS410" s="126">
        <f t="shared" si="178"/>
        <v>19.354838709677423</v>
      </c>
      <c r="AT410" s="127">
        <v>1350</v>
      </c>
      <c r="AU410" s="128">
        <v>2.15</v>
      </c>
      <c r="AV410" s="129">
        <v>1.35</v>
      </c>
      <c r="AW410" s="126">
        <f t="shared" si="179"/>
        <v>62.790697674418617</v>
      </c>
      <c r="AX410" s="126">
        <f t="shared" si="180"/>
        <v>37.209302325581383</v>
      </c>
      <c r="AY410" s="64">
        <f t="shared" si="181"/>
        <v>59.499999999999972</v>
      </c>
      <c r="AZ410" s="97">
        <v>76.22</v>
      </c>
      <c r="BA410" s="68"/>
      <c r="BB410" s="68"/>
      <c r="BC410" s="68"/>
      <c r="BD410" s="68"/>
      <c r="BE410" s="15"/>
      <c r="BF410" s="5">
        <f t="shared" si="182"/>
        <v>17775</v>
      </c>
      <c r="BG410" s="41">
        <v>7160</v>
      </c>
      <c r="BH410" s="42"/>
      <c r="BI410" s="42"/>
      <c r="BJ410" s="42">
        <v>5495</v>
      </c>
      <c r="BK410" s="42"/>
      <c r="BL410" s="42"/>
      <c r="BM410" s="15">
        <v>5120</v>
      </c>
    </row>
    <row r="411" spans="1:65" outlineLevel="5">
      <c r="A411" s="22">
        <f t="shared" si="168"/>
        <v>12</v>
      </c>
      <c r="B411" s="9">
        <f t="shared" si="153"/>
        <v>44911</v>
      </c>
      <c r="C411" s="207">
        <v>316344</v>
      </c>
      <c r="D411" s="64">
        <f t="shared" si="173"/>
        <v>34.299999999999997</v>
      </c>
      <c r="E411" s="12">
        <v>37</v>
      </c>
      <c r="F411" s="12">
        <v>33</v>
      </c>
      <c r="G411" s="12">
        <v>37</v>
      </c>
      <c r="H411" s="12">
        <v>32</v>
      </c>
      <c r="I411" s="12">
        <v>36</v>
      </c>
      <c r="J411" s="12">
        <v>32</v>
      </c>
      <c r="K411" s="12">
        <v>36</v>
      </c>
      <c r="L411" s="12">
        <v>31</v>
      </c>
      <c r="M411" s="74" t="str">
        <f t="shared" si="174"/>
        <v/>
      </c>
      <c r="N411" s="83"/>
      <c r="O411" s="83"/>
      <c r="P411" s="83"/>
      <c r="Q411" s="83"/>
      <c r="R411" s="83"/>
      <c r="S411" s="83"/>
      <c r="T411" s="83"/>
      <c r="U411" s="83"/>
      <c r="V411" s="5" t="str">
        <f t="shared" si="175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6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39</v>
      </c>
      <c r="AO411" s="41">
        <v>1020</v>
      </c>
      <c r="AP411" s="110"/>
      <c r="AQ411" s="111"/>
      <c r="AR411" s="126" t="str">
        <f t="shared" si="177"/>
        <v/>
      </c>
      <c r="AS411" s="126" t="str">
        <f t="shared" si="178"/>
        <v/>
      </c>
      <c r="AT411" s="127">
        <v>1150</v>
      </c>
      <c r="AU411" s="128"/>
      <c r="AV411" s="129"/>
      <c r="AW411" s="126" t="str">
        <f t="shared" si="179"/>
        <v/>
      </c>
      <c r="AX411" s="126" t="str">
        <f t="shared" si="180"/>
        <v/>
      </c>
      <c r="AY411" s="64" t="str">
        <f t="shared" si="181"/>
        <v/>
      </c>
      <c r="AZ411" s="97">
        <v>76</v>
      </c>
      <c r="BA411" s="68"/>
      <c r="BB411" s="68"/>
      <c r="BC411" s="68"/>
      <c r="BD411" s="68"/>
      <c r="BE411" s="15"/>
      <c r="BF411" s="5">
        <f t="shared" si="182"/>
        <v>18021</v>
      </c>
      <c r="BG411" s="41">
        <v>7740</v>
      </c>
      <c r="BH411" s="42"/>
      <c r="BI411" s="42"/>
      <c r="BJ411" s="42">
        <v>5491</v>
      </c>
      <c r="BK411" s="42"/>
      <c r="BL411" s="42"/>
      <c r="BM411" s="15">
        <v>4790</v>
      </c>
    </row>
    <row r="412" spans="1:65" outlineLevel="5">
      <c r="A412" s="22">
        <f t="shared" si="168"/>
        <v>12</v>
      </c>
      <c r="B412" s="9">
        <f t="shared" si="153"/>
        <v>44912</v>
      </c>
      <c r="C412" s="207">
        <v>307516</v>
      </c>
      <c r="D412" s="64">
        <f t="shared" si="173"/>
        <v>34.299999999999997</v>
      </c>
      <c r="E412" s="12">
        <v>37</v>
      </c>
      <c r="F412" s="12">
        <v>33</v>
      </c>
      <c r="G412" s="12">
        <v>37</v>
      </c>
      <c r="H412" s="12">
        <v>32</v>
      </c>
      <c r="I412" s="12">
        <v>36</v>
      </c>
      <c r="J412" s="12">
        <v>32</v>
      </c>
      <c r="K412" s="12">
        <v>36</v>
      </c>
      <c r="L412" s="12">
        <v>31</v>
      </c>
      <c r="M412" s="74" t="str">
        <f t="shared" si="174"/>
        <v/>
      </c>
      <c r="N412" s="83"/>
      <c r="O412" s="83"/>
      <c r="P412" s="83"/>
      <c r="Q412" s="83"/>
      <c r="R412" s="83"/>
      <c r="S412" s="83"/>
      <c r="T412" s="83"/>
      <c r="U412" s="83"/>
      <c r="V412" s="5" t="str">
        <f t="shared" si="175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6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49</v>
      </c>
      <c r="AO412" s="41">
        <v>812</v>
      </c>
      <c r="AP412" s="110"/>
      <c r="AQ412" s="111"/>
      <c r="AR412" s="126" t="str">
        <f t="shared" si="177"/>
        <v/>
      </c>
      <c r="AS412" s="126" t="str">
        <f t="shared" si="178"/>
        <v/>
      </c>
      <c r="AT412" s="127">
        <v>970</v>
      </c>
      <c r="AU412" s="128"/>
      <c r="AV412" s="129"/>
      <c r="AW412" s="126" t="str">
        <f t="shared" si="179"/>
        <v/>
      </c>
      <c r="AX412" s="126" t="str">
        <f t="shared" si="180"/>
        <v/>
      </c>
      <c r="AY412" s="64" t="str">
        <f t="shared" si="181"/>
        <v/>
      </c>
      <c r="AZ412" s="97"/>
      <c r="BA412" s="68"/>
      <c r="BB412" s="68"/>
      <c r="BC412" s="68"/>
      <c r="BD412" s="68"/>
      <c r="BE412" s="15"/>
      <c r="BF412" s="5">
        <f t="shared" si="182"/>
        <v>15339</v>
      </c>
      <c r="BG412" s="41">
        <v>6350</v>
      </c>
      <c r="BH412" s="42"/>
      <c r="BI412" s="42"/>
      <c r="BJ412" s="42">
        <v>4079</v>
      </c>
      <c r="BK412" s="42"/>
      <c r="BL412" s="42"/>
      <c r="BM412" s="15">
        <v>4910</v>
      </c>
    </row>
    <row r="413" spans="1:65" outlineLevel="5">
      <c r="A413" s="22">
        <f t="shared" si="168"/>
        <v>12</v>
      </c>
      <c r="B413" s="9">
        <f t="shared" si="153"/>
        <v>44913</v>
      </c>
      <c r="C413" s="207">
        <v>313312</v>
      </c>
      <c r="D413" s="64">
        <f t="shared" si="173"/>
        <v>34</v>
      </c>
      <c r="E413" s="12">
        <v>37</v>
      </c>
      <c r="F413" s="12">
        <v>33</v>
      </c>
      <c r="G413" s="12">
        <v>37</v>
      </c>
      <c r="H413" s="12">
        <v>31</v>
      </c>
      <c r="I413" s="12">
        <v>36</v>
      </c>
      <c r="J413" s="12">
        <v>32</v>
      </c>
      <c r="K413" s="12">
        <v>36</v>
      </c>
      <c r="L413" s="12">
        <v>30</v>
      </c>
      <c r="M413" s="74" t="str">
        <f t="shared" si="174"/>
        <v/>
      </c>
      <c r="N413" s="83"/>
      <c r="O413" s="83"/>
      <c r="P413" s="83"/>
      <c r="Q413" s="83"/>
      <c r="R413" s="83"/>
      <c r="S413" s="83"/>
      <c r="T413" s="83"/>
      <c r="U413" s="83"/>
      <c r="V413" s="5" t="str">
        <f t="shared" si="175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6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47</v>
      </c>
      <c r="AO413" s="41">
        <v>853</v>
      </c>
      <c r="AP413" s="110"/>
      <c r="AQ413" s="111"/>
      <c r="AR413" s="126" t="str">
        <f t="shared" si="177"/>
        <v/>
      </c>
      <c r="AS413" s="126" t="str">
        <f t="shared" si="178"/>
        <v/>
      </c>
      <c r="AT413" s="127">
        <v>1190</v>
      </c>
      <c r="AU413" s="128"/>
      <c r="AV413" s="129"/>
      <c r="AW413" s="126" t="str">
        <f t="shared" si="179"/>
        <v/>
      </c>
      <c r="AX413" s="126" t="str">
        <f t="shared" si="180"/>
        <v/>
      </c>
      <c r="AY413" s="64" t="str">
        <f t="shared" si="181"/>
        <v/>
      </c>
      <c r="AZ413" s="97"/>
      <c r="BA413" s="68"/>
      <c r="BB413" s="68"/>
      <c r="BC413" s="68"/>
      <c r="BD413" s="68"/>
      <c r="BE413" s="15"/>
      <c r="BF413" s="5">
        <f t="shared" si="182"/>
        <v>15924</v>
      </c>
      <c r="BG413" s="41">
        <v>7210</v>
      </c>
      <c r="BH413" s="42"/>
      <c r="BI413" s="42"/>
      <c r="BJ413" s="42">
        <v>4404</v>
      </c>
      <c r="BK413" s="42"/>
      <c r="BL413" s="42"/>
      <c r="BM413" s="15">
        <v>4310</v>
      </c>
    </row>
    <row r="414" spans="1:65" outlineLevel="5">
      <c r="A414" s="22">
        <f t="shared" si="168"/>
        <v>12</v>
      </c>
      <c r="B414" s="9">
        <f t="shared" si="153"/>
        <v>44914</v>
      </c>
      <c r="C414" s="207">
        <v>314206</v>
      </c>
      <c r="D414" s="64">
        <f t="shared" si="173"/>
        <v>34</v>
      </c>
      <c r="E414" s="12">
        <v>37</v>
      </c>
      <c r="F414" s="12">
        <v>33</v>
      </c>
      <c r="G414" s="12">
        <v>37</v>
      </c>
      <c r="H414" s="12">
        <v>31</v>
      </c>
      <c r="I414" s="12">
        <v>36</v>
      </c>
      <c r="J414" s="12">
        <v>32</v>
      </c>
      <c r="K414" s="12">
        <v>36</v>
      </c>
      <c r="L414" s="12">
        <v>30</v>
      </c>
      <c r="M414" s="74" t="str">
        <f t="shared" si="174"/>
        <v/>
      </c>
      <c r="N414" s="83"/>
      <c r="O414" s="83"/>
      <c r="P414" s="83"/>
      <c r="Q414" s="83"/>
      <c r="R414" s="83"/>
      <c r="S414" s="83"/>
      <c r="T414" s="83"/>
      <c r="U414" s="83"/>
      <c r="V414" s="5" t="str">
        <f t="shared" si="175"/>
        <v/>
      </c>
      <c r="W414" s="41"/>
      <c r="X414" s="41"/>
      <c r="Y414" s="41"/>
      <c r="Z414" s="41"/>
      <c r="AA414" s="41"/>
      <c r="AB414" s="41"/>
      <c r="AC414" s="41"/>
      <c r="AD414" s="41"/>
      <c r="AE414" s="5" t="str">
        <f t="shared" si="176"/>
        <v/>
      </c>
      <c r="AF414" s="41"/>
      <c r="AG414" s="41"/>
      <c r="AH414" s="41"/>
      <c r="AI414" s="41"/>
      <c r="AJ414" s="41"/>
      <c r="AK414" s="41"/>
      <c r="AL414" s="41"/>
      <c r="AM414" s="41"/>
      <c r="AN414" s="41">
        <v>34</v>
      </c>
      <c r="AO414" s="41">
        <v>1176</v>
      </c>
      <c r="AP414" s="110"/>
      <c r="AQ414" s="111"/>
      <c r="AR414" s="126" t="str">
        <f t="shared" si="177"/>
        <v/>
      </c>
      <c r="AS414" s="126" t="str">
        <f t="shared" si="178"/>
        <v/>
      </c>
      <c r="AT414" s="127">
        <v>1440</v>
      </c>
      <c r="AU414" s="128"/>
      <c r="AV414" s="129"/>
      <c r="AW414" s="126" t="str">
        <f t="shared" si="179"/>
        <v/>
      </c>
      <c r="AX414" s="126" t="str">
        <f t="shared" si="180"/>
        <v/>
      </c>
      <c r="AY414" s="64" t="str">
        <f t="shared" si="181"/>
        <v/>
      </c>
      <c r="AZ414" s="97">
        <v>76.72</v>
      </c>
      <c r="BA414" s="68"/>
      <c r="BB414" s="68"/>
      <c r="BC414" s="68"/>
      <c r="BD414" s="68"/>
      <c r="BE414" s="15"/>
      <c r="BF414" s="5">
        <f t="shared" si="182"/>
        <v>16327</v>
      </c>
      <c r="BG414" s="41">
        <v>10870</v>
      </c>
      <c r="BH414" s="42"/>
      <c r="BI414" s="42"/>
      <c r="BJ414" s="42">
        <v>5297</v>
      </c>
      <c r="BK414" s="42"/>
      <c r="BL414" s="42"/>
      <c r="BM414" s="15">
        <v>160</v>
      </c>
    </row>
    <row r="415" spans="1:65" outlineLevel="5">
      <c r="A415" s="22">
        <f t="shared" si="168"/>
        <v>12</v>
      </c>
      <c r="B415" s="9">
        <f t="shared" si="153"/>
        <v>44915</v>
      </c>
      <c r="C415" s="207">
        <v>321176</v>
      </c>
      <c r="D415" s="64">
        <f t="shared" si="173"/>
        <v>34.299999999999997</v>
      </c>
      <c r="E415" s="12">
        <v>38</v>
      </c>
      <c r="F415" s="12">
        <v>33</v>
      </c>
      <c r="G415" s="12">
        <v>37</v>
      </c>
      <c r="H415" s="12">
        <v>31</v>
      </c>
      <c r="I415" s="12">
        <v>37</v>
      </c>
      <c r="J415" s="12">
        <v>32</v>
      </c>
      <c r="K415" s="12">
        <v>36</v>
      </c>
      <c r="L415" s="12">
        <v>30</v>
      </c>
      <c r="M415" s="74" t="str">
        <f t="shared" si="174"/>
        <v/>
      </c>
      <c r="N415" s="83"/>
      <c r="O415" s="83"/>
      <c r="P415" s="83"/>
      <c r="Q415" s="83"/>
      <c r="R415" s="83"/>
      <c r="S415" s="83"/>
      <c r="T415" s="83"/>
      <c r="U415" s="83"/>
      <c r="V415" s="5" t="str">
        <f t="shared" si="175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6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32</v>
      </c>
      <c r="AO415" s="41">
        <v>1251</v>
      </c>
      <c r="AP415" s="110"/>
      <c r="AQ415" s="111"/>
      <c r="AR415" s="126" t="str">
        <f t="shared" si="177"/>
        <v/>
      </c>
      <c r="AS415" s="126" t="str">
        <f t="shared" si="178"/>
        <v/>
      </c>
      <c r="AT415" s="127">
        <v>1480</v>
      </c>
      <c r="AU415" s="128"/>
      <c r="AV415" s="129"/>
      <c r="AW415" s="126" t="str">
        <f t="shared" si="179"/>
        <v/>
      </c>
      <c r="AX415" s="126" t="str">
        <f t="shared" si="180"/>
        <v/>
      </c>
      <c r="AY415" s="64" t="str">
        <f t="shared" si="181"/>
        <v/>
      </c>
      <c r="AZ415" s="97">
        <v>77.150000000000006</v>
      </c>
      <c r="BA415" s="68"/>
      <c r="BB415" s="68"/>
      <c r="BC415" s="68"/>
      <c r="BD415" s="68"/>
      <c r="BE415" s="15"/>
      <c r="BF415" s="5">
        <f t="shared" si="182"/>
        <v>17781</v>
      </c>
      <c r="BG415" s="41">
        <v>8850</v>
      </c>
      <c r="BH415" s="42"/>
      <c r="BI415" s="42"/>
      <c r="BJ415" s="42">
        <v>5211</v>
      </c>
      <c r="BK415" s="42"/>
      <c r="BL415" s="42"/>
      <c r="BM415" s="15">
        <v>3720</v>
      </c>
    </row>
    <row r="416" spans="1:65" outlineLevel="5">
      <c r="A416" s="22">
        <f t="shared" si="168"/>
        <v>12</v>
      </c>
      <c r="B416" s="9">
        <f t="shared" ref="B416:B426" si="183">B415+1</f>
        <v>44916</v>
      </c>
      <c r="C416" s="207">
        <v>440787</v>
      </c>
      <c r="D416" s="64">
        <f t="shared" si="173"/>
        <v>34</v>
      </c>
      <c r="E416" s="12">
        <v>37</v>
      </c>
      <c r="F416" s="12">
        <v>33</v>
      </c>
      <c r="G416" s="12">
        <v>37</v>
      </c>
      <c r="H416" s="12">
        <v>31</v>
      </c>
      <c r="I416" s="12">
        <v>36</v>
      </c>
      <c r="J416" s="12">
        <v>32</v>
      </c>
      <c r="K416" s="12">
        <v>36</v>
      </c>
      <c r="L416" s="12">
        <v>30</v>
      </c>
      <c r="M416" s="74" t="str">
        <f t="shared" si="174"/>
        <v/>
      </c>
      <c r="N416" s="83"/>
      <c r="O416" s="83"/>
      <c r="P416" s="83"/>
      <c r="Q416" s="83"/>
      <c r="R416" s="83"/>
      <c r="S416" s="83"/>
      <c r="T416" s="83"/>
      <c r="U416" s="83"/>
      <c r="V416" s="5" t="str">
        <f t="shared" si="175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6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33</v>
      </c>
      <c r="AO416" s="41">
        <v>1212</v>
      </c>
      <c r="AP416" s="110"/>
      <c r="AQ416" s="111"/>
      <c r="AR416" s="126" t="str">
        <f t="shared" si="177"/>
        <v/>
      </c>
      <c r="AS416" s="126" t="str">
        <f t="shared" si="178"/>
        <v/>
      </c>
      <c r="AT416" s="127">
        <v>1440</v>
      </c>
      <c r="AU416" s="128"/>
      <c r="AV416" s="129"/>
      <c r="AW416" s="126" t="str">
        <f t="shared" si="179"/>
        <v/>
      </c>
      <c r="AX416" s="126" t="str">
        <f t="shared" si="180"/>
        <v/>
      </c>
      <c r="AY416" s="64" t="str">
        <f t="shared" si="181"/>
        <v/>
      </c>
      <c r="AZ416" s="97">
        <v>77.180000000000007</v>
      </c>
      <c r="BA416" s="68"/>
      <c r="BB416" s="68"/>
      <c r="BC416" s="68"/>
      <c r="BD416" s="68"/>
      <c r="BE416" s="15"/>
      <c r="BF416" s="5">
        <f t="shared" si="182"/>
        <v>17231</v>
      </c>
      <c r="BG416" s="41">
        <v>7030</v>
      </c>
      <c r="BH416" s="42"/>
      <c r="BI416" s="42"/>
      <c r="BJ416" s="42">
        <v>5331</v>
      </c>
      <c r="BK416" s="42"/>
      <c r="BL416" s="42"/>
      <c r="BM416" s="15">
        <v>4870</v>
      </c>
    </row>
    <row r="417" spans="1:65" outlineLevel="5">
      <c r="A417" s="22">
        <f t="shared" si="168"/>
        <v>12</v>
      </c>
      <c r="B417" s="9">
        <f t="shared" si="183"/>
        <v>44917</v>
      </c>
      <c r="C417" s="207">
        <v>394263</v>
      </c>
      <c r="D417" s="64">
        <f t="shared" si="173"/>
        <v>34</v>
      </c>
      <c r="E417" s="12">
        <v>37</v>
      </c>
      <c r="F417" s="12">
        <v>33</v>
      </c>
      <c r="G417" s="12">
        <v>37</v>
      </c>
      <c r="H417" s="12">
        <v>31</v>
      </c>
      <c r="I417" s="12">
        <v>36</v>
      </c>
      <c r="J417" s="12">
        <v>32</v>
      </c>
      <c r="K417" s="12">
        <v>36</v>
      </c>
      <c r="L417" s="12">
        <v>30</v>
      </c>
      <c r="M417" s="74">
        <f t="shared" si="174"/>
        <v>7.2</v>
      </c>
      <c r="N417" s="83">
        <v>7.14</v>
      </c>
      <c r="O417" s="83">
        <v>7.19</v>
      </c>
      <c r="P417" s="83">
        <v>7.21</v>
      </c>
      <c r="Q417" s="83">
        <v>7.25</v>
      </c>
      <c r="R417" s="83">
        <v>7.23</v>
      </c>
      <c r="S417" s="83">
        <v>7.22</v>
      </c>
      <c r="T417" s="83"/>
      <c r="U417" s="83"/>
      <c r="V417" s="5" t="str">
        <f t="shared" si="175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6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34</v>
      </c>
      <c r="AO417" s="41">
        <v>1170</v>
      </c>
      <c r="AP417" s="110">
        <v>3.67</v>
      </c>
      <c r="AQ417" s="111">
        <v>2.97</v>
      </c>
      <c r="AR417" s="126">
        <f t="shared" si="177"/>
        <v>80.926430517711182</v>
      </c>
      <c r="AS417" s="126">
        <f t="shared" si="178"/>
        <v>19.073569482288818</v>
      </c>
      <c r="AT417" s="127">
        <v>1340</v>
      </c>
      <c r="AU417" s="128">
        <v>2.15</v>
      </c>
      <c r="AV417" s="129">
        <v>1.4</v>
      </c>
      <c r="AW417" s="126">
        <f t="shared" si="179"/>
        <v>65.11627906976743</v>
      </c>
      <c r="AX417" s="126">
        <f t="shared" si="180"/>
        <v>34.88372093023257</v>
      </c>
      <c r="AY417" s="64">
        <f t="shared" si="181"/>
        <v>56.004489337822719</v>
      </c>
      <c r="AZ417" s="97">
        <v>78.87</v>
      </c>
      <c r="BA417" s="68"/>
      <c r="BB417" s="68"/>
      <c r="BC417" s="68"/>
      <c r="BD417" s="68"/>
      <c r="BE417" s="15"/>
      <c r="BF417" s="5">
        <f t="shared" si="182"/>
        <v>15794</v>
      </c>
      <c r="BG417" s="41">
        <v>5790</v>
      </c>
      <c r="BH417" s="42"/>
      <c r="BI417" s="42"/>
      <c r="BJ417" s="42">
        <v>5264</v>
      </c>
      <c r="BK417" s="42"/>
      <c r="BL417" s="42"/>
      <c r="BM417" s="15">
        <v>4740</v>
      </c>
    </row>
    <row r="418" spans="1:65" outlineLevel="5">
      <c r="A418" s="22">
        <f t="shared" si="168"/>
        <v>12</v>
      </c>
      <c r="B418" s="9">
        <f t="shared" si="183"/>
        <v>44918</v>
      </c>
      <c r="C418" s="207">
        <v>365698</v>
      </c>
      <c r="D418" s="64">
        <f t="shared" si="173"/>
        <v>33.799999999999997</v>
      </c>
      <c r="E418" s="12">
        <v>37</v>
      </c>
      <c r="F418" s="12">
        <v>33</v>
      </c>
      <c r="G418" s="12">
        <v>36</v>
      </c>
      <c r="H418" s="12">
        <v>31</v>
      </c>
      <c r="I418" s="12">
        <v>36</v>
      </c>
      <c r="J418" s="12">
        <v>32</v>
      </c>
      <c r="K418" s="12">
        <v>35</v>
      </c>
      <c r="L418" s="12">
        <v>30</v>
      </c>
      <c r="M418" s="74" t="str">
        <f t="shared" si="174"/>
        <v/>
      </c>
      <c r="N418" s="83"/>
      <c r="O418" s="83"/>
      <c r="P418" s="83"/>
      <c r="Q418" s="83"/>
      <c r="R418" s="83"/>
      <c r="S418" s="83"/>
      <c r="T418" s="83"/>
      <c r="U418" s="83"/>
      <c r="V418" s="5" t="str">
        <f t="shared" si="175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6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32</v>
      </c>
      <c r="AO418" s="41">
        <v>1228</v>
      </c>
      <c r="AP418" s="110"/>
      <c r="AQ418" s="111"/>
      <c r="AR418" s="126" t="str">
        <f t="shared" si="177"/>
        <v/>
      </c>
      <c r="AS418" s="126" t="str">
        <f t="shared" si="178"/>
        <v/>
      </c>
      <c r="AT418" s="127">
        <v>1350</v>
      </c>
      <c r="AU418" s="128"/>
      <c r="AV418" s="129"/>
      <c r="AW418" s="126" t="str">
        <f t="shared" si="179"/>
        <v/>
      </c>
      <c r="AX418" s="126" t="str">
        <f t="shared" si="180"/>
        <v/>
      </c>
      <c r="AY418" s="64" t="str">
        <f t="shared" si="181"/>
        <v/>
      </c>
      <c r="AZ418" s="97">
        <v>78.150000000000006</v>
      </c>
      <c r="BA418" s="68"/>
      <c r="BB418" s="68"/>
      <c r="BC418" s="68"/>
      <c r="BD418" s="68"/>
      <c r="BE418" s="15"/>
      <c r="BF418" s="5">
        <f t="shared" si="182"/>
        <v>18043</v>
      </c>
      <c r="BG418" s="41">
        <v>7900</v>
      </c>
      <c r="BH418" s="42"/>
      <c r="BI418" s="42"/>
      <c r="BJ418" s="42">
        <v>5263</v>
      </c>
      <c r="BK418" s="42"/>
      <c r="BL418" s="42"/>
      <c r="BM418" s="15">
        <v>4880</v>
      </c>
    </row>
    <row r="419" spans="1:65" outlineLevel="5">
      <c r="A419" s="22">
        <f t="shared" si="168"/>
        <v>12</v>
      </c>
      <c r="B419" s="9">
        <f t="shared" si="183"/>
        <v>44919</v>
      </c>
      <c r="C419" s="207">
        <v>338561</v>
      </c>
      <c r="D419" s="64">
        <f t="shared" si="173"/>
        <v>33.799999999999997</v>
      </c>
      <c r="E419" s="12">
        <v>37</v>
      </c>
      <c r="F419" s="12">
        <v>33</v>
      </c>
      <c r="G419" s="12">
        <v>36</v>
      </c>
      <c r="H419" s="12">
        <v>31</v>
      </c>
      <c r="I419" s="12">
        <v>36</v>
      </c>
      <c r="J419" s="12">
        <v>32</v>
      </c>
      <c r="K419" s="12">
        <v>35</v>
      </c>
      <c r="L419" s="12">
        <v>30</v>
      </c>
      <c r="M419" s="74" t="str">
        <f t="shared" si="174"/>
        <v/>
      </c>
      <c r="N419" s="83"/>
      <c r="O419" s="83"/>
      <c r="P419" s="83"/>
      <c r="Q419" s="83"/>
      <c r="R419" s="83"/>
      <c r="S419" s="83"/>
      <c r="T419" s="83"/>
      <c r="U419" s="83"/>
      <c r="V419" s="5" t="str">
        <f t="shared" si="175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6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31</v>
      </c>
      <c r="AO419" s="41">
        <v>1268</v>
      </c>
      <c r="AP419" s="110"/>
      <c r="AQ419" s="111"/>
      <c r="AR419" s="126" t="str">
        <f t="shared" si="177"/>
        <v/>
      </c>
      <c r="AS419" s="126" t="str">
        <f t="shared" si="178"/>
        <v/>
      </c>
      <c r="AT419" s="127">
        <v>1470</v>
      </c>
      <c r="AU419" s="128"/>
      <c r="AV419" s="129"/>
      <c r="AW419" s="126" t="str">
        <f t="shared" si="179"/>
        <v/>
      </c>
      <c r="AX419" s="126" t="str">
        <f t="shared" si="180"/>
        <v/>
      </c>
      <c r="AY419" s="64" t="str">
        <f t="shared" si="181"/>
        <v/>
      </c>
      <c r="AZ419" s="97"/>
      <c r="BA419" s="68"/>
      <c r="BB419" s="68"/>
      <c r="BC419" s="68"/>
      <c r="BD419" s="68"/>
      <c r="BE419" s="15"/>
      <c r="BF419" s="5">
        <f t="shared" si="182"/>
        <v>16882</v>
      </c>
      <c r="BG419" s="41">
        <v>8130</v>
      </c>
      <c r="BH419" s="42"/>
      <c r="BI419" s="42"/>
      <c r="BJ419" s="42">
        <v>3822</v>
      </c>
      <c r="BK419" s="42"/>
      <c r="BL419" s="42"/>
      <c r="BM419" s="15">
        <v>4930</v>
      </c>
    </row>
    <row r="420" spans="1:65" outlineLevel="5">
      <c r="A420" s="22">
        <f t="shared" si="168"/>
        <v>12</v>
      </c>
      <c r="B420" s="9">
        <f t="shared" si="183"/>
        <v>44920</v>
      </c>
      <c r="C420" s="207">
        <v>321174</v>
      </c>
      <c r="D420" s="64">
        <f t="shared" si="173"/>
        <v>33.799999999999997</v>
      </c>
      <c r="E420" s="12">
        <v>37</v>
      </c>
      <c r="F420" s="12">
        <v>33</v>
      </c>
      <c r="G420" s="12">
        <v>36</v>
      </c>
      <c r="H420" s="12">
        <v>31</v>
      </c>
      <c r="I420" s="12">
        <v>36</v>
      </c>
      <c r="J420" s="12">
        <v>32</v>
      </c>
      <c r="K420" s="12">
        <v>35</v>
      </c>
      <c r="L420" s="12">
        <v>30</v>
      </c>
      <c r="M420" s="74" t="str">
        <f t="shared" si="174"/>
        <v/>
      </c>
      <c r="N420" s="83"/>
      <c r="O420" s="83"/>
      <c r="P420" s="83"/>
      <c r="Q420" s="83"/>
      <c r="R420" s="83"/>
      <c r="S420" s="83"/>
      <c r="T420" s="83"/>
      <c r="U420" s="83"/>
      <c r="V420" s="5" t="str">
        <f t="shared" si="175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6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35</v>
      </c>
      <c r="AO420" s="41">
        <v>1134</v>
      </c>
      <c r="AP420" s="110"/>
      <c r="AQ420" s="111"/>
      <c r="AR420" s="126" t="str">
        <f t="shared" si="177"/>
        <v/>
      </c>
      <c r="AS420" s="126" t="str">
        <f t="shared" si="178"/>
        <v/>
      </c>
      <c r="AT420" s="127">
        <v>1410</v>
      </c>
      <c r="AU420" s="128"/>
      <c r="AV420" s="129"/>
      <c r="AW420" s="126" t="str">
        <f t="shared" si="179"/>
        <v/>
      </c>
      <c r="AX420" s="126" t="str">
        <f t="shared" si="180"/>
        <v/>
      </c>
      <c r="AY420" s="64" t="str">
        <f t="shared" si="181"/>
        <v/>
      </c>
      <c r="AZ420" s="97"/>
      <c r="BA420" s="68"/>
      <c r="BB420" s="68"/>
      <c r="BC420" s="68"/>
      <c r="BD420" s="68"/>
      <c r="BE420" s="15"/>
      <c r="BF420" s="5">
        <f t="shared" si="182"/>
        <v>19334</v>
      </c>
      <c r="BG420" s="41">
        <v>9200</v>
      </c>
      <c r="BH420" s="42"/>
      <c r="BI420" s="42"/>
      <c r="BJ420" s="42">
        <v>5244</v>
      </c>
      <c r="BK420" s="42"/>
      <c r="BL420" s="42"/>
      <c r="BM420" s="15">
        <v>4890</v>
      </c>
    </row>
    <row r="421" spans="1:65" outlineLevel="5">
      <c r="A421" s="22">
        <f t="shared" si="168"/>
        <v>12</v>
      </c>
      <c r="B421" s="9">
        <f t="shared" si="183"/>
        <v>44921</v>
      </c>
      <c r="C421" s="207">
        <v>330628</v>
      </c>
      <c r="D421" s="64">
        <f t="shared" si="173"/>
        <v>33.799999999999997</v>
      </c>
      <c r="E421" s="12">
        <v>37</v>
      </c>
      <c r="F421" s="12">
        <v>33</v>
      </c>
      <c r="G421" s="12">
        <v>36</v>
      </c>
      <c r="H421" s="12">
        <v>31</v>
      </c>
      <c r="I421" s="12">
        <v>36</v>
      </c>
      <c r="J421" s="12">
        <v>32</v>
      </c>
      <c r="K421" s="12">
        <v>35</v>
      </c>
      <c r="L421" s="12">
        <v>30</v>
      </c>
      <c r="M421" s="74" t="str">
        <f t="shared" si="174"/>
        <v/>
      </c>
      <c r="N421" s="83"/>
      <c r="O421" s="83"/>
      <c r="P421" s="83"/>
      <c r="Q421" s="83"/>
      <c r="R421" s="83"/>
      <c r="S421" s="83"/>
      <c r="T421" s="83"/>
      <c r="U421" s="83"/>
      <c r="V421" s="5" t="str">
        <f t="shared" si="175"/>
        <v/>
      </c>
      <c r="W421" s="41"/>
      <c r="X421" s="41"/>
      <c r="Y421" s="41"/>
      <c r="Z421" s="41"/>
      <c r="AA421" s="41"/>
      <c r="AB421" s="41"/>
      <c r="AC421" s="41"/>
      <c r="AD421" s="41"/>
      <c r="AE421" s="5" t="str">
        <f t="shared" si="176"/>
        <v/>
      </c>
      <c r="AF421" s="41"/>
      <c r="AG421" s="41"/>
      <c r="AH421" s="41"/>
      <c r="AI421" s="41"/>
      <c r="AJ421" s="41"/>
      <c r="AK421" s="41"/>
      <c r="AL421" s="41"/>
      <c r="AM421" s="41"/>
      <c r="AN421" s="41">
        <v>34</v>
      </c>
      <c r="AO421" s="41">
        <v>1169</v>
      </c>
      <c r="AP421" s="110"/>
      <c r="AQ421" s="111"/>
      <c r="AR421" s="126" t="str">
        <f t="shared" si="177"/>
        <v/>
      </c>
      <c r="AS421" s="126" t="str">
        <f t="shared" si="178"/>
        <v/>
      </c>
      <c r="AT421" s="127">
        <v>1430</v>
      </c>
      <c r="AU421" s="128"/>
      <c r="AV421" s="129"/>
      <c r="AW421" s="126" t="str">
        <f t="shared" si="179"/>
        <v/>
      </c>
      <c r="AX421" s="126" t="str">
        <f t="shared" si="180"/>
        <v/>
      </c>
      <c r="AY421" s="64" t="str">
        <f t="shared" si="181"/>
        <v/>
      </c>
      <c r="AZ421" s="97">
        <v>80.53</v>
      </c>
      <c r="BA421" s="68"/>
      <c r="BB421" s="68"/>
      <c r="BC421" s="68"/>
      <c r="BD421" s="68"/>
      <c r="BE421" s="15"/>
      <c r="BF421" s="5">
        <f t="shared" si="182"/>
        <v>16189</v>
      </c>
      <c r="BG421" s="41">
        <v>5780</v>
      </c>
      <c r="BH421" s="42"/>
      <c r="BI421" s="42"/>
      <c r="BJ421" s="42">
        <v>5479</v>
      </c>
      <c r="BK421" s="42"/>
      <c r="BL421" s="42"/>
      <c r="BM421" s="15">
        <v>4930</v>
      </c>
    </row>
    <row r="422" spans="1:65" outlineLevel="5">
      <c r="A422" s="22">
        <f t="shared" si="168"/>
        <v>12</v>
      </c>
      <c r="B422" s="9">
        <f t="shared" si="183"/>
        <v>44922</v>
      </c>
      <c r="C422" s="207">
        <v>331966</v>
      </c>
      <c r="D422" s="64">
        <f t="shared" si="173"/>
        <v>33.799999999999997</v>
      </c>
      <c r="E422" s="12">
        <v>37</v>
      </c>
      <c r="F422" s="12">
        <v>33</v>
      </c>
      <c r="G422" s="12">
        <v>36</v>
      </c>
      <c r="H422" s="12">
        <v>31</v>
      </c>
      <c r="I422" s="12">
        <v>36</v>
      </c>
      <c r="J422" s="12">
        <v>32</v>
      </c>
      <c r="K422" s="12">
        <v>35</v>
      </c>
      <c r="L422" s="12">
        <v>30</v>
      </c>
      <c r="M422" s="74" t="str">
        <f t="shared" si="174"/>
        <v/>
      </c>
      <c r="N422" s="83"/>
      <c r="O422" s="83"/>
      <c r="P422" s="83"/>
      <c r="Q422" s="83"/>
      <c r="R422" s="83"/>
      <c r="S422" s="83"/>
      <c r="T422" s="83"/>
      <c r="U422" s="83"/>
      <c r="V422" s="5" t="str">
        <f t="shared" si="175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6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33</v>
      </c>
      <c r="AO422" s="41">
        <v>1206</v>
      </c>
      <c r="AP422" s="110"/>
      <c r="AQ422" s="111"/>
      <c r="AR422" s="126" t="str">
        <f t="shared" si="177"/>
        <v/>
      </c>
      <c r="AS422" s="126" t="str">
        <f t="shared" si="178"/>
        <v/>
      </c>
      <c r="AT422" s="127">
        <v>1440</v>
      </c>
      <c r="AU422" s="128"/>
      <c r="AV422" s="129"/>
      <c r="AW422" s="126" t="str">
        <f t="shared" si="179"/>
        <v/>
      </c>
      <c r="AX422" s="126" t="str">
        <f t="shared" si="180"/>
        <v/>
      </c>
      <c r="AY422" s="64" t="str">
        <f t="shared" si="181"/>
        <v/>
      </c>
      <c r="AZ422" s="97">
        <v>79.95</v>
      </c>
      <c r="BA422" s="68">
        <v>60.16</v>
      </c>
      <c r="BB422" s="68"/>
      <c r="BC422" s="68"/>
      <c r="BD422" s="68"/>
      <c r="BE422" s="15"/>
      <c r="BF422" s="5">
        <f t="shared" si="182"/>
        <v>16534</v>
      </c>
      <c r="BG422" s="41">
        <v>6170</v>
      </c>
      <c r="BH422" s="42"/>
      <c r="BI422" s="42"/>
      <c r="BJ422" s="42">
        <v>5374</v>
      </c>
      <c r="BK422" s="42"/>
      <c r="BL422" s="42"/>
      <c r="BM422" s="15">
        <v>4990</v>
      </c>
    </row>
    <row r="423" spans="1:65" outlineLevel="5">
      <c r="A423" s="22">
        <f t="shared" si="168"/>
        <v>12</v>
      </c>
      <c r="B423" s="9">
        <f t="shared" si="183"/>
        <v>44923</v>
      </c>
      <c r="C423" s="207">
        <v>328933</v>
      </c>
      <c r="D423" s="64">
        <f t="shared" si="173"/>
        <v>33.5</v>
      </c>
      <c r="E423" s="12">
        <v>37</v>
      </c>
      <c r="F423" s="12">
        <v>33</v>
      </c>
      <c r="G423" s="12">
        <v>36</v>
      </c>
      <c r="H423" s="12">
        <v>30</v>
      </c>
      <c r="I423" s="12">
        <v>36</v>
      </c>
      <c r="J423" s="12">
        <v>32</v>
      </c>
      <c r="K423" s="12">
        <v>35</v>
      </c>
      <c r="L423" s="12">
        <v>29</v>
      </c>
      <c r="M423" s="74" t="str">
        <f t="shared" si="174"/>
        <v/>
      </c>
      <c r="N423" s="83"/>
      <c r="O423" s="83"/>
      <c r="P423" s="83"/>
      <c r="Q423" s="83"/>
      <c r="R423" s="83"/>
      <c r="S423" s="83"/>
      <c r="T423" s="83"/>
      <c r="U423" s="83"/>
      <c r="V423" s="5" t="str">
        <f t="shared" si="175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6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36</v>
      </c>
      <c r="AO423" s="41">
        <v>1122</v>
      </c>
      <c r="AP423" s="110"/>
      <c r="AQ423" s="111"/>
      <c r="AR423" s="126" t="str">
        <f t="shared" si="177"/>
        <v/>
      </c>
      <c r="AS423" s="126" t="str">
        <f t="shared" si="178"/>
        <v/>
      </c>
      <c r="AT423" s="127">
        <v>1270</v>
      </c>
      <c r="AU423" s="128"/>
      <c r="AV423" s="129"/>
      <c r="AW423" s="126" t="str">
        <f t="shared" si="179"/>
        <v/>
      </c>
      <c r="AX423" s="126" t="str">
        <f t="shared" si="180"/>
        <v/>
      </c>
      <c r="AY423" s="64" t="str">
        <f t="shared" si="181"/>
        <v/>
      </c>
      <c r="AZ423" s="97">
        <v>79</v>
      </c>
      <c r="BA423" s="68"/>
      <c r="BB423" s="68"/>
      <c r="BC423" s="68"/>
      <c r="BD423" s="68"/>
      <c r="BE423" s="15"/>
      <c r="BF423" s="5">
        <f t="shared" si="182"/>
        <v>19424</v>
      </c>
      <c r="BG423" s="41">
        <v>9340</v>
      </c>
      <c r="BH423" s="42"/>
      <c r="BI423" s="42"/>
      <c r="BJ423" s="42">
        <v>5234</v>
      </c>
      <c r="BK423" s="42"/>
      <c r="BL423" s="42"/>
      <c r="BM423" s="15">
        <v>4850</v>
      </c>
    </row>
    <row r="424" spans="1:65" outlineLevel="5">
      <c r="A424" s="22">
        <f t="shared" si="168"/>
        <v>12</v>
      </c>
      <c r="B424" s="9">
        <f t="shared" si="183"/>
        <v>44924</v>
      </c>
      <c r="C424" s="207">
        <v>329081</v>
      </c>
      <c r="D424" s="64">
        <f t="shared" si="173"/>
        <v>33</v>
      </c>
      <c r="E424" s="12">
        <v>37</v>
      </c>
      <c r="F424" s="12">
        <v>32</v>
      </c>
      <c r="G424" s="12">
        <v>35</v>
      </c>
      <c r="H424" s="12">
        <v>30</v>
      </c>
      <c r="I424" s="12">
        <v>36</v>
      </c>
      <c r="J424" s="12">
        <v>31</v>
      </c>
      <c r="K424" s="12">
        <v>34</v>
      </c>
      <c r="L424" s="12">
        <v>29</v>
      </c>
      <c r="M424" s="74">
        <f t="shared" si="174"/>
        <v>7.2</v>
      </c>
      <c r="N424" s="83">
        <v>7.18</v>
      </c>
      <c r="O424" s="83">
        <v>7.19</v>
      </c>
      <c r="P424" s="83">
        <v>7.22</v>
      </c>
      <c r="Q424" s="83">
        <v>7.25</v>
      </c>
      <c r="R424" s="83">
        <v>7.24</v>
      </c>
      <c r="S424" s="83">
        <v>7.31</v>
      </c>
      <c r="T424" s="83"/>
      <c r="U424" s="83"/>
      <c r="V424" s="5" t="str">
        <f t="shared" si="175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6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43</v>
      </c>
      <c r="AO424" s="41">
        <v>930</v>
      </c>
      <c r="AP424" s="110">
        <v>3.8</v>
      </c>
      <c r="AQ424" s="111">
        <v>3.11</v>
      </c>
      <c r="AR424" s="126">
        <f t="shared" si="177"/>
        <v>81.84210526315789</v>
      </c>
      <c r="AS424" s="126">
        <f t="shared" si="178"/>
        <v>18.15789473684211</v>
      </c>
      <c r="AT424" s="127">
        <v>1080</v>
      </c>
      <c r="AU424" s="128">
        <v>2.2000000000000002</v>
      </c>
      <c r="AV424" s="129">
        <v>1.4</v>
      </c>
      <c r="AW424" s="126">
        <f t="shared" si="179"/>
        <v>63.636363636363626</v>
      </c>
      <c r="AX424" s="126">
        <f t="shared" si="180"/>
        <v>36.363636363636374</v>
      </c>
      <c r="AY424" s="64">
        <f t="shared" si="181"/>
        <v>61.173633440514472</v>
      </c>
      <c r="AZ424" s="97">
        <v>79.819999999999993</v>
      </c>
      <c r="BA424" s="68"/>
      <c r="BB424" s="68"/>
      <c r="BC424" s="68"/>
      <c r="BD424" s="68"/>
      <c r="BE424" s="15"/>
      <c r="BF424" s="5">
        <f t="shared" si="182"/>
        <v>17608</v>
      </c>
      <c r="BG424" s="41">
        <v>7260</v>
      </c>
      <c r="BH424" s="42"/>
      <c r="BI424" s="42"/>
      <c r="BJ424" s="42">
        <v>5348</v>
      </c>
      <c r="BK424" s="42"/>
      <c r="BL424" s="42"/>
      <c r="BM424" s="15">
        <v>5000</v>
      </c>
    </row>
    <row r="425" spans="1:65" outlineLevel="5">
      <c r="A425" s="22">
        <f t="shared" si="168"/>
        <v>12</v>
      </c>
      <c r="B425" s="9">
        <f t="shared" si="183"/>
        <v>44925</v>
      </c>
      <c r="C425" s="207">
        <v>335103</v>
      </c>
      <c r="D425" s="64">
        <f t="shared" si="173"/>
        <v>33.299999999999997</v>
      </c>
      <c r="E425" s="12">
        <v>37</v>
      </c>
      <c r="F425" s="12">
        <v>32</v>
      </c>
      <c r="G425" s="12">
        <v>35</v>
      </c>
      <c r="H425" s="12">
        <v>31</v>
      </c>
      <c r="I425" s="12">
        <v>36</v>
      </c>
      <c r="J425" s="12">
        <v>31</v>
      </c>
      <c r="K425" s="12">
        <v>34</v>
      </c>
      <c r="L425" s="12">
        <v>30</v>
      </c>
      <c r="M425" s="74" t="str">
        <f t="shared" si="174"/>
        <v/>
      </c>
      <c r="N425" s="83"/>
      <c r="O425" s="83"/>
      <c r="P425" s="83"/>
      <c r="Q425" s="83"/>
      <c r="R425" s="83"/>
      <c r="S425" s="83"/>
      <c r="T425" s="83"/>
      <c r="U425" s="83"/>
      <c r="V425" s="5" t="str">
        <f t="shared" si="175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6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54</v>
      </c>
      <c r="AO425" s="41">
        <v>735</v>
      </c>
      <c r="AP425" s="110"/>
      <c r="AQ425" s="111"/>
      <c r="AR425" s="126" t="str">
        <f t="shared" si="177"/>
        <v/>
      </c>
      <c r="AS425" s="126" t="str">
        <f t="shared" si="178"/>
        <v/>
      </c>
      <c r="AT425" s="127">
        <v>910</v>
      </c>
      <c r="AU425" s="128"/>
      <c r="AV425" s="129"/>
      <c r="AW425" s="126" t="str">
        <f t="shared" si="179"/>
        <v/>
      </c>
      <c r="AX425" s="126" t="str">
        <f t="shared" si="180"/>
        <v/>
      </c>
      <c r="AY425" s="64" t="str">
        <f t="shared" si="181"/>
        <v/>
      </c>
      <c r="AZ425" s="97">
        <v>79.55</v>
      </c>
      <c r="BA425" s="68"/>
      <c r="BB425" s="68"/>
      <c r="BC425" s="68"/>
      <c r="BD425" s="68"/>
      <c r="BE425" s="15"/>
      <c r="BF425" s="5">
        <f t="shared" si="182"/>
        <v>15590</v>
      </c>
      <c r="BG425" s="41">
        <v>7160</v>
      </c>
      <c r="BH425" s="42"/>
      <c r="BI425" s="42"/>
      <c r="BJ425" s="42">
        <v>6010</v>
      </c>
      <c r="BK425" s="42"/>
      <c r="BL425" s="42"/>
      <c r="BM425" s="15">
        <v>2420</v>
      </c>
    </row>
    <row r="426" spans="1:65" ht="17.25" outlineLevel="5" thickBot="1">
      <c r="A426" s="247">
        <f t="shared" si="168"/>
        <v>12</v>
      </c>
      <c r="B426" s="248">
        <f t="shared" si="183"/>
        <v>44926</v>
      </c>
      <c r="C426" s="226">
        <v>313397</v>
      </c>
      <c r="D426" s="64">
        <f t="shared" si="173"/>
        <v>33.799999999999997</v>
      </c>
      <c r="E426" s="249">
        <v>38</v>
      </c>
      <c r="F426" s="249">
        <v>32</v>
      </c>
      <c r="G426" s="249">
        <v>36</v>
      </c>
      <c r="H426" s="249">
        <v>31</v>
      </c>
      <c r="I426" s="249">
        <v>37</v>
      </c>
      <c r="J426" s="249">
        <v>31</v>
      </c>
      <c r="K426" s="249">
        <v>35</v>
      </c>
      <c r="L426" s="249">
        <v>30</v>
      </c>
      <c r="M426" s="74" t="str">
        <f t="shared" si="174"/>
        <v/>
      </c>
      <c r="N426" s="250"/>
      <c r="O426" s="250"/>
      <c r="P426" s="250"/>
      <c r="Q426" s="250"/>
      <c r="R426" s="250"/>
      <c r="S426" s="250"/>
      <c r="T426" s="250"/>
      <c r="U426" s="250"/>
      <c r="V426" s="5" t="str">
        <f t="shared" si="175"/>
        <v/>
      </c>
      <c r="W426" s="233"/>
      <c r="X426" s="233"/>
      <c r="Y426" s="233"/>
      <c r="Z426" s="233"/>
      <c r="AA426" s="233"/>
      <c r="AB426" s="233"/>
      <c r="AC426" s="233"/>
      <c r="AD426" s="233"/>
      <c r="AE426" s="5" t="str">
        <f t="shared" si="176"/>
        <v/>
      </c>
      <c r="AF426" s="233"/>
      <c r="AG426" s="233"/>
      <c r="AH426" s="233"/>
      <c r="AI426" s="233"/>
      <c r="AJ426" s="233"/>
      <c r="AK426" s="233"/>
      <c r="AL426" s="233"/>
      <c r="AM426" s="233"/>
      <c r="AN426" s="233">
        <v>45</v>
      </c>
      <c r="AO426" s="233">
        <v>886</v>
      </c>
      <c r="AP426" s="251"/>
      <c r="AQ426" s="252"/>
      <c r="AR426" s="126" t="str">
        <f t="shared" si="177"/>
        <v/>
      </c>
      <c r="AS426" s="126" t="str">
        <f t="shared" si="178"/>
        <v/>
      </c>
      <c r="AT426" s="127">
        <v>910</v>
      </c>
      <c r="AU426" s="128"/>
      <c r="AV426" s="129"/>
      <c r="AW426" s="126" t="str">
        <f t="shared" si="179"/>
        <v/>
      </c>
      <c r="AX426" s="126" t="str">
        <f t="shared" si="180"/>
        <v/>
      </c>
      <c r="AY426" s="64" t="str">
        <f t="shared" si="181"/>
        <v/>
      </c>
      <c r="AZ426" s="253"/>
      <c r="BA426" s="254"/>
      <c r="BB426" s="254"/>
      <c r="BC426" s="254"/>
      <c r="BD426" s="254"/>
      <c r="BE426" s="242"/>
      <c r="BF426" s="5">
        <f t="shared" si="182"/>
        <v>25207</v>
      </c>
      <c r="BG426" s="233">
        <v>11100</v>
      </c>
      <c r="BH426" s="244"/>
      <c r="BI426" s="244"/>
      <c r="BJ426" s="244">
        <v>6032</v>
      </c>
      <c r="BK426" s="244"/>
      <c r="BL426" s="244"/>
      <c r="BM426" s="242">
        <v>8075</v>
      </c>
    </row>
    <row r="427" spans="1:65" outlineLevel="4">
      <c r="A427" s="157" t="s">
        <v>45</v>
      </c>
      <c r="B427" s="158"/>
      <c r="C427" s="50">
        <f t="shared" ref="C427:BM427" si="184">SUBTOTAL(4,C396:C426)</f>
        <v>440787</v>
      </c>
      <c r="D427" s="60">
        <f t="shared" si="184"/>
        <v>34.799999999999997</v>
      </c>
      <c r="E427" s="28">
        <f t="shared" si="184"/>
        <v>38</v>
      </c>
      <c r="F427" s="28">
        <f t="shared" si="184"/>
        <v>33</v>
      </c>
      <c r="G427" s="28">
        <f t="shared" si="184"/>
        <v>38</v>
      </c>
      <c r="H427" s="28">
        <f t="shared" si="184"/>
        <v>32</v>
      </c>
      <c r="I427" s="28">
        <f t="shared" si="184"/>
        <v>37</v>
      </c>
      <c r="J427" s="28">
        <f t="shared" si="184"/>
        <v>32</v>
      </c>
      <c r="K427" s="28">
        <f t="shared" si="184"/>
        <v>37</v>
      </c>
      <c r="L427" s="28">
        <f t="shared" si="184"/>
        <v>31</v>
      </c>
      <c r="M427" s="71">
        <f t="shared" si="184"/>
        <v>7.2</v>
      </c>
      <c r="N427" s="82">
        <f t="shared" si="184"/>
        <v>7.19</v>
      </c>
      <c r="O427" s="82">
        <f t="shared" si="184"/>
        <v>7.26</v>
      </c>
      <c r="P427" s="82">
        <f t="shared" si="184"/>
        <v>7.32</v>
      </c>
      <c r="Q427" s="82">
        <f t="shared" si="184"/>
        <v>7.25</v>
      </c>
      <c r="R427" s="82">
        <f t="shared" si="184"/>
        <v>7.26</v>
      </c>
      <c r="S427" s="82">
        <f t="shared" si="184"/>
        <v>7.31</v>
      </c>
      <c r="T427" s="82">
        <f t="shared" si="184"/>
        <v>0</v>
      </c>
      <c r="U427" s="82">
        <f t="shared" si="184"/>
        <v>0</v>
      </c>
      <c r="V427" s="29">
        <f t="shared" si="184"/>
        <v>0</v>
      </c>
      <c r="W427" s="39">
        <f t="shared" si="184"/>
        <v>0</v>
      </c>
      <c r="X427" s="39">
        <f t="shared" si="184"/>
        <v>0</v>
      </c>
      <c r="Y427" s="39">
        <f t="shared" si="184"/>
        <v>0</v>
      </c>
      <c r="Z427" s="39">
        <f t="shared" si="184"/>
        <v>0</v>
      </c>
      <c r="AA427" s="39">
        <f t="shared" si="184"/>
        <v>0</v>
      </c>
      <c r="AB427" s="39">
        <f t="shared" si="184"/>
        <v>0</v>
      </c>
      <c r="AC427" s="39">
        <f t="shared" si="184"/>
        <v>0</v>
      </c>
      <c r="AD427" s="39">
        <f t="shared" si="184"/>
        <v>0</v>
      </c>
      <c r="AE427" s="29">
        <f t="shared" si="184"/>
        <v>0</v>
      </c>
      <c r="AF427" s="39">
        <f t="shared" si="184"/>
        <v>0</v>
      </c>
      <c r="AG427" s="39">
        <f t="shared" si="184"/>
        <v>0</v>
      </c>
      <c r="AH427" s="39">
        <f t="shared" si="184"/>
        <v>0</v>
      </c>
      <c r="AI427" s="39">
        <f t="shared" si="184"/>
        <v>0</v>
      </c>
      <c r="AJ427" s="39">
        <f t="shared" si="184"/>
        <v>0</v>
      </c>
      <c r="AK427" s="39">
        <f t="shared" si="184"/>
        <v>0</v>
      </c>
      <c r="AL427" s="39">
        <f t="shared" si="184"/>
        <v>0</v>
      </c>
      <c r="AM427" s="39">
        <f t="shared" si="184"/>
        <v>0</v>
      </c>
      <c r="AN427" s="39">
        <f t="shared" si="184"/>
        <v>54</v>
      </c>
      <c r="AO427" s="39">
        <f t="shared" si="184"/>
        <v>1360</v>
      </c>
      <c r="AP427" s="104">
        <f t="shared" si="184"/>
        <v>4.03</v>
      </c>
      <c r="AQ427" s="105">
        <f t="shared" si="184"/>
        <v>3.25</v>
      </c>
      <c r="AR427" s="106">
        <f t="shared" si="184"/>
        <v>81.84210526315789</v>
      </c>
      <c r="AS427" s="106">
        <f t="shared" si="184"/>
        <v>23.615160349854222</v>
      </c>
      <c r="AT427" s="107">
        <f t="shared" si="184"/>
        <v>1650</v>
      </c>
      <c r="AU427" s="108">
        <f t="shared" si="184"/>
        <v>2.2000000000000002</v>
      </c>
      <c r="AV427" s="109">
        <f t="shared" si="184"/>
        <v>1.4</v>
      </c>
      <c r="AW427" s="106">
        <f t="shared" si="184"/>
        <v>65.420560747663544</v>
      </c>
      <c r="AX427" s="106">
        <f t="shared" si="184"/>
        <v>41.428571428571438</v>
      </c>
      <c r="AY427" s="60">
        <f t="shared" si="184"/>
        <v>61.173633440514472</v>
      </c>
      <c r="AZ427" s="96">
        <f t="shared" si="184"/>
        <v>80.53</v>
      </c>
      <c r="BA427" s="67">
        <f t="shared" si="184"/>
        <v>60.16</v>
      </c>
      <c r="BB427" s="67">
        <f t="shared" si="184"/>
        <v>0</v>
      </c>
      <c r="BC427" s="67">
        <f t="shared" si="184"/>
        <v>0</v>
      </c>
      <c r="BD427" s="67">
        <f t="shared" si="184"/>
        <v>0</v>
      </c>
      <c r="BE427" s="27">
        <f t="shared" si="184"/>
        <v>0</v>
      </c>
      <c r="BF427" s="29">
        <f t="shared" si="184"/>
        <v>25207</v>
      </c>
      <c r="BG427" s="39">
        <f t="shared" si="184"/>
        <v>11100</v>
      </c>
      <c r="BH427" s="40">
        <f t="shared" si="184"/>
        <v>0</v>
      </c>
      <c r="BI427" s="40">
        <f t="shared" si="184"/>
        <v>0</v>
      </c>
      <c r="BJ427" s="40">
        <f t="shared" si="184"/>
        <v>6032</v>
      </c>
      <c r="BK427" s="40">
        <f t="shared" si="184"/>
        <v>0</v>
      </c>
      <c r="BL427" s="40">
        <f t="shared" si="184"/>
        <v>0</v>
      </c>
      <c r="BM427" s="27">
        <f t="shared" si="184"/>
        <v>8075</v>
      </c>
    </row>
    <row r="428" spans="1:65" outlineLevel="3">
      <c r="A428" s="187" t="s">
        <v>34</v>
      </c>
      <c r="B428" s="188"/>
      <c r="C428" s="207">
        <f t="shared" ref="C428:BM428" si="185">SUBTOTAL(5,C396:C426)</f>
        <v>307516</v>
      </c>
      <c r="D428" s="208">
        <f t="shared" si="185"/>
        <v>33</v>
      </c>
      <c r="E428" s="12">
        <f t="shared" si="185"/>
        <v>37</v>
      </c>
      <c r="F428" s="12">
        <f t="shared" si="185"/>
        <v>32</v>
      </c>
      <c r="G428" s="12">
        <f t="shared" si="185"/>
        <v>35</v>
      </c>
      <c r="H428" s="12">
        <f t="shared" si="185"/>
        <v>30</v>
      </c>
      <c r="I428" s="12">
        <f t="shared" si="185"/>
        <v>36</v>
      </c>
      <c r="J428" s="12">
        <f t="shared" si="185"/>
        <v>31</v>
      </c>
      <c r="K428" s="12">
        <f t="shared" si="185"/>
        <v>34</v>
      </c>
      <c r="L428" s="12">
        <f t="shared" si="185"/>
        <v>29</v>
      </c>
      <c r="M428" s="210">
        <f t="shared" si="185"/>
        <v>7.2</v>
      </c>
      <c r="N428" s="83">
        <f t="shared" si="185"/>
        <v>7.12</v>
      </c>
      <c r="O428" s="83">
        <f t="shared" si="185"/>
        <v>7.1</v>
      </c>
      <c r="P428" s="83">
        <f t="shared" si="185"/>
        <v>7.15</v>
      </c>
      <c r="Q428" s="83">
        <f t="shared" si="185"/>
        <v>7.18</v>
      </c>
      <c r="R428" s="83">
        <f t="shared" si="185"/>
        <v>7.13</v>
      </c>
      <c r="S428" s="83">
        <f t="shared" si="185"/>
        <v>7.16</v>
      </c>
      <c r="T428" s="83">
        <f t="shared" si="185"/>
        <v>0</v>
      </c>
      <c r="U428" s="83">
        <f t="shared" si="185"/>
        <v>0</v>
      </c>
      <c r="V428" s="212">
        <f t="shared" si="185"/>
        <v>0</v>
      </c>
      <c r="W428" s="41">
        <f t="shared" si="185"/>
        <v>0</v>
      </c>
      <c r="X428" s="41">
        <f t="shared" si="185"/>
        <v>0</v>
      </c>
      <c r="Y428" s="41">
        <f t="shared" si="185"/>
        <v>0</v>
      </c>
      <c r="Z428" s="41">
        <f t="shared" si="185"/>
        <v>0</v>
      </c>
      <c r="AA428" s="41">
        <f t="shared" si="185"/>
        <v>0</v>
      </c>
      <c r="AB428" s="41">
        <f t="shared" si="185"/>
        <v>0</v>
      </c>
      <c r="AC428" s="41">
        <f t="shared" si="185"/>
        <v>0</v>
      </c>
      <c r="AD428" s="41">
        <f t="shared" si="185"/>
        <v>0</v>
      </c>
      <c r="AE428" s="212">
        <f t="shared" si="185"/>
        <v>0</v>
      </c>
      <c r="AF428" s="41">
        <f t="shared" si="185"/>
        <v>0</v>
      </c>
      <c r="AG428" s="41">
        <f t="shared" si="185"/>
        <v>0</v>
      </c>
      <c r="AH428" s="41">
        <f t="shared" si="185"/>
        <v>0</v>
      </c>
      <c r="AI428" s="41">
        <f t="shared" si="185"/>
        <v>0</v>
      </c>
      <c r="AJ428" s="41">
        <f t="shared" si="185"/>
        <v>0</v>
      </c>
      <c r="AK428" s="41">
        <f t="shared" si="185"/>
        <v>0</v>
      </c>
      <c r="AL428" s="41">
        <f t="shared" si="185"/>
        <v>0</v>
      </c>
      <c r="AM428" s="41">
        <f t="shared" si="185"/>
        <v>0</v>
      </c>
      <c r="AN428" s="41">
        <f t="shared" si="185"/>
        <v>29</v>
      </c>
      <c r="AO428" s="41">
        <f t="shared" si="185"/>
        <v>735</v>
      </c>
      <c r="AP428" s="110">
        <f t="shared" si="185"/>
        <v>3.43</v>
      </c>
      <c r="AQ428" s="111">
        <f t="shared" si="185"/>
        <v>2.62</v>
      </c>
      <c r="AR428" s="216">
        <f t="shared" si="185"/>
        <v>76.384839650145778</v>
      </c>
      <c r="AS428" s="216">
        <f t="shared" si="185"/>
        <v>18.15789473684211</v>
      </c>
      <c r="AT428" s="113">
        <f t="shared" si="185"/>
        <v>910</v>
      </c>
      <c r="AU428" s="114">
        <f t="shared" si="185"/>
        <v>2.1</v>
      </c>
      <c r="AV428" s="115">
        <f t="shared" si="185"/>
        <v>1.23</v>
      </c>
      <c r="AW428" s="216">
        <f t="shared" si="185"/>
        <v>58.571428571428562</v>
      </c>
      <c r="AX428" s="216">
        <f t="shared" si="185"/>
        <v>34.579439252336456</v>
      </c>
      <c r="AY428" s="208">
        <f t="shared" si="185"/>
        <v>55.855855855855864</v>
      </c>
      <c r="AZ428" s="97">
        <f t="shared" si="185"/>
        <v>76</v>
      </c>
      <c r="BA428" s="68">
        <f t="shared" si="185"/>
        <v>60.16</v>
      </c>
      <c r="BB428" s="68">
        <f t="shared" si="185"/>
        <v>0</v>
      </c>
      <c r="BC428" s="68">
        <f t="shared" si="185"/>
        <v>0</v>
      </c>
      <c r="BD428" s="68">
        <f t="shared" si="185"/>
        <v>0</v>
      </c>
      <c r="BE428" s="15">
        <f t="shared" si="185"/>
        <v>0</v>
      </c>
      <c r="BF428" s="212">
        <f t="shared" si="185"/>
        <v>15332</v>
      </c>
      <c r="BG428" s="41">
        <f t="shared" si="185"/>
        <v>4930</v>
      </c>
      <c r="BH428" s="42">
        <f t="shared" si="185"/>
        <v>0</v>
      </c>
      <c r="BI428" s="42">
        <f t="shared" si="185"/>
        <v>0</v>
      </c>
      <c r="BJ428" s="42">
        <f t="shared" si="185"/>
        <v>3822</v>
      </c>
      <c r="BK428" s="42">
        <f t="shared" si="185"/>
        <v>0</v>
      </c>
      <c r="BL428" s="42">
        <f t="shared" si="185"/>
        <v>0</v>
      </c>
      <c r="BM428" s="15">
        <f t="shared" si="185"/>
        <v>160</v>
      </c>
    </row>
    <row r="429" spans="1:65" outlineLevel="2">
      <c r="A429" s="187" t="s">
        <v>23</v>
      </c>
      <c r="B429" s="188"/>
      <c r="C429" s="207">
        <f>IFERROR(SUBTOTAL(1,C396:C426),"")</f>
        <v>341030.87096774194</v>
      </c>
      <c r="D429" s="208">
        <f t="shared" ref="D429:BM429" si="186">IFERROR(SUBTOTAL(1,D396:D426),"")</f>
        <v>34.096774193548377</v>
      </c>
      <c r="E429" s="12">
        <f t="shared" si="186"/>
        <v>37.12903225806452</v>
      </c>
      <c r="F429" s="12">
        <f t="shared" si="186"/>
        <v>32.903225806451616</v>
      </c>
      <c r="G429" s="12">
        <f t="shared" si="186"/>
        <v>36.741935483870968</v>
      </c>
      <c r="H429" s="12">
        <f t="shared" si="186"/>
        <v>31.483870967741936</v>
      </c>
      <c r="I429" s="12">
        <f t="shared" si="186"/>
        <v>36.12903225806452</v>
      </c>
      <c r="J429" s="12">
        <f t="shared" si="186"/>
        <v>31.903225806451612</v>
      </c>
      <c r="K429" s="12">
        <f t="shared" si="186"/>
        <v>35.741935483870968</v>
      </c>
      <c r="L429" s="12">
        <f t="shared" si="186"/>
        <v>30.483870967741936</v>
      </c>
      <c r="M429" s="210">
        <f t="shared" si="186"/>
        <v>7.2</v>
      </c>
      <c r="N429" s="83">
        <f t="shared" si="186"/>
        <v>7.1560000000000006</v>
      </c>
      <c r="O429" s="83">
        <f t="shared" si="186"/>
        <v>7.1779999999999999</v>
      </c>
      <c r="P429" s="83">
        <f t="shared" si="186"/>
        <v>7.2240000000000011</v>
      </c>
      <c r="Q429" s="83">
        <f t="shared" si="186"/>
        <v>7.2319999999999993</v>
      </c>
      <c r="R429" s="83">
        <f t="shared" si="186"/>
        <v>7.2140000000000004</v>
      </c>
      <c r="S429" s="83">
        <f t="shared" si="186"/>
        <v>7.2399999999999993</v>
      </c>
      <c r="T429" s="83" t="str">
        <f t="shared" si="186"/>
        <v/>
      </c>
      <c r="U429" s="83" t="str">
        <f t="shared" si="186"/>
        <v/>
      </c>
      <c r="V429" s="212" t="str">
        <f t="shared" si="186"/>
        <v/>
      </c>
      <c r="W429" s="41" t="str">
        <f t="shared" si="186"/>
        <v/>
      </c>
      <c r="X429" s="41" t="str">
        <f t="shared" si="186"/>
        <v/>
      </c>
      <c r="Y429" s="41" t="str">
        <f t="shared" si="186"/>
        <v/>
      </c>
      <c r="Z429" s="41" t="str">
        <f t="shared" si="186"/>
        <v/>
      </c>
      <c r="AA429" s="41" t="str">
        <f t="shared" si="186"/>
        <v/>
      </c>
      <c r="AB429" s="41" t="str">
        <f t="shared" si="186"/>
        <v/>
      </c>
      <c r="AC429" s="41" t="str">
        <f t="shared" si="186"/>
        <v/>
      </c>
      <c r="AD429" s="41" t="str">
        <f t="shared" si="186"/>
        <v/>
      </c>
      <c r="AE429" s="212" t="str">
        <f t="shared" si="186"/>
        <v/>
      </c>
      <c r="AF429" s="41" t="str">
        <f t="shared" si="186"/>
        <v/>
      </c>
      <c r="AG429" s="41" t="str">
        <f t="shared" si="186"/>
        <v/>
      </c>
      <c r="AH429" s="41" t="str">
        <f t="shared" si="186"/>
        <v/>
      </c>
      <c r="AI429" s="41" t="str">
        <f t="shared" si="186"/>
        <v/>
      </c>
      <c r="AJ429" s="41" t="str">
        <f t="shared" si="186"/>
        <v/>
      </c>
      <c r="AK429" s="41" t="str">
        <f t="shared" si="186"/>
        <v/>
      </c>
      <c r="AL429" s="41" t="str">
        <f t="shared" si="186"/>
        <v/>
      </c>
      <c r="AM429" s="41" t="str">
        <f t="shared" si="186"/>
        <v/>
      </c>
      <c r="AN429" s="41">
        <f t="shared" si="186"/>
        <v>35.193548387096776</v>
      </c>
      <c r="AO429" s="41">
        <f t="shared" si="186"/>
        <v>1157.6774193548388</v>
      </c>
      <c r="AP429" s="110">
        <f t="shared" si="186"/>
        <v>3.726</v>
      </c>
      <c r="AQ429" s="111">
        <f t="shared" si="186"/>
        <v>2.99</v>
      </c>
      <c r="AR429" s="216">
        <f t="shared" si="186"/>
        <v>80.175923560483696</v>
      </c>
      <c r="AS429" s="216">
        <f t="shared" si="186"/>
        <v>19.824076439516297</v>
      </c>
      <c r="AT429" s="113">
        <f t="shared" si="186"/>
        <v>1322.9032258064517</v>
      </c>
      <c r="AU429" s="114">
        <f t="shared" si="186"/>
        <v>2.1480000000000006</v>
      </c>
      <c r="AV429" s="115">
        <f t="shared" si="186"/>
        <v>1.3559999999999999</v>
      </c>
      <c r="AW429" s="216">
        <f t="shared" si="186"/>
        <v>63.107065939928361</v>
      </c>
      <c r="AX429" s="216">
        <f t="shared" si="186"/>
        <v>36.892934060071639</v>
      </c>
      <c r="AY429" s="208">
        <f t="shared" si="186"/>
        <v>57.765021575746218</v>
      </c>
      <c r="AZ429" s="97">
        <f t="shared" si="186"/>
        <v>78.623636363636379</v>
      </c>
      <c r="BA429" s="68">
        <f t="shared" si="186"/>
        <v>60.16</v>
      </c>
      <c r="BB429" s="68" t="str">
        <f t="shared" si="186"/>
        <v/>
      </c>
      <c r="BC429" s="68" t="str">
        <f t="shared" si="186"/>
        <v/>
      </c>
      <c r="BD429" s="68" t="str">
        <f t="shared" si="186"/>
        <v/>
      </c>
      <c r="BE429" s="15" t="str">
        <f>IFERROR(SUBTOTAL(1,BE396:BE426),"")</f>
        <v/>
      </c>
      <c r="BF429" s="212">
        <f t="shared" si="186"/>
        <v>17286.258064516129</v>
      </c>
      <c r="BG429" s="41">
        <f t="shared" si="186"/>
        <v>7235.8064516129034</v>
      </c>
      <c r="BH429" s="42" t="str">
        <f t="shared" si="186"/>
        <v/>
      </c>
      <c r="BI429" s="42" t="str">
        <f t="shared" si="186"/>
        <v/>
      </c>
      <c r="BJ429" s="42">
        <f t="shared" si="186"/>
        <v>5327.0645161290322</v>
      </c>
      <c r="BK429" s="42" t="str">
        <f t="shared" si="186"/>
        <v/>
      </c>
      <c r="BL429" s="42" t="str">
        <f t="shared" si="186"/>
        <v/>
      </c>
      <c r="BM429" s="15">
        <f t="shared" si="186"/>
        <v>4723.3870967741932</v>
      </c>
    </row>
    <row r="430" spans="1:65" ht="17.25" outlineLevel="1" thickBot="1">
      <c r="A430" s="224" t="s">
        <v>172</v>
      </c>
      <c r="B430" s="225"/>
      <c r="C430" s="226">
        <f>SUBTOTAL(9,C396:C426)</f>
        <v>10571957</v>
      </c>
      <c r="D430" s="227"/>
      <c r="E430" s="228"/>
      <c r="F430" s="228"/>
      <c r="G430" s="228"/>
      <c r="H430" s="228"/>
      <c r="I430" s="228"/>
      <c r="J430" s="228"/>
      <c r="K430" s="228"/>
      <c r="L430" s="228"/>
      <c r="M430" s="229"/>
      <c r="N430" s="230"/>
      <c r="O430" s="230"/>
      <c r="P430" s="230"/>
      <c r="Q430" s="230"/>
      <c r="R430" s="230"/>
      <c r="S430" s="230"/>
      <c r="T430" s="230"/>
      <c r="U430" s="230"/>
      <c r="V430" s="231"/>
      <c r="W430" s="232"/>
      <c r="X430" s="232"/>
      <c r="Y430" s="232"/>
      <c r="Z430" s="232"/>
      <c r="AA430" s="232"/>
      <c r="AB430" s="232"/>
      <c r="AC430" s="232"/>
      <c r="AD430" s="232"/>
      <c r="AE430" s="231"/>
      <c r="AF430" s="232"/>
      <c r="AG430" s="232"/>
      <c r="AH430" s="232"/>
      <c r="AI430" s="232"/>
      <c r="AJ430" s="232"/>
      <c r="AK430" s="232"/>
      <c r="AL430" s="232"/>
      <c r="AM430" s="232"/>
      <c r="AN430" s="232"/>
      <c r="AO430" s="233">
        <f>SUBTOTAL(9,AO396:AO426)</f>
        <v>35888</v>
      </c>
      <c r="AP430" s="234"/>
      <c r="AQ430" s="235"/>
      <c r="AR430" s="236"/>
      <c r="AS430" s="236"/>
      <c r="AT430" s="237">
        <f>SUBTOTAL(9,AT396:AT426)</f>
        <v>41010</v>
      </c>
      <c r="AU430" s="238"/>
      <c r="AV430" s="239"/>
      <c r="AW430" s="236"/>
      <c r="AX430" s="236"/>
      <c r="AY430" s="227"/>
      <c r="AZ430" s="240"/>
      <c r="BA430" s="241"/>
      <c r="BB430" s="241"/>
      <c r="BC430" s="241"/>
      <c r="BD430" s="241"/>
      <c r="BE430" s="242">
        <f>SUBTOTAL(9,BE396:BE426)</f>
        <v>0</v>
      </c>
      <c r="BF430" s="243">
        <f t="shared" ref="BF430:BM430" si="187">SUBTOTAL(9,BF396:BF426)</f>
        <v>535874</v>
      </c>
      <c r="BG430" s="233">
        <f t="shared" si="187"/>
        <v>224310</v>
      </c>
      <c r="BH430" s="244">
        <f t="shared" si="187"/>
        <v>0</v>
      </c>
      <c r="BI430" s="244">
        <f t="shared" si="187"/>
        <v>0</v>
      </c>
      <c r="BJ430" s="244">
        <f t="shared" si="187"/>
        <v>165139</v>
      </c>
      <c r="BK430" s="244">
        <f t="shared" si="187"/>
        <v>0</v>
      </c>
      <c r="BL430" s="244">
        <f t="shared" si="187"/>
        <v>0</v>
      </c>
      <c r="BM430" s="242">
        <f t="shared" si="187"/>
        <v>146425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M6:U6"/>
    <mergeCell ref="V6:AD6"/>
    <mergeCell ref="AE6:AM6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zoomScale="55" zoomScaleNormal="55" zoomScaleSheetLayoutView="55" workbookViewId="0">
      <pane xSplit="2" ySplit="16" topLeftCell="C17" activePane="bottomRight" state="frozen"/>
      <selection pane="topRight" activeCell="C1" sqref="C1"/>
      <selection pane="bottomLeft" activeCell="A4" sqref="A4"/>
      <selection pane="bottomRight" activeCell="J24" sqref="J24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P3" s="100"/>
      <c r="AQ3" s="100"/>
      <c r="AR3" s="100"/>
      <c r="AS3" s="100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/>
      <c r="BI3" s="4"/>
      <c r="BJ3" s="4"/>
      <c r="BK3" s="4"/>
      <c r="BL3" s="4"/>
      <c r="BM3" s="4"/>
    </row>
    <row r="4" spans="1:65" s="35" customFormat="1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61</v>
      </c>
      <c r="B6" s="180"/>
      <c r="C6" s="163" t="s">
        <v>2</v>
      </c>
      <c r="D6" s="183" t="s">
        <v>68</v>
      </c>
      <c r="E6" s="184"/>
      <c r="F6" s="184"/>
      <c r="G6" s="184"/>
      <c r="H6" s="184"/>
      <c r="I6" s="184"/>
      <c r="J6" s="184"/>
      <c r="K6" s="184"/>
      <c r="L6" s="184"/>
      <c r="M6" s="185" t="s">
        <v>77</v>
      </c>
      <c r="N6" s="186"/>
      <c r="O6" s="186"/>
      <c r="P6" s="186"/>
      <c r="Q6" s="186"/>
      <c r="R6" s="186"/>
      <c r="S6" s="186"/>
      <c r="T6" s="186"/>
      <c r="U6" s="186"/>
      <c r="V6" s="167" t="s">
        <v>80</v>
      </c>
      <c r="W6" s="163"/>
      <c r="X6" s="163"/>
      <c r="Y6" s="163"/>
      <c r="Z6" s="163"/>
      <c r="AA6" s="163"/>
      <c r="AB6" s="163"/>
      <c r="AC6" s="163"/>
      <c r="AD6" s="163"/>
      <c r="AE6" s="153" t="s">
        <v>82</v>
      </c>
      <c r="AF6" s="163"/>
      <c r="AG6" s="163"/>
      <c r="AH6" s="163"/>
      <c r="AI6" s="163"/>
      <c r="AJ6" s="163"/>
      <c r="AK6" s="163"/>
      <c r="AL6" s="163"/>
      <c r="AM6" s="163"/>
      <c r="AN6" s="153" t="s">
        <v>67</v>
      </c>
      <c r="AO6" s="167" t="s">
        <v>1</v>
      </c>
      <c r="AP6" s="171" t="s">
        <v>93</v>
      </c>
      <c r="AQ6" s="173" t="s">
        <v>94</v>
      </c>
      <c r="AR6" s="175" t="s">
        <v>95</v>
      </c>
      <c r="AS6" s="175" t="s">
        <v>91</v>
      </c>
      <c r="AT6" s="169" t="s">
        <v>66</v>
      </c>
      <c r="AU6" s="171" t="s">
        <v>96</v>
      </c>
      <c r="AV6" s="173" t="s">
        <v>97</v>
      </c>
      <c r="AW6" s="175" t="s">
        <v>98</v>
      </c>
      <c r="AX6" s="175" t="s">
        <v>92</v>
      </c>
      <c r="AY6" s="177" t="s">
        <v>89</v>
      </c>
      <c r="AZ6" s="159" t="s">
        <v>87</v>
      </c>
      <c r="BA6" s="161" t="s">
        <v>104</v>
      </c>
      <c r="BB6" s="162"/>
      <c r="BC6" s="162"/>
      <c r="BD6" s="162"/>
      <c r="BE6" s="163" t="s">
        <v>102</v>
      </c>
      <c r="BF6" s="165" t="s">
        <v>3</v>
      </c>
      <c r="BG6" s="167" t="s">
        <v>4</v>
      </c>
      <c r="BH6" s="153" t="s">
        <v>7</v>
      </c>
      <c r="BI6" s="153" t="s">
        <v>8</v>
      </c>
      <c r="BJ6" s="153" t="s">
        <v>6</v>
      </c>
      <c r="BK6" s="153" t="s">
        <v>5</v>
      </c>
      <c r="BL6" s="153" t="s">
        <v>9</v>
      </c>
      <c r="BM6" s="155" t="s">
        <v>10</v>
      </c>
    </row>
    <row r="7" spans="1:65" s="1" customFormat="1" ht="35.25" thickBot="1">
      <c r="A7" s="181"/>
      <c r="B7" s="182"/>
      <c r="C7" s="164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84</v>
      </c>
      <c r="BB7" s="65" t="s">
        <v>85</v>
      </c>
      <c r="BC7" s="65" t="s">
        <v>86</v>
      </c>
      <c r="BD7" s="66" t="s">
        <v>90</v>
      </c>
      <c r="BE7" s="164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603160</v>
      </c>
      <c r="D8" s="60">
        <f t="shared" si="0"/>
        <v>37.299999999999997</v>
      </c>
      <c r="E8" s="28">
        <f t="shared" si="0"/>
        <v>39</v>
      </c>
      <c r="F8" s="28">
        <f t="shared" si="0"/>
        <v>36</v>
      </c>
      <c r="G8" s="28">
        <f t="shared" si="0"/>
        <v>43</v>
      </c>
      <c r="H8" s="28">
        <f t="shared" si="0"/>
        <v>36</v>
      </c>
      <c r="I8" s="28">
        <f t="shared" si="0"/>
        <v>38</v>
      </c>
      <c r="J8" s="28">
        <f t="shared" si="0"/>
        <v>35</v>
      </c>
      <c r="K8" s="28">
        <f t="shared" si="0"/>
        <v>42</v>
      </c>
      <c r="L8" s="28">
        <f t="shared" si="0"/>
        <v>35</v>
      </c>
      <c r="M8" s="71">
        <f t="shared" si="0"/>
        <v>7.4</v>
      </c>
      <c r="N8" s="82">
        <f t="shared" si="0"/>
        <v>8.1999999999999993</v>
      </c>
      <c r="O8" s="82">
        <f t="shared" si="0"/>
        <v>7.29</v>
      </c>
      <c r="P8" s="82">
        <f t="shared" si="0"/>
        <v>7.35</v>
      </c>
      <c r="Q8" s="82">
        <f t="shared" si="0"/>
        <v>7.32</v>
      </c>
      <c r="R8" s="82">
        <f t="shared" si="0"/>
        <v>7.4</v>
      </c>
      <c r="S8" s="82">
        <f t="shared" si="0"/>
        <v>7.36</v>
      </c>
      <c r="T8" s="82">
        <f t="shared" si="0"/>
        <v>0</v>
      </c>
      <c r="U8" s="82">
        <f t="shared" si="0"/>
        <v>0</v>
      </c>
      <c r="V8" s="29">
        <f t="shared" si="0"/>
        <v>412</v>
      </c>
      <c r="W8" s="39">
        <f t="shared" si="0"/>
        <v>480.2</v>
      </c>
      <c r="X8" s="39">
        <f t="shared" si="0"/>
        <v>649.29999999999995</v>
      </c>
      <c r="Y8" s="39">
        <f t="shared" si="0"/>
        <v>730</v>
      </c>
      <c r="Z8" s="39">
        <f t="shared" si="0"/>
        <v>584.5</v>
      </c>
      <c r="AA8" s="39">
        <f t="shared" si="0"/>
        <v>445.7</v>
      </c>
      <c r="AB8" s="39">
        <f t="shared" si="0"/>
        <v>584.4</v>
      </c>
      <c r="AC8" s="39">
        <f t="shared" si="0"/>
        <v>0</v>
      </c>
      <c r="AD8" s="39">
        <f t="shared" si="0"/>
        <v>0</v>
      </c>
      <c r="AE8" s="29">
        <f t="shared" si="0"/>
        <v>6943.3</v>
      </c>
      <c r="AF8" s="39">
        <f t="shared" si="0"/>
        <v>7860</v>
      </c>
      <c r="AG8" s="39">
        <f t="shared" si="0"/>
        <v>7650</v>
      </c>
      <c r="AH8" s="39">
        <f t="shared" si="0"/>
        <v>7050</v>
      </c>
      <c r="AI8" s="39">
        <f t="shared" si="0"/>
        <v>6820</v>
      </c>
      <c r="AJ8" s="39">
        <f t="shared" si="0"/>
        <v>6580</v>
      </c>
      <c r="AK8" s="39">
        <f t="shared" si="0"/>
        <v>7050</v>
      </c>
      <c r="AL8" s="39">
        <f t="shared" si="0"/>
        <v>0</v>
      </c>
      <c r="AM8" s="39">
        <f t="shared" si="0"/>
        <v>0</v>
      </c>
      <c r="AN8" s="39">
        <f t="shared" si="0"/>
        <v>59</v>
      </c>
      <c r="AO8" s="39">
        <f t="shared" si="0"/>
        <v>2210</v>
      </c>
      <c r="AP8" s="104">
        <f t="shared" si="0"/>
        <v>4.1841126070991432</v>
      </c>
      <c r="AQ8" s="105">
        <f t="shared" si="0"/>
        <v>3.4412661766710761</v>
      </c>
      <c r="AR8" s="106">
        <f t="shared" si="0"/>
        <v>84.544528301886785</v>
      </c>
      <c r="AS8" s="106">
        <f t="shared" si="0"/>
        <v>34.583333333333329</v>
      </c>
      <c r="AT8" s="107">
        <f t="shared" si="0"/>
        <v>2470</v>
      </c>
      <c r="AU8" s="108">
        <f t="shared" si="0"/>
        <v>2.56</v>
      </c>
      <c r="AV8" s="109">
        <f t="shared" si="0"/>
        <v>1.56</v>
      </c>
      <c r="AW8" s="106">
        <f t="shared" si="0"/>
        <v>70.202020202020194</v>
      </c>
      <c r="AX8" s="106">
        <f t="shared" si="0"/>
        <v>100</v>
      </c>
      <c r="AY8" s="60">
        <f t="shared" si="0"/>
        <v>62.930792939198653</v>
      </c>
      <c r="AZ8" s="96">
        <f t="shared" si="0"/>
        <v>81.58</v>
      </c>
      <c r="BA8" s="67">
        <f t="shared" si="0"/>
        <v>67.17</v>
      </c>
      <c r="BB8" s="67">
        <f t="shared" si="0"/>
        <v>32.58</v>
      </c>
      <c r="BC8" s="67">
        <f t="shared" si="0"/>
        <v>4</v>
      </c>
      <c r="BD8" s="67">
        <f t="shared" si="0"/>
        <v>0</v>
      </c>
      <c r="BE8" s="27">
        <f t="shared" si="0"/>
        <v>0</v>
      </c>
      <c r="BF8" s="29">
        <f t="shared" si="0"/>
        <v>23649</v>
      </c>
      <c r="BG8" s="39">
        <f t="shared" si="0"/>
        <v>16130</v>
      </c>
      <c r="BH8" s="40">
        <f t="shared" si="0"/>
        <v>0</v>
      </c>
      <c r="BI8" s="40">
        <f t="shared" si="0"/>
        <v>0</v>
      </c>
      <c r="BJ8" s="40">
        <f t="shared" si="0"/>
        <v>10484</v>
      </c>
      <c r="BK8" s="40">
        <f t="shared" si="0"/>
        <v>0</v>
      </c>
      <c r="BL8" s="40">
        <f t="shared" si="0"/>
        <v>0</v>
      </c>
      <c r="BM8" s="27">
        <f t="shared" si="0"/>
        <v>5772</v>
      </c>
    </row>
    <row r="9" spans="1:65">
      <c r="A9" s="187" t="s">
        <v>11</v>
      </c>
      <c r="B9" s="188"/>
      <c r="C9" s="51">
        <f t="shared" ref="C9:BM9" si="1">SUBTOTAL(5,C17:C426)</f>
        <v>287863</v>
      </c>
      <c r="D9" s="61">
        <f t="shared" si="1"/>
        <v>31</v>
      </c>
      <c r="E9" s="12">
        <f t="shared" si="1"/>
        <v>31</v>
      </c>
      <c r="F9" s="12">
        <f t="shared" si="1"/>
        <v>31</v>
      </c>
      <c r="G9" s="12">
        <f t="shared" si="1"/>
        <v>33</v>
      </c>
      <c r="H9" s="12">
        <f t="shared" si="1"/>
        <v>28</v>
      </c>
      <c r="I9" s="12">
        <f t="shared" si="1"/>
        <v>26</v>
      </c>
      <c r="J9" s="12">
        <f t="shared" si="1"/>
        <v>30</v>
      </c>
      <c r="K9" s="12">
        <f t="shared" si="1"/>
        <v>32</v>
      </c>
      <c r="L9" s="12">
        <f t="shared" si="1"/>
        <v>27</v>
      </c>
      <c r="M9" s="72">
        <f t="shared" si="1"/>
        <v>6.8</v>
      </c>
      <c r="N9" s="83">
        <f t="shared" si="1"/>
        <v>6.75</v>
      </c>
      <c r="O9" s="83">
        <f t="shared" si="1"/>
        <v>6.7</v>
      </c>
      <c r="P9" s="83">
        <f t="shared" si="1"/>
        <v>6.72</v>
      </c>
      <c r="Q9" s="83">
        <f t="shared" si="1"/>
        <v>6.86</v>
      </c>
      <c r="R9" s="83">
        <f t="shared" si="1"/>
        <v>6.79</v>
      </c>
      <c r="S9" s="83">
        <f t="shared" si="1"/>
        <v>6.8</v>
      </c>
      <c r="T9" s="83">
        <f t="shared" si="1"/>
        <v>0</v>
      </c>
      <c r="U9" s="83">
        <f t="shared" si="1"/>
        <v>0</v>
      </c>
      <c r="V9" s="6">
        <f t="shared" si="1"/>
        <v>78.3</v>
      </c>
      <c r="W9" s="41">
        <f t="shared" si="1"/>
        <v>54.2</v>
      </c>
      <c r="X9" s="41">
        <f t="shared" si="1"/>
        <v>55.5</v>
      </c>
      <c r="Y9" s="41">
        <f t="shared" si="1"/>
        <v>55.4</v>
      </c>
      <c r="Z9" s="41">
        <f t="shared" si="1"/>
        <v>59.9</v>
      </c>
      <c r="AA9" s="41">
        <f t="shared" si="1"/>
        <v>40.9</v>
      </c>
      <c r="AB9" s="41">
        <f t="shared" si="1"/>
        <v>34.299999999999997</v>
      </c>
      <c r="AC9" s="41">
        <f t="shared" si="1"/>
        <v>0</v>
      </c>
      <c r="AD9" s="41">
        <f t="shared" si="1"/>
        <v>0</v>
      </c>
      <c r="AE9" s="6">
        <f t="shared" si="1"/>
        <v>2676.7</v>
      </c>
      <c r="AF9" s="41">
        <f t="shared" si="1"/>
        <v>2780</v>
      </c>
      <c r="AG9" s="41">
        <f t="shared" si="1"/>
        <v>2550</v>
      </c>
      <c r="AH9" s="41">
        <f t="shared" si="1"/>
        <v>2500</v>
      </c>
      <c r="AI9" s="41">
        <f t="shared" si="1"/>
        <v>2520</v>
      </c>
      <c r="AJ9" s="41">
        <f t="shared" si="1"/>
        <v>2610</v>
      </c>
      <c r="AK9" s="41">
        <f t="shared" si="1"/>
        <v>2540</v>
      </c>
      <c r="AL9" s="41">
        <f t="shared" si="1"/>
        <v>0</v>
      </c>
      <c r="AM9" s="41">
        <f t="shared" si="1"/>
        <v>0</v>
      </c>
      <c r="AN9" s="41">
        <f t="shared" si="1"/>
        <v>18</v>
      </c>
      <c r="AO9" s="41">
        <f t="shared" si="1"/>
        <v>680</v>
      </c>
      <c r="AP9" s="110">
        <f t="shared" si="1"/>
        <v>1.9228571428571428</v>
      </c>
      <c r="AQ9" s="111">
        <f t="shared" si="1"/>
        <v>1.4473620408163268</v>
      </c>
      <c r="AR9" s="112">
        <f t="shared" si="1"/>
        <v>65.416666666666671</v>
      </c>
      <c r="AS9" s="112">
        <f t="shared" si="1"/>
        <v>15.455471698113215</v>
      </c>
      <c r="AT9" s="113">
        <f t="shared" si="1"/>
        <v>820</v>
      </c>
      <c r="AU9" s="114">
        <f t="shared" si="1"/>
        <v>1.69</v>
      </c>
      <c r="AV9" s="115">
        <f t="shared" si="1"/>
        <v>0.99</v>
      </c>
      <c r="AW9" s="112">
        <f t="shared" si="1"/>
        <v>0</v>
      </c>
      <c r="AX9" s="112">
        <f t="shared" si="1"/>
        <v>29.797979797979806</v>
      </c>
      <c r="AY9" s="61">
        <f t="shared" si="1"/>
        <v>27.962489343563547</v>
      </c>
      <c r="AZ9" s="97">
        <f t="shared" si="1"/>
        <v>73.03</v>
      </c>
      <c r="BA9" s="68">
        <f t="shared" si="1"/>
        <v>57.29</v>
      </c>
      <c r="BB9" s="68">
        <f t="shared" si="1"/>
        <v>27.21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2601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0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62</v>
      </c>
      <c r="B10" s="188"/>
      <c r="C10" s="51">
        <f>IFERROR(SUBTOTAL(1,C17:C426),"")</f>
        <v>404420.29315068491</v>
      </c>
      <c r="D10" s="61">
        <f t="shared" ref="D10:BM10" si="2">IFERROR(SUBTOTAL(1,D17:D426),"")</f>
        <v>34.073150684931413</v>
      </c>
      <c r="E10" s="12">
        <f t="shared" si="2"/>
        <v>35.473972602739728</v>
      </c>
      <c r="F10" s="12">
        <f t="shared" si="2"/>
        <v>33.090410958904108</v>
      </c>
      <c r="G10" s="12">
        <f t="shared" si="2"/>
        <v>37.526027397260272</v>
      </c>
      <c r="H10" s="12">
        <f t="shared" si="2"/>
        <v>32.115068493150687</v>
      </c>
      <c r="I10" s="12">
        <f t="shared" si="2"/>
        <v>34.446575342465756</v>
      </c>
      <c r="J10" s="12">
        <f t="shared" si="2"/>
        <v>32.090410958904108</v>
      </c>
      <c r="K10" s="12">
        <f t="shared" si="2"/>
        <v>36.526027397260272</v>
      </c>
      <c r="L10" s="12">
        <f t="shared" si="2"/>
        <v>31.115068493150684</v>
      </c>
      <c r="M10" s="72">
        <f t="shared" si="2"/>
        <v>7.059615384615384</v>
      </c>
      <c r="N10" s="83">
        <f t="shared" si="2"/>
        <v>7.0776923076923044</v>
      </c>
      <c r="O10" s="83">
        <f t="shared" si="2"/>
        <v>7.047884615384616</v>
      </c>
      <c r="P10" s="83">
        <f t="shared" si="2"/>
        <v>7.0415384615384609</v>
      </c>
      <c r="Q10" s="83">
        <f t="shared" si="2"/>
        <v>7.0775000000000006</v>
      </c>
      <c r="R10" s="83">
        <f t="shared" si="2"/>
        <v>7.0665384615384612</v>
      </c>
      <c r="S10" s="83">
        <f t="shared" si="2"/>
        <v>7.0700000000000012</v>
      </c>
      <c r="T10" s="83" t="str">
        <f t="shared" si="2"/>
        <v/>
      </c>
      <c r="U10" s="83" t="str">
        <f t="shared" si="2"/>
        <v/>
      </c>
      <c r="V10" s="6">
        <f t="shared" si="2"/>
        <v>211.60212765957445</v>
      </c>
      <c r="W10" s="41">
        <f t="shared" si="2"/>
        <v>190.64255319148933</v>
      </c>
      <c r="X10" s="41">
        <f t="shared" si="2"/>
        <v>222.17659574468075</v>
      </c>
      <c r="Y10" s="41">
        <f t="shared" si="2"/>
        <v>221.68297872340429</v>
      </c>
      <c r="Z10" s="41">
        <f t="shared" si="2"/>
        <v>220.65744680851066</v>
      </c>
      <c r="AA10" s="41">
        <f t="shared" si="2"/>
        <v>206.13191489361708</v>
      </c>
      <c r="AB10" s="41">
        <f t="shared" si="2"/>
        <v>208.25744680851059</v>
      </c>
      <c r="AC10" s="41" t="str">
        <f t="shared" si="2"/>
        <v/>
      </c>
      <c r="AD10" s="41" t="str">
        <f t="shared" si="2"/>
        <v/>
      </c>
      <c r="AE10" s="6">
        <f t="shared" si="2"/>
        <v>4154.1127659574468</v>
      </c>
      <c r="AF10" s="41">
        <f t="shared" si="2"/>
        <v>4415.5319148936169</v>
      </c>
      <c r="AG10" s="41">
        <f t="shared" si="2"/>
        <v>4195.1063829787236</v>
      </c>
      <c r="AH10" s="41">
        <f t="shared" si="2"/>
        <v>4054.8936170212764</v>
      </c>
      <c r="AI10" s="41">
        <f t="shared" si="2"/>
        <v>4031.0638297872342</v>
      </c>
      <c r="AJ10" s="41">
        <f t="shared" si="2"/>
        <v>4122.1276595744685</v>
      </c>
      <c r="AK10" s="41">
        <f t="shared" si="2"/>
        <v>4105.9574468085102</v>
      </c>
      <c r="AL10" s="41" t="str">
        <f t="shared" si="2"/>
        <v/>
      </c>
      <c r="AM10" s="41" t="str">
        <f t="shared" si="2"/>
        <v/>
      </c>
      <c r="AN10" s="41">
        <f t="shared" si="2"/>
        <v>25.928706961242856</v>
      </c>
      <c r="AO10" s="41">
        <f t="shared" si="2"/>
        <v>1619.0438356164384</v>
      </c>
      <c r="AP10" s="110">
        <f t="shared" si="2"/>
        <v>2.7219265288630061</v>
      </c>
      <c r="AQ10" s="111">
        <f t="shared" si="2"/>
        <v>2.0253097549687418</v>
      </c>
      <c r="AR10" s="112">
        <f t="shared" si="2"/>
        <v>74.278142693042696</v>
      </c>
      <c r="AS10" s="112">
        <f t="shared" si="2"/>
        <v>25.721857306957311</v>
      </c>
      <c r="AT10" s="113">
        <f t="shared" si="2"/>
        <v>1924.0465753424658</v>
      </c>
      <c r="AU10" s="114">
        <f t="shared" si="2"/>
        <v>2.066363636363636</v>
      </c>
      <c r="AV10" s="115">
        <f t="shared" si="2"/>
        <v>1.2180769230769231</v>
      </c>
      <c r="AW10" s="112">
        <f t="shared" si="2"/>
        <v>55.888014346275149</v>
      </c>
      <c r="AX10" s="112">
        <f t="shared" si="2"/>
        <v>44.111985653724844</v>
      </c>
      <c r="AY10" s="61">
        <f t="shared" si="2"/>
        <v>49.746826497400221</v>
      </c>
      <c r="AZ10" s="97">
        <f t="shared" si="2"/>
        <v>78.648809523809476</v>
      </c>
      <c r="BA10" s="68">
        <f t="shared" si="2"/>
        <v>61.799230769230761</v>
      </c>
      <c r="BB10" s="68">
        <f t="shared" si="2"/>
        <v>30.26307692307692</v>
      </c>
      <c r="BC10" s="68">
        <f t="shared" si="2"/>
        <v>0.30790000000000001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14770.556164383561</v>
      </c>
      <c r="BG10" s="41">
        <f t="shared" si="2"/>
        <v>8790.1917808219187</v>
      </c>
      <c r="BH10" s="42">
        <f t="shared" si="2"/>
        <v>0</v>
      </c>
      <c r="BI10" s="42" t="str">
        <f t="shared" si="2"/>
        <v/>
      </c>
      <c r="BJ10" s="42">
        <f t="shared" si="2"/>
        <v>2076.8121546961324</v>
      </c>
      <c r="BK10" s="42" t="str">
        <f t="shared" si="2"/>
        <v/>
      </c>
      <c r="BL10" s="42" t="str">
        <f t="shared" si="2"/>
        <v/>
      </c>
      <c r="BM10" s="15">
        <f t="shared" si="2"/>
        <v>3920.6219178082192</v>
      </c>
    </row>
    <row r="11" spans="1:65" ht="17.25" thickBot="1">
      <c r="A11" s="189" t="s">
        <v>64</v>
      </c>
      <c r="B11" s="190"/>
      <c r="C11" s="52">
        <f>SUBTOTAL(9,C17:C426)</f>
        <v>147613407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SUBTOTAL(9,AO17:AO425)</f>
        <v>589381</v>
      </c>
      <c r="AP11" s="116"/>
      <c r="AQ11" s="117"/>
      <c r="AR11" s="118"/>
      <c r="AS11" s="118"/>
      <c r="AT11" s="119">
        <f>SUBTOTAL(9,AT17:AT425)</f>
        <v>700687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SUBTOTAL(9,BE17:BE425)</f>
        <v>0</v>
      </c>
      <c r="BF11" s="7">
        <f t="shared" ref="BF11:BM11" si="3">SUBTOTAL(9,BF17:BF425)</f>
        <v>5376933</v>
      </c>
      <c r="BG11" s="43">
        <f t="shared" si="3"/>
        <v>3197450</v>
      </c>
      <c r="BH11" s="44">
        <f t="shared" si="3"/>
        <v>0</v>
      </c>
      <c r="BI11" s="44">
        <f t="shared" si="3"/>
        <v>0</v>
      </c>
      <c r="BJ11" s="44">
        <f t="shared" si="3"/>
        <v>751806</v>
      </c>
      <c r="BK11" s="44">
        <f t="shared" si="3"/>
        <v>0</v>
      </c>
      <c r="BL11" s="44">
        <f t="shared" si="3"/>
        <v>0</v>
      </c>
      <c r="BM11" s="16">
        <f t="shared" si="3"/>
        <v>1427677</v>
      </c>
    </row>
    <row r="12" spans="1:65" ht="17.25" thickBot="1">
      <c r="A12" s="189" t="s">
        <v>63</v>
      </c>
      <c r="B12" s="190"/>
      <c r="C12" s="52">
        <f>IFERROR(SUBTOTAL(9,C17:C426)/COUNTA(C17:C47,C52:C80,C85:C115,C120:C149,C154:C184,C189:C218,C223:C253,C258:C288,C293:C322,C327:C357,C362:C391,C396:C426),"")</f>
        <v>404420.29315068491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1619.0438356164384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1924.0465753424658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14730.199453551913</v>
      </c>
      <c r="BG12" s="78">
        <f>IFERROR(SUBTOTAL(9,BG17:BG426)/COUNTA(BG17:BG47,BG52:BG80,BG85:BG115,BG120:BG149,BG154:BG184,BG189:BG218,BG223:BG253,BG258:BG288,BG293:BG322,BG327:BG357,BG362:BG391,BG396:BG426),"")</f>
        <v>8790.1917808219187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0</v>
      </c>
      <c r="BI12" s="37" t="str">
        <f t="shared" si="4"/>
        <v/>
      </c>
      <c r="BJ12" s="37">
        <f t="shared" si="4"/>
        <v>2076.8121546961324</v>
      </c>
      <c r="BK12" s="37" t="str">
        <f t="shared" si="4"/>
        <v/>
      </c>
      <c r="BL12" s="37" t="str">
        <f t="shared" si="4"/>
        <v/>
      </c>
      <c r="BM12" s="38">
        <f t="shared" si="4"/>
        <v>3920.6219178082192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0</v>
      </c>
      <c r="B15" s="193" t="s">
        <v>88</v>
      </c>
      <c r="C15" s="163" t="s">
        <v>2</v>
      </c>
      <c r="D15" s="183" t="s">
        <v>68</v>
      </c>
      <c r="E15" s="184"/>
      <c r="F15" s="184"/>
      <c r="G15" s="184"/>
      <c r="H15" s="184"/>
      <c r="I15" s="184"/>
      <c r="J15" s="184"/>
      <c r="K15" s="184"/>
      <c r="L15" s="184"/>
      <c r="M15" s="185" t="s">
        <v>77</v>
      </c>
      <c r="N15" s="186"/>
      <c r="O15" s="186"/>
      <c r="P15" s="186"/>
      <c r="Q15" s="186"/>
      <c r="R15" s="186"/>
      <c r="S15" s="186"/>
      <c r="T15" s="186"/>
      <c r="U15" s="186"/>
      <c r="V15" s="167" t="s">
        <v>80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82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67</v>
      </c>
      <c r="AO15" s="167" t="s">
        <v>1</v>
      </c>
      <c r="AP15" s="171" t="s">
        <v>93</v>
      </c>
      <c r="AQ15" s="173" t="s">
        <v>94</v>
      </c>
      <c r="AR15" s="175" t="s">
        <v>95</v>
      </c>
      <c r="AS15" s="175" t="s">
        <v>91</v>
      </c>
      <c r="AT15" s="169" t="s">
        <v>66</v>
      </c>
      <c r="AU15" s="171" t="s">
        <v>96</v>
      </c>
      <c r="AV15" s="173" t="s">
        <v>97</v>
      </c>
      <c r="AW15" s="175" t="s">
        <v>98</v>
      </c>
      <c r="AX15" s="175" t="s">
        <v>92</v>
      </c>
      <c r="AY15" s="177" t="s">
        <v>89</v>
      </c>
      <c r="AZ15" s="159" t="s">
        <v>87</v>
      </c>
      <c r="BA15" s="161" t="s">
        <v>105</v>
      </c>
      <c r="BB15" s="162"/>
      <c r="BC15" s="162"/>
      <c r="BD15" s="162"/>
      <c r="BE15" s="163" t="s">
        <v>102</v>
      </c>
      <c r="BF15" s="165" t="s">
        <v>3</v>
      </c>
      <c r="BG15" s="167" t="s">
        <v>4</v>
      </c>
      <c r="BH15" s="153" t="s">
        <v>7</v>
      </c>
      <c r="BI15" s="153" t="s">
        <v>8</v>
      </c>
      <c r="BJ15" s="153" t="s">
        <v>6</v>
      </c>
      <c r="BK15" s="153" t="s">
        <v>5</v>
      </c>
      <c r="BL15" s="153" t="s">
        <v>9</v>
      </c>
      <c r="BM15" s="155" t="s">
        <v>10</v>
      </c>
    </row>
    <row r="16" spans="1:65" s="1" customFormat="1" ht="35.25" thickBot="1">
      <c r="A16" s="192"/>
      <c r="B16" s="194"/>
      <c r="C16" s="164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84</v>
      </c>
      <c r="BB16" s="65" t="s">
        <v>85</v>
      </c>
      <c r="BC16" s="65" t="s">
        <v>86</v>
      </c>
      <c r="BD16" s="66" t="s">
        <v>90</v>
      </c>
      <c r="BE16" s="164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44927</v>
      </c>
      <c r="C17" s="146">
        <v>304774</v>
      </c>
      <c r="D17" s="64">
        <f>IFERROR(ROUND(AVERAGE(E17:L17),1),"")</f>
        <v>34</v>
      </c>
      <c r="E17" s="11">
        <v>38</v>
      </c>
      <c r="F17" s="11">
        <v>33</v>
      </c>
      <c r="G17" s="11">
        <v>36</v>
      </c>
      <c r="H17" s="11">
        <v>31</v>
      </c>
      <c r="I17" s="11">
        <v>37</v>
      </c>
      <c r="J17" s="11">
        <v>32</v>
      </c>
      <c r="K17" s="11">
        <v>35</v>
      </c>
      <c r="L17" s="11">
        <v>30</v>
      </c>
      <c r="M17" s="74" t="str">
        <f>IFERROR(ROUND(AVERAGE(N17:U17),1),"")</f>
        <v/>
      </c>
      <c r="N17" s="86"/>
      <c r="O17" s="86"/>
      <c r="P17" s="86"/>
      <c r="Q17" s="86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47.205771643663738</v>
      </c>
      <c r="AO17" s="45">
        <v>797</v>
      </c>
      <c r="AP17" s="124" t="s">
        <v>103</v>
      </c>
      <c r="AQ17" s="125"/>
      <c r="AR17" s="126" t="str">
        <f>IFERROR(AQ17/AP17*100,"")</f>
        <v/>
      </c>
      <c r="AS17" s="126" t="str">
        <f>IFERROR(100-AR17,"")</f>
        <v/>
      </c>
      <c r="AT17" s="127">
        <v>960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 t="shared" ref="AY17:AY47" si="5">IFERROR((1-((AW17*AS17)/(AX17*AR17)))*100,"")</f>
        <v/>
      </c>
      <c r="AZ17" s="147"/>
      <c r="BA17" s="70"/>
      <c r="BB17" s="70"/>
      <c r="BC17" s="70"/>
      <c r="BD17" s="70"/>
      <c r="BE17" s="14"/>
      <c r="BF17" s="5">
        <f>IF(SUM(BG17:BM17)=0,"",SUM(BG17:BM17))</f>
        <v>16257</v>
      </c>
      <c r="BG17" s="45">
        <v>6420</v>
      </c>
      <c r="BH17" s="148">
        <v>0</v>
      </c>
      <c r="BI17" s="148"/>
      <c r="BJ17" s="148">
        <v>5237</v>
      </c>
      <c r="BK17" s="148"/>
      <c r="BL17" s="148"/>
      <c r="BM17" s="14">
        <v>4600</v>
      </c>
    </row>
    <row r="18" spans="1:65" outlineLevel="5">
      <c r="A18" s="22">
        <f t="shared" ref="A18:A90" si="6">MONTH(B18)</f>
        <v>1</v>
      </c>
      <c r="B18" s="9">
        <f>B17+1</f>
        <v>44928</v>
      </c>
      <c r="C18" s="51">
        <v>313122</v>
      </c>
      <c r="D18" s="64">
        <f t="shared" ref="D18:D47" si="7">IFERROR(ROUND(AVERAGE(E18:L18),1),"")</f>
        <v>34</v>
      </c>
      <c r="E18" s="12">
        <v>38</v>
      </c>
      <c r="F18" s="12">
        <v>33</v>
      </c>
      <c r="G18" s="12">
        <v>36</v>
      </c>
      <c r="H18" s="12">
        <v>31</v>
      </c>
      <c r="I18" s="12">
        <v>37</v>
      </c>
      <c r="J18" s="12">
        <v>32</v>
      </c>
      <c r="K18" s="12">
        <v>35</v>
      </c>
      <c r="L18" s="12">
        <v>30</v>
      </c>
      <c r="M18" s="74" t="str">
        <f t="shared" ref="M18:M47" si="8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9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10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1">
        <v>45.274368231046928</v>
      </c>
      <c r="AO18" s="41">
        <v>831</v>
      </c>
      <c r="AP18" s="124" t="s">
        <v>103</v>
      </c>
      <c r="AQ18" s="125"/>
      <c r="AR18" s="126" t="str">
        <f>IFERROR(AQ18/AP18*100,"")</f>
        <v/>
      </c>
      <c r="AS18" s="126" t="str">
        <f>IFERROR(100-AR18,"")</f>
        <v/>
      </c>
      <c r="AT18" s="127">
        <v>960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si="5"/>
        <v/>
      </c>
      <c r="AZ18" s="97">
        <v>79.569999999999993</v>
      </c>
      <c r="BA18" s="68"/>
      <c r="BB18" s="68"/>
      <c r="BC18" s="68"/>
      <c r="BD18" s="68"/>
      <c r="BE18" s="15"/>
      <c r="BF18" s="5">
        <f t="shared" ref="BF18:BF47" si="11">IF(SUM(BG18:BM18)=0,"",SUM(BG18:BM18))</f>
        <v>13355</v>
      </c>
      <c r="BG18" s="41">
        <v>3090</v>
      </c>
      <c r="BH18" s="148">
        <v>0</v>
      </c>
      <c r="BI18" s="42"/>
      <c r="BJ18" s="42">
        <v>5335</v>
      </c>
      <c r="BK18" s="42"/>
      <c r="BL18" s="42"/>
      <c r="BM18" s="15">
        <v>4930</v>
      </c>
    </row>
    <row r="19" spans="1:65" outlineLevel="5">
      <c r="A19" s="22">
        <f t="shared" si="6"/>
        <v>1</v>
      </c>
      <c r="B19" s="9">
        <f t="shared" ref="B19:B79" si="12">B18+1</f>
        <v>44929</v>
      </c>
      <c r="C19" s="51">
        <v>326011</v>
      </c>
      <c r="D19" s="64">
        <f t="shared" si="7"/>
        <v>34</v>
      </c>
      <c r="E19" s="12">
        <v>38</v>
      </c>
      <c r="F19" s="12">
        <v>33</v>
      </c>
      <c r="G19" s="12">
        <v>36</v>
      </c>
      <c r="H19" s="12">
        <v>31</v>
      </c>
      <c r="I19" s="12">
        <v>37</v>
      </c>
      <c r="J19" s="12">
        <v>32</v>
      </c>
      <c r="K19" s="12">
        <v>35</v>
      </c>
      <c r="L19" s="12">
        <v>30</v>
      </c>
      <c r="M19" s="74" t="str">
        <f t="shared" si="8"/>
        <v/>
      </c>
      <c r="N19" s="83"/>
      <c r="O19" s="83"/>
      <c r="P19" s="83"/>
      <c r="Q19" s="83"/>
      <c r="R19" s="83"/>
      <c r="S19" s="83"/>
      <c r="T19" s="83"/>
      <c r="U19" s="83"/>
      <c r="V19" s="5" t="str">
        <f t="shared" si="9"/>
        <v/>
      </c>
      <c r="W19" s="41"/>
      <c r="X19" s="41"/>
      <c r="Y19" s="41"/>
      <c r="Z19" s="41"/>
      <c r="AA19" s="41"/>
      <c r="AB19" s="41"/>
      <c r="AC19" s="41"/>
      <c r="AD19" s="41"/>
      <c r="AE19" s="5" t="str">
        <f t="shared" si="10"/>
        <v/>
      </c>
      <c r="AF19" s="41"/>
      <c r="AG19" s="41"/>
      <c r="AH19" s="41"/>
      <c r="AI19" s="41"/>
      <c r="AJ19" s="41"/>
      <c r="AK19" s="41"/>
      <c r="AL19" s="41"/>
      <c r="AM19" s="41"/>
      <c r="AN19" s="41">
        <v>47.384130982367758</v>
      </c>
      <c r="AO19" s="41">
        <v>794</v>
      </c>
      <c r="AP19" s="124" t="s">
        <v>103</v>
      </c>
      <c r="AQ19" s="125"/>
      <c r="AR19" s="126" t="str">
        <f>IFERROR(AQ19/AP19*100,"")</f>
        <v/>
      </c>
      <c r="AS19" s="126" t="str">
        <f>IFERROR(100-AR19,"")</f>
        <v/>
      </c>
      <c r="AT19" s="127">
        <v>970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5"/>
        <v/>
      </c>
      <c r="AZ19" s="97">
        <v>79.790000000000006</v>
      </c>
      <c r="BA19" s="68"/>
      <c r="BB19" s="68"/>
      <c r="BC19" s="68"/>
      <c r="BD19" s="68"/>
      <c r="BE19" s="15"/>
      <c r="BF19" s="5">
        <f t="shared" si="11"/>
        <v>15118</v>
      </c>
      <c r="BG19" s="41">
        <v>5820</v>
      </c>
      <c r="BH19" s="148">
        <v>0</v>
      </c>
      <c r="BI19" s="42"/>
      <c r="BJ19" s="42">
        <v>4308</v>
      </c>
      <c r="BK19" s="42"/>
      <c r="BL19" s="42"/>
      <c r="BM19" s="15">
        <v>4990</v>
      </c>
    </row>
    <row r="20" spans="1:65" outlineLevel="5">
      <c r="A20" s="22">
        <f t="shared" si="6"/>
        <v>1</v>
      </c>
      <c r="B20" s="9">
        <f t="shared" si="12"/>
        <v>44930</v>
      </c>
      <c r="C20" s="51">
        <v>332312</v>
      </c>
      <c r="D20" s="64">
        <f t="shared" si="7"/>
        <v>34</v>
      </c>
      <c r="E20" s="12">
        <v>38</v>
      </c>
      <c r="F20" s="12">
        <v>33</v>
      </c>
      <c r="G20" s="12">
        <v>36</v>
      </c>
      <c r="H20" s="12">
        <v>31</v>
      </c>
      <c r="I20" s="12">
        <v>37</v>
      </c>
      <c r="J20" s="12">
        <v>32</v>
      </c>
      <c r="K20" s="12">
        <v>35</v>
      </c>
      <c r="L20" s="12">
        <v>30</v>
      </c>
      <c r="M20" s="74" t="str">
        <f t="shared" si="8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9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10"/>
        <v/>
      </c>
      <c r="AF20" s="41"/>
      <c r="AG20" s="41"/>
      <c r="AH20" s="41"/>
      <c r="AI20" s="41"/>
      <c r="AJ20" s="41"/>
      <c r="AK20" s="41"/>
      <c r="AL20" s="41"/>
      <c r="AM20" s="41"/>
      <c r="AN20" s="41">
        <v>47.86641221374046</v>
      </c>
      <c r="AO20" s="41">
        <v>786</v>
      </c>
      <c r="AP20" s="124" t="s">
        <v>103</v>
      </c>
      <c r="AQ20" s="125"/>
      <c r="AR20" s="126" t="str">
        <f>IFERROR(AQ20/AP20*100,"")</f>
        <v/>
      </c>
      <c r="AS20" s="126" t="str">
        <f>IFERROR(100-AR20,"")</f>
        <v/>
      </c>
      <c r="AT20" s="127">
        <v>950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5"/>
        <v/>
      </c>
      <c r="AZ20" s="97">
        <v>79.31</v>
      </c>
      <c r="BA20" s="68"/>
      <c r="BB20" s="68"/>
      <c r="BC20" s="68"/>
      <c r="BD20" s="68"/>
      <c r="BE20" s="15"/>
      <c r="BF20" s="5">
        <f t="shared" si="11"/>
        <v>15913</v>
      </c>
      <c r="BG20" s="41">
        <v>8010</v>
      </c>
      <c r="BH20" s="148">
        <v>0</v>
      </c>
      <c r="BI20" s="42"/>
      <c r="BJ20" s="42">
        <v>2943</v>
      </c>
      <c r="BK20" s="42"/>
      <c r="BL20" s="42"/>
      <c r="BM20" s="15">
        <v>4960</v>
      </c>
    </row>
    <row r="21" spans="1:65" outlineLevel="5">
      <c r="A21" s="22">
        <f t="shared" si="6"/>
        <v>1</v>
      </c>
      <c r="B21" s="9">
        <f t="shared" si="12"/>
        <v>44931</v>
      </c>
      <c r="C21" s="51">
        <v>320287</v>
      </c>
      <c r="D21" s="64">
        <f t="shared" si="7"/>
        <v>33.799999999999997</v>
      </c>
      <c r="E21" s="12">
        <v>37</v>
      </c>
      <c r="F21" s="12">
        <v>33</v>
      </c>
      <c r="G21" s="12">
        <v>36</v>
      </c>
      <c r="H21" s="12">
        <v>31</v>
      </c>
      <c r="I21" s="12">
        <v>36</v>
      </c>
      <c r="J21" s="12">
        <v>32</v>
      </c>
      <c r="K21" s="12">
        <v>35</v>
      </c>
      <c r="L21" s="12">
        <v>30</v>
      </c>
      <c r="M21" s="74">
        <f t="shared" si="8"/>
        <v>7</v>
      </c>
      <c r="N21" s="83">
        <v>6.86</v>
      </c>
      <c r="O21" s="83">
        <v>6.97</v>
      </c>
      <c r="P21" s="83">
        <v>7.07</v>
      </c>
      <c r="Q21" s="83">
        <v>7.11</v>
      </c>
      <c r="R21" s="83">
        <v>7.12</v>
      </c>
      <c r="S21" s="83">
        <v>7.13</v>
      </c>
      <c r="T21" s="83"/>
      <c r="U21" s="83"/>
      <c r="V21" s="5" t="str">
        <f t="shared" si="9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10"/>
        <v/>
      </c>
      <c r="AF21" s="41"/>
      <c r="AG21" s="41"/>
      <c r="AH21" s="41"/>
      <c r="AI21" s="41"/>
      <c r="AJ21" s="41"/>
      <c r="AK21" s="41"/>
      <c r="AL21" s="41"/>
      <c r="AM21" s="41"/>
      <c r="AN21" s="41">
        <v>46.050183598531213</v>
      </c>
      <c r="AO21" s="41">
        <v>817</v>
      </c>
      <c r="AP21" s="110">
        <v>4.1841126070991432</v>
      </c>
      <c r="AQ21" s="111">
        <v>3.4412661766710761</v>
      </c>
      <c r="AR21" s="126">
        <f t="shared" ref="AR21:AR47" si="13">IFERROR(AQ21/AP21*100,"")</f>
        <v>82.246022031823742</v>
      </c>
      <c r="AS21" s="126">
        <f t="shared" ref="AS21:AS47" si="14">IFERROR(100-AR21,"")</f>
        <v>17.753977968176258</v>
      </c>
      <c r="AT21" s="113">
        <v>960</v>
      </c>
      <c r="AU21" s="114">
        <v>2.39</v>
      </c>
      <c r="AV21" s="115">
        <v>1.55</v>
      </c>
      <c r="AW21" s="126">
        <f t="shared" ref="AW21:AW47" si="15">IFERROR(AV21/AU21*100,"")</f>
        <v>64.853556485355639</v>
      </c>
      <c r="AX21" s="126">
        <f t="shared" ref="AX21:AX47" si="16">IFERROR(100-AW21,"")</f>
        <v>35.146443514644361</v>
      </c>
      <c r="AY21" s="64">
        <f>IFERROR((1-((AW21*AS21)/(AX21*AR21)))*100,"")</f>
        <v>60.167901523285117</v>
      </c>
      <c r="AZ21" s="97">
        <v>79.790000000000006</v>
      </c>
      <c r="BA21" s="68"/>
      <c r="BB21" s="68"/>
      <c r="BC21" s="68"/>
      <c r="BD21" s="68"/>
      <c r="BE21" s="15"/>
      <c r="BF21" s="5">
        <f t="shared" si="11"/>
        <v>16148</v>
      </c>
      <c r="BG21" s="41">
        <v>8240</v>
      </c>
      <c r="BH21" s="148">
        <v>0</v>
      </c>
      <c r="BI21" s="42"/>
      <c r="BJ21" s="42">
        <v>2958</v>
      </c>
      <c r="BK21" s="42"/>
      <c r="BL21" s="42"/>
      <c r="BM21" s="15">
        <v>4950</v>
      </c>
    </row>
    <row r="22" spans="1:65" outlineLevel="5">
      <c r="A22" s="22">
        <f t="shared" si="6"/>
        <v>1</v>
      </c>
      <c r="B22" s="9">
        <f t="shared" si="12"/>
        <v>44932</v>
      </c>
      <c r="C22" s="51">
        <v>319865</v>
      </c>
      <c r="D22" s="64">
        <f t="shared" si="7"/>
        <v>33.799999999999997</v>
      </c>
      <c r="E22" s="12">
        <v>38</v>
      </c>
      <c r="F22" s="12">
        <v>32</v>
      </c>
      <c r="G22" s="12">
        <v>36</v>
      </c>
      <c r="H22" s="12">
        <v>31</v>
      </c>
      <c r="I22" s="12">
        <v>37</v>
      </c>
      <c r="J22" s="12">
        <v>31</v>
      </c>
      <c r="K22" s="12">
        <v>35</v>
      </c>
      <c r="L22" s="12">
        <v>30</v>
      </c>
      <c r="M22" s="74" t="str">
        <f t="shared" si="8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9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10"/>
        <v/>
      </c>
      <c r="AF22" s="41"/>
      <c r="AG22" s="41"/>
      <c r="AH22" s="41"/>
      <c r="AI22" s="41"/>
      <c r="AJ22" s="41"/>
      <c r="AK22" s="41"/>
      <c r="AL22" s="41"/>
      <c r="AM22" s="41"/>
      <c r="AN22" s="41">
        <v>50.841891891891891</v>
      </c>
      <c r="AO22" s="41">
        <v>740</v>
      </c>
      <c r="AP22" s="110" t="s">
        <v>103</v>
      </c>
      <c r="AQ22" s="111"/>
      <c r="AR22" s="126" t="str">
        <f t="shared" si="13"/>
        <v/>
      </c>
      <c r="AS22" s="126" t="str">
        <f t="shared" si="14"/>
        <v/>
      </c>
      <c r="AT22" s="113">
        <v>960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5"/>
        <v/>
      </c>
      <c r="AZ22" s="97">
        <v>79.8</v>
      </c>
      <c r="BA22" s="68"/>
      <c r="BB22" s="68"/>
      <c r="BC22" s="68"/>
      <c r="BD22" s="68"/>
      <c r="BE22" s="15"/>
      <c r="BF22" s="5">
        <f t="shared" si="11"/>
        <v>18625</v>
      </c>
      <c r="BG22" s="41">
        <v>10750</v>
      </c>
      <c r="BH22" s="148">
        <v>0</v>
      </c>
      <c r="BI22" s="42"/>
      <c r="BJ22" s="42">
        <v>2975</v>
      </c>
      <c r="BK22" s="42"/>
      <c r="BL22" s="42"/>
      <c r="BM22" s="15">
        <v>4900</v>
      </c>
    </row>
    <row r="23" spans="1:65" outlineLevel="5">
      <c r="A23" s="22">
        <f t="shared" si="6"/>
        <v>1</v>
      </c>
      <c r="B23" s="9">
        <f t="shared" si="12"/>
        <v>44933</v>
      </c>
      <c r="C23" s="51">
        <v>314139</v>
      </c>
      <c r="D23" s="64">
        <f t="shared" si="7"/>
        <v>34</v>
      </c>
      <c r="E23" s="12">
        <v>38</v>
      </c>
      <c r="F23" s="12">
        <v>33</v>
      </c>
      <c r="G23" s="12">
        <v>36</v>
      </c>
      <c r="H23" s="12">
        <v>31</v>
      </c>
      <c r="I23" s="12">
        <v>37</v>
      </c>
      <c r="J23" s="12">
        <v>32</v>
      </c>
      <c r="K23" s="12">
        <v>35</v>
      </c>
      <c r="L23" s="12">
        <v>30</v>
      </c>
      <c r="M23" s="74" t="str">
        <f t="shared" si="8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9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10"/>
        <v/>
      </c>
      <c r="AF23" s="41"/>
      <c r="AG23" s="41"/>
      <c r="AH23" s="41"/>
      <c r="AI23" s="41"/>
      <c r="AJ23" s="41"/>
      <c r="AK23" s="41"/>
      <c r="AL23" s="41"/>
      <c r="AM23" s="41"/>
      <c r="AN23" s="41">
        <v>52.915611814345993</v>
      </c>
      <c r="AO23" s="41">
        <v>711</v>
      </c>
      <c r="AP23" s="110" t="s">
        <v>103</v>
      </c>
      <c r="AQ23" s="111"/>
      <c r="AR23" s="126" t="str">
        <f t="shared" si="13"/>
        <v/>
      </c>
      <c r="AS23" s="126" t="str">
        <f t="shared" si="14"/>
        <v/>
      </c>
      <c r="AT23" s="113">
        <v>960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5"/>
        <v/>
      </c>
      <c r="AZ23" s="97"/>
      <c r="BA23" s="68"/>
      <c r="BB23" s="68"/>
      <c r="BC23" s="68"/>
      <c r="BD23" s="68"/>
      <c r="BE23" s="15"/>
      <c r="BF23" s="5">
        <f t="shared" si="11"/>
        <v>18992</v>
      </c>
      <c r="BG23" s="41">
        <v>11930</v>
      </c>
      <c r="BH23" s="148">
        <v>0</v>
      </c>
      <c r="BI23" s="42"/>
      <c r="BJ23" s="42">
        <v>2972</v>
      </c>
      <c r="BK23" s="42"/>
      <c r="BL23" s="42"/>
      <c r="BM23" s="15">
        <v>4090</v>
      </c>
    </row>
    <row r="24" spans="1:65" outlineLevel="5">
      <c r="A24" s="22">
        <f t="shared" si="6"/>
        <v>1</v>
      </c>
      <c r="B24" s="9">
        <f t="shared" si="12"/>
        <v>44934</v>
      </c>
      <c r="C24" s="51">
        <v>299946</v>
      </c>
      <c r="D24" s="64">
        <f t="shared" si="7"/>
        <v>34.299999999999997</v>
      </c>
      <c r="E24" s="12">
        <v>38</v>
      </c>
      <c r="F24" s="12">
        <v>33</v>
      </c>
      <c r="G24" s="12">
        <v>37</v>
      </c>
      <c r="H24" s="12">
        <v>31</v>
      </c>
      <c r="I24" s="12">
        <v>37</v>
      </c>
      <c r="J24" s="12">
        <v>32</v>
      </c>
      <c r="K24" s="12">
        <v>36</v>
      </c>
      <c r="L24" s="12">
        <v>30</v>
      </c>
      <c r="M24" s="74" t="str">
        <f t="shared" si="8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9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10"/>
        <v/>
      </c>
      <c r="AF24" s="41"/>
      <c r="AG24" s="41"/>
      <c r="AH24" s="41"/>
      <c r="AI24" s="41"/>
      <c r="AJ24" s="41"/>
      <c r="AK24" s="41"/>
      <c r="AL24" s="41"/>
      <c r="AM24" s="41"/>
      <c r="AN24" s="41">
        <v>47.087609511889859</v>
      </c>
      <c r="AO24" s="41">
        <v>799</v>
      </c>
      <c r="AP24" s="110" t="s">
        <v>103</v>
      </c>
      <c r="AQ24" s="111"/>
      <c r="AR24" s="126" t="str">
        <f t="shared" si="13"/>
        <v/>
      </c>
      <c r="AS24" s="126" t="str">
        <f t="shared" si="14"/>
        <v/>
      </c>
      <c r="AT24" s="113">
        <v>960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5"/>
        <v/>
      </c>
      <c r="AZ24" s="97"/>
      <c r="BA24" s="68"/>
      <c r="BB24" s="68"/>
      <c r="BC24" s="68"/>
      <c r="BD24" s="68"/>
      <c r="BE24" s="15"/>
      <c r="BF24" s="5">
        <f t="shared" si="11"/>
        <v>15883</v>
      </c>
      <c r="BG24" s="41">
        <v>8210</v>
      </c>
      <c r="BH24" s="148">
        <v>0</v>
      </c>
      <c r="BI24" s="42"/>
      <c r="BJ24" s="42">
        <v>2973</v>
      </c>
      <c r="BK24" s="42"/>
      <c r="BL24" s="42"/>
      <c r="BM24" s="15">
        <v>4700</v>
      </c>
    </row>
    <row r="25" spans="1:65" outlineLevel="5">
      <c r="A25" s="22">
        <f t="shared" si="6"/>
        <v>1</v>
      </c>
      <c r="B25" s="9">
        <f t="shared" si="12"/>
        <v>44935</v>
      </c>
      <c r="C25" s="51">
        <v>306598</v>
      </c>
      <c r="D25" s="64">
        <f t="shared" si="7"/>
        <v>34.299999999999997</v>
      </c>
      <c r="E25" s="12">
        <v>38</v>
      </c>
      <c r="F25" s="12">
        <v>33</v>
      </c>
      <c r="G25" s="12">
        <v>37</v>
      </c>
      <c r="H25" s="12">
        <v>31</v>
      </c>
      <c r="I25" s="12">
        <v>37</v>
      </c>
      <c r="J25" s="12">
        <v>32</v>
      </c>
      <c r="K25" s="12">
        <v>36</v>
      </c>
      <c r="L25" s="12">
        <v>30</v>
      </c>
      <c r="M25" s="74" t="str">
        <f t="shared" si="8"/>
        <v/>
      </c>
      <c r="N25" s="83"/>
      <c r="O25" s="83"/>
      <c r="P25" s="83"/>
      <c r="Q25" s="83"/>
      <c r="R25" s="83"/>
      <c r="S25" s="83"/>
      <c r="T25" s="83"/>
      <c r="U25" s="83"/>
      <c r="V25" s="5" t="str">
        <f t="shared" si="9"/>
        <v/>
      </c>
      <c r="W25" s="41"/>
      <c r="X25" s="41"/>
      <c r="Y25" s="41"/>
      <c r="Z25" s="41"/>
      <c r="AA25" s="41"/>
      <c r="AB25" s="41"/>
      <c r="AC25" s="41"/>
      <c r="AD25" s="41"/>
      <c r="AE25" s="5" t="str">
        <f t="shared" si="10"/>
        <v/>
      </c>
      <c r="AF25" s="41"/>
      <c r="AG25" s="41"/>
      <c r="AH25" s="41"/>
      <c r="AI25" s="41"/>
      <c r="AJ25" s="41"/>
      <c r="AK25" s="41"/>
      <c r="AL25" s="41"/>
      <c r="AM25" s="41"/>
      <c r="AN25" s="41">
        <v>40.195512820512818</v>
      </c>
      <c r="AO25" s="41">
        <v>936</v>
      </c>
      <c r="AP25" s="110" t="s">
        <v>103</v>
      </c>
      <c r="AQ25" s="111"/>
      <c r="AR25" s="126" t="str">
        <f t="shared" si="13"/>
        <v/>
      </c>
      <c r="AS25" s="126" t="str">
        <f t="shared" si="14"/>
        <v/>
      </c>
      <c r="AT25" s="113">
        <v>1160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5"/>
        <v/>
      </c>
      <c r="AZ25" s="97">
        <v>79.67</v>
      </c>
      <c r="BA25" s="68"/>
      <c r="BB25" s="68"/>
      <c r="BC25" s="68"/>
      <c r="BD25" s="68"/>
      <c r="BE25" s="15"/>
      <c r="BF25" s="5">
        <f t="shared" si="11"/>
        <v>16195</v>
      </c>
      <c r="BG25" s="41">
        <v>8230</v>
      </c>
      <c r="BH25" s="148">
        <v>0</v>
      </c>
      <c r="BI25" s="42"/>
      <c r="BJ25" s="42">
        <v>3005</v>
      </c>
      <c r="BK25" s="42"/>
      <c r="BL25" s="42"/>
      <c r="BM25" s="15">
        <v>4960</v>
      </c>
    </row>
    <row r="26" spans="1:65" outlineLevel="5">
      <c r="A26" s="22">
        <f t="shared" si="6"/>
        <v>1</v>
      </c>
      <c r="B26" s="9">
        <f t="shared" si="12"/>
        <v>44936</v>
      </c>
      <c r="C26" s="51">
        <v>323990</v>
      </c>
      <c r="D26" s="64">
        <f t="shared" si="7"/>
        <v>34.299999999999997</v>
      </c>
      <c r="E26" s="12">
        <v>38</v>
      </c>
      <c r="F26" s="12">
        <v>33</v>
      </c>
      <c r="G26" s="12">
        <v>37</v>
      </c>
      <c r="H26" s="12">
        <v>31</v>
      </c>
      <c r="I26" s="12">
        <v>37</v>
      </c>
      <c r="J26" s="12">
        <v>32</v>
      </c>
      <c r="K26" s="12">
        <v>36</v>
      </c>
      <c r="L26" s="12">
        <v>30</v>
      </c>
      <c r="M26" s="74" t="str">
        <f t="shared" si="8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9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10"/>
        <v/>
      </c>
      <c r="AF26" s="41"/>
      <c r="AG26" s="41"/>
      <c r="AH26" s="41"/>
      <c r="AI26" s="41"/>
      <c r="AJ26" s="41"/>
      <c r="AK26" s="41"/>
      <c r="AL26" s="41"/>
      <c r="AM26" s="41"/>
      <c r="AN26" s="41">
        <v>36.7412109375</v>
      </c>
      <c r="AO26" s="41">
        <v>1024</v>
      </c>
      <c r="AP26" s="110" t="s">
        <v>103</v>
      </c>
      <c r="AQ26" s="111"/>
      <c r="AR26" s="126" t="str">
        <f t="shared" si="13"/>
        <v/>
      </c>
      <c r="AS26" s="126" t="str">
        <f t="shared" si="14"/>
        <v/>
      </c>
      <c r="AT26" s="113">
        <v>1260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5"/>
        <v/>
      </c>
      <c r="AZ26" s="97">
        <v>79.58</v>
      </c>
      <c r="BA26" s="68"/>
      <c r="BB26" s="68"/>
      <c r="BC26" s="68"/>
      <c r="BD26" s="68"/>
      <c r="BE26" s="15"/>
      <c r="BF26" s="5">
        <f t="shared" si="11"/>
        <v>19672</v>
      </c>
      <c r="BG26" s="41">
        <v>11760</v>
      </c>
      <c r="BH26" s="148">
        <v>0</v>
      </c>
      <c r="BI26" s="42"/>
      <c r="BJ26" s="42">
        <v>3002</v>
      </c>
      <c r="BK26" s="42"/>
      <c r="BL26" s="42"/>
      <c r="BM26" s="15">
        <v>4910</v>
      </c>
    </row>
    <row r="27" spans="1:65" outlineLevel="5">
      <c r="A27" s="22">
        <f t="shared" si="6"/>
        <v>1</v>
      </c>
      <c r="B27" s="9">
        <f t="shared" si="12"/>
        <v>44937</v>
      </c>
      <c r="C27" s="51">
        <v>323016</v>
      </c>
      <c r="D27" s="64">
        <f t="shared" si="7"/>
        <v>34.299999999999997</v>
      </c>
      <c r="E27" s="12">
        <v>37</v>
      </c>
      <c r="F27" s="12">
        <v>33</v>
      </c>
      <c r="G27" s="12">
        <v>37</v>
      </c>
      <c r="H27" s="12">
        <v>32</v>
      </c>
      <c r="I27" s="12">
        <v>36</v>
      </c>
      <c r="J27" s="12">
        <v>32</v>
      </c>
      <c r="K27" s="12">
        <v>36</v>
      </c>
      <c r="L27" s="12">
        <v>31</v>
      </c>
      <c r="M27" s="74" t="str">
        <f t="shared" si="8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9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10"/>
        <v/>
      </c>
      <c r="AF27" s="41"/>
      <c r="AG27" s="41"/>
      <c r="AH27" s="41"/>
      <c r="AI27" s="41"/>
      <c r="AJ27" s="41"/>
      <c r="AK27" s="41"/>
      <c r="AL27" s="41"/>
      <c r="AM27" s="41"/>
      <c r="AN27" s="41">
        <v>48.483247422680414</v>
      </c>
      <c r="AO27" s="41">
        <v>776</v>
      </c>
      <c r="AP27" s="110" t="s">
        <v>103</v>
      </c>
      <c r="AQ27" s="111"/>
      <c r="AR27" s="126" t="str">
        <f t="shared" si="13"/>
        <v/>
      </c>
      <c r="AS27" s="126" t="str">
        <f t="shared" si="14"/>
        <v/>
      </c>
      <c r="AT27" s="113">
        <v>950</v>
      </c>
      <c r="AU27" s="114"/>
      <c r="AV27" s="115"/>
      <c r="AW27" s="126" t="str">
        <f t="shared" si="15"/>
        <v/>
      </c>
      <c r="AX27" s="126" t="str">
        <f t="shared" si="16"/>
        <v/>
      </c>
      <c r="AY27" s="64" t="str">
        <f t="shared" si="5"/>
        <v/>
      </c>
      <c r="AZ27" s="97">
        <v>79.11</v>
      </c>
      <c r="BA27" s="68"/>
      <c r="BB27" s="68"/>
      <c r="BC27" s="68"/>
      <c r="BD27" s="68"/>
      <c r="BE27" s="15"/>
      <c r="BF27" s="5">
        <f t="shared" si="11"/>
        <v>15874</v>
      </c>
      <c r="BG27" s="41">
        <v>8770</v>
      </c>
      <c r="BH27" s="148">
        <v>0</v>
      </c>
      <c r="BI27" s="42"/>
      <c r="BJ27" s="42">
        <v>3014</v>
      </c>
      <c r="BK27" s="42"/>
      <c r="BL27" s="42"/>
      <c r="BM27" s="15">
        <v>4090</v>
      </c>
    </row>
    <row r="28" spans="1:65" outlineLevel="5">
      <c r="A28" s="22">
        <f t="shared" si="6"/>
        <v>1</v>
      </c>
      <c r="B28" s="9">
        <f t="shared" si="12"/>
        <v>44938</v>
      </c>
      <c r="C28" s="51">
        <v>332222</v>
      </c>
      <c r="D28" s="64">
        <f t="shared" si="7"/>
        <v>34.299999999999997</v>
      </c>
      <c r="E28" s="12">
        <v>37</v>
      </c>
      <c r="F28" s="12">
        <v>33</v>
      </c>
      <c r="G28" s="12">
        <v>37</v>
      </c>
      <c r="H28" s="12">
        <v>32</v>
      </c>
      <c r="I28" s="12">
        <v>36</v>
      </c>
      <c r="J28" s="12">
        <v>32</v>
      </c>
      <c r="K28" s="12">
        <v>36</v>
      </c>
      <c r="L28" s="12">
        <v>31</v>
      </c>
      <c r="M28" s="74">
        <f t="shared" si="8"/>
        <v>7</v>
      </c>
      <c r="N28" s="83">
        <v>6.79</v>
      </c>
      <c r="O28" s="83">
        <v>6.92</v>
      </c>
      <c r="P28" s="83">
        <v>7.02</v>
      </c>
      <c r="Q28" s="83">
        <v>7.08</v>
      </c>
      <c r="R28" s="83">
        <v>7.11</v>
      </c>
      <c r="S28" s="83">
        <v>7.17</v>
      </c>
      <c r="T28" s="83"/>
      <c r="U28" s="83"/>
      <c r="V28" s="5" t="str">
        <f t="shared" si="9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10"/>
        <v/>
      </c>
      <c r="AF28" s="41"/>
      <c r="AG28" s="41"/>
      <c r="AH28" s="41"/>
      <c r="AI28" s="41"/>
      <c r="AJ28" s="41"/>
      <c r="AK28" s="41"/>
      <c r="AL28" s="41"/>
      <c r="AM28" s="41"/>
      <c r="AN28" s="41">
        <v>47.028750000000002</v>
      </c>
      <c r="AO28" s="41">
        <v>800</v>
      </c>
      <c r="AP28" s="110">
        <v>3.2206625000000004</v>
      </c>
      <c r="AQ28" s="111">
        <v>2.5723793712031253</v>
      </c>
      <c r="AR28" s="126">
        <f t="shared" si="13"/>
        <v>79.871124999999992</v>
      </c>
      <c r="AS28" s="126">
        <f t="shared" si="14"/>
        <v>20.128875000000008</v>
      </c>
      <c r="AT28" s="113">
        <v>980</v>
      </c>
      <c r="AU28" s="114">
        <v>2.5099999999999998</v>
      </c>
      <c r="AV28" s="115">
        <v>1.56</v>
      </c>
      <c r="AW28" s="126">
        <f t="shared" si="15"/>
        <v>62.151394422310766</v>
      </c>
      <c r="AX28" s="126">
        <f t="shared" si="16"/>
        <v>37.848605577689234</v>
      </c>
      <c r="AY28" s="64">
        <f t="shared" si="5"/>
        <v>58.616168760678654</v>
      </c>
      <c r="AZ28" s="97">
        <v>79.680000000000007</v>
      </c>
      <c r="BA28" s="68"/>
      <c r="BB28" s="68"/>
      <c r="BC28" s="68"/>
      <c r="BD28" s="68"/>
      <c r="BE28" s="15"/>
      <c r="BF28" s="5">
        <f t="shared" si="11"/>
        <v>14362</v>
      </c>
      <c r="BG28" s="41">
        <v>6330</v>
      </c>
      <c r="BH28" s="148">
        <v>0</v>
      </c>
      <c r="BI28" s="42"/>
      <c r="BJ28" s="42">
        <v>3102</v>
      </c>
      <c r="BK28" s="42"/>
      <c r="BL28" s="42"/>
      <c r="BM28" s="15">
        <v>4930</v>
      </c>
    </row>
    <row r="29" spans="1:65" outlineLevel="5">
      <c r="A29" s="22">
        <f t="shared" si="6"/>
        <v>1</v>
      </c>
      <c r="B29" s="9">
        <f t="shared" si="12"/>
        <v>44939</v>
      </c>
      <c r="C29" s="51">
        <v>497210</v>
      </c>
      <c r="D29" s="64">
        <f t="shared" si="7"/>
        <v>34.5</v>
      </c>
      <c r="E29" s="12">
        <v>37</v>
      </c>
      <c r="F29" s="12">
        <v>33</v>
      </c>
      <c r="G29" s="12">
        <v>38</v>
      </c>
      <c r="H29" s="12">
        <v>32</v>
      </c>
      <c r="I29" s="12">
        <v>36</v>
      </c>
      <c r="J29" s="12">
        <v>32</v>
      </c>
      <c r="K29" s="12">
        <v>37</v>
      </c>
      <c r="L29" s="12">
        <v>31</v>
      </c>
      <c r="M29" s="74" t="str">
        <f t="shared" si="8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9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10"/>
        <v/>
      </c>
      <c r="AF29" s="41"/>
      <c r="AG29" s="41"/>
      <c r="AH29" s="41"/>
      <c r="AI29" s="41"/>
      <c r="AJ29" s="41"/>
      <c r="AK29" s="41"/>
      <c r="AL29" s="41"/>
      <c r="AM29" s="41"/>
      <c r="AN29" s="41">
        <v>46.853051058530511</v>
      </c>
      <c r="AO29" s="41">
        <v>803</v>
      </c>
      <c r="AP29" s="110" t="s">
        <v>103</v>
      </c>
      <c r="AQ29" s="111"/>
      <c r="AR29" s="126" t="str">
        <f t="shared" si="13"/>
        <v/>
      </c>
      <c r="AS29" s="126" t="str">
        <f t="shared" si="14"/>
        <v/>
      </c>
      <c r="AT29" s="113">
        <v>920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5"/>
        <v/>
      </c>
      <c r="AZ29" s="97">
        <v>79.819999999999993</v>
      </c>
      <c r="BA29" s="68"/>
      <c r="BB29" s="68"/>
      <c r="BC29" s="68"/>
      <c r="BD29" s="68"/>
      <c r="BE29" s="15"/>
      <c r="BF29" s="5">
        <f t="shared" si="11"/>
        <v>15280</v>
      </c>
      <c r="BG29" s="41">
        <v>7860</v>
      </c>
      <c r="BH29" s="148">
        <v>0</v>
      </c>
      <c r="BI29" s="42"/>
      <c r="BJ29" s="42">
        <v>4270</v>
      </c>
      <c r="BK29" s="42"/>
      <c r="BL29" s="42"/>
      <c r="BM29" s="15">
        <v>3150</v>
      </c>
    </row>
    <row r="30" spans="1:65" outlineLevel="5">
      <c r="A30" s="22">
        <f t="shared" si="6"/>
        <v>1</v>
      </c>
      <c r="B30" s="9">
        <f t="shared" si="12"/>
        <v>44940</v>
      </c>
      <c r="C30" s="51">
        <v>445181</v>
      </c>
      <c r="D30" s="64">
        <f t="shared" si="7"/>
        <v>34.799999999999997</v>
      </c>
      <c r="E30" s="12">
        <v>38</v>
      </c>
      <c r="F30" s="12">
        <v>33</v>
      </c>
      <c r="G30" s="12">
        <v>38</v>
      </c>
      <c r="H30" s="12">
        <v>32</v>
      </c>
      <c r="I30" s="12">
        <v>37</v>
      </c>
      <c r="J30" s="12">
        <v>32</v>
      </c>
      <c r="K30" s="12">
        <v>37</v>
      </c>
      <c r="L30" s="12">
        <v>31</v>
      </c>
      <c r="M30" s="74" t="str">
        <f t="shared" si="8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9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10"/>
        <v/>
      </c>
      <c r="AF30" s="41"/>
      <c r="AG30" s="41"/>
      <c r="AH30" s="41"/>
      <c r="AI30" s="41"/>
      <c r="AJ30" s="41"/>
      <c r="AK30" s="41"/>
      <c r="AL30" s="41"/>
      <c r="AM30" s="41"/>
      <c r="AN30" s="41">
        <v>47.205771643663738</v>
      </c>
      <c r="AO30" s="41">
        <v>797</v>
      </c>
      <c r="AP30" s="110" t="s">
        <v>103</v>
      </c>
      <c r="AQ30" s="111"/>
      <c r="AR30" s="126" t="str">
        <f t="shared" si="13"/>
        <v/>
      </c>
      <c r="AS30" s="126" t="str">
        <f t="shared" si="14"/>
        <v/>
      </c>
      <c r="AT30" s="113">
        <v>1170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5"/>
        <v/>
      </c>
      <c r="AZ30" s="97"/>
      <c r="BA30" s="68"/>
      <c r="BB30" s="68"/>
      <c r="BC30" s="68"/>
      <c r="BD30" s="68"/>
      <c r="BE30" s="15"/>
      <c r="BF30" s="5">
        <f t="shared" si="11"/>
        <v>15879</v>
      </c>
      <c r="BG30" s="41">
        <v>8510</v>
      </c>
      <c r="BH30" s="148">
        <v>0</v>
      </c>
      <c r="BI30" s="42"/>
      <c r="BJ30" s="42">
        <v>3019</v>
      </c>
      <c r="BK30" s="42"/>
      <c r="BL30" s="42"/>
      <c r="BM30" s="15">
        <v>4350</v>
      </c>
    </row>
    <row r="31" spans="1:65" outlineLevel="5">
      <c r="A31" s="22">
        <f t="shared" si="6"/>
        <v>1</v>
      </c>
      <c r="B31" s="9">
        <f t="shared" si="12"/>
        <v>44941</v>
      </c>
      <c r="C31" s="51">
        <v>362825</v>
      </c>
      <c r="D31" s="64">
        <f t="shared" si="7"/>
        <v>34.5</v>
      </c>
      <c r="E31" s="12">
        <v>38</v>
      </c>
      <c r="F31" s="12">
        <v>33</v>
      </c>
      <c r="G31" s="12">
        <v>37</v>
      </c>
      <c r="H31" s="12">
        <v>32</v>
      </c>
      <c r="I31" s="12">
        <v>37</v>
      </c>
      <c r="J31" s="12">
        <v>32</v>
      </c>
      <c r="K31" s="12">
        <v>36</v>
      </c>
      <c r="L31" s="12">
        <v>31</v>
      </c>
      <c r="M31" s="74" t="str">
        <f t="shared" si="8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9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10"/>
        <v/>
      </c>
      <c r="AF31" s="41"/>
      <c r="AG31" s="41"/>
      <c r="AH31" s="41"/>
      <c r="AI31" s="41"/>
      <c r="AJ31" s="41"/>
      <c r="AK31" s="41"/>
      <c r="AL31" s="41"/>
      <c r="AM31" s="41"/>
      <c r="AN31" s="41">
        <v>50.704851752021561</v>
      </c>
      <c r="AO31" s="41">
        <v>742</v>
      </c>
      <c r="AP31" s="110" t="s">
        <v>103</v>
      </c>
      <c r="AQ31" s="111"/>
      <c r="AR31" s="126" t="str">
        <f t="shared" si="13"/>
        <v/>
      </c>
      <c r="AS31" s="126" t="str">
        <f t="shared" si="14"/>
        <v/>
      </c>
      <c r="AT31" s="113">
        <v>1060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5"/>
        <v/>
      </c>
      <c r="AZ31" s="97"/>
      <c r="BA31" s="68"/>
      <c r="BB31" s="68"/>
      <c r="BC31" s="68"/>
      <c r="BD31" s="68"/>
      <c r="BE31" s="15"/>
      <c r="BF31" s="5">
        <f t="shared" si="11"/>
        <v>16288</v>
      </c>
      <c r="BG31" s="41">
        <v>8360</v>
      </c>
      <c r="BH31" s="148">
        <v>0</v>
      </c>
      <c r="BI31" s="42"/>
      <c r="BJ31" s="42">
        <v>2928</v>
      </c>
      <c r="BK31" s="42"/>
      <c r="BL31" s="42"/>
      <c r="BM31" s="15">
        <v>5000</v>
      </c>
    </row>
    <row r="32" spans="1:65" outlineLevel="5">
      <c r="A32" s="22">
        <f t="shared" si="6"/>
        <v>1</v>
      </c>
      <c r="B32" s="9">
        <f t="shared" si="12"/>
        <v>44942</v>
      </c>
      <c r="C32" s="51">
        <v>345623</v>
      </c>
      <c r="D32" s="64">
        <f t="shared" si="7"/>
        <v>34.5</v>
      </c>
      <c r="E32" s="12">
        <v>37</v>
      </c>
      <c r="F32" s="12">
        <v>33</v>
      </c>
      <c r="G32" s="12">
        <v>37</v>
      </c>
      <c r="H32" s="12">
        <v>33</v>
      </c>
      <c r="I32" s="12">
        <v>36</v>
      </c>
      <c r="J32" s="12">
        <v>32</v>
      </c>
      <c r="K32" s="12">
        <v>36</v>
      </c>
      <c r="L32" s="12">
        <v>32</v>
      </c>
      <c r="M32" s="74" t="str">
        <f t="shared" si="8"/>
        <v/>
      </c>
      <c r="N32" s="83"/>
      <c r="O32" s="83"/>
      <c r="P32" s="83"/>
      <c r="Q32" s="83"/>
      <c r="R32" s="83"/>
      <c r="S32" s="83"/>
      <c r="T32" s="83"/>
      <c r="U32" s="83"/>
      <c r="V32" s="5" t="str">
        <f t="shared" si="9"/>
        <v/>
      </c>
      <c r="W32" s="41"/>
      <c r="X32" s="41"/>
      <c r="Y32" s="41"/>
      <c r="Z32" s="41"/>
      <c r="AA32" s="41"/>
      <c r="AB32" s="41"/>
      <c r="AC32" s="41"/>
      <c r="AD32" s="41"/>
      <c r="AE32" s="5" t="str">
        <f t="shared" si="10"/>
        <v/>
      </c>
      <c r="AF32" s="41"/>
      <c r="AG32" s="41"/>
      <c r="AH32" s="41"/>
      <c r="AI32" s="41"/>
      <c r="AJ32" s="41"/>
      <c r="AK32" s="41"/>
      <c r="AL32" s="41"/>
      <c r="AM32" s="41"/>
      <c r="AN32" s="41">
        <v>38.079959514170042</v>
      </c>
      <c r="AO32" s="41">
        <v>988</v>
      </c>
      <c r="AP32" s="110" t="s">
        <v>103</v>
      </c>
      <c r="AQ32" s="111"/>
      <c r="AR32" s="126" t="str">
        <f t="shared" si="13"/>
        <v/>
      </c>
      <c r="AS32" s="126" t="str">
        <f t="shared" si="14"/>
        <v/>
      </c>
      <c r="AT32" s="113">
        <v>1250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5"/>
        <v/>
      </c>
      <c r="AZ32" s="97">
        <v>79.55</v>
      </c>
      <c r="BA32" s="68"/>
      <c r="BB32" s="68"/>
      <c r="BC32" s="68"/>
      <c r="BD32" s="68"/>
      <c r="BE32" s="15"/>
      <c r="BF32" s="5">
        <f t="shared" si="11"/>
        <v>14967</v>
      </c>
      <c r="BG32" s="41">
        <v>8000</v>
      </c>
      <c r="BH32" s="148">
        <v>0</v>
      </c>
      <c r="BI32" s="42"/>
      <c r="BJ32" s="42">
        <v>2897</v>
      </c>
      <c r="BK32" s="42"/>
      <c r="BL32" s="42"/>
      <c r="BM32" s="15">
        <v>4070</v>
      </c>
    </row>
    <row r="33" spans="1:65" outlineLevel="5">
      <c r="A33" s="22">
        <f t="shared" si="6"/>
        <v>1</v>
      </c>
      <c r="B33" s="9">
        <f t="shared" si="12"/>
        <v>44943</v>
      </c>
      <c r="C33" s="51">
        <v>352389</v>
      </c>
      <c r="D33" s="64">
        <f t="shared" si="7"/>
        <v>34.5</v>
      </c>
      <c r="E33" s="12">
        <v>38</v>
      </c>
      <c r="F33" s="12">
        <v>33</v>
      </c>
      <c r="G33" s="12">
        <v>37</v>
      </c>
      <c r="H33" s="12">
        <v>32</v>
      </c>
      <c r="I33" s="12">
        <v>37</v>
      </c>
      <c r="J33" s="12">
        <v>32</v>
      </c>
      <c r="K33" s="12">
        <v>36</v>
      </c>
      <c r="L33" s="12">
        <v>31</v>
      </c>
      <c r="M33" s="74" t="str">
        <f t="shared" si="8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9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10"/>
        <v/>
      </c>
      <c r="AF33" s="41"/>
      <c r="AG33" s="41"/>
      <c r="AH33" s="41"/>
      <c r="AI33" s="41"/>
      <c r="AJ33" s="41"/>
      <c r="AK33" s="41"/>
      <c r="AL33" s="41"/>
      <c r="AM33" s="41"/>
      <c r="AN33" s="41">
        <v>33.324180690876879</v>
      </c>
      <c r="AO33" s="41">
        <v>1129</v>
      </c>
      <c r="AP33" s="110" t="s">
        <v>103</v>
      </c>
      <c r="AQ33" s="111"/>
      <c r="AR33" s="126" t="str">
        <f t="shared" si="13"/>
        <v/>
      </c>
      <c r="AS33" s="126" t="str">
        <f t="shared" si="14"/>
        <v/>
      </c>
      <c r="AT33" s="113">
        <v>1460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5"/>
        <v/>
      </c>
      <c r="AZ33" s="97">
        <v>79.150000000000006</v>
      </c>
      <c r="BA33" s="68"/>
      <c r="BB33" s="68"/>
      <c r="BC33" s="68"/>
      <c r="BD33" s="68"/>
      <c r="BE33" s="15"/>
      <c r="BF33" s="5">
        <f t="shared" si="11"/>
        <v>15937</v>
      </c>
      <c r="BG33" s="41">
        <v>8350</v>
      </c>
      <c r="BH33" s="148">
        <v>0</v>
      </c>
      <c r="BI33" s="42"/>
      <c r="BJ33" s="42">
        <v>2887</v>
      </c>
      <c r="BK33" s="42"/>
      <c r="BL33" s="42"/>
      <c r="BM33" s="15">
        <v>4700</v>
      </c>
    </row>
    <row r="34" spans="1:65" outlineLevel="5">
      <c r="A34" s="22">
        <f t="shared" si="6"/>
        <v>1</v>
      </c>
      <c r="B34" s="9">
        <f t="shared" si="12"/>
        <v>44944</v>
      </c>
      <c r="C34" s="51">
        <v>356849</v>
      </c>
      <c r="D34" s="64">
        <f t="shared" si="7"/>
        <v>34.299999999999997</v>
      </c>
      <c r="E34" s="12">
        <v>38</v>
      </c>
      <c r="F34" s="12">
        <v>33</v>
      </c>
      <c r="G34" s="12">
        <v>37</v>
      </c>
      <c r="H34" s="12">
        <v>31</v>
      </c>
      <c r="I34" s="12">
        <v>37</v>
      </c>
      <c r="J34" s="12">
        <v>32</v>
      </c>
      <c r="K34" s="12">
        <v>36</v>
      </c>
      <c r="L34" s="12">
        <v>30</v>
      </c>
      <c r="M34" s="74" t="str">
        <f t="shared" si="8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9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10"/>
        <v/>
      </c>
      <c r="AF34" s="41"/>
      <c r="AG34" s="41"/>
      <c r="AH34" s="41"/>
      <c r="AI34" s="41"/>
      <c r="AJ34" s="41"/>
      <c r="AK34" s="41"/>
      <c r="AL34" s="41"/>
      <c r="AM34" s="41"/>
      <c r="AN34" s="41">
        <v>29.142525174283502</v>
      </c>
      <c r="AO34" s="41">
        <v>1291</v>
      </c>
      <c r="AP34" s="110" t="s">
        <v>103</v>
      </c>
      <c r="AQ34" s="111"/>
      <c r="AR34" s="126" t="str">
        <f t="shared" si="13"/>
        <v/>
      </c>
      <c r="AS34" s="126" t="str">
        <f t="shared" si="14"/>
        <v/>
      </c>
      <c r="AT34" s="113">
        <v>1440</v>
      </c>
      <c r="AU34" s="114"/>
      <c r="AV34" s="115"/>
      <c r="AW34" s="126" t="str">
        <f t="shared" si="15"/>
        <v/>
      </c>
      <c r="AX34" s="126" t="str">
        <f t="shared" si="16"/>
        <v/>
      </c>
      <c r="AY34" s="64" t="str">
        <f t="shared" si="5"/>
        <v/>
      </c>
      <c r="AZ34" s="97">
        <v>79.849999999999994</v>
      </c>
      <c r="BA34" s="68"/>
      <c r="BB34" s="68"/>
      <c r="BC34" s="68"/>
      <c r="BD34" s="68"/>
      <c r="BE34" s="15"/>
      <c r="BF34" s="5">
        <f t="shared" si="11"/>
        <v>20990</v>
      </c>
      <c r="BG34" s="41">
        <v>11870</v>
      </c>
      <c r="BH34" s="148">
        <v>0</v>
      </c>
      <c r="BI34" s="42"/>
      <c r="BJ34" s="42">
        <v>4210</v>
      </c>
      <c r="BK34" s="42"/>
      <c r="BL34" s="42"/>
      <c r="BM34" s="15">
        <v>4910</v>
      </c>
    </row>
    <row r="35" spans="1:65" outlineLevel="5">
      <c r="A35" s="22">
        <f t="shared" si="6"/>
        <v>1</v>
      </c>
      <c r="B35" s="9">
        <f t="shared" si="12"/>
        <v>44945</v>
      </c>
      <c r="C35" s="51">
        <v>345171</v>
      </c>
      <c r="D35" s="64">
        <f t="shared" si="7"/>
        <v>34.299999999999997</v>
      </c>
      <c r="E35" s="12">
        <v>37</v>
      </c>
      <c r="F35" s="12">
        <v>33</v>
      </c>
      <c r="G35" s="12">
        <v>37</v>
      </c>
      <c r="H35" s="12">
        <v>32</v>
      </c>
      <c r="I35" s="12">
        <v>36</v>
      </c>
      <c r="J35" s="12">
        <v>32</v>
      </c>
      <c r="K35" s="12">
        <v>36</v>
      </c>
      <c r="L35" s="12">
        <v>31</v>
      </c>
      <c r="M35" s="74">
        <f t="shared" si="8"/>
        <v>7.2</v>
      </c>
      <c r="N35" s="83">
        <v>6.94</v>
      </c>
      <c r="O35" s="83">
        <v>7.16</v>
      </c>
      <c r="P35" s="83">
        <v>7.21</v>
      </c>
      <c r="Q35" s="83">
        <v>7.29</v>
      </c>
      <c r="R35" s="83">
        <v>7.33</v>
      </c>
      <c r="S35" s="83">
        <v>7.32</v>
      </c>
      <c r="T35" s="83"/>
      <c r="U35" s="83"/>
      <c r="V35" s="5" t="str">
        <f t="shared" si="9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10"/>
        <v/>
      </c>
      <c r="AF35" s="41"/>
      <c r="AG35" s="41"/>
      <c r="AH35" s="41"/>
      <c r="AI35" s="41"/>
      <c r="AJ35" s="41"/>
      <c r="AK35" s="41"/>
      <c r="AL35" s="41"/>
      <c r="AM35" s="41"/>
      <c r="AN35" s="41">
        <v>31.992346938775512</v>
      </c>
      <c r="AO35" s="41">
        <v>1176</v>
      </c>
      <c r="AP35" s="110">
        <v>3.5660969387755106</v>
      </c>
      <c r="AQ35" s="111">
        <v>2.7987310995418579</v>
      </c>
      <c r="AR35" s="126">
        <f t="shared" si="13"/>
        <v>78.481632653061226</v>
      </c>
      <c r="AS35" s="126">
        <f t="shared" si="14"/>
        <v>21.518367346938774</v>
      </c>
      <c r="AT35" s="113">
        <v>1450</v>
      </c>
      <c r="AU35" s="114">
        <v>2.34</v>
      </c>
      <c r="AV35" s="115">
        <v>1.43</v>
      </c>
      <c r="AW35" s="126">
        <f t="shared" si="15"/>
        <v>61.111111111111114</v>
      </c>
      <c r="AX35" s="126">
        <f t="shared" si="16"/>
        <v>38.888888888888886</v>
      </c>
      <c r="AY35" s="64">
        <f t="shared" si="5"/>
        <v>56.914024190912059</v>
      </c>
      <c r="AZ35" s="97">
        <v>79.83</v>
      </c>
      <c r="BA35" s="68"/>
      <c r="BB35" s="68"/>
      <c r="BC35" s="68"/>
      <c r="BD35" s="68"/>
      <c r="BE35" s="15"/>
      <c r="BF35" s="5">
        <f t="shared" si="11"/>
        <v>17224</v>
      </c>
      <c r="BG35" s="41">
        <v>8050</v>
      </c>
      <c r="BH35" s="148">
        <v>0</v>
      </c>
      <c r="BI35" s="42"/>
      <c r="BJ35" s="42">
        <v>5134</v>
      </c>
      <c r="BK35" s="42"/>
      <c r="BL35" s="42"/>
      <c r="BM35" s="15">
        <v>4040</v>
      </c>
    </row>
    <row r="36" spans="1:65" outlineLevel="5">
      <c r="A36" s="22">
        <f t="shared" si="6"/>
        <v>1</v>
      </c>
      <c r="B36" s="9">
        <f t="shared" si="12"/>
        <v>44946</v>
      </c>
      <c r="C36" s="51">
        <v>355427</v>
      </c>
      <c r="D36" s="64">
        <f t="shared" si="7"/>
        <v>34.299999999999997</v>
      </c>
      <c r="E36" s="12">
        <v>37</v>
      </c>
      <c r="F36" s="12">
        <v>33</v>
      </c>
      <c r="G36" s="12">
        <v>37</v>
      </c>
      <c r="H36" s="12">
        <v>32</v>
      </c>
      <c r="I36" s="12">
        <v>36</v>
      </c>
      <c r="J36" s="12">
        <v>32</v>
      </c>
      <c r="K36" s="12">
        <v>36</v>
      </c>
      <c r="L36" s="12">
        <v>31</v>
      </c>
      <c r="M36" s="74" t="str">
        <f t="shared" si="8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9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10"/>
        <v/>
      </c>
      <c r="AF36" s="41"/>
      <c r="AG36" s="41"/>
      <c r="AH36" s="41"/>
      <c r="AI36" s="41"/>
      <c r="AJ36" s="41"/>
      <c r="AK36" s="41"/>
      <c r="AL36" s="41"/>
      <c r="AM36" s="41"/>
      <c r="AN36" s="41">
        <v>28.896313364055299</v>
      </c>
      <c r="AO36" s="41">
        <v>1302</v>
      </c>
      <c r="AP36" s="110" t="s">
        <v>103</v>
      </c>
      <c r="AQ36" s="111"/>
      <c r="AR36" s="126" t="str">
        <f t="shared" si="13"/>
        <v/>
      </c>
      <c r="AS36" s="126" t="str">
        <f t="shared" si="14"/>
        <v/>
      </c>
      <c r="AT36" s="113">
        <v>1450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5"/>
        <v/>
      </c>
      <c r="AZ36" s="97">
        <v>79.11</v>
      </c>
      <c r="BA36" s="68"/>
      <c r="BB36" s="68"/>
      <c r="BC36" s="68"/>
      <c r="BD36" s="68"/>
      <c r="BE36" s="15"/>
      <c r="BF36" s="5">
        <f t="shared" si="11"/>
        <v>15341</v>
      </c>
      <c r="BG36" s="41">
        <v>6780</v>
      </c>
      <c r="BH36" s="148">
        <v>0</v>
      </c>
      <c r="BI36" s="42"/>
      <c r="BJ36" s="42">
        <v>3631</v>
      </c>
      <c r="BK36" s="42"/>
      <c r="BL36" s="42"/>
      <c r="BM36" s="15">
        <v>4930</v>
      </c>
    </row>
    <row r="37" spans="1:65" outlineLevel="5">
      <c r="A37" s="22">
        <f t="shared" si="6"/>
        <v>1</v>
      </c>
      <c r="B37" s="9">
        <f t="shared" si="12"/>
        <v>44947</v>
      </c>
      <c r="C37" s="51">
        <v>351809</v>
      </c>
      <c r="D37" s="64">
        <f t="shared" si="7"/>
        <v>34.299999999999997</v>
      </c>
      <c r="E37" s="12">
        <v>37</v>
      </c>
      <c r="F37" s="12">
        <v>33</v>
      </c>
      <c r="G37" s="12">
        <v>37</v>
      </c>
      <c r="H37" s="12">
        <v>32</v>
      </c>
      <c r="I37" s="12">
        <v>36</v>
      </c>
      <c r="J37" s="12">
        <v>32</v>
      </c>
      <c r="K37" s="12">
        <v>36</v>
      </c>
      <c r="L37" s="12">
        <v>31</v>
      </c>
      <c r="M37" s="74" t="str">
        <f t="shared" si="8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9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10"/>
        <v/>
      </c>
      <c r="AF37" s="41"/>
      <c r="AG37" s="41"/>
      <c r="AH37" s="41"/>
      <c r="AI37" s="41"/>
      <c r="AJ37" s="41"/>
      <c r="AK37" s="41"/>
      <c r="AL37" s="41"/>
      <c r="AM37" s="41"/>
      <c r="AN37" s="41">
        <v>30.637622149837135</v>
      </c>
      <c r="AO37" s="41">
        <v>1228</v>
      </c>
      <c r="AP37" s="110" t="s">
        <v>103</v>
      </c>
      <c r="AQ37" s="111"/>
      <c r="AR37" s="126" t="str">
        <f t="shared" si="13"/>
        <v/>
      </c>
      <c r="AS37" s="126" t="str">
        <f t="shared" si="14"/>
        <v/>
      </c>
      <c r="AT37" s="113">
        <v>1370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5"/>
        <v/>
      </c>
      <c r="AZ37" s="97"/>
      <c r="BA37" s="68"/>
      <c r="BB37" s="68"/>
      <c r="BC37" s="68"/>
      <c r="BD37" s="68"/>
      <c r="BE37" s="15"/>
      <c r="BF37" s="5">
        <f t="shared" si="11"/>
        <v>20722</v>
      </c>
      <c r="BG37" s="41">
        <v>12440</v>
      </c>
      <c r="BH37" s="148">
        <v>0</v>
      </c>
      <c r="BI37" s="42"/>
      <c r="BJ37" s="42">
        <v>4242</v>
      </c>
      <c r="BK37" s="42"/>
      <c r="BL37" s="42"/>
      <c r="BM37" s="15">
        <v>4040</v>
      </c>
    </row>
    <row r="38" spans="1:65" outlineLevel="5">
      <c r="A38" s="22">
        <f t="shared" si="6"/>
        <v>1</v>
      </c>
      <c r="B38" s="9">
        <f t="shared" si="12"/>
        <v>44948</v>
      </c>
      <c r="C38" s="51">
        <v>302228</v>
      </c>
      <c r="D38" s="64">
        <f t="shared" si="7"/>
        <v>34.299999999999997</v>
      </c>
      <c r="E38" s="12">
        <v>38</v>
      </c>
      <c r="F38" s="12">
        <v>33</v>
      </c>
      <c r="G38" s="12">
        <v>37</v>
      </c>
      <c r="H38" s="12">
        <v>31</v>
      </c>
      <c r="I38" s="12">
        <v>37</v>
      </c>
      <c r="J38" s="12">
        <v>32</v>
      </c>
      <c r="K38" s="12">
        <v>36</v>
      </c>
      <c r="L38" s="12">
        <v>30</v>
      </c>
      <c r="M38" s="74" t="str">
        <f t="shared" si="8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9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10"/>
        <v/>
      </c>
      <c r="AF38" s="41"/>
      <c r="AG38" s="41"/>
      <c r="AH38" s="41"/>
      <c r="AI38" s="41"/>
      <c r="AJ38" s="41"/>
      <c r="AK38" s="41"/>
      <c r="AL38" s="41"/>
      <c r="AM38" s="41"/>
      <c r="AN38" s="41">
        <v>30.243569131832796</v>
      </c>
      <c r="AO38" s="41">
        <v>1244</v>
      </c>
      <c r="AP38" s="110" t="s">
        <v>103</v>
      </c>
      <c r="AQ38" s="111"/>
      <c r="AR38" s="126" t="str">
        <f t="shared" si="13"/>
        <v/>
      </c>
      <c r="AS38" s="126" t="str">
        <f t="shared" si="14"/>
        <v/>
      </c>
      <c r="AT38" s="113">
        <v>1470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5"/>
        <v/>
      </c>
      <c r="AZ38" s="97"/>
      <c r="BA38" s="68"/>
      <c r="BB38" s="68"/>
      <c r="BC38" s="68"/>
      <c r="BD38" s="68"/>
      <c r="BE38" s="15"/>
      <c r="BF38" s="5">
        <f t="shared" si="11"/>
        <v>20057</v>
      </c>
      <c r="BG38" s="41">
        <v>12420</v>
      </c>
      <c r="BH38" s="148">
        <v>0</v>
      </c>
      <c r="BI38" s="42"/>
      <c r="BJ38" s="42">
        <v>2887</v>
      </c>
      <c r="BK38" s="42"/>
      <c r="BL38" s="42"/>
      <c r="BM38" s="15">
        <v>4750</v>
      </c>
    </row>
    <row r="39" spans="1:65" outlineLevel="5">
      <c r="A39" s="22">
        <f t="shared" si="6"/>
        <v>1</v>
      </c>
      <c r="B39" s="9">
        <f t="shared" si="12"/>
        <v>44949</v>
      </c>
      <c r="C39" s="51">
        <v>302234</v>
      </c>
      <c r="D39" s="64">
        <f t="shared" si="7"/>
        <v>34.299999999999997</v>
      </c>
      <c r="E39" s="12">
        <v>37</v>
      </c>
      <c r="F39" s="12">
        <v>33</v>
      </c>
      <c r="G39" s="12">
        <v>37</v>
      </c>
      <c r="H39" s="12">
        <v>32</v>
      </c>
      <c r="I39" s="12">
        <v>36</v>
      </c>
      <c r="J39" s="12">
        <v>32</v>
      </c>
      <c r="K39" s="12">
        <v>36</v>
      </c>
      <c r="L39" s="12">
        <v>31</v>
      </c>
      <c r="M39" s="74" t="str">
        <f t="shared" si="8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9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10"/>
        <v/>
      </c>
      <c r="AF39" s="41"/>
      <c r="AG39" s="41"/>
      <c r="AH39" s="41"/>
      <c r="AI39" s="41"/>
      <c r="AJ39" s="41"/>
      <c r="AK39" s="41"/>
      <c r="AL39" s="41"/>
      <c r="AM39" s="41"/>
      <c r="AN39" s="41">
        <v>27.342296511627907</v>
      </c>
      <c r="AO39" s="41">
        <v>1376</v>
      </c>
      <c r="AP39" s="110" t="s">
        <v>103</v>
      </c>
      <c r="AQ39" s="111"/>
      <c r="AR39" s="126" t="str">
        <f t="shared" si="13"/>
        <v/>
      </c>
      <c r="AS39" s="126" t="str">
        <f t="shared" si="14"/>
        <v/>
      </c>
      <c r="AT39" s="113">
        <v>1700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5"/>
        <v/>
      </c>
      <c r="AZ39" s="97"/>
      <c r="BA39" s="68"/>
      <c r="BB39" s="68"/>
      <c r="BC39" s="68"/>
      <c r="BD39" s="68"/>
      <c r="BE39" s="15"/>
      <c r="BF39" s="5">
        <f t="shared" si="11"/>
        <v>20173</v>
      </c>
      <c r="BG39" s="41">
        <v>12420</v>
      </c>
      <c r="BH39" s="148">
        <v>0</v>
      </c>
      <c r="BI39" s="42"/>
      <c r="BJ39" s="42">
        <v>2923</v>
      </c>
      <c r="BK39" s="42"/>
      <c r="BL39" s="42"/>
      <c r="BM39" s="15">
        <v>4830</v>
      </c>
    </row>
    <row r="40" spans="1:65" outlineLevel="5">
      <c r="A40" s="22">
        <f t="shared" si="6"/>
        <v>1</v>
      </c>
      <c r="B40" s="9">
        <f t="shared" si="12"/>
        <v>44950</v>
      </c>
      <c r="C40" s="51">
        <v>300157</v>
      </c>
      <c r="D40" s="64">
        <f t="shared" si="7"/>
        <v>34.299999999999997</v>
      </c>
      <c r="E40" s="12">
        <v>37</v>
      </c>
      <c r="F40" s="12">
        <v>33</v>
      </c>
      <c r="G40" s="12">
        <v>37</v>
      </c>
      <c r="H40" s="12">
        <v>32</v>
      </c>
      <c r="I40" s="12">
        <v>36</v>
      </c>
      <c r="J40" s="12">
        <v>32</v>
      </c>
      <c r="K40" s="12">
        <v>36</v>
      </c>
      <c r="L40" s="12">
        <v>31</v>
      </c>
      <c r="M40" s="74" t="str">
        <f t="shared" si="8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9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10"/>
        <v/>
      </c>
      <c r="AF40" s="41"/>
      <c r="AG40" s="41"/>
      <c r="AH40" s="41"/>
      <c r="AI40" s="41"/>
      <c r="AJ40" s="41"/>
      <c r="AK40" s="41"/>
      <c r="AL40" s="41"/>
      <c r="AM40" s="41"/>
      <c r="AN40" s="41">
        <v>22.02751756440281</v>
      </c>
      <c r="AO40" s="41">
        <v>1708</v>
      </c>
      <c r="AP40" s="110" t="s">
        <v>103</v>
      </c>
      <c r="AQ40" s="111"/>
      <c r="AR40" s="126" t="str">
        <f t="shared" si="13"/>
        <v/>
      </c>
      <c r="AS40" s="126" t="str">
        <f t="shared" si="14"/>
        <v/>
      </c>
      <c r="AT40" s="113">
        <v>1700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5"/>
        <v/>
      </c>
      <c r="AZ40" s="97"/>
      <c r="BA40" s="68"/>
      <c r="BB40" s="68"/>
      <c r="BC40" s="68"/>
      <c r="BD40" s="68"/>
      <c r="BE40" s="15"/>
      <c r="BF40" s="5">
        <f t="shared" si="11"/>
        <v>19205</v>
      </c>
      <c r="BG40" s="41">
        <v>12400</v>
      </c>
      <c r="BH40" s="148">
        <v>0</v>
      </c>
      <c r="BI40" s="42"/>
      <c r="BJ40" s="42">
        <v>2745</v>
      </c>
      <c r="BK40" s="42"/>
      <c r="BL40" s="42"/>
      <c r="BM40" s="15">
        <v>4060</v>
      </c>
    </row>
    <row r="41" spans="1:65" outlineLevel="5">
      <c r="A41" s="22">
        <f t="shared" si="6"/>
        <v>1</v>
      </c>
      <c r="B41" s="9">
        <f t="shared" si="12"/>
        <v>44951</v>
      </c>
      <c r="C41" s="51">
        <v>287863</v>
      </c>
      <c r="D41" s="64">
        <f t="shared" si="7"/>
        <v>33.799999999999997</v>
      </c>
      <c r="E41" s="12">
        <v>37</v>
      </c>
      <c r="F41" s="12">
        <v>33</v>
      </c>
      <c r="G41" s="12">
        <v>36</v>
      </c>
      <c r="H41" s="12">
        <v>31</v>
      </c>
      <c r="I41" s="12">
        <v>36</v>
      </c>
      <c r="J41" s="12">
        <v>32</v>
      </c>
      <c r="K41" s="12">
        <v>35</v>
      </c>
      <c r="L41" s="12">
        <v>30</v>
      </c>
      <c r="M41" s="74" t="str">
        <f t="shared" si="8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9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10"/>
        <v/>
      </c>
      <c r="AF41" s="41"/>
      <c r="AG41" s="41"/>
      <c r="AH41" s="41"/>
      <c r="AI41" s="41"/>
      <c r="AJ41" s="41"/>
      <c r="AK41" s="41"/>
      <c r="AL41" s="41"/>
      <c r="AM41" s="41"/>
      <c r="AN41" s="41">
        <v>20.728925619834712</v>
      </c>
      <c r="AO41" s="41">
        <v>1815</v>
      </c>
      <c r="AP41" s="110" t="s">
        <v>103</v>
      </c>
      <c r="AQ41" s="111"/>
      <c r="AR41" s="126" t="str">
        <f t="shared" si="13"/>
        <v/>
      </c>
      <c r="AS41" s="126" t="str">
        <f t="shared" si="14"/>
        <v/>
      </c>
      <c r="AT41" s="113">
        <v>1780</v>
      </c>
      <c r="AU41" s="114"/>
      <c r="AV41" s="115"/>
      <c r="AW41" s="126" t="str">
        <f t="shared" si="15"/>
        <v/>
      </c>
      <c r="AX41" s="126" t="str">
        <f t="shared" si="16"/>
        <v/>
      </c>
      <c r="AY41" s="64" t="str">
        <f t="shared" si="5"/>
        <v/>
      </c>
      <c r="AZ41" s="97">
        <v>79.05</v>
      </c>
      <c r="BA41" s="68"/>
      <c r="BB41" s="68"/>
      <c r="BC41" s="68"/>
      <c r="BD41" s="68"/>
      <c r="BE41" s="15"/>
      <c r="BF41" s="5">
        <f t="shared" si="11"/>
        <v>15438</v>
      </c>
      <c r="BG41" s="41">
        <v>9470</v>
      </c>
      <c r="BH41" s="148">
        <v>0</v>
      </c>
      <c r="BI41" s="42"/>
      <c r="BJ41" s="42">
        <v>1198</v>
      </c>
      <c r="BK41" s="42"/>
      <c r="BL41" s="42"/>
      <c r="BM41" s="15">
        <v>4770</v>
      </c>
    </row>
    <row r="42" spans="1:65" outlineLevel="5">
      <c r="A42" s="22">
        <f t="shared" si="6"/>
        <v>1</v>
      </c>
      <c r="B42" s="9">
        <f t="shared" si="12"/>
        <v>44952</v>
      </c>
      <c r="C42" s="51">
        <v>314130</v>
      </c>
      <c r="D42" s="64">
        <f t="shared" si="7"/>
        <v>33</v>
      </c>
      <c r="E42" s="12">
        <v>37</v>
      </c>
      <c r="F42" s="12">
        <v>32</v>
      </c>
      <c r="G42" s="12">
        <v>35</v>
      </c>
      <c r="H42" s="12">
        <v>30</v>
      </c>
      <c r="I42" s="12">
        <v>36</v>
      </c>
      <c r="J42" s="12">
        <v>31</v>
      </c>
      <c r="K42" s="12">
        <v>34</v>
      </c>
      <c r="L42" s="12">
        <v>29</v>
      </c>
      <c r="M42" s="74">
        <f t="shared" si="8"/>
        <v>7.3</v>
      </c>
      <c r="N42" s="83">
        <v>7.21</v>
      </c>
      <c r="O42" s="83">
        <v>7.24</v>
      </c>
      <c r="P42" s="83">
        <v>7.35</v>
      </c>
      <c r="Q42" s="83">
        <v>7.32</v>
      </c>
      <c r="R42" s="83">
        <v>7.4</v>
      </c>
      <c r="S42" s="83">
        <v>7.36</v>
      </c>
      <c r="T42" s="83"/>
      <c r="U42" s="83"/>
      <c r="V42" s="5" t="str">
        <f t="shared" si="9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10"/>
        <v/>
      </c>
      <c r="AF42" s="41"/>
      <c r="AG42" s="41"/>
      <c r="AH42" s="41"/>
      <c r="AI42" s="41"/>
      <c r="AJ42" s="41"/>
      <c r="AK42" s="41"/>
      <c r="AL42" s="41"/>
      <c r="AM42" s="41"/>
      <c r="AN42" s="41">
        <v>34.047963800904981</v>
      </c>
      <c r="AO42" s="41">
        <v>1105</v>
      </c>
      <c r="AP42" s="110">
        <v>3.2929954751131225</v>
      </c>
      <c r="AQ42" s="111">
        <v>2.3634290438279315</v>
      </c>
      <c r="AR42" s="126">
        <f t="shared" si="13"/>
        <v>71.771402714932123</v>
      </c>
      <c r="AS42" s="126">
        <f t="shared" si="14"/>
        <v>28.228597285067877</v>
      </c>
      <c r="AT42" s="113">
        <v>1440</v>
      </c>
      <c r="AU42" s="114">
        <v>2.0499999999999998</v>
      </c>
      <c r="AV42" s="115">
        <v>1.1299999999999999</v>
      </c>
      <c r="AW42" s="126">
        <f t="shared" si="15"/>
        <v>55.121951219512198</v>
      </c>
      <c r="AX42" s="126">
        <f t="shared" si="16"/>
        <v>44.878048780487802</v>
      </c>
      <c r="AY42" s="64">
        <f t="shared" si="5"/>
        <v>51.690951916214608</v>
      </c>
      <c r="AZ42" s="97">
        <v>79.75</v>
      </c>
      <c r="BA42" s="68"/>
      <c r="BB42" s="68"/>
      <c r="BC42" s="68"/>
      <c r="BD42" s="68"/>
      <c r="BE42" s="15"/>
      <c r="BF42" s="5">
        <f t="shared" si="11"/>
        <v>20895</v>
      </c>
      <c r="BG42" s="41">
        <v>14100</v>
      </c>
      <c r="BH42" s="148">
        <v>0</v>
      </c>
      <c r="BI42" s="42"/>
      <c r="BJ42" s="42">
        <v>1865</v>
      </c>
      <c r="BK42" s="42"/>
      <c r="BL42" s="42"/>
      <c r="BM42" s="15">
        <v>4930</v>
      </c>
    </row>
    <row r="43" spans="1:65" outlineLevel="5">
      <c r="A43" s="22">
        <f t="shared" si="6"/>
        <v>1</v>
      </c>
      <c r="B43" s="9">
        <f t="shared" si="12"/>
        <v>44953</v>
      </c>
      <c r="C43" s="51">
        <v>349018</v>
      </c>
      <c r="D43" s="64">
        <f t="shared" si="7"/>
        <v>33.299999999999997</v>
      </c>
      <c r="E43" s="12">
        <v>37</v>
      </c>
      <c r="F43" s="12">
        <v>32</v>
      </c>
      <c r="G43" s="12">
        <v>36</v>
      </c>
      <c r="H43" s="12">
        <v>30</v>
      </c>
      <c r="I43" s="12">
        <v>36</v>
      </c>
      <c r="J43" s="12">
        <v>31</v>
      </c>
      <c r="K43" s="12">
        <v>35</v>
      </c>
      <c r="L43" s="12">
        <v>29</v>
      </c>
      <c r="M43" s="74" t="str">
        <f t="shared" si="8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9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10"/>
        <v/>
      </c>
      <c r="AF43" s="41"/>
      <c r="AG43" s="41"/>
      <c r="AH43" s="41"/>
      <c r="AI43" s="41"/>
      <c r="AJ43" s="41"/>
      <c r="AK43" s="41"/>
      <c r="AL43" s="41"/>
      <c r="AM43" s="41"/>
      <c r="AN43" s="41">
        <v>30.863822805578344</v>
      </c>
      <c r="AO43" s="41">
        <v>1219</v>
      </c>
      <c r="AP43" s="110" t="s">
        <v>103</v>
      </c>
      <c r="AQ43" s="111"/>
      <c r="AR43" s="126" t="str">
        <f t="shared" si="13"/>
        <v/>
      </c>
      <c r="AS43" s="126" t="str">
        <f t="shared" si="14"/>
        <v/>
      </c>
      <c r="AT43" s="113">
        <v>1440</v>
      </c>
      <c r="AU43" s="114">
        <v>2</v>
      </c>
      <c r="AV43" s="115"/>
      <c r="AW43" s="126">
        <f t="shared" si="15"/>
        <v>0</v>
      </c>
      <c r="AX43" s="126">
        <f t="shared" si="16"/>
        <v>100</v>
      </c>
      <c r="AY43" s="64" t="str">
        <f t="shared" si="5"/>
        <v/>
      </c>
      <c r="AZ43" s="97">
        <v>79.56</v>
      </c>
      <c r="BA43" s="68"/>
      <c r="BB43" s="68"/>
      <c r="BC43" s="68"/>
      <c r="BD43" s="68"/>
      <c r="BE43" s="15"/>
      <c r="BF43" s="5">
        <f t="shared" si="11"/>
        <v>22216</v>
      </c>
      <c r="BG43" s="41">
        <v>14450</v>
      </c>
      <c r="BH43" s="148">
        <v>0</v>
      </c>
      <c r="BI43" s="42"/>
      <c r="BJ43" s="42">
        <v>2806</v>
      </c>
      <c r="BK43" s="42"/>
      <c r="BL43" s="42"/>
      <c r="BM43" s="15">
        <v>4960</v>
      </c>
    </row>
    <row r="44" spans="1:65" outlineLevel="5">
      <c r="A44" s="22">
        <f t="shared" si="6"/>
        <v>1</v>
      </c>
      <c r="B44" s="9">
        <f t="shared" si="12"/>
        <v>44954</v>
      </c>
      <c r="C44" s="51">
        <v>337579</v>
      </c>
      <c r="D44" s="64">
        <f t="shared" si="7"/>
        <v>33.299999999999997</v>
      </c>
      <c r="E44" s="12">
        <v>38</v>
      </c>
      <c r="F44" s="12">
        <v>32</v>
      </c>
      <c r="G44" s="12">
        <v>35</v>
      </c>
      <c r="H44" s="12">
        <v>30</v>
      </c>
      <c r="I44" s="12">
        <v>37</v>
      </c>
      <c r="J44" s="12">
        <v>31</v>
      </c>
      <c r="K44" s="12">
        <v>34</v>
      </c>
      <c r="L44" s="12">
        <v>29</v>
      </c>
      <c r="M44" s="74" t="str">
        <f t="shared" si="8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9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10"/>
        <v/>
      </c>
      <c r="AF44" s="41"/>
      <c r="AG44" s="41"/>
      <c r="AH44" s="41"/>
      <c r="AI44" s="41"/>
      <c r="AJ44" s="41"/>
      <c r="AK44" s="41"/>
      <c r="AL44" s="41"/>
      <c r="AM44" s="41"/>
      <c r="AN44" s="41">
        <v>32.630529054640071</v>
      </c>
      <c r="AO44" s="41">
        <v>1153</v>
      </c>
      <c r="AP44" s="110" t="s">
        <v>103</v>
      </c>
      <c r="AQ44" s="111"/>
      <c r="AR44" s="126" t="str">
        <f t="shared" si="13"/>
        <v/>
      </c>
      <c r="AS44" s="126" t="str">
        <f t="shared" si="14"/>
        <v/>
      </c>
      <c r="AT44" s="113">
        <v>1440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5"/>
        <v/>
      </c>
      <c r="AZ44" s="97"/>
      <c r="BA44" s="68"/>
      <c r="BB44" s="68"/>
      <c r="BC44" s="68"/>
      <c r="BD44" s="68"/>
      <c r="BE44" s="15"/>
      <c r="BF44" s="5">
        <f t="shared" si="11"/>
        <v>18187</v>
      </c>
      <c r="BG44" s="41">
        <v>10370</v>
      </c>
      <c r="BH44" s="148">
        <v>0</v>
      </c>
      <c r="BI44" s="42"/>
      <c r="BJ44" s="42">
        <v>2827</v>
      </c>
      <c r="BK44" s="42"/>
      <c r="BL44" s="42"/>
      <c r="BM44" s="15">
        <v>4990</v>
      </c>
    </row>
    <row r="45" spans="1:65" outlineLevel="5">
      <c r="A45" s="22">
        <f t="shared" si="6"/>
        <v>1</v>
      </c>
      <c r="B45" s="9">
        <f t="shared" si="12"/>
        <v>44955</v>
      </c>
      <c r="C45" s="51">
        <v>316685</v>
      </c>
      <c r="D45" s="64">
        <f t="shared" si="7"/>
        <v>33</v>
      </c>
      <c r="E45" s="12">
        <v>37</v>
      </c>
      <c r="F45" s="12">
        <v>32</v>
      </c>
      <c r="G45" s="12">
        <v>35</v>
      </c>
      <c r="H45" s="12">
        <v>30</v>
      </c>
      <c r="I45" s="12">
        <v>36</v>
      </c>
      <c r="J45" s="12">
        <v>31</v>
      </c>
      <c r="K45" s="12">
        <v>34</v>
      </c>
      <c r="L45" s="12">
        <v>29</v>
      </c>
      <c r="M45" s="74" t="str">
        <f t="shared" si="8"/>
        <v/>
      </c>
      <c r="N45" s="83"/>
      <c r="O45" s="83"/>
      <c r="P45" s="83"/>
      <c r="Q45" s="83"/>
      <c r="R45" s="83"/>
      <c r="S45" s="83"/>
      <c r="T45" s="83"/>
      <c r="U45" s="83"/>
      <c r="V45" s="5" t="str">
        <f t="shared" si="9"/>
        <v/>
      </c>
      <c r="W45" s="41"/>
      <c r="X45" s="41"/>
      <c r="Y45" s="41"/>
      <c r="Z45" s="41"/>
      <c r="AA45" s="41"/>
      <c r="AB45" s="41"/>
      <c r="AC45" s="41"/>
      <c r="AD45" s="41"/>
      <c r="AE45" s="5" t="str">
        <f t="shared" si="10"/>
        <v/>
      </c>
      <c r="AF45" s="41"/>
      <c r="AG45" s="41"/>
      <c r="AH45" s="41"/>
      <c r="AI45" s="41"/>
      <c r="AJ45" s="41"/>
      <c r="AK45" s="41"/>
      <c r="AL45" s="41"/>
      <c r="AM45" s="41"/>
      <c r="AN45" s="41">
        <v>28.266716754320061</v>
      </c>
      <c r="AO45" s="41">
        <v>1331</v>
      </c>
      <c r="AP45" s="110" t="s">
        <v>103</v>
      </c>
      <c r="AQ45" s="111"/>
      <c r="AR45" s="126" t="str">
        <f t="shared" si="13"/>
        <v/>
      </c>
      <c r="AS45" s="126" t="str">
        <f t="shared" si="14"/>
        <v/>
      </c>
      <c r="AT45" s="113">
        <v>1440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5"/>
        <v/>
      </c>
      <c r="AZ45" s="97"/>
      <c r="BA45" s="68"/>
      <c r="BB45" s="68"/>
      <c r="BC45" s="68"/>
      <c r="BD45" s="68"/>
      <c r="BE45" s="15"/>
      <c r="BF45" s="5">
        <f t="shared" si="11"/>
        <v>19053</v>
      </c>
      <c r="BG45" s="41">
        <v>12220</v>
      </c>
      <c r="BH45" s="148">
        <v>0</v>
      </c>
      <c r="BI45" s="42"/>
      <c r="BJ45" s="42">
        <v>2883</v>
      </c>
      <c r="BK45" s="42"/>
      <c r="BL45" s="42"/>
      <c r="BM45" s="15">
        <v>3950</v>
      </c>
    </row>
    <row r="46" spans="1:65" outlineLevel="5">
      <c r="A46" s="22">
        <f t="shared" si="6"/>
        <v>1</v>
      </c>
      <c r="B46" s="9">
        <f t="shared" si="12"/>
        <v>44956</v>
      </c>
      <c r="C46" s="51">
        <v>317220</v>
      </c>
      <c r="D46" s="64">
        <f t="shared" si="7"/>
        <v>33</v>
      </c>
      <c r="E46" s="12">
        <v>37</v>
      </c>
      <c r="F46" s="12">
        <v>32</v>
      </c>
      <c r="G46" s="12">
        <v>35</v>
      </c>
      <c r="H46" s="12">
        <v>30</v>
      </c>
      <c r="I46" s="12">
        <v>36</v>
      </c>
      <c r="J46" s="12">
        <v>31</v>
      </c>
      <c r="K46" s="12">
        <v>34</v>
      </c>
      <c r="L46" s="12">
        <v>29</v>
      </c>
      <c r="M46" s="74" t="str">
        <f t="shared" si="8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9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10"/>
        <v/>
      </c>
      <c r="AF46" s="41"/>
      <c r="AG46" s="41"/>
      <c r="AH46" s="41"/>
      <c r="AI46" s="41"/>
      <c r="AJ46" s="41"/>
      <c r="AK46" s="41"/>
      <c r="AL46" s="41"/>
      <c r="AM46" s="41"/>
      <c r="AN46" s="41">
        <v>30.074340527577938</v>
      </c>
      <c r="AO46" s="41">
        <v>1251</v>
      </c>
      <c r="AP46" s="110" t="s">
        <v>103</v>
      </c>
      <c r="AQ46" s="111"/>
      <c r="AR46" s="126" t="str">
        <f t="shared" si="13"/>
        <v/>
      </c>
      <c r="AS46" s="126" t="str">
        <f t="shared" si="14"/>
        <v/>
      </c>
      <c r="AT46" s="113">
        <v>1430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5"/>
        <v/>
      </c>
      <c r="AZ46" s="97">
        <v>79.760000000000005</v>
      </c>
      <c r="BA46" s="68">
        <v>61.07</v>
      </c>
      <c r="BB46" s="68">
        <v>32.270000000000003</v>
      </c>
      <c r="BC46" s="68">
        <v>2.0000000000000001E-4</v>
      </c>
      <c r="BD46" s="68"/>
      <c r="BE46" s="15"/>
      <c r="BF46" s="5">
        <f t="shared" si="11"/>
        <v>18039</v>
      </c>
      <c r="BG46" s="41">
        <v>11780</v>
      </c>
      <c r="BH46" s="148">
        <v>0</v>
      </c>
      <c r="BI46" s="42"/>
      <c r="BJ46" s="42">
        <v>1339</v>
      </c>
      <c r="BK46" s="42"/>
      <c r="BL46" s="42"/>
      <c r="BM46" s="15">
        <v>4920</v>
      </c>
    </row>
    <row r="47" spans="1:65" ht="17.25" outlineLevel="5" thickBot="1">
      <c r="A47" s="31">
        <f t="shared" si="6"/>
        <v>1</v>
      </c>
      <c r="B47" s="32">
        <f t="shared" si="12"/>
        <v>44957</v>
      </c>
      <c r="C47" s="149">
        <v>336067</v>
      </c>
      <c r="D47" s="64">
        <f t="shared" si="7"/>
        <v>33</v>
      </c>
      <c r="E47" s="26">
        <v>37</v>
      </c>
      <c r="F47" s="26">
        <v>32</v>
      </c>
      <c r="G47" s="26">
        <v>35</v>
      </c>
      <c r="H47" s="26">
        <v>30</v>
      </c>
      <c r="I47" s="26">
        <v>36</v>
      </c>
      <c r="J47" s="26">
        <v>31</v>
      </c>
      <c r="K47" s="26">
        <v>34</v>
      </c>
      <c r="L47" s="26">
        <v>29</v>
      </c>
      <c r="M47" s="74" t="str">
        <f t="shared" si="8"/>
        <v/>
      </c>
      <c r="N47" s="87"/>
      <c r="O47" s="87"/>
      <c r="P47" s="87"/>
      <c r="Q47" s="87"/>
      <c r="R47" s="87"/>
      <c r="S47" s="87"/>
      <c r="T47" s="87"/>
      <c r="U47" s="87"/>
      <c r="V47" s="5" t="str">
        <f t="shared" si="9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10"/>
        <v/>
      </c>
      <c r="AF47" s="46"/>
      <c r="AG47" s="46"/>
      <c r="AH47" s="46"/>
      <c r="AI47" s="46"/>
      <c r="AJ47" s="46"/>
      <c r="AK47" s="46"/>
      <c r="AL47" s="46"/>
      <c r="AM47" s="46"/>
      <c r="AN47" s="46">
        <v>33.532085561497325</v>
      </c>
      <c r="AO47" s="46">
        <v>1122</v>
      </c>
      <c r="AP47" s="130" t="s">
        <v>103</v>
      </c>
      <c r="AQ47" s="131"/>
      <c r="AR47" s="126" t="str">
        <f t="shared" si="13"/>
        <v/>
      </c>
      <c r="AS47" s="126" t="str">
        <f t="shared" si="14"/>
        <v/>
      </c>
      <c r="AT47" s="150">
        <v>1340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5"/>
        <v/>
      </c>
      <c r="AZ47" s="151">
        <v>79.11</v>
      </c>
      <c r="BA47" s="76"/>
      <c r="BB47" s="76"/>
      <c r="BC47" s="76"/>
      <c r="BD47" s="76"/>
      <c r="BE47" s="25"/>
      <c r="BF47" s="5">
        <f t="shared" si="11"/>
        <v>21482</v>
      </c>
      <c r="BG47" s="46">
        <v>16130</v>
      </c>
      <c r="BH47" s="148">
        <v>0</v>
      </c>
      <c r="BI47" s="152"/>
      <c r="BJ47" s="152">
        <v>2177</v>
      </c>
      <c r="BK47" s="152"/>
      <c r="BL47" s="152"/>
      <c r="BM47" s="25">
        <v>3175</v>
      </c>
    </row>
    <row r="48" spans="1:65" outlineLevel="4">
      <c r="A48" s="157" t="s">
        <v>35</v>
      </c>
      <c r="B48" s="158"/>
      <c r="C48" s="50">
        <f t="shared" ref="C48:BM48" si="17">SUBTOTAL(4,C17:C47)</f>
        <v>497210</v>
      </c>
      <c r="D48" s="60">
        <f t="shared" si="17"/>
        <v>34.799999999999997</v>
      </c>
      <c r="E48" s="28">
        <f t="shared" si="17"/>
        <v>38</v>
      </c>
      <c r="F48" s="28">
        <f t="shared" si="17"/>
        <v>33</v>
      </c>
      <c r="G48" s="28">
        <f t="shared" si="17"/>
        <v>38</v>
      </c>
      <c r="H48" s="28">
        <f t="shared" si="17"/>
        <v>33</v>
      </c>
      <c r="I48" s="28">
        <f t="shared" si="17"/>
        <v>37</v>
      </c>
      <c r="J48" s="28">
        <f t="shared" si="17"/>
        <v>32</v>
      </c>
      <c r="K48" s="28">
        <f t="shared" si="17"/>
        <v>37</v>
      </c>
      <c r="L48" s="28">
        <f t="shared" si="17"/>
        <v>32</v>
      </c>
      <c r="M48" s="71">
        <f t="shared" si="17"/>
        <v>7.3</v>
      </c>
      <c r="N48" s="82">
        <f t="shared" si="17"/>
        <v>7.21</v>
      </c>
      <c r="O48" s="82">
        <f t="shared" si="17"/>
        <v>7.24</v>
      </c>
      <c r="P48" s="82">
        <f t="shared" si="17"/>
        <v>7.35</v>
      </c>
      <c r="Q48" s="82">
        <f t="shared" si="17"/>
        <v>7.32</v>
      </c>
      <c r="R48" s="82">
        <f t="shared" si="17"/>
        <v>7.4</v>
      </c>
      <c r="S48" s="82">
        <f t="shared" si="17"/>
        <v>7.36</v>
      </c>
      <c r="T48" s="82">
        <f t="shared" si="17"/>
        <v>0</v>
      </c>
      <c r="U48" s="82">
        <f t="shared" si="17"/>
        <v>0</v>
      </c>
      <c r="V48" s="29">
        <f t="shared" si="17"/>
        <v>0</v>
      </c>
      <c r="W48" s="39">
        <f t="shared" si="17"/>
        <v>0</v>
      </c>
      <c r="X48" s="39">
        <f t="shared" si="17"/>
        <v>0</v>
      </c>
      <c r="Y48" s="39">
        <f t="shared" si="17"/>
        <v>0</v>
      </c>
      <c r="Z48" s="39">
        <f t="shared" si="17"/>
        <v>0</v>
      </c>
      <c r="AA48" s="39">
        <f t="shared" si="17"/>
        <v>0</v>
      </c>
      <c r="AB48" s="39">
        <f t="shared" si="17"/>
        <v>0</v>
      </c>
      <c r="AC48" s="39">
        <f t="shared" si="17"/>
        <v>0</v>
      </c>
      <c r="AD48" s="39">
        <f t="shared" si="17"/>
        <v>0</v>
      </c>
      <c r="AE48" s="29">
        <f t="shared" si="17"/>
        <v>0</v>
      </c>
      <c r="AF48" s="39">
        <f t="shared" si="17"/>
        <v>0</v>
      </c>
      <c r="AG48" s="39">
        <f t="shared" si="17"/>
        <v>0</v>
      </c>
      <c r="AH48" s="39">
        <f t="shared" si="17"/>
        <v>0</v>
      </c>
      <c r="AI48" s="39">
        <f t="shared" si="17"/>
        <v>0</v>
      </c>
      <c r="AJ48" s="39">
        <f t="shared" si="17"/>
        <v>0</v>
      </c>
      <c r="AK48" s="39">
        <f t="shared" si="17"/>
        <v>0</v>
      </c>
      <c r="AL48" s="39">
        <f t="shared" si="17"/>
        <v>0</v>
      </c>
      <c r="AM48" s="39">
        <f t="shared" si="17"/>
        <v>0</v>
      </c>
      <c r="AN48" s="39">
        <f t="shared" si="17"/>
        <v>52.915611814345993</v>
      </c>
      <c r="AO48" s="39">
        <f t="shared" si="17"/>
        <v>1815</v>
      </c>
      <c r="AP48" s="104">
        <f t="shared" si="17"/>
        <v>4.1841126070991432</v>
      </c>
      <c r="AQ48" s="105">
        <f t="shared" si="17"/>
        <v>3.4412661766710761</v>
      </c>
      <c r="AR48" s="106">
        <f t="shared" si="17"/>
        <v>82.246022031823742</v>
      </c>
      <c r="AS48" s="106">
        <f t="shared" si="17"/>
        <v>28.228597285067877</v>
      </c>
      <c r="AT48" s="107">
        <f t="shared" si="17"/>
        <v>1780</v>
      </c>
      <c r="AU48" s="108">
        <f t="shared" si="17"/>
        <v>2.5099999999999998</v>
      </c>
      <c r="AV48" s="109">
        <f t="shared" si="17"/>
        <v>1.56</v>
      </c>
      <c r="AW48" s="106">
        <f t="shared" si="17"/>
        <v>64.853556485355639</v>
      </c>
      <c r="AX48" s="106">
        <f t="shared" si="17"/>
        <v>100</v>
      </c>
      <c r="AY48" s="60">
        <f t="shared" si="17"/>
        <v>60.167901523285117</v>
      </c>
      <c r="AZ48" s="96">
        <f t="shared" si="17"/>
        <v>79.849999999999994</v>
      </c>
      <c r="BA48" s="67">
        <f t="shared" si="17"/>
        <v>61.07</v>
      </c>
      <c r="BB48" s="67">
        <f t="shared" si="17"/>
        <v>32.270000000000003</v>
      </c>
      <c r="BC48" s="67">
        <f t="shared" si="17"/>
        <v>2.0000000000000001E-4</v>
      </c>
      <c r="BD48" s="67">
        <f t="shared" si="17"/>
        <v>0</v>
      </c>
      <c r="BE48" s="27">
        <f t="shared" si="17"/>
        <v>0</v>
      </c>
      <c r="BF48" s="29">
        <f t="shared" si="17"/>
        <v>22216</v>
      </c>
      <c r="BG48" s="39">
        <f t="shared" si="17"/>
        <v>16130</v>
      </c>
      <c r="BH48" s="40">
        <f t="shared" si="17"/>
        <v>0</v>
      </c>
      <c r="BI48" s="40">
        <f t="shared" si="17"/>
        <v>0</v>
      </c>
      <c r="BJ48" s="40">
        <f t="shared" si="17"/>
        <v>5335</v>
      </c>
      <c r="BK48" s="40">
        <f t="shared" si="17"/>
        <v>0</v>
      </c>
      <c r="BL48" s="40">
        <f t="shared" si="17"/>
        <v>0</v>
      </c>
      <c r="BM48" s="27">
        <f t="shared" si="17"/>
        <v>5000</v>
      </c>
    </row>
    <row r="49" spans="1:65" outlineLevel="3">
      <c r="A49" s="187" t="s">
        <v>24</v>
      </c>
      <c r="B49" s="188"/>
      <c r="C49" s="51">
        <f t="shared" ref="C49:BM49" si="18">SUBTOTAL(5,C17:C47)</f>
        <v>287863</v>
      </c>
      <c r="D49" s="61">
        <f t="shared" si="18"/>
        <v>33</v>
      </c>
      <c r="E49" s="12">
        <f t="shared" si="18"/>
        <v>37</v>
      </c>
      <c r="F49" s="12">
        <f t="shared" si="18"/>
        <v>32</v>
      </c>
      <c r="G49" s="12">
        <f t="shared" si="18"/>
        <v>35</v>
      </c>
      <c r="H49" s="12">
        <f t="shared" si="18"/>
        <v>30</v>
      </c>
      <c r="I49" s="12">
        <f t="shared" si="18"/>
        <v>36</v>
      </c>
      <c r="J49" s="12">
        <f t="shared" si="18"/>
        <v>31</v>
      </c>
      <c r="K49" s="12">
        <f t="shared" si="18"/>
        <v>34</v>
      </c>
      <c r="L49" s="12">
        <f t="shared" si="18"/>
        <v>29</v>
      </c>
      <c r="M49" s="72">
        <f t="shared" si="18"/>
        <v>7</v>
      </c>
      <c r="N49" s="83">
        <f t="shared" si="18"/>
        <v>6.79</v>
      </c>
      <c r="O49" s="83">
        <f t="shared" si="18"/>
        <v>6.92</v>
      </c>
      <c r="P49" s="83">
        <f t="shared" si="18"/>
        <v>7.02</v>
      </c>
      <c r="Q49" s="83">
        <f t="shared" si="18"/>
        <v>7.08</v>
      </c>
      <c r="R49" s="83">
        <f t="shared" si="18"/>
        <v>7.11</v>
      </c>
      <c r="S49" s="83">
        <f t="shared" si="18"/>
        <v>7.13</v>
      </c>
      <c r="T49" s="83">
        <f t="shared" si="18"/>
        <v>0</v>
      </c>
      <c r="U49" s="83">
        <f t="shared" si="18"/>
        <v>0</v>
      </c>
      <c r="V49" s="6">
        <f t="shared" si="18"/>
        <v>0</v>
      </c>
      <c r="W49" s="41">
        <f t="shared" si="18"/>
        <v>0</v>
      </c>
      <c r="X49" s="41">
        <f t="shared" si="18"/>
        <v>0</v>
      </c>
      <c r="Y49" s="41">
        <f t="shared" si="18"/>
        <v>0</v>
      </c>
      <c r="Z49" s="41">
        <f t="shared" si="18"/>
        <v>0</v>
      </c>
      <c r="AA49" s="41">
        <f t="shared" si="18"/>
        <v>0</v>
      </c>
      <c r="AB49" s="41">
        <f t="shared" si="18"/>
        <v>0</v>
      </c>
      <c r="AC49" s="41">
        <f t="shared" si="18"/>
        <v>0</v>
      </c>
      <c r="AD49" s="41">
        <f t="shared" si="18"/>
        <v>0</v>
      </c>
      <c r="AE49" s="6">
        <f t="shared" si="18"/>
        <v>0</v>
      </c>
      <c r="AF49" s="41">
        <f t="shared" si="18"/>
        <v>0</v>
      </c>
      <c r="AG49" s="41">
        <f t="shared" si="18"/>
        <v>0</v>
      </c>
      <c r="AH49" s="41">
        <f t="shared" si="18"/>
        <v>0</v>
      </c>
      <c r="AI49" s="41">
        <f t="shared" si="18"/>
        <v>0</v>
      </c>
      <c r="AJ49" s="41">
        <f t="shared" si="18"/>
        <v>0</v>
      </c>
      <c r="AK49" s="41">
        <f t="shared" si="18"/>
        <v>0</v>
      </c>
      <c r="AL49" s="41">
        <f t="shared" si="18"/>
        <v>0</v>
      </c>
      <c r="AM49" s="41">
        <f t="shared" si="18"/>
        <v>0</v>
      </c>
      <c r="AN49" s="41">
        <f t="shared" si="18"/>
        <v>20.728925619834712</v>
      </c>
      <c r="AO49" s="41">
        <f t="shared" si="18"/>
        <v>711</v>
      </c>
      <c r="AP49" s="110">
        <f t="shared" si="18"/>
        <v>3.2206625000000004</v>
      </c>
      <c r="AQ49" s="111">
        <f t="shared" si="18"/>
        <v>2.3634290438279315</v>
      </c>
      <c r="AR49" s="112">
        <f t="shared" si="18"/>
        <v>71.771402714932123</v>
      </c>
      <c r="AS49" s="112">
        <f t="shared" si="18"/>
        <v>17.753977968176258</v>
      </c>
      <c r="AT49" s="113">
        <f t="shared" si="18"/>
        <v>920</v>
      </c>
      <c r="AU49" s="114">
        <f t="shared" si="18"/>
        <v>2</v>
      </c>
      <c r="AV49" s="115">
        <f t="shared" si="18"/>
        <v>1.1299999999999999</v>
      </c>
      <c r="AW49" s="112">
        <f t="shared" si="18"/>
        <v>0</v>
      </c>
      <c r="AX49" s="112">
        <f t="shared" si="18"/>
        <v>35.146443514644361</v>
      </c>
      <c r="AY49" s="61">
        <f t="shared" si="18"/>
        <v>51.690951916214608</v>
      </c>
      <c r="AZ49" s="97">
        <f t="shared" si="18"/>
        <v>79.05</v>
      </c>
      <c r="BA49" s="68">
        <f t="shared" si="18"/>
        <v>61.07</v>
      </c>
      <c r="BB49" s="68">
        <f t="shared" si="18"/>
        <v>32.270000000000003</v>
      </c>
      <c r="BC49" s="68">
        <f t="shared" si="18"/>
        <v>2.0000000000000001E-4</v>
      </c>
      <c r="BD49" s="68">
        <f t="shared" si="18"/>
        <v>0</v>
      </c>
      <c r="BE49" s="15">
        <f t="shared" si="18"/>
        <v>0</v>
      </c>
      <c r="BF49" s="6">
        <f t="shared" si="18"/>
        <v>13355</v>
      </c>
      <c r="BG49" s="41">
        <f t="shared" si="18"/>
        <v>3090</v>
      </c>
      <c r="BH49" s="42">
        <f t="shared" si="18"/>
        <v>0</v>
      </c>
      <c r="BI49" s="42">
        <f t="shared" si="18"/>
        <v>0</v>
      </c>
      <c r="BJ49" s="42">
        <f t="shared" si="18"/>
        <v>1198</v>
      </c>
      <c r="BK49" s="42">
        <f t="shared" si="18"/>
        <v>0</v>
      </c>
      <c r="BL49" s="42">
        <f t="shared" si="18"/>
        <v>0</v>
      </c>
      <c r="BM49" s="15">
        <f t="shared" si="18"/>
        <v>3150</v>
      </c>
    </row>
    <row r="50" spans="1:65" outlineLevel="2">
      <c r="A50" s="187" t="s">
        <v>13</v>
      </c>
      <c r="B50" s="188"/>
      <c r="C50" s="51">
        <f>IFERROR(SUBTOTAL(1,C17:C47),"")</f>
        <v>335224.09677419357</v>
      </c>
      <c r="D50" s="61">
        <f t="shared" ref="D50:BM50" si="19">IFERROR(SUBTOTAL(1,D17:D47),"")</f>
        <v>34.01290322580644</v>
      </c>
      <c r="E50" s="12">
        <f t="shared" si="19"/>
        <v>37.483870967741936</v>
      </c>
      <c r="F50" s="12">
        <f t="shared" si="19"/>
        <v>32.774193548387096</v>
      </c>
      <c r="G50" s="12">
        <f t="shared" si="19"/>
        <v>36.451612903225808</v>
      </c>
      <c r="H50" s="12">
        <f t="shared" si="19"/>
        <v>31.225806451612904</v>
      </c>
      <c r="I50" s="12">
        <f t="shared" si="19"/>
        <v>36.483870967741936</v>
      </c>
      <c r="J50" s="12">
        <f t="shared" si="19"/>
        <v>31.774193548387096</v>
      </c>
      <c r="K50" s="12">
        <f t="shared" si="19"/>
        <v>35.451612903225808</v>
      </c>
      <c r="L50" s="12">
        <f t="shared" si="19"/>
        <v>30.225806451612904</v>
      </c>
      <c r="M50" s="72">
        <f t="shared" si="19"/>
        <v>7.125</v>
      </c>
      <c r="N50" s="83">
        <f t="shared" si="19"/>
        <v>6.95</v>
      </c>
      <c r="O50" s="83">
        <f t="shared" si="19"/>
        <v>7.0724999999999998</v>
      </c>
      <c r="P50" s="83">
        <f t="shared" si="19"/>
        <v>7.1624999999999996</v>
      </c>
      <c r="Q50" s="83">
        <f t="shared" si="19"/>
        <v>7.2</v>
      </c>
      <c r="R50" s="83">
        <f t="shared" si="19"/>
        <v>7.24</v>
      </c>
      <c r="S50" s="83">
        <f t="shared" si="19"/>
        <v>7.2450000000000001</v>
      </c>
      <c r="T50" s="83" t="str">
        <f t="shared" si="19"/>
        <v/>
      </c>
      <c r="U50" s="83" t="str">
        <f t="shared" si="19"/>
        <v/>
      </c>
      <c r="V50" s="6" t="str">
        <f t="shared" si="19"/>
        <v/>
      </c>
      <c r="W50" s="41" t="str">
        <f t="shared" si="19"/>
        <v/>
      </c>
      <c r="X50" s="41" t="str">
        <f t="shared" si="19"/>
        <v/>
      </c>
      <c r="Y50" s="41" t="str">
        <f t="shared" si="19"/>
        <v/>
      </c>
      <c r="Z50" s="41" t="str">
        <f t="shared" si="19"/>
        <v/>
      </c>
      <c r="AA50" s="41" t="str">
        <f t="shared" si="19"/>
        <v/>
      </c>
      <c r="AB50" s="41" t="str">
        <f t="shared" si="19"/>
        <v/>
      </c>
      <c r="AC50" s="41" t="str">
        <f t="shared" si="19"/>
        <v/>
      </c>
      <c r="AD50" s="41" t="str">
        <f t="shared" si="19"/>
        <v/>
      </c>
      <c r="AE50" s="6" t="str">
        <f t="shared" si="19"/>
        <v/>
      </c>
      <c r="AF50" s="41" t="str">
        <f t="shared" si="19"/>
        <v/>
      </c>
      <c r="AG50" s="41" t="str">
        <f t="shared" si="19"/>
        <v/>
      </c>
      <c r="AH50" s="41" t="str">
        <f t="shared" si="19"/>
        <v/>
      </c>
      <c r="AI50" s="41" t="str">
        <f t="shared" si="19"/>
        <v/>
      </c>
      <c r="AJ50" s="41" t="str">
        <f t="shared" si="19"/>
        <v/>
      </c>
      <c r="AK50" s="41" t="str">
        <f t="shared" si="19"/>
        <v/>
      </c>
      <c r="AL50" s="41" t="str">
        <f t="shared" si="19"/>
        <v/>
      </c>
      <c r="AM50" s="41" t="str">
        <f t="shared" si="19"/>
        <v/>
      </c>
      <c r="AN50" s="41">
        <f t="shared" si="19"/>
        <v>38.182873893116202</v>
      </c>
      <c r="AO50" s="41">
        <f t="shared" si="19"/>
        <v>1051.3225806451612</v>
      </c>
      <c r="AP50" s="110">
        <f t="shared" si="19"/>
        <v>3.5659668802469442</v>
      </c>
      <c r="AQ50" s="111">
        <f t="shared" si="19"/>
        <v>2.7939514228109976</v>
      </c>
      <c r="AR50" s="112">
        <f t="shared" si="19"/>
        <v>78.092545599954263</v>
      </c>
      <c r="AS50" s="112">
        <f t="shared" si="19"/>
        <v>21.907454400045729</v>
      </c>
      <c r="AT50" s="113">
        <f t="shared" si="19"/>
        <v>1250.9677419354839</v>
      </c>
      <c r="AU50" s="114">
        <f t="shared" si="19"/>
        <v>2.258</v>
      </c>
      <c r="AV50" s="115">
        <f t="shared" si="19"/>
        <v>1.4175</v>
      </c>
      <c r="AW50" s="112">
        <f t="shared" si="19"/>
        <v>48.647602647657941</v>
      </c>
      <c r="AX50" s="112">
        <f t="shared" si="19"/>
        <v>51.352397352342066</v>
      </c>
      <c r="AY50" s="61">
        <f t="shared" si="19"/>
        <v>56.847261597772608</v>
      </c>
      <c r="AZ50" s="97">
        <f t="shared" si="19"/>
        <v>79.541999999999987</v>
      </c>
      <c r="BA50" s="68">
        <f t="shared" si="19"/>
        <v>61.07</v>
      </c>
      <c r="BB50" s="68">
        <f t="shared" si="19"/>
        <v>32.270000000000003</v>
      </c>
      <c r="BC50" s="68">
        <f t="shared" si="19"/>
        <v>2.0000000000000001E-4</v>
      </c>
      <c r="BD50" s="68" t="str">
        <f t="shared" si="19"/>
        <v/>
      </c>
      <c r="BE50" s="15" t="str">
        <f>IFERROR(SUBTOTAL(1,BE17:BE47),"")</f>
        <v/>
      </c>
      <c r="BF50" s="6">
        <f t="shared" si="19"/>
        <v>17540.870967741936</v>
      </c>
      <c r="BG50" s="41">
        <f t="shared" si="19"/>
        <v>9791.6129032258068</v>
      </c>
      <c r="BH50" s="42">
        <f t="shared" si="19"/>
        <v>0</v>
      </c>
      <c r="BI50" s="42" t="str">
        <f t="shared" si="19"/>
        <v/>
      </c>
      <c r="BJ50" s="42">
        <f t="shared" si="19"/>
        <v>3183.6129032258063</v>
      </c>
      <c r="BK50" s="42" t="str">
        <f t="shared" si="19"/>
        <v/>
      </c>
      <c r="BL50" s="42" t="str">
        <f t="shared" si="19"/>
        <v/>
      </c>
      <c r="BM50" s="15">
        <f t="shared" si="19"/>
        <v>4565.6451612903229</v>
      </c>
    </row>
    <row r="51" spans="1:65" ht="17.25" outlineLevel="1" thickBot="1">
      <c r="A51" s="189" t="s">
        <v>60</v>
      </c>
      <c r="B51" s="190"/>
      <c r="C51" s="52">
        <f>SUBTOTAL(9,C17:C47)</f>
        <v>10391947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32591</v>
      </c>
      <c r="AP51" s="116"/>
      <c r="AQ51" s="117"/>
      <c r="AR51" s="118"/>
      <c r="AS51" s="118"/>
      <c r="AT51" s="119">
        <f>SUBTOTAL(9,AT17:AT47)</f>
        <v>38780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0">SUBTOTAL(9,BF17:BF47)</f>
        <v>543767</v>
      </c>
      <c r="BG51" s="43">
        <f t="shared" si="20"/>
        <v>303540</v>
      </c>
      <c r="BH51" s="44">
        <f t="shared" si="20"/>
        <v>0</v>
      </c>
      <c r="BI51" s="44">
        <f t="shared" si="20"/>
        <v>0</v>
      </c>
      <c r="BJ51" s="44">
        <f t="shared" si="20"/>
        <v>98692</v>
      </c>
      <c r="BK51" s="44">
        <f t="shared" si="20"/>
        <v>0</v>
      </c>
      <c r="BL51" s="44">
        <f t="shared" si="20"/>
        <v>0</v>
      </c>
      <c r="BM51" s="16">
        <f t="shared" si="20"/>
        <v>141535</v>
      </c>
    </row>
    <row r="52" spans="1:65" outlineLevel="5">
      <c r="A52" s="21">
        <f t="shared" si="6"/>
        <v>2</v>
      </c>
      <c r="B52" s="33">
        <f>B47+1</f>
        <v>44958</v>
      </c>
      <c r="C52" s="146">
        <v>330623</v>
      </c>
      <c r="D52" s="64">
        <f t="shared" ref="D52:D80" si="21">IFERROR(ROUND(AVERAGE(E52:L52),1),"")</f>
        <v>33.299999999999997</v>
      </c>
      <c r="E52" s="11">
        <v>37</v>
      </c>
      <c r="F52" s="11">
        <v>32</v>
      </c>
      <c r="G52" s="11">
        <v>36</v>
      </c>
      <c r="H52" s="11">
        <v>30</v>
      </c>
      <c r="I52" s="11">
        <v>36</v>
      </c>
      <c r="J52" s="11">
        <v>31</v>
      </c>
      <c r="K52" s="11">
        <v>35</v>
      </c>
      <c r="L52" s="11">
        <v>29</v>
      </c>
      <c r="M52" s="74" t="str">
        <f t="shared" ref="M52:M80" si="22">IFERROR(ROUND(AVERAGE(N52:U52),1),"")</f>
        <v/>
      </c>
      <c r="N52" s="86"/>
      <c r="O52" s="86"/>
      <c r="P52" s="86"/>
      <c r="Q52" s="86"/>
      <c r="R52" s="86"/>
      <c r="S52" s="86"/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32.661752661752665</v>
      </c>
      <c r="AO52" s="45">
        <v>1221</v>
      </c>
      <c r="AP52" s="124" t="s">
        <v>103</v>
      </c>
      <c r="AQ52" s="125"/>
      <c r="AR52" s="126" t="str">
        <f t="shared" ref="AR52:AR80" si="25">IFERROR(AQ52/AP52*100,"")</f>
        <v/>
      </c>
      <c r="AS52" s="126" t="str">
        <f t="shared" ref="AS52:AS80" si="26">IFERROR(100-AR52,"")</f>
        <v/>
      </c>
      <c r="AT52" s="127">
        <v>1370</v>
      </c>
      <c r="AU52" s="128"/>
      <c r="AV52" s="129"/>
      <c r="AW52" s="126" t="str">
        <f t="shared" ref="AW52:AW80" si="27">IFERROR(AV52/AU52*100,"")</f>
        <v/>
      </c>
      <c r="AX52" s="126" t="str">
        <f t="shared" ref="AX52:AX80" si="28">IFERROR(100-AW52,"")</f>
        <v/>
      </c>
      <c r="AY52" s="64" t="str">
        <f t="shared" ref="AY52:AY80" si="29">IFERROR((1-((AW52*AS52)/(AX52*AR52)))*100,"")</f>
        <v/>
      </c>
      <c r="AZ52" s="147">
        <v>79.58</v>
      </c>
      <c r="BA52" s="70"/>
      <c r="BB52" s="70"/>
      <c r="BC52" s="70"/>
      <c r="BD52" s="70"/>
      <c r="BE52" s="14"/>
      <c r="BF52" s="5">
        <f t="shared" ref="BF52:BF80" si="30">IF(SUM(BG52:BM52)=0,"",SUM(BG52:BM52))</f>
        <v>18159</v>
      </c>
      <c r="BG52" s="45">
        <v>13430</v>
      </c>
      <c r="BH52" s="148">
        <v>0</v>
      </c>
      <c r="BI52" s="148"/>
      <c r="BJ52" s="148">
        <v>3639</v>
      </c>
      <c r="BK52" s="148"/>
      <c r="BL52" s="148"/>
      <c r="BM52" s="14">
        <v>1090</v>
      </c>
    </row>
    <row r="53" spans="1:65" outlineLevel="5">
      <c r="A53" s="22">
        <f t="shared" si="6"/>
        <v>2</v>
      </c>
      <c r="B53" s="9">
        <f t="shared" si="12"/>
        <v>44959</v>
      </c>
      <c r="C53" s="51">
        <v>335020</v>
      </c>
      <c r="D53" s="64">
        <f t="shared" si="21"/>
        <v>33.299999999999997</v>
      </c>
      <c r="E53" s="12">
        <v>37</v>
      </c>
      <c r="F53" s="12">
        <v>32</v>
      </c>
      <c r="G53" s="12">
        <v>36</v>
      </c>
      <c r="H53" s="12">
        <v>30</v>
      </c>
      <c r="I53" s="12">
        <v>36</v>
      </c>
      <c r="J53" s="12">
        <v>31</v>
      </c>
      <c r="K53" s="12">
        <v>35</v>
      </c>
      <c r="L53" s="12">
        <v>29</v>
      </c>
      <c r="M53" s="74">
        <f t="shared" si="22"/>
        <v>7</v>
      </c>
      <c r="N53" s="83">
        <v>6.92</v>
      </c>
      <c r="O53" s="83">
        <v>7.01</v>
      </c>
      <c r="P53" s="83">
        <v>7.05</v>
      </c>
      <c r="Q53" s="83">
        <v>7.09</v>
      </c>
      <c r="R53" s="83">
        <v>7.1</v>
      </c>
      <c r="S53" s="83">
        <v>7.11</v>
      </c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1">
        <v>41.412253374870197</v>
      </c>
      <c r="AO53" s="41">
        <v>963</v>
      </c>
      <c r="AP53" s="110">
        <v>2.9146728971962617</v>
      </c>
      <c r="AQ53" s="111">
        <v>2.2865472678836576</v>
      </c>
      <c r="AR53" s="126">
        <f t="shared" si="25"/>
        <v>78.449532710280351</v>
      </c>
      <c r="AS53" s="126">
        <f t="shared" si="26"/>
        <v>21.550467289719649</v>
      </c>
      <c r="AT53" s="127">
        <v>1130</v>
      </c>
      <c r="AU53" s="128">
        <v>2.1</v>
      </c>
      <c r="AV53" s="129">
        <v>1.25</v>
      </c>
      <c r="AW53" s="126">
        <f t="shared" si="27"/>
        <v>59.523809523809526</v>
      </c>
      <c r="AX53" s="126">
        <f t="shared" si="28"/>
        <v>40.476190476190474</v>
      </c>
      <c r="AY53" s="64">
        <f t="shared" si="29"/>
        <v>59.602227615054495</v>
      </c>
      <c r="AZ53" s="97">
        <v>79.33</v>
      </c>
      <c r="BA53" s="68"/>
      <c r="BB53" s="68"/>
      <c r="BC53" s="68"/>
      <c r="BD53" s="68"/>
      <c r="BE53" s="15"/>
      <c r="BF53" s="5">
        <f t="shared" si="30"/>
        <v>18997</v>
      </c>
      <c r="BG53" s="41">
        <v>12500</v>
      </c>
      <c r="BH53" s="148">
        <v>0</v>
      </c>
      <c r="BI53" s="42"/>
      <c r="BJ53" s="42">
        <v>1697</v>
      </c>
      <c r="BK53" s="42"/>
      <c r="BL53" s="42"/>
      <c r="BM53" s="15">
        <v>4800</v>
      </c>
    </row>
    <row r="54" spans="1:65" outlineLevel="5">
      <c r="A54" s="22">
        <f t="shared" si="6"/>
        <v>2</v>
      </c>
      <c r="B54" s="9">
        <f t="shared" si="12"/>
        <v>44960</v>
      </c>
      <c r="C54" s="51">
        <v>337177</v>
      </c>
      <c r="D54" s="64">
        <f t="shared" si="21"/>
        <v>33.299999999999997</v>
      </c>
      <c r="E54" s="12">
        <v>37</v>
      </c>
      <c r="F54" s="12">
        <v>32</v>
      </c>
      <c r="G54" s="12">
        <v>36</v>
      </c>
      <c r="H54" s="12">
        <v>30</v>
      </c>
      <c r="I54" s="12">
        <v>36</v>
      </c>
      <c r="J54" s="12">
        <v>31</v>
      </c>
      <c r="K54" s="12">
        <v>35</v>
      </c>
      <c r="L54" s="12">
        <v>29</v>
      </c>
      <c r="M54" s="74" t="str">
        <f t="shared" si="22"/>
        <v/>
      </c>
      <c r="N54" s="83"/>
      <c r="O54" s="83"/>
      <c r="P54" s="83"/>
      <c r="Q54" s="83"/>
      <c r="R54" s="83"/>
      <c r="S54" s="83"/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1">
        <v>49.478908188585606</v>
      </c>
      <c r="AO54" s="41">
        <v>806</v>
      </c>
      <c r="AP54" s="110" t="s">
        <v>103</v>
      </c>
      <c r="AQ54" s="111"/>
      <c r="AR54" s="126" t="str">
        <f t="shared" si="25"/>
        <v/>
      </c>
      <c r="AS54" s="126" t="str">
        <f t="shared" si="26"/>
        <v/>
      </c>
      <c r="AT54" s="127">
        <v>960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>
        <v>79.5</v>
      </c>
      <c r="BA54" s="68"/>
      <c r="BB54" s="68"/>
      <c r="BC54" s="68"/>
      <c r="BD54" s="68"/>
      <c r="BE54" s="15"/>
      <c r="BF54" s="5">
        <f t="shared" si="30"/>
        <v>16680</v>
      </c>
      <c r="BG54" s="41">
        <v>11750</v>
      </c>
      <c r="BH54" s="148">
        <v>0</v>
      </c>
      <c r="BI54" s="42"/>
      <c r="BJ54" s="42">
        <v>0</v>
      </c>
      <c r="BK54" s="42"/>
      <c r="BL54" s="42"/>
      <c r="BM54" s="15">
        <v>4930</v>
      </c>
    </row>
    <row r="55" spans="1:65" outlineLevel="5">
      <c r="A55" s="22">
        <f t="shared" si="6"/>
        <v>2</v>
      </c>
      <c r="B55" s="9">
        <f t="shared" si="12"/>
        <v>44961</v>
      </c>
      <c r="C55" s="51">
        <v>317513</v>
      </c>
      <c r="D55" s="64">
        <f t="shared" si="21"/>
        <v>33.5</v>
      </c>
      <c r="E55" s="12">
        <v>37</v>
      </c>
      <c r="F55" s="12">
        <v>32</v>
      </c>
      <c r="G55" s="12">
        <v>36</v>
      </c>
      <c r="H55" s="12">
        <v>31</v>
      </c>
      <c r="I55" s="12">
        <v>36</v>
      </c>
      <c r="J55" s="12">
        <v>31</v>
      </c>
      <c r="K55" s="12">
        <v>35</v>
      </c>
      <c r="L55" s="12">
        <v>30</v>
      </c>
      <c r="M55" s="74" t="str">
        <f t="shared" si="22"/>
        <v/>
      </c>
      <c r="N55" s="83"/>
      <c r="O55" s="83"/>
      <c r="P55" s="83"/>
      <c r="Q55" s="83"/>
      <c r="R55" s="83"/>
      <c r="S55" s="83"/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1">
        <v>49.478908188585606</v>
      </c>
      <c r="AO55" s="41">
        <v>806</v>
      </c>
      <c r="AP55" s="110" t="s">
        <v>103</v>
      </c>
      <c r="AQ55" s="111"/>
      <c r="AR55" s="126" t="str">
        <f t="shared" si="25"/>
        <v/>
      </c>
      <c r="AS55" s="126" t="str">
        <f t="shared" si="26"/>
        <v/>
      </c>
      <c r="AT55" s="127">
        <v>1090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/>
      <c r="BA55" s="68"/>
      <c r="BB55" s="68"/>
      <c r="BC55" s="68"/>
      <c r="BD55" s="68"/>
      <c r="BE55" s="15"/>
      <c r="BF55" s="5">
        <f t="shared" si="30"/>
        <v>16298</v>
      </c>
      <c r="BG55" s="41">
        <v>10540</v>
      </c>
      <c r="BH55" s="148">
        <v>0</v>
      </c>
      <c r="BI55" s="42"/>
      <c r="BJ55" s="42">
        <v>718</v>
      </c>
      <c r="BK55" s="42"/>
      <c r="BL55" s="42"/>
      <c r="BM55" s="15">
        <v>5040</v>
      </c>
    </row>
    <row r="56" spans="1:65" outlineLevel="5">
      <c r="A56" s="22">
        <f t="shared" si="6"/>
        <v>2</v>
      </c>
      <c r="B56" s="9">
        <f t="shared" si="12"/>
        <v>44962</v>
      </c>
      <c r="C56" s="51">
        <v>304635</v>
      </c>
      <c r="D56" s="64">
        <f t="shared" si="21"/>
        <v>33.799999999999997</v>
      </c>
      <c r="E56" s="12">
        <v>37</v>
      </c>
      <c r="F56" s="12">
        <v>33</v>
      </c>
      <c r="G56" s="12">
        <v>36</v>
      </c>
      <c r="H56" s="12">
        <v>31</v>
      </c>
      <c r="I56" s="12">
        <v>36</v>
      </c>
      <c r="J56" s="12">
        <v>32</v>
      </c>
      <c r="K56" s="12">
        <v>35</v>
      </c>
      <c r="L56" s="12">
        <v>30</v>
      </c>
      <c r="M56" s="74" t="str">
        <f t="shared" si="22"/>
        <v/>
      </c>
      <c r="N56" s="83"/>
      <c r="O56" s="83"/>
      <c r="P56" s="83"/>
      <c r="Q56" s="83"/>
      <c r="R56" s="83"/>
      <c r="S56" s="83"/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1">
        <v>37.872744539411208</v>
      </c>
      <c r="AO56" s="41">
        <v>1053</v>
      </c>
      <c r="AP56" s="110" t="s">
        <v>103</v>
      </c>
      <c r="AQ56" s="111"/>
      <c r="AR56" s="126" t="str">
        <f t="shared" si="25"/>
        <v/>
      </c>
      <c r="AS56" s="126" t="str">
        <f t="shared" si="26"/>
        <v/>
      </c>
      <c r="AT56" s="127">
        <v>1440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/>
      <c r="BA56" s="68"/>
      <c r="BB56" s="68"/>
      <c r="BC56" s="68"/>
      <c r="BD56" s="68"/>
      <c r="BE56" s="15"/>
      <c r="BF56" s="5">
        <f t="shared" si="30"/>
        <v>15803</v>
      </c>
      <c r="BG56" s="41">
        <v>10530</v>
      </c>
      <c r="BH56" s="148">
        <v>0</v>
      </c>
      <c r="BI56" s="42"/>
      <c r="BJ56" s="42">
        <v>373</v>
      </c>
      <c r="BK56" s="42"/>
      <c r="BL56" s="42"/>
      <c r="BM56" s="15">
        <v>4900</v>
      </c>
    </row>
    <row r="57" spans="1:65" outlineLevel="5">
      <c r="A57" s="22">
        <f t="shared" si="6"/>
        <v>2</v>
      </c>
      <c r="B57" s="9">
        <f t="shared" si="12"/>
        <v>44963</v>
      </c>
      <c r="C57" s="51">
        <v>315531</v>
      </c>
      <c r="D57" s="64">
        <f t="shared" si="21"/>
        <v>33.799999999999997</v>
      </c>
      <c r="E57" s="12">
        <v>37</v>
      </c>
      <c r="F57" s="12">
        <v>33</v>
      </c>
      <c r="G57" s="12">
        <v>36</v>
      </c>
      <c r="H57" s="12">
        <v>31</v>
      </c>
      <c r="I57" s="12">
        <v>36</v>
      </c>
      <c r="J57" s="12">
        <v>32</v>
      </c>
      <c r="K57" s="12">
        <v>35</v>
      </c>
      <c r="L57" s="12">
        <v>30</v>
      </c>
      <c r="M57" s="74" t="str">
        <f t="shared" si="22"/>
        <v/>
      </c>
      <c r="N57" s="83"/>
      <c r="O57" s="83"/>
      <c r="P57" s="83"/>
      <c r="Q57" s="83"/>
      <c r="R57" s="83"/>
      <c r="S57" s="83"/>
      <c r="T57" s="83"/>
      <c r="U57" s="83"/>
      <c r="V57" s="5" t="str">
        <f t="shared" si="23"/>
        <v/>
      </c>
      <c r="W57" s="41"/>
      <c r="X57" s="41"/>
      <c r="Y57" s="41"/>
      <c r="Z57" s="41"/>
      <c r="AA57" s="41"/>
      <c r="AB57" s="41"/>
      <c r="AC57" s="41"/>
      <c r="AD57" s="41"/>
      <c r="AE57" s="5" t="str">
        <f t="shared" si="24"/>
        <v/>
      </c>
      <c r="AF57" s="41"/>
      <c r="AG57" s="41"/>
      <c r="AH57" s="41"/>
      <c r="AI57" s="41"/>
      <c r="AJ57" s="41"/>
      <c r="AK57" s="41"/>
      <c r="AL57" s="41"/>
      <c r="AM57" s="41"/>
      <c r="AN57" s="41">
        <v>31.904</v>
      </c>
      <c r="AO57" s="41">
        <v>1250</v>
      </c>
      <c r="AP57" s="110" t="s">
        <v>103</v>
      </c>
      <c r="AQ57" s="111"/>
      <c r="AR57" s="126" t="str">
        <f t="shared" si="25"/>
        <v/>
      </c>
      <c r="AS57" s="126" t="str">
        <f t="shared" si="26"/>
        <v/>
      </c>
      <c r="AT57" s="127">
        <v>1440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>
        <v>79.040000000000006</v>
      </c>
      <c r="BA57" s="68"/>
      <c r="BB57" s="68"/>
      <c r="BC57" s="68"/>
      <c r="BD57" s="68"/>
      <c r="BE57" s="15"/>
      <c r="BF57" s="5">
        <f t="shared" si="30"/>
        <v>19838</v>
      </c>
      <c r="BG57" s="41">
        <v>12230</v>
      </c>
      <c r="BH57" s="148">
        <v>0</v>
      </c>
      <c r="BI57" s="42"/>
      <c r="BJ57" s="42">
        <v>2558</v>
      </c>
      <c r="BK57" s="42"/>
      <c r="BL57" s="42"/>
      <c r="BM57" s="15">
        <v>5050</v>
      </c>
    </row>
    <row r="58" spans="1:65" outlineLevel="5">
      <c r="A58" s="22">
        <f t="shared" si="6"/>
        <v>2</v>
      </c>
      <c r="B58" s="9">
        <f t="shared" si="12"/>
        <v>44964</v>
      </c>
      <c r="C58" s="51">
        <v>330408</v>
      </c>
      <c r="D58" s="64">
        <f t="shared" si="21"/>
        <v>33.5</v>
      </c>
      <c r="E58" s="12">
        <v>37</v>
      </c>
      <c r="F58" s="12">
        <v>33</v>
      </c>
      <c r="G58" s="12">
        <v>36</v>
      </c>
      <c r="H58" s="12">
        <v>30</v>
      </c>
      <c r="I58" s="12">
        <v>36</v>
      </c>
      <c r="J58" s="12">
        <v>32</v>
      </c>
      <c r="K58" s="12">
        <v>35</v>
      </c>
      <c r="L58" s="12">
        <v>29</v>
      </c>
      <c r="M58" s="74" t="str">
        <f t="shared" si="22"/>
        <v/>
      </c>
      <c r="N58" s="83"/>
      <c r="O58" s="83"/>
      <c r="P58" s="83"/>
      <c r="Q58" s="83"/>
      <c r="R58" s="83"/>
      <c r="S58" s="83"/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1">
        <v>24.754810676598385</v>
      </c>
      <c r="AO58" s="41">
        <v>1611</v>
      </c>
      <c r="AP58" s="110" t="s">
        <v>103</v>
      </c>
      <c r="AQ58" s="111"/>
      <c r="AR58" s="126" t="str">
        <f t="shared" si="25"/>
        <v/>
      </c>
      <c r="AS58" s="126" t="str">
        <f t="shared" si="26"/>
        <v/>
      </c>
      <c r="AT58" s="127">
        <v>1930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79.11</v>
      </c>
      <c r="BA58" s="68"/>
      <c r="BB58" s="68"/>
      <c r="BC58" s="68"/>
      <c r="BD58" s="68"/>
      <c r="BE58" s="15"/>
      <c r="BF58" s="5">
        <f t="shared" si="30"/>
        <v>18682</v>
      </c>
      <c r="BG58" s="41">
        <v>12450</v>
      </c>
      <c r="BH58" s="148">
        <v>0</v>
      </c>
      <c r="BI58" s="42"/>
      <c r="BJ58" s="42">
        <v>1322</v>
      </c>
      <c r="BK58" s="42"/>
      <c r="BL58" s="42"/>
      <c r="BM58" s="15">
        <v>4910</v>
      </c>
    </row>
    <row r="59" spans="1:65" outlineLevel="5">
      <c r="A59" s="22">
        <f t="shared" si="6"/>
        <v>2</v>
      </c>
      <c r="B59" s="9">
        <f t="shared" si="12"/>
        <v>44965</v>
      </c>
      <c r="C59" s="51">
        <v>332742</v>
      </c>
      <c r="D59" s="64">
        <f t="shared" si="21"/>
        <v>33.5</v>
      </c>
      <c r="E59" s="12">
        <v>37</v>
      </c>
      <c r="F59" s="12">
        <v>33</v>
      </c>
      <c r="G59" s="12">
        <v>36</v>
      </c>
      <c r="H59" s="12">
        <v>30</v>
      </c>
      <c r="I59" s="12">
        <v>36</v>
      </c>
      <c r="J59" s="12">
        <v>32</v>
      </c>
      <c r="K59" s="12">
        <v>35</v>
      </c>
      <c r="L59" s="12">
        <v>29</v>
      </c>
      <c r="M59" s="74" t="str">
        <f t="shared" si="22"/>
        <v/>
      </c>
      <c r="N59" s="83"/>
      <c r="O59" s="83"/>
      <c r="P59" s="83"/>
      <c r="Q59" s="83"/>
      <c r="R59" s="83"/>
      <c r="S59" s="83"/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1">
        <v>25.482428115015974</v>
      </c>
      <c r="AO59" s="41">
        <v>1565</v>
      </c>
      <c r="AP59" s="110" t="s">
        <v>103</v>
      </c>
      <c r="AQ59" s="111"/>
      <c r="AR59" s="126" t="str">
        <f t="shared" si="25"/>
        <v/>
      </c>
      <c r="AS59" s="126" t="str">
        <f t="shared" si="26"/>
        <v/>
      </c>
      <c r="AT59" s="127">
        <v>1840</v>
      </c>
      <c r="AU59" s="128"/>
      <c r="AV59" s="129"/>
      <c r="AW59" s="126" t="str">
        <f t="shared" si="27"/>
        <v/>
      </c>
      <c r="AX59" s="126" t="str">
        <f t="shared" si="28"/>
        <v/>
      </c>
      <c r="AY59" s="64" t="str">
        <f t="shared" si="29"/>
        <v/>
      </c>
      <c r="AZ59" s="97">
        <v>79.849999999999994</v>
      </c>
      <c r="BA59" s="68"/>
      <c r="BB59" s="68"/>
      <c r="BC59" s="68"/>
      <c r="BD59" s="68"/>
      <c r="BE59" s="15"/>
      <c r="BF59" s="5">
        <f t="shared" si="30"/>
        <v>19175</v>
      </c>
      <c r="BG59" s="41">
        <v>12400</v>
      </c>
      <c r="BH59" s="148">
        <v>0</v>
      </c>
      <c r="BI59" s="42"/>
      <c r="BJ59" s="42">
        <v>2025</v>
      </c>
      <c r="BK59" s="42"/>
      <c r="BL59" s="42"/>
      <c r="BM59" s="15">
        <v>4750</v>
      </c>
    </row>
    <row r="60" spans="1:65" outlineLevel="5">
      <c r="A60" s="22">
        <f t="shared" si="6"/>
        <v>2</v>
      </c>
      <c r="B60" s="9">
        <f t="shared" si="12"/>
        <v>44966</v>
      </c>
      <c r="C60" s="51">
        <v>329970</v>
      </c>
      <c r="D60" s="64">
        <f t="shared" si="21"/>
        <v>33</v>
      </c>
      <c r="E60" s="12">
        <v>37</v>
      </c>
      <c r="F60" s="12">
        <v>32</v>
      </c>
      <c r="G60" s="12">
        <v>35</v>
      </c>
      <c r="H60" s="12">
        <v>30</v>
      </c>
      <c r="I60" s="12">
        <v>36</v>
      </c>
      <c r="J60" s="12">
        <v>31</v>
      </c>
      <c r="K60" s="12">
        <v>34</v>
      </c>
      <c r="L60" s="12">
        <v>29</v>
      </c>
      <c r="M60" s="74">
        <f t="shared" si="22"/>
        <v>7.1</v>
      </c>
      <c r="N60" s="83">
        <v>7.11</v>
      </c>
      <c r="O60" s="83">
        <v>7.04</v>
      </c>
      <c r="P60" s="83">
        <v>7.06</v>
      </c>
      <c r="Q60" s="83">
        <v>7.15</v>
      </c>
      <c r="R60" s="83">
        <v>7.09</v>
      </c>
      <c r="S60" s="83">
        <v>7.17</v>
      </c>
      <c r="T60" s="83"/>
      <c r="U60" s="83"/>
      <c r="V60" s="5">
        <f t="shared" si="23"/>
        <v>296.2</v>
      </c>
      <c r="W60" s="41">
        <v>220</v>
      </c>
      <c r="X60" s="41">
        <v>245.2</v>
      </c>
      <c r="Y60" s="41">
        <v>730</v>
      </c>
      <c r="Z60" s="41">
        <v>174.6</v>
      </c>
      <c r="AA60" s="41">
        <v>299.7</v>
      </c>
      <c r="AB60" s="41">
        <v>107.7</v>
      </c>
      <c r="AC60" s="41"/>
      <c r="AD60" s="41"/>
      <c r="AE60" s="5">
        <f t="shared" si="24"/>
        <v>6943.3</v>
      </c>
      <c r="AF60" s="41">
        <v>7120</v>
      </c>
      <c r="AG60" s="41">
        <v>7650</v>
      </c>
      <c r="AH60" s="41">
        <v>7050</v>
      </c>
      <c r="AI60" s="41">
        <v>6680</v>
      </c>
      <c r="AJ60" s="41">
        <v>6110</v>
      </c>
      <c r="AK60" s="41">
        <v>7050</v>
      </c>
      <c r="AL60" s="41"/>
      <c r="AM60" s="41"/>
      <c r="AN60" s="41">
        <v>25.82901554404145</v>
      </c>
      <c r="AO60" s="41">
        <v>1544</v>
      </c>
      <c r="AP60" s="110">
        <v>2.8623834196891194</v>
      </c>
      <c r="AQ60" s="111">
        <v>2.26537440427931</v>
      </c>
      <c r="AR60" s="126">
        <f t="shared" si="25"/>
        <v>79.142940414507791</v>
      </c>
      <c r="AS60" s="126">
        <f t="shared" si="26"/>
        <v>20.857059585492209</v>
      </c>
      <c r="AT60" s="127">
        <v>1230</v>
      </c>
      <c r="AU60" s="128">
        <v>2.13</v>
      </c>
      <c r="AV60" s="129">
        <v>1.27</v>
      </c>
      <c r="AW60" s="126">
        <f t="shared" si="27"/>
        <v>59.624413145539911</v>
      </c>
      <c r="AX60" s="126">
        <f t="shared" si="28"/>
        <v>40.375586854460089</v>
      </c>
      <c r="AY60" s="64">
        <f t="shared" si="29"/>
        <v>61.082389257229053</v>
      </c>
      <c r="AZ60" s="97">
        <v>79.95</v>
      </c>
      <c r="BA60" s="68"/>
      <c r="BB60" s="68"/>
      <c r="BC60" s="68"/>
      <c r="BD60" s="68"/>
      <c r="BE60" s="15"/>
      <c r="BF60" s="5">
        <f t="shared" si="30"/>
        <v>20328</v>
      </c>
      <c r="BG60" s="41">
        <v>12200</v>
      </c>
      <c r="BH60" s="148">
        <v>0</v>
      </c>
      <c r="BI60" s="42"/>
      <c r="BJ60" s="42">
        <v>3128</v>
      </c>
      <c r="BK60" s="42"/>
      <c r="BL60" s="42"/>
      <c r="BM60" s="15">
        <v>5000</v>
      </c>
    </row>
    <row r="61" spans="1:65" outlineLevel="5">
      <c r="A61" s="22">
        <f t="shared" si="6"/>
        <v>2</v>
      </c>
      <c r="B61" s="9">
        <f t="shared" si="12"/>
        <v>44967</v>
      </c>
      <c r="C61" s="51">
        <v>486611</v>
      </c>
      <c r="D61" s="64">
        <f t="shared" si="21"/>
        <v>33</v>
      </c>
      <c r="E61" s="12">
        <v>37</v>
      </c>
      <c r="F61" s="12">
        <v>32</v>
      </c>
      <c r="G61" s="12">
        <v>35</v>
      </c>
      <c r="H61" s="12">
        <v>30</v>
      </c>
      <c r="I61" s="12">
        <v>36</v>
      </c>
      <c r="J61" s="12">
        <v>31</v>
      </c>
      <c r="K61" s="12">
        <v>34</v>
      </c>
      <c r="L61" s="12">
        <v>29</v>
      </c>
      <c r="M61" s="74" t="str">
        <f t="shared" si="22"/>
        <v/>
      </c>
      <c r="N61" s="83"/>
      <c r="O61" s="83"/>
      <c r="P61" s="83"/>
      <c r="Q61" s="83"/>
      <c r="R61" s="83"/>
      <c r="S61" s="83"/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1">
        <v>32.850082372322902</v>
      </c>
      <c r="AO61" s="41">
        <v>1214</v>
      </c>
      <c r="AP61" s="110" t="s">
        <v>103</v>
      </c>
      <c r="AQ61" s="111"/>
      <c r="AR61" s="126" t="str">
        <f t="shared" si="25"/>
        <v/>
      </c>
      <c r="AS61" s="126" t="str">
        <f t="shared" si="26"/>
        <v/>
      </c>
      <c r="AT61" s="127">
        <v>1440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>
        <v>79.58</v>
      </c>
      <c r="BA61" s="68"/>
      <c r="BB61" s="68"/>
      <c r="BC61" s="68"/>
      <c r="BD61" s="68"/>
      <c r="BE61" s="15"/>
      <c r="BF61" s="5">
        <f t="shared" si="30"/>
        <v>20477</v>
      </c>
      <c r="BG61" s="41">
        <v>15010</v>
      </c>
      <c r="BH61" s="148">
        <v>0</v>
      </c>
      <c r="BI61" s="42"/>
      <c r="BJ61" s="42">
        <v>5367</v>
      </c>
      <c r="BK61" s="42"/>
      <c r="BL61" s="42"/>
      <c r="BM61" s="15">
        <v>100</v>
      </c>
    </row>
    <row r="62" spans="1:65" outlineLevel="5">
      <c r="A62" s="22">
        <f t="shared" si="6"/>
        <v>2</v>
      </c>
      <c r="B62" s="9">
        <f t="shared" si="12"/>
        <v>44968</v>
      </c>
      <c r="C62" s="51">
        <v>352843</v>
      </c>
      <c r="D62" s="64">
        <f t="shared" si="21"/>
        <v>33.5</v>
      </c>
      <c r="E62" s="12">
        <v>38</v>
      </c>
      <c r="F62" s="12">
        <v>33</v>
      </c>
      <c r="G62" s="12">
        <v>35</v>
      </c>
      <c r="H62" s="12">
        <v>30</v>
      </c>
      <c r="I62" s="12">
        <v>37</v>
      </c>
      <c r="J62" s="12">
        <v>32</v>
      </c>
      <c r="K62" s="12">
        <v>34</v>
      </c>
      <c r="L62" s="12">
        <v>29</v>
      </c>
      <c r="M62" s="74" t="str">
        <f t="shared" si="22"/>
        <v/>
      </c>
      <c r="N62" s="83"/>
      <c r="O62" s="83"/>
      <c r="P62" s="83"/>
      <c r="Q62" s="83"/>
      <c r="R62" s="83"/>
      <c r="S62" s="83"/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1">
        <v>33.569023569023571</v>
      </c>
      <c r="AO62" s="41">
        <v>1188</v>
      </c>
      <c r="AP62" s="110" t="s">
        <v>103</v>
      </c>
      <c r="AQ62" s="111"/>
      <c r="AR62" s="126" t="str">
        <f t="shared" si="25"/>
        <v/>
      </c>
      <c r="AS62" s="126" t="str">
        <f t="shared" si="26"/>
        <v/>
      </c>
      <c r="AT62" s="127">
        <v>1440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/>
      <c r="BA62" s="68"/>
      <c r="BB62" s="68"/>
      <c r="BC62" s="68"/>
      <c r="BD62" s="68"/>
      <c r="BE62" s="15"/>
      <c r="BF62" s="5">
        <f t="shared" si="30"/>
        <v>18408</v>
      </c>
      <c r="BG62" s="41">
        <v>12420</v>
      </c>
      <c r="BH62" s="148">
        <v>0</v>
      </c>
      <c r="BI62" s="42"/>
      <c r="BJ62" s="42">
        <v>5988</v>
      </c>
      <c r="BK62" s="42"/>
      <c r="BL62" s="42"/>
      <c r="BM62" s="15">
        <v>0</v>
      </c>
    </row>
    <row r="63" spans="1:65" outlineLevel="5">
      <c r="A63" s="22">
        <f t="shared" si="6"/>
        <v>2</v>
      </c>
      <c r="B63" s="9">
        <f t="shared" si="12"/>
        <v>44969</v>
      </c>
      <c r="C63" s="51">
        <v>333034</v>
      </c>
      <c r="D63" s="64">
        <f t="shared" si="21"/>
        <v>33.799999999999997</v>
      </c>
      <c r="E63" s="12">
        <v>38</v>
      </c>
      <c r="F63" s="12">
        <v>33</v>
      </c>
      <c r="G63" s="12">
        <v>35</v>
      </c>
      <c r="H63" s="12">
        <v>31</v>
      </c>
      <c r="I63" s="12">
        <v>37</v>
      </c>
      <c r="J63" s="12">
        <v>32</v>
      </c>
      <c r="K63" s="12">
        <v>34</v>
      </c>
      <c r="L63" s="12">
        <v>30</v>
      </c>
      <c r="M63" s="74" t="str">
        <f t="shared" si="22"/>
        <v/>
      </c>
      <c r="N63" s="83"/>
      <c r="O63" s="83"/>
      <c r="P63" s="83"/>
      <c r="Q63" s="83"/>
      <c r="R63" s="83"/>
      <c r="S63" s="83"/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1">
        <v>35.292035398230091</v>
      </c>
      <c r="AO63" s="41">
        <v>1130</v>
      </c>
      <c r="AP63" s="110" t="s">
        <v>103</v>
      </c>
      <c r="AQ63" s="111"/>
      <c r="AR63" s="126" t="str">
        <f t="shared" si="25"/>
        <v/>
      </c>
      <c r="AS63" s="126" t="str">
        <f t="shared" si="26"/>
        <v/>
      </c>
      <c r="AT63" s="127">
        <v>1440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/>
      <c r="BA63" s="68"/>
      <c r="BB63" s="68"/>
      <c r="BC63" s="68"/>
      <c r="BD63" s="68"/>
      <c r="BE63" s="15"/>
      <c r="BF63" s="5">
        <f t="shared" si="30"/>
        <v>16905</v>
      </c>
      <c r="BG63" s="41">
        <v>12420</v>
      </c>
      <c r="BH63" s="148">
        <v>0</v>
      </c>
      <c r="BI63" s="42"/>
      <c r="BJ63" s="42">
        <v>4015</v>
      </c>
      <c r="BK63" s="42"/>
      <c r="BL63" s="42"/>
      <c r="BM63" s="15">
        <v>470</v>
      </c>
    </row>
    <row r="64" spans="1:65" outlineLevel="5">
      <c r="A64" s="22">
        <f t="shared" si="6"/>
        <v>2</v>
      </c>
      <c r="B64" s="9">
        <f t="shared" si="12"/>
        <v>44970</v>
      </c>
      <c r="C64" s="51">
        <v>339605</v>
      </c>
      <c r="D64" s="64">
        <f t="shared" si="21"/>
        <v>33.799999999999997</v>
      </c>
      <c r="E64" s="12">
        <v>37</v>
      </c>
      <c r="F64" s="12">
        <v>33</v>
      </c>
      <c r="G64" s="12">
        <v>36</v>
      </c>
      <c r="H64" s="12">
        <v>31</v>
      </c>
      <c r="I64" s="12">
        <v>36</v>
      </c>
      <c r="J64" s="12">
        <v>32</v>
      </c>
      <c r="K64" s="12">
        <v>35</v>
      </c>
      <c r="L64" s="12">
        <v>30</v>
      </c>
      <c r="M64" s="74" t="str">
        <f t="shared" si="22"/>
        <v/>
      </c>
      <c r="N64" s="83"/>
      <c r="O64" s="83"/>
      <c r="P64" s="83"/>
      <c r="Q64" s="83"/>
      <c r="R64" s="83"/>
      <c r="S64" s="83"/>
      <c r="T64" s="83"/>
      <c r="U64" s="83"/>
      <c r="V64" s="5" t="str">
        <f t="shared" si="23"/>
        <v/>
      </c>
      <c r="W64" s="41"/>
      <c r="X64" s="41"/>
      <c r="Y64" s="41"/>
      <c r="Z64" s="41"/>
      <c r="AA64" s="41"/>
      <c r="AB64" s="41"/>
      <c r="AC64" s="41"/>
      <c r="AD64" s="41"/>
      <c r="AE64" s="5" t="str">
        <f t="shared" si="24"/>
        <v/>
      </c>
      <c r="AF64" s="41"/>
      <c r="AG64" s="41"/>
      <c r="AH64" s="41"/>
      <c r="AI64" s="41"/>
      <c r="AJ64" s="41"/>
      <c r="AK64" s="41"/>
      <c r="AL64" s="41"/>
      <c r="AM64" s="41"/>
      <c r="AN64" s="41">
        <v>34.056362083689152</v>
      </c>
      <c r="AO64" s="41">
        <v>1171</v>
      </c>
      <c r="AP64" s="110" t="s">
        <v>103</v>
      </c>
      <c r="AQ64" s="111"/>
      <c r="AR64" s="126" t="str">
        <f t="shared" si="25"/>
        <v/>
      </c>
      <c r="AS64" s="126" t="str">
        <f t="shared" si="26"/>
        <v/>
      </c>
      <c r="AT64" s="127">
        <v>1440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79.66</v>
      </c>
      <c r="BA64" s="68"/>
      <c r="BB64" s="68"/>
      <c r="BC64" s="68"/>
      <c r="BD64" s="68"/>
      <c r="BE64" s="15"/>
      <c r="BF64" s="5">
        <f t="shared" si="30"/>
        <v>18427</v>
      </c>
      <c r="BG64" s="41">
        <v>12430</v>
      </c>
      <c r="BH64" s="148">
        <v>0</v>
      </c>
      <c r="BI64" s="42"/>
      <c r="BJ64" s="42">
        <v>1677</v>
      </c>
      <c r="BK64" s="42"/>
      <c r="BL64" s="42"/>
      <c r="BM64" s="15">
        <v>4320</v>
      </c>
    </row>
    <row r="65" spans="1:65" outlineLevel="5">
      <c r="A65" s="22">
        <f t="shared" si="6"/>
        <v>2</v>
      </c>
      <c r="B65" s="9">
        <f t="shared" si="12"/>
        <v>44971</v>
      </c>
      <c r="C65" s="51">
        <v>352117</v>
      </c>
      <c r="D65" s="64">
        <f t="shared" si="21"/>
        <v>33.799999999999997</v>
      </c>
      <c r="E65" s="12">
        <v>37</v>
      </c>
      <c r="F65" s="12">
        <v>33</v>
      </c>
      <c r="G65" s="12">
        <v>36</v>
      </c>
      <c r="H65" s="12">
        <v>31</v>
      </c>
      <c r="I65" s="12">
        <v>36</v>
      </c>
      <c r="J65" s="12">
        <v>32</v>
      </c>
      <c r="K65" s="12">
        <v>35</v>
      </c>
      <c r="L65" s="12">
        <v>30</v>
      </c>
      <c r="M65" s="74" t="str">
        <f t="shared" si="22"/>
        <v/>
      </c>
      <c r="N65" s="83"/>
      <c r="O65" s="83"/>
      <c r="P65" s="83"/>
      <c r="Q65" s="83"/>
      <c r="R65" s="83"/>
      <c r="S65" s="83"/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1">
        <v>27.829727843684577</v>
      </c>
      <c r="AO65" s="41">
        <v>1433</v>
      </c>
      <c r="AP65" s="110" t="s">
        <v>103</v>
      </c>
      <c r="AQ65" s="111"/>
      <c r="AR65" s="126" t="str">
        <f t="shared" si="25"/>
        <v/>
      </c>
      <c r="AS65" s="126" t="str">
        <f t="shared" si="26"/>
        <v/>
      </c>
      <c r="AT65" s="127">
        <v>1730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>
        <v>79.11</v>
      </c>
      <c r="BA65" s="68"/>
      <c r="BB65" s="68"/>
      <c r="BC65" s="68"/>
      <c r="BD65" s="68"/>
      <c r="BE65" s="15"/>
      <c r="BF65" s="5">
        <f t="shared" si="30"/>
        <v>19769</v>
      </c>
      <c r="BG65" s="41">
        <v>12410</v>
      </c>
      <c r="BH65" s="148">
        <v>0</v>
      </c>
      <c r="BI65" s="42"/>
      <c r="BJ65" s="42">
        <v>2379</v>
      </c>
      <c r="BK65" s="42"/>
      <c r="BL65" s="42"/>
      <c r="BM65" s="15">
        <v>4980</v>
      </c>
    </row>
    <row r="66" spans="1:65" outlineLevel="5">
      <c r="A66" s="22">
        <f t="shared" si="6"/>
        <v>2</v>
      </c>
      <c r="B66" s="9">
        <f t="shared" si="12"/>
        <v>44972</v>
      </c>
      <c r="C66" s="51">
        <v>348369</v>
      </c>
      <c r="D66" s="64">
        <f t="shared" si="21"/>
        <v>33.299999999999997</v>
      </c>
      <c r="E66" s="12">
        <v>37</v>
      </c>
      <c r="F66" s="12">
        <v>33</v>
      </c>
      <c r="G66" s="12">
        <v>35</v>
      </c>
      <c r="H66" s="12">
        <v>30</v>
      </c>
      <c r="I66" s="12">
        <v>36</v>
      </c>
      <c r="J66" s="12">
        <v>32</v>
      </c>
      <c r="K66" s="12">
        <v>34</v>
      </c>
      <c r="L66" s="12">
        <v>29</v>
      </c>
      <c r="M66" s="74" t="str">
        <f t="shared" si="22"/>
        <v/>
      </c>
      <c r="N66" s="83"/>
      <c r="O66" s="83"/>
      <c r="P66" s="83"/>
      <c r="Q66" s="83"/>
      <c r="R66" s="83"/>
      <c r="S66" s="83"/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1">
        <v>23.980757666867106</v>
      </c>
      <c r="AO66" s="41">
        <v>1663</v>
      </c>
      <c r="AP66" s="110" t="s">
        <v>103</v>
      </c>
      <c r="AQ66" s="111"/>
      <c r="AR66" s="126" t="str">
        <f t="shared" si="25"/>
        <v/>
      </c>
      <c r="AS66" s="126" t="str">
        <f t="shared" si="26"/>
        <v/>
      </c>
      <c r="AT66" s="127">
        <v>1920</v>
      </c>
      <c r="AU66" s="128"/>
      <c r="AV66" s="129"/>
      <c r="AW66" s="126" t="str">
        <f t="shared" si="27"/>
        <v/>
      </c>
      <c r="AX66" s="126" t="str">
        <f t="shared" si="28"/>
        <v/>
      </c>
      <c r="AY66" s="64" t="str">
        <f t="shared" si="29"/>
        <v/>
      </c>
      <c r="AZ66" s="97">
        <v>79.86</v>
      </c>
      <c r="BA66" s="68"/>
      <c r="BB66" s="68"/>
      <c r="BC66" s="68"/>
      <c r="BD66" s="68"/>
      <c r="BE66" s="15"/>
      <c r="BF66" s="5">
        <f t="shared" si="30"/>
        <v>20181</v>
      </c>
      <c r="BG66" s="41">
        <v>12380</v>
      </c>
      <c r="BH66" s="148">
        <v>0</v>
      </c>
      <c r="BI66" s="42"/>
      <c r="BJ66" s="42">
        <v>2931</v>
      </c>
      <c r="BK66" s="42"/>
      <c r="BL66" s="42"/>
      <c r="BM66" s="15">
        <v>4870</v>
      </c>
    </row>
    <row r="67" spans="1:65" outlineLevel="5">
      <c r="A67" s="22">
        <f t="shared" si="6"/>
        <v>2</v>
      </c>
      <c r="B67" s="9">
        <f t="shared" si="12"/>
        <v>44973</v>
      </c>
      <c r="C67" s="51">
        <v>345543</v>
      </c>
      <c r="D67" s="64">
        <f t="shared" si="21"/>
        <v>33.299999999999997</v>
      </c>
      <c r="E67" s="12">
        <v>37</v>
      </c>
      <c r="F67" s="12">
        <v>33</v>
      </c>
      <c r="G67" s="12">
        <v>35</v>
      </c>
      <c r="H67" s="12">
        <v>30</v>
      </c>
      <c r="I67" s="12">
        <v>36</v>
      </c>
      <c r="J67" s="12">
        <v>32</v>
      </c>
      <c r="K67" s="12">
        <v>34</v>
      </c>
      <c r="L67" s="12">
        <v>29</v>
      </c>
      <c r="M67" s="74">
        <f t="shared" si="22"/>
        <v>7.2</v>
      </c>
      <c r="N67" s="83">
        <v>7.15</v>
      </c>
      <c r="O67" s="83">
        <v>7.14</v>
      </c>
      <c r="P67" s="83">
        <v>7.08</v>
      </c>
      <c r="Q67" s="83">
        <v>7.29</v>
      </c>
      <c r="R67" s="83">
        <v>7.15</v>
      </c>
      <c r="S67" s="83">
        <v>7.15</v>
      </c>
      <c r="T67" s="83"/>
      <c r="U67" s="83"/>
      <c r="V67" s="5">
        <f t="shared" si="23"/>
        <v>386.5</v>
      </c>
      <c r="W67" s="41">
        <v>480.2</v>
      </c>
      <c r="X67" s="41">
        <v>290.3</v>
      </c>
      <c r="Y67" s="41">
        <v>365.4</v>
      </c>
      <c r="Z67" s="41">
        <v>431.2</v>
      </c>
      <c r="AA67" s="41">
        <v>293</v>
      </c>
      <c r="AB67" s="41">
        <v>458.8</v>
      </c>
      <c r="AC67" s="41"/>
      <c r="AD67" s="41"/>
      <c r="AE67" s="5">
        <f t="shared" si="24"/>
        <v>6495</v>
      </c>
      <c r="AF67" s="41">
        <v>7860</v>
      </c>
      <c r="AG67" s="41">
        <v>5970</v>
      </c>
      <c r="AH67" s="41">
        <v>6120</v>
      </c>
      <c r="AI67" s="41">
        <v>6820</v>
      </c>
      <c r="AJ67" s="41">
        <v>6580</v>
      </c>
      <c r="AK67" s="41">
        <v>5620</v>
      </c>
      <c r="AL67" s="41"/>
      <c r="AM67" s="41"/>
      <c r="AN67" s="41">
        <v>25.081761006289309</v>
      </c>
      <c r="AO67" s="41">
        <v>1590</v>
      </c>
      <c r="AP67" s="110">
        <v>2.7266037735849058</v>
      </c>
      <c r="AQ67" s="111">
        <v>2.3051942990388037</v>
      </c>
      <c r="AR67" s="126">
        <f t="shared" si="25"/>
        <v>84.544528301886785</v>
      </c>
      <c r="AS67" s="126">
        <f t="shared" si="26"/>
        <v>15.455471698113215</v>
      </c>
      <c r="AT67" s="127">
        <v>1920</v>
      </c>
      <c r="AU67" s="128">
        <v>2.02</v>
      </c>
      <c r="AV67" s="129">
        <v>1.39</v>
      </c>
      <c r="AW67" s="126">
        <f t="shared" si="27"/>
        <v>68.811881188118804</v>
      </c>
      <c r="AX67" s="126">
        <f t="shared" si="28"/>
        <v>31.188118811881196</v>
      </c>
      <c r="AY67" s="64">
        <f t="shared" si="29"/>
        <v>59.666026412588444</v>
      </c>
      <c r="AZ67" s="97">
        <v>79.349999999999994</v>
      </c>
      <c r="BA67" s="68"/>
      <c r="BB67" s="68"/>
      <c r="BC67" s="68"/>
      <c r="BD67" s="68"/>
      <c r="BE67" s="15"/>
      <c r="BF67" s="5">
        <f t="shared" si="30"/>
        <v>18838</v>
      </c>
      <c r="BG67" s="41">
        <v>12350</v>
      </c>
      <c r="BH67" s="148">
        <v>0</v>
      </c>
      <c r="BI67" s="42"/>
      <c r="BJ67" s="42">
        <v>1498</v>
      </c>
      <c r="BK67" s="42"/>
      <c r="BL67" s="42"/>
      <c r="BM67" s="15">
        <v>4990</v>
      </c>
    </row>
    <row r="68" spans="1:65" outlineLevel="5">
      <c r="A68" s="22">
        <f t="shared" si="6"/>
        <v>2</v>
      </c>
      <c r="B68" s="9">
        <f t="shared" si="12"/>
        <v>44974</v>
      </c>
      <c r="C68" s="51">
        <v>335925</v>
      </c>
      <c r="D68" s="64">
        <f t="shared" si="21"/>
        <v>33.299999999999997</v>
      </c>
      <c r="E68" s="12">
        <v>37</v>
      </c>
      <c r="F68" s="12">
        <v>33</v>
      </c>
      <c r="G68" s="12">
        <v>35</v>
      </c>
      <c r="H68" s="12">
        <v>30</v>
      </c>
      <c r="I68" s="12">
        <v>36</v>
      </c>
      <c r="J68" s="12">
        <v>32</v>
      </c>
      <c r="K68" s="12">
        <v>34</v>
      </c>
      <c r="L68" s="12">
        <v>29</v>
      </c>
      <c r="M68" s="74" t="str">
        <f t="shared" si="22"/>
        <v/>
      </c>
      <c r="N68" s="83"/>
      <c r="O68" s="83"/>
      <c r="P68" s="83"/>
      <c r="Q68" s="83"/>
      <c r="R68" s="83"/>
      <c r="S68" s="83"/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1">
        <v>22.736602052451538</v>
      </c>
      <c r="AO68" s="41">
        <v>1754</v>
      </c>
      <c r="AP68" s="110" t="s">
        <v>103</v>
      </c>
      <c r="AQ68" s="111"/>
      <c r="AR68" s="126" t="str">
        <f t="shared" si="25"/>
        <v/>
      </c>
      <c r="AS68" s="126" t="str">
        <f t="shared" si="26"/>
        <v/>
      </c>
      <c r="AT68" s="127">
        <v>2180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>
        <v>79.12</v>
      </c>
      <c r="BA68" s="68"/>
      <c r="BB68" s="68"/>
      <c r="BC68" s="68"/>
      <c r="BD68" s="68"/>
      <c r="BE68" s="15"/>
      <c r="BF68" s="5">
        <f t="shared" si="30"/>
        <v>15909</v>
      </c>
      <c r="BG68" s="41">
        <v>12320</v>
      </c>
      <c r="BH68" s="148">
        <v>0</v>
      </c>
      <c r="BI68" s="42"/>
      <c r="BJ68" s="42">
        <v>2399</v>
      </c>
      <c r="BK68" s="42"/>
      <c r="BL68" s="42"/>
      <c r="BM68" s="15">
        <v>1190</v>
      </c>
    </row>
    <row r="69" spans="1:65" outlineLevel="5">
      <c r="A69" s="22">
        <f t="shared" si="6"/>
        <v>2</v>
      </c>
      <c r="B69" s="9">
        <f t="shared" si="12"/>
        <v>44975</v>
      </c>
      <c r="C69" s="51">
        <v>385487</v>
      </c>
      <c r="D69" s="64">
        <f t="shared" si="21"/>
        <v>33</v>
      </c>
      <c r="E69" s="12">
        <v>37</v>
      </c>
      <c r="F69" s="12">
        <v>32</v>
      </c>
      <c r="G69" s="12">
        <v>35</v>
      </c>
      <c r="H69" s="12">
        <v>30</v>
      </c>
      <c r="I69" s="12">
        <v>36</v>
      </c>
      <c r="J69" s="12">
        <v>31</v>
      </c>
      <c r="K69" s="12">
        <v>34</v>
      </c>
      <c r="L69" s="12">
        <v>29</v>
      </c>
      <c r="M69" s="74" t="str">
        <f t="shared" si="22"/>
        <v/>
      </c>
      <c r="N69" s="83"/>
      <c r="O69" s="83"/>
      <c r="P69" s="83"/>
      <c r="Q69" s="83"/>
      <c r="R69" s="83"/>
      <c r="S69" s="83"/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1">
        <v>21.02266736953084</v>
      </c>
      <c r="AO69" s="41">
        <v>1897</v>
      </c>
      <c r="AP69" s="110" t="s">
        <v>103</v>
      </c>
      <c r="AQ69" s="111"/>
      <c r="AR69" s="126" t="str">
        <f t="shared" si="25"/>
        <v/>
      </c>
      <c r="AS69" s="126" t="str">
        <f t="shared" si="26"/>
        <v/>
      </c>
      <c r="AT69" s="127">
        <v>2400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/>
      <c r="BA69" s="68"/>
      <c r="BB69" s="68"/>
      <c r="BC69" s="68"/>
      <c r="BD69" s="68"/>
      <c r="BE69" s="15"/>
      <c r="BF69" s="5">
        <f t="shared" si="30"/>
        <v>20292</v>
      </c>
      <c r="BG69" s="41">
        <v>12350</v>
      </c>
      <c r="BH69" s="148">
        <v>0</v>
      </c>
      <c r="BI69" s="42"/>
      <c r="BJ69" s="42">
        <v>2982</v>
      </c>
      <c r="BK69" s="42"/>
      <c r="BL69" s="42"/>
      <c r="BM69" s="15">
        <v>4960</v>
      </c>
    </row>
    <row r="70" spans="1:65" outlineLevel="5">
      <c r="A70" s="22">
        <f t="shared" si="6"/>
        <v>2</v>
      </c>
      <c r="B70" s="9">
        <f t="shared" si="12"/>
        <v>44976</v>
      </c>
      <c r="C70" s="51">
        <v>331472</v>
      </c>
      <c r="D70" s="64">
        <f t="shared" si="21"/>
        <v>32.799999999999997</v>
      </c>
      <c r="E70" s="12">
        <v>37</v>
      </c>
      <c r="F70" s="12">
        <v>32</v>
      </c>
      <c r="G70" s="12">
        <v>35</v>
      </c>
      <c r="H70" s="12">
        <v>29</v>
      </c>
      <c r="I70" s="12">
        <v>36</v>
      </c>
      <c r="J70" s="12">
        <v>31</v>
      </c>
      <c r="K70" s="12">
        <v>34</v>
      </c>
      <c r="L70" s="12">
        <v>28</v>
      </c>
      <c r="M70" s="74" t="str">
        <f t="shared" si="22"/>
        <v/>
      </c>
      <c r="N70" s="83"/>
      <c r="O70" s="83"/>
      <c r="P70" s="83"/>
      <c r="Q70" s="83"/>
      <c r="R70" s="83"/>
      <c r="S70" s="83"/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1">
        <v>21.212765957446809</v>
      </c>
      <c r="AO70" s="41">
        <v>1880</v>
      </c>
      <c r="AP70" s="110" t="s">
        <v>103</v>
      </c>
      <c r="AQ70" s="111"/>
      <c r="AR70" s="126" t="str">
        <f t="shared" si="25"/>
        <v/>
      </c>
      <c r="AS70" s="126" t="str">
        <f t="shared" si="26"/>
        <v/>
      </c>
      <c r="AT70" s="127">
        <v>2380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/>
      <c r="BA70" s="68"/>
      <c r="BB70" s="68"/>
      <c r="BC70" s="68"/>
      <c r="BD70" s="68"/>
      <c r="BE70" s="15"/>
      <c r="BF70" s="5">
        <f t="shared" si="30"/>
        <v>21332</v>
      </c>
      <c r="BG70" s="41">
        <v>12410</v>
      </c>
      <c r="BH70" s="148">
        <v>0</v>
      </c>
      <c r="BI70" s="42"/>
      <c r="BJ70" s="42">
        <v>3912</v>
      </c>
      <c r="BK70" s="42"/>
      <c r="BL70" s="42"/>
      <c r="BM70" s="15">
        <v>5010</v>
      </c>
    </row>
    <row r="71" spans="1:65" outlineLevel="5">
      <c r="A71" s="22">
        <f t="shared" si="6"/>
        <v>2</v>
      </c>
      <c r="B71" s="9">
        <f t="shared" si="12"/>
        <v>44977</v>
      </c>
      <c r="C71" s="51">
        <v>330191</v>
      </c>
      <c r="D71" s="64">
        <f t="shared" si="21"/>
        <v>32.799999999999997</v>
      </c>
      <c r="E71" s="12">
        <v>37</v>
      </c>
      <c r="F71" s="12">
        <v>32</v>
      </c>
      <c r="G71" s="12">
        <v>35</v>
      </c>
      <c r="H71" s="12">
        <v>29</v>
      </c>
      <c r="I71" s="12">
        <v>36</v>
      </c>
      <c r="J71" s="12">
        <v>31</v>
      </c>
      <c r="K71" s="12">
        <v>34</v>
      </c>
      <c r="L71" s="12">
        <v>28</v>
      </c>
      <c r="M71" s="74" t="str">
        <f t="shared" si="22"/>
        <v/>
      </c>
      <c r="N71" s="83"/>
      <c r="O71" s="83"/>
      <c r="P71" s="83"/>
      <c r="Q71" s="83"/>
      <c r="R71" s="83"/>
      <c r="S71" s="83"/>
      <c r="T71" s="83"/>
      <c r="U71" s="83"/>
      <c r="V71" s="5" t="str">
        <f t="shared" si="23"/>
        <v/>
      </c>
      <c r="W71" s="41"/>
      <c r="X71" s="41"/>
      <c r="Y71" s="41"/>
      <c r="Z71" s="41"/>
      <c r="AA71" s="41"/>
      <c r="AB71" s="41"/>
      <c r="AC71" s="41"/>
      <c r="AD71" s="41"/>
      <c r="AE71" s="5" t="str">
        <f t="shared" si="24"/>
        <v/>
      </c>
      <c r="AF71" s="41"/>
      <c r="AG71" s="41"/>
      <c r="AH71" s="41"/>
      <c r="AI71" s="41"/>
      <c r="AJ71" s="41"/>
      <c r="AK71" s="41"/>
      <c r="AL71" s="41"/>
      <c r="AM71" s="41"/>
      <c r="AN71" s="41">
        <v>22.242052426101505</v>
      </c>
      <c r="AO71" s="41">
        <v>1793</v>
      </c>
      <c r="AP71" s="110" t="s">
        <v>103</v>
      </c>
      <c r="AQ71" s="111"/>
      <c r="AR71" s="126" t="str">
        <f t="shared" si="25"/>
        <v/>
      </c>
      <c r="AS71" s="126" t="str">
        <f t="shared" si="26"/>
        <v/>
      </c>
      <c r="AT71" s="127">
        <v>2280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>
        <v>79.11</v>
      </c>
      <c r="BA71" s="68"/>
      <c r="BB71" s="68"/>
      <c r="BC71" s="68"/>
      <c r="BD71" s="68"/>
      <c r="BE71" s="15"/>
      <c r="BF71" s="5">
        <f t="shared" si="30"/>
        <v>20354</v>
      </c>
      <c r="BG71" s="41">
        <v>12350</v>
      </c>
      <c r="BH71" s="148">
        <v>0</v>
      </c>
      <c r="BI71" s="42"/>
      <c r="BJ71" s="42">
        <v>2914</v>
      </c>
      <c r="BK71" s="42"/>
      <c r="BL71" s="42"/>
      <c r="BM71" s="15">
        <v>5090</v>
      </c>
    </row>
    <row r="72" spans="1:65" outlineLevel="5">
      <c r="A72" s="22">
        <f t="shared" si="6"/>
        <v>2</v>
      </c>
      <c r="B72" s="9">
        <f t="shared" si="12"/>
        <v>44978</v>
      </c>
      <c r="C72" s="51">
        <v>338444</v>
      </c>
      <c r="D72" s="64">
        <f t="shared" si="21"/>
        <v>32.299999999999997</v>
      </c>
      <c r="E72" s="12">
        <v>36</v>
      </c>
      <c r="F72" s="12">
        <v>32</v>
      </c>
      <c r="G72" s="12">
        <v>34</v>
      </c>
      <c r="H72" s="12">
        <v>29</v>
      </c>
      <c r="I72" s="12">
        <v>35</v>
      </c>
      <c r="J72" s="12">
        <v>31</v>
      </c>
      <c r="K72" s="12">
        <v>33</v>
      </c>
      <c r="L72" s="12">
        <v>28</v>
      </c>
      <c r="M72" s="74" t="str">
        <f t="shared" si="22"/>
        <v/>
      </c>
      <c r="N72" s="83"/>
      <c r="O72" s="83"/>
      <c r="P72" s="83"/>
      <c r="Q72" s="83"/>
      <c r="R72" s="83"/>
      <c r="S72" s="83"/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1">
        <v>22.254464285714285</v>
      </c>
      <c r="AO72" s="41">
        <v>1792</v>
      </c>
      <c r="AP72" s="110" t="s">
        <v>103</v>
      </c>
      <c r="AQ72" s="111"/>
      <c r="AR72" s="126" t="str">
        <f t="shared" si="25"/>
        <v/>
      </c>
      <c r="AS72" s="126" t="str">
        <f t="shared" si="26"/>
        <v/>
      </c>
      <c r="AT72" s="127">
        <v>2150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79.84</v>
      </c>
      <c r="BA72" s="68"/>
      <c r="BB72" s="68"/>
      <c r="BC72" s="68"/>
      <c r="BD72" s="68"/>
      <c r="BE72" s="15"/>
      <c r="BF72" s="5">
        <f t="shared" si="30"/>
        <v>20022</v>
      </c>
      <c r="BG72" s="41">
        <v>12310</v>
      </c>
      <c r="BH72" s="148">
        <v>0</v>
      </c>
      <c r="BI72" s="42"/>
      <c r="BJ72" s="42">
        <v>2912</v>
      </c>
      <c r="BK72" s="42"/>
      <c r="BL72" s="42"/>
      <c r="BM72" s="15">
        <v>4800</v>
      </c>
    </row>
    <row r="73" spans="1:65" outlineLevel="5">
      <c r="A73" s="22">
        <f t="shared" si="6"/>
        <v>2</v>
      </c>
      <c r="B73" s="9">
        <f t="shared" si="12"/>
        <v>44979</v>
      </c>
      <c r="C73" s="51">
        <v>337766</v>
      </c>
      <c r="D73" s="64">
        <f t="shared" si="21"/>
        <v>32.299999999999997</v>
      </c>
      <c r="E73" s="12">
        <v>36</v>
      </c>
      <c r="F73" s="12">
        <v>32</v>
      </c>
      <c r="G73" s="12">
        <v>34</v>
      </c>
      <c r="H73" s="12">
        <v>29</v>
      </c>
      <c r="I73" s="12">
        <v>35</v>
      </c>
      <c r="J73" s="12">
        <v>31</v>
      </c>
      <c r="K73" s="12">
        <v>33</v>
      </c>
      <c r="L73" s="12">
        <v>28</v>
      </c>
      <c r="M73" s="74" t="str">
        <f t="shared" si="22"/>
        <v/>
      </c>
      <c r="N73" s="83"/>
      <c r="O73" s="83"/>
      <c r="P73" s="83"/>
      <c r="Q73" s="83"/>
      <c r="R73" s="83"/>
      <c r="S73" s="83"/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1">
        <v>20.609819121447028</v>
      </c>
      <c r="AO73" s="41">
        <v>1935</v>
      </c>
      <c r="AP73" s="110" t="s">
        <v>103</v>
      </c>
      <c r="AQ73" s="111"/>
      <c r="AR73" s="126" t="str">
        <f t="shared" si="25"/>
        <v/>
      </c>
      <c r="AS73" s="126" t="str">
        <f t="shared" si="26"/>
        <v/>
      </c>
      <c r="AT73" s="127">
        <v>2380</v>
      </c>
      <c r="AU73" s="128"/>
      <c r="AV73" s="129"/>
      <c r="AW73" s="126" t="str">
        <f t="shared" si="27"/>
        <v/>
      </c>
      <c r="AX73" s="126" t="str">
        <f t="shared" si="28"/>
        <v/>
      </c>
      <c r="AY73" s="64" t="str">
        <f t="shared" si="29"/>
        <v/>
      </c>
      <c r="AZ73" s="97">
        <v>79.86</v>
      </c>
      <c r="BA73" s="68"/>
      <c r="BB73" s="68"/>
      <c r="BC73" s="68"/>
      <c r="BD73" s="68"/>
      <c r="BE73" s="15"/>
      <c r="BF73" s="5">
        <f t="shared" si="30"/>
        <v>22110</v>
      </c>
      <c r="BG73" s="41">
        <v>12300</v>
      </c>
      <c r="BH73" s="148">
        <v>0</v>
      </c>
      <c r="BI73" s="42"/>
      <c r="BJ73" s="42">
        <v>5100</v>
      </c>
      <c r="BK73" s="42"/>
      <c r="BL73" s="42"/>
      <c r="BM73" s="15">
        <v>4710</v>
      </c>
    </row>
    <row r="74" spans="1:65" outlineLevel="5">
      <c r="A74" s="22">
        <f t="shared" si="6"/>
        <v>2</v>
      </c>
      <c r="B74" s="9">
        <f t="shared" si="12"/>
        <v>44980</v>
      </c>
      <c r="C74" s="51">
        <v>334557</v>
      </c>
      <c r="D74" s="64">
        <f t="shared" si="21"/>
        <v>32</v>
      </c>
      <c r="E74" s="12">
        <v>36</v>
      </c>
      <c r="F74" s="12">
        <v>32</v>
      </c>
      <c r="G74" s="12">
        <v>34</v>
      </c>
      <c r="H74" s="12">
        <v>28</v>
      </c>
      <c r="I74" s="12">
        <v>35</v>
      </c>
      <c r="J74" s="12">
        <v>31</v>
      </c>
      <c r="K74" s="12">
        <v>33</v>
      </c>
      <c r="L74" s="12">
        <v>27</v>
      </c>
      <c r="M74" s="74">
        <f t="shared" si="22"/>
        <v>7.2</v>
      </c>
      <c r="N74" s="83">
        <v>7.21</v>
      </c>
      <c r="O74" s="83">
        <v>7.24</v>
      </c>
      <c r="P74" s="83">
        <v>7.2</v>
      </c>
      <c r="Q74" s="83">
        <v>7.31</v>
      </c>
      <c r="R74" s="83">
        <v>7.26</v>
      </c>
      <c r="S74" s="83">
        <v>7.22</v>
      </c>
      <c r="T74" s="83"/>
      <c r="U74" s="83"/>
      <c r="V74" s="5">
        <f t="shared" si="23"/>
        <v>283.5</v>
      </c>
      <c r="W74" s="41">
        <v>448</v>
      </c>
      <c r="X74" s="41">
        <v>257</v>
      </c>
      <c r="Y74" s="41">
        <v>371</v>
      </c>
      <c r="Z74" s="41">
        <v>319</v>
      </c>
      <c r="AA74" s="41">
        <v>114</v>
      </c>
      <c r="AB74" s="41">
        <v>192</v>
      </c>
      <c r="AC74" s="41"/>
      <c r="AD74" s="41"/>
      <c r="AE74" s="5">
        <f t="shared" si="24"/>
        <v>6440</v>
      </c>
      <c r="AF74" s="41">
        <v>7000</v>
      </c>
      <c r="AG74" s="41">
        <v>6050</v>
      </c>
      <c r="AH74" s="41">
        <v>6650</v>
      </c>
      <c r="AI74" s="41">
        <v>6690</v>
      </c>
      <c r="AJ74" s="41">
        <v>6410</v>
      </c>
      <c r="AK74" s="41">
        <v>5840</v>
      </c>
      <c r="AL74" s="41"/>
      <c r="AM74" s="41"/>
      <c r="AN74" s="41">
        <v>21.768558951965066</v>
      </c>
      <c r="AO74" s="41">
        <v>1832</v>
      </c>
      <c r="AP74" s="110">
        <v>2.7841484716157203</v>
      </c>
      <c r="AQ74" s="111">
        <v>2.2366924824088015</v>
      </c>
      <c r="AR74" s="126">
        <f t="shared" si="25"/>
        <v>80.336681222707398</v>
      </c>
      <c r="AS74" s="126">
        <f t="shared" si="26"/>
        <v>19.663318777292602</v>
      </c>
      <c r="AT74" s="127">
        <v>2380</v>
      </c>
      <c r="AU74" s="128">
        <v>2.2000000000000002</v>
      </c>
      <c r="AV74" s="129">
        <v>1.42</v>
      </c>
      <c r="AW74" s="126">
        <f t="shared" si="27"/>
        <v>64.545454545454533</v>
      </c>
      <c r="AX74" s="126">
        <f t="shared" si="28"/>
        <v>35.454545454545467</v>
      </c>
      <c r="AY74" s="64">
        <f t="shared" si="29"/>
        <v>55.440872857748303</v>
      </c>
      <c r="AZ74" s="97">
        <v>79.67</v>
      </c>
      <c r="BA74" s="68">
        <v>62.38</v>
      </c>
      <c r="BB74" s="68">
        <v>31.93</v>
      </c>
      <c r="BC74" s="68">
        <v>2.9999999999999997E-4</v>
      </c>
      <c r="BD74" s="68"/>
      <c r="BE74" s="15"/>
      <c r="BF74" s="5">
        <f t="shared" si="30"/>
        <v>20721</v>
      </c>
      <c r="BG74" s="41">
        <v>12300</v>
      </c>
      <c r="BH74" s="148">
        <v>0</v>
      </c>
      <c r="BI74" s="42"/>
      <c r="BJ74" s="42">
        <v>3021</v>
      </c>
      <c r="BK74" s="42"/>
      <c r="BL74" s="42"/>
      <c r="BM74" s="15">
        <v>5400</v>
      </c>
    </row>
    <row r="75" spans="1:65" outlineLevel="5">
      <c r="A75" s="22">
        <f t="shared" si="6"/>
        <v>2</v>
      </c>
      <c r="B75" s="9">
        <f t="shared" si="12"/>
        <v>44981</v>
      </c>
      <c r="C75" s="51">
        <v>338586</v>
      </c>
      <c r="D75" s="64">
        <f t="shared" si="21"/>
        <v>32</v>
      </c>
      <c r="E75" s="12">
        <v>36</v>
      </c>
      <c r="F75" s="12">
        <v>32</v>
      </c>
      <c r="G75" s="12">
        <v>34</v>
      </c>
      <c r="H75" s="12">
        <v>28</v>
      </c>
      <c r="I75" s="12">
        <v>35</v>
      </c>
      <c r="J75" s="12">
        <v>31</v>
      </c>
      <c r="K75" s="12">
        <v>33</v>
      </c>
      <c r="L75" s="12">
        <v>27</v>
      </c>
      <c r="M75" s="74" t="str">
        <f t="shared" si="22"/>
        <v/>
      </c>
      <c r="N75" s="83"/>
      <c r="O75" s="83"/>
      <c r="P75" s="83"/>
      <c r="Q75" s="83"/>
      <c r="R75" s="83"/>
      <c r="S75" s="83"/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1">
        <v>22.505643340857787</v>
      </c>
      <c r="AO75" s="41">
        <v>1772</v>
      </c>
      <c r="AP75" s="110" t="s">
        <v>103</v>
      </c>
      <c r="AQ75" s="111"/>
      <c r="AR75" s="126" t="str">
        <f t="shared" si="25"/>
        <v/>
      </c>
      <c r="AS75" s="126" t="str">
        <f t="shared" si="26"/>
        <v/>
      </c>
      <c r="AT75" s="127">
        <v>2240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>
        <v>79.900000000000006</v>
      </c>
      <c r="BA75" s="68"/>
      <c r="BB75" s="68"/>
      <c r="BC75" s="68"/>
      <c r="BD75" s="68"/>
      <c r="BE75" s="15"/>
      <c r="BF75" s="5">
        <f t="shared" si="30"/>
        <v>21215</v>
      </c>
      <c r="BG75" s="41">
        <v>12270</v>
      </c>
      <c r="BH75" s="148">
        <v>0</v>
      </c>
      <c r="BI75" s="42"/>
      <c r="BJ75" s="42">
        <v>6355</v>
      </c>
      <c r="BK75" s="42"/>
      <c r="BL75" s="42"/>
      <c r="BM75" s="15">
        <v>2590</v>
      </c>
    </row>
    <row r="76" spans="1:65" outlineLevel="5">
      <c r="A76" s="22">
        <f t="shared" si="6"/>
        <v>2</v>
      </c>
      <c r="B76" s="9">
        <f t="shared" si="12"/>
        <v>44982</v>
      </c>
      <c r="C76" s="51">
        <v>326922</v>
      </c>
      <c r="D76" s="64">
        <f t="shared" si="21"/>
        <v>32.299999999999997</v>
      </c>
      <c r="E76" s="12">
        <v>37</v>
      </c>
      <c r="F76" s="12">
        <v>32</v>
      </c>
      <c r="G76" s="12">
        <v>34</v>
      </c>
      <c r="H76" s="12">
        <v>28</v>
      </c>
      <c r="I76" s="12">
        <v>36</v>
      </c>
      <c r="J76" s="12">
        <v>31</v>
      </c>
      <c r="K76" s="12">
        <v>33</v>
      </c>
      <c r="L76" s="12">
        <v>27</v>
      </c>
      <c r="M76" s="74" t="str">
        <f t="shared" si="22"/>
        <v/>
      </c>
      <c r="N76" s="83"/>
      <c r="O76" s="83"/>
      <c r="P76" s="83"/>
      <c r="Q76" s="83"/>
      <c r="R76" s="83"/>
      <c r="S76" s="83"/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1">
        <v>22.919540229885058</v>
      </c>
      <c r="AO76" s="41">
        <v>1740</v>
      </c>
      <c r="AP76" s="110" t="s">
        <v>103</v>
      </c>
      <c r="AQ76" s="111"/>
      <c r="AR76" s="126" t="str">
        <f t="shared" si="25"/>
        <v/>
      </c>
      <c r="AS76" s="126" t="str">
        <f t="shared" si="26"/>
        <v/>
      </c>
      <c r="AT76" s="127">
        <v>1920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/>
      <c r="BA76" s="68"/>
      <c r="BB76" s="68"/>
      <c r="BC76" s="68"/>
      <c r="BD76" s="68"/>
      <c r="BE76" s="15"/>
      <c r="BF76" s="5">
        <f t="shared" si="30"/>
        <v>18404</v>
      </c>
      <c r="BG76" s="41">
        <v>12230</v>
      </c>
      <c r="BH76" s="148">
        <v>0</v>
      </c>
      <c r="BI76" s="42"/>
      <c r="BJ76" s="42">
        <v>4284</v>
      </c>
      <c r="BK76" s="42"/>
      <c r="BL76" s="42"/>
      <c r="BM76" s="15">
        <v>1890</v>
      </c>
    </row>
    <row r="77" spans="1:65" outlineLevel="5">
      <c r="A77" s="22">
        <f t="shared" si="6"/>
        <v>2</v>
      </c>
      <c r="B77" s="9">
        <f t="shared" si="12"/>
        <v>44983</v>
      </c>
      <c r="C77" s="51">
        <v>306827</v>
      </c>
      <c r="D77" s="64">
        <f t="shared" si="21"/>
        <v>32</v>
      </c>
      <c r="E77" s="12">
        <v>37</v>
      </c>
      <c r="F77" s="12">
        <v>32</v>
      </c>
      <c r="G77" s="12">
        <v>33</v>
      </c>
      <c r="H77" s="12">
        <v>28</v>
      </c>
      <c r="I77" s="12">
        <v>36</v>
      </c>
      <c r="J77" s="12">
        <v>31</v>
      </c>
      <c r="K77" s="12">
        <v>32</v>
      </c>
      <c r="L77" s="12">
        <v>27</v>
      </c>
      <c r="M77" s="74" t="str">
        <f t="shared" si="22"/>
        <v/>
      </c>
      <c r="N77" s="83"/>
      <c r="O77" s="83"/>
      <c r="P77" s="83"/>
      <c r="Q77" s="83"/>
      <c r="R77" s="83"/>
      <c r="S77" s="83"/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1">
        <v>23.294392523364486</v>
      </c>
      <c r="AO77" s="41">
        <v>1712</v>
      </c>
      <c r="AP77" s="110" t="s">
        <v>103</v>
      </c>
      <c r="AQ77" s="111"/>
      <c r="AR77" s="126" t="str">
        <f t="shared" si="25"/>
        <v/>
      </c>
      <c r="AS77" s="126" t="str">
        <f t="shared" si="26"/>
        <v/>
      </c>
      <c r="AT77" s="127">
        <v>1920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/>
      <c r="BA77" s="68"/>
      <c r="BB77" s="68"/>
      <c r="BC77" s="68"/>
      <c r="BD77" s="68"/>
      <c r="BE77" s="15"/>
      <c r="BF77" s="5">
        <f t="shared" si="30"/>
        <v>21484</v>
      </c>
      <c r="BG77" s="41">
        <v>12200</v>
      </c>
      <c r="BH77" s="148">
        <v>0</v>
      </c>
      <c r="BI77" s="42"/>
      <c r="BJ77" s="42">
        <v>5624</v>
      </c>
      <c r="BK77" s="42"/>
      <c r="BL77" s="42"/>
      <c r="BM77" s="15">
        <v>3660</v>
      </c>
    </row>
    <row r="78" spans="1:65" outlineLevel="5">
      <c r="A78" s="22">
        <f t="shared" si="6"/>
        <v>2</v>
      </c>
      <c r="B78" s="9">
        <f t="shared" si="12"/>
        <v>44984</v>
      </c>
      <c r="C78" s="51">
        <v>315429</v>
      </c>
      <c r="D78" s="64">
        <f t="shared" si="21"/>
        <v>31</v>
      </c>
      <c r="E78" s="12">
        <v>37</v>
      </c>
      <c r="F78" s="12">
        <v>32</v>
      </c>
      <c r="G78" s="12">
        <v>34</v>
      </c>
      <c r="H78" s="12">
        <v>28</v>
      </c>
      <c r="I78" s="12">
        <v>26</v>
      </c>
      <c r="J78" s="12">
        <v>31</v>
      </c>
      <c r="K78" s="12">
        <v>33</v>
      </c>
      <c r="L78" s="12">
        <v>27</v>
      </c>
      <c r="M78" s="74" t="str">
        <f t="shared" si="22"/>
        <v/>
      </c>
      <c r="N78" s="83"/>
      <c r="O78" s="83"/>
      <c r="P78" s="83"/>
      <c r="Q78" s="83"/>
      <c r="R78" s="83"/>
      <c r="S78" s="83"/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1">
        <v>22.192543127434615</v>
      </c>
      <c r="AO78" s="41">
        <v>1797</v>
      </c>
      <c r="AP78" s="110" t="s">
        <v>103</v>
      </c>
      <c r="AQ78" s="111"/>
      <c r="AR78" s="126" t="str">
        <f t="shared" si="25"/>
        <v/>
      </c>
      <c r="AS78" s="126" t="str">
        <f t="shared" si="26"/>
        <v/>
      </c>
      <c r="AT78" s="127">
        <v>1890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78.540000000000006</v>
      </c>
      <c r="BA78" s="68"/>
      <c r="BB78" s="68"/>
      <c r="BC78" s="68"/>
      <c r="BD78" s="68"/>
      <c r="BE78" s="15"/>
      <c r="BF78" s="5">
        <f t="shared" si="30"/>
        <v>20290</v>
      </c>
      <c r="BG78" s="41">
        <v>9570</v>
      </c>
      <c r="BH78" s="148">
        <v>0</v>
      </c>
      <c r="BI78" s="42"/>
      <c r="BJ78" s="42">
        <v>7113</v>
      </c>
      <c r="BK78" s="42"/>
      <c r="BL78" s="42"/>
      <c r="BM78" s="15">
        <v>3607</v>
      </c>
    </row>
    <row r="79" spans="1:65" outlineLevel="5">
      <c r="A79" s="22">
        <f t="shared" si="6"/>
        <v>2</v>
      </c>
      <c r="B79" s="49">
        <f t="shared" si="12"/>
        <v>44985</v>
      </c>
      <c r="C79" s="51">
        <v>329081</v>
      </c>
      <c r="D79" s="64">
        <f t="shared" si="21"/>
        <v>32.299999999999997</v>
      </c>
      <c r="E79" s="12">
        <v>37</v>
      </c>
      <c r="F79" s="12">
        <v>32</v>
      </c>
      <c r="G79" s="12">
        <v>34</v>
      </c>
      <c r="H79" s="12">
        <v>28</v>
      </c>
      <c r="I79" s="12">
        <v>36</v>
      </c>
      <c r="J79" s="12">
        <v>31</v>
      </c>
      <c r="K79" s="12">
        <v>33</v>
      </c>
      <c r="L79" s="12">
        <v>27</v>
      </c>
      <c r="M79" s="74" t="str">
        <f t="shared" si="22"/>
        <v/>
      </c>
      <c r="N79" s="83"/>
      <c r="O79" s="83"/>
      <c r="P79" s="83"/>
      <c r="Q79" s="83"/>
      <c r="R79" s="83"/>
      <c r="S79" s="83"/>
      <c r="T79" s="83"/>
      <c r="U79" s="83"/>
      <c r="V79" s="5" t="str">
        <f t="shared" si="23"/>
        <v/>
      </c>
      <c r="W79" s="41"/>
      <c r="X79" s="41"/>
      <c r="Y79" s="41"/>
      <c r="Z79" s="41"/>
      <c r="AA79" s="41"/>
      <c r="AB79" s="41"/>
      <c r="AC79" s="41"/>
      <c r="AD79" s="41"/>
      <c r="AE79" s="5" t="str">
        <f t="shared" si="24"/>
        <v/>
      </c>
      <c r="AF79" s="41"/>
      <c r="AG79" s="41"/>
      <c r="AH79" s="41"/>
      <c r="AI79" s="41"/>
      <c r="AJ79" s="41"/>
      <c r="AK79" s="41"/>
      <c r="AL79" s="41"/>
      <c r="AM79" s="41"/>
      <c r="AN79" s="41">
        <v>24.376528117359413</v>
      </c>
      <c r="AO79" s="41">
        <v>1636</v>
      </c>
      <c r="AP79" s="110" t="s">
        <v>103</v>
      </c>
      <c r="AQ79" s="111"/>
      <c r="AR79" s="126" t="str">
        <f t="shared" si="25"/>
        <v/>
      </c>
      <c r="AS79" s="126" t="str">
        <f t="shared" si="26"/>
        <v/>
      </c>
      <c r="AT79" s="127">
        <v>2370</v>
      </c>
      <c r="AU79" s="128"/>
      <c r="AV79" s="129"/>
      <c r="AW79" s="126" t="str">
        <f t="shared" si="27"/>
        <v/>
      </c>
      <c r="AX79" s="126" t="str">
        <f t="shared" si="28"/>
        <v/>
      </c>
      <c r="AY79" s="64" t="str">
        <f t="shared" si="29"/>
        <v/>
      </c>
      <c r="AZ79" s="97">
        <v>79.11</v>
      </c>
      <c r="BA79" s="68"/>
      <c r="BB79" s="68"/>
      <c r="BC79" s="68"/>
      <c r="BD79" s="68"/>
      <c r="BE79" s="15"/>
      <c r="BF79" s="5">
        <f t="shared" si="30"/>
        <v>17345</v>
      </c>
      <c r="BG79" s="41">
        <v>9640</v>
      </c>
      <c r="BH79" s="148">
        <v>0</v>
      </c>
      <c r="BI79" s="42"/>
      <c r="BJ79" s="42">
        <v>5185</v>
      </c>
      <c r="BK79" s="42"/>
      <c r="BL79" s="42"/>
      <c r="BM79" s="15">
        <v>2520</v>
      </c>
    </row>
    <row r="80" spans="1:65" ht="17.25" outlineLevel="5" thickBot="1">
      <c r="A80" s="47" t="e">
        <f t="shared" si="6"/>
        <v>#VALUE!</v>
      </c>
      <c r="B80" s="48" t="s">
        <v>65</v>
      </c>
      <c r="C80" s="51"/>
      <c r="D80" s="64" t="str">
        <f t="shared" si="21"/>
        <v/>
      </c>
      <c r="E80" s="12"/>
      <c r="F80" s="12"/>
      <c r="G80" s="12"/>
      <c r="H80" s="12"/>
      <c r="I80" s="12"/>
      <c r="J80" s="12"/>
      <c r="K80" s="12"/>
      <c r="L80" s="12"/>
      <c r="M80" s="74" t="str">
        <f t="shared" si="22"/>
        <v/>
      </c>
      <c r="N80" s="83"/>
      <c r="O80" s="83"/>
      <c r="P80" s="83"/>
      <c r="Q80" s="83"/>
      <c r="R80" s="83"/>
      <c r="S80" s="83"/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110"/>
      <c r="AQ80" s="111"/>
      <c r="AR80" s="126" t="str">
        <f t="shared" si="25"/>
        <v/>
      </c>
      <c r="AS80" s="126" t="str">
        <f t="shared" si="26"/>
        <v/>
      </c>
      <c r="AT80" s="127"/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/>
      <c r="BA80" s="68"/>
      <c r="BB80" s="68"/>
      <c r="BC80" s="68"/>
      <c r="BD80" s="68"/>
      <c r="BE80" s="15"/>
      <c r="BF80" s="5" t="str">
        <f t="shared" si="30"/>
        <v/>
      </c>
      <c r="BG80" s="41"/>
      <c r="BH80" s="42"/>
      <c r="BI80" s="42"/>
      <c r="BJ80" s="42"/>
      <c r="BK80" s="42"/>
      <c r="BL80" s="42"/>
      <c r="BM80" s="15"/>
    </row>
    <row r="81" spans="1:65" outlineLevel="4">
      <c r="A81" s="157" t="s">
        <v>36</v>
      </c>
      <c r="B81" s="158"/>
      <c r="C81" s="50">
        <f t="shared" ref="C81:BM81" si="31">SUBTOTAL(4,C52:C80)</f>
        <v>486611</v>
      </c>
      <c r="D81" s="60">
        <f t="shared" si="31"/>
        <v>33.799999999999997</v>
      </c>
      <c r="E81" s="28">
        <f t="shared" si="31"/>
        <v>38</v>
      </c>
      <c r="F81" s="28">
        <f t="shared" si="31"/>
        <v>33</v>
      </c>
      <c r="G81" s="28">
        <f t="shared" si="31"/>
        <v>36</v>
      </c>
      <c r="H81" s="28">
        <f t="shared" si="31"/>
        <v>31</v>
      </c>
      <c r="I81" s="28">
        <f t="shared" si="31"/>
        <v>37</v>
      </c>
      <c r="J81" s="28">
        <f t="shared" si="31"/>
        <v>32</v>
      </c>
      <c r="K81" s="28">
        <f t="shared" si="31"/>
        <v>35</v>
      </c>
      <c r="L81" s="28">
        <f t="shared" si="31"/>
        <v>30</v>
      </c>
      <c r="M81" s="71">
        <f t="shared" si="31"/>
        <v>7.2</v>
      </c>
      <c r="N81" s="82">
        <f t="shared" si="31"/>
        <v>7.21</v>
      </c>
      <c r="O81" s="82">
        <f t="shared" si="31"/>
        <v>7.24</v>
      </c>
      <c r="P81" s="82">
        <f t="shared" si="31"/>
        <v>7.2</v>
      </c>
      <c r="Q81" s="82">
        <f t="shared" si="31"/>
        <v>7.31</v>
      </c>
      <c r="R81" s="82">
        <f t="shared" si="31"/>
        <v>7.26</v>
      </c>
      <c r="S81" s="82">
        <f t="shared" si="31"/>
        <v>7.22</v>
      </c>
      <c r="T81" s="82">
        <f t="shared" si="31"/>
        <v>0</v>
      </c>
      <c r="U81" s="82">
        <f t="shared" si="31"/>
        <v>0</v>
      </c>
      <c r="V81" s="29">
        <f t="shared" si="31"/>
        <v>386.5</v>
      </c>
      <c r="W81" s="39">
        <f t="shared" si="31"/>
        <v>480.2</v>
      </c>
      <c r="X81" s="39">
        <f t="shared" si="31"/>
        <v>290.3</v>
      </c>
      <c r="Y81" s="39">
        <f t="shared" si="31"/>
        <v>730</v>
      </c>
      <c r="Z81" s="39">
        <f t="shared" si="31"/>
        <v>431.2</v>
      </c>
      <c r="AA81" s="39">
        <f t="shared" si="31"/>
        <v>299.7</v>
      </c>
      <c r="AB81" s="39">
        <f t="shared" si="31"/>
        <v>458.8</v>
      </c>
      <c r="AC81" s="39">
        <f t="shared" si="31"/>
        <v>0</v>
      </c>
      <c r="AD81" s="39">
        <f t="shared" si="31"/>
        <v>0</v>
      </c>
      <c r="AE81" s="29">
        <f t="shared" si="31"/>
        <v>6943.3</v>
      </c>
      <c r="AF81" s="39">
        <f t="shared" si="31"/>
        <v>7860</v>
      </c>
      <c r="AG81" s="39">
        <f t="shared" si="31"/>
        <v>7650</v>
      </c>
      <c r="AH81" s="39">
        <f t="shared" si="31"/>
        <v>7050</v>
      </c>
      <c r="AI81" s="39">
        <f t="shared" si="31"/>
        <v>6820</v>
      </c>
      <c r="AJ81" s="39">
        <f t="shared" si="31"/>
        <v>6580</v>
      </c>
      <c r="AK81" s="39">
        <f t="shared" si="31"/>
        <v>7050</v>
      </c>
      <c r="AL81" s="39">
        <f t="shared" si="31"/>
        <v>0</v>
      </c>
      <c r="AM81" s="39">
        <f t="shared" si="31"/>
        <v>0</v>
      </c>
      <c r="AN81" s="39">
        <f t="shared" si="31"/>
        <v>49.478908188585606</v>
      </c>
      <c r="AO81" s="39">
        <f t="shared" si="31"/>
        <v>1935</v>
      </c>
      <c r="AP81" s="104">
        <f t="shared" si="31"/>
        <v>2.9146728971962617</v>
      </c>
      <c r="AQ81" s="105">
        <f t="shared" si="31"/>
        <v>2.3051942990388037</v>
      </c>
      <c r="AR81" s="106">
        <f t="shared" si="31"/>
        <v>84.544528301886785</v>
      </c>
      <c r="AS81" s="106">
        <f t="shared" si="31"/>
        <v>21.550467289719649</v>
      </c>
      <c r="AT81" s="107">
        <f t="shared" si="31"/>
        <v>2400</v>
      </c>
      <c r="AU81" s="108">
        <f t="shared" si="31"/>
        <v>2.2000000000000002</v>
      </c>
      <c r="AV81" s="109">
        <f t="shared" si="31"/>
        <v>1.42</v>
      </c>
      <c r="AW81" s="106">
        <f t="shared" si="31"/>
        <v>68.811881188118804</v>
      </c>
      <c r="AX81" s="106">
        <f t="shared" si="31"/>
        <v>40.476190476190474</v>
      </c>
      <c r="AY81" s="60">
        <f t="shared" si="31"/>
        <v>61.082389257229053</v>
      </c>
      <c r="AZ81" s="96">
        <f t="shared" si="31"/>
        <v>79.95</v>
      </c>
      <c r="BA81" s="67">
        <f t="shared" si="31"/>
        <v>62.38</v>
      </c>
      <c r="BB81" s="67">
        <f t="shared" si="31"/>
        <v>31.93</v>
      </c>
      <c r="BC81" s="67">
        <f t="shared" si="31"/>
        <v>2.9999999999999997E-4</v>
      </c>
      <c r="BD81" s="67">
        <f t="shared" si="31"/>
        <v>0</v>
      </c>
      <c r="BE81" s="27">
        <f t="shared" si="31"/>
        <v>0</v>
      </c>
      <c r="BF81" s="29">
        <f t="shared" si="31"/>
        <v>22110</v>
      </c>
      <c r="BG81" s="39">
        <f t="shared" si="31"/>
        <v>15010</v>
      </c>
      <c r="BH81" s="40">
        <f t="shared" si="31"/>
        <v>0</v>
      </c>
      <c r="BI81" s="40">
        <f t="shared" si="31"/>
        <v>0</v>
      </c>
      <c r="BJ81" s="40">
        <f t="shared" si="31"/>
        <v>7113</v>
      </c>
      <c r="BK81" s="40">
        <f t="shared" si="31"/>
        <v>0</v>
      </c>
      <c r="BL81" s="40">
        <f t="shared" si="31"/>
        <v>0</v>
      </c>
      <c r="BM81" s="27">
        <f t="shared" si="31"/>
        <v>5400</v>
      </c>
    </row>
    <row r="82" spans="1:65" outlineLevel="3">
      <c r="A82" s="187" t="s">
        <v>25</v>
      </c>
      <c r="B82" s="188"/>
      <c r="C82" s="51">
        <f t="shared" ref="C82:BM82" si="32">SUBTOTAL(5,C52:C80)</f>
        <v>304635</v>
      </c>
      <c r="D82" s="61">
        <f t="shared" si="32"/>
        <v>31</v>
      </c>
      <c r="E82" s="12">
        <f t="shared" si="32"/>
        <v>36</v>
      </c>
      <c r="F82" s="12">
        <f t="shared" si="32"/>
        <v>32</v>
      </c>
      <c r="G82" s="12">
        <f t="shared" si="32"/>
        <v>33</v>
      </c>
      <c r="H82" s="12">
        <f t="shared" si="32"/>
        <v>28</v>
      </c>
      <c r="I82" s="12">
        <f t="shared" si="32"/>
        <v>26</v>
      </c>
      <c r="J82" s="12">
        <f t="shared" si="32"/>
        <v>31</v>
      </c>
      <c r="K82" s="12">
        <f t="shared" si="32"/>
        <v>32</v>
      </c>
      <c r="L82" s="12">
        <f t="shared" si="32"/>
        <v>27</v>
      </c>
      <c r="M82" s="72">
        <f t="shared" si="32"/>
        <v>7</v>
      </c>
      <c r="N82" s="83">
        <f t="shared" si="32"/>
        <v>6.92</v>
      </c>
      <c r="O82" s="83">
        <f t="shared" si="32"/>
        <v>7.01</v>
      </c>
      <c r="P82" s="83">
        <f t="shared" si="32"/>
        <v>7.05</v>
      </c>
      <c r="Q82" s="83">
        <f t="shared" si="32"/>
        <v>7.09</v>
      </c>
      <c r="R82" s="83">
        <f t="shared" si="32"/>
        <v>7.09</v>
      </c>
      <c r="S82" s="83">
        <f t="shared" si="32"/>
        <v>7.11</v>
      </c>
      <c r="T82" s="83">
        <f t="shared" si="32"/>
        <v>0</v>
      </c>
      <c r="U82" s="83">
        <f t="shared" si="32"/>
        <v>0</v>
      </c>
      <c r="V82" s="6">
        <f t="shared" si="32"/>
        <v>283.5</v>
      </c>
      <c r="W82" s="41">
        <f t="shared" si="32"/>
        <v>220</v>
      </c>
      <c r="X82" s="41">
        <f t="shared" si="32"/>
        <v>245.2</v>
      </c>
      <c r="Y82" s="41">
        <f t="shared" si="32"/>
        <v>365.4</v>
      </c>
      <c r="Z82" s="41">
        <f t="shared" si="32"/>
        <v>174.6</v>
      </c>
      <c r="AA82" s="41">
        <f t="shared" si="32"/>
        <v>114</v>
      </c>
      <c r="AB82" s="41">
        <f t="shared" si="32"/>
        <v>107.7</v>
      </c>
      <c r="AC82" s="41">
        <f t="shared" si="32"/>
        <v>0</v>
      </c>
      <c r="AD82" s="41">
        <f t="shared" si="32"/>
        <v>0</v>
      </c>
      <c r="AE82" s="6">
        <f t="shared" si="32"/>
        <v>6440</v>
      </c>
      <c r="AF82" s="41">
        <f t="shared" si="32"/>
        <v>7000</v>
      </c>
      <c r="AG82" s="41">
        <f t="shared" si="32"/>
        <v>5970</v>
      </c>
      <c r="AH82" s="41">
        <f t="shared" si="32"/>
        <v>6120</v>
      </c>
      <c r="AI82" s="41">
        <f t="shared" si="32"/>
        <v>6680</v>
      </c>
      <c r="AJ82" s="41">
        <f t="shared" si="32"/>
        <v>6110</v>
      </c>
      <c r="AK82" s="41">
        <f t="shared" si="32"/>
        <v>5620</v>
      </c>
      <c r="AL82" s="41">
        <f t="shared" si="32"/>
        <v>0</v>
      </c>
      <c r="AM82" s="41">
        <f t="shared" si="32"/>
        <v>0</v>
      </c>
      <c r="AN82" s="41">
        <f t="shared" si="32"/>
        <v>20.609819121447028</v>
      </c>
      <c r="AO82" s="41">
        <f t="shared" si="32"/>
        <v>806</v>
      </c>
      <c r="AP82" s="110">
        <f t="shared" si="32"/>
        <v>2.7266037735849058</v>
      </c>
      <c r="AQ82" s="111">
        <f t="shared" si="32"/>
        <v>2.2366924824088015</v>
      </c>
      <c r="AR82" s="112">
        <f t="shared" si="32"/>
        <v>78.449532710280351</v>
      </c>
      <c r="AS82" s="112">
        <f t="shared" si="32"/>
        <v>15.455471698113215</v>
      </c>
      <c r="AT82" s="113">
        <f t="shared" si="32"/>
        <v>960</v>
      </c>
      <c r="AU82" s="114">
        <f t="shared" si="32"/>
        <v>2.02</v>
      </c>
      <c r="AV82" s="115">
        <f t="shared" si="32"/>
        <v>1.25</v>
      </c>
      <c r="AW82" s="112">
        <f t="shared" si="32"/>
        <v>59.523809523809526</v>
      </c>
      <c r="AX82" s="112">
        <f t="shared" si="32"/>
        <v>31.188118811881196</v>
      </c>
      <c r="AY82" s="61">
        <f t="shared" si="32"/>
        <v>55.440872857748303</v>
      </c>
      <c r="AZ82" s="97">
        <f t="shared" si="32"/>
        <v>78.540000000000006</v>
      </c>
      <c r="BA82" s="68">
        <f t="shared" si="32"/>
        <v>62.38</v>
      </c>
      <c r="BB82" s="68">
        <f t="shared" si="32"/>
        <v>31.93</v>
      </c>
      <c r="BC82" s="68">
        <f t="shared" si="32"/>
        <v>2.9999999999999997E-4</v>
      </c>
      <c r="BD82" s="68">
        <f t="shared" si="32"/>
        <v>0</v>
      </c>
      <c r="BE82" s="15">
        <f t="shared" si="32"/>
        <v>0</v>
      </c>
      <c r="BF82" s="6">
        <f t="shared" si="32"/>
        <v>15803</v>
      </c>
      <c r="BG82" s="41">
        <f t="shared" si="32"/>
        <v>9570</v>
      </c>
      <c r="BH82" s="42">
        <f t="shared" si="32"/>
        <v>0</v>
      </c>
      <c r="BI82" s="42">
        <f t="shared" si="32"/>
        <v>0</v>
      </c>
      <c r="BJ82" s="42">
        <f t="shared" si="32"/>
        <v>0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>
      <c r="A83" s="187" t="s">
        <v>14</v>
      </c>
      <c r="B83" s="188"/>
      <c r="C83" s="51">
        <f>IFERROR(SUBTOTAL(1,C52:C80),"")</f>
        <v>339372.42857142858</v>
      </c>
      <c r="D83" s="61">
        <f t="shared" ref="D83:BM83" si="33">IFERROR(SUBTOTAL(1,D52:D80),"")</f>
        <v>32.985714285714273</v>
      </c>
      <c r="E83" s="12">
        <f t="shared" si="33"/>
        <v>36.928571428571431</v>
      </c>
      <c r="F83" s="12">
        <f t="shared" si="33"/>
        <v>32.392857142857146</v>
      </c>
      <c r="G83" s="12">
        <f t="shared" si="33"/>
        <v>35.035714285714285</v>
      </c>
      <c r="H83" s="12">
        <f t="shared" si="33"/>
        <v>29.642857142857142</v>
      </c>
      <c r="I83" s="12">
        <f t="shared" si="33"/>
        <v>35.571428571428569</v>
      </c>
      <c r="J83" s="12">
        <f t="shared" si="33"/>
        <v>31.392857142857142</v>
      </c>
      <c r="K83" s="12">
        <f t="shared" si="33"/>
        <v>34.035714285714285</v>
      </c>
      <c r="L83" s="12">
        <f t="shared" si="33"/>
        <v>28.642857142857142</v>
      </c>
      <c r="M83" s="72">
        <f t="shared" si="33"/>
        <v>7.125</v>
      </c>
      <c r="N83" s="83">
        <f t="shared" si="33"/>
        <v>7.0975000000000001</v>
      </c>
      <c r="O83" s="83">
        <f t="shared" si="33"/>
        <v>7.1074999999999999</v>
      </c>
      <c r="P83" s="83">
        <f t="shared" si="33"/>
        <v>7.0974999999999993</v>
      </c>
      <c r="Q83" s="83">
        <f t="shared" si="33"/>
        <v>7.21</v>
      </c>
      <c r="R83" s="83">
        <f t="shared" si="33"/>
        <v>7.15</v>
      </c>
      <c r="S83" s="83">
        <f t="shared" si="33"/>
        <v>7.1624999999999996</v>
      </c>
      <c r="T83" s="83" t="str">
        <f t="shared" si="33"/>
        <v/>
      </c>
      <c r="U83" s="83" t="str">
        <f t="shared" si="33"/>
        <v/>
      </c>
      <c r="V83" s="6">
        <f t="shared" si="33"/>
        <v>322.06666666666666</v>
      </c>
      <c r="W83" s="41">
        <f t="shared" si="33"/>
        <v>382.73333333333335</v>
      </c>
      <c r="X83" s="41">
        <f t="shared" si="33"/>
        <v>264.16666666666669</v>
      </c>
      <c r="Y83" s="41">
        <f t="shared" si="33"/>
        <v>488.8</v>
      </c>
      <c r="Z83" s="41">
        <f t="shared" si="33"/>
        <v>308.26666666666665</v>
      </c>
      <c r="AA83" s="41">
        <f t="shared" si="33"/>
        <v>235.56666666666669</v>
      </c>
      <c r="AB83" s="41">
        <f t="shared" si="33"/>
        <v>252.83333333333334</v>
      </c>
      <c r="AC83" s="41" t="str">
        <f t="shared" si="33"/>
        <v/>
      </c>
      <c r="AD83" s="41" t="str">
        <f t="shared" si="33"/>
        <v/>
      </c>
      <c r="AE83" s="6">
        <f t="shared" si="33"/>
        <v>6626.0999999999995</v>
      </c>
      <c r="AF83" s="41">
        <f t="shared" si="33"/>
        <v>7326.666666666667</v>
      </c>
      <c r="AG83" s="41">
        <f t="shared" si="33"/>
        <v>6556.666666666667</v>
      </c>
      <c r="AH83" s="41">
        <f t="shared" si="33"/>
        <v>6606.666666666667</v>
      </c>
      <c r="AI83" s="41">
        <f t="shared" si="33"/>
        <v>6730</v>
      </c>
      <c r="AJ83" s="41">
        <f t="shared" si="33"/>
        <v>6366.666666666667</v>
      </c>
      <c r="AK83" s="41">
        <f t="shared" si="33"/>
        <v>6170</v>
      </c>
      <c r="AL83" s="41" t="str">
        <f t="shared" si="33"/>
        <v/>
      </c>
      <c r="AM83" s="41" t="str">
        <f t="shared" si="33"/>
        <v/>
      </c>
      <c r="AN83" s="41">
        <f t="shared" si="33"/>
        <v>28.523933883304505</v>
      </c>
      <c r="AO83" s="41">
        <f t="shared" si="33"/>
        <v>1491</v>
      </c>
      <c r="AP83" s="110">
        <f t="shared" si="33"/>
        <v>2.821952140521502</v>
      </c>
      <c r="AQ83" s="111">
        <f t="shared" si="33"/>
        <v>2.2734521134026431</v>
      </c>
      <c r="AR83" s="112">
        <f t="shared" si="33"/>
        <v>80.618420662345585</v>
      </c>
      <c r="AS83" s="112">
        <f t="shared" si="33"/>
        <v>19.381579337654419</v>
      </c>
      <c r="AT83" s="113">
        <f t="shared" si="33"/>
        <v>1794.6428571428571</v>
      </c>
      <c r="AU83" s="114">
        <f t="shared" si="33"/>
        <v>2.1124999999999998</v>
      </c>
      <c r="AV83" s="115">
        <f t="shared" si="33"/>
        <v>1.3325</v>
      </c>
      <c r="AW83" s="112">
        <f t="shared" si="33"/>
        <v>63.126389600730697</v>
      </c>
      <c r="AX83" s="112">
        <f t="shared" si="33"/>
        <v>36.87361039926931</v>
      </c>
      <c r="AY83" s="61">
        <f t="shared" si="33"/>
        <v>58.947879035655077</v>
      </c>
      <c r="AZ83" s="97">
        <f t="shared" si="33"/>
        <v>79.453499999999991</v>
      </c>
      <c r="BA83" s="68">
        <f t="shared" si="33"/>
        <v>62.38</v>
      </c>
      <c r="BB83" s="68">
        <f t="shared" si="33"/>
        <v>31.93</v>
      </c>
      <c r="BC83" s="68">
        <f t="shared" si="33"/>
        <v>2.9999999999999997E-4</v>
      </c>
      <c r="BD83" s="68" t="str">
        <f t="shared" si="33"/>
        <v/>
      </c>
      <c r="BE83" s="15" t="str">
        <f>IFERROR(SUBTOTAL(1,BE52:BE80),"")</f>
        <v/>
      </c>
      <c r="BF83" s="6">
        <f t="shared" si="33"/>
        <v>19158.678571428572</v>
      </c>
      <c r="BG83" s="41">
        <f t="shared" si="33"/>
        <v>12132.142857142857</v>
      </c>
      <c r="BH83" s="42">
        <f t="shared" si="33"/>
        <v>0</v>
      </c>
      <c r="BI83" s="42" t="str">
        <f t="shared" si="33"/>
        <v/>
      </c>
      <c r="BJ83" s="42">
        <f t="shared" si="33"/>
        <v>3254.1428571428573</v>
      </c>
      <c r="BK83" s="42" t="str">
        <f t="shared" si="33"/>
        <v/>
      </c>
      <c r="BL83" s="42" t="str">
        <f t="shared" si="33"/>
        <v/>
      </c>
      <c r="BM83" s="15">
        <f t="shared" si="33"/>
        <v>3772.3928571428573</v>
      </c>
    </row>
    <row r="84" spans="1:65" ht="17.25" outlineLevel="1" thickBot="1">
      <c r="A84" s="189" t="s">
        <v>59</v>
      </c>
      <c r="B84" s="190"/>
      <c r="C84" s="52">
        <f>SUBTOTAL(9,C52:C80)</f>
        <v>9502428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41748</v>
      </c>
      <c r="AP84" s="116"/>
      <c r="AQ84" s="117"/>
      <c r="AR84" s="118"/>
      <c r="AS84" s="118"/>
      <c r="AT84" s="119">
        <f>SUBTOTAL(9,AT52:AT80)</f>
        <v>50250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4">SUBTOTAL(9,BF52:BF80)</f>
        <v>536443</v>
      </c>
      <c r="BG84" s="43">
        <f t="shared" si="34"/>
        <v>339700</v>
      </c>
      <c r="BH84" s="44">
        <f t="shared" si="34"/>
        <v>0</v>
      </c>
      <c r="BI84" s="44">
        <f t="shared" si="34"/>
        <v>0</v>
      </c>
      <c r="BJ84" s="44">
        <f t="shared" si="34"/>
        <v>91116</v>
      </c>
      <c r="BK84" s="44">
        <f t="shared" si="34"/>
        <v>0</v>
      </c>
      <c r="BL84" s="44">
        <f t="shared" si="34"/>
        <v>0</v>
      </c>
      <c r="BM84" s="16">
        <f t="shared" si="34"/>
        <v>105627</v>
      </c>
    </row>
    <row r="85" spans="1:65" outlineLevel="5">
      <c r="A85" s="21">
        <f t="shared" si="6"/>
        <v>3</v>
      </c>
      <c r="B85" s="8">
        <f>B79+1</f>
        <v>44986</v>
      </c>
      <c r="C85" s="51">
        <v>327978</v>
      </c>
      <c r="D85" s="64">
        <f t="shared" ref="D85:D115" si="35">IFERROR(ROUND(AVERAGE(E85:L85),1),"")</f>
        <v>32.299999999999997</v>
      </c>
      <c r="E85" s="12">
        <v>37</v>
      </c>
      <c r="F85" s="12">
        <v>32</v>
      </c>
      <c r="G85" s="12">
        <v>34</v>
      </c>
      <c r="H85" s="12">
        <v>28</v>
      </c>
      <c r="I85" s="12">
        <v>36</v>
      </c>
      <c r="J85" s="12">
        <v>31</v>
      </c>
      <c r="K85" s="12">
        <v>33</v>
      </c>
      <c r="L85" s="12">
        <v>27</v>
      </c>
      <c r="M85" s="74" t="str">
        <f t="shared" ref="M85:M115" si="36">IFERROR(ROUND(AVERAGE(N85:U85),1),"")</f>
        <v/>
      </c>
      <c r="N85" s="83"/>
      <c r="O85" s="83"/>
      <c r="P85" s="83"/>
      <c r="Q85" s="83"/>
      <c r="R85" s="83"/>
      <c r="S85" s="83"/>
      <c r="T85" s="83"/>
      <c r="U85" s="83"/>
      <c r="V85" s="5" t="str">
        <f t="shared" ref="V85:V115" si="37">IFERROR(ROUND(AVERAGE(W85:AD85),1),"")</f>
        <v/>
      </c>
      <c r="W85" s="41"/>
      <c r="X85" s="41"/>
      <c r="Y85" s="41"/>
      <c r="Z85" s="41"/>
      <c r="AA85" s="41"/>
      <c r="AB85" s="41"/>
      <c r="AC85" s="41"/>
      <c r="AD85" s="41"/>
      <c r="AE85" s="5" t="str">
        <f t="shared" ref="AE85:AE115" si="38">IFERROR(ROUND(AVERAGE(AF85:AM85),1),"")</f>
        <v/>
      </c>
      <c r="AF85" s="41"/>
      <c r="AG85" s="41"/>
      <c r="AH85" s="41"/>
      <c r="AI85" s="41"/>
      <c r="AJ85" s="41"/>
      <c r="AK85" s="41"/>
      <c r="AL85" s="41"/>
      <c r="AM85" s="41"/>
      <c r="AN85" s="41">
        <v>23.611604499703965</v>
      </c>
      <c r="AO85" s="41">
        <v>1689</v>
      </c>
      <c r="AP85" s="110" t="s">
        <v>103</v>
      </c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2370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/>
      <c r="BA85" s="68"/>
      <c r="BB85" s="68"/>
      <c r="BC85" s="68"/>
      <c r="BD85" s="68"/>
      <c r="BE85" s="15"/>
      <c r="BF85" s="5">
        <f t="shared" ref="BF85:BF115" si="44">IF(SUM(BG85:BM85)=0,"",SUM(BG85:BM85))</f>
        <v>20948</v>
      </c>
      <c r="BG85" s="41">
        <v>10910</v>
      </c>
      <c r="BH85" s="42">
        <v>0</v>
      </c>
      <c r="BI85" s="42"/>
      <c r="BJ85" s="42">
        <v>5068</v>
      </c>
      <c r="BK85" s="42"/>
      <c r="BL85" s="42"/>
      <c r="BM85" s="15">
        <v>4970</v>
      </c>
    </row>
    <row r="86" spans="1:65" outlineLevel="5">
      <c r="A86" s="22">
        <f t="shared" si="6"/>
        <v>3</v>
      </c>
      <c r="B86" s="9">
        <f t="shared" ref="B86:B149" si="45">B85+1</f>
        <v>44987</v>
      </c>
      <c r="C86" s="51">
        <v>324713</v>
      </c>
      <c r="D86" s="64">
        <f t="shared" si="35"/>
        <v>32.299999999999997</v>
      </c>
      <c r="E86" s="12">
        <v>37</v>
      </c>
      <c r="F86" s="12">
        <v>32</v>
      </c>
      <c r="G86" s="12">
        <v>34</v>
      </c>
      <c r="H86" s="12">
        <v>28</v>
      </c>
      <c r="I86" s="12">
        <v>36</v>
      </c>
      <c r="J86" s="12">
        <v>31</v>
      </c>
      <c r="K86" s="12">
        <v>33</v>
      </c>
      <c r="L86" s="12">
        <v>27</v>
      </c>
      <c r="M86" s="74">
        <f t="shared" si="36"/>
        <v>7.1</v>
      </c>
      <c r="N86" s="83">
        <v>7.22</v>
      </c>
      <c r="O86" s="83">
        <v>7.21</v>
      </c>
      <c r="P86" s="83">
        <v>7.07</v>
      </c>
      <c r="Q86" s="83">
        <v>7.17</v>
      </c>
      <c r="R86" s="83">
        <v>7.1</v>
      </c>
      <c r="S86" s="83">
        <v>7.12</v>
      </c>
      <c r="T86" s="83"/>
      <c r="U86" s="83"/>
      <c r="V86" s="5">
        <f t="shared" si="37"/>
        <v>227.1</v>
      </c>
      <c r="W86" s="41">
        <v>198.5</v>
      </c>
      <c r="X86" s="41">
        <v>420.1</v>
      </c>
      <c r="Y86" s="41">
        <v>121</v>
      </c>
      <c r="Z86" s="41">
        <v>235.4</v>
      </c>
      <c r="AA86" s="41">
        <v>161.6</v>
      </c>
      <c r="AB86" s="41">
        <v>226.2</v>
      </c>
      <c r="AC86" s="41"/>
      <c r="AD86" s="41"/>
      <c r="AE86" s="5">
        <f t="shared" si="38"/>
        <v>5591.7</v>
      </c>
      <c r="AF86" s="41">
        <v>5210</v>
      </c>
      <c r="AG86" s="41">
        <v>4960</v>
      </c>
      <c r="AH86" s="41">
        <v>5710</v>
      </c>
      <c r="AI86" s="41">
        <v>6130</v>
      </c>
      <c r="AJ86" s="41">
        <v>5900</v>
      </c>
      <c r="AK86" s="41">
        <v>5640</v>
      </c>
      <c r="AL86" s="41"/>
      <c r="AM86" s="41"/>
      <c r="AN86" s="41">
        <v>26.048334421946439</v>
      </c>
      <c r="AO86" s="41">
        <v>1531</v>
      </c>
      <c r="AP86" s="110">
        <v>2.5197126061397777</v>
      </c>
      <c r="AQ86" s="111">
        <v>1.9530142642817012</v>
      </c>
      <c r="AR86" s="126">
        <f t="shared" si="39"/>
        <v>77.509405617243658</v>
      </c>
      <c r="AS86" s="126">
        <f t="shared" si="40"/>
        <v>22.490594382756342</v>
      </c>
      <c r="AT86" s="127">
        <v>2010</v>
      </c>
      <c r="AU86" s="128">
        <v>2.2000000000000002</v>
      </c>
      <c r="AV86" s="129">
        <v>1.36</v>
      </c>
      <c r="AW86" s="126">
        <f t="shared" si="41"/>
        <v>61.818181818181813</v>
      </c>
      <c r="AX86" s="126">
        <f t="shared" si="42"/>
        <v>38.181818181818187</v>
      </c>
      <c r="AY86" s="64">
        <f t="shared" si="43"/>
        <v>53.020742455201521</v>
      </c>
      <c r="AZ86" s="97">
        <v>79.180000000000007</v>
      </c>
      <c r="BA86" s="68"/>
      <c r="BB86" s="68"/>
      <c r="BC86" s="68"/>
      <c r="BD86" s="68"/>
      <c r="BE86" s="15"/>
      <c r="BF86" s="5">
        <f t="shared" si="44"/>
        <v>19889</v>
      </c>
      <c r="BG86" s="41">
        <v>10890</v>
      </c>
      <c r="BH86" s="42">
        <v>0</v>
      </c>
      <c r="BI86" s="42"/>
      <c r="BJ86" s="42">
        <v>4069</v>
      </c>
      <c r="BK86" s="42"/>
      <c r="BL86" s="42"/>
      <c r="BM86" s="15">
        <v>4930</v>
      </c>
    </row>
    <row r="87" spans="1:65" outlineLevel="5">
      <c r="A87" s="22">
        <f t="shared" si="6"/>
        <v>3</v>
      </c>
      <c r="B87" s="9">
        <f t="shared" si="45"/>
        <v>44988</v>
      </c>
      <c r="C87" s="51">
        <v>330190</v>
      </c>
      <c r="D87" s="64">
        <f t="shared" si="35"/>
        <v>32.299999999999997</v>
      </c>
      <c r="E87" s="12">
        <v>37</v>
      </c>
      <c r="F87" s="12">
        <v>32</v>
      </c>
      <c r="G87" s="12">
        <v>34</v>
      </c>
      <c r="H87" s="12">
        <v>28</v>
      </c>
      <c r="I87" s="12">
        <v>36</v>
      </c>
      <c r="J87" s="12">
        <v>31</v>
      </c>
      <c r="K87" s="12">
        <v>33</v>
      </c>
      <c r="L87" s="12">
        <v>27</v>
      </c>
      <c r="M87" s="74" t="str">
        <f t="shared" si="36"/>
        <v/>
      </c>
      <c r="N87" s="83"/>
      <c r="O87" s="83"/>
      <c r="P87" s="83"/>
      <c r="Q87" s="83"/>
      <c r="R87" s="83"/>
      <c r="S87" s="83"/>
      <c r="T87" s="83"/>
      <c r="U87" s="83"/>
      <c r="V87" s="5" t="str">
        <f t="shared" si="37"/>
        <v/>
      </c>
      <c r="W87" s="41"/>
      <c r="X87" s="41"/>
      <c r="Y87" s="41"/>
      <c r="Z87" s="41"/>
      <c r="AA87" s="41"/>
      <c r="AB87" s="41"/>
      <c r="AC87" s="41"/>
      <c r="AD87" s="41"/>
      <c r="AE87" s="5" t="str">
        <f t="shared" si="38"/>
        <v/>
      </c>
      <c r="AF87" s="41"/>
      <c r="AG87" s="41"/>
      <c r="AH87" s="41"/>
      <c r="AI87" s="41"/>
      <c r="AJ87" s="41"/>
      <c r="AK87" s="41"/>
      <c r="AL87" s="41"/>
      <c r="AM87" s="41"/>
      <c r="AN87" s="41">
        <v>27.018970189701896</v>
      </c>
      <c r="AO87" s="41">
        <v>1476</v>
      </c>
      <c r="AP87" s="110" t="s">
        <v>103</v>
      </c>
      <c r="AQ87" s="111"/>
      <c r="AR87" s="126" t="str">
        <f t="shared" si="39"/>
        <v/>
      </c>
      <c r="AS87" s="126" t="str">
        <f t="shared" si="40"/>
        <v/>
      </c>
      <c r="AT87" s="127">
        <v>1910</v>
      </c>
      <c r="AU87" s="128"/>
      <c r="AV87" s="129"/>
      <c r="AW87" s="126" t="str">
        <f t="shared" si="41"/>
        <v/>
      </c>
      <c r="AX87" s="126" t="str">
        <f t="shared" si="42"/>
        <v/>
      </c>
      <c r="AY87" s="64" t="str">
        <f t="shared" si="43"/>
        <v/>
      </c>
      <c r="AZ87" s="97">
        <v>79.28</v>
      </c>
      <c r="BA87" s="68"/>
      <c r="BB87" s="68"/>
      <c r="BC87" s="68"/>
      <c r="BD87" s="68"/>
      <c r="BE87" s="15"/>
      <c r="BF87" s="5">
        <f t="shared" si="44"/>
        <v>20384</v>
      </c>
      <c r="BG87" s="41">
        <v>10890</v>
      </c>
      <c r="BH87" s="42">
        <v>0</v>
      </c>
      <c r="BI87" s="42"/>
      <c r="BJ87" s="42">
        <v>4534</v>
      </c>
      <c r="BK87" s="42"/>
      <c r="BL87" s="42"/>
      <c r="BM87" s="15">
        <v>4960</v>
      </c>
    </row>
    <row r="88" spans="1:65" outlineLevel="5">
      <c r="A88" s="22">
        <f t="shared" si="6"/>
        <v>3</v>
      </c>
      <c r="B88" s="9">
        <f t="shared" si="45"/>
        <v>44989</v>
      </c>
      <c r="C88" s="51">
        <v>310431</v>
      </c>
      <c r="D88" s="64">
        <f t="shared" si="35"/>
        <v>32.5</v>
      </c>
      <c r="E88" s="12">
        <v>37</v>
      </c>
      <c r="F88" s="12">
        <v>32</v>
      </c>
      <c r="G88" s="12">
        <v>34</v>
      </c>
      <c r="H88" s="12">
        <v>29</v>
      </c>
      <c r="I88" s="12">
        <v>36</v>
      </c>
      <c r="J88" s="12">
        <v>31</v>
      </c>
      <c r="K88" s="12">
        <v>33</v>
      </c>
      <c r="L88" s="12">
        <v>28</v>
      </c>
      <c r="M88" s="74" t="str">
        <f t="shared" si="36"/>
        <v/>
      </c>
      <c r="N88" s="83"/>
      <c r="O88" s="83"/>
      <c r="P88" s="83"/>
      <c r="Q88" s="83"/>
      <c r="R88" s="83"/>
      <c r="S88" s="83"/>
      <c r="T88" s="83"/>
      <c r="U88" s="83"/>
      <c r="V88" s="5" t="str">
        <f t="shared" si="37"/>
        <v/>
      </c>
      <c r="W88" s="41"/>
      <c r="X88" s="41"/>
      <c r="Y88" s="41"/>
      <c r="Z88" s="41"/>
      <c r="AA88" s="41"/>
      <c r="AB88" s="41"/>
      <c r="AC88" s="41"/>
      <c r="AD88" s="41"/>
      <c r="AE88" s="5" t="str">
        <f t="shared" si="38"/>
        <v/>
      </c>
      <c r="AF88" s="41"/>
      <c r="AG88" s="41"/>
      <c r="AH88" s="41"/>
      <c r="AI88" s="41"/>
      <c r="AJ88" s="41"/>
      <c r="AK88" s="41"/>
      <c r="AL88" s="41"/>
      <c r="AM88" s="41"/>
      <c r="AN88" s="41">
        <v>28.064743138634764</v>
      </c>
      <c r="AO88" s="41">
        <v>1421</v>
      </c>
      <c r="AP88" s="110" t="s">
        <v>103</v>
      </c>
      <c r="AQ88" s="111"/>
      <c r="AR88" s="126" t="str">
        <f t="shared" si="39"/>
        <v/>
      </c>
      <c r="AS88" s="126" t="str">
        <f t="shared" si="40"/>
        <v/>
      </c>
      <c r="AT88" s="127">
        <v>1910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/>
      <c r="BA88" s="68"/>
      <c r="BB88" s="68"/>
      <c r="BC88" s="68"/>
      <c r="BD88" s="68"/>
      <c r="BE88" s="15"/>
      <c r="BF88" s="5">
        <f t="shared" si="44"/>
        <v>19459</v>
      </c>
      <c r="BG88" s="41">
        <v>10950</v>
      </c>
      <c r="BH88" s="42">
        <v>0</v>
      </c>
      <c r="BI88" s="42"/>
      <c r="BJ88" s="42">
        <v>3609</v>
      </c>
      <c r="BK88" s="42"/>
      <c r="BL88" s="42"/>
      <c r="BM88" s="15">
        <v>4900</v>
      </c>
    </row>
    <row r="89" spans="1:65" outlineLevel="5">
      <c r="A89" s="22">
        <f t="shared" si="6"/>
        <v>3</v>
      </c>
      <c r="B89" s="9">
        <f t="shared" si="45"/>
        <v>44990</v>
      </c>
      <c r="C89" s="51">
        <v>307771</v>
      </c>
      <c r="D89" s="64">
        <f t="shared" si="35"/>
        <v>32.5</v>
      </c>
      <c r="E89" s="12">
        <v>37</v>
      </c>
      <c r="F89" s="12">
        <v>32</v>
      </c>
      <c r="G89" s="12">
        <v>34</v>
      </c>
      <c r="H89" s="12">
        <v>29</v>
      </c>
      <c r="I89" s="12">
        <v>36</v>
      </c>
      <c r="J89" s="12">
        <v>31</v>
      </c>
      <c r="K89" s="12">
        <v>33</v>
      </c>
      <c r="L89" s="12">
        <v>28</v>
      </c>
      <c r="M89" s="74" t="str">
        <f t="shared" si="36"/>
        <v/>
      </c>
      <c r="N89" s="83"/>
      <c r="O89" s="83"/>
      <c r="P89" s="83"/>
      <c r="Q89" s="83"/>
      <c r="R89" s="83"/>
      <c r="S89" s="83"/>
      <c r="T89" s="83"/>
      <c r="U89" s="83"/>
      <c r="V89" s="5" t="str">
        <f t="shared" si="37"/>
        <v/>
      </c>
      <c r="W89" s="41"/>
      <c r="X89" s="41"/>
      <c r="Y89" s="41"/>
      <c r="Z89" s="41"/>
      <c r="AA89" s="41"/>
      <c r="AB89" s="41"/>
      <c r="AC89" s="41"/>
      <c r="AD89" s="41"/>
      <c r="AE89" s="5" t="str">
        <f t="shared" si="38"/>
        <v/>
      </c>
      <c r="AF89" s="41"/>
      <c r="AG89" s="41"/>
      <c r="AH89" s="41"/>
      <c r="AI89" s="41"/>
      <c r="AJ89" s="41"/>
      <c r="AK89" s="41"/>
      <c r="AL89" s="41"/>
      <c r="AM89" s="41"/>
      <c r="AN89" s="41">
        <v>27.541436464088399</v>
      </c>
      <c r="AO89" s="41">
        <v>1448</v>
      </c>
      <c r="AP89" s="110" t="s">
        <v>103</v>
      </c>
      <c r="AQ89" s="111"/>
      <c r="AR89" s="126" t="str">
        <f t="shared" si="39"/>
        <v/>
      </c>
      <c r="AS89" s="126" t="str">
        <f t="shared" si="40"/>
        <v/>
      </c>
      <c r="AT89" s="127">
        <v>1910</v>
      </c>
      <c r="AU89" s="128"/>
      <c r="AV89" s="129"/>
      <c r="AW89" s="126" t="str">
        <f t="shared" si="41"/>
        <v/>
      </c>
      <c r="AX89" s="126" t="str">
        <f t="shared" si="42"/>
        <v/>
      </c>
      <c r="AY89" s="64" t="str">
        <f t="shared" si="43"/>
        <v/>
      </c>
      <c r="AZ89" s="97"/>
      <c r="BA89" s="68"/>
      <c r="BB89" s="68"/>
      <c r="BC89" s="68"/>
      <c r="BD89" s="68"/>
      <c r="BE89" s="15"/>
      <c r="BF89" s="5">
        <f t="shared" si="44"/>
        <v>18940</v>
      </c>
      <c r="BG89" s="41">
        <v>10940</v>
      </c>
      <c r="BH89" s="42">
        <v>0</v>
      </c>
      <c r="BI89" s="42"/>
      <c r="BJ89" s="42">
        <v>3010</v>
      </c>
      <c r="BK89" s="42"/>
      <c r="BL89" s="42"/>
      <c r="BM89" s="15">
        <v>4990</v>
      </c>
    </row>
    <row r="90" spans="1:65" outlineLevel="5">
      <c r="A90" s="22">
        <f t="shared" si="6"/>
        <v>3</v>
      </c>
      <c r="B90" s="9">
        <f t="shared" si="45"/>
        <v>44991</v>
      </c>
      <c r="C90" s="51">
        <v>318403</v>
      </c>
      <c r="D90" s="64">
        <f t="shared" si="35"/>
        <v>32.5</v>
      </c>
      <c r="E90" s="12">
        <v>37</v>
      </c>
      <c r="F90" s="12">
        <v>32</v>
      </c>
      <c r="G90" s="12">
        <v>34</v>
      </c>
      <c r="H90" s="12">
        <v>29</v>
      </c>
      <c r="I90" s="12">
        <v>36</v>
      </c>
      <c r="J90" s="12">
        <v>31</v>
      </c>
      <c r="K90" s="12">
        <v>33</v>
      </c>
      <c r="L90" s="12">
        <v>28</v>
      </c>
      <c r="M90" s="74" t="str">
        <f t="shared" si="36"/>
        <v/>
      </c>
      <c r="N90" s="83"/>
      <c r="O90" s="83"/>
      <c r="P90" s="83"/>
      <c r="Q90" s="83"/>
      <c r="R90" s="83"/>
      <c r="S90" s="83"/>
      <c r="T90" s="83"/>
      <c r="U90" s="83"/>
      <c r="V90" s="5" t="str">
        <f t="shared" si="37"/>
        <v/>
      </c>
      <c r="W90" s="41"/>
      <c r="X90" s="41"/>
      <c r="Y90" s="41"/>
      <c r="Z90" s="41"/>
      <c r="AA90" s="41"/>
      <c r="AB90" s="41"/>
      <c r="AC90" s="41"/>
      <c r="AD90" s="41"/>
      <c r="AE90" s="5" t="str">
        <f t="shared" si="38"/>
        <v/>
      </c>
      <c r="AF90" s="41"/>
      <c r="AG90" s="41"/>
      <c r="AH90" s="41"/>
      <c r="AI90" s="41"/>
      <c r="AJ90" s="41"/>
      <c r="AK90" s="41"/>
      <c r="AL90" s="41"/>
      <c r="AM90" s="41"/>
      <c r="AN90" s="41">
        <v>27.713690062543431</v>
      </c>
      <c r="AO90" s="41">
        <v>1439</v>
      </c>
      <c r="AP90" s="110" t="s">
        <v>103</v>
      </c>
      <c r="AQ90" s="111"/>
      <c r="AR90" s="126" t="str">
        <f t="shared" si="39"/>
        <v/>
      </c>
      <c r="AS90" s="126" t="str">
        <f t="shared" si="40"/>
        <v/>
      </c>
      <c r="AT90" s="127">
        <v>1910</v>
      </c>
      <c r="AU90" s="128"/>
      <c r="AV90" s="129"/>
      <c r="AW90" s="126" t="str">
        <f t="shared" si="41"/>
        <v/>
      </c>
      <c r="AX90" s="126" t="str">
        <f t="shared" si="42"/>
        <v/>
      </c>
      <c r="AY90" s="64" t="str">
        <f t="shared" si="43"/>
        <v/>
      </c>
      <c r="AZ90" s="97">
        <v>79.09</v>
      </c>
      <c r="BA90" s="68"/>
      <c r="BB90" s="68"/>
      <c r="BC90" s="68"/>
      <c r="BD90" s="68"/>
      <c r="BE90" s="15"/>
      <c r="BF90" s="5">
        <f t="shared" si="44"/>
        <v>18060</v>
      </c>
      <c r="BG90" s="41">
        <v>10950</v>
      </c>
      <c r="BH90" s="42">
        <v>0</v>
      </c>
      <c r="BI90" s="42"/>
      <c r="BJ90" s="42">
        <v>3420</v>
      </c>
      <c r="BK90" s="42"/>
      <c r="BL90" s="42"/>
      <c r="BM90" s="15">
        <v>3690</v>
      </c>
    </row>
    <row r="91" spans="1:65" outlineLevel="5">
      <c r="A91" s="22">
        <f t="shared" ref="A91:A162" si="46">MONTH(B91)</f>
        <v>3</v>
      </c>
      <c r="B91" s="9">
        <f t="shared" si="45"/>
        <v>44992</v>
      </c>
      <c r="C91" s="51">
        <v>330082</v>
      </c>
      <c r="D91" s="64">
        <f t="shared" si="35"/>
        <v>32.799999999999997</v>
      </c>
      <c r="E91" s="12">
        <v>37</v>
      </c>
      <c r="F91" s="12">
        <v>32</v>
      </c>
      <c r="G91" s="12">
        <v>35</v>
      </c>
      <c r="H91" s="12">
        <v>29</v>
      </c>
      <c r="I91" s="12">
        <v>36</v>
      </c>
      <c r="J91" s="12">
        <v>31</v>
      </c>
      <c r="K91" s="12">
        <v>34</v>
      </c>
      <c r="L91" s="12">
        <v>28</v>
      </c>
      <c r="M91" s="74" t="str">
        <f t="shared" si="36"/>
        <v/>
      </c>
      <c r="N91" s="83"/>
      <c r="O91" s="83"/>
      <c r="P91" s="83"/>
      <c r="Q91" s="83"/>
      <c r="R91" s="83"/>
      <c r="S91" s="83"/>
      <c r="T91" s="83"/>
      <c r="U91" s="83"/>
      <c r="V91" s="5" t="str">
        <f t="shared" si="37"/>
        <v/>
      </c>
      <c r="W91" s="41"/>
      <c r="X91" s="41"/>
      <c r="Y91" s="41"/>
      <c r="Z91" s="41"/>
      <c r="AA91" s="41"/>
      <c r="AB91" s="41"/>
      <c r="AC91" s="41"/>
      <c r="AD91" s="41"/>
      <c r="AE91" s="5" t="str">
        <f t="shared" si="38"/>
        <v/>
      </c>
      <c r="AF91" s="41"/>
      <c r="AG91" s="41"/>
      <c r="AH91" s="41"/>
      <c r="AI91" s="41"/>
      <c r="AJ91" s="41"/>
      <c r="AK91" s="41"/>
      <c r="AL91" s="41"/>
      <c r="AM91" s="41"/>
      <c r="AN91" s="41">
        <v>27.966339410939693</v>
      </c>
      <c r="AO91" s="41">
        <v>1426</v>
      </c>
      <c r="AP91" s="110" t="s">
        <v>103</v>
      </c>
      <c r="AQ91" s="111"/>
      <c r="AR91" s="126" t="str">
        <f t="shared" si="39"/>
        <v/>
      </c>
      <c r="AS91" s="126" t="str">
        <f t="shared" si="40"/>
        <v/>
      </c>
      <c r="AT91" s="127">
        <v>1910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79.34</v>
      </c>
      <c r="BA91" s="68"/>
      <c r="BB91" s="68"/>
      <c r="BC91" s="68"/>
      <c r="BD91" s="68"/>
      <c r="BE91" s="15"/>
      <c r="BF91" s="5">
        <f t="shared" si="44"/>
        <v>19503</v>
      </c>
      <c r="BG91" s="41">
        <v>10980</v>
      </c>
      <c r="BH91" s="42">
        <v>0</v>
      </c>
      <c r="BI91" s="42"/>
      <c r="BJ91" s="42">
        <v>3543</v>
      </c>
      <c r="BK91" s="42"/>
      <c r="BL91" s="42"/>
      <c r="BM91" s="15">
        <v>4980</v>
      </c>
    </row>
    <row r="92" spans="1:65" outlineLevel="5">
      <c r="A92" s="22">
        <f t="shared" si="46"/>
        <v>3</v>
      </c>
      <c r="B92" s="9">
        <f t="shared" si="45"/>
        <v>44993</v>
      </c>
      <c r="C92" s="51">
        <v>330476</v>
      </c>
      <c r="D92" s="64">
        <f t="shared" si="35"/>
        <v>32.799999999999997</v>
      </c>
      <c r="E92" s="12">
        <v>37</v>
      </c>
      <c r="F92" s="12">
        <v>32</v>
      </c>
      <c r="G92" s="12">
        <v>35</v>
      </c>
      <c r="H92" s="12">
        <v>29</v>
      </c>
      <c r="I92" s="12">
        <v>36</v>
      </c>
      <c r="J92" s="12">
        <v>31</v>
      </c>
      <c r="K92" s="12">
        <v>34</v>
      </c>
      <c r="L92" s="12">
        <v>28</v>
      </c>
      <c r="M92" s="74" t="str">
        <f t="shared" si="36"/>
        <v/>
      </c>
      <c r="N92" s="83"/>
      <c r="O92" s="83"/>
      <c r="P92" s="83"/>
      <c r="Q92" s="83"/>
      <c r="R92" s="83"/>
      <c r="S92" s="83"/>
      <c r="T92" s="83"/>
      <c r="U92" s="83"/>
      <c r="V92" s="5" t="str">
        <f t="shared" si="37"/>
        <v/>
      </c>
      <c r="W92" s="41"/>
      <c r="X92" s="41"/>
      <c r="Y92" s="41"/>
      <c r="Z92" s="41"/>
      <c r="AA92" s="41"/>
      <c r="AB92" s="41"/>
      <c r="AC92" s="41"/>
      <c r="AD92" s="41"/>
      <c r="AE92" s="5" t="str">
        <f t="shared" si="38"/>
        <v/>
      </c>
      <c r="AF92" s="41"/>
      <c r="AG92" s="41"/>
      <c r="AH92" s="41"/>
      <c r="AI92" s="41"/>
      <c r="AJ92" s="41"/>
      <c r="AK92" s="41"/>
      <c r="AL92" s="41"/>
      <c r="AM92" s="41"/>
      <c r="AN92" s="41">
        <v>28.608321377331421</v>
      </c>
      <c r="AO92" s="41">
        <v>1394</v>
      </c>
      <c r="AP92" s="110" t="s">
        <v>103</v>
      </c>
      <c r="AQ92" s="111"/>
      <c r="AR92" s="126" t="str">
        <f t="shared" si="39"/>
        <v/>
      </c>
      <c r="AS92" s="126" t="str">
        <f t="shared" si="40"/>
        <v/>
      </c>
      <c r="AT92" s="127">
        <v>1870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79.81</v>
      </c>
      <c r="BA92" s="68"/>
      <c r="BB92" s="68"/>
      <c r="BC92" s="68"/>
      <c r="BD92" s="68"/>
      <c r="BE92" s="15"/>
      <c r="BF92" s="5">
        <f t="shared" si="44"/>
        <v>19525</v>
      </c>
      <c r="BG92" s="41">
        <v>10640</v>
      </c>
      <c r="BH92" s="42">
        <v>0</v>
      </c>
      <c r="BI92" s="42"/>
      <c r="BJ92" s="42">
        <v>3715</v>
      </c>
      <c r="BK92" s="42"/>
      <c r="BL92" s="42"/>
      <c r="BM92" s="15">
        <v>5170</v>
      </c>
    </row>
    <row r="93" spans="1:65" outlineLevel="5">
      <c r="A93" s="22">
        <f t="shared" si="46"/>
        <v>3</v>
      </c>
      <c r="B93" s="9">
        <f t="shared" si="45"/>
        <v>44994</v>
      </c>
      <c r="C93" s="51">
        <v>344407</v>
      </c>
      <c r="D93" s="64">
        <f t="shared" si="35"/>
        <v>33</v>
      </c>
      <c r="E93" s="12">
        <v>37</v>
      </c>
      <c r="F93" s="12">
        <v>32</v>
      </c>
      <c r="G93" s="12">
        <v>36</v>
      </c>
      <c r="H93" s="12">
        <v>29</v>
      </c>
      <c r="I93" s="12">
        <v>36</v>
      </c>
      <c r="J93" s="12">
        <v>31</v>
      </c>
      <c r="K93" s="12">
        <v>35</v>
      </c>
      <c r="L93" s="12">
        <v>28</v>
      </c>
      <c r="M93" s="74">
        <f t="shared" si="36"/>
        <v>7.3</v>
      </c>
      <c r="N93" s="83">
        <v>7.38</v>
      </c>
      <c r="O93" s="83">
        <v>7.21</v>
      </c>
      <c r="P93" s="83">
        <v>7.29</v>
      </c>
      <c r="Q93" s="83">
        <v>7.28</v>
      </c>
      <c r="R93" s="83">
        <v>7.32</v>
      </c>
      <c r="S93" s="83">
        <v>7.22</v>
      </c>
      <c r="T93" s="83"/>
      <c r="U93" s="83"/>
      <c r="V93" s="5">
        <f t="shared" si="37"/>
        <v>289</v>
      </c>
      <c r="W93" s="41">
        <v>144.1</v>
      </c>
      <c r="X93" s="41">
        <v>270.2</v>
      </c>
      <c r="Y93" s="41">
        <v>214.1</v>
      </c>
      <c r="Z93" s="41">
        <v>300.39999999999998</v>
      </c>
      <c r="AA93" s="41">
        <v>336</v>
      </c>
      <c r="AB93" s="41">
        <v>469.2</v>
      </c>
      <c r="AC93" s="41"/>
      <c r="AD93" s="41"/>
      <c r="AE93" s="5">
        <f t="shared" si="38"/>
        <v>6131.7</v>
      </c>
      <c r="AF93" s="41">
        <v>5990</v>
      </c>
      <c r="AG93" s="41">
        <v>6240</v>
      </c>
      <c r="AH93" s="41">
        <v>6210</v>
      </c>
      <c r="AI93" s="41">
        <v>6240</v>
      </c>
      <c r="AJ93" s="41">
        <v>6110</v>
      </c>
      <c r="AK93" s="41">
        <v>6000</v>
      </c>
      <c r="AL93" s="41"/>
      <c r="AM93" s="41"/>
      <c r="AN93" s="41">
        <v>27.221843003412971</v>
      </c>
      <c r="AO93" s="41">
        <v>1465</v>
      </c>
      <c r="AP93" s="110">
        <v>2.796109215017065</v>
      </c>
      <c r="AQ93" s="111">
        <v>2.3058071697981344</v>
      </c>
      <c r="AR93" s="126">
        <f t="shared" si="39"/>
        <v>82.464846416382258</v>
      </c>
      <c r="AS93" s="126">
        <f t="shared" si="40"/>
        <v>17.535153583617742</v>
      </c>
      <c r="AT93" s="127">
        <v>1890</v>
      </c>
      <c r="AU93" s="128">
        <v>2.0299999999999998</v>
      </c>
      <c r="AV93" s="129">
        <v>1.4</v>
      </c>
      <c r="AW93" s="126">
        <f t="shared" si="41"/>
        <v>68.965517241379317</v>
      </c>
      <c r="AX93" s="126">
        <f t="shared" si="42"/>
        <v>31.034482758620683</v>
      </c>
      <c r="AY93" s="64">
        <f t="shared" si="43"/>
        <v>52.747128434772783</v>
      </c>
      <c r="AZ93" s="97">
        <v>79.2</v>
      </c>
      <c r="BA93" s="68"/>
      <c r="BB93" s="68"/>
      <c r="BC93" s="68"/>
      <c r="BD93" s="68"/>
      <c r="BE93" s="15"/>
      <c r="BF93" s="5">
        <f t="shared" si="44"/>
        <v>19907</v>
      </c>
      <c r="BG93" s="41">
        <v>11050</v>
      </c>
      <c r="BH93" s="42">
        <v>0</v>
      </c>
      <c r="BI93" s="42"/>
      <c r="BJ93" s="42">
        <v>6547</v>
      </c>
      <c r="BK93" s="42"/>
      <c r="BL93" s="42"/>
      <c r="BM93" s="15">
        <v>2310</v>
      </c>
    </row>
    <row r="94" spans="1:65" outlineLevel="5">
      <c r="A94" s="22">
        <f t="shared" si="46"/>
        <v>3</v>
      </c>
      <c r="B94" s="9">
        <f t="shared" si="45"/>
        <v>44995</v>
      </c>
      <c r="C94" s="51">
        <v>344374</v>
      </c>
      <c r="D94" s="64">
        <f t="shared" si="35"/>
        <v>33.299999999999997</v>
      </c>
      <c r="E94" s="12">
        <v>37</v>
      </c>
      <c r="F94" s="12">
        <v>32</v>
      </c>
      <c r="G94" s="12">
        <v>36</v>
      </c>
      <c r="H94" s="12">
        <v>30</v>
      </c>
      <c r="I94" s="12">
        <v>36</v>
      </c>
      <c r="J94" s="12">
        <v>31</v>
      </c>
      <c r="K94" s="12">
        <v>35</v>
      </c>
      <c r="L94" s="12">
        <v>29</v>
      </c>
      <c r="M94" s="74" t="str">
        <f t="shared" si="36"/>
        <v/>
      </c>
      <c r="N94" s="83"/>
      <c r="O94" s="83"/>
      <c r="P94" s="83"/>
      <c r="Q94" s="83"/>
      <c r="R94" s="83"/>
      <c r="S94" s="83"/>
      <c r="T94" s="83"/>
      <c r="U94" s="83"/>
      <c r="V94" s="5" t="str">
        <f t="shared" si="37"/>
        <v/>
      </c>
      <c r="W94" s="41"/>
      <c r="X94" s="41"/>
      <c r="Y94" s="41"/>
      <c r="Z94" s="41"/>
      <c r="AA94" s="41"/>
      <c r="AB94" s="41"/>
      <c r="AC94" s="41"/>
      <c r="AD94" s="41"/>
      <c r="AE94" s="5" t="str">
        <f t="shared" si="38"/>
        <v/>
      </c>
      <c r="AF94" s="41"/>
      <c r="AG94" s="41"/>
      <c r="AH94" s="41"/>
      <c r="AI94" s="41"/>
      <c r="AJ94" s="41"/>
      <c r="AK94" s="41"/>
      <c r="AL94" s="41"/>
      <c r="AM94" s="41"/>
      <c r="AN94" s="41">
        <v>24.770186335403725</v>
      </c>
      <c r="AO94" s="41">
        <v>1610</v>
      </c>
      <c r="AP94" s="110" t="s">
        <v>103</v>
      </c>
      <c r="AQ94" s="111"/>
      <c r="AR94" s="126" t="str">
        <f t="shared" si="39"/>
        <v/>
      </c>
      <c r="AS94" s="126" t="str">
        <f t="shared" si="40"/>
        <v/>
      </c>
      <c r="AT94" s="127">
        <v>1930</v>
      </c>
      <c r="AU94" s="128"/>
      <c r="AV94" s="129"/>
      <c r="AW94" s="126" t="str">
        <f t="shared" si="41"/>
        <v/>
      </c>
      <c r="AX94" s="126" t="str">
        <f t="shared" si="42"/>
        <v/>
      </c>
      <c r="AY94" s="64" t="str">
        <f t="shared" si="43"/>
        <v/>
      </c>
      <c r="AZ94" s="97">
        <v>79.58</v>
      </c>
      <c r="BA94" s="68"/>
      <c r="BB94" s="68"/>
      <c r="BC94" s="68"/>
      <c r="BD94" s="68"/>
      <c r="BE94" s="15"/>
      <c r="BF94" s="5">
        <f t="shared" si="44"/>
        <v>19455</v>
      </c>
      <c r="BG94" s="41">
        <v>11020</v>
      </c>
      <c r="BH94" s="42">
        <v>0</v>
      </c>
      <c r="BI94" s="42"/>
      <c r="BJ94" s="42">
        <v>6369</v>
      </c>
      <c r="BK94" s="42"/>
      <c r="BL94" s="42"/>
      <c r="BM94" s="15">
        <v>2066</v>
      </c>
    </row>
    <row r="95" spans="1:65" outlineLevel="5">
      <c r="A95" s="22">
        <f t="shared" si="46"/>
        <v>3</v>
      </c>
      <c r="B95" s="9">
        <f t="shared" si="45"/>
        <v>44996</v>
      </c>
      <c r="C95" s="51">
        <v>326610</v>
      </c>
      <c r="D95" s="64">
        <f t="shared" si="35"/>
        <v>33.799999999999997</v>
      </c>
      <c r="E95" s="12">
        <v>37</v>
      </c>
      <c r="F95" s="12">
        <v>32</v>
      </c>
      <c r="G95" s="12">
        <v>37</v>
      </c>
      <c r="H95" s="12">
        <v>31</v>
      </c>
      <c r="I95" s="12">
        <v>36</v>
      </c>
      <c r="J95" s="12">
        <v>31</v>
      </c>
      <c r="K95" s="12">
        <v>36</v>
      </c>
      <c r="L95" s="12">
        <v>30</v>
      </c>
      <c r="M95" s="74" t="str">
        <f t="shared" si="36"/>
        <v/>
      </c>
      <c r="N95" s="83"/>
      <c r="O95" s="83"/>
      <c r="P95" s="83"/>
      <c r="Q95" s="83"/>
      <c r="R95" s="83"/>
      <c r="S95" s="83"/>
      <c r="T95" s="83"/>
      <c r="U95" s="83"/>
      <c r="V95" s="5" t="str">
        <f t="shared" si="37"/>
        <v/>
      </c>
      <c r="W95" s="41"/>
      <c r="X95" s="41"/>
      <c r="Y95" s="41"/>
      <c r="Z95" s="41"/>
      <c r="AA95" s="41"/>
      <c r="AB95" s="41"/>
      <c r="AC95" s="41"/>
      <c r="AD95" s="41"/>
      <c r="AE95" s="5" t="str">
        <f t="shared" si="38"/>
        <v/>
      </c>
      <c r="AF95" s="41"/>
      <c r="AG95" s="41"/>
      <c r="AH95" s="41"/>
      <c r="AI95" s="41"/>
      <c r="AJ95" s="41"/>
      <c r="AK95" s="41"/>
      <c r="AL95" s="41"/>
      <c r="AM95" s="41"/>
      <c r="AN95" s="41">
        <v>22.919540229885058</v>
      </c>
      <c r="AO95" s="41">
        <v>1740</v>
      </c>
      <c r="AP95" s="110" t="s">
        <v>103</v>
      </c>
      <c r="AQ95" s="111"/>
      <c r="AR95" s="126" t="str">
        <f t="shared" si="39"/>
        <v/>
      </c>
      <c r="AS95" s="126" t="str">
        <f t="shared" si="40"/>
        <v/>
      </c>
      <c r="AT95" s="127">
        <v>1930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/>
      <c r="BA95" s="68"/>
      <c r="BB95" s="68"/>
      <c r="BC95" s="68"/>
      <c r="BD95" s="68"/>
      <c r="BE95" s="15"/>
      <c r="BF95" s="5">
        <f t="shared" si="44"/>
        <v>18460</v>
      </c>
      <c r="BG95" s="41">
        <v>11020</v>
      </c>
      <c r="BH95" s="42">
        <v>0</v>
      </c>
      <c r="BI95" s="42"/>
      <c r="BJ95" s="42">
        <v>3110</v>
      </c>
      <c r="BK95" s="42"/>
      <c r="BL95" s="42"/>
      <c r="BM95" s="15">
        <v>4330</v>
      </c>
    </row>
    <row r="96" spans="1:65" outlineLevel="5">
      <c r="A96" s="22">
        <f t="shared" si="46"/>
        <v>3</v>
      </c>
      <c r="B96" s="9">
        <f t="shared" si="45"/>
        <v>44997</v>
      </c>
      <c r="C96" s="51">
        <v>334761</v>
      </c>
      <c r="D96" s="64">
        <f t="shared" si="35"/>
        <v>33.5</v>
      </c>
      <c r="E96" s="12">
        <v>37</v>
      </c>
      <c r="F96" s="12">
        <v>32</v>
      </c>
      <c r="G96" s="12">
        <v>36</v>
      </c>
      <c r="H96" s="12">
        <v>31</v>
      </c>
      <c r="I96" s="12">
        <v>36</v>
      </c>
      <c r="J96" s="12">
        <v>31</v>
      </c>
      <c r="K96" s="12">
        <v>35</v>
      </c>
      <c r="L96" s="12">
        <v>30</v>
      </c>
      <c r="M96" s="74" t="str">
        <f t="shared" si="36"/>
        <v/>
      </c>
      <c r="N96" s="83"/>
      <c r="O96" s="83"/>
      <c r="P96" s="83"/>
      <c r="Q96" s="83"/>
      <c r="R96" s="83"/>
      <c r="S96" s="83"/>
      <c r="T96" s="83"/>
      <c r="U96" s="83"/>
      <c r="V96" s="5" t="str">
        <f t="shared" si="37"/>
        <v/>
      </c>
      <c r="W96" s="41"/>
      <c r="X96" s="41"/>
      <c r="Y96" s="41"/>
      <c r="Z96" s="41"/>
      <c r="AA96" s="41"/>
      <c r="AB96" s="41"/>
      <c r="AC96" s="41"/>
      <c r="AD96" s="41"/>
      <c r="AE96" s="5" t="str">
        <f t="shared" si="38"/>
        <v/>
      </c>
      <c r="AF96" s="41"/>
      <c r="AG96" s="41"/>
      <c r="AH96" s="41"/>
      <c r="AI96" s="41"/>
      <c r="AJ96" s="41"/>
      <c r="AK96" s="41"/>
      <c r="AL96" s="41"/>
      <c r="AM96" s="41"/>
      <c r="AN96" s="41">
        <v>23.738095238095237</v>
      </c>
      <c r="AO96" s="41">
        <v>1680</v>
      </c>
      <c r="AP96" s="110" t="s">
        <v>103</v>
      </c>
      <c r="AQ96" s="111"/>
      <c r="AR96" s="126" t="str">
        <f t="shared" si="39"/>
        <v/>
      </c>
      <c r="AS96" s="126" t="str">
        <f t="shared" si="40"/>
        <v/>
      </c>
      <c r="AT96" s="127">
        <v>1930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/>
      <c r="BA96" s="68"/>
      <c r="BB96" s="68"/>
      <c r="BC96" s="68"/>
      <c r="BD96" s="68"/>
      <c r="BE96" s="15"/>
      <c r="BF96" s="5">
        <f t="shared" si="44"/>
        <v>18928</v>
      </c>
      <c r="BG96" s="41">
        <v>11010</v>
      </c>
      <c r="BH96" s="42">
        <v>0</v>
      </c>
      <c r="BI96" s="42"/>
      <c r="BJ96" s="42">
        <v>2988</v>
      </c>
      <c r="BK96" s="42"/>
      <c r="BL96" s="42"/>
      <c r="BM96" s="15">
        <v>4930</v>
      </c>
    </row>
    <row r="97" spans="1:65" outlineLevel="5">
      <c r="A97" s="22">
        <f t="shared" si="46"/>
        <v>3</v>
      </c>
      <c r="B97" s="9">
        <f t="shared" si="45"/>
        <v>44998</v>
      </c>
      <c r="C97" s="51">
        <v>342746</v>
      </c>
      <c r="D97" s="64">
        <f t="shared" si="35"/>
        <v>33.799999999999997</v>
      </c>
      <c r="E97" s="12">
        <v>37</v>
      </c>
      <c r="F97" s="12">
        <v>32</v>
      </c>
      <c r="G97" s="12">
        <v>37</v>
      </c>
      <c r="H97" s="12">
        <v>31</v>
      </c>
      <c r="I97" s="12">
        <v>36</v>
      </c>
      <c r="J97" s="12">
        <v>31</v>
      </c>
      <c r="K97" s="12">
        <v>36</v>
      </c>
      <c r="L97" s="12">
        <v>30</v>
      </c>
      <c r="M97" s="74" t="str">
        <f t="shared" si="36"/>
        <v/>
      </c>
      <c r="N97" s="83"/>
      <c r="O97" s="83"/>
      <c r="P97" s="83"/>
      <c r="Q97" s="83"/>
      <c r="R97" s="83"/>
      <c r="S97" s="83"/>
      <c r="T97" s="83"/>
      <c r="U97" s="83"/>
      <c r="V97" s="5" t="str">
        <f t="shared" si="37"/>
        <v/>
      </c>
      <c r="W97" s="41"/>
      <c r="X97" s="41"/>
      <c r="Y97" s="41"/>
      <c r="Z97" s="41"/>
      <c r="AA97" s="41"/>
      <c r="AB97" s="41"/>
      <c r="AC97" s="41"/>
      <c r="AD97" s="41"/>
      <c r="AE97" s="5" t="str">
        <f t="shared" si="38"/>
        <v/>
      </c>
      <c r="AF97" s="41"/>
      <c r="AG97" s="41"/>
      <c r="AH97" s="41"/>
      <c r="AI97" s="41"/>
      <c r="AJ97" s="41"/>
      <c r="AK97" s="41"/>
      <c r="AL97" s="41"/>
      <c r="AM97" s="41"/>
      <c r="AN97" s="41">
        <v>24.169696969696968</v>
      </c>
      <c r="AO97" s="41">
        <v>1650</v>
      </c>
      <c r="AP97" s="110" t="s">
        <v>103</v>
      </c>
      <c r="AQ97" s="111"/>
      <c r="AR97" s="126" t="str">
        <f t="shared" si="39"/>
        <v/>
      </c>
      <c r="AS97" s="126" t="str">
        <f t="shared" si="40"/>
        <v/>
      </c>
      <c r="AT97" s="127">
        <v>1930</v>
      </c>
      <c r="AU97" s="128"/>
      <c r="AV97" s="129"/>
      <c r="AW97" s="126" t="str">
        <f t="shared" si="41"/>
        <v/>
      </c>
      <c r="AX97" s="126" t="str">
        <f t="shared" si="42"/>
        <v/>
      </c>
      <c r="AY97" s="64" t="str">
        <f t="shared" si="43"/>
        <v/>
      </c>
      <c r="AZ97" s="97">
        <v>79.62</v>
      </c>
      <c r="BA97" s="68"/>
      <c r="BB97" s="68"/>
      <c r="BC97" s="68"/>
      <c r="BD97" s="68"/>
      <c r="BE97" s="15"/>
      <c r="BF97" s="5">
        <f t="shared" si="44"/>
        <v>20712</v>
      </c>
      <c r="BG97" s="41">
        <v>10960</v>
      </c>
      <c r="BH97" s="42">
        <v>0</v>
      </c>
      <c r="BI97" s="42"/>
      <c r="BJ97" s="42">
        <v>4702</v>
      </c>
      <c r="BK97" s="42"/>
      <c r="BL97" s="42"/>
      <c r="BM97" s="15">
        <v>5050</v>
      </c>
    </row>
    <row r="98" spans="1:65" outlineLevel="5">
      <c r="A98" s="22">
        <f t="shared" si="46"/>
        <v>3</v>
      </c>
      <c r="B98" s="9">
        <f t="shared" si="45"/>
        <v>44999</v>
      </c>
      <c r="C98" s="51">
        <v>333368</v>
      </c>
      <c r="D98" s="64">
        <f t="shared" si="35"/>
        <v>33.799999999999997</v>
      </c>
      <c r="E98" s="12">
        <v>37</v>
      </c>
      <c r="F98" s="12">
        <v>32</v>
      </c>
      <c r="G98" s="12">
        <v>37</v>
      </c>
      <c r="H98" s="12">
        <v>31</v>
      </c>
      <c r="I98" s="12">
        <v>36</v>
      </c>
      <c r="J98" s="12">
        <v>31</v>
      </c>
      <c r="K98" s="12">
        <v>36</v>
      </c>
      <c r="L98" s="12">
        <v>30</v>
      </c>
      <c r="M98" s="74" t="str">
        <f t="shared" si="36"/>
        <v/>
      </c>
      <c r="N98" s="83"/>
      <c r="O98" s="83"/>
      <c r="P98" s="83"/>
      <c r="Q98" s="83"/>
      <c r="R98" s="83"/>
      <c r="S98" s="83"/>
      <c r="T98" s="83"/>
      <c r="U98" s="83"/>
      <c r="V98" s="5" t="str">
        <f t="shared" si="37"/>
        <v/>
      </c>
      <c r="W98" s="41"/>
      <c r="X98" s="41"/>
      <c r="Y98" s="41"/>
      <c r="Z98" s="41"/>
      <c r="AA98" s="41"/>
      <c r="AB98" s="41"/>
      <c r="AC98" s="41"/>
      <c r="AD98" s="41"/>
      <c r="AE98" s="5" t="str">
        <f t="shared" si="38"/>
        <v/>
      </c>
      <c r="AF98" s="41"/>
      <c r="AG98" s="41"/>
      <c r="AH98" s="41"/>
      <c r="AI98" s="41"/>
      <c r="AJ98" s="41"/>
      <c r="AK98" s="41"/>
      <c r="AL98" s="41"/>
      <c r="AM98" s="41"/>
      <c r="AN98" s="41">
        <v>23.597633136094675</v>
      </c>
      <c r="AO98" s="41">
        <v>1690</v>
      </c>
      <c r="AP98" s="110" t="s">
        <v>103</v>
      </c>
      <c r="AQ98" s="111"/>
      <c r="AR98" s="126" t="str">
        <f t="shared" si="39"/>
        <v/>
      </c>
      <c r="AS98" s="126" t="str">
        <f t="shared" si="40"/>
        <v/>
      </c>
      <c r="AT98" s="127">
        <v>1930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79.81</v>
      </c>
      <c r="BA98" s="68"/>
      <c r="BB98" s="68"/>
      <c r="BC98" s="68"/>
      <c r="BD98" s="68"/>
      <c r="BE98" s="15"/>
      <c r="BF98" s="5">
        <f t="shared" si="44"/>
        <v>19559</v>
      </c>
      <c r="BG98" s="41">
        <v>10860</v>
      </c>
      <c r="BH98" s="42">
        <v>0</v>
      </c>
      <c r="BI98" s="42"/>
      <c r="BJ98" s="42">
        <v>3659</v>
      </c>
      <c r="BK98" s="42"/>
      <c r="BL98" s="42"/>
      <c r="BM98" s="15">
        <v>5040</v>
      </c>
    </row>
    <row r="99" spans="1:65" outlineLevel="5">
      <c r="A99" s="22">
        <f t="shared" si="46"/>
        <v>3</v>
      </c>
      <c r="B99" s="9">
        <f t="shared" si="45"/>
        <v>45000</v>
      </c>
      <c r="C99" s="51">
        <v>338575</v>
      </c>
      <c r="D99" s="64">
        <f t="shared" si="35"/>
        <v>33.799999999999997</v>
      </c>
      <c r="E99" s="12">
        <v>37</v>
      </c>
      <c r="F99" s="12">
        <v>32</v>
      </c>
      <c r="G99" s="12">
        <v>37</v>
      </c>
      <c r="H99" s="12">
        <v>31</v>
      </c>
      <c r="I99" s="12">
        <v>36</v>
      </c>
      <c r="J99" s="12">
        <v>31</v>
      </c>
      <c r="K99" s="12">
        <v>36</v>
      </c>
      <c r="L99" s="12">
        <v>30</v>
      </c>
      <c r="M99" s="74" t="str">
        <f t="shared" si="36"/>
        <v/>
      </c>
      <c r="N99" s="83"/>
      <c r="O99" s="83"/>
      <c r="P99" s="83"/>
      <c r="Q99" s="83"/>
      <c r="R99" s="83"/>
      <c r="S99" s="83"/>
      <c r="T99" s="83"/>
      <c r="U99" s="83"/>
      <c r="V99" s="5" t="str">
        <f t="shared" si="37"/>
        <v/>
      </c>
      <c r="W99" s="41"/>
      <c r="X99" s="41"/>
      <c r="Y99" s="41"/>
      <c r="Z99" s="41"/>
      <c r="AA99" s="41"/>
      <c r="AB99" s="41"/>
      <c r="AC99" s="41"/>
      <c r="AD99" s="41"/>
      <c r="AE99" s="5" t="str">
        <f t="shared" si="38"/>
        <v/>
      </c>
      <c r="AF99" s="41"/>
      <c r="AG99" s="41"/>
      <c r="AH99" s="41"/>
      <c r="AI99" s="41"/>
      <c r="AJ99" s="41"/>
      <c r="AK99" s="41"/>
      <c r="AL99" s="41"/>
      <c r="AM99" s="41"/>
      <c r="AN99" s="41">
        <v>23.052023121387283</v>
      </c>
      <c r="AO99" s="41">
        <v>1730</v>
      </c>
      <c r="AP99" s="110" t="s">
        <v>103</v>
      </c>
      <c r="AQ99" s="111"/>
      <c r="AR99" s="126" t="str">
        <f t="shared" si="39"/>
        <v/>
      </c>
      <c r="AS99" s="126" t="str">
        <f t="shared" si="40"/>
        <v/>
      </c>
      <c r="AT99" s="127">
        <v>1890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79.59</v>
      </c>
      <c r="BA99" s="68"/>
      <c r="BB99" s="68"/>
      <c r="BC99" s="68"/>
      <c r="BD99" s="68"/>
      <c r="BE99" s="15"/>
      <c r="BF99" s="5">
        <f t="shared" si="44"/>
        <v>19172</v>
      </c>
      <c r="BG99" s="41">
        <v>12070</v>
      </c>
      <c r="BH99" s="42">
        <v>0</v>
      </c>
      <c r="BI99" s="42"/>
      <c r="BJ99" s="42">
        <v>2092</v>
      </c>
      <c r="BK99" s="42"/>
      <c r="BL99" s="42"/>
      <c r="BM99" s="15">
        <v>5010</v>
      </c>
    </row>
    <row r="100" spans="1:65" outlineLevel="5">
      <c r="A100" s="22">
        <f t="shared" si="46"/>
        <v>3</v>
      </c>
      <c r="B100" s="9">
        <f t="shared" si="45"/>
        <v>45001</v>
      </c>
      <c r="C100" s="51">
        <v>335109</v>
      </c>
      <c r="D100" s="64">
        <f t="shared" si="35"/>
        <v>33.799999999999997</v>
      </c>
      <c r="E100" s="12">
        <v>37</v>
      </c>
      <c r="F100" s="12">
        <v>32</v>
      </c>
      <c r="G100" s="12">
        <v>37</v>
      </c>
      <c r="H100" s="12">
        <v>31</v>
      </c>
      <c r="I100" s="12">
        <v>36</v>
      </c>
      <c r="J100" s="12">
        <v>31</v>
      </c>
      <c r="K100" s="12">
        <v>36</v>
      </c>
      <c r="L100" s="12">
        <v>30</v>
      </c>
      <c r="M100" s="74">
        <f t="shared" si="36"/>
        <v>7.4</v>
      </c>
      <c r="N100" s="83">
        <v>8.1999999999999993</v>
      </c>
      <c r="O100" s="83">
        <v>7.13</v>
      </c>
      <c r="P100" s="83">
        <v>7.24</v>
      </c>
      <c r="Q100" s="83">
        <v>7.26</v>
      </c>
      <c r="R100" s="83">
        <v>7.23</v>
      </c>
      <c r="S100" s="83">
        <v>7.17</v>
      </c>
      <c r="T100" s="83"/>
      <c r="U100" s="83"/>
      <c r="V100" s="5">
        <f t="shared" si="37"/>
        <v>200</v>
      </c>
      <c r="W100" s="41">
        <v>236.5</v>
      </c>
      <c r="X100" s="41">
        <v>310.2</v>
      </c>
      <c r="Y100" s="41">
        <v>185.2</v>
      </c>
      <c r="Z100" s="41">
        <v>118.9</v>
      </c>
      <c r="AA100" s="41">
        <v>194.7</v>
      </c>
      <c r="AB100" s="41">
        <v>154.5</v>
      </c>
      <c r="AC100" s="41"/>
      <c r="AD100" s="41"/>
      <c r="AE100" s="5">
        <f t="shared" si="38"/>
        <v>5223.3</v>
      </c>
      <c r="AF100" s="41">
        <v>5570</v>
      </c>
      <c r="AG100" s="41">
        <v>4740</v>
      </c>
      <c r="AH100" s="41">
        <v>5270</v>
      </c>
      <c r="AI100" s="41">
        <v>5430</v>
      </c>
      <c r="AJ100" s="41">
        <v>5110</v>
      </c>
      <c r="AK100" s="41">
        <v>5220</v>
      </c>
      <c r="AL100" s="41"/>
      <c r="AM100" s="41"/>
      <c r="AN100" s="41">
        <v>20.556701030927837</v>
      </c>
      <c r="AO100" s="41">
        <v>1940</v>
      </c>
      <c r="AP100" s="110">
        <v>2.5524742268041236</v>
      </c>
      <c r="AQ100" s="111">
        <v>1.9650104421298755</v>
      </c>
      <c r="AR100" s="126">
        <f t="shared" si="39"/>
        <v>76.984536082474222</v>
      </c>
      <c r="AS100" s="126">
        <f t="shared" si="40"/>
        <v>23.015463917525778</v>
      </c>
      <c r="AT100" s="127">
        <v>2080</v>
      </c>
      <c r="AU100" s="128">
        <v>2.31</v>
      </c>
      <c r="AV100" s="129">
        <v>1.3</v>
      </c>
      <c r="AW100" s="126">
        <f t="shared" si="41"/>
        <v>56.277056277056282</v>
      </c>
      <c r="AX100" s="126">
        <f t="shared" si="42"/>
        <v>43.722943722943718</v>
      </c>
      <c r="AY100" s="64">
        <f t="shared" si="43"/>
        <v>61.519720770202198</v>
      </c>
      <c r="AZ100" s="97">
        <v>77.989999999999995</v>
      </c>
      <c r="BA100" s="68"/>
      <c r="BB100" s="68"/>
      <c r="BC100" s="68"/>
      <c r="BD100" s="68"/>
      <c r="BE100" s="15"/>
      <c r="BF100" s="5">
        <f t="shared" si="44"/>
        <v>22123</v>
      </c>
      <c r="BG100" s="41">
        <v>13960</v>
      </c>
      <c r="BH100" s="42">
        <v>0</v>
      </c>
      <c r="BI100" s="42"/>
      <c r="BJ100" s="42">
        <v>3043</v>
      </c>
      <c r="BK100" s="42"/>
      <c r="BL100" s="42"/>
      <c r="BM100" s="15">
        <v>5120</v>
      </c>
    </row>
    <row r="101" spans="1:65" outlineLevel="5">
      <c r="A101" s="22">
        <f t="shared" si="46"/>
        <v>3</v>
      </c>
      <c r="B101" s="9">
        <f t="shared" si="45"/>
        <v>45002</v>
      </c>
      <c r="C101" s="51">
        <v>332635</v>
      </c>
      <c r="D101" s="64">
        <f t="shared" si="35"/>
        <v>33.799999999999997</v>
      </c>
      <c r="E101" s="12">
        <v>37</v>
      </c>
      <c r="F101" s="12">
        <v>32</v>
      </c>
      <c r="G101" s="12">
        <v>37</v>
      </c>
      <c r="H101" s="12">
        <v>31</v>
      </c>
      <c r="I101" s="12">
        <v>36</v>
      </c>
      <c r="J101" s="12">
        <v>31</v>
      </c>
      <c r="K101" s="12">
        <v>36</v>
      </c>
      <c r="L101" s="12">
        <v>30</v>
      </c>
      <c r="M101" s="74" t="str">
        <f t="shared" si="36"/>
        <v/>
      </c>
      <c r="N101" s="83"/>
      <c r="O101" s="83"/>
      <c r="P101" s="83"/>
      <c r="Q101" s="83"/>
      <c r="R101" s="83"/>
      <c r="S101" s="83"/>
      <c r="T101" s="83"/>
      <c r="U101" s="83"/>
      <c r="V101" s="5" t="str">
        <f t="shared" si="37"/>
        <v/>
      </c>
      <c r="W101" s="41"/>
      <c r="X101" s="41"/>
      <c r="Y101" s="41"/>
      <c r="Z101" s="41"/>
      <c r="AA101" s="41"/>
      <c r="AB101" s="41"/>
      <c r="AC101" s="41"/>
      <c r="AD101" s="41"/>
      <c r="AE101" s="5" t="str">
        <f t="shared" si="38"/>
        <v/>
      </c>
      <c r="AF101" s="41"/>
      <c r="AG101" s="41"/>
      <c r="AH101" s="41"/>
      <c r="AI101" s="41"/>
      <c r="AJ101" s="41"/>
      <c r="AK101" s="41"/>
      <c r="AL101" s="41"/>
      <c r="AM101" s="41"/>
      <c r="AN101" s="41">
        <v>24.317073170731707</v>
      </c>
      <c r="AO101" s="41">
        <v>1640</v>
      </c>
      <c r="AP101" s="110" t="s">
        <v>103</v>
      </c>
      <c r="AQ101" s="111"/>
      <c r="AR101" s="126" t="str">
        <f t="shared" si="39"/>
        <v/>
      </c>
      <c r="AS101" s="126" t="str">
        <f t="shared" si="40"/>
        <v/>
      </c>
      <c r="AT101" s="127">
        <v>1920</v>
      </c>
      <c r="AU101" s="128"/>
      <c r="AV101" s="129"/>
      <c r="AW101" s="126" t="str">
        <f t="shared" si="41"/>
        <v/>
      </c>
      <c r="AX101" s="126" t="str">
        <f t="shared" si="42"/>
        <v/>
      </c>
      <c r="AY101" s="64" t="str">
        <f t="shared" si="43"/>
        <v/>
      </c>
      <c r="AZ101" s="97">
        <v>78.11</v>
      </c>
      <c r="BA101" s="68"/>
      <c r="BB101" s="68"/>
      <c r="BC101" s="68"/>
      <c r="BD101" s="68"/>
      <c r="BE101" s="15"/>
      <c r="BF101" s="5">
        <f t="shared" si="44"/>
        <v>22369</v>
      </c>
      <c r="BG101" s="41">
        <v>14380</v>
      </c>
      <c r="BH101" s="42">
        <v>0</v>
      </c>
      <c r="BI101" s="42"/>
      <c r="BJ101" s="42">
        <v>3009</v>
      </c>
      <c r="BK101" s="42"/>
      <c r="BL101" s="42"/>
      <c r="BM101" s="15">
        <v>4980</v>
      </c>
    </row>
    <row r="102" spans="1:65" outlineLevel="5">
      <c r="A102" s="22">
        <f t="shared" si="46"/>
        <v>3</v>
      </c>
      <c r="B102" s="9">
        <f t="shared" si="45"/>
        <v>45003</v>
      </c>
      <c r="C102" s="51">
        <v>322563</v>
      </c>
      <c r="D102" s="64">
        <f t="shared" si="35"/>
        <v>34</v>
      </c>
      <c r="E102" s="12">
        <v>37</v>
      </c>
      <c r="F102" s="12">
        <v>33</v>
      </c>
      <c r="G102" s="12">
        <v>37</v>
      </c>
      <c r="H102" s="12">
        <v>31</v>
      </c>
      <c r="I102" s="12">
        <v>36</v>
      </c>
      <c r="J102" s="12">
        <v>32</v>
      </c>
      <c r="K102" s="12">
        <v>36</v>
      </c>
      <c r="L102" s="12">
        <v>30</v>
      </c>
      <c r="M102" s="74" t="str">
        <f t="shared" si="36"/>
        <v/>
      </c>
      <c r="N102" s="83"/>
      <c r="O102" s="83"/>
      <c r="P102" s="83"/>
      <c r="Q102" s="83"/>
      <c r="R102" s="83"/>
      <c r="S102" s="83"/>
      <c r="T102" s="83"/>
      <c r="U102" s="83"/>
      <c r="V102" s="5" t="str">
        <f t="shared" si="37"/>
        <v/>
      </c>
      <c r="W102" s="41"/>
      <c r="X102" s="41"/>
      <c r="Y102" s="41"/>
      <c r="Z102" s="41"/>
      <c r="AA102" s="41"/>
      <c r="AB102" s="41"/>
      <c r="AC102" s="41"/>
      <c r="AD102" s="41"/>
      <c r="AE102" s="5" t="str">
        <f t="shared" si="38"/>
        <v/>
      </c>
      <c r="AF102" s="41"/>
      <c r="AG102" s="41"/>
      <c r="AH102" s="41"/>
      <c r="AI102" s="41"/>
      <c r="AJ102" s="41"/>
      <c r="AK102" s="41"/>
      <c r="AL102" s="41"/>
      <c r="AM102" s="41"/>
      <c r="AN102" s="41">
        <v>24.024096385542169</v>
      </c>
      <c r="AO102" s="41">
        <v>1660</v>
      </c>
      <c r="AP102" s="110" t="s">
        <v>103</v>
      </c>
      <c r="AQ102" s="111"/>
      <c r="AR102" s="126" t="str">
        <f t="shared" si="39"/>
        <v/>
      </c>
      <c r="AS102" s="126" t="str">
        <f t="shared" si="40"/>
        <v/>
      </c>
      <c r="AT102" s="127">
        <v>1920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/>
      <c r="BA102" s="68"/>
      <c r="BB102" s="68"/>
      <c r="BC102" s="68"/>
      <c r="BD102" s="68"/>
      <c r="BE102" s="15"/>
      <c r="BF102" s="5">
        <f t="shared" si="44"/>
        <v>19978</v>
      </c>
      <c r="BG102" s="41">
        <v>11930</v>
      </c>
      <c r="BH102" s="42">
        <v>0</v>
      </c>
      <c r="BI102" s="42"/>
      <c r="BJ102" s="42">
        <v>3028</v>
      </c>
      <c r="BK102" s="42"/>
      <c r="BL102" s="42"/>
      <c r="BM102" s="15">
        <v>5020</v>
      </c>
    </row>
    <row r="103" spans="1:65" outlineLevel="5">
      <c r="A103" s="22">
        <f t="shared" si="46"/>
        <v>3</v>
      </c>
      <c r="B103" s="9">
        <f t="shared" si="45"/>
        <v>45004</v>
      </c>
      <c r="C103" s="51">
        <v>310960</v>
      </c>
      <c r="D103" s="64">
        <f t="shared" si="35"/>
        <v>34.299999999999997</v>
      </c>
      <c r="E103" s="12">
        <v>37</v>
      </c>
      <c r="F103" s="12">
        <v>33</v>
      </c>
      <c r="G103" s="12">
        <v>37</v>
      </c>
      <c r="H103" s="12">
        <v>32</v>
      </c>
      <c r="I103" s="12">
        <v>36</v>
      </c>
      <c r="J103" s="12">
        <v>32</v>
      </c>
      <c r="K103" s="12">
        <v>36</v>
      </c>
      <c r="L103" s="12">
        <v>31</v>
      </c>
      <c r="M103" s="74" t="str">
        <f t="shared" si="36"/>
        <v/>
      </c>
      <c r="N103" s="83"/>
      <c r="O103" s="83"/>
      <c r="P103" s="83"/>
      <c r="Q103" s="83"/>
      <c r="R103" s="83"/>
      <c r="S103" s="83"/>
      <c r="T103" s="83"/>
      <c r="U103" s="83"/>
      <c r="V103" s="5" t="str">
        <f t="shared" si="37"/>
        <v/>
      </c>
      <c r="W103" s="41"/>
      <c r="X103" s="41"/>
      <c r="Y103" s="41"/>
      <c r="Z103" s="41"/>
      <c r="AA103" s="41"/>
      <c r="AB103" s="41"/>
      <c r="AC103" s="41"/>
      <c r="AD103" s="41"/>
      <c r="AE103" s="5" t="str">
        <f t="shared" si="38"/>
        <v/>
      </c>
      <c r="AF103" s="41"/>
      <c r="AG103" s="41"/>
      <c r="AH103" s="41"/>
      <c r="AI103" s="41"/>
      <c r="AJ103" s="41"/>
      <c r="AK103" s="41"/>
      <c r="AL103" s="41"/>
      <c r="AM103" s="41"/>
      <c r="AN103" s="41">
        <v>23.738095238095237</v>
      </c>
      <c r="AO103" s="41">
        <v>1680</v>
      </c>
      <c r="AP103" s="110" t="s">
        <v>103</v>
      </c>
      <c r="AQ103" s="111"/>
      <c r="AR103" s="126" t="str">
        <f t="shared" si="39"/>
        <v/>
      </c>
      <c r="AS103" s="126" t="str">
        <f t="shared" si="40"/>
        <v/>
      </c>
      <c r="AT103" s="127">
        <v>1920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/>
      <c r="BA103" s="68"/>
      <c r="BB103" s="68"/>
      <c r="BC103" s="68"/>
      <c r="BD103" s="68"/>
      <c r="BE103" s="15"/>
      <c r="BF103" s="5">
        <f t="shared" si="44"/>
        <v>20215</v>
      </c>
      <c r="BG103" s="41">
        <v>12320</v>
      </c>
      <c r="BH103" s="42">
        <v>0</v>
      </c>
      <c r="BI103" s="42"/>
      <c r="BJ103" s="42">
        <v>3025</v>
      </c>
      <c r="BK103" s="42"/>
      <c r="BL103" s="42"/>
      <c r="BM103" s="15">
        <v>4870</v>
      </c>
    </row>
    <row r="104" spans="1:65" outlineLevel="5">
      <c r="A104" s="22">
        <f t="shared" si="46"/>
        <v>3</v>
      </c>
      <c r="B104" s="9">
        <f t="shared" si="45"/>
        <v>45005</v>
      </c>
      <c r="C104" s="51">
        <v>320601</v>
      </c>
      <c r="D104" s="64">
        <f t="shared" si="35"/>
        <v>34.5</v>
      </c>
      <c r="E104" s="12">
        <v>37</v>
      </c>
      <c r="F104" s="12">
        <v>33</v>
      </c>
      <c r="G104" s="12">
        <v>38</v>
      </c>
      <c r="H104" s="12">
        <v>32</v>
      </c>
      <c r="I104" s="12">
        <v>36</v>
      </c>
      <c r="J104" s="12">
        <v>32</v>
      </c>
      <c r="K104" s="12">
        <v>37</v>
      </c>
      <c r="L104" s="12">
        <v>31</v>
      </c>
      <c r="M104" s="74" t="str">
        <f t="shared" si="36"/>
        <v/>
      </c>
      <c r="N104" s="83"/>
      <c r="O104" s="83"/>
      <c r="P104" s="83"/>
      <c r="Q104" s="83"/>
      <c r="R104" s="83"/>
      <c r="S104" s="83"/>
      <c r="T104" s="83"/>
      <c r="U104" s="83"/>
      <c r="V104" s="5" t="str">
        <f t="shared" si="37"/>
        <v/>
      </c>
      <c r="W104" s="41"/>
      <c r="X104" s="41"/>
      <c r="Y104" s="41"/>
      <c r="Z104" s="41"/>
      <c r="AA104" s="41"/>
      <c r="AB104" s="41"/>
      <c r="AC104" s="41"/>
      <c r="AD104" s="41"/>
      <c r="AE104" s="5" t="str">
        <f t="shared" si="38"/>
        <v/>
      </c>
      <c r="AF104" s="41"/>
      <c r="AG104" s="41"/>
      <c r="AH104" s="41"/>
      <c r="AI104" s="41"/>
      <c r="AJ104" s="41"/>
      <c r="AK104" s="41"/>
      <c r="AL104" s="41"/>
      <c r="AM104" s="41"/>
      <c r="AN104" s="41">
        <v>22.65909090909091</v>
      </c>
      <c r="AO104" s="41">
        <v>1760</v>
      </c>
      <c r="AP104" s="110" t="s">
        <v>103</v>
      </c>
      <c r="AQ104" s="111"/>
      <c r="AR104" s="126" t="str">
        <f t="shared" si="39"/>
        <v/>
      </c>
      <c r="AS104" s="126" t="str">
        <f t="shared" si="40"/>
        <v/>
      </c>
      <c r="AT104" s="127">
        <v>1920</v>
      </c>
      <c r="AU104" s="128"/>
      <c r="AV104" s="129"/>
      <c r="AW104" s="126" t="str">
        <f t="shared" si="41"/>
        <v/>
      </c>
      <c r="AX104" s="126" t="str">
        <f t="shared" si="42"/>
        <v/>
      </c>
      <c r="AY104" s="64" t="str">
        <f t="shared" si="43"/>
        <v/>
      </c>
      <c r="AZ104" s="97">
        <v>79.81</v>
      </c>
      <c r="BA104" s="68"/>
      <c r="BB104" s="68"/>
      <c r="BC104" s="68"/>
      <c r="BD104" s="68"/>
      <c r="BE104" s="15"/>
      <c r="BF104" s="5">
        <f t="shared" si="44"/>
        <v>20995</v>
      </c>
      <c r="BG104" s="41">
        <v>12890</v>
      </c>
      <c r="BH104" s="42">
        <v>0</v>
      </c>
      <c r="BI104" s="42"/>
      <c r="BJ104" s="42">
        <v>3055</v>
      </c>
      <c r="BK104" s="42"/>
      <c r="BL104" s="42"/>
      <c r="BM104" s="15">
        <v>5050</v>
      </c>
    </row>
    <row r="105" spans="1:65" outlineLevel="5">
      <c r="A105" s="22">
        <f t="shared" si="46"/>
        <v>3</v>
      </c>
      <c r="B105" s="9">
        <f t="shared" si="45"/>
        <v>45006</v>
      </c>
      <c r="C105" s="51">
        <v>329297</v>
      </c>
      <c r="D105" s="64">
        <f t="shared" si="35"/>
        <v>34.5</v>
      </c>
      <c r="E105" s="12">
        <v>37</v>
      </c>
      <c r="F105" s="12">
        <v>33</v>
      </c>
      <c r="G105" s="12">
        <v>38</v>
      </c>
      <c r="H105" s="12">
        <v>32</v>
      </c>
      <c r="I105" s="12">
        <v>36</v>
      </c>
      <c r="J105" s="12">
        <v>32</v>
      </c>
      <c r="K105" s="12">
        <v>37</v>
      </c>
      <c r="L105" s="12">
        <v>31</v>
      </c>
      <c r="M105" s="74" t="str">
        <f t="shared" si="36"/>
        <v/>
      </c>
      <c r="N105" s="83"/>
      <c r="O105" s="83"/>
      <c r="P105" s="83"/>
      <c r="Q105" s="83"/>
      <c r="R105" s="83"/>
      <c r="S105" s="83"/>
      <c r="T105" s="83"/>
      <c r="U105" s="83"/>
      <c r="V105" s="5" t="str">
        <f t="shared" si="37"/>
        <v/>
      </c>
      <c r="W105" s="41"/>
      <c r="X105" s="41"/>
      <c r="Y105" s="41"/>
      <c r="Z105" s="41"/>
      <c r="AA105" s="41"/>
      <c r="AB105" s="41"/>
      <c r="AC105" s="41"/>
      <c r="AD105" s="41"/>
      <c r="AE105" s="5" t="str">
        <f t="shared" si="38"/>
        <v/>
      </c>
      <c r="AF105" s="41"/>
      <c r="AG105" s="41"/>
      <c r="AH105" s="41"/>
      <c r="AI105" s="41"/>
      <c r="AJ105" s="41"/>
      <c r="AK105" s="41"/>
      <c r="AL105" s="41"/>
      <c r="AM105" s="41"/>
      <c r="AN105" s="41">
        <v>23.052023121387283</v>
      </c>
      <c r="AO105" s="41">
        <v>1730</v>
      </c>
      <c r="AP105" s="110" t="s">
        <v>103</v>
      </c>
      <c r="AQ105" s="111"/>
      <c r="AR105" s="126" t="str">
        <f t="shared" si="39"/>
        <v/>
      </c>
      <c r="AS105" s="126" t="str">
        <f t="shared" si="40"/>
        <v/>
      </c>
      <c r="AT105" s="127">
        <v>1920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79.56</v>
      </c>
      <c r="BA105" s="68"/>
      <c r="BB105" s="68"/>
      <c r="BC105" s="68"/>
      <c r="BD105" s="68"/>
      <c r="BE105" s="15"/>
      <c r="BF105" s="5">
        <f t="shared" si="44"/>
        <v>18793</v>
      </c>
      <c r="BG105" s="41">
        <v>10680</v>
      </c>
      <c r="BH105" s="42">
        <v>0</v>
      </c>
      <c r="BI105" s="42"/>
      <c r="BJ105" s="42">
        <v>3083</v>
      </c>
      <c r="BK105" s="42"/>
      <c r="BL105" s="42"/>
      <c r="BM105" s="15">
        <v>5030</v>
      </c>
    </row>
    <row r="106" spans="1:65" outlineLevel="5">
      <c r="A106" s="22">
        <f t="shared" si="46"/>
        <v>3</v>
      </c>
      <c r="B106" s="9">
        <f t="shared" si="45"/>
        <v>45007</v>
      </c>
      <c r="C106" s="51">
        <v>354271</v>
      </c>
      <c r="D106" s="64">
        <f t="shared" si="35"/>
        <v>34</v>
      </c>
      <c r="E106" s="12">
        <v>35</v>
      </c>
      <c r="F106" s="12">
        <v>33</v>
      </c>
      <c r="G106" s="12">
        <v>38</v>
      </c>
      <c r="H106" s="12">
        <v>32</v>
      </c>
      <c r="I106" s="12">
        <v>34</v>
      </c>
      <c r="J106" s="12">
        <v>32</v>
      </c>
      <c r="K106" s="12">
        <v>37</v>
      </c>
      <c r="L106" s="12">
        <v>31</v>
      </c>
      <c r="M106" s="74" t="str">
        <f t="shared" si="36"/>
        <v/>
      </c>
      <c r="N106" s="83"/>
      <c r="O106" s="83"/>
      <c r="P106" s="83"/>
      <c r="Q106" s="83"/>
      <c r="R106" s="83"/>
      <c r="S106" s="83"/>
      <c r="T106" s="83"/>
      <c r="U106" s="83"/>
      <c r="V106" s="5" t="str">
        <f t="shared" si="37"/>
        <v/>
      </c>
      <c r="W106" s="41"/>
      <c r="X106" s="41"/>
      <c r="Y106" s="41"/>
      <c r="Z106" s="41"/>
      <c r="AA106" s="41"/>
      <c r="AB106" s="41"/>
      <c r="AC106" s="41"/>
      <c r="AD106" s="41"/>
      <c r="AE106" s="5" t="str">
        <f t="shared" si="38"/>
        <v/>
      </c>
      <c r="AF106" s="41"/>
      <c r="AG106" s="41"/>
      <c r="AH106" s="41"/>
      <c r="AI106" s="41"/>
      <c r="AJ106" s="41"/>
      <c r="AK106" s="41"/>
      <c r="AL106" s="41"/>
      <c r="AM106" s="41"/>
      <c r="AN106" s="41">
        <v>24.024096385542169</v>
      </c>
      <c r="AO106" s="41">
        <v>1660</v>
      </c>
      <c r="AP106" s="110" t="s">
        <v>103</v>
      </c>
      <c r="AQ106" s="111"/>
      <c r="AR106" s="126" t="str">
        <f t="shared" si="39"/>
        <v/>
      </c>
      <c r="AS106" s="126" t="str">
        <f t="shared" si="40"/>
        <v/>
      </c>
      <c r="AT106" s="127">
        <v>1920</v>
      </c>
      <c r="AU106" s="128"/>
      <c r="AV106" s="129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>
        <v>79.88</v>
      </c>
      <c r="BA106" s="68"/>
      <c r="BB106" s="68"/>
      <c r="BC106" s="68"/>
      <c r="BD106" s="68"/>
      <c r="BE106" s="15"/>
      <c r="BF106" s="5">
        <f t="shared" si="44"/>
        <v>19597</v>
      </c>
      <c r="BG106" s="41">
        <v>10780</v>
      </c>
      <c r="BH106" s="42">
        <v>0</v>
      </c>
      <c r="BI106" s="42"/>
      <c r="BJ106" s="42">
        <v>3667</v>
      </c>
      <c r="BK106" s="42"/>
      <c r="BL106" s="42"/>
      <c r="BM106" s="15">
        <v>5150</v>
      </c>
    </row>
    <row r="107" spans="1:65" outlineLevel="5">
      <c r="A107" s="22">
        <f t="shared" si="46"/>
        <v>3</v>
      </c>
      <c r="B107" s="9">
        <f t="shared" si="45"/>
        <v>45008</v>
      </c>
      <c r="C107" s="51">
        <v>576508</v>
      </c>
      <c r="D107" s="64">
        <f t="shared" si="35"/>
        <v>34.5</v>
      </c>
      <c r="E107" s="12">
        <v>35</v>
      </c>
      <c r="F107" s="12">
        <v>34</v>
      </c>
      <c r="G107" s="12">
        <v>39</v>
      </c>
      <c r="H107" s="12">
        <v>32</v>
      </c>
      <c r="I107" s="12">
        <v>34</v>
      </c>
      <c r="J107" s="12">
        <v>33</v>
      </c>
      <c r="K107" s="12">
        <v>38</v>
      </c>
      <c r="L107" s="12">
        <v>31</v>
      </c>
      <c r="M107" s="74">
        <f t="shared" si="36"/>
        <v>7.2</v>
      </c>
      <c r="N107" s="83">
        <v>7.29</v>
      </c>
      <c r="O107" s="83">
        <v>7.2</v>
      </c>
      <c r="P107" s="83">
        <v>7.17</v>
      </c>
      <c r="Q107" s="83">
        <v>7.2</v>
      </c>
      <c r="R107" s="83">
        <v>7.21</v>
      </c>
      <c r="S107" s="83">
        <v>7.22</v>
      </c>
      <c r="T107" s="83"/>
      <c r="U107" s="83"/>
      <c r="V107" s="5">
        <f t="shared" si="37"/>
        <v>202.3</v>
      </c>
      <c r="W107" s="41">
        <v>147</v>
      </c>
      <c r="X107" s="41">
        <v>296.89999999999998</v>
      </c>
      <c r="Y107" s="41">
        <v>165.1</v>
      </c>
      <c r="Z107" s="41">
        <v>124.2</v>
      </c>
      <c r="AA107" s="41">
        <v>198.7</v>
      </c>
      <c r="AB107" s="41">
        <v>281.8</v>
      </c>
      <c r="AC107" s="41"/>
      <c r="AD107" s="41"/>
      <c r="AE107" s="5">
        <f t="shared" si="38"/>
        <v>5433.3</v>
      </c>
      <c r="AF107" s="41">
        <v>5510</v>
      </c>
      <c r="AG107" s="41">
        <v>5200</v>
      </c>
      <c r="AH107" s="41">
        <v>5000</v>
      </c>
      <c r="AI107" s="41">
        <v>5190</v>
      </c>
      <c r="AJ107" s="41">
        <v>5840</v>
      </c>
      <c r="AK107" s="41">
        <v>5860</v>
      </c>
      <c r="AL107" s="41"/>
      <c r="AM107" s="41"/>
      <c r="AN107" s="41">
        <v>24.925000000000001</v>
      </c>
      <c r="AO107" s="41">
        <v>1600</v>
      </c>
      <c r="AP107" s="110">
        <v>3.6730624999999999</v>
      </c>
      <c r="AQ107" s="111">
        <v>2.7843650281250003</v>
      </c>
      <c r="AR107" s="126">
        <f t="shared" si="39"/>
        <v>75.805000000000007</v>
      </c>
      <c r="AS107" s="126">
        <f t="shared" si="40"/>
        <v>24.194999999999993</v>
      </c>
      <c r="AT107" s="127">
        <v>1920</v>
      </c>
      <c r="AU107" s="128">
        <v>2.14</v>
      </c>
      <c r="AV107" s="129">
        <v>1.25</v>
      </c>
      <c r="AW107" s="126">
        <f t="shared" si="41"/>
        <v>58.411214953271028</v>
      </c>
      <c r="AX107" s="126">
        <f t="shared" si="42"/>
        <v>41.588785046728972</v>
      </c>
      <c r="AY107" s="64">
        <f t="shared" si="43"/>
        <v>55.172163349338831</v>
      </c>
      <c r="AZ107" s="97">
        <v>78.22</v>
      </c>
      <c r="BA107" s="68"/>
      <c r="BB107" s="68"/>
      <c r="BC107" s="68"/>
      <c r="BD107" s="68"/>
      <c r="BE107" s="15"/>
      <c r="BF107" s="5">
        <f t="shared" si="44"/>
        <v>18985</v>
      </c>
      <c r="BG107" s="41">
        <v>10880</v>
      </c>
      <c r="BH107" s="42">
        <v>0</v>
      </c>
      <c r="BI107" s="42"/>
      <c r="BJ107" s="42">
        <v>3075</v>
      </c>
      <c r="BK107" s="42"/>
      <c r="BL107" s="42"/>
      <c r="BM107" s="15">
        <v>5030</v>
      </c>
    </row>
    <row r="108" spans="1:65" outlineLevel="5">
      <c r="A108" s="22">
        <f t="shared" si="46"/>
        <v>3</v>
      </c>
      <c r="B108" s="9">
        <f t="shared" si="45"/>
        <v>45009</v>
      </c>
      <c r="C108" s="51">
        <v>468360</v>
      </c>
      <c r="D108" s="64">
        <f t="shared" si="35"/>
        <v>34.5</v>
      </c>
      <c r="E108" s="12">
        <v>34</v>
      </c>
      <c r="F108" s="12">
        <v>34</v>
      </c>
      <c r="G108" s="12">
        <v>39</v>
      </c>
      <c r="H108" s="12">
        <v>33</v>
      </c>
      <c r="I108" s="12">
        <v>33</v>
      </c>
      <c r="J108" s="12">
        <v>33</v>
      </c>
      <c r="K108" s="12">
        <v>38</v>
      </c>
      <c r="L108" s="12">
        <v>32</v>
      </c>
      <c r="M108" s="74" t="str">
        <f t="shared" si="36"/>
        <v/>
      </c>
      <c r="N108" s="83"/>
      <c r="O108" s="83"/>
      <c r="P108" s="83"/>
      <c r="Q108" s="83"/>
      <c r="R108" s="83"/>
      <c r="S108" s="83"/>
      <c r="T108" s="83"/>
      <c r="U108" s="83"/>
      <c r="V108" s="5" t="str">
        <f t="shared" si="37"/>
        <v/>
      </c>
      <c r="W108" s="41"/>
      <c r="X108" s="41"/>
      <c r="Y108" s="41"/>
      <c r="Z108" s="41"/>
      <c r="AA108" s="41"/>
      <c r="AB108" s="41"/>
      <c r="AC108" s="41"/>
      <c r="AD108" s="41"/>
      <c r="AE108" s="5" t="str">
        <f t="shared" si="38"/>
        <v/>
      </c>
      <c r="AF108" s="41"/>
      <c r="AG108" s="41"/>
      <c r="AH108" s="41"/>
      <c r="AI108" s="41"/>
      <c r="AJ108" s="41"/>
      <c r="AK108" s="41"/>
      <c r="AL108" s="41"/>
      <c r="AM108" s="41"/>
      <c r="AN108" s="41">
        <v>25.896103896103895</v>
      </c>
      <c r="AO108" s="41">
        <v>1540</v>
      </c>
      <c r="AP108" s="110" t="s">
        <v>103</v>
      </c>
      <c r="AQ108" s="111"/>
      <c r="AR108" s="126" t="str">
        <f t="shared" si="39"/>
        <v/>
      </c>
      <c r="AS108" s="126" t="str">
        <f t="shared" si="40"/>
        <v/>
      </c>
      <c r="AT108" s="127">
        <v>1920</v>
      </c>
      <c r="AU108" s="128"/>
      <c r="AV108" s="129"/>
      <c r="AW108" s="126" t="str">
        <f t="shared" si="41"/>
        <v/>
      </c>
      <c r="AX108" s="126" t="str">
        <f t="shared" si="42"/>
        <v/>
      </c>
      <c r="AY108" s="64" t="str">
        <f t="shared" si="43"/>
        <v/>
      </c>
      <c r="AZ108" s="97">
        <v>77.89</v>
      </c>
      <c r="BA108" s="68"/>
      <c r="BB108" s="68"/>
      <c r="BC108" s="68"/>
      <c r="BD108" s="68"/>
      <c r="BE108" s="15"/>
      <c r="BF108" s="5">
        <f t="shared" si="44"/>
        <v>18972</v>
      </c>
      <c r="BG108" s="41">
        <v>10810</v>
      </c>
      <c r="BH108" s="42">
        <v>0</v>
      </c>
      <c r="BI108" s="42"/>
      <c r="BJ108" s="42">
        <v>3032</v>
      </c>
      <c r="BK108" s="42"/>
      <c r="BL108" s="42"/>
      <c r="BM108" s="15">
        <v>5130</v>
      </c>
    </row>
    <row r="109" spans="1:65" outlineLevel="5">
      <c r="A109" s="22">
        <f t="shared" si="46"/>
        <v>3</v>
      </c>
      <c r="B109" s="9">
        <f t="shared" si="45"/>
        <v>45010</v>
      </c>
      <c r="C109" s="51">
        <v>410537</v>
      </c>
      <c r="D109" s="64">
        <f t="shared" si="35"/>
        <v>34.299999999999997</v>
      </c>
      <c r="E109" s="12">
        <v>34</v>
      </c>
      <c r="F109" s="12">
        <v>33</v>
      </c>
      <c r="G109" s="12">
        <v>39</v>
      </c>
      <c r="H109" s="12">
        <v>33</v>
      </c>
      <c r="I109" s="12">
        <v>33</v>
      </c>
      <c r="J109" s="12">
        <v>32</v>
      </c>
      <c r="K109" s="12">
        <v>38</v>
      </c>
      <c r="L109" s="12">
        <v>32</v>
      </c>
      <c r="M109" s="74" t="str">
        <f t="shared" si="36"/>
        <v/>
      </c>
      <c r="N109" s="83"/>
      <c r="O109" s="83"/>
      <c r="P109" s="83"/>
      <c r="Q109" s="83"/>
      <c r="R109" s="83"/>
      <c r="S109" s="83"/>
      <c r="T109" s="83"/>
      <c r="U109" s="83"/>
      <c r="V109" s="5" t="str">
        <f t="shared" si="37"/>
        <v/>
      </c>
      <c r="W109" s="41"/>
      <c r="X109" s="41"/>
      <c r="Y109" s="41"/>
      <c r="Z109" s="41"/>
      <c r="AA109" s="41"/>
      <c r="AB109" s="41"/>
      <c r="AC109" s="41"/>
      <c r="AD109" s="41"/>
      <c r="AE109" s="5" t="str">
        <f t="shared" si="38"/>
        <v/>
      </c>
      <c r="AF109" s="41"/>
      <c r="AG109" s="41"/>
      <c r="AH109" s="41"/>
      <c r="AI109" s="41"/>
      <c r="AJ109" s="41"/>
      <c r="AK109" s="41"/>
      <c r="AL109" s="41"/>
      <c r="AM109" s="41"/>
      <c r="AN109" s="41">
        <v>25.240506329113924</v>
      </c>
      <c r="AO109" s="41">
        <v>1580</v>
      </c>
      <c r="AP109" s="110" t="s">
        <v>103</v>
      </c>
      <c r="AQ109" s="111"/>
      <c r="AR109" s="126" t="str">
        <f t="shared" si="39"/>
        <v/>
      </c>
      <c r="AS109" s="126" t="str">
        <f t="shared" si="40"/>
        <v/>
      </c>
      <c r="AT109" s="127">
        <v>1920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/>
      <c r="BA109" s="68"/>
      <c r="BB109" s="68"/>
      <c r="BC109" s="68"/>
      <c r="BD109" s="68"/>
      <c r="BE109" s="15"/>
      <c r="BF109" s="5">
        <f t="shared" si="44"/>
        <v>21497</v>
      </c>
      <c r="BG109" s="41">
        <v>13430</v>
      </c>
      <c r="BH109" s="42">
        <v>0</v>
      </c>
      <c r="BI109" s="42"/>
      <c r="BJ109" s="42">
        <v>3027</v>
      </c>
      <c r="BK109" s="42"/>
      <c r="BL109" s="42"/>
      <c r="BM109" s="15">
        <v>5040</v>
      </c>
    </row>
    <row r="110" spans="1:65" outlineLevel="5">
      <c r="A110" s="22">
        <f t="shared" si="46"/>
        <v>3</v>
      </c>
      <c r="B110" s="9">
        <f t="shared" si="45"/>
        <v>45011</v>
      </c>
      <c r="C110" s="51">
        <v>368961</v>
      </c>
      <c r="D110" s="64">
        <f t="shared" si="35"/>
        <v>34.5</v>
      </c>
      <c r="E110" s="12">
        <v>35</v>
      </c>
      <c r="F110" s="12">
        <v>33</v>
      </c>
      <c r="G110" s="12">
        <v>39</v>
      </c>
      <c r="H110" s="12">
        <v>33</v>
      </c>
      <c r="I110" s="12">
        <v>34</v>
      </c>
      <c r="J110" s="12">
        <v>32</v>
      </c>
      <c r="K110" s="12">
        <v>38</v>
      </c>
      <c r="L110" s="12">
        <v>32</v>
      </c>
      <c r="M110" s="74" t="str">
        <f t="shared" si="36"/>
        <v/>
      </c>
      <c r="N110" s="83"/>
      <c r="O110" s="83"/>
      <c r="P110" s="83"/>
      <c r="Q110" s="83"/>
      <c r="R110" s="83"/>
      <c r="S110" s="83"/>
      <c r="T110" s="83"/>
      <c r="U110" s="83"/>
      <c r="V110" s="5" t="str">
        <f t="shared" si="37"/>
        <v/>
      </c>
      <c r="W110" s="41"/>
      <c r="X110" s="41"/>
      <c r="Y110" s="41"/>
      <c r="Z110" s="41"/>
      <c r="AA110" s="41"/>
      <c r="AB110" s="41"/>
      <c r="AC110" s="41"/>
      <c r="AD110" s="41"/>
      <c r="AE110" s="5" t="str">
        <f t="shared" si="38"/>
        <v/>
      </c>
      <c r="AF110" s="41"/>
      <c r="AG110" s="41"/>
      <c r="AH110" s="41"/>
      <c r="AI110" s="41"/>
      <c r="AJ110" s="41"/>
      <c r="AK110" s="41"/>
      <c r="AL110" s="41"/>
      <c r="AM110" s="41"/>
      <c r="AN110" s="41">
        <v>24.617283950617285</v>
      </c>
      <c r="AO110" s="41">
        <v>1620</v>
      </c>
      <c r="AP110" s="110" t="s">
        <v>103</v>
      </c>
      <c r="AQ110" s="111"/>
      <c r="AR110" s="126" t="str">
        <f t="shared" si="39"/>
        <v/>
      </c>
      <c r="AS110" s="126" t="str">
        <f t="shared" si="40"/>
        <v/>
      </c>
      <c r="AT110" s="127">
        <v>1920</v>
      </c>
      <c r="AU110" s="128"/>
      <c r="AV110" s="129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/>
      <c r="BA110" s="68"/>
      <c r="BB110" s="68"/>
      <c r="BC110" s="68"/>
      <c r="BD110" s="68"/>
      <c r="BE110" s="15"/>
      <c r="BF110" s="5">
        <f t="shared" si="44"/>
        <v>22413</v>
      </c>
      <c r="BG110" s="41">
        <v>14380</v>
      </c>
      <c r="BH110" s="42">
        <v>0</v>
      </c>
      <c r="BI110" s="42"/>
      <c r="BJ110" s="42">
        <v>3033</v>
      </c>
      <c r="BK110" s="42"/>
      <c r="BL110" s="42"/>
      <c r="BM110" s="15">
        <v>5000</v>
      </c>
    </row>
    <row r="111" spans="1:65" outlineLevel="5">
      <c r="A111" s="22">
        <f t="shared" si="46"/>
        <v>3</v>
      </c>
      <c r="B111" s="9">
        <f t="shared" si="45"/>
        <v>45012</v>
      </c>
      <c r="C111" s="51">
        <v>366947</v>
      </c>
      <c r="D111" s="64">
        <f t="shared" si="35"/>
        <v>34.799999999999997</v>
      </c>
      <c r="E111" s="12">
        <v>35</v>
      </c>
      <c r="F111" s="12">
        <v>33</v>
      </c>
      <c r="G111" s="12">
        <v>40</v>
      </c>
      <c r="H111" s="12">
        <v>33</v>
      </c>
      <c r="I111" s="12">
        <v>34</v>
      </c>
      <c r="J111" s="12">
        <v>32</v>
      </c>
      <c r="K111" s="12">
        <v>39</v>
      </c>
      <c r="L111" s="12">
        <v>32</v>
      </c>
      <c r="M111" s="74" t="str">
        <f t="shared" si="36"/>
        <v/>
      </c>
      <c r="N111" s="83"/>
      <c r="O111" s="83"/>
      <c r="P111" s="83"/>
      <c r="Q111" s="83"/>
      <c r="R111" s="83"/>
      <c r="S111" s="83"/>
      <c r="T111" s="83"/>
      <c r="U111" s="83"/>
      <c r="V111" s="5" t="str">
        <f t="shared" si="37"/>
        <v/>
      </c>
      <c r="W111" s="41"/>
      <c r="X111" s="41"/>
      <c r="Y111" s="41"/>
      <c r="Z111" s="41"/>
      <c r="AA111" s="41"/>
      <c r="AB111" s="41"/>
      <c r="AC111" s="41"/>
      <c r="AD111" s="41"/>
      <c r="AE111" s="5" t="str">
        <f t="shared" si="38"/>
        <v/>
      </c>
      <c r="AF111" s="41"/>
      <c r="AG111" s="41"/>
      <c r="AH111" s="41"/>
      <c r="AI111" s="41"/>
      <c r="AJ111" s="41"/>
      <c r="AK111" s="41"/>
      <c r="AL111" s="41"/>
      <c r="AM111" s="41"/>
      <c r="AN111" s="41">
        <v>25.081761006289309</v>
      </c>
      <c r="AO111" s="41">
        <v>1590</v>
      </c>
      <c r="AP111" s="110" t="s">
        <v>103</v>
      </c>
      <c r="AQ111" s="111"/>
      <c r="AR111" s="126" t="str">
        <f t="shared" si="39"/>
        <v/>
      </c>
      <c r="AS111" s="126" t="str">
        <f t="shared" si="40"/>
        <v/>
      </c>
      <c r="AT111" s="127">
        <v>1920</v>
      </c>
      <c r="AU111" s="128"/>
      <c r="AV111" s="129"/>
      <c r="AW111" s="126" t="str">
        <f t="shared" si="41"/>
        <v/>
      </c>
      <c r="AX111" s="126" t="str">
        <f t="shared" si="42"/>
        <v/>
      </c>
      <c r="AY111" s="64" t="str">
        <f t="shared" si="43"/>
        <v/>
      </c>
      <c r="AZ111" s="97">
        <v>79.3</v>
      </c>
      <c r="BA111" s="68"/>
      <c r="BB111" s="68"/>
      <c r="BC111" s="68"/>
      <c r="BD111" s="68"/>
      <c r="BE111" s="15"/>
      <c r="BF111" s="5">
        <f t="shared" si="44"/>
        <v>22021</v>
      </c>
      <c r="BG111" s="41">
        <v>13970</v>
      </c>
      <c r="BH111" s="42">
        <v>0</v>
      </c>
      <c r="BI111" s="42"/>
      <c r="BJ111" s="42">
        <v>3051</v>
      </c>
      <c r="BK111" s="42"/>
      <c r="BL111" s="42"/>
      <c r="BM111" s="15">
        <v>5000</v>
      </c>
    </row>
    <row r="112" spans="1:65" outlineLevel="5">
      <c r="A112" s="22">
        <f t="shared" si="46"/>
        <v>3</v>
      </c>
      <c r="B112" s="9">
        <f t="shared" si="45"/>
        <v>45013</v>
      </c>
      <c r="C112" s="51">
        <v>367247</v>
      </c>
      <c r="D112" s="64">
        <f t="shared" si="35"/>
        <v>34.799999999999997</v>
      </c>
      <c r="E112" s="12">
        <v>35</v>
      </c>
      <c r="F112" s="12">
        <v>33</v>
      </c>
      <c r="G112" s="12">
        <v>40</v>
      </c>
      <c r="H112" s="12">
        <v>33</v>
      </c>
      <c r="I112" s="12">
        <v>34</v>
      </c>
      <c r="J112" s="12">
        <v>32</v>
      </c>
      <c r="K112" s="12">
        <v>39</v>
      </c>
      <c r="L112" s="12">
        <v>32</v>
      </c>
      <c r="M112" s="74" t="str">
        <f t="shared" si="36"/>
        <v/>
      </c>
      <c r="N112" s="83"/>
      <c r="O112" s="83"/>
      <c r="P112" s="83"/>
      <c r="Q112" s="83"/>
      <c r="R112" s="83"/>
      <c r="S112" s="83"/>
      <c r="T112" s="83"/>
      <c r="U112" s="83"/>
      <c r="V112" s="5" t="str">
        <f t="shared" si="37"/>
        <v/>
      </c>
      <c r="W112" s="41"/>
      <c r="X112" s="41"/>
      <c r="Y112" s="41"/>
      <c r="Z112" s="41"/>
      <c r="AA112" s="41"/>
      <c r="AB112" s="41"/>
      <c r="AC112" s="41"/>
      <c r="AD112" s="41"/>
      <c r="AE112" s="5" t="str">
        <f t="shared" si="38"/>
        <v/>
      </c>
      <c r="AF112" s="41"/>
      <c r="AG112" s="41"/>
      <c r="AH112" s="41"/>
      <c r="AI112" s="41"/>
      <c r="AJ112" s="41"/>
      <c r="AK112" s="41"/>
      <c r="AL112" s="41"/>
      <c r="AM112" s="41"/>
      <c r="AN112" s="41">
        <v>25.401273885350317</v>
      </c>
      <c r="AO112" s="41">
        <v>1570</v>
      </c>
      <c r="AP112" s="110" t="s">
        <v>103</v>
      </c>
      <c r="AQ112" s="111"/>
      <c r="AR112" s="126" t="str">
        <f t="shared" si="39"/>
        <v/>
      </c>
      <c r="AS112" s="126" t="str">
        <f t="shared" si="40"/>
        <v/>
      </c>
      <c r="AT112" s="127">
        <v>1920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79.11</v>
      </c>
      <c r="BA112" s="68"/>
      <c r="BB112" s="68"/>
      <c r="BC112" s="68"/>
      <c r="BD112" s="68"/>
      <c r="BE112" s="15"/>
      <c r="BF112" s="5">
        <f t="shared" si="44"/>
        <v>20243</v>
      </c>
      <c r="BG112" s="41">
        <v>12180</v>
      </c>
      <c r="BH112" s="42">
        <v>0</v>
      </c>
      <c r="BI112" s="42"/>
      <c r="BJ112" s="42">
        <v>3053</v>
      </c>
      <c r="BK112" s="42"/>
      <c r="BL112" s="42"/>
      <c r="BM112" s="15">
        <v>5010</v>
      </c>
    </row>
    <row r="113" spans="1:65" outlineLevel="5">
      <c r="A113" s="22">
        <f t="shared" si="46"/>
        <v>3</v>
      </c>
      <c r="B113" s="9">
        <f t="shared" si="45"/>
        <v>45014</v>
      </c>
      <c r="C113" s="51">
        <v>370364</v>
      </c>
      <c r="D113" s="64">
        <f t="shared" si="35"/>
        <v>35.299999999999997</v>
      </c>
      <c r="E113" s="12">
        <v>35</v>
      </c>
      <c r="F113" s="12">
        <v>34</v>
      </c>
      <c r="G113" s="12">
        <v>41</v>
      </c>
      <c r="H113" s="12">
        <v>33</v>
      </c>
      <c r="I113" s="12">
        <v>34</v>
      </c>
      <c r="J113" s="12">
        <v>33</v>
      </c>
      <c r="K113" s="12">
        <v>40</v>
      </c>
      <c r="L113" s="12">
        <v>32</v>
      </c>
      <c r="M113" s="74" t="str">
        <f t="shared" si="36"/>
        <v/>
      </c>
      <c r="N113" s="83"/>
      <c r="O113" s="83"/>
      <c r="P113" s="83"/>
      <c r="Q113" s="83"/>
      <c r="R113" s="83"/>
      <c r="S113" s="83"/>
      <c r="T113" s="83"/>
      <c r="U113" s="83"/>
      <c r="V113" s="5" t="str">
        <f t="shared" si="37"/>
        <v/>
      </c>
      <c r="W113" s="41"/>
      <c r="X113" s="41"/>
      <c r="Y113" s="41"/>
      <c r="Z113" s="41"/>
      <c r="AA113" s="41"/>
      <c r="AB113" s="41"/>
      <c r="AC113" s="41"/>
      <c r="AD113" s="41"/>
      <c r="AE113" s="5" t="str">
        <f t="shared" si="38"/>
        <v/>
      </c>
      <c r="AF113" s="41"/>
      <c r="AG113" s="41"/>
      <c r="AH113" s="41"/>
      <c r="AI113" s="41"/>
      <c r="AJ113" s="41"/>
      <c r="AK113" s="41"/>
      <c r="AL113" s="41"/>
      <c r="AM113" s="41"/>
      <c r="AN113" s="41">
        <v>25.729032258064517</v>
      </c>
      <c r="AO113" s="41">
        <v>1550</v>
      </c>
      <c r="AP113" s="110" t="s">
        <v>103</v>
      </c>
      <c r="AQ113" s="111"/>
      <c r="AR113" s="126" t="str">
        <f t="shared" si="39"/>
        <v/>
      </c>
      <c r="AS113" s="126" t="str">
        <f t="shared" si="40"/>
        <v/>
      </c>
      <c r="AT113" s="127">
        <v>1920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79.849999999999994</v>
      </c>
      <c r="BA113" s="68">
        <v>61.55</v>
      </c>
      <c r="BB113" s="68">
        <v>31.4</v>
      </c>
      <c r="BC113" s="68">
        <v>4.0000000000000002E-4</v>
      </c>
      <c r="BD113" s="68"/>
      <c r="BE113" s="15"/>
      <c r="BF113" s="5">
        <f t="shared" si="44"/>
        <v>22724</v>
      </c>
      <c r="BG113" s="41">
        <v>14400</v>
      </c>
      <c r="BH113" s="42">
        <v>0</v>
      </c>
      <c r="BI113" s="42"/>
      <c r="BJ113" s="42">
        <v>3064</v>
      </c>
      <c r="BK113" s="42"/>
      <c r="BL113" s="42"/>
      <c r="BM113" s="15">
        <v>5260</v>
      </c>
    </row>
    <row r="114" spans="1:65" outlineLevel="5">
      <c r="A114" s="22">
        <f t="shared" si="46"/>
        <v>3</v>
      </c>
      <c r="B114" s="9">
        <f t="shared" si="45"/>
        <v>45015</v>
      </c>
      <c r="C114" s="51">
        <v>369228</v>
      </c>
      <c r="D114" s="64">
        <f t="shared" si="35"/>
        <v>35.5</v>
      </c>
      <c r="E114" s="12">
        <v>36</v>
      </c>
      <c r="F114" s="12">
        <v>34</v>
      </c>
      <c r="G114" s="12">
        <v>41</v>
      </c>
      <c r="H114" s="12">
        <v>33</v>
      </c>
      <c r="I114" s="12">
        <v>35</v>
      </c>
      <c r="J114" s="12">
        <v>33</v>
      </c>
      <c r="K114" s="12">
        <v>40</v>
      </c>
      <c r="L114" s="12">
        <v>32</v>
      </c>
      <c r="M114" s="74">
        <f t="shared" si="36"/>
        <v>7.3</v>
      </c>
      <c r="N114" s="83">
        <v>7.27</v>
      </c>
      <c r="O114" s="83">
        <v>7.29</v>
      </c>
      <c r="P114" s="83">
        <v>7.35</v>
      </c>
      <c r="Q114" s="83">
        <v>7.32</v>
      </c>
      <c r="R114" s="83">
        <v>7.21</v>
      </c>
      <c r="S114" s="83">
        <v>7.24</v>
      </c>
      <c r="T114" s="83"/>
      <c r="U114" s="83"/>
      <c r="V114" s="5">
        <f t="shared" si="37"/>
        <v>295.8</v>
      </c>
      <c r="W114" s="41">
        <v>288</v>
      </c>
      <c r="X114" s="41">
        <v>304.8</v>
      </c>
      <c r="Y114" s="41">
        <v>371.9</v>
      </c>
      <c r="Z114" s="41">
        <v>237.8</v>
      </c>
      <c r="AA114" s="41">
        <v>380.3</v>
      </c>
      <c r="AB114" s="41">
        <v>192.2</v>
      </c>
      <c r="AC114" s="41"/>
      <c r="AD114" s="41"/>
      <c r="AE114" s="5">
        <f t="shared" si="38"/>
        <v>5865</v>
      </c>
      <c r="AF114" s="41">
        <v>6120</v>
      </c>
      <c r="AG114" s="41">
        <v>6140</v>
      </c>
      <c r="AH114" s="41">
        <v>5950</v>
      </c>
      <c r="AI114" s="41">
        <v>5840</v>
      </c>
      <c r="AJ114" s="41">
        <v>5250</v>
      </c>
      <c r="AK114" s="41">
        <v>5890</v>
      </c>
      <c r="AL114" s="41"/>
      <c r="AM114" s="41"/>
      <c r="AN114" s="41">
        <v>25.564102564102566</v>
      </c>
      <c r="AO114" s="41">
        <v>1560</v>
      </c>
      <c r="AP114" s="110">
        <v>3.4575</v>
      </c>
      <c r="AQ114" s="111">
        <v>2.4562656249999999</v>
      </c>
      <c r="AR114" s="126">
        <f t="shared" si="39"/>
        <v>71.041666666666657</v>
      </c>
      <c r="AS114" s="126">
        <f t="shared" si="40"/>
        <v>28.958333333333343</v>
      </c>
      <c r="AT114" s="127">
        <v>1920</v>
      </c>
      <c r="AU114" s="128">
        <v>2</v>
      </c>
      <c r="AV114" s="129">
        <v>1.05</v>
      </c>
      <c r="AW114" s="126">
        <f t="shared" si="41"/>
        <v>52.5</v>
      </c>
      <c r="AX114" s="126">
        <f t="shared" si="42"/>
        <v>47.5</v>
      </c>
      <c r="AY114" s="64">
        <f t="shared" si="43"/>
        <v>54.946751041827426</v>
      </c>
      <c r="AZ114" s="97">
        <v>77.97</v>
      </c>
      <c r="BA114" s="68"/>
      <c r="BB114" s="68"/>
      <c r="BC114" s="68"/>
      <c r="BD114" s="68"/>
      <c r="BE114" s="15"/>
      <c r="BF114" s="5">
        <f t="shared" si="44"/>
        <v>21046</v>
      </c>
      <c r="BG114" s="41">
        <v>12830</v>
      </c>
      <c r="BH114" s="42">
        <v>0</v>
      </c>
      <c r="BI114" s="42"/>
      <c r="BJ114" s="42">
        <v>3386</v>
      </c>
      <c r="BK114" s="42"/>
      <c r="BL114" s="42"/>
      <c r="BM114" s="15">
        <v>4830</v>
      </c>
    </row>
    <row r="115" spans="1:65" ht="17.25" outlineLevel="5" thickBot="1">
      <c r="A115" s="31">
        <f t="shared" si="46"/>
        <v>3</v>
      </c>
      <c r="B115" s="32">
        <f t="shared" si="45"/>
        <v>45016</v>
      </c>
      <c r="C115" s="51">
        <v>368103</v>
      </c>
      <c r="D115" s="64">
        <f t="shared" si="35"/>
        <v>35.799999999999997</v>
      </c>
      <c r="E115" s="12">
        <v>37</v>
      </c>
      <c r="F115" s="12">
        <v>34</v>
      </c>
      <c r="G115" s="12">
        <v>41</v>
      </c>
      <c r="H115" s="12">
        <v>33</v>
      </c>
      <c r="I115" s="12">
        <v>36</v>
      </c>
      <c r="J115" s="12">
        <v>33</v>
      </c>
      <c r="K115" s="12">
        <v>40</v>
      </c>
      <c r="L115" s="12">
        <v>32</v>
      </c>
      <c r="M115" s="74" t="str">
        <f t="shared" si="36"/>
        <v/>
      </c>
      <c r="N115" s="83"/>
      <c r="O115" s="83"/>
      <c r="P115" s="83"/>
      <c r="Q115" s="83"/>
      <c r="R115" s="83"/>
      <c r="S115" s="83"/>
      <c r="T115" s="83"/>
      <c r="U115" s="83"/>
      <c r="V115" s="5" t="str">
        <f t="shared" si="37"/>
        <v/>
      </c>
      <c r="W115" s="41"/>
      <c r="X115" s="41"/>
      <c r="Y115" s="41"/>
      <c r="Z115" s="41"/>
      <c r="AA115" s="41"/>
      <c r="AB115" s="41"/>
      <c r="AC115" s="41"/>
      <c r="AD115" s="41"/>
      <c r="AE115" s="5" t="str">
        <f t="shared" si="38"/>
        <v/>
      </c>
      <c r="AF115" s="41"/>
      <c r="AG115" s="41"/>
      <c r="AH115" s="41"/>
      <c r="AI115" s="41"/>
      <c r="AJ115" s="41"/>
      <c r="AK115" s="41"/>
      <c r="AL115" s="41"/>
      <c r="AM115" s="41"/>
      <c r="AN115" s="41">
        <v>24.024096385542169</v>
      </c>
      <c r="AO115" s="41">
        <v>1660</v>
      </c>
      <c r="AP115" s="110" t="s">
        <v>103</v>
      </c>
      <c r="AQ115" s="111"/>
      <c r="AR115" s="126" t="str">
        <f t="shared" si="39"/>
        <v/>
      </c>
      <c r="AS115" s="126" t="str">
        <f t="shared" si="40"/>
        <v/>
      </c>
      <c r="AT115" s="127">
        <v>1920</v>
      </c>
      <c r="AU115" s="128"/>
      <c r="AV115" s="129"/>
      <c r="AW115" s="126" t="str">
        <f t="shared" si="41"/>
        <v/>
      </c>
      <c r="AX115" s="126" t="str">
        <f t="shared" si="42"/>
        <v/>
      </c>
      <c r="AY115" s="64" t="str">
        <f t="shared" si="43"/>
        <v/>
      </c>
      <c r="AZ115" s="97">
        <v>78.239999999999995</v>
      </c>
      <c r="BA115" s="68"/>
      <c r="BB115" s="68"/>
      <c r="BC115" s="68"/>
      <c r="BD115" s="68"/>
      <c r="BE115" s="15"/>
      <c r="BF115" s="5">
        <f t="shared" si="44"/>
        <v>21759</v>
      </c>
      <c r="BG115" s="41">
        <v>12890</v>
      </c>
      <c r="BH115" s="42">
        <v>0</v>
      </c>
      <c r="BI115" s="42"/>
      <c r="BJ115" s="42">
        <v>3829</v>
      </c>
      <c r="BK115" s="42"/>
      <c r="BL115" s="42"/>
      <c r="BM115" s="15">
        <v>5040</v>
      </c>
    </row>
    <row r="116" spans="1:65" outlineLevel="4">
      <c r="A116" s="157" t="s">
        <v>37</v>
      </c>
      <c r="B116" s="158"/>
      <c r="C116" s="50">
        <f t="shared" ref="C116:BM116" si="47">SUBTOTAL(4,C85:C115)</f>
        <v>576508</v>
      </c>
      <c r="D116" s="60">
        <f t="shared" si="47"/>
        <v>35.799999999999997</v>
      </c>
      <c r="E116" s="28">
        <f t="shared" si="47"/>
        <v>37</v>
      </c>
      <c r="F116" s="28">
        <f t="shared" si="47"/>
        <v>34</v>
      </c>
      <c r="G116" s="28">
        <f t="shared" si="47"/>
        <v>41</v>
      </c>
      <c r="H116" s="28">
        <f t="shared" si="47"/>
        <v>33</v>
      </c>
      <c r="I116" s="28">
        <f t="shared" si="47"/>
        <v>36</v>
      </c>
      <c r="J116" s="28">
        <f t="shared" si="47"/>
        <v>33</v>
      </c>
      <c r="K116" s="28">
        <f t="shared" si="47"/>
        <v>40</v>
      </c>
      <c r="L116" s="28">
        <f t="shared" si="47"/>
        <v>32</v>
      </c>
      <c r="M116" s="71">
        <f t="shared" si="47"/>
        <v>7.4</v>
      </c>
      <c r="N116" s="82">
        <f t="shared" si="47"/>
        <v>8.1999999999999993</v>
      </c>
      <c r="O116" s="82">
        <f t="shared" si="47"/>
        <v>7.29</v>
      </c>
      <c r="P116" s="82">
        <f t="shared" si="47"/>
        <v>7.35</v>
      </c>
      <c r="Q116" s="82">
        <f t="shared" si="47"/>
        <v>7.32</v>
      </c>
      <c r="R116" s="82">
        <f t="shared" si="47"/>
        <v>7.32</v>
      </c>
      <c r="S116" s="82">
        <f t="shared" si="47"/>
        <v>7.24</v>
      </c>
      <c r="T116" s="82">
        <f t="shared" si="47"/>
        <v>0</v>
      </c>
      <c r="U116" s="82">
        <f t="shared" si="47"/>
        <v>0</v>
      </c>
      <c r="V116" s="29">
        <f t="shared" si="47"/>
        <v>295.8</v>
      </c>
      <c r="W116" s="39">
        <f t="shared" si="47"/>
        <v>288</v>
      </c>
      <c r="X116" s="39">
        <f t="shared" si="47"/>
        <v>420.1</v>
      </c>
      <c r="Y116" s="39">
        <f t="shared" si="47"/>
        <v>371.9</v>
      </c>
      <c r="Z116" s="39">
        <f t="shared" si="47"/>
        <v>300.39999999999998</v>
      </c>
      <c r="AA116" s="39">
        <f t="shared" si="47"/>
        <v>380.3</v>
      </c>
      <c r="AB116" s="39">
        <f t="shared" si="47"/>
        <v>469.2</v>
      </c>
      <c r="AC116" s="39">
        <f t="shared" si="47"/>
        <v>0</v>
      </c>
      <c r="AD116" s="39">
        <f t="shared" si="47"/>
        <v>0</v>
      </c>
      <c r="AE116" s="29">
        <f t="shared" si="47"/>
        <v>6131.7</v>
      </c>
      <c r="AF116" s="39">
        <f t="shared" si="47"/>
        <v>6120</v>
      </c>
      <c r="AG116" s="39">
        <f t="shared" si="47"/>
        <v>6240</v>
      </c>
      <c r="AH116" s="39">
        <f t="shared" si="47"/>
        <v>6210</v>
      </c>
      <c r="AI116" s="39">
        <f t="shared" si="47"/>
        <v>6240</v>
      </c>
      <c r="AJ116" s="39">
        <f t="shared" si="47"/>
        <v>6110</v>
      </c>
      <c r="AK116" s="39">
        <f t="shared" si="47"/>
        <v>6000</v>
      </c>
      <c r="AL116" s="39">
        <f t="shared" si="47"/>
        <v>0</v>
      </c>
      <c r="AM116" s="39">
        <f t="shared" si="47"/>
        <v>0</v>
      </c>
      <c r="AN116" s="39">
        <f t="shared" si="47"/>
        <v>28.608321377331421</v>
      </c>
      <c r="AO116" s="39">
        <f t="shared" si="47"/>
        <v>1940</v>
      </c>
      <c r="AP116" s="104">
        <f t="shared" si="47"/>
        <v>3.6730624999999999</v>
      </c>
      <c r="AQ116" s="105">
        <f t="shared" si="47"/>
        <v>2.7843650281250003</v>
      </c>
      <c r="AR116" s="106">
        <f t="shared" si="47"/>
        <v>82.464846416382258</v>
      </c>
      <c r="AS116" s="106">
        <f t="shared" si="47"/>
        <v>28.958333333333343</v>
      </c>
      <c r="AT116" s="107">
        <f t="shared" si="47"/>
        <v>2370</v>
      </c>
      <c r="AU116" s="108">
        <f t="shared" si="47"/>
        <v>2.31</v>
      </c>
      <c r="AV116" s="109">
        <f t="shared" si="47"/>
        <v>1.4</v>
      </c>
      <c r="AW116" s="106">
        <f t="shared" si="47"/>
        <v>68.965517241379317</v>
      </c>
      <c r="AX116" s="106">
        <f t="shared" si="47"/>
        <v>47.5</v>
      </c>
      <c r="AY116" s="60">
        <f t="shared" si="47"/>
        <v>61.519720770202198</v>
      </c>
      <c r="AZ116" s="96">
        <f t="shared" si="47"/>
        <v>79.88</v>
      </c>
      <c r="BA116" s="67">
        <f t="shared" si="47"/>
        <v>61.55</v>
      </c>
      <c r="BB116" s="67">
        <f t="shared" si="47"/>
        <v>31.4</v>
      </c>
      <c r="BC116" s="67">
        <f t="shared" si="47"/>
        <v>4.0000000000000002E-4</v>
      </c>
      <c r="BD116" s="67">
        <f t="shared" si="47"/>
        <v>0</v>
      </c>
      <c r="BE116" s="27">
        <f t="shared" si="47"/>
        <v>0</v>
      </c>
      <c r="BF116" s="29">
        <f t="shared" si="47"/>
        <v>22724</v>
      </c>
      <c r="BG116" s="39">
        <f t="shared" si="47"/>
        <v>14400</v>
      </c>
      <c r="BH116" s="40">
        <f t="shared" si="47"/>
        <v>0</v>
      </c>
      <c r="BI116" s="40">
        <f t="shared" si="47"/>
        <v>0</v>
      </c>
      <c r="BJ116" s="40">
        <f t="shared" si="47"/>
        <v>6547</v>
      </c>
      <c r="BK116" s="40">
        <f t="shared" si="47"/>
        <v>0</v>
      </c>
      <c r="BL116" s="40">
        <f t="shared" si="47"/>
        <v>0</v>
      </c>
      <c r="BM116" s="27">
        <f t="shared" si="47"/>
        <v>5260</v>
      </c>
    </row>
    <row r="117" spans="1:65" outlineLevel="3">
      <c r="A117" s="187" t="s">
        <v>26</v>
      </c>
      <c r="B117" s="188"/>
      <c r="C117" s="51">
        <f t="shared" ref="C117:BM117" si="48">SUBTOTAL(5,C85:C115)</f>
        <v>307771</v>
      </c>
      <c r="D117" s="61">
        <f t="shared" si="48"/>
        <v>32.299999999999997</v>
      </c>
      <c r="E117" s="12">
        <f t="shared" si="48"/>
        <v>34</v>
      </c>
      <c r="F117" s="12">
        <f t="shared" si="48"/>
        <v>32</v>
      </c>
      <c r="G117" s="12">
        <f t="shared" si="48"/>
        <v>34</v>
      </c>
      <c r="H117" s="12">
        <f t="shared" si="48"/>
        <v>28</v>
      </c>
      <c r="I117" s="12">
        <f t="shared" si="48"/>
        <v>33</v>
      </c>
      <c r="J117" s="12">
        <f t="shared" si="48"/>
        <v>31</v>
      </c>
      <c r="K117" s="12">
        <f t="shared" si="48"/>
        <v>33</v>
      </c>
      <c r="L117" s="12">
        <f t="shared" si="48"/>
        <v>27</v>
      </c>
      <c r="M117" s="72">
        <f t="shared" si="48"/>
        <v>7.1</v>
      </c>
      <c r="N117" s="83">
        <f t="shared" si="48"/>
        <v>7.22</v>
      </c>
      <c r="O117" s="83">
        <f t="shared" si="48"/>
        <v>7.13</v>
      </c>
      <c r="P117" s="83">
        <f t="shared" si="48"/>
        <v>7.07</v>
      </c>
      <c r="Q117" s="83">
        <f t="shared" si="48"/>
        <v>7.17</v>
      </c>
      <c r="R117" s="83">
        <f t="shared" si="48"/>
        <v>7.1</v>
      </c>
      <c r="S117" s="83">
        <f t="shared" si="48"/>
        <v>7.12</v>
      </c>
      <c r="T117" s="83">
        <f t="shared" si="48"/>
        <v>0</v>
      </c>
      <c r="U117" s="83">
        <f t="shared" si="48"/>
        <v>0</v>
      </c>
      <c r="V117" s="6">
        <f t="shared" si="48"/>
        <v>200</v>
      </c>
      <c r="W117" s="41">
        <f t="shared" si="48"/>
        <v>144.1</v>
      </c>
      <c r="X117" s="41">
        <f t="shared" si="48"/>
        <v>270.2</v>
      </c>
      <c r="Y117" s="41">
        <f t="shared" si="48"/>
        <v>121</v>
      </c>
      <c r="Z117" s="41">
        <f t="shared" si="48"/>
        <v>118.9</v>
      </c>
      <c r="AA117" s="41">
        <f t="shared" si="48"/>
        <v>161.6</v>
      </c>
      <c r="AB117" s="41">
        <f t="shared" si="48"/>
        <v>154.5</v>
      </c>
      <c r="AC117" s="41">
        <f t="shared" si="48"/>
        <v>0</v>
      </c>
      <c r="AD117" s="41">
        <f t="shared" si="48"/>
        <v>0</v>
      </c>
      <c r="AE117" s="6">
        <f t="shared" si="48"/>
        <v>5223.3</v>
      </c>
      <c r="AF117" s="41">
        <f t="shared" si="48"/>
        <v>5210</v>
      </c>
      <c r="AG117" s="41">
        <f t="shared" si="48"/>
        <v>4740</v>
      </c>
      <c r="AH117" s="41">
        <f t="shared" si="48"/>
        <v>5000</v>
      </c>
      <c r="AI117" s="41">
        <f t="shared" si="48"/>
        <v>5190</v>
      </c>
      <c r="AJ117" s="41">
        <f t="shared" si="48"/>
        <v>5110</v>
      </c>
      <c r="AK117" s="41">
        <f t="shared" si="48"/>
        <v>5220</v>
      </c>
      <c r="AL117" s="41">
        <f t="shared" si="48"/>
        <v>0</v>
      </c>
      <c r="AM117" s="41">
        <f t="shared" si="48"/>
        <v>0</v>
      </c>
      <c r="AN117" s="41">
        <f t="shared" si="48"/>
        <v>20.556701030927837</v>
      </c>
      <c r="AO117" s="41">
        <f t="shared" si="48"/>
        <v>1394</v>
      </c>
      <c r="AP117" s="110">
        <f t="shared" si="48"/>
        <v>2.5197126061397777</v>
      </c>
      <c r="AQ117" s="111">
        <f t="shared" si="48"/>
        <v>1.9530142642817012</v>
      </c>
      <c r="AR117" s="112">
        <f t="shared" si="48"/>
        <v>71.041666666666657</v>
      </c>
      <c r="AS117" s="112">
        <f t="shared" si="48"/>
        <v>17.535153583617742</v>
      </c>
      <c r="AT117" s="113">
        <f t="shared" si="48"/>
        <v>1870</v>
      </c>
      <c r="AU117" s="114">
        <f t="shared" si="48"/>
        <v>2</v>
      </c>
      <c r="AV117" s="115">
        <f t="shared" si="48"/>
        <v>1.05</v>
      </c>
      <c r="AW117" s="112">
        <f t="shared" si="48"/>
        <v>52.5</v>
      </c>
      <c r="AX117" s="112">
        <f t="shared" si="48"/>
        <v>31.034482758620683</v>
      </c>
      <c r="AY117" s="61">
        <f t="shared" si="48"/>
        <v>52.747128434772783</v>
      </c>
      <c r="AZ117" s="97">
        <f t="shared" si="48"/>
        <v>77.89</v>
      </c>
      <c r="BA117" s="68">
        <f t="shared" si="48"/>
        <v>61.55</v>
      </c>
      <c r="BB117" s="68">
        <f t="shared" si="48"/>
        <v>31.4</v>
      </c>
      <c r="BC117" s="68">
        <f t="shared" si="48"/>
        <v>4.0000000000000002E-4</v>
      </c>
      <c r="BD117" s="68">
        <f t="shared" si="48"/>
        <v>0</v>
      </c>
      <c r="BE117" s="15">
        <f t="shared" si="48"/>
        <v>0</v>
      </c>
      <c r="BF117" s="6">
        <f t="shared" si="48"/>
        <v>18060</v>
      </c>
      <c r="BG117" s="41">
        <f t="shared" si="48"/>
        <v>10640</v>
      </c>
      <c r="BH117" s="42">
        <f t="shared" si="48"/>
        <v>0</v>
      </c>
      <c r="BI117" s="42">
        <f t="shared" si="48"/>
        <v>0</v>
      </c>
      <c r="BJ117" s="42">
        <f t="shared" si="48"/>
        <v>2092</v>
      </c>
      <c r="BK117" s="42">
        <f t="shared" si="48"/>
        <v>0</v>
      </c>
      <c r="BL117" s="42">
        <f t="shared" si="48"/>
        <v>0</v>
      </c>
      <c r="BM117" s="15">
        <f t="shared" si="48"/>
        <v>2066</v>
      </c>
    </row>
    <row r="118" spans="1:65" outlineLevel="2">
      <c r="A118" s="187" t="s">
        <v>15</v>
      </c>
      <c r="B118" s="188"/>
      <c r="C118" s="51">
        <f>IFERROR(SUBTOTAL(1,C85:C115),"")</f>
        <v>352147.61290322582</v>
      </c>
      <c r="D118" s="61">
        <f t="shared" ref="D118:BM118" si="49">IFERROR(SUBTOTAL(1,D85:D115),"")</f>
        <v>33.803225806451607</v>
      </c>
      <c r="E118" s="12">
        <f t="shared" si="49"/>
        <v>36.387096774193552</v>
      </c>
      <c r="F118" s="12">
        <f t="shared" si="49"/>
        <v>32.612903225806448</v>
      </c>
      <c r="G118" s="12">
        <f t="shared" si="49"/>
        <v>37.12903225806452</v>
      </c>
      <c r="H118" s="12">
        <f t="shared" si="49"/>
        <v>30.967741935483872</v>
      </c>
      <c r="I118" s="12">
        <f t="shared" si="49"/>
        <v>35.387096774193552</v>
      </c>
      <c r="J118" s="12">
        <f t="shared" si="49"/>
        <v>31.612903225806452</v>
      </c>
      <c r="K118" s="12">
        <f t="shared" si="49"/>
        <v>36.12903225806452</v>
      </c>
      <c r="L118" s="12">
        <f t="shared" si="49"/>
        <v>29.967741935483872</v>
      </c>
      <c r="M118" s="72">
        <f t="shared" si="49"/>
        <v>7.26</v>
      </c>
      <c r="N118" s="83">
        <f t="shared" si="49"/>
        <v>7.4719999999999995</v>
      </c>
      <c r="O118" s="83">
        <f t="shared" si="49"/>
        <v>7.2080000000000002</v>
      </c>
      <c r="P118" s="83">
        <f t="shared" si="49"/>
        <v>7.2240000000000011</v>
      </c>
      <c r="Q118" s="83">
        <f t="shared" si="49"/>
        <v>7.2460000000000004</v>
      </c>
      <c r="R118" s="83">
        <f t="shared" si="49"/>
        <v>7.2140000000000004</v>
      </c>
      <c r="S118" s="83">
        <f t="shared" si="49"/>
        <v>7.194</v>
      </c>
      <c r="T118" s="83" t="str">
        <f t="shared" si="49"/>
        <v/>
      </c>
      <c r="U118" s="83" t="str">
        <f t="shared" si="49"/>
        <v/>
      </c>
      <c r="V118" s="6">
        <f t="shared" si="49"/>
        <v>242.84</v>
      </c>
      <c r="W118" s="41">
        <f t="shared" si="49"/>
        <v>202.82</v>
      </c>
      <c r="X118" s="41">
        <f t="shared" si="49"/>
        <v>320.44</v>
      </c>
      <c r="Y118" s="41">
        <f t="shared" si="49"/>
        <v>211.45999999999998</v>
      </c>
      <c r="Z118" s="41">
        <f t="shared" si="49"/>
        <v>203.34</v>
      </c>
      <c r="AA118" s="41">
        <f t="shared" si="49"/>
        <v>254.26</v>
      </c>
      <c r="AB118" s="41">
        <f t="shared" si="49"/>
        <v>264.78000000000003</v>
      </c>
      <c r="AC118" s="41" t="str">
        <f t="shared" si="49"/>
        <v/>
      </c>
      <c r="AD118" s="41" t="str">
        <f t="shared" si="49"/>
        <v/>
      </c>
      <c r="AE118" s="6">
        <f t="shared" si="49"/>
        <v>5649</v>
      </c>
      <c r="AF118" s="41">
        <f t="shared" si="49"/>
        <v>5680</v>
      </c>
      <c r="AG118" s="41">
        <f t="shared" si="49"/>
        <v>5456</v>
      </c>
      <c r="AH118" s="41">
        <f t="shared" si="49"/>
        <v>5628</v>
      </c>
      <c r="AI118" s="41">
        <f t="shared" si="49"/>
        <v>5766</v>
      </c>
      <c r="AJ118" s="41">
        <f t="shared" si="49"/>
        <v>5642</v>
      </c>
      <c r="AK118" s="41">
        <f t="shared" si="49"/>
        <v>5722</v>
      </c>
      <c r="AL118" s="41" t="str">
        <f t="shared" si="49"/>
        <v/>
      </c>
      <c r="AM118" s="41" t="str">
        <f t="shared" si="49"/>
        <v/>
      </c>
      <c r="AN118" s="41">
        <f t="shared" si="49"/>
        <v>24.996541745657009</v>
      </c>
      <c r="AO118" s="41">
        <f t="shared" si="49"/>
        <v>1604.1612903225807</v>
      </c>
      <c r="AP118" s="110">
        <f t="shared" si="49"/>
        <v>2.999771709592193</v>
      </c>
      <c r="AQ118" s="111">
        <f t="shared" si="49"/>
        <v>2.2928925058669423</v>
      </c>
      <c r="AR118" s="112">
        <f t="shared" si="49"/>
        <v>76.76109095655336</v>
      </c>
      <c r="AS118" s="112">
        <f t="shared" si="49"/>
        <v>23.23890904344664</v>
      </c>
      <c r="AT118" s="113">
        <f t="shared" si="49"/>
        <v>1939.0322580645161</v>
      </c>
      <c r="AU118" s="114">
        <f t="shared" si="49"/>
        <v>2.1360000000000001</v>
      </c>
      <c r="AV118" s="115">
        <f t="shared" si="49"/>
        <v>1.2719999999999998</v>
      </c>
      <c r="AW118" s="112">
        <f t="shared" si="49"/>
        <v>59.594394057977681</v>
      </c>
      <c r="AX118" s="112">
        <f t="shared" si="49"/>
        <v>40.405605942022319</v>
      </c>
      <c r="AY118" s="61">
        <f t="shared" si="49"/>
        <v>55.481301210268555</v>
      </c>
      <c r="AZ118" s="97">
        <f t="shared" si="49"/>
        <v>79.110454545454544</v>
      </c>
      <c r="BA118" s="68">
        <f t="shared" si="49"/>
        <v>61.55</v>
      </c>
      <c r="BB118" s="68">
        <f t="shared" si="49"/>
        <v>31.4</v>
      </c>
      <c r="BC118" s="68">
        <f t="shared" si="49"/>
        <v>4.0000000000000002E-4</v>
      </c>
      <c r="BD118" s="68" t="str">
        <f t="shared" si="49"/>
        <v/>
      </c>
      <c r="BE118" s="15" t="str">
        <f>IFERROR(SUBTOTAL(1,BE85:BE115),"")</f>
        <v/>
      </c>
      <c r="BF118" s="6">
        <f t="shared" si="49"/>
        <v>20213.903225806451</v>
      </c>
      <c r="BG118" s="41">
        <f t="shared" si="49"/>
        <v>11866.129032258064</v>
      </c>
      <c r="BH118" s="42">
        <f t="shared" si="49"/>
        <v>0</v>
      </c>
      <c r="BI118" s="42" t="str">
        <f t="shared" si="49"/>
        <v/>
      </c>
      <c r="BJ118" s="42">
        <f t="shared" si="49"/>
        <v>3577.2580645161293</v>
      </c>
      <c r="BK118" s="42" t="str">
        <f t="shared" si="49"/>
        <v/>
      </c>
      <c r="BL118" s="42" t="str">
        <f t="shared" si="49"/>
        <v/>
      </c>
      <c r="BM118" s="15">
        <f t="shared" si="49"/>
        <v>4770.5161290322585</v>
      </c>
    </row>
    <row r="119" spans="1:65" ht="17.25" outlineLevel="1" thickBot="1">
      <c r="A119" s="189" t="s">
        <v>58</v>
      </c>
      <c r="B119" s="190"/>
      <c r="C119" s="52">
        <f>SUBTOTAL(9,C85:C115)</f>
        <v>10916576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49729</v>
      </c>
      <c r="AP119" s="116"/>
      <c r="AQ119" s="117"/>
      <c r="AR119" s="118"/>
      <c r="AS119" s="118"/>
      <c r="AT119" s="119">
        <f>SUBTOTAL(9,AT85:AT115)</f>
        <v>60110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0">SUBTOTAL(9,BF85:BF115)</f>
        <v>626631</v>
      </c>
      <c r="BG119" s="43">
        <f t="shared" si="50"/>
        <v>367850</v>
      </c>
      <c r="BH119" s="44">
        <f t="shared" si="50"/>
        <v>0</v>
      </c>
      <c r="BI119" s="44">
        <f t="shared" si="50"/>
        <v>0</v>
      </c>
      <c r="BJ119" s="44">
        <f t="shared" si="50"/>
        <v>110895</v>
      </c>
      <c r="BK119" s="44">
        <f t="shared" si="50"/>
        <v>0</v>
      </c>
      <c r="BL119" s="44">
        <f t="shared" si="50"/>
        <v>0</v>
      </c>
      <c r="BM119" s="16">
        <f t="shared" si="50"/>
        <v>147886</v>
      </c>
    </row>
    <row r="120" spans="1:65" outlineLevel="5">
      <c r="A120" s="21">
        <f t="shared" si="46"/>
        <v>4</v>
      </c>
      <c r="B120" s="33">
        <f>B115+1</f>
        <v>45017</v>
      </c>
      <c r="C120" s="51">
        <v>345816</v>
      </c>
      <c r="D120" s="64">
        <f t="shared" ref="D120:D149" si="51">IFERROR(ROUND(AVERAGE(E120:L120),1),"")</f>
        <v>36.299999999999997</v>
      </c>
      <c r="E120" s="12">
        <v>37</v>
      </c>
      <c r="F120" s="12">
        <v>35</v>
      </c>
      <c r="G120" s="12">
        <v>41</v>
      </c>
      <c r="H120" s="12">
        <v>34</v>
      </c>
      <c r="I120" s="12">
        <v>36</v>
      </c>
      <c r="J120" s="12">
        <v>34</v>
      </c>
      <c r="K120" s="12">
        <v>40</v>
      </c>
      <c r="L120" s="12">
        <v>33</v>
      </c>
      <c r="M120" s="74" t="str">
        <f t="shared" ref="M120:M149" si="52">IFERROR(ROUND(AVERAGE(N120:U120),1),"")</f>
        <v/>
      </c>
      <c r="N120" s="83"/>
      <c r="O120" s="83"/>
      <c r="P120" s="83"/>
      <c r="Q120" s="83"/>
      <c r="R120" s="83"/>
      <c r="S120" s="83"/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23.880239520958085</v>
      </c>
      <c r="AO120" s="41">
        <v>1670</v>
      </c>
      <c r="AP120" s="110" t="s">
        <v>103</v>
      </c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1920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/>
      <c r="BA120" s="68"/>
      <c r="BB120" s="68"/>
      <c r="BC120" s="68"/>
      <c r="BD120" s="68"/>
      <c r="BE120" s="15"/>
      <c r="BF120" s="5">
        <f t="shared" ref="BF120:BF149" si="60">IF(SUM(BG120:BM120)=0,"",SUM(BG120:BM120))</f>
        <v>22188</v>
      </c>
      <c r="BG120" s="41">
        <v>11910</v>
      </c>
      <c r="BH120" s="42">
        <v>0</v>
      </c>
      <c r="BI120" s="42"/>
      <c r="BJ120" s="42">
        <v>5158</v>
      </c>
      <c r="BK120" s="42"/>
      <c r="BL120" s="42"/>
      <c r="BM120" s="15">
        <v>5120</v>
      </c>
    </row>
    <row r="121" spans="1:65" outlineLevel="5">
      <c r="A121" s="22">
        <f t="shared" si="46"/>
        <v>4</v>
      </c>
      <c r="B121" s="9">
        <f t="shared" si="45"/>
        <v>45018</v>
      </c>
      <c r="C121" s="51">
        <v>333989</v>
      </c>
      <c r="D121" s="64">
        <f t="shared" si="51"/>
        <v>36</v>
      </c>
      <c r="E121" s="12">
        <v>35</v>
      </c>
      <c r="F121" s="12">
        <v>35</v>
      </c>
      <c r="G121" s="12">
        <v>41</v>
      </c>
      <c r="H121" s="12">
        <v>35</v>
      </c>
      <c r="I121" s="12">
        <v>34</v>
      </c>
      <c r="J121" s="12">
        <v>34</v>
      </c>
      <c r="K121" s="12">
        <v>40</v>
      </c>
      <c r="L121" s="12">
        <v>34</v>
      </c>
      <c r="M121" s="74" t="str">
        <f t="shared" si="52"/>
        <v/>
      </c>
      <c r="N121" s="83"/>
      <c r="O121" s="83"/>
      <c r="P121" s="83"/>
      <c r="Q121" s="83"/>
      <c r="R121" s="83"/>
      <c r="S121" s="83"/>
      <c r="T121" s="83"/>
      <c r="U121" s="83"/>
      <c r="V121" s="5" t="str">
        <f t="shared" si="53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4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23.597633136094675</v>
      </c>
      <c r="AO121" s="41">
        <v>1690</v>
      </c>
      <c r="AP121" s="110" t="s">
        <v>103</v>
      </c>
      <c r="AQ121" s="111"/>
      <c r="AR121" s="126" t="str">
        <f t="shared" si="55"/>
        <v/>
      </c>
      <c r="AS121" s="126" t="str">
        <f t="shared" si="56"/>
        <v/>
      </c>
      <c r="AT121" s="127">
        <v>1920</v>
      </c>
      <c r="AU121" s="128"/>
      <c r="AV121" s="129"/>
      <c r="AW121" s="126" t="str">
        <f t="shared" si="57"/>
        <v/>
      </c>
      <c r="AX121" s="126" t="str">
        <f t="shared" si="58"/>
        <v/>
      </c>
      <c r="AY121" s="64" t="str">
        <f t="shared" si="59"/>
        <v/>
      </c>
      <c r="AZ121" s="97"/>
      <c r="BA121" s="68"/>
      <c r="BB121" s="68"/>
      <c r="BC121" s="68"/>
      <c r="BD121" s="68"/>
      <c r="BE121" s="15"/>
      <c r="BF121" s="5">
        <f t="shared" si="60"/>
        <v>17221</v>
      </c>
      <c r="BG121" s="41">
        <v>6580</v>
      </c>
      <c r="BH121" s="42">
        <v>0</v>
      </c>
      <c r="BI121" s="42"/>
      <c r="BJ121" s="42">
        <v>5611</v>
      </c>
      <c r="BK121" s="42"/>
      <c r="BL121" s="42"/>
      <c r="BM121" s="15">
        <v>5030</v>
      </c>
    </row>
    <row r="122" spans="1:65" outlineLevel="5">
      <c r="A122" s="22">
        <f t="shared" si="46"/>
        <v>4</v>
      </c>
      <c r="B122" s="9">
        <f t="shared" si="45"/>
        <v>45019</v>
      </c>
      <c r="C122" s="51">
        <v>332093</v>
      </c>
      <c r="D122" s="64">
        <f t="shared" si="51"/>
        <v>35</v>
      </c>
      <c r="E122" s="12">
        <v>35</v>
      </c>
      <c r="F122" s="12">
        <v>33</v>
      </c>
      <c r="G122" s="12">
        <v>40</v>
      </c>
      <c r="H122" s="12">
        <v>34</v>
      </c>
      <c r="I122" s="12">
        <v>34</v>
      </c>
      <c r="J122" s="12">
        <v>32</v>
      </c>
      <c r="K122" s="12">
        <v>39</v>
      </c>
      <c r="L122" s="12">
        <v>33</v>
      </c>
      <c r="M122" s="74" t="str">
        <f t="shared" si="52"/>
        <v/>
      </c>
      <c r="N122" s="83"/>
      <c r="O122" s="83"/>
      <c r="P122" s="83"/>
      <c r="Q122" s="83"/>
      <c r="R122" s="83"/>
      <c r="S122" s="83"/>
      <c r="T122" s="83"/>
      <c r="U122" s="83"/>
      <c r="V122" s="5" t="str">
        <f t="shared" si="53"/>
        <v/>
      </c>
      <c r="W122" s="41"/>
      <c r="X122" s="41"/>
      <c r="Y122" s="41"/>
      <c r="Z122" s="41"/>
      <c r="AA122" s="41"/>
      <c r="AB122" s="41"/>
      <c r="AC122" s="41"/>
      <c r="AD122" s="41"/>
      <c r="AE122" s="5" t="str">
        <f t="shared" si="54"/>
        <v/>
      </c>
      <c r="AF122" s="41"/>
      <c r="AG122" s="41"/>
      <c r="AH122" s="41"/>
      <c r="AI122" s="41"/>
      <c r="AJ122" s="41"/>
      <c r="AK122" s="41"/>
      <c r="AL122" s="41"/>
      <c r="AM122" s="41"/>
      <c r="AN122" s="41">
        <v>24.024096385542169</v>
      </c>
      <c r="AO122" s="41">
        <v>1660</v>
      </c>
      <c r="AP122" s="110" t="s">
        <v>103</v>
      </c>
      <c r="AQ122" s="111"/>
      <c r="AR122" s="126" t="str">
        <f t="shared" si="55"/>
        <v/>
      </c>
      <c r="AS122" s="126" t="str">
        <f t="shared" si="56"/>
        <v/>
      </c>
      <c r="AT122" s="127">
        <v>1920</v>
      </c>
      <c r="AU122" s="128"/>
      <c r="AV122" s="129"/>
      <c r="AW122" s="126" t="str">
        <f t="shared" si="57"/>
        <v/>
      </c>
      <c r="AX122" s="126" t="str">
        <f t="shared" si="58"/>
        <v/>
      </c>
      <c r="AY122" s="64" t="str">
        <f t="shared" si="59"/>
        <v/>
      </c>
      <c r="AZ122" s="97">
        <v>77.72</v>
      </c>
      <c r="BA122" s="68"/>
      <c r="BB122" s="68"/>
      <c r="BC122" s="68"/>
      <c r="BD122" s="68"/>
      <c r="BE122" s="15"/>
      <c r="BF122" s="5">
        <f t="shared" si="60"/>
        <v>20839</v>
      </c>
      <c r="BG122" s="41">
        <v>12250</v>
      </c>
      <c r="BH122" s="42">
        <v>0</v>
      </c>
      <c r="BI122" s="42"/>
      <c r="BJ122" s="42">
        <v>3549</v>
      </c>
      <c r="BK122" s="42"/>
      <c r="BL122" s="42"/>
      <c r="BM122" s="15">
        <v>5040</v>
      </c>
    </row>
    <row r="123" spans="1:65" outlineLevel="5">
      <c r="A123" s="22">
        <f t="shared" si="46"/>
        <v>4</v>
      </c>
      <c r="B123" s="9">
        <f t="shared" si="45"/>
        <v>45020</v>
      </c>
      <c r="C123" s="51">
        <v>350433</v>
      </c>
      <c r="D123" s="64">
        <f t="shared" si="51"/>
        <v>35.5</v>
      </c>
      <c r="E123" s="12">
        <v>36</v>
      </c>
      <c r="F123" s="12">
        <v>34</v>
      </c>
      <c r="G123" s="12">
        <v>40</v>
      </c>
      <c r="H123" s="12">
        <v>34</v>
      </c>
      <c r="I123" s="12">
        <v>35</v>
      </c>
      <c r="J123" s="12">
        <v>33</v>
      </c>
      <c r="K123" s="12">
        <v>39</v>
      </c>
      <c r="L123" s="12">
        <v>33</v>
      </c>
      <c r="M123" s="74" t="str">
        <f t="shared" si="52"/>
        <v/>
      </c>
      <c r="N123" s="83"/>
      <c r="O123" s="83"/>
      <c r="P123" s="83"/>
      <c r="Q123" s="83"/>
      <c r="R123" s="83"/>
      <c r="S123" s="83"/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23.458823529411763</v>
      </c>
      <c r="AO123" s="41">
        <v>1700</v>
      </c>
      <c r="AP123" s="110" t="s">
        <v>103</v>
      </c>
      <c r="AQ123" s="111"/>
      <c r="AR123" s="126" t="str">
        <f t="shared" si="55"/>
        <v/>
      </c>
      <c r="AS123" s="126" t="str">
        <f t="shared" si="56"/>
        <v/>
      </c>
      <c r="AT123" s="127">
        <v>1920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77.150000000000006</v>
      </c>
      <c r="BA123" s="68"/>
      <c r="BB123" s="68"/>
      <c r="BC123" s="68"/>
      <c r="BD123" s="68"/>
      <c r="BE123" s="15"/>
      <c r="BF123" s="5">
        <f t="shared" si="60"/>
        <v>21296</v>
      </c>
      <c r="BG123" s="41">
        <v>11010</v>
      </c>
      <c r="BH123" s="42">
        <v>0</v>
      </c>
      <c r="BI123" s="42"/>
      <c r="BJ123" s="42">
        <v>5206</v>
      </c>
      <c r="BK123" s="42"/>
      <c r="BL123" s="42"/>
      <c r="BM123" s="15">
        <v>5080</v>
      </c>
    </row>
    <row r="124" spans="1:65" outlineLevel="5">
      <c r="A124" s="22">
        <f t="shared" si="46"/>
        <v>4</v>
      </c>
      <c r="B124" s="9">
        <f t="shared" si="45"/>
        <v>45021</v>
      </c>
      <c r="C124" s="51">
        <v>458185</v>
      </c>
      <c r="D124" s="64">
        <f t="shared" si="51"/>
        <v>35.799999999999997</v>
      </c>
      <c r="E124" s="12">
        <v>35</v>
      </c>
      <c r="F124" s="12">
        <v>34</v>
      </c>
      <c r="G124" s="12">
        <v>41</v>
      </c>
      <c r="H124" s="12">
        <v>35</v>
      </c>
      <c r="I124" s="12">
        <v>34</v>
      </c>
      <c r="J124" s="12">
        <v>33</v>
      </c>
      <c r="K124" s="12">
        <v>40</v>
      </c>
      <c r="L124" s="12">
        <v>34</v>
      </c>
      <c r="M124" s="74" t="str">
        <f t="shared" si="52"/>
        <v/>
      </c>
      <c r="N124" s="83"/>
      <c r="O124" s="83"/>
      <c r="P124" s="83"/>
      <c r="Q124" s="83"/>
      <c r="R124" s="83"/>
      <c r="S124" s="83"/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23.597633136094675</v>
      </c>
      <c r="AO124" s="41">
        <v>1690</v>
      </c>
      <c r="AP124" s="110" t="s">
        <v>103</v>
      </c>
      <c r="AQ124" s="111"/>
      <c r="AR124" s="126" t="str">
        <f t="shared" si="55"/>
        <v/>
      </c>
      <c r="AS124" s="126" t="str">
        <f t="shared" si="56"/>
        <v/>
      </c>
      <c r="AT124" s="127">
        <v>1920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78.64</v>
      </c>
      <c r="BA124" s="68"/>
      <c r="BB124" s="68"/>
      <c r="BC124" s="68"/>
      <c r="BD124" s="68"/>
      <c r="BE124" s="15"/>
      <c r="BF124" s="5">
        <f t="shared" si="60"/>
        <v>19511</v>
      </c>
      <c r="BG124" s="41">
        <v>11130</v>
      </c>
      <c r="BH124" s="42">
        <v>0</v>
      </c>
      <c r="BI124" s="42"/>
      <c r="BJ124" s="42">
        <v>3521</v>
      </c>
      <c r="BK124" s="42"/>
      <c r="BL124" s="42"/>
      <c r="BM124" s="15">
        <v>4860</v>
      </c>
    </row>
    <row r="125" spans="1:65" outlineLevel="5">
      <c r="A125" s="22">
        <f t="shared" si="46"/>
        <v>4</v>
      </c>
      <c r="B125" s="9">
        <f t="shared" si="45"/>
        <v>45022</v>
      </c>
      <c r="C125" s="51">
        <v>504029</v>
      </c>
      <c r="D125" s="64">
        <f t="shared" si="51"/>
        <v>36</v>
      </c>
      <c r="E125" s="12">
        <v>36</v>
      </c>
      <c r="F125" s="12">
        <v>34</v>
      </c>
      <c r="G125" s="12">
        <v>41</v>
      </c>
      <c r="H125" s="12">
        <v>35</v>
      </c>
      <c r="I125" s="12">
        <v>35</v>
      </c>
      <c r="J125" s="12">
        <v>33</v>
      </c>
      <c r="K125" s="12">
        <v>40</v>
      </c>
      <c r="L125" s="12">
        <v>34</v>
      </c>
      <c r="M125" s="74">
        <f t="shared" si="52"/>
        <v>7.3</v>
      </c>
      <c r="N125" s="83">
        <v>7.4</v>
      </c>
      <c r="O125" s="83">
        <v>7.22</v>
      </c>
      <c r="P125" s="83">
        <v>7.23</v>
      </c>
      <c r="Q125" s="83">
        <v>7.23</v>
      </c>
      <c r="R125" s="83">
        <v>7.26</v>
      </c>
      <c r="S125" s="83">
        <v>7.29</v>
      </c>
      <c r="T125" s="83"/>
      <c r="U125" s="83"/>
      <c r="V125" s="5">
        <f t="shared" si="53"/>
        <v>308.60000000000002</v>
      </c>
      <c r="W125" s="41">
        <v>326.3</v>
      </c>
      <c r="X125" s="41">
        <v>89.5</v>
      </c>
      <c r="Y125" s="41">
        <v>203.5</v>
      </c>
      <c r="Z125" s="41">
        <v>446.8</v>
      </c>
      <c r="AA125" s="41">
        <v>399.3</v>
      </c>
      <c r="AB125" s="41">
        <v>386.1</v>
      </c>
      <c r="AC125" s="41"/>
      <c r="AD125" s="41"/>
      <c r="AE125" s="5">
        <f t="shared" si="54"/>
        <v>5038.3</v>
      </c>
      <c r="AF125" s="41">
        <v>4110</v>
      </c>
      <c r="AG125" s="41">
        <v>4270</v>
      </c>
      <c r="AH125" s="41">
        <v>5270</v>
      </c>
      <c r="AI125" s="41">
        <v>5210</v>
      </c>
      <c r="AJ125" s="41">
        <v>5800</v>
      </c>
      <c r="AK125" s="41">
        <v>5570</v>
      </c>
      <c r="AL125" s="41"/>
      <c r="AM125" s="41"/>
      <c r="AN125" s="41">
        <v>23.597633136094675</v>
      </c>
      <c r="AO125" s="41">
        <v>1690</v>
      </c>
      <c r="AP125" s="110">
        <v>3.3000591715976335</v>
      </c>
      <c r="AQ125" s="111">
        <v>2.4102148139070763</v>
      </c>
      <c r="AR125" s="126">
        <f t="shared" si="55"/>
        <v>73.035502958579883</v>
      </c>
      <c r="AS125" s="126">
        <f t="shared" si="56"/>
        <v>26.964497041420117</v>
      </c>
      <c r="AT125" s="127">
        <v>1920</v>
      </c>
      <c r="AU125" s="128">
        <v>2.5299999999999998</v>
      </c>
      <c r="AV125" s="129">
        <v>1.36</v>
      </c>
      <c r="AW125" s="126">
        <f t="shared" si="57"/>
        <v>53.75494071146246</v>
      </c>
      <c r="AX125" s="126">
        <f t="shared" si="58"/>
        <v>46.24505928853754</v>
      </c>
      <c r="AY125" s="64">
        <f t="shared" si="59"/>
        <v>57.084779704888255</v>
      </c>
      <c r="AZ125" s="97">
        <v>79.23</v>
      </c>
      <c r="BA125" s="68"/>
      <c r="BB125" s="68"/>
      <c r="BC125" s="68"/>
      <c r="BD125" s="68"/>
      <c r="BE125" s="15"/>
      <c r="BF125" s="5">
        <f t="shared" si="60"/>
        <v>21597</v>
      </c>
      <c r="BG125" s="41">
        <v>11460</v>
      </c>
      <c r="BH125" s="42">
        <v>0</v>
      </c>
      <c r="BI125" s="42"/>
      <c r="BJ125" s="42">
        <v>5137</v>
      </c>
      <c r="BK125" s="42"/>
      <c r="BL125" s="42"/>
      <c r="BM125" s="15">
        <v>5000</v>
      </c>
    </row>
    <row r="126" spans="1:65" outlineLevel="5">
      <c r="A126" s="22">
        <f t="shared" si="46"/>
        <v>4</v>
      </c>
      <c r="B126" s="9">
        <f t="shared" si="45"/>
        <v>45023</v>
      </c>
      <c r="C126" s="51">
        <v>514928</v>
      </c>
      <c r="D126" s="64">
        <f t="shared" si="51"/>
        <v>36.299999999999997</v>
      </c>
      <c r="E126" s="12">
        <v>36</v>
      </c>
      <c r="F126" s="12">
        <v>35</v>
      </c>
      <c r="G126" s="12">
        <v>41</v>
      </c>
      <c r="H126" s="12">
        <v>35</v>
      </c>
      <c r="I126" s="12">
        <v>35</v>
      </c>
      <c r="J126" s="12">
        <v>34</v>
      </c>
      <c r="K126" s="12">
        <v>40</v>
      </c>
      <c r="L126" s="12">
        <v>34</v>
      </c>
      <c r="M126" s="74" t="str">
        <f t="shared" si="52"/>
        <v/>
      </c>
      <c r="N126" s="83"/>
      <c r="O126" s="83"/>
      <c r="P126" s="83"/>
      <c r="Q126" s="83"/>
      <c r="R126" s="83"/>
      <c r="S126" s="83"/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22.998846597462514</v>
      </c>
      <c r="AO126" s="41">
        <v>1734</v>
      </c>
      <c r="AP126" s="110" t="s">
        <v>103</v>
      </c>
      <c r="AQ126" s="111"/>
      <c r="AR126" s="126" t="str">
        <f t="shared" si="55"/>
        <v/>
      </c>
      <c r="AS126" s="126" t="str">
        <f t="shared" si="56"/>
        <v/>
      </c>
      <c r="AT126" s="127">
        <v>1920</v>
      </c>
      <c r="AU126" s="128"/>
      <c r="AV126" s="129"/>
      <c r="AW126" s="126" t="str">
        <f t="shared" si="57"/>
        <v/>
      </c>
      <c r="AX126" s="126" t="str">
        <f t="shared" si="58"/>
        <v/>
      </c>
      <c r="AY126" s="64" t="str">
        <f t="shared" si="59"/>
        <v/>
      </c>
      <c r="AZ126" s="97">
        <v>78.099999999999994</v>
      </c>
      <c r="BA126" s="68"/>
      <c r="BB126" s="68"/>
      <c r="BC126" s="68"/>
      <c r="BD126" s="68"/>
      <c r="BE126" s="15"/>
      <c r="BF126" s="5">
        <f t="shared" si="60"/>
        <v>18494</v>
      </c>
      <c r="BG126" s="41">
        <v>9750</v>
      </c>
      <c r="BH126" s="42">
        <v>0</v>
      </c>
      <c r="BI126" s="42"/>
      <c r="BJ126" s="42">
        <v>3624</v>
      </c>
      <c r="BK126" s="42"/>
      <c r="BL126" s="42"/>
      <c r="BM126" s="15">
        <v>5120</v>
      </c>
    </row>
    <row r="127" spans="1:65" outlineLevel="5">
      <c r="A127" s="22">
        <f t="shared" si="46"/>
        <v>4</v>
      </c>
      <c r="B127" s="9">
        <f t="shared" si="45"/>
        <v>45024</v>
      </c>
      <c r="C127" s="51">
        <v>412646</v>
      </c>
      <c r="D127" s="64">
        <f t="shared" si="51"/>
        <v>36.299999999999997</v>
      </c>
      <c r="E127" s="12">
        <v>37</v>
      </c>
      <c r="F127" s="12">
        <v>35</v>
      </c>
      <c r="G127" s="12">
        <v>41</v>
      </c>
      <c r="H127" s="12">
        <v>34</v>
      </c>
      <c r="I127" s="12">
        <v>36</v>
      </c>
      <c r="J127" s="12">
        <v>34</v>
      </c>
      <c r="K127" s="12">
        <v>40</v>
      </c>
      <c r="L127" s="12">
        <v>33</v>
      </c>
      <c r="M127" s="74" t="str">
        <f t="shared" si="52"/>
        <v/>
      </c>
      <c r="N127" s="83"/>
      <c r="O127" s="83"/>
      <c r="P127" s="83"/>
      <c r="Q127" s="83"/>
      <c r="R127" s="83"/>
      <c r="S127" s="83"/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22.480270574971815</v>
      </c>
      <c r="AO127" s="41">
        <v>1774</v>
      </c>
      <c r="AP127" s="110" t="s">
        <v>103</v>
      </c>
      <c r="AQ127" s="111"/>
      <c r="AR127" s="126" t="str">
        <f t="shared" si="55"/>
        <v/>
      </c>
      <c r="AS127" s="126" t="str">
        <f t="shared" si="56"/>
        <v/>
      </c>
      <c r="AT127" s="127">
        <v>1920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/>
      <c r="BA127" s="68"/>
      <c r="BB127" s="68"/>
      <c r="BC127" s="68"/>
      <c r="BD127" s="68"/>
      <c r="BE127" s="15"/>
      <c r="BF127" s="5">
        <f t="shared" si="60"/>
        <v>21835</v>
      </c>
      <c r="BG127" s="41">
        <v>10790</v>
      </c>
      <c r="BH127" s="42">
        <v>0</v>
      </c>
      <c r="BI127" s="42"/>
      <c r="BJ127" s="42">
        <v>6065</v>
      </c>
      <c r="BK127" s="42"/>
      <c r="BL127" s="42"/>
      <c r="BM127" s="15">
        <v>4980</v>
      </c>
    </row>
    <row r="128" spans="1:65" outlineLevel="5">
      <c r="A128" s="22">
        <f t="shared" si="46"/>
        <v>4</v>
      </c>
      <c r="B128" s="9">
        <f t="shared" si="45"/>
        <v>45025</v>
      </c>
      <c r="C128" s="51">
        <v>371374</v>
      </c>
      <c r="D128" s="64">
        <f t="shared" si="51"/>
        <v>35.799999999999997</v>
      </c>
      <c r="E128" s="12">
        <v>37</v>
      </c>
      <c r="F128" s="12">
        <v>35</v>
      </c>
      <c r="G128" s="12">
        <v>40</v>
      </c>
      <c r="H128" s="12">
        <v>33</v>
      </c>
      <c r="I128" s="12">
        <v>36</v>
      </c>
      <c r="J128" s="12">
        <v>34</v>
      </c>
      <c r="K128" s="12">
        <v>39</v>
      </c>
      <c r="L128" s="12">
        <v>32</v>
      </c>
      <c r="M128" s="74" t="str">
        <f t="shared" si="52"/>
        <v/>
      </c>
      <c r="N128" s="83"/>
      <c r="O128" s="83"/>
      <c r="P128" s="83"/>
      <c r="Q128" s="83"/>
      <c r="R128" s="83"/>
      <c r="S128" s="83"/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23.132250580046403</v>
      </c>
      <c r="AO128" s="41">
        <v>1724</v>
      </c>
      <c r="AP128" s="110" t="s">
        <v>103</v>
      </c>
      <c r="AQ128" s="111"/>
      <c r="AR128" s="126" t="str">
        <f t="shared" si="55"/>
        <v/>
      </c>
      <c r="AS128" s="126" t="str">
        <f t="shared" si="56"/>
        <v/>
      </c>
      <c r="AT128" s="127">
        <v>1920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/>
      <c r="BA128" s="68"/>
      <c r="BB128" s="68"/>
      <c r="BC128" s="68"/>
      <c r="BD128" s="68"/>
      <c r="BE128" s="15"/>
      <c r="BF128" s="5">
        <f t="shared" si="60"/>
        <v>17453</v>
      </c>
      <c r="BG128" s="41">
        <v>6730</v>
      </c>
      <c r="BH128" s="42">
        <v>0</v>
      </c>
      <c r="BI128" s="42"/>
      <c r="BJ128" s="42">
        <v>5613</v>
      </c>
      <c r="BK128" s="42"/>
      <c r="BL128" s="42"/>
      <c r="BM128" s="15">
        <v>5110</v>
      </c>
    </row>
    <row r="129" spans="1:65" outlineLevel="5">
      <c r="A129" s="22">
        <f t="shared" si="46"/>
        <v>4</v>
      </c>
      <c r="B129" s="9">
        <f t="shared" si="45"/>
        <v>45026</v>
      </c>
      <c r="C129" s="51">
        <v>374506</v>
      </c>
      <c r="D129" s="64">
        <f t="shared" si="51"/>
        <v>35</v>
      </c>
      <c r="E129" s="12">
        <v>37</v>
      </c>
      <c r="F129" s="12">
        <v>34</v>
      </c>
      <c r="G129" s="12">
        <v>38</v>
      </c>
      <c r="H129" s="12">
        <v>33</v>
      </c>
      <c r="I129" s="12">
        <v>36</v>
      </c>
      <c r="J129" s="12">
        <v>33</v>
      </c>
      <c r="K129" s="12">
        <v>37</v>
      </c>
      <c r="L129" s="12">
        <v>32</v>
      </c>
      <c r="M129" s="74" t="str">
        <f t="shared" si="52"/>
        <v/>
      </c>
      <c r="N129" s="83"/>
      <c r="O129" s="83"/>
      <c r="P129" s="83"/>
      <c r="Q129" s="83"/>
      <c r="R129" s="83"/>
      <c r="S129" s="83"/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23.132250580046403</v>
      </c>
      <c r="AO129" s="41">
        <v>1724</v>
      </c>
      <c r="AP129" s="110" t="s">
        <v>103</v>
      </c>
      <c r="AQ129" s="111"/>
      <c r="AR129" s="126" t="str">
        <f t="shared" si="55"/>
        <v/>
      </c>
      <c r="AS129" s="126" t="str">
        <f t="shared" si="56"/>
        <v/>
      </c>
      <c r="AT129" s="127">
        <v>1920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77.209999999999994</v>
      </c>
      <c r="BA129" s="68"/>
      <c r="BB129" s="68"/>
      <c r="BC129" s="68"/>
      <c r="BD129" s="68"/>
      <c r="BE129" s="15"/>
      <c r="BF129" s="5">
        <f t="shared" si="60"/>
        <v>20535</v>
      </c>
      <c r="BG129" s="41">
        <v>9880</v>
      </c>
      <c r="BH129" s="42">
        <v>0</v>
      </c>
      <c r="BI129" s="42"/>
      <c r="BJ129" s="42">
        <v>5655</v>
      </c>
      <c r="BK129" s="42"/>
      <c r="BL129" s="42"/>
      <c r="BM129" s="15">
        <v>5000</v>
      </c>
    </row>
    <row r="130" spans="1:65" outlineLevel="5">
      <c r="A130" s="22">
        <f t="shared" si="46"/>
        <v>4</v>
      </c>
      <c r="B130" s="9">
        <f t="shared" si="45"/>
        <v>45027</v>
      </c>
      <c r="C130" s="51">
        <v>364223</v>
      </c>
      <c r="D130" s="64">
        <f t="shared" si="51"/>
        <v>35</v>
      </c>
      <c r="E130" s="12">
        <v>37</v>
      </c>
      <c r="F130" s="12">
        <v>34</v>
      </c>
      <c r="G130" s="12">
        <v>38</v>
      </c>
      <c r="H130" s="12">
        <v>33</v>
      </c>
      <c r="I130" s="12">
        <v>36</v>
      </c>
      <c r="J130" s="12">
        <v>33</v>
      </c>
      <c r="K130" s="12">
        <v>37</v>
      </c>
      <c r="L130" s="12">
        <v>32</v>
      </c>
      <c r="M130" s="74" t="str">
        <f t="shared" si="52"/>
        <v/>
      </c>
      <c r="N130" s="83"/>
      <c r="O130" s="83"/>
      <c r="P130" s="83"/>
      <c r="Q130" s="83"/>
      <c r="R130" s="83"/>
      <c r="S130" s="83"/>
      <c r="T130" s="83"/>
      <c r="U130" s="83"/>
      <c r="V130" s="5" t="str">
        <f t="shared" si="53"/>
        <v/>
      </c>
      <c r="W130" s="41"/>
      <c r="X130" s="41"/>
      <c r="Y130" s="41"/>
      <c r="Z130" s="41"/>
      <c r="AA130" s="41"/>
      <c r="AB130" s="41"/>
      <c r="AC130" s="41"/>
      <c r="AD130" s="41"/>
      <c r="AE130" s="5" t="str">
        <f t="shared" si="54"/>
        <v/>
      </c>
      <c r="AF130" s="41"/>
      <c r="AG130" s="41"/>
      <c r="AH130" s="41"/>
      <c r="AI130" s="41"/>
      <c r="AJ130" s="41"/>
      <c r="AK130" s="41"/>
      <c r="AL130" s="41"/>
      <c r="AM130" s="41"/>
      <c r="AN130" s="41">
        <v>23.738095238095237</v>
      </c>
      <c r="AO130" s="41">
        <v>1680</v>
      </c>
      <c r="AP130" s="110" t="s">
        <v>103</v>
      </c>
      <c r="AQ130" s="111"/>
      <c r="AR130" s="126" t="str">
        <f t="shared" si="55"/>
        <v/>
      </c>
      <c r="AS130" s="126" t="str">
        <f t="shared" si="56"/>
        <v/>
      </c>
      <c r="AT130" s="127">
        <v>1920</v>
      </c>
      <c r="AU130" s="128"/>
      <c r="AV130" s="129"/>
      <c r="AW130" s="126" t="str">
        <f t="shared" si="57"/>
        <v/>
      </c>
      <c r="AX130" s="126" t="str">
        <f t="shared" si="58"/>
        <v/>
      </c>
      <c r="AY130" s="64" t="str">
        <f t="shared" si="59"/>
        <v/>
      </c>
      <c r="AZ130" s="97">
        <v>78.25</v>
      </c>
      <c r="BA130" s="68"/>
      <c r="BB130" s="68"/>
      <c r="BC130" s="68"/>
      <c r="BD130" s="68"/>
      <c r="BE130" s="15"/>
      <c r="BF130" s="5">
        <f t="shared" si="60"/>
        <v>16071</v>
      </c>
      <c r="BG130" s="41">
        <v>7080</v>
      </c>
      <c r="BH130" s="42">
        <v>0</v>
      </c>
      <c r="BI130" s="42"/>
      <c r="BJ130" s="42">
        <v>4101</v>
      </c>
      <c r="BK130" s="42"/>
      <c r="BL130" s="42"/>
      <c r="BM130" s="15">
        <v>4890</v>
      </c>
    </row>
    <row r="131" spans="1:65" outlineLevel="5">
      <c r="A131" s="22">
        <f t="shared" si="46"/>
        <v>4</v>
      </c>
      <c r="B131" s="9">
        <f t="shared" si="45"/>
        <v>45028</v>
      </c>
      <c r="C131" s="51">
        <v>360252</v>
      </c>
      <c r="D131" s="64">
        <f t="shared" si="51"/>
        <v>34.799999999999997</v>
      </c>
      <c r="E131" s="12">
        <v>36</v>
      </c>
      <c r="F131" s="12">
        <v>34</v>
      </c>
      <c r="G131" s="12">
        <v>38</v>
      </c>
      <c r="H131" s="12">
        <v>33</v>
      </c>
      <c r="I131" s="12">
        <v>35</v>
      </c>
      <c r="J131" s="12">
        <v>33</v>
      </c>
      <c r="K131" s="12">
        <v>37</v>
      </c>
      <c r="L131" s="12">
        <v>32</v>
      </c>
      <c r="M131" s="74" t="str">
        <f t="shared" si="52"/>
        <v/>
      </c>
      <c r="N131" s="83"/>
      <c r="O131" s="83"/>
      <c r="P131" s="83"/>
      <c r="Q131" s="83"/>
      <c r="R131" s="83"/>
      <c r="S131" s="83"/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22.65909090909091</v>
      </c>
      <c r="AO131" s="41">
        <v>1760</v>
      </c>
      <c r="AP131" s="110" t="s">
        <v>103</v>
      </c>
      <c r="AQ131" s="111"/>
      <c r="AR131" s="126" t="str">
        <f t="shared" si="55"/>
        <v/>
      </c>
      <c r="AS131" s="126" t="str">
        <f t="shared" si="56"/>
        <v/>
      </c>
      <c r="AT131" s="127">
        <v>1920</v>
      </c>
      <c r="AU131" s="128"/>
      <c r="AV131" s="129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>
        <v>78.55</v>
      </c>
      <c r="BA131" s="68"/>
      <c r="BB131" s="68"/>
      <c r="BC131" s="68"/>
      <c r="BD131" s="68"/>
      <c r="BE131" s="15"/>
      <c r="BF131" s="5">
        <f t="shared" si="60"/>
        <v>18596</v>
      </c>
      <c r="BG131" s="41">
        <v>6890</v>
      </c>
      <c r="BH131" s="42">
        <v>0</v>
      </c>
      <c r="BI131" s="42"/>
      <c r="BJ131" s="42">
        <v>6356</v>
      </c>
      <c r="BK131" s="42"/>
      <c r="BL131" s="42"/>
      <c r="BM131" s="15">
        <v>5350</v>
      </c>
    </row>
    <row r="132" spans="1:65" outlineLevel="5">
      <c r="A132" s="22">
        <f t="shared" si="46"/>
        <v>4</v>
      </c>
      <c r="B132" s="9">
        <f t="shared" si="45"/>
        <v>45029</v>
      </c>
      <c r="C132" s="51">
        <v>350551</v>
      </c>
      <c r="D132" s="64">
        <f t="shared" si="51"/>
        <v>34.299999999999997</v>
      </c>
      <c r="E132" s="12">
        <v>34</v>
      </c>
      <c r="F132" s="12">
        <v>34</v>
      </c>
      <c r="G132" s="12">
        <v>38</v>
      </c>
      <c r="H132" s="12">
        <v>33</v>
      </c>
      <c r="I132" s="12">
        <v>33</v>
      </c>
      <c r="J132" s="12">
        <v>33</v>
      </c>
      <c r="K132" s="12">
        <v>37</v>
      </c>
      <c r="L132" s="12">
        <v>32</v>
      </c>
      <c r="M132" s="74">
        <f t="shared" si="52"/>
        <v>7.2</v>
      </c>
      <c r="N132" s="83">
        <v>7.24</v>
      </c>
      <c r="O132" s="83">
        <v>7.26</v>
      </c>
      <c r="P132" s="83">
        <v>7.21</v>
      </c>
      <c r="Q132" s="83">
        <v>7.22</v>
      </c>
      <c r="R132" s="83">
        <v>7.25</v>
      </c>
      <c r="S132" s="83">
        <v>7.24</v>
      </c>
      <c r="T132" s="83"/>
      <c r="U132" s="83"/>
      <c r="V132" s="5">
        <f t="shared" si="53"/>
        <v>217.5</v>
      </c>
      <c r="W132" s="41">
        <v>206.3</v>
      </c>
      <c r="X132" s="41">
        <v>144.30000000000001</v>
      </c>
      <c r="Y132" s="41">
        <v>210.1</v>
      </c>
      <c r="Z132" s="41">
        <v>190.6</v>
      </c>
      <c r="AA132" s="41">
        <v>286.10000000000002</v>
      </c>
      <c r="AB132" s="41">
        <v>267.5</v>
      </c>
      <c r="AC132" s="41"/>
      <c r="AD132" s="41"/>
      <c r="AE132" s="5">
        <f t="shared" si="54"/>
        <v>6053.3</v>
      </c>
      <c r="AF132" s="41">
        <v>6240</v>
      </c>
      <c r="AG132" s="41">
        <v>6520</v>
      </c>
      <c r="AH132" s="41">
        <v>6110</v>
      </c>
      <c r="AI132" s="41">
        <v>5840</v>
      </c>
      <c r="AJ132" s="41">
        <v>5490</v>
      </c>
      <c r="AK132" s="41">
        <v>6120</v>
      </c>
      <c r="AL132" s="41"/>
      <c r="AM132" s="41"/>
      <c r="AN132" s="41">
        <v>23.738095238095237</v>
      </c>
      <c r="AO132" s="41">
        <v>1680</v>
      </c>
      <c r="AP132" s="110">
        <v>2.4416666666666669</v>
      </c>
      <c r="AQ132" s="111">
        <v>1.8357263888888893</v>
      </c>
      <c r="AR132" s="126">
        <f t="shared" si="55"/>
        <v>75.183333333333351</v>
      </c>
      <c r="AS132" s="126">
        <f t="shared" si="56"/>
        <v>24.816666666666649</v>
      </c>
      <c r="AT132" s="127">
        <v>1920</v>
      </c>
      <c r="AU132" s="128">
        <v>1.96</v>
      </c>
      <c r="AV132" s="129">
        <v>1.1599999999999999</v>
      </c>
      <c r="AW132" s="126">
        <f t="shared" si="57"/>
        <v>59.183673469387756</v>
      </c>
      <c r="AX132" s="126">
        <f t="shared" si="58"/>
        <v>40.816326530612244</v>
      </c>
      <c r="AY132" s="64">
        <f t="shared" si="59"/>
        <v>52.138106849922458</v>
      </c>
      <c r="AZ132" s="97">
        <v>79.63</v>
      </c>
      <c r="BA132" s="68"/>
      <c r="BB132" s="68"/>
      <c r="BC132" s="68"/>
      <c r="BD132" s="68"/>
      <c r="BE132" s="15"/>
      <c r="BF132" s="5">
        <f t="shared" si="60"/>
        <v>15613</v>
      </c>
      <c r="BG132" s="41">
        <v>5810</v>
      </c>
      <c r="BH132" s="42">
        <v>0</v>
      </c>
      <c r="BI132" s="42"/>
      <c r="BJ132" s="42">
        <v>5133</v>
      </c>
      <c r="BK132" s="42"/>
      <c r="BL132" s="42"/>
      <c r="BM132" s="15">
        <v>4670</v>
      </c>
    </row>
    <row r="133" spans="1:65" outlineLevel="5">
      <c r="A133" s="22">
        <f t="shared" si="46"/>
        <v>4</v>
      </c>
      <c r="B133" s="9">
        <f t="shared" si="45"/>
        <v>45030</v>
      </c>
      <c r="C133" s="51">
        <v>389425</v>
      </c>
      <c r="D133" s="64">
        <f t="shared" si="51"/>
        <v>33.799999999999997</v>
      </c>
      <c r="E133" s="12">
        <v>33</v>
      </c>
      <c r="F133" s="12">
        <v>33</v>
      </c>
      <c r="G133" s="12">
        <v>38</v>
      </c>
      <c r="H133" s="12">
        <v>33</v>
      </c>
      <c r="I133" s="12">
        <v>32</v>
      </c>
      <c r="J133" s="12">
        <v>32</v>
      </c>
      <c r="K133" s="12">
        <v>37</v>
      </c>
      <c r="L133" s="12">
        <v>32</v>
      </c>
      <c r="M133" s="74" t="str">
        <f t="shared" si="52"/>
        <v/>
      </c>
      <c r="N133" s="83"/>
      <c r="O133" s="83"/>
      <c r="P133" s="83"/>
      <c r="Q133" s="83"/>
      <c r="R133" s="83"/>
      <c r="S133" s="83"/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23.597633136094675</v>
      </c>
      <c r="AO133" s="41">
        <v>1690</v>
      </c>
      <c r="AP133" s="110" t="s">
        <v>103</v>
      </c>
      <c r="AQ133" s="111"/>
      <c r="AR133" s="126" t="str">
        <f t="shared" si="55"/>
        <v/>
      </c>
      <c r="AS133" s="126" t="str">
        <f t="shared" si="56"/>
        <v/>
      </c>
      <c r="AT133" s="127">
        <v>1920</v>
      </c>
      <c r="AU133" s="128"/>
      <c r="AV133" s="129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>
        <v>79.11</v>
      </c>
      <c r="BA133" s="68"/>
      <c r="BB133" s="68"/>
      <c r="BC133" s="68"/>
      <c r="BD133" s="68"/>
      <c r="BE133" s="15"/>
      <c r="BF133" s="5">
        <f t="shared" si="60"/>
        <v>16554</v>
      </c>
      <c r="BG133" s="41">
        <v>7920</v>
      </c>
      <c r="BH133" s="42">
        <v>0</v>
      </c>
      <c r="BI133" s="42"/>
      <c r="BJ133" s="42">
        <v>3634</v>
      </c>
      <c r="BK133" s="42"/>
      <c r="BL133" s="42"/>
      <c r="BM133" s="15">
        <v>5000</v>
      </c>
    </row>
    <row r="134" spans="1:65" outlineLevel="5">
      <c r="A134" s="22">
        <f t="shared" si="46"/>
        <v>4</v>
      </c>
      <c r="B134" s="9">
        <f t="shared" si="45"/>
        <v>45031</v>
      </c>
      <c r="C134" s="51">
        <v>435229</v>
      </c>
      <c r="D134" s="64">
        <f t="shared" si="51"/>
        <v>33.799999999999997</v>
      </c>
      <c r="E134" s="12">
        <v>34</v>
      </c>
      <c r="F134" s="12">
        <v>33</v>
      </c>
      <c r="G134" s="12">
        <v>37</v>
      </c>
      <c r="H134" s="12">
        <v>33</v>
      </c>
      <c r="I134" s="12">
        <v>33</v>
      </c>
      <c r="J134" s="12">
        <v>32</v>
      </c>
      <c r="K134" s="12">
        <v>36</v>
      </c>
      <c r="L134" s="12">
        <v>32</v>
      </c>
      <c r="M134" s="74" t="str">
        <f t="shared" si="52"/>
        <v/>
      </c>
      <c r="N134" s="83"/>
      <c r="O134" s="83"/>
      <c r="P134" s="83"/>
      <c r="Q134" s="83"/>
      <c r="R134" s="83"/>
      <c r="S134" s="83"/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23.321637426900583</v>
      </c>
      <c r="AO134" s="41">
        <v>1710</v>
      </c>
      <c r="AP134" s="110" t="s">
        <v>103</v>
      </c>
      <c r="AQ134" s="111"/>
      <c r="AR134" s="126" t="str">
        <f t="shared" si="55"/>
        <v/>
      </c>
      <c r="AS134" s="126" t="str">
        <f t="shared" si="56"/>
        <v/>
      </c>
      <c r="AT134" s="127">
        <v>1920</v>
      </c>
      <c r="AU134" s="128"/>
      <c r="AV134" s="129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/>
      <c r="BA134" s="68"/>
      <c r="BB134" s="68"/>
      <c r="BC134" s="68"/>
      <c r="BD134" s="68"/>
      <c r="BE134" s="15"/>
      <c r="BF134" s="5">
        <f t="shared" si="60"/>
        <v>18024</v>
      </c>
      <c r="BG134" s="41">
        <v>9860</v>
      </c>
      <c r="BH134" s="42">
        <v>0</v>
      </c>
      <c r="BI134" s="42"/>
      <c r="BJ134" s="42">
        <v>3044</v>
      </c>
      <c r="BK134" s="42"/>
      <c r="BL134" s="42"/>
      <c r="BM134" s="15">
        <v>5120</v>
      </c>
    </row>
    <row r="135" spans="1:65" outlineLevel="5">
      <c r="A135" s="22">
        <f t="shared" si="46"/>
        <v>4</v>
      </c>
      <c r="B135" s="9">
        <f t="shared" si="45"/>
        <v>45032</v>
      </c>
      <c r="C135" s="51">
        <v>355769</v>
      </c>
      <c r="D135" s="64">
        <f t="shared" si="51"/>
        <v>33.799999999999997</v>
      </c>
      <c r="E135" s="12">
        <v>34</v>
      </c>
      <c r="F135" s="12">
        <v>33</v>
      </c>
      <c r="G135" s="12">
        <v>37</v>
      </c>
      <c r="H135" s="12">
        <v>33</v>
      </c>
      <c r="I135" s="12">
        <v>33</v>
      </c>
      <c r="J135" s="12">
        <v>32</v>
      </c>
      <c r="K135" s="12">
        <v>36</v>
      </c>
      <c r="L135" s="12">
        <v>32</v>
      </c>
      <c r="M135" s="74" t="str">
        <f t="shared" si="52"/>
        <v/>
      </c>
      <c r="N135" s="83"/>
      <c r="O135" s="83"/>
      <c r="P135" s="83"/>
      <c r="Q135" s="83"/>
      <c r="R135" s="83"/>
      <c r="S135" s="83"/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24.617283950617285</v>
      </c>
      <c r="AO135" s="41">
        <v>1620</v>
      </c>
      <c r="AP135" s="110" t="s">
        <v>103</v>
      </c>
      <c r="AQ135" s="111"/>
      <c r="AR135" s="126" t="str">
        <f t="shared" si="55"/>
        <v/>
      </c>
      <c r="AS135" s="126" t="str">
        <f t="shared" si="56"/>
        <v/>
      </c>
      <c r="AT135" s="127">
        <v>1920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/>
      <c r="BA135" s="68"/>
      <c r="BB135" s="68"/>
      <c r="BC135" s="68"/>
      <c r="BD135" s="68"/>
      <c r="BE135" s="15"/>
      <c r="BF135" s="5">
        <f t="shared" si="60"/>
        <v>16671</v>
      </c>
      <c r="BG135" s="41">
        <v>9720</v>
      </c>
      <c r="BH135" s="42">
        <v>0</v>
      </c>
      <c r="BI135" s="42"/>
      <c r="BJ135" s="42">
        <v>1871</v>
      </c>
      <c r="BK135" s="42"/>
      <c r="BL135" s="42"/>
      <c r="BM135" s="15">
        <v>5080</v>
      </c>
    </row>
    <row r="136" spans="1:65" outlineLevel="5">
      <c r="A136" s="22">
        <f t="shared" si="46"/>
        <v>4</v>
      </c>
      <c r="B136" s="9">
        <f t="shared" si="45"/>
        <v>45033</v>
      </c>
      <c r="C136" s="51">
        <v>358363</v>
      </c>
      <c r="D136" s="64">
        <f t="shared" si="51"/>
        <v>34</v>
      </c>
      <c r="E136" s="12">
        <v>35</v>
      </c>
      <c r="F136" s="12">
        <v>33</v>
      </c>
      <c r="G136" s="12">
        <v>37</v>
      </c>
      <c r="H136" s="12">
        <v>33</v>
      </c>
      <c r="I136" s="12">
        <v>34</v>
      </c>
      <c r="J136" s="12">
        <v>32</v>
      </c>
      <c r="K136" s="12">
        <v>36</v>
      </c>
      <c r="L136" s="12">
        <v>32</v>
      </c>
      <c r="M136" s="74" t="str">
        <f t="shared" si="52"/>
        <v/>
      </c>
      <c r="N136" s="83"/>
      <c r="O136" s="83"/>
      <c r="P136" s="83"/>
      <c r="Q136" s="83"/>
      <c r="R136" s="83"/>
      <c r="S136" s="83"/>
      <c r="T136" s="83"/>
      <c r="U136" s="83"/>
      <c r="V136" s="5" t="str">
        <f t="shared" si="53"/>
        <v/>
      </c>
      <c r="W136" s="41"/>
      <c r="X136" s="41"/>
      <c r="Y136" s="41"/>
      <c r="Z136" s="41"/>
      <c r="AA136" s="41"/>
      <c r="AB136" s="41"/>
      <c r="AC136" s="41"/>
      <c r="AD136" s="41"/>
      <c r="AE136" s="5" t="str">
        <f t="shared" si="54"/>
        <v/>
      </c>
      <c r="AF136" s="41"/>
      <c r="AG136" s="41"/>
      <c r="AH136" s="41"/>
      <c r="AI136" s="41"/>
      <c r="AJ136" s="41"/>
      <c r="AK136" s="41"/>
      <c r="AL136" s="41"/>
      <c r="AM136" s="41"/>
      <c r="AN136" s="41">
        <v>24.55665024630542</v>
      </c>
      <c r="AO136" s="41">
        <v>1624</v>
      </c>
      <c r="AP136" s="110" t="s">
        <v>103</v>
      </c>
      <c r="AQ136" s="111"/>
      <c r="AR136" s="126" t="str">
        <f t="shared" si="55"/>
        <v/>
      </c>
      <c r="AS136" s="126" t="str">
        <f t="shared" si="56"/>
        <v/>
      </c>
      <c r="AT136" s="127">
        <v>1920</v>
      </c>
      <c r="AU136" s="128"/>
      <c r="AV136" s="129"/>
      <c r="AW136" s="126" t="str">
        <f t="shared" si="57"/>
        <v/>
      </c>
      <c r="AX136" s="126" t="str">
        <f t="shared" si="58"/>
        <v/>
      </c>
      <c r="AY136" s="64" t="str">
        <f t="shared" si="59"/>
        <v/>
      </c>
      <c r="AZ136" s="97">
        <v>76.13</v>
      </c>
      <c r="BA136" s="68"/>
      <c r="BB136" s="68"/>
      <c r="BC136" s="68"/>
      <c r="BD136" s="68"/>
      <c r="BE136" s="15"/>
      <c r="BF136" s="5">
        <f t="shared" si="60"/>
        <v>19085</v>
      </c>
      <c r="BG136" s="41">
        <v>11850</v>
      </c>
      <c r="BH136" s="42">
        <v>0</v>
      </c>
      <c r="BI136" s="42"/>
      <c r="BJ136" s="42">
        <v>2115</v>
      </c>
      <c r="BK136" s="42"/>
      <c r="BL136" s="42"/>
      <c r="BM136" s="15">
        <v>5120</v>
      </c>
    </row>
    <row r="137" spans="1:65" outlineLevel="5">
      <c r="A137" s="22">
        <f t="shared" si="46"/>
        <v>4</v>
      </c>
      <c r="B137" s="9">
        <f t="shared" si="45"/>
        <v>45034</v>
      </c>
      <c r="C137" s="51">
        <v>359515</v>
      </c>
      <c r="D137" s="64">
        <f t="shared" si="51"/>
        <v>34.299999999999997</v>
      </c>
      <c r="E137" s="12">
        <v>36</v>
      </c>
      <c r="F137" s="12">
        <v>33</v>
      </c>
      <c r="G137" s="12">
        <v>37</v>
      </c>
      <c r="H137" s="12">
        <v>33</v>
      </c>
      <c r="I137" s="12">
        <v>35</v>
      </c>
      <c r="J137" s="12">
        <v>32</v>
      </c>
      <c r="K137" s="12">
        <v>36</v>
      </c>
      <c r="L137" s="12">
        <v>32</v>
      </c>
      <c r="M137" s="74" t="str">
        <f t="shared" si="52"/>
        <v/>
      </c>
      <c r="N137" s="83"/>
      <c r="O137" s="83"/>
      <c r="P137" s="83"/>
      <c r="Q137" s="83"/>
      <c r="R137" s="83"/>
      <c r="S137" s="83"/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25.018820577164366</v>
      </c>
      <c r="AO137" s="41">
        <v>1594</v>
      </c>
      <c r="AP137" s="110" t="s">
        <v>103</v>
      </c>
      <c r="AQ137" s="111"/>
      <c r="AR137" s="126" t="str">
        <f t="shared" si="55"/>
        <v/>
      </c>
      <c r="AS137" s="126" t="str">
        <f t="shared" si="56"/>
        <v/>
      </c>
      <c r="AT137" s="127">
        <v>1920</v>
      </c>
      <c r="AU137" s="128"/>
      <c r="AV137" s="129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>
        <v>77.05</v>
      </c>
      <c r="BA137" s="68"/>
      <c r="BB137" s="68"/>
      <c r="BC137" s="68"/>
      <c r="BD137" s="68"/>
      <c r="BE137" s="15"/>
      <c r="BF137" s="5">
        <f t="shared" si="60"/>
        <v>18299</v>
      </c>
      <c r="BG137" s="41">
        <v>11760</v>
      </c>
      <c r="BH137" s="42">
        <v>0</v>
      </c>
      <c r="BI137" s="42"/>
      <c r="BJ137" s="42">
        <v>1649</v>
      </c>
      <c r="BK137" s="42"/>
      <c r="BL137" s="42"/>
      <c r="BM137" s="15">
        <v>4890</v>
      </c>
    </row>
    <row r="138" spans="1:65" outlineLevel="5">
      <c r="A138" s="22">
        <f t="shared" si="46"/>
        <v>4</v>
      </c>
      <c r="B138" s="9">
        <f t="shared" si="45"/>
        <v>45035</v>
      </c>
      <c r="C138" s="51">
        <v>358448</v>
      </c>
      <c r="D138" s="64">
        <f t="shared" si="51"/>
        <v>34.299999999999997</v>
      </c>
      <c r="E138" s="12">
        <v>36</v>
      </c>
      <c r="F138" s="12">
        <v>33</v>
      </c>
      <c r="G138" s="12">
        <v>37</v>
      </c>
      <c r="H138" s="12">
        <v>33</v>
      </c>
      <c r="I138" s="12">
        <v>35</v>
      </c>
      <c r="J138" s="12">
        <v>32</v>
      </c>
      <c r="K138" s="12">
        <v>36</v>
      </c>
      <c r="L138" s="12">
        <v>32</v>
      </c>
      <c r="M138" s="74" t="str">
        <f t="shared" si="52"/>
        <v/>
      </c>
      <c r="N138" s="83"/>
      <c r="O138" s="83"/>
      <c r="P138" s="83"/>
      <c r="Q138" s="83"/>
      <c r="R138" s="83"/>
      <c r="S138" s="83"/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25.240506329113924</v>
      </c>
      <c r="AO138" s="41">
        <v>1580</v>
      </c>
      <c r="AP138" s="110" t="s">
        <v>103</v>
      </c>
      <c r="AQ138" s="111"/>
      <c r="AR138" s="126" t="str">
        <f t="shared" si="55"/>
        <v/>
      </c>
      <c r="AS138" s="126" t="str">
        <f t="shared" si="56"/>
        <v/>
      </c>
      <c r="AT138" s="127">
        <v>1920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78.12</v>
      </c>
      <c r="BA138" s="68"/>
      <c r="BB138" s="68"/>
      <c r="BC138" s="68"/>
      <c r="BD138" s="68"/>
      <c r="BE138" s="15"/>
      <c r="BF138" s="5">
        <f t="shared" si="60"/>
        <v>19598</v>
      </c>
      <c r="BG138" s="41">
        <v>11790</v>
      </c>
      <c r="BH138" s="42">
        <v>0</v>
      </c>
      <c r="BI138" s="42"/>
      <c r="BJ138" s="42">
        <v>2628</v>
      </c>
      <c r="BK138" s="42"/>
      <c r="BL138" s="42"/>
      <c r="BM138" s="15">
        <v>5180</v>
      </c>
    </row>
    <row r="139" spans="1:65" outlineLevel="5">
      <c r="A139" s="22">
        <f t="shared" si="46"/>
        <v>4</v>
      </c>
      <c r="B139" s="9">
        <f t="shared" si="45"/>
        <v>45036</v>
      </c>
      <c r="C139" s="51">
        <v>367241</v>
      </c>
      <c r="D139" s="64">
        <f t="shared" si="51"/>
        <v>34.299999999999997</v>
      </c>
      <c r="E139" s="12">
        <v>35</v>
      </c>
      <c r="F139" s="12">
        <v>33</v>
      </c>
      <c r="G139" s="12">
        <v>38</v>
      </c>
      <c r="H139" s="12">
        <v>33</v>
      </c>
      <c r="I139" s="12">
        <v>34</v>
      </c>
      <c r="J139" s="12">
        <v>32</v>
      </c>
      <c r="K139" s="12">
        <v>37</v>
      </c>
      <c r="L139" s="12">
        <v>32</v>
      </c>
      <c r="M139" s="74">
        <f t="shared" si="52"/>
        <v>7.2</v>
      </c>
      <c r="N139" s="83">
        <v>7.25</v>
      </c>
      <c r="O139" s="83">
        <v>7.27</v>
      </c>
      <c r="P139" s="83">
        <v>7.26</v>
      </c>
      <c r="Q139" s="83">
        <v>7.21</v>
      </c>
      <c r="R139" s="83">
        <v>7.17</v>
      </c>
      <c r="S139" s="83">
        <v>7.2</v>
      </c>
      <c r="T139" s="83"/>
      <c r="U139" s="83"/>
      <c r="V139" s="5">
        <f t="shared" si="53"/>
        <v>388</v>
      </c>
      <c r="W139" s="41">
        <v>336.4</v>
      </c>
      <c r="X139" s="41">
        <v>312.7</v>
      </c>
      <c r="Y139" s="41">
        <v>345.9</v>
      </c>
      <c r="Z139" s="41">
        <v>394.4</v>
      </c>
      <c r="AA139" s="41">
        <v>354.4</v>
      </c>
      <c r="AB139" s="41">
        <v>584.4</v>
      </c>
      <c r="AC139" s="41"/>
      <c r="AD139" s="41"/>
      <c r="AE139" s="5">
        <f t="shared" si="54"/>
        <v>4053.3</v>
      </c>
      <c r="AF139" s="41">
        <v>5110</v>
      </c>
      <c r="AG139" s="41">
        <v>4290</v>
      </c>
      <c r="AH139" s="41">
        <v>3240</v>
      </c>
      <c r="AI139" s="41">
        <v>4880</v>
      </c>
      <c r="AJ139" s="41">
        <v>4010</v>
      </c>
      <c r="AK139" s="41">
        <v>2790</v>
      </c>
      <c r="AL139" s="41"/>
      <c r="AM139" s="41"/>
      <c r="AN139" s="41">
        <v>26.236842105263158</v>
      </c>
      <c r="AO139" s="41">
        <v>1520</v>
      </c>
      <c r="AP139" s="110">
        <v>2.3711842105263155</v>
      </c>
      <c r="AQ139" s="111">
        <v>1.7211989387119109</v>
      </c>
      <c r="AR139" s="126">
        <f t="shared" si="55"/>
        <v>72.588157894736824</v>
      </c>
      <c r="AS139" s="126">
        <f t="shared" si="56"/>
        <v>27.411842105263176</v>
      </c>
      <c r="AT139" s="127">
        <v>1920</v>
      </c>
      <c r="AU139" s="128">
        <v>1.97</v>
      </c>
      <c r="AV139" s="129">
        <v>1.06</v>
      </c>
      <c r="AW139" s="126">
        <f t="shared" si="57"/>
        <v>53.807106598984774</v>
      </c>
      <c r="AX139" s="126">
        <f t="shared" si="58"/>
        <v>46.192893401015226</v>
      </c>
      <c r="AY139" s="64">
        <f t="shared" si="59"/>
        <v>56.011726233054148</v>
      </c>
      <c r="AZ139" s="97">
        <v>78</v>
      </c>
      <c r="BA139" s="68"/>
      <c r="BB139" s="68"/>
      <c r="BC139" s="68"/>
      <c r="BD139" s="68"/>
      <c r="BE139" s="15"/>
      <c r="BF139" s="5">
        <f t="shared" si="60"/>
        <v>17418</v>
      </c>
      <c r="BG139" s="41">
        <v>11890</v>
      </c>
      <c r="BH139" s="42">
        <v>0</v>
      </c>
      <c r="BI139" s="42"/>
      <c r="BJ139" s="42">
        <v>438</v>
      </c>
      <c r="BK139" s="42"/>
      <c r="BL139" s="42"/>
      <c r="BM139" s="15">
        <v>5090</v>
      </c>
    </row>
    <row r="140" spans="1:65" outlineLevel="5">
      <c r="A140" s="22">
        <f t="shared" si="46"/>
        <v>4</v>
      </c>
      <c r="B140" s="9">
        <f t="shared" si="45"/>
        <v>45037</v>
      </c>
      <c r="C140" s="51">
        <v>356964</v>
      </c>
      <c r="D140" s="64">
        <f t="shared" si="51"/>
        <v>34.299999999999997</v>
      </c>
      <c r="E140" s="12">
        <v>34</v>
      </c>
      <c r="F140" s="12">
        <v>33</v>
      </c>
      <c r="G140" s="12">
        <v>39</v>
      </c>
      <c r="H140" s="12">
        <v>33</v>
      </c>
      <c r="I140" s="12">
        <v>33</v>
      </c>
      <c r="J140" s="12">
        <v>32</v>
      </c>
      <c r="K140" s="12">
        <v>38</v>
      </c>
      <c r="L140" s="12">
        <v>32</v>
      </c>
      <c r="M140" s="74" t="str">
        <f t="shared" si="52"/>
        <v/>
      </c>
      <c r="N140" s="83"/>
      <c r="O140" s="83"/>
      <c r="P140" s="83"/>
      <c r="Q140" s="83"/>
      <c r="R140" s="83"/>
      <c r="S140" s="83"/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23.597633136094675</v>
      </c>
      <c r="AO140" s="41">
        <v>1690</v>
      </c>
      <c r="AP140" s="110" t="s">
        <v>103</v>
      </c>
      <c r="AQ140" s="111"/>
      <c r="AR140" s="126" t="str">
        <f t="shared" si="55"/>
        <v/>
      </c>
      <c r="AS140" s="126" t="str">
        <f t="shared" si="56"/>
        <v/>
      </c>
      <c r="AT140" s="127">
        <v>2150</v>
      </c>
      <c r="AU140" s="128"/>
      <c r="AV140" s="129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>
        <v>78.55</v>
      </c>
      <c r="BA140" s="68"/>
      <c r="BB140" s="68"/>
      <c r="BC140" s="68"/>
      <c r="BD140" s="68"/>
      <c r="BE140" s="15"/>
      <c r="BF140" s="5">
        <f t="shared" si="60"/>
        <v>18907</v>
      </c>
      <c r="BG140" s="41">
        <v>11900</v>
      </c>
      <c r="BH140" s="42">
        <v>0</v>
      </c>
      <c r="BI140" s="42"/>
      <c r="BJ140" s="42">
        <v>2117</v>
      </c>
      <c r="BK140" s="42"/>
      <c r="BL140" s="42"/>
      <c r="BM140" s="15">
        <v>4890</v>
      </c>
    </row>
    <row r="141" spans="1:65" outlineLevel="5">
      <c r="A141" s="22">
        <f t="shared" si="46"/>
        <v>4</v>
      </c>
      <c r="B141" s="9">
        <f t="shared" si="45"/>
        <v>45038</v>
      </c>
      <c r="C141" s="51">
        <v>332599</v>
      </c>
      <c r="D141" s="64">
        <f t="shared" si="51"/>
        <v>34.5</v>
      </c>
      <c r="E141" s="12">
        <v>35</v>
      </c>
      <c r="F141" s="12">
        <v>33</v>
      </c>
      <c r="G141" s="12">
        <v>39</v>
      </c>
      <c r="H141" s="12">
        <v>33</v>
      </c>
      <c r="I141" s="12">
        <v>34</v>
      </c>
      <c r="J141" s="12">
        <v>32</v>
      </c>
      <c r="K141" s="12">
        <v>38</v>
      </c>
      <c r="L141" s="12">
        <v>32</v>
      </c>
      <c r="M141" s="74" t="str">
        <f t="shared" si="52"/>
        <v/>
      </c>
      <c r="N141" s="83"/>
      <c r="O141" s="83"/>
      <c r="P141" s="83"/>
      <c r="Q141" s="83"/>
      <c r="R141" s="83"/>
      <c r="S141" s="83"/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20.556701030927837</v>
      </c>
      <c r="AO141" s="41">
        <v>1940</v>
      </c>
      <c r="AP141" s="110" t="s">
        <v>103</v>
      </c>
      <c r="AQ141" s="111"/>
      <c r="AR141" s="126" t="str">
        <f t="shared" si="55"/>
        <v/>
      </c>
      <c r="AS141" s="126" t="str">
        <f t="shared" si="56"/>
        <v/>
      </c>
      <c r="AT141" s="127">
        <v>2150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/>
      <c r="BA141" s="68"/>
      <c r="BB141" s="68"/>
      <c r="BC141" s="68"/>
      <c r="BD141" s="68"/>
      <c r="BE141" s="15"/>
      <c r="BF141" s="5">
        <f t="shared" si="60"/>
        <v>18827</v>
      </c>
      <c r="BG141" s="41">
        <v>11350</v>
      </c>
      <c r="BH141" s="42">
        <v>0</v>
      </c>
      <c r="BI141" s="42"/>
      <c r="BJ141" s="42">
        <v>2467</v>
      </c>
      <c r="BK141" s="42"/>
      <c r="BL141" s="42"/>
      <c r="BM141" s="15">
        <v>5010</v>
      </c>
    </row>
    <row r="142" spans="1:65" outlineLevel="5">
      <c r="A142" s="22">
        <f t="shared" si="46"/>
        <v>4</v>
      </c>
      <c r="B142" s="9">
        <f t="shared" si="45"/>
        <v>45039</v>
      </c>
      <c r="C142" s="51">
        <v>323274</v>
      </c>
      <c r="D142" s="64">
        <f t="shared" si="51"/>
        <v>34.299999999999997</v>
      </c>
      <c r="E142" s="12">
        <v>35</v>
      </c>
      <c r="F142" s="12">
        <v>33</v>
      </c>
      <c r="G142" s="12">
        <v>38</v>
      </c>
      <c r="H142" s="12">
        <v>33</v>
      </c>
      <c r="I142" s="12">
        <v>34</v>
      </c>
      <c r="J142" s="12">
        <v>32</v>
      </c>
      <c r="K142" s="12">
        <v>37</v>
      </c>
      <c r="L142" s="12">
        <v>32</v>
      </c>
      <c r="M142" s="74" t="str">
        <f t="shared" si="52"/>
        <v/>
      </c>
      <c r="N142" s="83"/>
      <c r="O142" s="83"/>
      <c r="P142" s="83"/>
      <c r="Q142" s="83"/>
      <c r="R142" s="83"/>
      <c r="S142" s="83"/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20.556701030927837</v>
      </c>
      <c r="AO142" s="41">
        <v>1940</v>
      </c>
      <c r="AP142" s="110" t="s">
        <v>103</v>
      </c>
      <c r="AQ142" s="111"/>
      <c r="AR142" s="126" t="str">
        <f t="shared" si="55"/>
        <v/>
      </c>
      <c r="AS142" s="126" t="str">
        <f t="shared" si="56"/>
        <v/>
      </c>
      <c r="AT142" s="127">
        <v>2150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/>
      <c r="BA142" s="68"/>
      <c r="BB142" s="68"/>
      <c r="BC142" s="68"/>
      <c r="BD142" s="68"/>
      <c r="BE142" s="15"/>
      <c r="BF142" s="5">
        <f t="shared" si="60"/>
        <v>17106</v>
      </c>
      <c r="BG142" s="41">
        <v>9700</v>
      </c>
      <c r="BH142" s="42">
        <v>0</v>
      </c>
      <c r="BI142" s="42"/>
      <c r="BJ142" s="42">
        <v>2336</v>
      </c>
      <c r="BK142" s="42"/>
      <c r="BL142" s="42"/>
      <c r="BM142" s="15">
        <v>5070</v>
      </c>
    </row>
    <row r="143" spans="1:65" outlineLevel="5">
      <c r="A143" s="22">
        <f t="shared" si="46"/>
        <v>4</v>
      </c>
      <c r="B143" s="9">
        <f t="shared" si="45"/>
        <v>45040</v>
      </c>
      <c r="C143" s="51">
        <v>327633</v>
      </c>
      <c r="D143" s="64">
        <f t="shared" si="51"/>
        <v>34</v>
      </c>
      <c r="E143" s="12">
        <v>35</v>
      </c>
      <c r="F143" s="12">
        <v>33</v>
      </c>
      <c r="G143" s="12">
        <v>37</v>
      </c>
      <c r="H143" s="12">
        <v>33</v>
      </c>
      <c r="I143" s="12">
        <v>34</v>
      </c>
      <c r="J143" s="12">
        <v>32</v>
      </c>
      <c r="K143" s="12">
        <v>36</v>
      </c>
      <c r="L143" s="12">
        <v>32</v>
      </c>
      <c r="M143" s="74" t="str">
        <f t="shared" si="52"/>
        <v/>
      </c>
      <c r="N143" s="83"/>
      <c r="O143" s="83"/>
      <c r="P143" s="83"/>
      <c r="Q143" s="83"/>
      <c r="R143" s="83"/>
      <c r="S143" s="83"/>
      <c r="T143" s="83"/>
      <c r="U143" s="83"/>
      <c r="V143" s="5" t="str">
        <f t="shared" si="53"/>
        <v/>
      </c>
      <c r="W143" s="41"/>
      <c r="X143" s="41"/>
      <c r="Y143" s="41"/>
      <c r="Z143" s="41"/>
      <c r="AA143" s="41"/>
      <c r="AB143" s="41"/>
      <c r="AC143" s="41"/>
      <c r="AD143" s="41"/>
      <c r="AE143" s="5" t="str">
        <f t="shared" si="54"/>
        <v/>
      </c>
      <c r="AF143" s="41"/>
      <c r="AG143" s="41"/>
      <c r="AH143" s="41"/>
      <c r="AI143" s="41"/>
      <c r="AJ143" s="41"/>
      <c r="AK143" s="41"/>
      <c r="AL143" s="41"/>
      <c r="AM143" s="41"/>
      <c r="AN143" s="41">
        <v>22.78857142857143</v>
      </c>
      <c r="AO143" s="41">
        <v>1750</v>
      </c>
      <c r="AP143" s="110" t="s">
        <v>103</v>
      </c>
      <c r="AQ143" s="111"/>
      <c r="AR143" s="126" t="str">
        <f t="shared" si="55"/>
        <v/>
      </c>
      <c r="AS143" s="126" t="str">
        <f t="shared" si="56"/>
        <v/>
      </c>
      <c r="AT143" s="127">
        <v>2150</v>
      </c>
      <c r="AU143" s="128"/>
      <c r="AV143" s="129"/>
      <c r="AW143" s="126" t="str">
        <f t="shared" si="57"/>
        <v/>
      </c>
      <c r="AX143" s="126" t="str">
        <f t="shared" si="58"/>
        <v/>
      </c>
      <c r="AY143" s="64" t="str">
        <f t="shared" si="59"/>
        <v/>
      </c>
      <c r="AZ143" s="97">
        <v>78.569999999999993</v>
      </c>
      <c r="BA143" s="68"/>
      <c r="BB143" s="68"/>
      <c r="BC143" s="68"/>
      <c r="BD143" s="68"/>
      <c r="BE143" s="15"/>
      <c r="BF143" s="5">
        <f t="shared" si="60"/>
        <v>18114</v>
      </c>
      <c r="BG143" s="41">
        <v>11610</v>
      </c>
      <c r="BH143" s="42">
        <v>0</v>
      </c>
      <c r="BI143" s="42"/>
      <c r="BJ143" s="42">
        <v>1444</v>
      </c>
      <c r="BK143" s="42"/>
      <c r="BL143" s="42"/>
      <c r="BM143" s="15">
        <v>5060</v>
      </c>
    </row>
    <row r="144" spans="1:65" outlineLevel="5">
      <c r="A144" s="22">
        <f t="shared" si="46"/>
        <v>4</v>
      </c>
      <c r="B144" s="9">
        <f t="shared" si="45"/>
        <v>45041</v>
      </c>
      <c r="C144" s="51">
        <v>420838</v>
      </c>
      <c r="D144" s="64">
        <f t="shared" si="51"/>
        <v>33.799999999999997</v>
      </c>
      <c r="E144" s="12">
        <v>34</v>
      </c>
      <c r="F144" s="12">
        <v>33</v>
      </c>
      <c r="G144" s="12">
        <v>37</v>
      </c>
      <c r="H144" s="12">
        <v>33</v>
      </c>
      <c r="I144" s="12">
        <v>33</v>
      </c>
      <c r="J144" s="12">
        <v>32</v>
      </c>
      <c r="K144" s="12">
        <v>36</v>
      </c>
      <c r="L144" s="12">
        <v>32</v>
      </c>
      <c r="M144" s="74" t="str">
        <f t="shared" si="52"/>
        <v/>
      </c>
      <c r="N144" s="83"/>
      <c r="O144" s="83"/>
      <c r="P144" s="83"/>
      <c r="Q144" s="83"/>
      <c r="R144" s="83"/>
      <c r="S144" s="83"/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22.801600914808461</v>
      </c>
      <c r="AO144" s="41">
        <v>1749</v>
      </c>
      <c r="AP144" s="110" t="s">
        <v>103</v>
      </c>
      <c r="AQ144" s="111"/>
      <c r="AR144" s="126" t="str">
        <f t="shared" si="55"/>
        <v/>
      </c>
      <c r="AS144" s="126" t="str">
        <f t="shared" si="56"/>
        <v/>
      </c>
      <c r="AT144" s="127">
        <v>2230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78.16</v>
      </c>
      <c r="BA144" s="68"/>
      <c r="BB144" s="68"/>
      <c r="BC144" s="68"/>
      <c r="BD144" s="68"/>
      <c r="BE144" s="15"/>
      <c r="BF144" s="5">
        <f t="shared" si="60"/>
        <v>18432</v>
      </c>
      <c r="BG144" s="41">
        <v>11700</v>
      </c>
      <c r="BH144" s="42">
        <v>0</v>
      </c>
      <c r="BI144" s="42"/>
      <c r="BJ144" s="42">
        <v>1642</v>
      </c>
      <c r="BK144" s="42"/>
      <c r="BL144" s="42"/>
      <c r="BM144" s="15">
        <v>5090</v>
      </c>
    </row>
    <row r="145" spans="1:65" outlineLevel="5">
      <c r="A145" s="22">
        <f t="shared" si="46"/>
        <v>4</v>
      </c>
      <c r="B145" s="9">
        <f t="shared" si="45"/>
        <v>45042</v>
      </c>
      <c r="C145" s="51">
        <v>426498</v>
      </c>
      <c r="D145" s="64">
        <f t="shared" si="51"/>
        <v>33.5</v>
      </c>
      <c r="E145" s="12">
        <v>34</v>
      </c>
      <c r="F145" s="12">
        <v>33</v>
      </c>
      <c r="G145" s="12">
        <v>37</v>
      </c>
      <c r="H145" s="12">
        <v>32</v>
      </c>
      <c r="I145" s="12">
        <v>33</v>
      </c>
      <c r="J145" s="12">
        <v>32</v>
      </c>
      <c r="K145" s="12">
        <v>36</v>
      </c>
      <c r="L145" s="12">
        <v>31</v>
      </c>
      <c r="M145" s="74" t="str">
        <f t="shared" si="52"/>
        <v/>
      </c>
      <c r="N145" s="83"/>
      <c r="O145" s="83"/>
      <c r="P145" s="83"/>
      <c r="Q145" s="83"/>
      <c r="R145" s="83"/>
      <c r="S145" s="83"/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26.51595744680851</v>
      </c>
      <c r="AO145" s="41">
        <v>1504</v>
      </c>
      <c r="AP145" s="110" t="s">
        <v>103</v>
      </c>
      <c r="AQ145" s="111"/>
      <c r="AR145" s="126" t="str">
        <f t="shared" si="55"/>
        <v/>
      </c>
      <c r="AS145" s="126" t="str">
        <f t="shared" si="56"/>
        <v/>
      </c>
      <c r="AT145" s="127">
        <v>1920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78.81</v>
      </c>
      <c r="BA145" s="68"/>
      <c r="BB145" s="68"/>
      <c r="BC145" s="68"/>
      <c r="BD145" s="68"/>
      <c r="BE145" s="15"/>
      <c r="BF145" s="5">
        <f t="shared" si="60"/>
        <v>16909</v>
      </c>
      <c r="BG145" s="41">
        <v>8490</v>
      </c>
      <c r="BH145" s="42">
        <v>0</v>
      </c>
      <c r="BI145" s="42"/>
      <c r="BJ145" s="42">
        <v>3439</v>
      </c>
      <c r="BK145" s="42"/>
      <c r="BL145" s="42"/>
      <c r="BM145" s="15">
        <v>4980</v>
      </c>
    </row>
    <row r="146" spans="1:65" outlineLevel="5">
      <c r="A146" s="22">
        <f t="shared" si="46"/>
        <v>4</v>
      </c>
      <c r="B146" s="9">
        <f t="shared" si="45"/>
        <v>45043</v>
      </c>
      <c r="C146" s="51">
        <v>382065</v>
      </c>
      <c r="D146" s="64">
        <f t="shared" si="51"/>
        <v>33.799999999999997</v>
      </c>
      <c r="E146" s="12">
        <v>35</v>
      </c>
      <c r="F146" s="12">
        <v>33</v>
      </c>
      <c r="G146" s="12">
        <v>37</v>
      </c>
      <c r="H146" s="12">
        <v>32</v>
      </c>
      <c r="I146" s="12">
        <v>34</v>
      </c>
      <c r="J146" s="12">
        <v>32</v>
      </c>
      <c r="K146" s="12">
        <v>36</v>
      </c>
      <c r="L146" s="12">
        <v>31</v>
      </c>
      <c r="M146" s="74">
        <f t="shared" si="52"/>
        <v>7.1</v>
      </c>
      <c r="N146" s="83">
        <v>7.15</v>
      </c>
      <c r="O146" s="83">
        <v>7.18</v>
      </c>
      <c r="P146" s="83">
        <v>7.09</v>
      </c>
      <c r="Q146" s="83">
        <v>7.08</v>
      </c>
      <c r="R146" s="83">
        <v>7.14</v>
      </c>
      <c r="S146" s="83">
        <v>7.2</v>
      </c>
      <c r="T146" s="83"/>
      <c r="U146" s="83"/>
      <c r="V146" s="5">
        <f t="shared" si="53"/>
        <v>336.3</v>
      </c>
      <c r="W146" s="41">
        <v>358.7</v>
      </c>
      <c r="X146" s="41">
        <v>314.60000000000002</v>
      </c>
      <c r="Y146" s="41">
        <v>293.39999999999998</v>
      </c>
      <c r="Z146" s="41">
        <v>380.8</v>
      </c>
      <c r="AA146" s="41">
        <v>318.10000000000002</v>
      </c>
      <c r="AB146" s="41">
        <v>352</v>
      </c>
      <c r="AC146" s="41"/>
      <c r="AD146" s="41"/>
      <c r="AE146" s="5">
        <f t="shared" si="54"/>
        <v>6556.7</v>
      </c>
      <c r="AF146" s="41">
        <v>6680</v>
      </c>
      <c r="AG146" s="41">
        <v>6710</v>
      </c>
      <c r="AH146" s="41">
        <v>6650</v>
      </c>
      <c r="AI146" s="41">
        <v>6710</v>
      </c>
      <c r="AJ146" s="41">
        <v>6250</v>
      </c>
      <c r="AK146" s="41">
        <v>6340</v>
      </c>
      <c r="AL146" s="41"/>
      <c r="AM146" s="41"/>
      <c r="AN146" s="41">
        <v>24.169696969696968</v>
      </c>
      <c r="AO146" s="41">
        <v>1650</v>
      </c>
      <c r="AP146" s="110">
        <v>2.286</v>
      </c>
      <c r="AQ146" s="111">
        <v>1.7756816727272726</v>
      </c>
      <c r="AR146" s="126">
        <f t="shared" si="55"/>
        <v>77.676363636363632</v>
      </c>
      <c r="AS146" s="126">
        <f t="shared" si="56"/>
        <v>22.323636363636368</v>
      </c>
      <c r="AT146" s="127">
        <v>2220</v>
      </c>
      <c r="AU146" s="128">
        <v>2.06</v>
      </c>
      <c r="AV146" s="129">
        <v>1.28</v>
      </c>
      <c r="AW146" s="126">
        <f t="shared" si="57"/>
        <v>62.135922330097081</v>
      </c>
      <c r="AX146" s="126">
        <f t="shared" si="58"/>
        <v>37.864077669902919</v>
      </c>
      <c r="AY146" s="64">
        <f t="shared" si="59"/>
        <v>52.838086183903329</v>
      </c>
      <c r="AZ146" s="97">
        <v>76.290000000000006</v>
      </c>
      <c r="BA146" s="68">
        <v>61.46</v>
      </c>
      <c r="BB146" s="68">
        <v>31.45</v>
      </c>
      <c r="BC146" s="68">
        <v>4.0000000000000002E-4</v>
      </c>
      <c r="BD146" s="68"/>
      <c r="BE146" s="15"/>
      <c r="BF146" s="5">
        <f t="shared" si="60"/>
        <v>15182</v>
      </c>
      <c r="BG146" s="41">
        <v>6720</v>
      </c>
      <c r="BH146" s="42">
        <v>0</v>
      </c>
      <c r="BI146" s="42"/>
      <c r="BJ146" s="42">
        <v>3422</v>
      </c>
      <c r="BK146" s="42"/>
      <c r="BL146" s="42"/>
      <c r="BM146" s="15">
        <v>5040</v>
      </c>
    </row>
    <row r="147" spans="1:65" outlineLevel="5">
      <c r="A147" s="22">
        <f t="shared" si="46"/>
        <v>4</v>
      </c>
      <c r="B147" s="9">
        <f t="shared" si="45"/>
        <v>45044</v>
      </c>
      <c r="C147" s="51">
        <v>363280</v>
      </c>
      <c r="D147" s="64">
        <f t="shared" si="51"/>
        <v>34</v>
      </c>
      <c r="E147" s="12">
        <v>35</v>
      </c>
      <c r="F147" s="12">
        <v>33</v>
      </c>
      <c r="G147" s="12">
        <v>38</v>
      </c>
      <c r="H147" s="12">
        <v>32</v>
      </c>
      <c r="I147" s="12">
        <v>34</v>
      </c>
      <c r="J147" s="12">
        <v>32</v>
      </c>
      <c r="K147" s="12">
        <v>37</v>
      </c>
      <c r="L147" s="12">
        <v>31</v>
      </c>
      <c r="M147" s="74" t="str">
        <f t="shared" si="52"/>
        <v/>
      </c>
      <c r="N147" s="83"/>
      <c r="O147" s="83"/>
      <c r="P147" s="83"/>
      <c r="Q147" s="83"/>
      <c r="R147" s="83"/>
      <c r="S147" s="83"/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21.556756756756755</v>
      </c>
      <c r="AO147" s="41">
        <v>1850</v>
      </c>
      <c r="AP147" s="110" t="s">
        <v>103</v>
      </c>
      <c r="AQ147" s="111"/>
      <c r="AR147" s="126" t="str">
        <f t="shared" si="55"/>
        <v/>
      </c>
      <c r="AS147" s="126" t="str">
        <f t="shared" si="56"/>
        <v/>
      </c>
      <c r="AT147" s="127">
        <v>2400</v>
      </c>
      <c r="AU147" s="128"/>
      <c r="AV147" s="129"/>
      <c r="AW147" s="126" t="str">
        <f t="shared" si="57"/>
        <v/>
      </c>
      <c r="AX147" s="126" t="str">
        <f t="shared" si="58"/>
        <v/>
      </c>
      <c r="AY147" s="64" t="str">
        <f t="shared" si="59"/>
        <v/>
      </c>
      <c r="AZ147" s="97">
        <v>76.099999999999994</v>
      </c>
      <c r="BA147" s="68"/>
      <c r="BB147" s="68"/>
      <c r="BC147" s="68"/>
      <c r="BD147" s="68"/>
      <c r="BE147" s="15"/>
      <c r="BF147" s="5">
        <f t="shared" si="60"/>
        <v>15818</v>
      </c>
      <c r="BG147" s="41">
        <v>9400</v>
      </c>
      <c r="BH147" s="42">
        <v>0</v>
      </c>
      <c r="BI147" s="42"/>
      <c r="BJ147" s="42">
        <v>1438</v>
      </c>
      <c r="BK147" s="42"/>
      <c r="BL147" s="42"/>
      <c r="BM147" s="15">
        <v>4980</v>
      </c>
    </row>
    <row r="148" spans="1:65" outlineLevel="5">
      <c r="A148" s="22">
        <f t="shared" si="46"/>
        <v>4</v>
      </c>
      <c r="B148" s="9">
        <f t="shared" si="45"/>
        <v>45045</v>
      </c>
      <c r="C148" s="51">
        <v>444743</v>
      </c>
      <c r="D148" s="64">
        <f t="shared" si="51"/>
        <v>34</v>
      </c>
      <c r="E148" s="12">
        <v>35</v>
      </c>
      <c r="F148" s="12">
        <v>33</v>
      </c>
      <c r="G148" s="12">
        <v>38</v>
      </c>
      <c r="H148" s="12">
        <v>32</v>
      </c>
      <c r="I148" s="12">
        <v>34</v>
      </c>
      <c r="J148" s="12">
        <v>32</v>
      </c>
      <c r="K148" s="12">
        <v>37</v>
      </c>
      <c r="L148" s="12">
        <v>31</v>
      </c>
      <c r="M148" s="74" t="str">
        <f t="shared" si="52"/>
        <v/>
      </c>
      <c r="N148" s="83"/>
      <c r="O148" s="83"/>
      <c r="P148" s="83"/>
      <c r="Q148" s="83"/>
      <c r="R148" s="83"/>
      <c r="S148" s="83"/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22.531073446327685</v>
      </c>
      <c r="AO148" s="41">
        <v>1770</v>
      </c>
      <c r="AP148" s="110" t="s">
        <v>103</v>
      </c>
      <c r="AQ148" s="111"/>
      <c r="AR148" s="126" t="str">
        <f t="shared" si="55"/>
        <v/>
      </c>
      <c r="AS148" s="126" t="str">
        <f t="shared" si="56"/>
        <v/>
      </c>
      <c r="AT148" s="127">
        <v>2400</v>
      </c>
      <c r="AU148" s="128"/>
      <c r="AV148" s="129"/>
      <c r="AW148" s="126" t="str">
        <f t="shared" si="57"/>
        <v/>
      </c>
      <c r="AX148" s="126" t="str">
        <f t="shared" si="58"/>
        <v/>
      </c>
      <c r="AY148" s="64" t="str">
        <f t="shared" si="59"/>
        <v/>
      </c>
      <c r="AZ148" s="97"/>
      <c r="BA148" s="68"/>
      <c r="BB148" s="68"/>
      <c r="BC148" s="68"/>
      <c r="BD148" s="68"/>
      <c r="BE148" s="15"/>
      <c r="BF148" s="5">
        <f t="shared" si="60"/>
        <v>19167</v>
      </c>
      <c r="BG148" s="41">
        <v>11840</v>
      </c>
      <c r="BH148" s="42">
        <v>0</v>
      </c>
      <c r="BI148" s="42"/>
      <c r="BJ148" s="42">
        <v>2347</v>
      </c>
      <c r="BK148" s="42"/>
      <c r="BL148" s="42"/>
      <c r="BM148" s="15">
        <v>4980</v>
      </c>
    </row>
    <row r="149" spans="1:65" ht="17.25" outlineLevel="5" thickBot="1">
      <c r="A149" s="31">
        <f t="shared" si="46"/>
        <v>4</v>
      </c>
      <c r="B149" s="32">
        <f t="shared" si="45"/>
        <v>45046</v>
      </c>
      <c r="C149" s="51">
        <v>380238</v>
      </c>
      <c r="D149" s="64">
        <f t="shared" si="51"/>
        <v>33.799999999999997</v>
      </c>
      <c r="E149" s="12">
        <v>35</v>
      </c>
      <c r="F149" s="12">
        <v>33</v>
      </c>
      <c r="G149" s="12">
        <v>37</v>
      </c>
      <c r="H149" s="12">
        <v>32</v>
      </c>
      <c r="I149" s="12">
        <v>34</v>
      </c>
      <c r="J149" s="12">
        <v>32</v>
      </c>
      <c r="K149" s="12">
        <v>36</v>
      </c>
      <c r="L149" s="12">
        <v>31</v>
      </c>
      <c r="M149" s="74" t="str">
        <f t="shared" si="52"/>
        <v/>
      </c>
      <c r="N149" s="83"/>
      <c r="O149" s="83"/>
      <c r="P149" s="83"/>
      <c r="Q149" s="83"/>
      <c r="R149" s="83"/>
      <c r="S149" s="83"/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24.925000000000001</v>
      </c>
      <c r="AO149" s="41">
        <v>1600</v>
      </c>
      <c r="AP149" s="110" t="s">
        <v>103</v>
      </c>
      <c r="AQ149" s="111"/>
      <c r="AR149" s="126" t="str">
        <f t="shared" si="55"/>
        <v/>
      </c>
      <c r="AS149" s="126" t="str">
        <f t="shared" si="56"/>
        <v/>
      </c>
      <c r="AT149" s="127">
        <v>2180</v>
      </c>
      <c r="AU149" s="128"/>
      <c r="AV149" s="129"/>
      <c r="AW149" s="126" t="str">
        <f t="shared" si="57"/>
        <v/>
      </c>
      <c r="AX149" s="126" t="str">
        <f t="shared" si="58"/>
        <v/>
      </c>
      <c r="AY149" s="64" t="str">
        <f t="shared" si="59"/>
        <v/>
      </c>
      <c r="AZ149" s="97"/>
      <c r="BA149" s="68"/>
      <c r="BB149" s="68"/>
      <c r="BC149" s="68"/>
      <c r="BD149" s="68"/>
      <c r="BE149" s="15"/>
      <c r="BF149" s="5">
        <f t="shared" si="60"/>
        <v>15145</v>
      </c>
      <c r="BG149" s="41">
        <v>6980</v>
      </c>
      <c r="BH149" s="42">
        <v>0</v>
      </c>
      <c r="BI149" s="42"/>
      <c r="BJ149" s="42">
        <v>3128</v>
      </c>
      <c r="BK149" s="42"/>
      <c r="BL149" s="42"/>
      <c r="BM149" s="15">
        <v>5037</v>
      </c>
    </row>
    <row r="150" spans="1:65" outlineLevel="4">
      <c r="A150" s="157" t="s">
        <v>38</v>
      </c>
      <c r="B150" s="158"/>
      <c r="C150" s="50">
        <f t="shared" ref="C150:BM150" si="61">SUBTOTAL(4,C120:C149)</f>
        <v>514928</v>
      </c>
      <c r="D150" s="60">
        <f t="shared" si="61"/>
        <v>36.299999999999997</v>
      </c>
      <c r="E150" s="28">
        <f t="shared" si="61"/>
        <v>37</v>
      </c>
      <c r="F150" s="28">
        <f t="shared" si="61"/>
        <v>35</v>
      </c>
      <c r="G150" s="28">
        <f t="shared" si="61"/>
        <v>41</v>
      </c>
      <c r="H150" s="28">
        <f t="shared" si="61"/>
        <v>35</v>
      </c>
      <c r="I150" s="28">
        <f t="shared" si="61"/>
        <v>36</v>
      </c>
      <c r="J150" s="28">
        <f t="shared" si="61"/>
        <v>34</v>
      </c>
      <c r="K150" s="28">
        <f t="shared" si="61"/>
        <v>40</v>
      </c>
      <c r="L150" s="28">
        <f t="shared" si="61"/>
        <v>34</v>
      </c>
      <c r="M150" s="71">
        <f t="shared" si="61"/>
        <v>7.3</v>
      </c>
      <c r="N150" s="82">
        <f t="shared" si="61"/>
        <v>7.4</v>
      </c>
      <c r="O150" s="82">
        <f t="shared" si="61"/>
        <v>7.27</v>
      </c>
      <c r="P150" s="82">
        <f t="shared" si="61"/>
        <v>7.26</v>
      </c>
      <c r="Q150" s="82">
        <f t="shared" si="61"/>
        <v>7.23</v>
      </c>
      <c r="R150" s="82">
        <f t="shared" si="61"/>
        <v>7.26</v>
      </c>
      <c r="S150" s="82">
        <f t="shared" si="61"/>
        <v>7.29</v>
      </c>
      <c r="T150" s="82">
        <f t="shared" si="61"/>
        <v>0</v>
      </c>
      <c r="U150" s="82">
        <f t="shared" si="61"/>
        <v>0</v>
      </c>
      <c r="V150" s="29">
        <f t="shared" si="61"/>
        <v>388</v>
      </c>
      <c r="W150" s="39">
        <f t="shared" si="61"/>
        <v>358.7</v>
      </c>
      <c r="X150" s="39">
        <f t="shared" si="61"/>
        <v>314.60000000000002</v>
      </c>
      <c r="Y150" s="39">
        <f t="shared" si="61"/>
        <v>345.9</v>
      </c>
      <c r="Z150" s="39">
        <f t="shared" si="61"/>
        <v>446.8</v>
      </c>
      <c r="AA150" s="39">
        <f t="shared" si="61"/>
        <v>399.3</v>
      </c>
      <c r="AB150" s="39">
        <f t="shared" si="61"/>
        <v>584.4</v>
      </c>
      <c r="AC150" s="39">
        <f t="shared" si="61"/>
        <v>0</v>
      </c>
      <c r="AD150" s="39">
        <f t="shared" si="61"/>
        <v>0</v>
      </c>
      <c r="AE150" s="29">
        <f t="shared" si="61"/>
        <v>6556.7</v>
      </c>
      <c r="AF150" s="39">
        <f t="shared" si="61"/>
        <v>6680</v>
      </c>
      <c r="AG150" s="39">
        <f t="shared" si="61"/>
        <v>6710</v>
      </c>
      <c r="AH150" s="39">
        <f t="shared" si="61"/>
        <v>6650</v>
      </c>
      <c r="AI150" s="39">
        <f t="shared" si="61"/>
        <v>6710</v>
      </c>
      <c r="AJ150" s="39">
        <f t="shared" si="61"/>
        <v>6250</v>
      </c>
      <c r="AK150" s="39">
        <f t="shared" si="61"/>
        <v>6340</v>
      </c>
      <c r="AL150" s="39">
        <f t="shared" si="61"/>
        <v>0</v>
      </c>
      <c r="AM150" s="39">
        <f t="shared" si="61"/>
        <v>0</v>
      </c>
      <c r="AN150" s="39">
        <f t="shared" si="61"/>
        <v>26.51595744680851</v>
      </c>
      <c r="AO150" s="39">
        <f t="shared" si="61"/>
        <v>1940</v>
      </c>
      <c r="AP150" s="104">
        <f t="shared" si="61"/>
        <v>3.3000591715976335</v>
      </c>
      <c r="AQ150" s="105">
        <f t="shared" si="61"/>
        <v>2.4102148139070763</v>
      </c>
      <c r="AR150" s="106">
        <f t="shared" si="61"/>
        <v>77.676363636363632</v>
      </c>
      <c r="AS150" s="106">
        <f t="shared" si="61"/>
        <v>27.411842105263176</v>
      </c>
      <c r="AT150" s="107">
        <f t="shared" si="61"/>
        <v>2400</v>
      </c>
      <c r="AU150" s="108">
        <f t="shared" si="61"/>
        <v>2.5299999999999998</v>
      </c>
      <c r="AV150" s="109">
        <f t="shared" si="61"/>
        <v>1.36</v>
      </c>
      <c r="AW150" s="106">
        <f t="shared" si="61"/>
        <v>62.135922330097081</v>
      </c>
      <c r="AX150" s="106">
        <f t="shared" si="61"/>
        <v>46.24505928853754</v>
      </c>
      <c r="AY150" s="60">
        <f t="shared" si="61"/>
        <v>57.084779704888255</v>
      </c>
      <c r="AZ150" s="96">
        <f t="shared" si="61"/>
        <v>79.63</v>
      </c>
      <c r="BA150" s="67">
        <f t="shared" si="61"/>
        <v>61.46</v>
      </c>
      <c r="BB150" s="67">
        <f t="shared" si="61"/>
        <v>31.45</v>
      </c>
      <c r="BC150" s="67">
        <f t="shared" si="61"/>
        <v>4.0000000000000002E-4</v>
      </c>
      <c r="BD150" s="67">
        <f t="shared" si="61"/>
        <v>0</v>
      </c>
      <c r="BE150" s="27">
        <f t="shared" si="61"/>
        <v>0</v>
      </c>
      <c r="BF150" s="29">
        <f t="shared" si="61"/>
        <v>22188</v>
      </c>
      <c r="BG150" s="39">
        <f t="shared" si="61"/>
        <v>12250</v>
      </c>
      <c r="BH150" s="40">
        <f t="shared" si="61"/>
        <v>0</v>
      </c>
      <c r="BI150" s="40">
        <f t="shared" si="61"/>
        <v>0</v>
      </c>
      <c r="BJ150" s="40">
        <f t="shared" si="61"/>
        <v>6356</v>
      </c>
      <c r="BK150" s="40">
        <f t="shared" si="61"/>
        <v>0</v>
      </c>
      <c r="BL150" s="40">
        <f t="shared" si="61"/>
        <v>0</v>
      </c>
      <c r="BM150" s="27">
        <f t="shared" si="61"/>
        <v>5350</v>
      </c>
    </row>
    <row r="151" spans="1:65" outlineLevel="3">
      <c r="A151" s="187" t="s">
        <v>27</v>
      </c>
      <c r="B151" s="188"/>
      <c r="C151" s="51">
        <f t="shared" ref="C151:BM151" si="62">SUBTOTAL(5,C120:C149)</f>
        <v>323274</v>
      </c>
      <c r="D151" s="61">
        <f t="shared" si="62"/>
        <v>33.5</v>
      </c>
      <c r="E151" s="12">
        <f t="shared" si="62"/>
        <v>33</v>
      </c>
      <c r="F151" s="12">
        <f t="shared" si="62"/>
        <v>33</v>
      </c>
      <c r="G151" s="12">
        <f t="shared" si="62"/>
        <v>37</v>
      </c>
      <c r="H151" s="12">
        <f t="shared" si="62"/>
        <v>32</v>
      </c>
      <c r="I151" s="12">
        <f t="shared" si="62"/>
        <v>32</v>
      </c>
      <c r="J151" s="12">
        <f t="shared" si="62"/>
        <v>32</v>
      </c>
      <c r="K151" s="12">
        <f t="shared" si="62"/>
        <v>36</v>
      </c>
      <c r="L151" s="12">
        <f t="shared" si="62"/>
        <v>31</v>
      </c>
      <c r="M151" s="72">
        <f t="shared" si="62"/>
        <v>7.1</v>
      </c>
      <c r="N151" s="83">
        <f t="shared" si="62"/>
        <v>7.15</v>
      </c>
      <c r="O151" s="83">
        <f t="shared" si="62"/>
        <v>7.18</v>
      </c>
      <c r="P151" s="83">
        <f t="shared" si="62"/>
        <v>7.09</v>
      </c>
      <c r="Q151" s="83">
        <f t="shared" si="62"/>
        <v>7.08</v>
      </c>
      <c r="R151" s="83">
        <f t="shared" si="62"/>
        <v>7.14</v>
      </c>
      <c r="S151" s="83">
        <f t="shared" si="62"/>
        <v>7.2</v>
      </c>
      <c r="T151" s="83">
        <f t="shared" si="62"/>
        <v>0</v>
      </c>
      <c r="U151" s="83">
        <f t="shared" si="62"/>
        <v>0</v>
      </c>
      <c r="V151" s="6">
        <f t="shared" si="62"/>
        <v>217.5</v>
      </c>
      <c r="W151" s="41">
        <f t="shared" si="62"/>
        <v>206.3</v>
      </c>
      <c r="X151" s="41">
        <f t="shared" si="62"/>
        <v>89.5</v>
      </c>
      <c r="Y151" s="41">
        <f t="shared" si="62"/>
        <v>203.5</v>
      </c>
      <c r="Z151" s="41">
        <f t="shared" si="62"/>
        <v>190.6</v>
      </c>
      <c r="AA151" s="41">
        <f t="shared" si="62"/>
        <v>286.10000000000002</v>
      </c>
      <c r="AB151" s="41">
        <f t="shared" si="62"/>
        <v>267.5</v>
      </c>
      <c r="AC151" s="41">
        <f t="shared" si="62"/>
        <v>0</v>
      </c>
      <c r="AD151" s="41">
        <f t="shared" si="62"/>
        <v>0</v>
      </c>
      <c r="AE151" s="6">
        <f t="shared" si="62"/>
        <v>4053.3</v>
      </c>
      <c r="AF151" s="41">
        <f t="shared" si="62"/>
        <v>4110</v>
      </c>
      <c r="AG151" s="41">
        <f t="shared" si="62"/>
        <v>4270</v>
      </c>
      <c r="AH151" s="41">
        <f t="shared" si="62"/>
        <v>3240</v>
      </c>
      <c r="AI151" s="41">
        <f t="shared" si="62"/>
        <v>4880</v>
      </c>
      <c r="AJ151" s="41">
        <f t="shared" si="62"/>
        <v>4010</v>
      </c>
      <c r="AK151" s="41">
        <f t="shared" si="62"/>
        <v>2790</v>
      </c>
      <c r="AL151" s="41">
        <f t="shared" si="62"/>
        <v>0</v>
      </c>
      <c r="AM151" s="41">
        <f t="shared" si="62"/>
        <v>0</v>
      </c>
      <c r="AN151" s="41">
        <f t="shared" si="62"/>
        <v>20.556701030927837</v>
      </c>
      <c r="AO151" s="41">
        <f t="shared" si="62"/>
        <v>1504</v>
      </c>
      <c r="AP151" s="110">
        <f t="shared" si="62"/>
        <v>2.286</v>
      </c>
      <c r="AQ151" s="111">
        <f t="shared" si="62"/>
        <v>1.7211989387119109</v>
      </c>
      <c r="AR151" s="112">
        <f t="shared" si="62"/>
        <v>72.588157894736824</v>
      </c>
      <c r="AS151" s="112">
        <f t="shared" si="62"/>
        <v>22.323636363636368</v>
      </c>
      <c r="AT151" s="113">
        <f t="shared" si="62"/>
        <v>1920</v>
      </c>
      <c r="AU151" s="114">
        <f t="shared" si="62"/>
        <v>1.96</v>
      </c>
      <c r="AV151" s="115">
        <f t="shared" si="62"/>
        <v>1.06</v>
      </c>
      <c r="AW151" s="112">
        <f t="shared" si="62"/>
        <v>53.75494071146246</v>
      </c>
      <c r="AX151" s="112">
        <f t="shared" si="62"/>
        <v>37.864077669902919</v>
      </c>
      <c r="AY151" s="61">
        <f t="shared" si="62"/>
        <v>52.138106849922458</v>
      </c>
      <c r="AZ151" s="97">
        <f t="shared" si="62"/>
        <v>76.099999999999994</v>
      </c>
      <c r="BA151" s="68">
        <f t="shared" si="62"/>
        <v>61.46</v>
      </c>
      <c r="BB151" s="68">
        <f t="shared" si="62"/>
        <v>31.45</v>
      </c>
      <c r="BC151" s="68">
        <f t="shared" si="62"/>
        <v>4.0000000000000002E-4</v>
      </c>
      <c r="BD151" s="68">
        <f t="shared" si="62"/>
        <v>0</v>
      </c>
      <c r="BE151" s="15">
        <f t="shared" si="62"/>
        <v>0</v>
      </c>
      <c r="BF151" s="6">
        <f t="shared" si="62"/>
        <v>15145</v>
      </c>
      <c r="BG151" s="41">
        <f t="shared" si="62"/>
        <v>5810</v>
      </c>
      <c r="BH151" s="42">
        <f t="shared" si="62"/>
        <v>0</v>
      </c>
      <c r="BI151" s="42">
        <f t="shared" si="62"/>
        <v>0</v>
      </c>
      <c r="BJ151" s="42">
        <f t="shared" si="62"/>
        <v>438</v>
      </c>
      <c r="BK151" s="42">
        <f t="shared" si="62"/>
        <v>0</v>
      </c>
      <c r="BL151" s="42">
        <f t="shared" si="62"/>
        <v>0</v>
      </c>
      <c r="BM151" s="15">
        <f t="shared" si="62"/>
        <v>4670</v>
      </c>
    </row>
    <row r="152" spans="1:65" outlineLevel="2">
      <c r="A152" s="187" t="s">
        <v>16</v>
      </c>
      <c r="B152" s="188"/>
      <c r="C152" s="51">
        <f>IFERROR(SUBTOTAL(1,C120:C149),"")</f>
        <v>381838.23333333334</v>
      </c>
      <c r="D152" s="61">
        <f t="shared" ref="D152:BM152" si="63">IFERROR(SUBTOTAL(1,D120:D149),"")</f>
        <v>34.679999999999986</v>
      </c>
      <c r="E152" s="12">
        <f t="shared" si="63"/>
        <v>35.266666666666666</v>
      </c>
      <c r="F152" s="12">
        <f t="shared" si="63"/>
        <v>33.56666666666667</v>
      </c>
      <c r="G152" s="12">
        <f t="shared" si="63"/>
        <v>38.533333333333331</v>
      </c>
      <c r="H152" s="12">
        <f t="shared" si="63"/>
        <v>33.233333333333334</v>
      </c>
      <c r="I152" s="12">
        <f t="shared" si="63"/>
        <v>34.266666666666666</v>
      </c>
      <c r="J152" s="12">
        <f t="shared" si="63"/>
        <v>32.56666666666667</v>
      </c>
      <c r="K152" s="12">
        <f t="shared" si="63"/>
        <v>37.533333333333331</v>
      </c>
      <c r="L152" s="12">
        <f t="shared" si="63"/>
        <v>32.233333333333334</v>
      </c>
      <c r="M152" s="72">
        <f t="shared" si="63"/>
        <v>7.1999999999999993</v>
      </c>
      <c r="N152" s="83">
        <f t="shared" si="63"/>
        <v>7.26</v>
      </c>
      <c r="O152" s="83">
        <f t="shared" si="63"/>
        <v>7.2324999999999999</v>
      </c>
      <c r="P152" s="83">
        <f t="shared" si="63"/>
        <v>7.1975000000000007</v>
      </c>
      <c r="Q152" s="83">
        <f t="shared" si="63"/>
        <v>7.1850000000000005</v>
      </c>
      <c r="R152" s="83">
        <f t="shared" si="63"/>
        <v>7.2050000000000001</v>
      </c>
      <c r="S152" s="83">
        <f t="shared" si="63"/>
        <v>7.2324999999999999</v>
      </c>
      <c r="T152" s="83" t="str">
        <f t="shared" si="63"/>
        <v/>
      </c>
      <c r="U152" s="83" t="str">
        <f t="shared" si="63"/>
        <v/>
      </c>
      <c r="V152" s="6">
        <f t="shared" si="63"/>
        <v>312.60000000000002</v>
      </c>
      <c r="W152" s="41">
        <f t="shared" si="63"/>
        <v>306.92500000000001</v>
      </c>
      <c r="X152" s="41">
        <f t="shared" si="63"/>
        <v>215.27500000000001</v>
      </c>
      <c r="Y152" s="41">
        <f t="shared" si="63"/>
        <v>263.22500000000002</v>
      </c>
      <c r="Z152" s="41">
        <f t="shared" si="63"/>
        <v>353.15</v>
      </c>
      <c r="AA152" s="41">
        <f t="shared" si="63"/>
        <v>339.47500000000002</v>
      </c>
      <c r="AB152" s="41">
        <f t="shared" si="63"/>
        <v>397.5</v>
      </c>
      <c r="AC152" s="41" t="str">
        <f t="shared" si="63"/>
        <v/>
      </c>
      <c r="AD152" s="41" t="str">
        <f t="shared" si="63"/>
        <v/>
      </c>
      <c r="AE152" s="6">
        <f t="shared" si="63"/>
        <v>5425.4000000000005</v>
      </c>
      <c r="AF152" s="41">
        <f t="shared" si="63"/>
        <v>5535</v>
      </c>
      <c r="AG152" s="41">
        <f t="shared" si="63"/>
        <v>5447.5</v>
      </c>
      <c r="AH152" s="41">
        <f t="shared" si="63"/>
        <v>5317.5</v>
      </c>
      <c r="AI152" s="41">
        <f t="shared" si="63"/>
        <v>5660</v>
      </c>
      <c r="AJ152" s="41">
        <f t="shared" si="63"/>
        <v>5387.5</v>
      </c>
      <c r="AK152" s="41">
        <f t="shared" si="63"/>
        <v>5205</v>
      </c>
      <c r="AL152" s="41" t="str">
        <f t="shared" si="63"/>
        <v/>
      </c>
      <c r="AM152" s="41" t="str">
        <f t="shared" si="63"/>
        <v/>
      </c>
      <c r="AN152" s="41">
        <f t="shared" si="63"/>
        <v>23.5541341498128</v>
      </c>
      <c r="AO152" s="41">
        <f t="shared" si="63"/>
        <v>1698.5666666666666</v>
      </c>
      <c r="AP152" s="110">
        <f t="shared" si="63"/>
        <v>2.5997275121976537</v>
      </c>
      <c r="AQ152" s="111">
        <f t="shared" si="63"/>
        <v>1.9357054535587872</v>
      </c>
      <c r="AR152" s="112">
        <f t="shared" si="63"/>
        <v>74.620839455753426</v>
      </c>
      <c r="AS152" s="112">
        <f t="shared" si="63"/>
        <v>25.379160544246577</v>
      </c>
      <c r="AT152" s="113">
        <f t="shared" si="63"/>
        <v>2011.6666666666667</v>
      </c>
      <c r="AU152" s="114">
        <f t="shared" si="63"/>
        <v>2.13</v>
      </c>
      <c r="AV152" s="115">
        <f t="shared" si="63"/>
        <v>1.2150000000000001</v>
      </c>
      <c r="AW152" s="112">
        <f t="shared" si="63"/>
        <v>57.220410777483018</v>
      </c>
      <c r="AX152" s="112">
        <f t="shared" si="63"/>
        <v>42.779589222516982</v>
      </c>
      <c r="AY152" s="61">
        <f t="shared" si="63"/>
        <v>54.518174742942051</v>
      </c>
      <c r="AZ152" s="97">
        <f t="shared" si="63"/>
        <v>77.968499999999977</v>
      </c>
      <c r="BA152" s="68">
        <f t="shared" si="63"/>
        <v>61.46</v>
      </c>
      <c r="BB152" s="68">
        <f t="shared" si="63"/>
        <v>31.45</v>
      </c>
      <c r="BC152" s="68">
        <f t="shared" si="63"/>
        <v>4.0000000000000002E-4</v>
      </c>
      <c r="BD152" s="68" t="str">
        <f t="shared" si="63"/>
        <v/>
      </c>
      <c r="BE152" s="15" t="str">
        <f>IFERROR(SUBTOTAL(1,BE120:BE149),"")</f>
        <v/>
      </c>
      <c r="BF152" s="6">
        <f t="shared" si="63"/>
        <v>18350.166666666668</v>
      </c>
      <c r="BG152" s="41">
        <f t="shared" si="63"/>
        <v>9858.3333333333339</v>
      </c>
      <c r="BH152" s="42">
        <f t="shared" si="63"/>
        <v>0</v>
      </c>
      <c r="BI152" s="42" t="str">
        <f t="shared" si="63"/>
        <v/>
      </c>
      <c r="BJ152" s="42">
        <f t="shared" si="63"/>
        <v>3462.9333333333334</v>
      </c>
      <c r="BK152" s="42" t="str">
        <f t="shared" si="63"/>
        <v/>
      </c>
      <c r="BL152" s="42" t="str">
        <f t="shared" si="63"/>
        <v/>
      </c>
      <c r="BM152" s="15">
        <f t="shared" si="63"/>
        <v>5028.8999999999996</v>
      </c>
    </row>
    <row r="153" spans="1:65" ht="17.25" outlineLevel="1" thickBot="1">
      <c r="A153" s="189" t="s">
        <v>57</v>
      </c>
      <c r="B153" s="190"/>
      <c r="C153" s="52">
        <f>SUBTOTAL(9,C120:C149)</f>
        <v>11455147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50957</v>
      </c>
      <c r="AP153" s="116"/>
      <c r="AQ153" s="117"/>
      <c r="AR153" s="118"/>
      <c r="AS153" s="118"/>
      <c r="AT153" s="119">
        <f>SUBTOTAL(9,AT120:AT149)</f>
        <v>60350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4">SUBTOTAL(9,BF120:BF149)</f>
        <v>550505</v>
      </c>
      <c r="BG153" s="43">
        <f t="shared" si="64"/>
        <v>295750</v>
      </c>
      <c r="BH153" s="44">
        <f t="shared" si="64"/>
        <v>0</v>
      </c>
      <c r="BI153" s="44">
        <f t="shared" si="64"/>
        <v>0</v>
      </c>
      <c r="BJ153" s="44">
        <f t="shared" si="64"/>
        <v>103888</v>
      </c>
      <c r="BK153" s="44">
        <f t="shared" si="64"/>
        <v>0</v>
      </c>
      <c r="BL153" s="44">
        <f t="shared" si="64"/>
        <v>0</v>
      </c>
      <c r="BM153" s="16">
        <f t="shared" si="64"/>
        <v>150867</v>
      </c>
    </row>
    <row r="154" spans="1:65" outlineLevel="5">
      <c r="A154" s="21">
        <f t="shared" si="46"/>
        <v>5</v>
      </c>
      <c r="B154" s="33">
        <f>B149+1</f>
        <v>45047</v>
      </c>
      <c r="C154" s="51">
        <v>353680</v>
      </c>
      <c r="D154" s="64">
        <f t="shared" ref="D154:D184" si="65">IFERROR(ROUND(AVERAGE(E154:L154),1),"")</f>
        <v>34</v>
      </c>
      <c r="E154" s="12">
        <v>35</v>
      </c>
      <c r="F154" s="12">
        <v>33</v>
      </c>
      <c r="G154" s="12">
        <v>38</v>
      </c>
      <c r="H154" s="12">
        <v>32</v>
      </c>
      <c r="I154" s="12">
        <v>34</v>
      </c>
      <c r="J154" s="12">
        <v>32</v>
      </c>
      <c r="K154" s="12">
        <v>37</v>
      </c>
      <c r="L154" s="12">
        <v>31</v>
      </c>
      <c r="M154" s="74" t="str">
        <f t="shared" ref="M154:M184" si="66">IFERROR(ROUND(AVERAGE(N154:U154),1),"")</f>
        <v/>
      </c>
      <c r="N154" s="83"/>
      <c r="O154" s="83"/>
      <c r="P154" s="83"/>
      <c r="Q154" s="83"/>
      <c r="R154" s="83"/>
      <c r="S154" s="83"/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26.065359477124183</v>
      </c>
      <c r="AO154" s="41">
        <v>1530</v>
      </c>
      <c r="AP154" s="110" t="s">
        <v>103</v>
      </c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2180</v>
      </c>
      <c r="AU154" s="128"/>
      <c r="AV154" s="129"/>
      <c r="AW154" s="126" t="str">
        <f t="shared" ref="AW154:AW184" si="71">IFERROR(AV154/AU154*100,"")</f>
        <v/>
      </c>
      <c r="AX154" s="126" t="str">
        <f t="shared" ref="AX154:AX184" si="72">IFERROR(100-AW154,"")</f>
        <v/>
      </c>
      <c r="AY154" s="64" t="str">
        <f t="shared" ref="AY154:AY184" si="73">IFERROR((1-((AW154*AS154)/(AX154*AR154)))*100,"")</f>
        <v/>
      </c>
      <c r="AZ154" s="97"/>
      <c r="BA154" s="68"/>
      <c r="BB154" s="68"/>
      <c r="BC154" s="68"/>
      <c r="BD154" s="68"/>
      <c r="BE154" s="15"/>
      <c r="BF154" s="5">
        <f t="shared" ref="BF154:BF184" si="74">IF(SUM(BG154:BM154)=0,"",SUM(BG154:BM154))</f>
        <v>15393</v>
      </c>
      <c r="BG154" s="41">
        <v>8730</v>
      </c>
      <c r="BH154" s="42">
        <v>0</v>
      </c>
      <c r="BI154" s="42"/>
      <c r="BJ154" s="42">
        <v>1533</v>
      </c>
      <c r="BK154" s="42"/>
      <c r="BL154" s="42"/>
      <c r="BM154" s="15">
        <v>5130</v>
      </c>
    </row>
    <row r="155" spans="1:65" outlineLevel="5">
      <c r="A155" s="22">
        <f t="shared" si="46"/>
        <v>5</v>
      </c>
      <c r="B155" s="9">
        <f t="shared" ref="B155:B218" si="75">B154+1</f>
        <v>45048</v>
      </c>
      <c r="C155" s="51">
        <v>359367</v>
      </c>
      <c r="D155" s="64">
        <f t="shared" si="65"/>
        <v>34</v>
      </c>
      <c r="E155" s="12">
        <v>35</v>
      </c>
      <c r="F155" s="12">
        <v>33</v>
      </c>
      <c r="G155" s="12">
        <v>38</v>
      </c>
      <c r="H155" s="12">
        <v>32</v>
      </c>
      <c r="I155" s="12">
        <v>34</v>
      </c>
      <c r="J155" s="12">
        <v>32</v>
      </c>
      <c r="K155" s="12">
        <v>37</v>
      </c>
      <c r="L155" s="12">
        <v>31</v>
      </c>
      <c r="M155" s="74" t="str">
        <f t="shared" si="66"/>
        <v/>
      </c>
      <c r="N155" s="83"/>
      <c r="O155" s="83"/>
      <c r="P155" s="83"/>
      <c r="Q155" s="83"/>
      <c r="R155" s="83"/>
      <c r="S155" s="83"/>
      <c r="T155" s="83"/>
      <c r="U155" s="83"/>
      <c r="V155" s="5" t="str">
        <f t="shared" si="67"/>
        <v/>
      </c>
      <c r="W155" s="41"/>
      <c r="X155" s="41"/>
      <c r="Y155" s="41"/>
      <c r="Z155" s="41"/>
      <c r="AA155" s="41"/>
      <c r="AB155" s="41"/>
      <c r="AC155" s="41"/>
      <c r="AD155" s="41"/>
      <c r="AE155" s="5" t="str">
        <f t="shared" si="68"/>
        <v/>
      </c>
      <c r="AF155" s="41"/>
      <c r="AG155" s="41"/>
      <c r="AH155" s="41"/>
      <c r="AI155" s="41"/>
      <c r="AJ155" s="41"/>
      <c r="AK155" s="41"/>
      <c r="AL155" s="41"/>
      <c r="AM155" s="41"/>
      <c r="AN155" s="41">
        <v>22.531073446327685</v>
      </c>
      <c r="AO155" s="41">
        <v>1770</v>
      </c>
      <c r="AP155" s="110" t="s">
        <v>103</v>
      </c>
      <c r="AQ155" s="111"/>
      <c r="AR155" s="126" t="str">
        <f t="shared" si="69"/>
        <v/>
      </c>
      <c r="AS155" s="126" t="str">
        <f t="shared" si="70"/>
        <v/>
      </c>
      <c r="AT155" s="127">
        <v>2330</v>
      </c>
      <c r="AU155" s="128"/>
      <c r="AV155" s="129"/>
      <c r="AW155" s="126" t="str">
        <f t="shared" si="71"/>
        <v/>
      </c>
      <c r="AX155" s="126" t="str">
        <f t="shared" si="72"/>
        <v/>
      </c>
      <c r="AY155" s="64" t="str">
        <f t="shared" si="73"/>
        <v/>
      </c>
      <c r="AZ155" s="97">
        <v>78</v>
      </c>
      <c r="BA155" s="68"/>
      <c r="BB155" s="68"/>
      <c r="BC155" s="68"/>
      <c r="BD155" s="68"/>
      <c r="BE155" s="15"/>
      <c r="BF155" s="5">
        <f t="shared" si="74"/>
        <v>13739</v>
      </c>
      <c r="BG155" s="41">
        <v>7610</v>
      </c>
      <c r="BH155" s="42">
        <v>0</v>
      </c>
      <c r="BI155" s="42"/>
      <c r="BJ155" s="42">
        <v>1379</v>
      </c>
      <c r="BK155" s="42"/>
      <c r="BL155" s="42"/>
      <c r="BM155" s="15">
        <v>4750</v>
      </c>
    </row>
    <row r="156" spans="1:65" outlineLevel="5">
      <c r="A156" s="22">
        <f t="shared" si="46"/>
        <v>5</v>
      </c>
      <c r="B156" s="9">
        <f t="shared" si="75"/>
        <v>45049</v>
      </c>
      <c r="C156" s="51">
        <v>354828</v>
      </c>
      <c r="D156" s="64">
        <f t="shared" si="65"/>
        <v>34</v>
      </c>
      <c r="E156" s="12">
        <v>35</v>
      </c>
      <c r="F156" s="12">
        <v>33</v>
      </c>
      <c r="G156" s="12">
        <v>38</v>
      </c>
      <c r="H156" s="12">
        <v>32</v>
      </c>
      <c r="I156" s="12">
        <v>34</v>
      </c>
      <c r="J156" s="12">
        <v>32</v>
      </c>
      <c r="K156" s="12">
        <v>37</v>
      </c>
      <c r="L156" s="12">
        <v>31</v>
      </c>
      <c r="M156" s="74" t="str">
        <f t="shared" si="66"/>
        <v/>
      </c>
      <c r="N156" s="83"/>
      <c r="O156" s="83"/>
      <c r="P156" s="83"/>
      <c r="Q156" s="83"/>
      <c r="R156" s="83"/>
      <c r="S156" s="83"/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22.279329608938546</v>
      </c>
      <c r="AO156" s="41">
        <v>1790</v>
      </c>
      <c r="AP156" s="110" t="s">
        <v>103</v>
      </c>
      <c r="AQ156" s="111"/>
      <c r="AR156" s="126" t="str">
        <f t="shared" si="69"/>
        <v/>
      </c>
      <c r="AS156" s="126" t="str">
        <f t="shared" si="70"/>
        <v/>
      </c>
      <c r="AT156" s="127">
        <v>2300</v>
      </c>
      <c r="AU156" s="128"/>
      <c r="AV156" s="129"/>
      <c r="AW156" s="126" t="str">
        <f t="shared" si="71"/>
        <v/>
      </c>
      <c r="AX156" s="126" t="str">
        <f t="shared" si="72"/>
        <v/>
      </c>
      <c r="AY156" s="64" t="str">
        <f t="shared" si="73"/>
        <v/>
      </c>
      <c r="AZ156" s="97">
        <v>78.239999999999995</v>
      </c>
      <c r="BA156" s="68"/>
      <c r="BB156" s="68"/>
      <c r="BC156" s="68"/>
      <c r="BD156" s="68"/>
      <c r="BE156" s="15"/>
      <c r="BF156" s="5">
        <f t="shared" si="74"/>
        <v>15954</v>
      </c>
      <c r="BG156" s="41">
        <v>9300</v>
      </c>
      <c r="BH156" s="42">
        <v>0</v>
      </c>
      <c r="BI156" s="42"/>
      <c r="BJ156" s="42">
        <v>1464</v>
      </c>
      <c r="BK156" s="42"/>
      <c r="BL156" s="42"/>
      <c r="BM156" s="15">
        <v>5190</v>
      </c>
    </row>
    <row r="157" spans="1:65" outlineLevel="5">
      <c r="A157" s="22">
        <f t="shared" si="46"/>
        <v>5</v>
      </c>
      <c r="B157" s="9">
        <f t="shared" si="75"/>
        <v>45050</v>
      </c>
      <c r="C157" s="51">
        <v>353185</v>
      </c>
      <c r="D157" s="64">
        <f t="shared" si="65"/>
        <v>33.5</v>
      </c>
      <c r="E157" s="12">
        <v>34</v>
      </c>
      <c r="F157" s="12">
        <v>32</v>
      </c>
      <c r="G157" s="12">
        <v>38</v>
      </c>
      <c r="H157" s="12">
        <v>32</v>
      </c>
      <c r="I157" s="12">
        <v>33</v>
      </c>
      <c r="J157" s="12">
        <v>31</v>
      </c>
      <c r="K157" s="12">
        <v>37</v>
      </c>
      <c r="L157" s="12">
        <v>31</v>
      </c>
      <c r="M157" s="74">
        <f t="shared" si="66"/>
        <v>7.2</v>
      </c>
      <c r="N157" s="83">
        <v>7.33</v>
      </c>
      <c r="O157" s="83">
        <v>7.24</v>
      </c>
      <c r="P157" s="83">
        <v>7.15</v>
      </c>
      <c r="Q157" s="83">
        <v>7.15</v>
      </c>
      <c r="R157" s="83">
        <v>7.14</v>
      </c>
      <c r="S157" s="83">
        <v>7.26</v>
      </c>
      <c r="T157" s="83"/>
      <c r="U157" s="83"/>
      <c r="V157" s="5">
        <f t="shared" si="67"/>
        <v>109.2</v>
      </c>
      <c r="W157" s="41">
        <v>85.8</v>
      </c>
      <c r="X157" s="41">
        <v>124.6</v>
      </c>
      <c r="Y157" s="41">
        <v>104</v>
      </c>
      <c r="Z157" s="41">
        <v>93.9</v>
      </c>
      <c r="AA157" s="41">
        <v>104.8</v>
      </c>
      <c r="AB157" s="41">
        <v>142.19999999999999</v>
      </c>
      <c r="AC157" s="41"/>
      <c r="AD157" s="41"/>
      <c r="AE157" s="5">
        <f t="shared" si="68"/>
        <v>5266.7</v>
      </c>
      <c r="AF157" s="41">
        <v>5460</v>
      </c>
      <c r="AG157" s="41">
        <v>5710</v>
      </c>
      <c r="AH157" s="41">
        <v>4980</v>
      </c>
      <c r="AI157" s="41">
        <v>4520</v>
      </c>
      <c r="AJ157" s="41">
        <v>5510</v>
      </c>
      <c r="AK157" s="41">
        <v>5420</v>
      </c>
      <c r="AL157" s="41"/>
      <c r="AM157" s="41"/>
      <c r="AN157" s="41">
        <v>23.738095238095237</v>
      </c>
      <c r="AO157" s="41">
        <v>1680</v>
      </c>
      <c r="AP157" s="110">
        <v>1.9228571428571428</v>
      </c>
      <c r="AQ157" s="111">
        <v>1.4473620408163268</v>
      </c>
      <c r="AR157" s="126">
        <f t="shared" si="69"/>
        <v>75.271428571428586</v>
      </c>
      <c r="AS157" s="126">
        <f t="shared" si="70"/>
        <v>24.728571428571414</v>
      </c>
      <c r="AT157" s="127">
        <v>2290</v>
      </c>
      <c r="AU157" s="128">
        <v>1.8</v>
      </c>
      <c r="AV157" s="129">
        <v>1.05</v>
      </c>
      <c r="AW157" s="126">
        <f t="shared" si="71"/>
        <v>58.333333333333336</v>
      </c>
      <c r="AX157" s="126">
        <f t="shared" si="72"/>
        <v>41.666666666666664</v>
      </c>
      <c r="AY157" s="64">
        <f t="shared" si="73"/>
        <v>54.006452837350572</v>
      </c>
      <c r="AZ157" s="97">
        <v>78.16</v>
      </c>
      <c r="BA157" s="68"/>
      <c r="BB157" s="68"/>
      <c r="BC157" s="68"/>
      <c r="BD157" s="68"/>
      <c r="BE157" s="15"/>
      <c r="BF157" s="5">
        <f t="shared" si="74"/>
        <v>18530</v>
      </c>
      <c r="BG157" s="41">
        <v>11300</v>
      </c>
      <c r="BH157" s="42">
        <v>0</v>
      </c>
      <c r="BI157" s="42"/>
      <c r="BJ157" s="42">
        <v>2140</v>
      </c>
      <c r="BK157" s="42"/>
      <c r="BL157" s="42"/>
      <c r="BM157" s="15">
        <v>5090</v>
      </c>
    </row>
    <row r="158" spans="1:65" outlineLevel="5">
      <c r="A158" s="22">
        <f t="shared" si="46"/>
        <v>5</v>
      </c>
      <c r="B158" s="9">
        <f t="shared" si="75"/>
        <v>45051</v>
      </c>
      <c r="C158" s="51">
        <v>524731</v>
      </c>
      <c r="D158" s="64">
        <f t="shared" si="65"/>
        <v>33.799999999999997</v>
      </c>
      <c r="E158" s="12">
        <v>35</v>
      </c>
      <c r="F158" s="12">
        <v>32</v>
      </c>
      <c r="G158" s="12">
        <v>38</v>
      </c>
      <c r="H158" s="12">
        <v>32</v>
      </c>
      <c r="I158" s="12">
        <v>34</v>
      </c>
      <c r="J158" s="12">
        <v>31</v>
      </c>
      <c r="K158" s="12">
        <v>37</v>
      </c>
      <c r="L158" s="12">
        <v>31</v>
      </c>
      <c r="M158" s="74" t="str">
        <f t="shared" si="66"/>
        <v/>
      </c>
      <c r="N158" s="83"/>
      <c r="O158" s="83"/>
      <c r="P158" s="83"/>
      <c r="Q158" s="83"/>
      <c r="R158" s="83"/>
      <c r="S158" s="83"/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21.792349726775956</v>
      </c>
      <c r="AO158" s="41">
        <v>1830</v>
      </c>
      <c r="AP158" s="110" t="s">
        <v>103</v>
      </c>
      <c r="AQ158" s="111"/>
      <c r="AR158" s="126" t="str">
        <f t="shared" si="69"/>
        <v/>
      </c>
      <c r="AS158" s="126" t="str">
        <f t="shared" si="70"/>
        <v/>
      </c>
      <c r="AT158" s="127">
        <v>2430</v>
      </c>
      <c r="AU158" s="128"/>
      <c r="AV158" s="129"/>
      <c r="AW158" s="126" t="str">
        <f t="shared" si="71"/>
        <v/>
      </c>
      <c r="AX158" s="126" t="str">
        <f t="shared" si="72"/>
        <v/>
      </c>
      <c r="AY158" s="64" t="str">
        <f t="shared" si="73"/>
        <v/>
      </c>
      <c r="AZ158" s="97"/>
      <c r="BA158" s="68"/>
      <c r="BB158" s="68"/>
      <c r="BC158" s="68"/>
      <c r="BD158" s="68"/>
      <c r="BE158" s="15"/>
      <c r="BF158" s="5">
        <f t="shared" si="74"/>
        <v>12983</v>
      </c>
      <c r="BG158" s="41">
        <v>5790</v>
      </c>
      <c r="BH158" s="42">
        <v>0</v>
      </c>
      <c r="BI158" s="42"/>
      <c r="BJ158" s="42">
        <v>2163</v>
      </c>
      <c r="BK158" s="42"/>
      <c r="BL158" s="42"/>
      <c r="BM158" s="15">
        <v>5030</v>
      </c>
    </row>
    <row r="159" spans="1:65" outlineLevel="5">
      <c r="A159" s="22">
        <f t="shared" si="46"/>
        <v>5</v>
      </c>
      <c r="B159" s="9">
        <f t="shared" si="75"/>
        <v>45052</v>
      </c>
      <c r="C159" s="51">
        <v>558959</v>
      </c>
      <c r="D159" s="64">
        <f t="shared" si="65"/>
        <v>33.5</v>
      </c>
      <c r="E159" s="12">
        <v>35</v>
      </c>
      <c r="F159" s="12">
        <v>32</v>
      </c>
      <c r="G159" s="12">
        <v>37</v>
      </c>
      <c r="H159" s="12">
        <v>32</v>
      </c>
      <c r="I159" s="12">
        <v>34</v>
      </c>
      <c r="J159" s="12">
        <v>31</v>
      </c>
      <c r="K159" s="12">
        <v>36</v>
      </c>
      <c r="L159" s="12">
        <v>31</v>
      </c>
      <c r="M159" s="74" t="str">
        <f t="shared" si="66"/>
        <v/>
      </c>
      <c r="N159" s="83"/>
      <c r="O159" s="83"/>
      <c r="P159" s="83"/>
      <c r="Q159" s="83"/>
      <c r="R159" s="83"/>
      <c r="S159" s="83"/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22.155555555555555</v>
      </c>
      <c r="AO159" s="41">
        <v>1800</v>
      </c>
      <c r="AP159" s="110" t="s">
        <v>103</v>
      </c>
      <c r="AQ159" s="111"/>
      <c r="AR159" s="126" t="str">
        <f t="shared" si="69"/>
        <v/>
      </c>
      <c r="AS159" s="126" t="str">
        <f t="shared" si="70"/>
        <v/>
      </c>
      <c r="AT159" s="127">
        <v>2430</v>
      </c>
      <c r="AU159" s="128"/>
      <c r="AV159" s="129"/>
      <c r="AW159" s="126" t="str">
        <f t="shared" si="71"/>
        <v/>
      </c>
      <c r="AX159" s="126" t="str">
        <f t="shared" si="72"/>
        <v/>
      </c>
      <c r="AY159" s="64" t="str">
        <f t="shared" si="73"/>
        <v/>
      </c>
      <c r="AZ159" s="97"/>
      <c r="BA159" s="68"/>
      <c r="BB159" s="68"/>
      <c r="BC159" s="68"/>
      <c r="BD159" s="68"/>
      <c r="BE159" s="15"/>
      <c r="BF159" s="5">
        <f t="shared" si="74"/>
        <v>18355</v>
      </c>
      <c r="BG159" s="41">
        <v>11900</v>
      </c>
      <c r="BH159" s="42">
        <v>0</v>
      </c>
      <c r="BI159" s="42"/>
      <c r="BJ159" s="42">
        <v>1265</v>
      </c>
      <c r="BK159" s="42"/>
      <c r="BL159" s="42"/>
      <c r="BM159" s="15">
        <v>5190</v>
      </c>
    </row>
    <row r="160" spans="1:65" outlineLevel="5">
      <c r="A160" s="22">
        <f t="shared" si="46"/>
        <v>5</v>
      </c>
      <c r="B160" s="9">
        <f t="shared" si="75"/>
        <v>45053</v>
      </c>
      <c r="C160" s="51">
        <v>521252</v>
      </c>
      <c r="D160" s="64">
        <f t="shared" si="65"/>
        <v>33.299999999999997</v>
      </c>
      <c r="E160" s="12">
        <v>35</v>
      </c>
      <c r="F160" s="12">
        <v>32</v>
      </c>
      <c r="G160" s="12">
        <v>36</v>
      </c>
      <c r="H160" s="12">
        <v>32</v>
      </c>
      <c r="I160" s="12">
        <v>34</v>
      </c>
      <c r="J160" s="12">
        <v>31</v>
      </c>
      <c r="K160" s="12">
        <v>35</v>
      </c>
      <c r="L160" s="12">
        <v>31</v>
      </c>
      <c r="M160" s="74" t="str">
        <f t="shared" si="66"/>
        <v/>
      </c>
      <c r="N160" s="83"/>
      <c r="O160" s="83"/>
      <c r="P160" s="83"/>
      <c r="Q160" s="83"/>
      <c r="R160" s="83"/>
      <c r="S160" s="83"/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24.466257668711656</v>
      </c>
      <c r="AO160" s="41">
        <v>1630</v>
      </c>
      <c r="AP160" s="110" t="s">
        <v>103</v>
      </c>
      <c r="AQ160" s="111"/>
      <c r="AR160" s="126" t="str">
        <f t="shared" si="69"/>
        <v/>
      </c>
      <c r="AS160" s="126" t="str">
        <f t="shared" si="70"/>
        <v/>
      </c>
      <c r="AT160" s="127">
        <v>2300</v>
      </c>
      <c r="AU160" s="128"/>
      <c r="AV160" s="129"/>
      <c r="AW160" s="126" t="str">
        <f t="shared" si="71"/>
        <v/>
      </c>
      <c r="AX160" s="126" t="str">
        <f t="shared" si="72"/>
        <v/>
      </c>
      <c r="AY160" s="64" t="str">
        <f t="shared" si="73"/>
        <v/>
      </c>
      <c r="AZ160" s="97"/>
      <c r="BA160" s="68"/>
      <c r="BB160" s="68"/>
      <c r="BC160" s="68"/>
      <c r="BD160" s="68"/>
      <c r="BE160" s="15"/>
      <c r="BF160" s="5">
        <f t="shared" si="74"/>
        <v>17030</v>
      </c>
      <c r="BG160" s="41">
        <v>11830</v>
      </c>
      <c r="BH160" s="42">
        <v>0</v>
      </c>
      <c r="BI160" s="42"/>
      <c r="BJ160" s="42">
        <v>400</v>
      </c>
      <c r="BK160" s="42"/>
      <c r="BL160" s="42"/>
      <c r="BM160" s="15">
        <v>4800</v>
      </c>
    </row>
    <row r="161" spans="1:65" outlineLevel="5">
      <c r="A161" s="22">
        <f t="shared" si="46"/>
        <v>5</v>
      </c>
      <c r="B161" s="9">
        <f t="shared" si="75"/>
        <v>45054</v>
      </c>
      <c r="C161" s="51">
        <v>497046</v>
      </c>
      <c r="D161" s="64">
        <f t="shared" si="65"/>
        <v>33.5</v>
      </c>
      <c r="E161" s="12">
        <v>35</v>
      </c>
      <c r="F161" s="12">
        <v>32</v>
      </c>
      <c r="G161" s="12">
        <v>37</v>
      </c>
      <c r="H161" s="12">
        <v>32</v>
      </c>
      <c r="I161" s="12">
        <v>34</v>
      </c>
      <c r="J161" s="12">
        <v>31</v>
      </c>
      <c r="K161" s="12">
        <v>36</v>
      </c>
      <c r="L161" s="12">
        <v>31</v>
      </c>
      <c r="M161" s="74" t="str">
        <f t="shared" si="66"/>
        <v/>
      </c>
      <c r="N161" s="83"/>
      <c r="O161" s="83"/>
      <c r="P161" s="83"/>
      <c r="Q161" s="83"/>
      <c r="R161" s="83"/>
      <c r="S161" s="83"/>
      <c r="T161" s="83"/>
      <c r="U161" s="83"/>
      <c r="V161" s="5" t="str">
        <f t="shared" si="67"/>
        <v/>
      </c>
      <c r="W161" s="41"/>
      <c r="X161" s="41"/>
      <c r="Y161" s="41"/>
      <c r="Z161" s="41"/>
      <c r="AA161" s="41"/>
      <c r="AB161" s="41"/>
      <c r="AC161" s="41"/>
      <c r="AD161" s="41"/>
      <c r="AE161" s="5" t="str">
        <f t="shared" si="68"/>
        <v/>
      </c>
      <c r="AF161" s="41"/>
      <c r="AG161" s="41"/>
      <c r="AH161" s="41"/>
      <c r="AI161" s="41"/>
      <c r="AJ161" s="41"/>
      <c r="AK161" s="41"/>
      <c r="AL161" s="41"/>
      <c r="AM161" s="41"/>
      <c r="AN161" s="41">
        <v>26.765100671140939</v>
      </c>
      <c r="AO161" s="41">
        <v>1490</v>
      </c>
      <c r="AP161" s="110" t="s">
        <v>103</v>
      </c>
      <c r="AQ161" s="111"/>
      <c r="AR161" s="126" t="str">
        <f t="shared" si="69"/>
        <v/>
      </c>
      <c r="AS161" s="126" t="str">
        <f t="shared" si="70"/>
        <v/>
      </c>
      <c r="AT161" s="127">
        <v>1920</v>
      </c>
      <c r="AU161" s="128"/>
      <c r="AV161" s="129"/>
      <c r="AW161" s="126" t="str">
        <f t="shared" si="71"/>
        <v/>
      </c>
      <c r="AX161" s="126" t="str">
        <f t="shared" si="72"/>
        <v/>
      </c>
      <c r="AY161" s="64" t="str">
        <f t="shared" si="73"/>
        <v/>
      </c>
      <c r="AZ161" s="97">
        <v>77.260000000000005</v>
      </c>
      <c r="BA161" s="68"/>
      <c r="BB161" s="68"/>
      <c r="BC161" s="68"/>
      <c r="BD161" s="68"/>
      <c r="BE161" s="15"/>
      <c r="BF161" s="5">
        <f t="shared" si="74"/>
        <v>14501</v>
      </c>
      <c r="BG161" s="41">
        <v>7370</v>
      </c>
      <c r="BH161" s="42">
        <v>0</v>
      </c>
      <c r="BI161" s="42"/>
      <c r="BJ161" s="42">
        <v>2111</v>
      </c>
      <c r="BK161" s="42"/>
      <c r="BL161" s="42"/>
      <c r="BM161" s="15">
        <v>5020</v>
      </c>
    </row>
    <row r="162" spans="1:65" outlineLevel="5">
      <c r="A162" s="22">
        <f t="shared" si="46"/>
        <v>5</v>
      </c>
      <c r="B162" s="9">
        <f t="shared" si="75"/>
        <v>45055</v>
      </c>
      <c r="C162" s="51">
        <v>489289</v>
      </c>
      <c r="D162" s="64">
        <f t="shared" si="65"/>
        <v>33.299999999999997</v>
      </c>
      <c r="E162" s="12">
        <v>35</v>
      </c>
      <c r="F162" s="12">
        <v>32</v>
      </c>
      <c r="G162" s="12">
        <v>36</v>
      </c>
      <c r="H162" s="12">
        <v>32</v>
      </c>
      <c r="I162" s="12">
        <v>34</v>
      </c>
      <c r="J162" s="12">
        <v>31</v>
      </c>
      <c r="K162" s="12">
        <v>35</v>
      </c>
      <c r="L162" s="12">
        <v>31</v>
      </c>
      <c r="M162" s="74" t="str">
        <f t="shared" si="66"/>
        <v/>
      </c>
      <c r="N162" s="83"/>
      <c r="O162" s="83"/>
      <c r="P162" s="83"/>
      <c r="Q162" s="83"/>
      <c r="R162" s="83"/>
      <c r="S162" s="83"/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22.919540229885058</v>
      </c>
      <c r="AO162" s="41">
        <v>1740</v>
      </c>
      <c r="AP162" s="110" t="s">
        <v>103</v>
      </c>
      <c r="AQ162" s="111"/>
      <c r="AR162" s="126" t="str">
        <f t="shared" si="69"/>
        <v/>
      </c>
      <c r="AS162" s="126" t="str">
        <f t="shared" si="70"/>
        <v/>
      </c>
      <c r="AT162" s="127">
        <v>1920</v>
      </c>
      <c r="AU162" s="128"/>
      <c r="AV162" s="129"/>
      <c r="AW162" s="126" t="str">
        <f t="shared" si="71"/>
        <v/>
      </c>
      <c r="AX162" s="126" t="str">
        <f t="shared" si="72"/>
        <v/>
      </c>
      <c r="AY162" s="64" t="str">
        <f t="shared" si="73"/>
        <v/>
      </c>
      <c r="AZ162" s="97">
        <v>78.16</v>
      </c>
      <c r="BA162" s="68"/>
      <c r="BB162" s="68"/>
      <c r="BC162" s="68"/>
      <c r="BD162" s="68"/>
      <c r="BE162" s="15"/>
      <c r="BF162" s="5">
        <f t="shared" si="74"/>
        <v>14951</v>
      </c>
      <c r="BG162" s="41">
        <v>7890</v>
      </c>
      <c r="BH162" s="42">
        <v>0</v>
      </c>
      <c r="BI162" s="42"/>
      <c r="BJ162" s="42">
        <v>1921</v>
      </c>
      <c r="BK162" s="42"/>
      <c r="BL162" s="42"/>
      <c r="BM162" s="15">
        <v>5140</v>
      </c>
    </row>
    <row r="163" spans="1:65" outlineLevel="5">
      <c r="A163" s="22">
        <f t="shared" ref="A163:A234" si="76">MONTH(B163)</f>
        <v>5</v>
      </c>
      <c r="B163" s="9">
        <f t="shared" si="75"/>
        <v>45056</v>
      </c>
      <c r="C163" s="51">
        <v>462319</v>
      </c>
      <c r="D163" s="64">
        <f t="shared" si="65"/>
        <v>33.5</v>
      </c>
      <c r="E163" s="12">
        <v>35</v>
      </c>
      <c r="F163" s="12">
        <v>32</v>
      </c>
      <c r="G163" s="12">
        <v>37</v>
      </c>
      <c r="H163" s="12">
        <v>32</v>
      </c>
      <c r="I163" s="12">
        <v>34</v>
      </c>
      <c r="J163" s="12">
        <v>31</v>
      </c>
      <c r="K163" s="12">
        <v>36</v>
      </c>
      <c r="L163" s="12">
        <v>31</v>
      </c>
      <c r="M163" s="74" t="str">
        <f t="shared" si="66"/>
        <v/>
      </c>
      <c r="N163" s="83"/>
      <c r="O163" s="83"/>
      <c r="P163" s="83"/>
      <c r="Q163" s="83"/>
      <c r="R163" s="83"/>
      <c r="S163" s="83"/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24.169696969696968</v>
      </c>
      <c r="AO163" s="41">
        <v>1650</v>
      </c>
      <c r="AP163" s="110" t="s">
        <v>103</v>
      </c>
      <c r="AQ163" s="111"/>
      <c r="AR163" s="126" t="str">
        <f t="shared" si="69"/>
        <v/>
      </c>
      <c r="AS163" s="126" t="str">
        <f t="shared" si="70"/>
        <v/>
      </c>
      <c r="AT163" s="127">
        <v>1920</v>
      </c>
      <c r="AU163" s="128"/>
      <c r="AV163" s="129"/>
      <c r="AW163" s="126" t="str">
        <f t="shared" si="71"/>
        <v/>
      </c>
      <c r="AX163" s="126" t="str">
        <f t="shared" si="72"/>
        <v/>
      </c>
      <c r="AY163" s="64" t="str">
        <f t="shared" si="73"/>
        <v/>
      </c>
      <c r="AZ163" s="97">
        <v>77.680000000000007</v>
      </c>
      <c r="BA163" s="68"/>
      <c r="BB163" s="68"/>
      <c r="BC163" s="68"/>
      <c r="BD163" s="68"/>
      <c r="BE163" s="15"/>
      <c r="BF163" s="5">
        <f t="shared" si="74"/>
        <v>16072</v>
      </c>
      <c r="BG163" s="41">
        <v>9930</v>
      </c>
      <c r="BH163" s="42">
        <v>0</v>
      </c>
      <c r="BI163" s="42"/>
      <c r="BJ163" s="42">
        <v>1112</v>
      </c>
      <c r="BK163" s="42"/>
      <c r="BL163" s="42"/>
      <c r="BM163" s="15">
        <v>5030</v>
      </c>
    </row>
    <row r="164" spans="1:65" outlineLevel="5">
      <c r="A164" s="22">
        <f t="shared" si="76"/>
        <v>5</v>
      </c>
      <c r="B164" s="9">
        <f t="shared" si="75"/>
        <v>45057</v>
      </c>
      <c r="C164" s="51">
        <v>416445</v>
      </c>
      <c r="D164" s="64">
        <f t="shared" si="65"/>
        <v>33.5</v>
      </c>
      <c r="E164" s="12">
        <v>35</v>
      </c>
      <c r="F164" s="12">
        <v>32</v>
      </c>
      <c r="G164" s="12">
        <v>37</v>
      </c>
      <c r="H164" s="12">
        <v>32</v>
      </c>
      <c r="I164" s="12">
        <v>34</v>
      </c>
      <c r="J164" s="12">
        <v>31</v>
      </c>
      <c r="K164" s="12">
        <v>36</v>
      </c>
      <c r="L164" s="12">
        <v>31</v>
      </c>
      <c r="M164" s="74">
        <f t="shared" si="66"/>
        <v>7.1</v>
      </c>
      <c r="N164" s="83">
        <v>7.35</v>
      </c>
      <c r="O164" s="83">
        <v>7.26</v>
      </c>
      <c r="P164" s="83">
        <v>7.02</v>
      </c>
      <c r="Q164" s="83">
        <v>7.01</v>
      </c>
      <c r="R164" s="83">
        <v>7.01</v>
      </c>
      <c r="S164" s="83">
        <v>6.99</v>
      </c>
      <c r="T164" s="83"/>
      <c r="U164" s="83"/>
      <c r="V164" s="5">
        <f t="shared" si="67"/>
        <v>185</v>
      </c>
      <c r="W164" s="41">
        <v>135</v>
      </c>
      <c r="X164" s="41">
        <v>185.7</v>
      </c>
      <c r="Y164" s="41">
        <v>191</v>
      </c>
      <c r="Z164" s="41">
        <v>156.69999999999999</v>
      </c>
      <c r="AA164" s="41">
        <v>235.6</v>
      </c>
      <c r="AB164" s="41">
        <v>205.7</v>
      </c>
      <c r="AC164" s="41"/>
      <c r="AD164" s="41"/>
      <c r="AE164" s="5">
        <f t="shared" si="68"/>
        <v>4075</v>
      </c>
      <c r="AF164" s="41">
        <v>4410</v>
      </c>
      <c r="AG164" s="41">
        <v>4700</v>
      </c>
      <c r="AH164" s="41">
        <v>3650</v>
      </c>
      <c r="AI164" s="41">
        <v>3210</v>
      </c>
      <c r="AJ164" s="41">
        <v>4060</v>
      </c>
      <c r="AK164" s="41">
        <v>4420</v>
      </c>
      <c r="AL164" s="41"/>
      <c r="AM164" s="41"/>
      <c r="AN164" s="41">
        <v>23.078703703703702</v>
      </c>
      <c r="AO164" s="41">
        <v>1728</v>
      </c>
      <c r="AP164" s="110">
        <v>2.4434722222222223</v>
      </c>
      <c r="AQ164" s="111">
        <v>1.7967326369598764</v>
      </c>
      <c r="AR164" s="126">
        <f t="shared" si="69"/>
        <v>73.531944444444434</v>
      </c>
      <c r="AS164" s="126">
        <f t="shared" si="70"/>
        <v>26.468055555555566</v>
      </c>
      <c r="AT164" s="127">
        <v>2080</v>
      </c>
      <c r="AU164" s="128">
        <v>2.0699999999999998</v>
      </c>
      <c r="AV164" s="129">
        <v>1.17</v>
      </c>
      <c r="AW164" s="126">
        <f t="shared" si="71"/>
        <v>56.521739130434781</v>
      </c>
      <c r="AX164" s="126">
        <f t="shared" si="72"/>
        <v>43.478260869565219</v>
      </c>
      <c r="AY164" s="64">
        <f t="shared" si="73"/>
        <v>53.206089568025973</v>
      </c>
      <c r="AZ164" s="97">
        <v>79.88</v>
      </c>
      <c r="BA164" s="68"/>
      <c r="BB164" s="68"/>
      <c r="BC164" s="68"/>
      <c r="BD164" s="68"/>
      <c r="BE164" s="15"/>
      <c r="BF164" s="5">
        <f t="shared" si="74"/>
        <v>18912</v>
      </c>
      <c r="BG164" s="41">
        <v>11410</v>
      </c>
      <c r="BH164" s="42">
        <v>0</v>
      </c>
      <c r="BI164" s="42"/>
      <c r="BJ164" s="42">
        <v>2172</v>
      </c>
      <c r="BK164" s="42"/>
      <c r="BL164" s="42"/>
      <c r="BM164" s="15">
        <v>5330</v>
      </c>
    </row>
    <row r="165" spans="1:65" outlineLevel="5">
      <c r="A165" s="22">
        <f t="shared" si="76"/>
        <v>5</v>
      </c>
      <c r="B165" s="9">
        <f t="shared" si="75"/>
        <v>45058</v>
      </c>
      <c r="C165" s="51">
        <v>408943</v>
      </c>
      <c r="D165" s="64">
        <f t="shared" si="65"/>
        <v>33.5</v>
      </c>
      <c r="E165" s="12">
        <v>35</v>
      </c>
      <c r="F165" s="12">
        <v>32</v>
      </c>
      <c r="G165" s="12">
        <v>37</v>
      </c>
      <c r="H165" s="12">
        <v>32</v>
      </c>
      <c r="I165" s="12">
        <v>34</v>
      </c>
      <c r="J165" s="12">
        <v>31</v>
      </c>
      <c r="K165" s="12">
        <v>36</v>
      </c>
      <c r="L165" s="12">
        <v>31</v>
      </c>
      <c r="M165" s="74" t="str">
        <f t="shared" si="66"/>
        <v/>
      </c>
      <c r="N165" s="83"/>
      <c r="O165" s="83"/>
      <c r="P165" s="83"/>
      <c r="Q165" s="83"/>
      <c r="R165" s="83"/>
      <c r="S165" s="83"/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20.770833333333332</v>
      </c>
      <c r="AO165" s="41">
        <v>1920</v>
      </c>
      <c r="AP165" s="110" t="s">
        <v>103</v>
      </c>
      <c r="AQ165" s="111"/>
      <c r="AR165" s="126" t="str">
        <f t="shared" si="69"/>
        <v/>
      </c>
      <c r="AS165" s="126" t="str">
        <f t="shared" si="70"/>
        <v/>
      </c>
      <c r="AT165" s="127">
        <v>2420</v>
      </c>
      <c r="AU165" s="128"/>
      <c r="AV165" s="129"/>
      <c r="AW165" s="126" t="str">
        <f t="shared" si="71"/>
        <v/>
      </c>
      <c r="AX165" s="126" t="str">
        <f t="shared" si="72"/>
        <v/>
      </c>
      <c r="AY165" s="64" t="str">
        <f t="shared" si="73"/>
        <v/>
      </c>
      <c r="AZ165" s="97">
        <v>79.849999999999994</v>
      </c>
      <c r="BA165" s="68">
        <v>60.26</v>
      </c>
      <c r="BB165" s="68">
        <v>30.14</v>
      </c>
      <c r="BC165" s="68">
        <v>4.0000000000000002E-4</v>
      </c>
      <c r="BD165" s="68"/>
      <c r="BE165" s="15"/>
      <c r="BF165" s="5">
        <f t="shared" si="74"/>
        <v>14024</v>
      </c>
      <c r="BG165" s="41">
        <v>6540</v>
      </c>
      <c r="BH165" s="42">
        <v>0</v>
      </c>
      <c r="BI165" s="42"/>
      <c r="BJ165" s="42">
        <v>2344</v>
      </c>
      <c r="BK165" s="42"/>
      <c r="BL165" s="42"/>
      <c r="BM165" s="15">
        <v>5140</v>
      </c>
    </row>
    <row r="166" spans="1:65" outlineLevel="5">
      <c r="A166" s="22">
        <f t="shared" si="76"/>
        <v>5</v>
      </c>
      <c r="B166" s="9">
        <f t="shared" si="75"/>
        <v>45059</v>
      </c>
      <c r="C166" s="51">
        <v>452226</v>
      </c>
      <c r="D166" s="64">
        <f t="shared" si="65"/>
        <v>32.799999999999997</v>
      </c>
      <c r="E166" s="12">
        <v>34</v>
      </c>
      <c r="F166" s="12">
        <v>32</v>
      </c>
      <c r="G166" s="12">
        <v>36</v>
      </c>
      <c r="H166" s="12">
        <v>31</v>
      </c>
      <c r="I166" s="12">
        <v>33</v>
      </c>
      <c r="J166" s="12">
        <v>31</v>
      </c>
      <c r="K166" s="12">
        <v>35</v>
      </c>
      <c r="L166" s="12">
        <v>30</v>
      </c>
      <c r="M166" s="74" t="str">
        <f t="shared" si="66"/>
        <v/>
      </c>
      <c r="N166" s="83"/>
      <c r="O166" s="83"/>
      <c r="P166" s="83"/>
      <c r="Q166" s="83"/>
      <c r="R166" s="83"/>
      <c r="S166" s="83"/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23.321637426900583</v>
      </c>
      <c r="AO166" s="41">
        <v>1710</v>
      </c>
      <c r="AP166" s="110" t="s">
        <v>103</v>
      </c>
      <c r="AQ166" s="111"/>
      <c r="AR166" s="126" t="str">
        <f t="shared" si="69"/>
        <v/>
      </c>
      <c r="AS166" s="126" t="str">
        <f t="shared" si="70"/>
        <v/>
      </c>
      <c r="AT166" s="127">
        <v>2130</v>
      </c>
      <c r="AU166" s="128"/>
      <c r="AV166" s="129"/>
      <c r="AW166" s="126" t="str">
        <f t="shared" si="71"/>
        <v/>
      </c>
      <c r="AX166" s="126" t="str">
        <f t="shared" si="72"/>
        <v/>
      </c>
      <c r="AY166" s="64" t="str">
        <f t="shared" si="73"/>
        <v/>
      </c>
      <c r="AZ166" s="97"/>
      <c r="BA166" s="68"/>
      <c r="BB166" s="68"/>
      <c r="BC166" s="68"/>
      <c r="BD166" s="68"/>
      <c r="BE166" s="15"/>
      <c r="BF166" s="5">
        <f t="shared" si="74"/>
        <v>16951</v>
      </c>
      <c r="BG166" s="41">
        <v>10030</v>
      </c>
      <c r="BH166" s="42">
        <v>0</v>
      </c>
      <c r="BI166" s="42"/>
      <c r="BJ166" s="42">
        <v>1901</v>
      </c>
      <c r="BK166" s="42"/>
      <c r="BL166" s="42"/>
      <c r="BM166" s="15">
        <v>5020</v>
      </c>
    </row>
    <row r="167" spans="1:65" outlineLevel="5">
      <c r="A167" s="22">
        <f t="shared" si="76"/>
        <v>5</v>
      </c>
      <c r="B167" s="9">
        <f t="shared" si="75"/>
        <v>45060</v>
      </c>
      <c r="C167" s="51">
        <v>391941</v>
      </c>
      <c r="D167" s="64">
        <f t="shared" si="65"/>
        <v>33</v>
      </c>
      <c r="E167" s="12">
        <v>35</v>
      </c>
      <c r="F167" s="12">
        <v>32</v>
      </c>
      <c r="G167" s="12">
        <v>36</v>
      </c>
      <c r="H167" s="12">
        <v>31</v>
      </c>
      <c r="I167" s="12">
        <v>34</v>
      </c>
      <c r="J167" s="12">
        <v>31</v>
      </c>
      <c r="K167" s="12">
        <v>35</v>
      </c>
      <c r="L167" s="12">
        <v>30</v>
      </c>
      <c r="M167" s="74" t="str">
        <f t="shared" si="66"/>
        <v/>
      </c>
      <c r="N167" s="83"/>
      <c r="O167" s="83"/>
      <c r="P167" s="83"/>
      <c r="Q167" s="83"/>
      <c r="R167" s="83"/>
      <c r="S167" s="83"/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26.065359477124183</v>
      </c>
      <c r="AO167" s="41">
        <v>1530</v>
      </c>
      <c r="AP167" s="110" t="s">
        <v>103</v>
      </c>
      <c r="AQ167" s="111"/>
      <c r="AR167" s="126" t="str">
        <f t="shared" si="69"/>
        <v/>
      </c>
      <c r="AS167" s="126" t="str">
        <f t="shared" si="70"/>
        <v/>
      </c>
      <c r="AT167" s="127">
        <v>1940</v>
      </c>
      <c r="AU167" s="128"/>
      <c r="AV167" s="129"/>
      <c r="AW167" s="126" t="str">
        <f t="shared" si="71"/>
        <v/>
      </c>
      <c r="AX167" s="126" t="str">
        <f t="shared" si="72"/>
        <v/>
      </c>
      <c r="AY167" s="64" t="str">
        <f t="shared" si="73"/>
        <v/>
      </c>
      <c r="AZ167" s="97"/>
      <c r="BA167" s="68"/>
      <c r="BB167" s="68"/>
      <c r="BC167" s="68"/>
      <c r="BD167" s="68"/>
      <c r="BE167" s="15"/>
      <c r="BF167" s="5">
        <f t="shared" si="74"/>
        <v>16904</v>
      </c>
      <c r="BG167" s="41">
        <v>11370</v>
      </c>
      <c r="BH167" s="42">
        <v>0</v>
      </c>
      <c r="BI167" s="42"/>
      <c r="BJ167" s="42">
        <v>444</v>
      </c>
      <c r="BK167" s="42"/>
      <c r="BL167" s="42"/>
      <c r="BM167" s="15">
        <v>5090</v>
      </c>
    </row>
    <row r="168" spans="1:65" outlineLevel="5">
      <c r="A168" s="22">
        <f t="shared" si="76"/>
        <v>5</v>
      </c>
      <c r="B168" s="9">
        <f t="shared" si="75"/>
        <v>45061</v>
      </c>
      <c r="C168" s="51">
        <v>380961</v>
      </c>
      <c r="D168" s="64">
        <f t="shared" si="65"/>
        <v>33.5</v>
      </c>
      <c r="E168" s="12">
        <v>35</v>
      </c>
      <c r="F168" s="12">
        <v>32</v>
      </c>
      <c r="G168" s="12">
        <v>37</v>
      </c>
      <c r="H168" s="12">
        <v>32</v>
      </c>
      <c r="I168" s="12">
        <v>34</v>
      </c>
      <c r="J168" s="12">
        <v>31</v>
      </c>
      <c r="K168" s="12">
        <v>36</v>
      </c>
      <c r="L168" s="12">
        <v>31</v>
      </c>
      <c r="M168" s="74" t="str">
        <f t="shared" si="66"/>
        <v/>
      </c>
      <c r="N168" s="83"/>
      <c r="O168" s="83"/>
      <c r="P168" s="83"/>
      <c r="Q168" s="83"/>
      <c r="R168" s="83"/>
      <c r="S168" s="83"/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24.925000000000001</v>
      </c>
      <c r="AO168" s="41">
        <v>1600</v>
      </c>
      <c r="AP168" s="110" t="s">
        <v>103</v>
      </c>
      <c r="AQ168" s="111"/>
      <c r="AR168" s="126" t="str">
        <f t="shared" si="69"/>
        <v/>
      </c>
      <c r="AS168" s="126" t="str">
        <f t="shared" si="70"/>
        <v/>
      </c>
      <c r="AT168" s="127">
        <v>2130</v>
      </c>
      <c r="AU168" s="128"/>
      <c r="AV168" s="129"/>
      <c r="AW168" s="126" t="str">
        <f t="shared" si="71"/>
        <v/>
      </c>
      <c r="AX168" s="126" t="str">
        <f t="shared" si="72"/>
        <v/>
      </c>
      <c r="AY168" s="64" t="str">
        <f t="shared" si="73"/>
        <v/>
      </c>
      <c r="AZ168" s="97">
        <v>79.36</v>
      </c>
      <c r="BA168" s="68"/>
      <c r="BB168" s="68"/>
      <c r="BC168" s="68"/>
      <c r="BD168" s="68"/>
      <c r="BE168" s="15"/>
      <c r="BF168" s="5">
        <f t="shared" si="74"/>
        <v>18588</v>
      </c>
      <c r="BG168" s="41">
        <v>11420</v>
      </c>
      <c r="BH168" s="42">
        <v>0</v>
      </c>
      <c r="BI168" s="42"/>
      <c r="BJ168" s="42">
        <v>2158</v>
      </c>
      <c r="BK168" s="42"/>
      <c r="BL168" s="42"/>
      <c r="BM168" s="15">
        <v>5010</v>
      </c>
    </row>
    <row r="169" spans="1:65" outlineLevel="5">
      <c r="A169" s="22">
        <f t="shared" si="76"/>
        <v>5</v>
      </c>
      <c r="B169" s="9">
        <f t="shared" si="75"/>
        <v>45062</v>
      </c>
      <c r="C169" s="51">
        <v>388586</v>
      </c>
      <c r="D169" s="64">
        <f t="shared" si="65"/>
        <v>33.5</v>
      </c>
      <c r="E169" s="12">
        <v>35</v>
      </c>
      <c r="F169" s="12">
        <v>32</v>
      </c>
      <c r="G169" s="12">
        <v>37</v>
      </c>
      <c r="H169" s="12">
        <v>32</v>
      </c>
      <c r="I169" s="12">
        <v>34</v>
      </c>
      <c r="J169" s="12">
        <v>31</v>
      </c>
      <c r="K169" s="12">
        <v>36</v>
      </c>
      <c r="L169" s="12">
        <v>31</v>
      </c>
      <c r="M169" s="74" t="str">
        <f t="shared" si="66"/>
        <v/>
      </c>
      <c r="N169" s="83"/>
      <c r="O169" s="83"/>
      <c r="P169" s="83"/>
      <c r="Q169" s="83"/>
      <c r="R169" s="83"/>
      <c r="S169" s="83"/>
      <c r="T169" s="83"/>
      <c r="U169" s="83"/>
      <c r="V169" s="5" t="str">
        <f t="shared" si="67"/>
        <v/>
      </c>
      <c r="W169" s="41"/>
      <c r="X169" s="41"/>
      <c r="Y169" s="41"/>
      <c r="Z169" s="41"/>
      <c r="AA169" s="41"/>
      <c r="AB169" s="41"/>
      <c r="AC169" s="41"/>
      <c r="AD169" s="41"/>
      <c r="AE169" s="5" t="str">
        <f t="shared" si="68"/>
        <v/>
      </c>
      <c r="AF169" s="41"/>
      <c r="AG169" s="41"/>
      <c r="AH169" s="41"/>
      <c r="AI169" s="41"/>
      <c r="AJ169" s="41"/>
      <c r="AK169" s="41"/>
      <c r="AL169" s="41"/>
      <c r="AM169" s="41"/>
      <c r="AN169" s="41">
        <v>21.792349726775956</v>
      </c>
      <c r="AO169" s="41">
        <v>1830</v>
      </c>
      <c r="AP169" s="110" t="s">
        <v>103</v>
      </c>
      <c r="AQ169" s="111"/>
      <c r="AR169" s="126" t="str">
        <f t="shared" si="69"/>
        <v/>
      </c>
      <c r="AS169" s="126" t="str">
        <f t="shared" si="70"/>
        <v/>
      </c>
      <c r="AT169" s="127">
        <v>2400</v>
      </c>
      <c r="AU169" s="128"/>
      <c r="AV169" s="129"/>
      <c r="AW169" s="126" t="str">
        <f t="shared" si="71"/>
        <v/>
      </c>
      <c r="AX169" s="126" t="str">
        <f t="shared" si="72"/>
        <v/>
      </c>
      <c r="AY169" s="64" t="str">
        <f t="shared" si="73"/>
        <v/>
      </c>
      <c r="AZ169" s="97">
        <v>79.849999999999994</v>
      </c>
      <c r="BA169" s="68"/>
      <c r="BB169" s="68"/>
      <c r="BC169" s="68"/>
      <c r="BD169" s="68"/>
      <c r="BE169" s="15"/>
      <c r="BF169" s="5">
        <f t="shared" si="74"/>
        <v>15990</v>
      </c>
      <c r="BG169" s="41">
        <v>7680</v>
      </c>
      <c r="BH169" s="42">
        <v>0</v>
      </c>
      <c r="BI169" s="42"/>
      <c r="BJ169" s="42">
        <v>3210</v>
      </c>
      <c r="BK169" s="42"/>
      <c r="BL169" s="42"/>
      <c r="BM169" s="15">
        <v>5100</v>
      </c>
    </row>
    <row r="170" spans="1:65" outlineLevel="5">
      <c r="A170" s="22">
        <f t="shared" si="76"/>
        <v>5</v>
      </c>
      <c r="B170" s="9">
        <f t="shared" si="75"/>
        <v>45063</v>
      </c>
      <c r="C170" s="51">
        <v>383328</v>
      </c>
      <c r="D170" s="64">
        <f t="shared" si="65"/>
        <v>33.299999999999997</v>
      </c>
      <c r="E170" s="12">
        <v>34</v>
      </c>
      <c r="F170" s="12">
        <v>32</v>
      </c>
      <c r="G170" s="12">
        <v>37</v>
      </c>
      <c r="H170" s="12">
        <v>32</v>
      </c>
      <c r="I170" s="12">
        <v>33</v>
      </c>
      <c r="J170" s="12">
        <v>31</v>
      </c>
      <c r="K170" s="12">
        <v>36</v>
      </c>
      <c r="L170" s="12">
        <v>31</v>
      </c>
      <c r="M170" s="74" t="str">
        <f t="shared" si="66"/>
        <v/>
      </c>
      <c r="N170" s="83"/>
      <c r="O170" s="83"/>
      <c r="P170" s="83"/>
      <c r="Q170" s="83"/>
      <c r="R170" s="83"/>
      <c r="S170" s="83"/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21.326203208556151</v>
      </c>
      <c r="AO170" s="41">
        <v>1870</v>
      </c>
      <c r="AP170" s="110" t="s">
        <v>103</v>
      </c>
      <c r="AQ170" s="111"/>
      <c r="AR170" s="126" t="str">
        <f t="shared" si="69"/>
        <v/>
      </c>
      <c r="AS170" s="126" t="str">
        <f t="shared" si="70"/>
        <v/>
      </c>
      <c r="AT170" s="127">
        <v>2400</v>
      </c>
      <c r="AU170" s="128"/>
      <c r="AV170" s="129"/>
      <c r="AW170" s="126" t="str">
        <f t="shared" si="71"/>
        <v/>
      </c>
      <c r="AX170" s="126" t="str">
        <f t="shared" si="72"/>
        <v/>
      </c>
      <c r="AY170" s="64" t="str">
        <f t="shared" si="73"/>
        <v/>
      </c>
      <c r="AZ170" s="97">
        <v>79.209999999999994</v>
      </c>
      <c r="BA170" s="68"/>
      <c r="BB170" s="68"/>
      <c r="BC170" s="68"/>
      <c r="BD170" s="68"/>
      <c r="BE170" s="15"/>
      <c r="BF170" s="5">
        <f t="shared" si="74"/>
        <v>12494</v>
      </c>
      <c r="BG170" s="41">
        <v>5240</v>
      </c>
      <c r="BH170" s="42">
        <v>0</v>
      </c>
      <c r="BI170" s="42"/>
      <c r="BJ170" s="42">
        <v>1974</v>
      </c>
      <c r="BK170" s="42"/>
      <c r="BL170" s="42"/>
      <c r="BM170" s="15">
        <v>5280</v>
      </c>
    </row>
    <row r="171" spans="1:65" outlineLevel="5">
      <c r="A171" s="22">
        <f t="shared" si="76"/>
        <v>5</v>
      </c>
      <c r="B171" s="9">
        <f t="shared" si="75"/>
        <v>45064</v>
      </c>
      <c r="C171" s="51">
        <v>434002</v>
      </c>
      <c r="D171" s="64">
        <f t="shared" si="65"/>
        <v>33</v>
      </c>
      <c r="E171" s="12">
        <v>33</v>
      </c>
      <c r="F171" s="12">
        <v>32</v>
      </c>
      <c r="G171" s="12">
        <v>37</v>
      </c>
      <c r="H171" s="12">
        <v>32</v>
      </c>
      <c r="I171" s="12">
        <v>32</v>
      </c>
      <c r="J171" s="12">
        <v>31</v>
      </c>
      <c r="K171" s="12">
        <v>36</v>
      </c>
      <c r="L171" s="12">
        <v>31</v>
      </c>
      <c r="M171" s="74">
        <f t="shared" si="66"/>
        <v>7.2</v>
      </c>
      <c r="N171" s="83">
        <v>7.27</v>
      </c>
      <c r="O171" s="83">
        <v>7.26</v>
      </c>
      <c r="P171" s="83">
        <v>7.15</v>
      </c>
      <c r="Q171" s="83">
        <v>7.11</v>
      </c>
      <c r="R171" s="83">
        <v>7.12</v>
      </c>
      <c r="S171" s="83">
        <v>7.05</v>
      </c>
      <c r="T171" s="83"/>
      <c r="U171" s="83"/>
      <c r="V171" s="5">
        <f t="shared" si="67"/>
        <v>205.3</v>
      </c>
      <c r="W171" s="41">
        <v>211.6</v>
      </c>
      <c r="X171" s="41">
        <v>176.9</v>
      </c>
      <c r="Y171" s="41">
        <v>194.7</v>
      </c>
      <c r="Z171" s="41">
        <v>233.1</v>
      </c>
      <c r="AA171" s="41">
        <v>275.3</v>
      </c>
      <c r="AB171" s="41">
        <v>140.1</v>
      </c>
      <c r="AC171" s="41"/>
      <c r="AD171" s="41"/>
      <c r="AE171" s="5">
        <f t="shared" si="68"/>
        <v>3988.3</v>
      </c>
      <c r="AF171" s="41">
        <v>4240</v>
      </c>
      <c r="AG171" s="41">
        <v>4510</v>
      </c>
      <c r="AH171" s="41">
        <v>3580</v>
      </c>
      <c r="AI171" s="41">
        <v>3250</v>
      </c>
      <c r="AJ171" s="41">
        <v>4110</v>
      </c>
      <c r="AK171" s="41">
        <v>4240</v>
      </c>
      <c r="AL171" s="41"/>
      <c r="AM171" s="41"/>
      <c r="AN171" s="41">
        <v>21.556756756756755</v>
      </c>
      <c r="AO171" s="41">
        <v>1850</v>
      </c>
      <c r="AP171" s="110">
        <v>2.1196216216216213</v>
      </c>
      <c r="AQ171" s="111">
        <v>1.5879861466764058</v>
      </c>
      <c r="AR171" s="126">
        <f t="shared" si="69"/>
        <v>74.918378378378378</v>
      </c>
      <c r="AS171" s="126">
        <f t="shared" si="70"/>
        <v>25.081621621621622</v>
      </c>
      <c r="AT171" s="127">
        <v>2400</v>
      </c>
      <c r="AU171" s="128">
        <v>1.81</v>
      </c>
      <c r="AV171" s="129">
        <v>1.02</v>
      </c>
      <c r="AW171" s="126">
        <f t="shared" si="71"/>
        <v>56.353591160220994</v>
      </c>
      <c r="AX171" s="126">
        <f t="shared" si="72"/>
        <v>43.646408839779006</v>
      </c>
      <c r="AY171" s="64">
        <f t="shared" si="73"/>
        <v>56.77447030733687</v>
      </c>
      <c r="AZ171" s="97">
        <v>79.81</v>
      </c>
      <c r="BA171" s="68"/>
      <c r="BB171" s="68"/>
      <c r="BC171" s="68"/>
      <c r="BD171" s="68"/>
      <c r="BE171" s="15"/>
      <c r="BF171" s="5">
        <f t="shared" si="74"/>
        <v>17382</v>
      </c>
      <c r="BG171" s="41">
        <v>10230</v>
      </c>
      <c r="BH171" s="42">
        <v>0</v>
      </c>
      <c r="BI171" s="42"/>
      <c r="BJ171" s="42">
        <v>1952</v>
      </c>
      <c r="BK171" s="42"/>
      <c r="BL171" s="42"/>
      <c r="BM171" s="15">
        <v>5200</v>
      </c>
    </row>
    <row r="172" spans="1:65" outlineLevel="5">
      <c r="A172" s="22">
        <f t="shared" si="76"/>
        <v>5</v>
      </c>
      <c r="B172" s="9">
        <f t="shared" si="75"/>
        <v>45065</v>
      </c>
      <c r="C172" s="51">
        <v>528127</v>
      </c>
      <c r="D172" s="64">
        <f t="shared" si="65"/>
        <v>33.5</v>
      </c>
      <c r="E172" s="12">
        <v>35</v>
      </c>
      <c r="F172" s="12">
        <v>32</v>
      </c>
      <c r="G172" s="12">
        <v>37</v>
      </c>
      <c r="H172" s="12">
        <v>32</v>
      </c>
      <c r="I172" s="12">
        <v>34</v>
      </c>
      <c r="J172" s="12">
        <v>31</v>
      </c>
      <c r="K172" s="12">
        <v>36</v>
      </c>
      <c r="L172" s="12">
        <v>31</v>
      </c>
      <c r="M172" s="74" t="str">
        <f t="shared" si="66"/>
        <v/>
      </c>
      <c r="N172" s="83"/>
      <c r="O172" s="83"/>
      <c r="P172" s="83"/>
      <c r="Q172" s="83"/>
      <c r="R172" s="83"/>
      <c r="S172" s="83"/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22.033149171270718</v>
      </c>
      <c r="AO172" s="41">
        <v>1810</v>
      </c>
      <c r="AP172" s="110" t="s">
        <v>103</v>
      </c>
      <c r="AQ172" s="111"/>
      <c r="AR172" s="126" t="str">
        <f t="shared" si="69"/>
        <v/>
      </c>
      <c r="AS172" s="126" t="str">
        <f t="shared" si="70"/>
        <v/>
      </c>
      <c r="AT172" s="127">
        <v>2410</v>
      </c>
      <c r="AU172" s="128"/>
      <c r="AV172" s="129"/>
      <c r="AW172" s="126" t="str">
        <f t="shared" si="71"/>
        <v/>
      </c>
      <c r="AX172" s="126" t="str">
        <f t="shared" si="72"/>
        <v/>
      </c>
      <c r="AY172" s="64" t="str">
        <f t="shared" si="73"/>
        <v/>
      </c>
      <c r="AZ172" s="97">
        <v>79.88</v>
      </c>
      <c r="BA172" s="68"/>
      <c r="BB172" s="68"/>
      <c r="BC172" s="68"/>
      <c r="BD172" s="68"/>
      <c r="BE172" s="15"/>
      <c r="BF172" s="5">
        <f t="shared" si="74"/>
        <v>17864</v>
      </c>
      <c r="BG172" s="41">
        <v>10610</v>
      </c>
      <c r="BH172" s="42">
        <v>0</v>
      </c>
      <c r="BI172" s="42"/>
      <c r="BJ172" s="42">
        <v>2164</v>
      </c>
      <c r="BK172" s="42"/>
      <c r="BL172" s="42"/>
      <c r="BM172" s="15">
        <v>5090</v>
      </c>
    </row>
    <row r="173" spans="1:65" outlineLevel="5">
      <c r="A173" s="22">
        <f t="shared" si="76"/>
        <v>5</v>
      </c>
      <c r="B173" s="9">
        <f t="shared" si="75"/>
        <v>45066</v>
      </c>
      <c r="C173" s="51">
        <v>444401</v>
      </c>
      <c r="D173" s="64">
        <f t="shared" si="65"/>
        <v>33.5</v>
      </c>
      <c r="E173" s="12">
        <v>35</v>
      </c>
      <c r="F173" s="12">
        <v>32</v>
      </c>
      <c r="G173" s="12">
        <v>37</v>
      </c>
      <c r="H173" s="12">
        <v>32</v>
      </c>
      <c r="I173" s="12">
        <v>34</v>
      </c>
      <c r="J173" s="12">
        <v>31</v>
      </c>
      <c r="K173" s="12">
        <v>36</v>
      </c>
      <c r="L173" s="12">
        <v>31</v>
      </c>
      <c r="M173" s="74" t="str">
        <f t="shared" si="66"/>
        <v/>
      </c>
      <c r="N173" s="83"/>
      <c r="O173" s="83"/>
      <c r="P173" s="83"/>
      <c r="Q173" s="83"/>
      <c r="R173" s="83"/>
      <c r="S173" s="83"/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21.100529100529101</v>
      </c>
      <c r="AO173" s="41">
        <v>1890</v>
      </c>
      <c r="AP173" s="110" t="s">
        <v>103</v>
      </c>
      <c r="AQ173" s="111"/>
      <c r="AR173" s="126" t="str">
        <f t="shared" si="69"/>
        <v/>
      </c>
      <c r="AS173" s="126" t="str">
        <f t="shared" si="70"/>
        <v/>
      </c>
      <c r="AT173" s="127">
        <v>2410</v>
      </c>
      <c r="AU173" s="128"/>
      <c r="AV173" s="129"/>
      <c r="AW173" s="126" t="str">
        <f t="shared" si="71"/>
        <v/>
      </c>
      <c r="AX173" s="126" t="str">
        <f t="shared" si="72"/>
        <v/>
      </c>
      <c r="AY173" s="64" t="str">
        <f t="shared" si="73"/>
        <v/>
      </c>
      <c r="AZ173" s="97"/>
      <c r="BA173" s="68"/>
      <c r="BB173" s="68"/>
      <c r="BC173" s="68"/>
      <c r="BD173" s="68"/>
      <c r="BE173" s="15"/>
      <c r="BF173" s="5">
        <f t="shared" si="74"/>
        <v>16165</v>
      </c>
      <c r="BG173" s="41">
        <v>5440</v>
      </c>
      <c r="BH173" s="42">
        <v>0</v>
      </c>
      <c r="BI173" s="42"/>
      <c r="BJ173" s="42">
        <v>5625</v>
      </c>
      <c r="BK173" s="42"/>
      <c r="BL173" s="42"/>
      <c r="BM173" s="15">
        <v>5100</v>
      </c>
    </row>
    <row r="174" spans="1:65" outlineLevel="5">
      <c r="A174" s="22">
        <f t="shared" si="76"/>
        <v>5</v>
      </c>
      <c r="B174" s="9">
        <f t="shared" si="75"/>
        <v>45067</v>
      </c>
      <c r="C174" s="51">
        <v>413590</v>
      </c>
      <c r="D174" s="64">
        <f t="shared" si="65"/>
        <v>33.5</v>
      </c>
      <c r="E174" s="12">
        <v>35</v>
      </c>
      <c r="F174" s="12">
        <v>32</v>
      </c>
      <c r="G174" s="12">
        <v>37</v>
      </c>
      <c r="H174" s="12">
        <v>32</v>
      </c>
      <c r="I174" s="12">
        <v>34</v>
      </c>
      <c r="J174" s="12">
        <v>31</v>
      </c>
      <c r="K174" s="12">
        <v>36</v>
      </c>
      <c r="L174" s="12">
        <v>31</v>
      </c>
      <c r="M174" s="74" t="str">
        <f t="shared" si="66"/>
        <v/>
      </c>
      <c r="N174" s="83"/>
      <c r="O174" s="83"/>
      <c r="P174" s="83"/>
      <c r="Q174" s="83"/>
      <c r="R174" s="83"/>
      <c r="S174" s="83"/>
      <c r="T174" s="83"/>
      <c r="U174" s="83"/>
      <c r="V174" s="5" t="str">
        <f t="shared" si="67"/>
        <v/>
      </c>
      <c r="W174" s="41"/>
      <c r="X174" s="41"/>
      <c r="Y174" s="41"/>
      <c r="Z174" s="41"/>
      <c r="AA174" s="41"/>
      <c r="AB174" s="41"/>
      <c r="AC174" s="41"/>
      <c r="AD174" s="41"/>
      <c r="AE174" s="5" t="str">
        <f t="shared" si="68"/>
        <v/>
      </c>
      <c r="AF174" s="41"/>
      <c r="AG174" s="41"/>
      <c r="AH174" s="41"/>
      <c r="AI174" s="41"/>
      <c r="AJ174" s="41"/>
      <c r="AK174" s="41"/>
      <c r="AL174" s="41"/>
      <c r="AM174" s="41"/>
      <c r="AN174" s="41">
        <v>23.321637426900583</v>
      </c>
      <c r="AO174" s="41">
        <v>1710</v>
      </c>
      <c r="AP174" s="110" t="s">
        <v>103</v>
      </c>
      <c r="AQ174" s="111"/>
      <c r="AR174" s="126" t="str">
        <f t="shared" si="69"/>
        <v/>
      </c>
      <c r="AS174" s="126" t="str">
        <f t="shared" si="70"/>
        <v/>
      </c>
      <c r="AT174" s="127">
        <v>2350</v>
      </c>
      <c r="AU174" s="128"/>
      <c r="AV174" s="129"/>
      <c r="AW174" s="126" t="str">
        <f t="shared" si="71"/>
        <v/>
      </c>
      <c r="AX174" s="126" t="str">
        <f t="shared" si="72"/>
        <v/>
      </c>
      <c r="AY174" s="64" t="str">
        <f t="shared" si="73"/>
        <v/>
      </c>
      <c r="AZ174" s="97"/>
      <c r="BA174" s="68"/>
      <c r="BB174" s="68"/>
      <c r="BC174" s="68"/>
      <c r="BD174" s="68"/>
      <c r="BE174" s="15"/>
      <c r="BF174" s="5">
        <f t="shared" si="74"/>
        <v>15809</v>
      </c>
      <c r="BG174" s="41">
        <v>6840</v>
      </c>
      <c r="BH174" s="42">
        <v>0</v>
      </c>
      <c r="BI174" s="42"/>
      <c r="BJ174" s="42">
        <v>3749</v>
      </c>
      <c r="BK174" s="42"/>
      <c r="BL174" s="42"/>
      <c r="BM174" s="15">
        <v>5220</v>
      </c>
    </row>
    <row r="175" spans="1:65" outlineLevel="5">
      <c r="A175" s="22">
        <f t="shared" si="76"/>
        <v>5</v>
      </c>
      <c r="B175" s="9">
        <f t="shared" si="75"/>
        <v>45068</v>
      </c>
      <c r="C175" s="51">
        <v>401637</v>
      </c>
      <c r="D175" s="64">
        <f t="shared" si="65"/>
        <v>33.5</v>
      </c>
      <c r="E175" s="12">
        <v>35</v>
      </c>
      <c r="F175" s="12">
        <v>32</v>
      </c>
      <c r="G175" s="12">
        <v>37</v>
      </c>
      <c r="H175" s="12">
        <v>32</v>
      </c>
      <c r="I175" s="12">
        <v>34</v>
      </c>
      <c r="J175" s="12">
        <v>31</v>
      </c>
      <c r="K175" s="12">
        <v>36</v>
      </c>
      <c r="L175" s="12">
        <v>31</v>
      </c>
      <c r="M175" s="74" t="str">
        <f t="shared" si="66"/>
        <v/>
      </c>
      <c r="N175" s="83"/>
      <c r="O175" s="83"/>
      <c r="P175" s="83"/>
      <c r="Q175" s="83"/>
      <c r="R175" s="83"/>
      <c r="S175" s="83"/>
      <c r="T175" s="83"/>
      <c r="U175" s="83"/>
      <c r="V175" s="5" t="str">
        <f t="shared" si="67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8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24.770186335403725</v>
      </c>
      <c r="AO175" s="41">
        <v>1610</v>
      </c>
      <c r="AP175" s="110" t="s">
        <v>103</v>
      </c>
      <c r="AQ175" s="111"/>
      <c r="AR175" s="126" t="str">
        <f t="shared" si="69"/>
        <v/>
      </c>
      <c r="AS175" s="126" t="str">
        <f t="shared" si="70"/>
        <v/>
      </c>
      <c r="AT175" s="127">
        <v>2240</v>
      </c>
      <c r="AU175" s="128"/>
      <c r="AV175" s="129"/>
      <c r="AW175" s="126" t="str">
        <f t="shared" si="71"/>
        <v/>
      </c>
      <c r="AX175" s="126" t="str">
        <f t="shared" si="72"/>
        <v/>
      </c>
      <c r="AY175" s="64" t="str">
        <f t="shared" si="73"/>
        <v/>
      </c>
      <c r="AZ175" s="97">
        <v>79.5</v>
      </c>
      <c r="BA175" s="68"/>
      <c r="BB175" s="68"/>
      <c r="BC175" s="68"/>
      <c r="BD175" s="68"/>
      <c r="BE175" s="15"/>
      <c r="BF175" s="5">
        <f t="shared" si="74"/>
        <v>16301</v>
      </c>
      <c r="BG175" s="41">
        <v>8230</v>
      </c>
      <c r="BH175" s="42">
        <v>0</v>
      </c>
      <c r="BI175" s="42"/>
      <c r="BJ175" s="42">
        <v>3121</v>
      </c>
      <c r="BK175" s="42"/>
      <c r="BL175" s="42"/>
      <c r="BM175" s="15">
        <v>4950</v>
      </c>
    </row>
    <row r="176" spans="1:65" outlineLevel="5">
      <c r="A176" s="22">
        <f t="shared" si="76"/>
        <v>5</v>
      </c>
      <c r="B176" s="9">
        <f t="shared" si="75"/>
        <v>45069</v>
      </c>
      <c r="C176" s="51">
        <v>393815</v>
      </c>
      <c r="D176" s="64">
        <f t="shared" si="65"/>
        <v>33.5</v>
      </c>
      <c r="E176" s="12">
        <v>35</v>
      </c>
      <c r="F176" s="12">
        <v>32</v>
      </c>
      <c r="G176" s="12">
        <v>37</v>
      </c>
      <c r="H176" s="12">
        <v>32</v>
      </c>
      <c r="I176" s="12">
        <v>34</v>
      </c>
      <c r="J176" s="12">
        <v>31</v>
      </c>
      <c r="K176" s="12">
        <v>36</v>
      </c>
      <c r="L176" s="12">
        <v>31</v>
      </c>
      <c r="M176" s="74" t="str">
        <f t="shared" si="66"/>
        <v/>
      </c>
      <c r="N176" s="83"/>
      <c r="O176" s="83"/>
      <c r="P176" s="83"/>
      <c r="Q176" s="83"/>
      <c r="R176" s="83"/>
      <c r="S176" s="83"/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22.531073446327685</v>
      </c>
      <c r="AO176" s="41">
        <v>1770</v>
      </c>
      <c r="AP176" s="110" t="s">
        <v>103</v>
      </c>
      <c r="AQ176" s="111"/>
      <c r="AR176" s="126" t="str">
        <f t="shared" si="69"/>
        <v/>
      </c>
      <c r="AS176" s="126" t="str">
        <f t="shared" si="70"/>
        <v/>
      </c>
      <c r="AT176" s="127">
        <v>2240</v>
      </c>
      <c r="AU176" s="128"/>
      <c r="AV176" s="129"/>
      <c r="AW176" s="126" t="str">
        <f t="shared" si="71"/>
        <v/>
      </c>
      <c r="AX176" s="126" t="str">
        <f t="shared" si="72"/>
        <v/>
      </c>
      <c r="AY176" s="64" t="str">
        <f t="shared" si="73"/>
        <v/>
      </c>
      <c r="AZ176" s="97">
        <v>79.12</v>
      </c>
      <c r="BA176" s="68"/>
      <c r="BB176" s="68"/>
      <c r="BC176" s="68"/>
      <c r="BD176" s="68"/>
      <c r="BE176" s="15"/>
      <c r="BF176" s="5">
        <f t="shared" si="74"/>
        <v>17212</v>
      </c>
      <c r="BG176" s="41">
        <v>8130</v>
      </c>
      <c r="BH176" s="42">
        <v>0</v>
      </c>
      <c r="BI176" s="42"/>
      <c r="BJ176" s="42">
        <v>3752</v>
      </c>
      <c r="BK176" s="42"/>
      <c r="BL176" s="42"/>
      <c r="BM176" s="15">
        <v>5330</v>
      </c>
    </row>
    <row r="177" spans="1:65" outlineLevel="5">
      <c r="A177" s="22">
        <f t="shared" si="76"/>
        <v>5</v>
      </c>
      <c r="B177" s="9">
        <f t="shared" si="75"/>
        <v>45070</v>
      </c>
      <c r="C177" s="51">
        <v>393930</v>
      </c>
      <c r="D177" s="64">
        <f t="shared" si="65"/>
        <v>33.5</v>
      </c>
      <c r="E177" s="12">
        <v>35</v>
      </c>
      <c r="F177" s="12">
        <v>32</v>
      </c>
      <c r="G177" s="12">
        <v>37</v>
      </c>
      <c r="H177" s="12">
        <v>32</v>
      </c>
      <c r="I177" s="12">
        <v>34</v>
      </c>
      <c r="J177" s="12">
        <v>31</v>
      </c>
      <c r="K177" s="12">
        <v>36</v>
      </c>
      <c r="L177" s="12">
        <v>31</v>
      </c>
      <c r="M177" s="74" t="str">
        <f t="shared" si="66"/>
        <v/>
      </c>
      <c r="N177" s="83"/>
      <c r="O177" s="83"/>
      <c r="P177" s="83"/>
      <c r="Q177" s="83"/>
      <c r="R177" s="83"/>
      <c r="S177" s="83"/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22.78857142857143</v>
      </c>
      <c r="AO177" s="41">
        <v>1750</v>
      </c>
      <c r="AP177" s="110" t="s">
        <v>103</v>
      </c>
      <c r="AQ177" s="111"/>
      <c r="AR177" s="126" t="str">
        <f t="shared" si="69"/>
        <v/>
      </c>
      <c r="AS177" s="126" t="str">
        <f t="shared" si="70"/>
        <v/>
      </c>
      <c r="AT177" s="127">
        <v>2240</v>
      </c>
      <c r="AU177" s="128"/>
      <c r="AV177" s="129"/>
      <c r="AW177" s="126" t="str">
        <f t="shared" si="71"/>
        <v/>
      </c>
      <c r="AX177" s="126" t="str">
        <f t="shared" si="72"/>
        <v/>
      </c>
      <c r="AY177" s="64" t="str">
        <f t="shared" si="73"/>
        <v/>
      </c>
      <c r="AZ177" s="97">
        <v>79.86</v>
      </c>
      <c r="BA177" s="68"/>
      <c r="BB177" s="68"/>
      <c r="BC177" s="68"/>
      <c r="BD177" s="68"/>
      <c r="BE177" s="15"/>
      <c r="BF177" s="5">
        <f t="shared" si="74"/>
        <v>16274</v>
      </c>
      <c r="BG177" s="41">
        <v>8140</v>
      </c>
      <c r="BH177" s="42">
        <v>0</v>
      </c>
      <c r="BI177" s="42"/>
      <c r="BJ177" s="42">
        <v>3184</v>
      </c>
      <c r="BK177" s="42"/>
      <c r="BL177" s="42"/>
      <c r="BM177" s="15">
        <v>4950</v>
      </c>
    </row>
    <row r="178" spans="1:65" outlineLevel="5">
      <c r="A178" s="22">
        <f t="shared" si="76"/>
        <v>5</v>
      </c>
      <c r="B178" s="9">
        <f t="shared" si="75"/>
        <v>45071</v>
      </c>
      <c r="C178" s="51">
        <v>382149</v>
      </c>
      <c r="D178" s="64">
        <f t="shared" si="65"/>
        <v>33.5</v>
      </c>
      <c r="E178" s="12">
        <v>35</v>
      </c>
      <c r="F178" s="12">
        <v>32</v>
      </c>
      <c r="G178" s="12">
        <v>37</v>
      </c>
      <c r="H178" s="12">
        <v>32</v>
      </c>
      <c r="I178" s="12">
        <v>34</v>
      </c>
      <c r="J178" s="12">
        <v>31</v>
      </c>
      <c r="K178" s="12">
        <v>36</v>
      </c>
      <c r="L178" s="12">
        <v>31</v>
      </c>
      <c r="M178" s="74">
        <f t="shared" si="66"/>
        <v>7.2</v>
      </c>
      <c r="N178" s="83">
        <v>7.19</v>
      </c>
      <c r="O178" s="83">
        <v>7.18</v>
      </c>
      <c r="P178" s="83">
        <v>7.2</v>
      </c>
      <c r="Q178" s="83">
        <v>7.15</v>
      </c>
      <c r="R178" s="83">
        <v>7.21</v>
      </c>
      <c r="S178" s="83">
        <v>7.14</v>
      </c>
      <c r="T178" s="83"/>
      <c r="U178" s="83"/>
      <c r="V178" s="5">
        <f t="shared" si="67"/>
        <v>171.7</v>
      </c>
      <c r="W178" s="41">
        <v>190.5</v>
      </c>
      <c r="X178" s="41">
        <v>215.2</v>
      </c>
      <c r="Y178" s="41">
        <v>115.6</v>
      </c>
      <c r="Z178" s="41">
        <v>149.1</v>
      </c>
      <c r="AA178" s="41">
        <v>185.8</v>
      </c>
      <c r="AB178" s="41">
        <v>173.8</v>
      </c>
      <c r="AC178" s="41"/>
      <c r="AD178" s="41"/>
      <c r="AE178" s="5">
        <f t="shared" si="68"/>
        <v>3435</v>
      </c>
      <c r="AF178" s="41">
        <v>4400</v>
      </c>
      <c r="AG178" s="41">
        <v>2870</v>
      </c>
      <c r="AH178" s="41">
        <v>2800</v>
      </c>
      <c r="AI178" s="41">
        <v>3040</v>
      </c>
      <c r="AJ178" s="41">
        <v>3260</v>
      </c>
      <c r="AK178" s="41">
        <v>4240</v>
      </c>
      <c r="AL178" s="41"/>
      <c r="AM178" s="41"/>
      <c r="AN178" s="41">
        <v>21.912087912087912</v>
      </c>
      <c r="AO178" s="41">
        <v>1820</v>
      </c>
      <c r="AP178" s="110">
        <v>2.6007692307692305</v>
      </c>
      <c r="AQ178" s="111">
        <v>1.9446037278106507</v>
      </c>
      <c r="AR178" s="126">
        <f t="shared" si="69"/>
        <v>74.770329670329673</v>
      </c>
      <c r="AS178" s="126">
        <f t="shared" si="70"/>
        <v>25.229670329670327</v>
      </c>
      <c r="AT178" s="127">
        <v>2240</v>
      </c>
      <c r="AU178" s="128">
        <v>1.74</v>
      </c>
      <c r="AV178" s="129">
        <v>1.01</v>
      </c>
      <c r="AW178" s="126">
        <f t="shared" si="71"/>
        <v>58.045977011494251</v>
      </c>
      <c r="AX178" s="126">
        <f t="shared" si="72"/>
        <v>41.954022988505749</v>
      </c>
      <c r="AY178" s="64">
        <f t="shared" si="73"/>
        <v>53.314631206446236</v>
      </c>
      <c r="AZ178" s="97">
        <v>77.55</v>
      </c>
      <c r="BA178" s="68"/>
      <c r="BB178" s="68"/>
      <c r="BC178" s="68"/>
      <c r="BD178" s="68"/>
      <c r="BE178" s="15"/>
      <c r="BF178" s="5">
        <f t="shared" si="74"/>
        <v>18231</v>
      </c>
      <c r="BG178" s="41">
        <v>8140</v>
      </c>
      <c r="BH178" s="42">
        <v>0</v>
      </c>
      <c r="BI178" s="42"/>
      <c r="BJ178" s="42">
        <v>4901</v>
      </c>
      <c r="BK178" s="42"/>
      <c r="BL178" s="42"/>
      <c r="BM178" s="15">
        <v>5190</v>
      </c>
    </row>
    <row r="179" spans="1:65" outlineLevel="5">
      <c r="A179" s="22">
        <f t="shared" si="76"/>
        <v>5</v>
      </c>
      <c r="B179" s="9">
        <f t="shared" si="75"/>
        <v>45072</v>
      </c>
      <c r="C179" s="51">
        <v>382154</v>
      </c>
      <c r="D179" s="64">
        <f t="shared" si="65"/>
        <v>34</v>
      </c>
      <c r="E179" s="12">
        <v>36</v>
      </c>
      <c r="F179" s="12">
        <v>32</v>
      </c>
      <c r="G179" s="12">
        <v>38</v>
      </c>
      <c r="H179" s="12">
        <v>32</v>
      </c>
      <c r="I179" s="12">
        <v>35</v>
      </c>
      <c r="J179" s="12">
        <v>31</v>
      </c>
      <c r="K179" s="12">
        <v>37</v>
      </c>
      <c r="L179" s="12">
        <v>31</v>
      </c>
      <c r="M179" s="74" t="str">
        <f t="shared" si="66"/>
        <v/>
      </c>
      <c r="N179" s="83"/>
      <c r="O179" s="83"/>
      <c r="P179" s="83"/>
      <c r="Q179" s="83"/>
      <c r="R179" s="83"/>
      <c r="S179" s="83"/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20.45128205128205</v>
      </c>
      <c r="AO179" s="41">
        <v>1950</v>
      </c>
      <c r="AP179" s="110" t="s">
        <v>103</v>
      </c>
      <c r="AQ179" s="111"/>
      <c r="AR179" s="126" t="str">
        <f t="shared" si="69"/>
        <v/>
      </c>
      <c r="AS179" s="126" t="str">
        <f t="shared" si="70"/>
        <v/>
      </c>
      <c r="AT179" s="127">
        <v>2240</v>
      </c>
      <c r="AU179" s="128"/>
      <c r="AV179" s="129"/>
      <c r="AW179" s="126" t="str">
        <f t="shared" si="71"/>
        <v/>
      </c>
      <c r="AX179" s="126" t="str">
        <f t="shared" si="72"/>
        <v/>
      </c>
      <c r="AY179" s="64" t="str">
        <f t="shared" si="73"/>
        <v/>
      </c>
      <c r="AZ179" s="97">
        <v>78.010000000000005</v>
      </c>
      <c r="BA179" s="68"/>
      <c r="BB179" s="68"/>
      <c r="BC179" s="68"/>
      <c r="BD179" s="68"/>
      <c r="BE179" s="15"/>
      <c r="BF179" s="5">
        <f t="shared" si="74"/>
        <v>17392</v>
      </c>
      <c r="BG179" s="41">
        <v>8160</v>
      </c>
      <c r="BH179" s="42">
        <v>0</v>
      </c>
      <c r="BI179" s="42"/>
      <c r="BJ179" s="42">
        <v>4092</v>
      </c>
      <c r="BK179" s="42"/>
      <c r="BL179" s="42"/>
      <c r="BM179" s="15">
        <v>5140</v>
      </c>
    </row>
    <row r="180" spans="1:65" outlineLevel="5">
      <c r="A180" s="22">
        <f t="shared" si="76"/>
        <v>5</v>
      </c>
      <c r="B180" s="9">
        <f t="shared" si="75"/>
        <v>45073</v>
      </c>
      <c r="C180" s="51">
        <v>359494</v>
      </c>
      <c r="D180" s="64">
        <f t="shared" si="65"/>
        <v>33.5</v>
      </c>
      <c r="E180" s="12">
        <v>35</v>
      </c>
      <c r="F180" s="12">
        <v>32</v>
      </c>
      <c r="G180" s="12">
        <v>37</v>
      </c>
      <c r="H180" s="12">
        <v>32</v>
      </c>
      <c r="I180" s="12">
        <v>34</v>
      </c>
      <c r="J180" s="12">
        <v>31</v>
      </c>
      <c r="K180" s="12">
        <v>36</v>
      </c>
      <c r="L180" s="12">
        <v>31</v>
      </c>
      <c r="M180" s="74" t="str">
        <f t="shared" si="66"/>
        <v/>
      </c>
      <c r="N180" s="83"/>
      <c r="O180" s="83"/>
      <c r="P180" s="83"/>
      <c r="Q180" s="83"/>
      <c r="R180" s="83"/>
      <c r="S180" s="83"/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20</v>
      </c>
      <c r="AO180" s="41">
        <v>1994</v>
      </c>
      <c r="AP180" s="110" t="s">
        <v>103</v>
      </c>
      <c r="AQ180" s="111"/>
      <c r="AR180" s="126" t="str">
        <f t="shared" si="69"/>
        <v/>
      </c>
      <c r="AS180" s="126" t="str">
        <f t="shared" si="70"/>
        <v/>
      </c>
      <c r="AT180" s="127">
        <v>2400</v>
      </c>
      <c r="AU180" s="128"/>
      <c r="AV180" s="129"/>
      <c r="AW180" s="126" t="str">
        <f t="shared" si="71"/>
        <v/>
      </c>
      <c r="AX180" s="126" t="str">
        <f t="shared" si="72"/>
        <v/>
      </c>
      <c r="AY180" s="64" t="str">
        <f t="shared" si="73"/>
        <v/>
      </c>
      <c r="AZ180" s="97"/>
      <c r="BA180" s="68"/>
      <c r="BB180" s="68"/>
      <c r="BC180" s="68"/>
      <c r="BD180" s="68"/>
      <c r="BE180" s="15"/>
      <c r="BF180" s="5">
        <f t="shared" si="74"/>
        <v>18296</v>
      </c>
      <c r="BG180" s="41">
        <v>8180</v>
      </c>
      <c r="BH180" s="42">
        <v>0</v>
      </c>
      <c r="BI180" s="42"/>
      <c r="BJ180" s="42">
        <v>4896</v>
      </c>
      <c r="BK180" s="42"/>
      <c r="BL180" s="42"/>
      <c r="BM180" s="15">
        <v>5220</v>
      </c>
    </row>
    <row r="181" spans="1:65" outlineLevel="5">
      <c r="A181" s="22">
        <f t="shared" si="76"/>
        <v>5</v>
      </c>
      <c r="B181" s="9">
        <f t="shared" si="75"/>
        <v>45074</v>
      </c>
      <c r="C181" s="51">
        <v>354947</v>
      </c>
      <c r="D181" s="64">
        <f t="shared" si="65"/>
        <v>33.5</v>
      </c>
      <c r="E181" s="12">
        <v>34</v>
      </c>
      <c r="F181" s="12">
        <v>32</v>
      </c>
      <c r="G181" s="12">
        <v>38</v>
      </c>
      <c r="H181" s="12">
        <v>32</v>
      </c>
      <c r="I181" s="12">
        <v>33</v>
      </c>
      <c r="J181" s="12">
        <v>31</v>
      </c>
      <c r="K181" s="12">
        <v>37</v>
      </c>
      <c r="L181" s="12">
        <v>31</v>
      </c>
      <c r="M181" s="74" t="str">
        <f t="shared" si="66"/>
        <v/>
      </c>
      <c r="N181" s="83"/>
      <c r="O181" s="83"/>
      <c r="P181" s="83"/>
      <c r="Q181" s="83"/>
      <c r="R181" s="83"/>
      <c r="S181" s="83"/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19.415774099318401</v>
      </c>
      <c r="AO181" s="41">
        <v>2054</v>
      </c>
      <c r="AP181" s="110" t="s">
        <v>103</v>
      </c>
      <c r="AQ181" s="111"/>
      <c r="AR181" s="126" t="str">
        <f t="shared" si="69"/>
        <v/>
      </c>
      <c r="AS181" s="126" t="str">
        <f t="shared" si="70"/>
        <v/>
      </c>
      <c r="AT181" s="127">
        <v>2410</v>
      </c>
      <c r="AU181" s="128"/>
      <c r="AV181" s="129"/>
      <c r="AW181" s="126" t="str">
        <f t="shared" si="71"/>
        <v/>
      </c>
      <c r="AX181" s="126" t="str">
        <f t="shared" si="72"/>
        <v/>
      </c>
      <c r="AY181" s="64" t="str">
        <f t="shared" si="73"/>
        <v/>
      </c>
      <c r="AZ181" s="97"/>
      <c r="BA181" s="68"/>
      <c r="BB181" s="68"/>
      <c r="BC181" s="68"/>
      <c r="BD181" s="68"/>
      <c r="BE181" s="15"/>
      <c r="BF181" s="5">
        <f t="shared" si="74"/>
        <v>17745</v>
      </c>
      <c r="BG181" s="41">
        <v>6820</v>
      </c>
      <c r="BH181" s="42">
        <v>0</v>
      </c>
      <c r="BI181" s="42"/>
      <c r="BJ181" s="42">
        <v>5765</v>
      </c>
      <c r="BK181" s="42"/>
      <c r="BL181" s="42"/>
      <c r="BM181" s="15">
        <v>5160</v>
      </c>
    </row>
    <row r="182" spans="1:65" outlineLevel="5">
      <c r="A182" s="22">
        <f t="shared" si="76"/>
        <v>5</v>
      </c>
      <c r="B182" s="9">
        <f t="shared" si="75"/>
        <v>45075</v>
      </c>
      <c r="C182" s="51">
        <v>460550</v>
      </c>
      <c r="D182" s="64">
        <f t="shared" si="65"/>
        <v>33</v>
      </c>
      <c r="E182" s="12">
        <v>33</v>
      </c>
      <c r="F182" s="12">
        <v>32</v>
      </c>
      <c r="G182" s="12">
        <v>37</v>
      </c>
      <c r="H182" s="12">
        <v>32</v>
      </c>
      <c r="I182" s="12">
        <v>32</v>
      </c>
      <c r="J182" s="12">
        <v>31</v>
      </c>
      <c r="K182" s="12">
        <v>36</v>
      </c>
      <c r="L182" s="12">
        <v>31</v>
      </c>
      <c r="M182" s="74" t="str">
        <f t="shared" si="66"/>
        <v/>
      </c>
      <c r="N182" s="83"/>
      <c r="O182" s="83"/>
      <c r="P182" s="83"/>
      <c r="Q182" s="83"/>
      <c r="R182" s="83"/>
      <c r="S182" s="83"/>
      <c r="T182" s="83"/>
      <c r="U182" s="83"/>
      <c r="V182" s="5" t="str">
        <f t="shared" si="67"/>
        <v/>
      </c>
      <c r="W182" s="41"/>
      <c r="X182" s="41"/>
      <c r="Y182" s="41"/>
      <c r="Z182" s="41"/>
      <c r="AA182" s="41"/>
      <c r="AB182" s="41"/>
      <c r="AC182" s="41"/>
      <c r="AD182" s="41"/>
      <c r="AE182" s="5" t="str">
        <f t="shared" si="68"/>
        <v/>
      </c>
      <c r="AF182" s="41"/>
      <c r="AG182" s="41"/>
      <c r="AH182" s="41"/>
      <c r="AI182" s="41"/>
      <c r="AJ182" s="41"/>
      <c r="AK182" s="41"/>
      <c r="AL182" s="41"/>
      <c r="AM182" s="41"/>
      <c r="AN182" s="41">
        <v>18.811320754716981</v>
      </c>
      <c r="AO182" s="41">
        <v>2120</v>
      </c>
      <c r="AP182" s="110" t="s">
        <v>103</v>
      </c>
      <c r="AQ182" s="111"/>
      <c r="AR182" s="126" t="str">
        <f t="shared" si="69"/>
        <v/>
      </c>
      <c r="AS182" s="126" t="str">
        <f t="shared" si="70"/>
        <v/>
      </c>
      <c r="AT182" s="127">
        <v>2410</v>
      </c>
      <c r="AU182" s="128"/>
      <c r="AV182" s="129"/>
      <c r="AW182" s="126" t="str">
        <f t="shared" si="71"/>
        <v/>
      </c>
      <c r="AX182" s="126" t="str">
        <f t="shared" si="72"/>
        <v/>
      </c>
      <c r="AY182" s="64" t="str">
        <f t="shared" si="73"/>
        <v/>
      </c>
      <c r="AZ182" s="97"/>
      <c r="BA182" s="68"/>
      <c r="BB182" s="68"/>
      <c r="BC182" s="68"/>
      <c r="BD182" s="68"/>
      <c r="BE182" s="15"/>
      <c r="BF182" s="5">
        <f t="shared" si="74"/>
        <v>16718</v>
      </c>
      <c r="BG182" s="41">
        <v>7710</v>
      </c>
      <c r="BH182" s="42">
        <v>0</v>
      </c>
      <c r="BI182" s="42"/>
      <c r="BJ182" s="42">
        <v>3878</v>
      </c>
      <c r="BK182" s="42"/>
      <c r="BL182" s="42"/>
      <c r="BM182" s="15">
        <v>5130</v>
      </c>
    </row>
    <row r="183" spans="1:65" outlineLevel="5">
      <c r="A183" s="22">
        <f t="shared" si="76"/>
        <v>5</v>
      </c>
      <c r="B183" s="9">
        <f t="shared" si="75"/>
        <v>45076</v>
      </c>
      <c r="C183" s="51">
        <v>507888</v>
      </c>
      <c r="D183" s="64">
        <f t="shared" si="65"/>
        <v>33.5</v>
      </c>
      <c r="E183" s="12">
        <v>35</v>
      </c>
      <c r="F183" s="12">
        <v>32</v>
      </c>
      <c r="G183" s="12">
        <v>37</v>
      </c>
      <c r="H183" s="12">
        <v>32</v>
      </c>
      <c r="I183" s="12">
        <v>34</v>
      </c>
      <c r="J183" s="12">
        <v>31</v>
      </c>
      <c r="K183" s="12">
        <v>36</v>
      </c>
      <c r="L183" s="12">
        <v>31</v>
      </c>
      <c r="M183" s="74" t="str">
        <f t="shared" si="66"/>
        <v/>
      </c>
      <c r="N183" s="83"/>
      <c r="O183" s="83"/>
      <c r="P183" s="83"/>
      <c r="Q183" s="83"/>
      <c r="R183" s="83"/>
      <c r="S183" s="83"/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19.081339712918659</v>
      </c>
      <c r="AO183" s="41">
        <v>2090</v>
      </c>
      <c r="AP183" s="110" t="s">
        <v>103</v>
      </c>
      <c r="AQ183" s="111"/>
      <c r="AR183" s="126" t="str">
        <f t="shared" si="69"/>
        <v/>
      </c>
      <c r="AS183" s="126" t="str">
        <f t="shared" si="70"/>
        <v/>
      </c>
      <c r="AT183" s="127">
        <v>2410</v>
      </c>
      <c r="AU183" s="128"/>
      <c r="AV183" s="129"/>
      <c r="AW183" s="126" t="str">
        <f t="shared" si="71"/>
        <v/>
      </c>
      <c r="AX183" s="126" t="str">
        <f t="shared" si="72"/>
        <v/>
      </c>
      <c r="AY183" s="64" t="str">
        <f t="shared" si="73"/>
        <v/>
      </c>
      <c r="AZ183" s="97">
        <v>77.05</v>
      </c>
      <c r="BA183" s="68"/>
      <c r="BB183" s="68"/>
      <c r="BC183" s="68"/>
      <c r="BD183" s="68"/>
      <c r="BE183" s="15"/>
      <c r="BF183" s="5">
        <f t="shared" si="74"/>
        <v>18346</v>
      </c>
      <c r="BG183" s="41">
        <v>8030</v>
      </c>
      <c r="BH183" s="42">
        <v>0</v>
      </c>
      <c r="BI183" s="42"/>
      <c r="BJ183" s="42">
        <v>5226</v>
      </c>
      <c r="BK183" s="42"/>
      <c r="BL183" s="42"/>
      <c r="BM183" s="15">
        <v>5090</v>
      </c>
    </row>
    <row r="184" spans="1:65" ht="17.25" outlineLevel="5" thickBot="1">
      <c r="A184" s="31">
        <f t="shared" si="76"/>
        <v>5</v>
      </c>
      <c r="B184" s="32">
        <f t="shared" si="75"/>
        <v>45077</v>
      </c>
      <c r="C184" s="51">
        <v>499594</v>
      </c>
      <c r="D184" s="64">
        <f t="shared" si="65"/>
        <v>33.5</v>
      </c>
      <c r="E184" s="12">
        <v>35</v>
      </c>
      <c r="F184" s="12">
        <v>32</v>
      </c>
      <c r="G184" s="12">
        <v>37</v>
      </c>
      <c r="H184" s="12">
        <v>32</v>
      </c>
      <c r="I184" s="12">
        <v>34</v>
      </c>
      <c r="J184" s="12">
        <v>31</v>
      </c>
      <c r="K184" s="12">
        <v>36</v>
      </c>
      <c r="L184" s="12">
        <v>31</v>
      </c>
      <c r="M184" s="74" t="str">
        <f t="shared" si="66"/>
        <v/>
      </c>
      <c r="N184" s="83"/>
      <c r="O184" s="83"/>
      <c r="P184" s="83"/>
      <c r="Q184" s="83"/>
      <c r="R184" s="83"/>
      <c r="S184" s="83"/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19.173076923076923</v>
      </c>
      <c r="AO184" s="41">
        <v>2080</v>
      </c>
      <c r="AP184" s="110" t="s">
        <v>103</v>
      </c>
      <c r="AQ184" s="111"/>
      <c r="AR184" s="126" t="str">
        <f t="shared" si="69"/>
        <v/>
      </c>
      <c r="AS184" s="126" t="str">
        <f t="shared" si="70"/>
        <v/>
      </c>
      <c r="AT184" s="127">
        <v>2410</v>
      </c>
      <c r="AU184" s="128"/>
      <c r="AV184" s="129"/>
      <c r="AW184" s="126" t="str">
        <f t="shared" si="71"/>
        <v/>
      </c>
      <c r="AX184" s="126" t="str">
        <f t="shared" si="72"/>
        <v/>
      </c>
      <c r="AY184" s="64" t="str">
        <f t="shared" si="73"/>
        <v/>
      </c>
      <c r="AZ184" s="97">
        <v>76.87</v>
      </c>
      <c r="BA184" s="68"/>
      <c r="BB184" s="68"/>
      <c r="BC184" s="68"/>
      <c r="BD184" s="68"/>
      <c r="BE184" s="15"/>
      <c r="BF184" s="5">
        <f t="shared" si="74"/>
        <v>19009</v>
      </c>
      <c r="BG184" s="41">
        <v>8050</v>
      </c>
      <c r="BH184" s="42">
        <v>0</v>
      </c>
      <c r="BI184" s="42"/>
      <c r="BJ184" s="42">
        <v>5579</v>
      </c>
      <c r="BK184" s="42"/>
      <c r="BL184" s="42"/>
      <c r="BM184" s="15">
        <v>5380</v>
      </c>
    </row>
    <row r="185" spans="1:65" outlineLevel="4">
      <c r="A185" s="157" t="s">
        <v>39</v>
      </c>
      <c r="B185" s="158"/>
      <c r="C185" s="50">
        <f t="shared" ref="C185:BM185" si="77">SUBTOTAL(4,C154:C184)</f>
        <v>558959</v>
      </c>
      <c r="D185" s="60">
        <f t="shared" si="77"/>
        <v>34</v>
      </c>
      <c r="E185" s="28">
        <f t="shared" si="77"/>
        <v>36</v>
      </c>
      <c r="F185" s="28">
        <f t="shared" si="77"/>
        <v>33</v>
      </c>
      <c r="G185" s="28">
        <f t="shared" si="77"/>
        <v>38</v>
      </c>
      <c r="H185" s="28">
        <f t="shared" si="77"/>
        <v>32</v>
      </c>
      <c r="I185" s="28">
        <f t="shared" si="77"/>
        <v>35</v>
      </c>
      <c r="J185" s="28">
        <f t="shared" si="77"/>
        <v>32</v>
      </c>
      <c r="K185" s="28">
        <f t="shared" si="77"/>
        <v>37</v>
      </c>
      <c r="L185" s="28">
        <f t="shared" si="77"/>
        <v>31</v>
      </c>
      <c r="M185" s="71">
        <f t="shared" si="77"/>
        <v>7.2</v>
      </c>
      <c r="N185" s="82">
        <f t="shared" si="77"/>
        <v>7.35</v>
      </c>
      <c r="O185" s="82">
        <f t="shared" si="77"/>
        <v>7.26</v>
      </c>
      <c r="P185" s="82">
        <f t="shared" si="77"/>
        <v>7.2</v>
      </c>
      <c r="Q185" s="82">
        <f t="shared" si="77"/>
        <v>7.15</v>
      </c>
      <c r="R185" s="82">
        <f t="shared" si="77"/>
        <v>7.21</v>
      </c>
      <c r="S185" s="82">
        <f t="shared" si="77"/>
        <v>7.26</v>
      </c>
      <c r="T185" s="82">
        <f t="shared" si="77"/>
        <v>0</v>
      </c>
      <c r="U185" s="82">
        <f t="shared" si="77"/>
        <v>0</v>
      </c>
      <c r="V185" s="29">
        <f t="shared" si="77"/>
        <v>205.3</v>
      </c>
      <c r="W185" s="39">
        <f t="shared" si="77"/>
        <v>211.6</v>
      </c>
      <c r="X185" s="39">
        <f t="shared" si="77"/>
        <v>215.2</v>
      </c>
      <c r="Y185" s="39">
        <f t="shared" si="77"/>
        <v>194.7</v>
      </c>
      <c r="Z185" s="39">
        <f t="shared" si="77"/>
        <v>233.1</v>
      </c>
      <c r="AA185" s="39">
        <f t="shared" si="77"/>
        <v>275.3</v>
      </c>
      <c r="AB185" s="39">
        <f t="shared" si="77"/>
        <v>205.7</v>
      </c>
      <c r="AC185" s="39">
        <f t="shared" si="77"/>
        <v>0</v>
      </c>
      <c r="AD185" s="39">
        <f t="shared" si="77"/>
        <v>0</v>
      </c>
      <c r="AE185" s="29">
        <f t="shared" si="77"/>
        <v>5266.7</v>
      </c>
      <c r="AF185" s="39">
        <f t="shared" si="77"/>
        <v>5460</v>
      </c>
      <c r="AG185" s="39">
        <f t="shared" si="77"/>
        <v>5710</v>
      </c>
      <c r="AH185" s="39">
        <f t="shared" si="77"/>
        <v>4980</v>
      </c>
      <c r="AI185" s="39">
        <f t="shared" si="77"/>
        <v>4520</v>
      </c>
      <c r="AJ185" s="39">
        <f t="shared" si="77"/>
        <v>5510</v>
      </c>
      <c r="AK185" s="39">
        <f t="shared" si="77"/>
        <v>5420</v>
      </c>
      <c r="AL185" s="39">
        <f t="shared" si="77"/>
        <v>0</v>
      </c>
      <c r="AM185" s="39">
        <f t="shared" si="77"/>
        <v>0</v>
      </c>
      <c r="AN185" s="39">
        <f t="shared" si="77"/>
        <v>26.765100671140939</v>
      </c>
      <c r="AO185" s="39">
        <f t="shared" si="77"/>
        <v>2120</v>
      </c>
      <c r="AP185" s="104">
        <f t="shared" si="77"/>
        <v>2.6007692307692305</v>
      </c>
      <c r="AQ185" s="105">
        <f t="shared" si="77"/>
        <v>1.9446037278106507</v>
      </c>
      <c r="AR185" s="106">
        <f t="shared" si="77"/>
        <v>75.271428571428586</v>
      </c>
      <c r="AS185" s="106">
        <f t="shared" si="77"/>
        <v>26.468055555555566</v>
      </c>
      <c r="AT185" s="107">
        <f t="shared" si="77"/>
        <v>2430</v>
      </c>
      <c r="AU185" s="108">
        <f t="shared" si="77"/>
        <v>2.0699999999999998</v>
      </c>
      <c r="AV185" s="109">
        <f t="shared" si="77"/>
        <v>1.17</v>
      </c>
      <c r="AW185" s="106">
        <f t="shared" si="77"/>
        <v>58.333333333333336</v>
      </c>
      <c r="AX185" s="106">
        <f t="shared" si="77"/>
        <v>43.646408839779006</v>
      </c>
      <c r="AY185" s="60">
        <f t="shared" si="77"/>
        <v>56.77447030733687</v>
      </c>
      <c r="AZ185" s="96">
        <f t="shared" si="77"/>
        <v>79.88</v>
      </c>
      <c r="BA185" s="67">
        <f t="shared" si="77"/>
        <v>60.26</v>
      </c>
      <c r="BB185" s="67">
        <f t="shared" si="77"/>
        <v>30.14</v>
      </c>
      <c r="BC185" s="67">
        <f t="shared" si="77"/>
        <v>4.0000000000000002E-4</v>
      </c>
      <c r="BD185" s="67">
        <f t="shared" si="77"/>
        <v>0</v>
      </c>
      <c r="BE185" s="27">
        <f t="shared" si="77"/>
        <v>0</v>
      </c>
      <c r="BF185" s="29">
        <f t="shared" si="77"/>
        <v>19009</v>
      </c>
      <c r="BG185" s="39">
        <f t="shared" si="77"/>
        <v>11900</v>
      </c>
      <c r="BH185" s="40">
        <f t="shared" si="77"/>
        <v>0</v>
      </c>
      <c r="BI185" s="40">
        <f t="shared" si="77"/>
        <v>0</v>
      </c>
      <c r="BJ185" s="40">
        <f t="shared" si="77"/>
        <v>5765</v>
      </c>
      <c r="BK185" s="40">
        <f t="shared" si="77"/>
        <v>0</v>
      </c>
      <c r="BL185" s="40">
        <f t="shared" si="77"/>
        <v>0</v>
      </c>
      <c r="BM185" s="27">
        <f t="shared" si="77"/>
        <v>5380</v>
      </c>
    </row>
    <row r="186" spans="1:65" outlineLevel="3">
      <c r="A186" s="187" t="s">
        <v>28</v>
      </c>
      <c r="B186" s="188"/>
      <c r="C186" s="51">
        <f t="shared" ref="C186:BM186" si="78">SUBTOTAL(5,C154:C184)</f>
        <v>353185</v>
      </c>
      <c r="D186" s="61">
        <f t="shared" si="78"/>
        <v>32.799999999999997</v>
      </c>
      <c r="E186" s="12">
        <f t="shared" si="78"/>
        <v>33</v>
      </c>
      <c r="F186" s="12">
        <f t="shared" si="78"/>
        <v>32</v>
      </c>
      <c r="G186" s="12">
        <f t="shared" si="78"/>
        <v>36</v>
      </c>
      <c r="H186" s="12">
        <f t="shared" si="78"/>
        <v>31</v>
      </c>
      <c r="I186" s="12">
        <f t="shared" si="78"/>
        <v>32</v>
      </c>
      <c r="J186" s="12">
        <f t="shared" si="78"/>
        <v>31</v>
      </c>
      <c r="K186" s="12">
        <f t="shared" si="78"/>
        <v>35</v>
      </c>
      <c r="L186" s="12">
        <f t="shared" si="78"/>
        <v>30</v>
      </c>
      <c r="M186" s="72">
        <f t="shared" si="78"/>
        <v>7.1</v>
      </c>
      <c r="N186" s="83">
        <f t="shared" si="78"/>
        <v>7.19</v>
      </c>
      <c r="O186" s="83">
        <f t="shared" si="78"/>
        <v>7.18</v>
      </c>
      <c r="P186" s="83">
        <f t="shared" si="78"/>
        <v>7.02</v>
      </c>
      <c r="Q186" s="83">
        <f t="shared" si="78"/>
        <v>7.01</v>
      </c>
      <c r="R186" s="83">
        <f t="shared" si="78"/>
        <v>7.01</v>
      </c>
      <c r="S186" s="83">
        <f t="shared" si="78"/>
        <v>6.99</v>
      </c>
      <c r="T186" s="83">
        <f t="shared" si="78"/>
        <v>0</v>
      </c>
      <c r="U186" s="83">
        <f t="shared" si="78"/>
        <v>0</v>
      </c>
      <c r="V186" s="6">
        <f t="shared" si="78"/>
        <v>109.2</v>
      </c>
      <c r="W186" s="41">
        <f t="shared" si="78"/>
        <v>85.8</v>
      </c>
      <c r="X186" s="41">
        <f t="shared" si="78"/>
        <v>124.6</v>
      </c>
      <c r="Y186" s="41">
        <f t="shared" si="78"/>
        <v>104</v>
      </c>
      <c r="Z186" s="41">
        <f t="shared" si="78"/>
        <v>93.9</v>
      </c>
      <c r="AA186" s="41">
        <f t="shared" si="78"/>
        <v>104.8</v>
      </c>
      <c r="AB186" s="41">
        <f t="shared" si="78"/>
        <v>140.1</v>
      </c>
      <c r="AC186" s="41">
        <f t="shared" si="78"/>
        <v>0</v>
      </c>
      <c r="AD186" s="41">
        <f t="shared" si="78"/>
        <v>0</v>
      </c>
      <c r="AE186" s="6">
        <f t="shared" si="78"/>
        <v>3435</v>
      </c>
      <c r="AF186" s="41">
        <f t="shared" si="78"/>
        <v>4240</v>
      </c>
      <c r="AG186" s="41">
        <f t="shared" si="78"/>
        <v>2870</v>
      </c>
      <c r="AH186" s="41">
        <f t="shared" si="78"/>
        <v>2800</v>
      </c>
      <c r="AI186" s="41">
        <f t="shared" si="78"/>
        <v>3040</v>
      </c>
      <c r="AJ186" s="41">
        <f t="shared" si="78"/>
        <v>3260</v>
      </c>
      <c r="AK186" s="41">
        <f t="shared" si="78"/>
        <v>4240</v>
      </c>
      <c r="AL186" s="41">
        <f t="shared" si="78"/>
        <v>0</v>
      </c>
      <c r="AM186" s="41">
        <f t="shared" si="78"/>
        <v>0</v>
      </c>
      <c r="AN186" s="41">
        <f t="shared" si="78"/>
        <v>18.811320754716981</v>
      </c>
      <c r="AO186" s="41">
        <f t="shared" si="78"/>
        <v>1490</v>
      </c>
      <c r="AP186" s="110">
        <f t="shared" si="78"/>
        <v>1.9228571428571428</v>
      </c>
      <c r="AQ186" s="111">
        <f t="shared" si="78"/>
        <v>1.4473620408163268</v>
      </c>
      <c r="AR186" s="112">
        <f t="shared" si="78"/>
        <v>73.531944444444434</v>
      </c>
      <c r="AS186" s="112">
        <f t="shared" si="78"/>
        <v>24.728571428571414</v>
      </c>
      <c r="AT186" s="113">
        <f t="shared" si="78"/>
        <v>1920</v>
      </c>
      <c r="AU186" s="114">
        <f t="shared" si="78"/>
        <v>1.74</v>
      </c>
      <c r="AV186" s="115">
        <f t="shared" si="78"/>
        <v>1.01</v>
      </c>
      <c r="AW186" s="112">
        <f t="shared" si="78"/>
        <v>56.353591160220994</v>
      </c>
      <c r="AX186" s="112">
        <f t="shared" si="78"/>
        <v>41.666666666666664</v>
      </c>
      <c r="AY186" s="61">
        <f t="shared" si="78"/>
        <v>53.206089568025973</v>
      </c>
      <c r="AZ186" s="97">
        <f t="shared" si="78"/>
        <v>76.87</v>
      </c>
      <c r="BA186" s="68">
        <f t="shared" si="78"/>
        <v>60.26</v>
      </c>
      <c r="BB186" s="68">
        <f t="shared" si="78"/>
        <v>30.14</v>
      </c>
      <c r="BC186" s="68">
        <f t="shared" si="78"/>
        <v>4.0000000000000002E-4</v>
      </c>
      <c r="BD186" s="68">
        <f t="shared" si="78"/>
        <v>0</v>
      </c>
      <c r="BE186" s="15">
        <f t="shared" si="78"/>
        <v>0</v>
      </c>
      <c r="BF186" s="6">
        <f t="shared" si="78"/>
        <v>12494</v>
      </c>
      <c r="BG186" s="41">
        <f t="shared" si="78"/>
        <v>5240</v>
      </c>
      <c r="BH186" s="42">
        <f t="shared" si="78"/>
        <v>0</v>
      </c>
      <c r="BI186" s="42">
        <f t="shared" si="78"/>
        <v>0</v>
      </c>
      <c r="BJ186" s="42">
        <f t="shared" si="78"/>
        <v>400</v>
      </c>
      <c r="BK186" s="42">
        <f t="shared" si="78"/>
        <v>0</v>
      </c>
      <c r="BL186" s="42">
        <f t="shared" si="78"/>
        <v>0</v>
      </c>
      <c r="BM186" s="15">
        <f t="shared" si="78"/>
        <v>4750</v>
      </c>
    </row>
    <row r="187" spans="1:65" outlineLevel="2">
      <c r="A187" s="187" t="s">
        <v>17</v>
      </c>
      <c r="B187" s="188"/>
      <c r="C187" s="51">
        <f>IFERROR(SUBTOTAL(1,C154:C184),"")</f>
        <v>427527.87096774194</v>
      </c>
      <c r="D187" s="61">
        <f t="shared" ref="D187:BM187" si="79">IFERROR(SUBTOTAL(1,D154:D184),"")</f>
        <v>33.483870967741936</v>
      </c>
      <c r="E187" s="12">
        <f t="shared" si="79"/>
        <v>34.774193548387096</v>
      </c>
      <c r="F187" s="12">
        <f t="shared" si="79"/>
        <v>32.096774193548384</v>
      </c>
      <c r="G187" s="12">
        <f t="shared" si="79"/>
        <v>37.096774193548384</v>
      </c>
      <c r="H187" s="12">
        <f t="shared" si="79"/>
        <v>31.93548387096774</v>
      </c>
      <c r="I187" s="12">
        <f t="shared" si="79"/>
        <v>33.774193548387096</v>
      </c>
      <c r="J187" s="12">
        <f t="shared" si="79"/>
        <v>31.096774193548388</v>
      </c>
      <c r="K187" s="12">
        <f t="shared" si="79"/>
        <v>36.096774193548384</v>
      </c>
      <c r="L187" s="12">
        <f t="shared" si="79"/>
        <v>30.93548387096774</v>
      </c>
      <c r="M187" s="72">
        <f t="shared" si="79"/>
        <v>7.1749999999999998</v>
      </c>
      <c r="N187" s="83">
        <f t="shared" si="79"/>
        <v>7.2850000000000001</v>
      </c>
      <c r="O187" s="83">
        <f t="shared" si="79"/>
        <v>7.2349999999999994</v>
      </c>
      <c r="P187" s="83">
        <f t="shared" si="79"/>
        <v>7.13</v>
      </c>
      <c r="Q187" s="83">
        <f t="shared" si="79"/>
        <v>7.1050000000000004</v>
      </c>
      <c r="R187" s="83">
        <f t="shared" si="79"/>
        <v>7.12</v>
      </c>
      <c r="S187" s="83">
        <f t="shared" si="79"/>
        <v>7.11</v>
      </c>
      <c r="T187" s="83" t="str">
        <f t="shared" si="79"/>
        <v/>
      </c>
      <c r="U187" s="83" t="str">
        <f t="shared" si="79"/>
        <v/>
      </c>
      <c r="V187" s="6">
        <f t="shared" si="79"/>
        <v>167.8</v>
      </c>
      <c r="W187" s="41">
        <f t="shared" si="79"/>
        <v>155.72499999999999</v>
      </c>
      <c r="X187" s="41">
        <f t="shared" si="79"/>
        <v>175.59999999999997</v>
      </c>
      <c r="Y187" s="41">
        <f t="shared" si="79"/>
        <v>151.32499999999999</v>
      </c>
      <c r="Z187" s="41">
        <f t="shared" si="79"/>
        <v>158.19999999999999</v>
      </c>
      <c r="AA187" s="41">
        <f t="shared" si="79"/>
        <v>200.375</v>
      </c>
      <c r="AB187" s="41">
        <f t="shared" si="79"/>
        <v>165.45</v>
      </c>
      <c r="AC187" s="41" t="str">
        <f t="shared" si="79"/>
        <v/>
      </c>
      <c r="AD187" s="41" t="str">
        <f t="shared" si="79"/>
        <v/>
      </c>
      <c r="AE187" s="6">
        <f t="shared" si="79"/>
        <v>4191.25</v>
      </c>
      <c r="AF187" s="41">
        <f t="shared" si="79"/>
        <v>4627.5</v>
      </c>
      <c r="AG187" s="41">
        <f t="shared" si="79"/>
        <v>4447.5</v>
      </c>
      <c r="AH187" s="41">
        <f t="shared" si="79"/>
        <v>3752.5</v>
      </c>
      <c r="AI187" s="41">
        <f t="shared" si="79"/>
        <v>3505</v>
      </c>
      <c r="AJ187" s="41">
        <f t="shared" si="79"/>
        <v>4235</v>
      </c>
      <c r="AK187" s="41">
        <f t="shared" si="79"/>
        <v>4580</v>
      </c>
      <c r="AL187" s="41" t="str">
        <f t="shared" si="79"/>
        <v/>
      </c>
      <c r="AM187" s="41" t="str">
        <f t="shared" si="79"/>
        <v/>
      </c>
      <c r="AN187" s="41">
        <f t="shared" si="79"/>
        <v>22.422878406058278</v>
      </c>
      <c r="AO187" s="41">
        <f t="shared" si="79"/>
        <v>1793.4193548387098</v>
      </c>
      <c r="AP187" s="110">
        <f t="shared" si="79"/>
        <v>2.2716800543675544</v>
      </c>
      <c r="AQ187" s="111">
        <f t="shared" si="79"/>
        <v>1.6941711380658149</v>
      </c>
      <c r="AR187" s="112">
        <f t="shared" si="79"/>
        <v>74.623020266145275</v>
      </c>
      <c r="AS187" s="112">
        <f t="shared" si="79"/>
        <v>25.376979733854732</v>
      </c>
      <c r="AT187" s="113">
        <f t="shared" si="79"/>
        <v>2268.7096774193546</v>
      </c>
      <c r="AU187" s="114">
        <f t="shared" si="79"/>
        <v>1.855</v>
      </c>
      <c r="AV187" s="115">
        <f t="shared" si="79"/>
        <v>1.0625</v>
      </c>
      <c r="AW187" s="112">
        <f t="shared" si="79"/>
        <v>57.313660158870839</v>
      </c>
      <c r="AX187" s="112">
        <f t="shared" si="79"/>
        <v>42.686339841129161</v>
      </c>
      <c r="AY187" s="61">
        <f t="shared" si="79"/>
        <v>54.325410979789908</v>
      </c>
      <c r="AZ187" s="97">
        <f t="shared" si="79"/>
        <v>78.664999999999992</v>
      </c>
      <c r="BA187" s="68">
        <f t="shared" si="79"/>
        <v>60.26</v>
      </c>
      <c r="BB187" s="68">
        <f t="shared" si="79"/>
        <v>30.14</v>
      </c>
      <c r="BC187" s="68">
        <f t="shared" si="79"/>
        <v>4.0000000000000002E-4</v>
      </c>
      <c r="BD187" s="68" t="str">
        <f t="shared" si="79"/>
        <v/>
      </c>
      <c r="BE187" s="15" t="str">
        <f>IFERROR(SUBTOTAL(1,BE154:BE184),"")</f>
        <v/>
      </c>
      <c r="BF187" s="6">
        <f t="shared" si="79"/>
        <v>16584.354838709678</v>
      </c>
      <c r="BG187" s="41">
        <f t="shared" si="79"/>
        <v>8646.7741935483864</v>
      </c>
      <c r="BH187" s="42">
        <f t="shared" si="79"/>
        <v>0</v>
      </c>
      <c r="BI187" s="42" t="str">
        <f t="shared" si="79"/>
        <v/>
      </c>
      <c r="BJ187" s="42">
        <f t="shared" si="79"/>
        <v>2825</v>
      </c>
      <c r="BK187" s="42" t="str">
        <f t="shared" si="79"/>
        <v/>
      </c>
      <c r="BL187" s="42" t="str">
        <f t="shared" si="79"/>
        <v/>
      </c>
      <c r="BM187" s="15">
        <f t="shared" si="79"/>
        <v>5112.5806451612907</v>
      </c>
    </row>
    <row r="188" spans="1:65" ht="17.25" outlineLevel="1" thickBot="1">
      <c r="A188" s="189" t="s">
        <v>56</v>
      </c>
      <c r="B188" s="190"/>
      <c r="C188" s="52">
        <f>SUBTOTAL(9,C154:C184)</f>
        <v>13253364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55596</v>
      </c>
      <c r="AP188" s="116"/>
      <c r="AQ188" s="117"/>
      <c r="AR188" s="118"/>
      <c r="AS188" s="118"/>
      <c r="AT188" s="119">
        <f>SUBTOTAL(9,AT154:AT184)</f>
        <v>70330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80">SUBTOTAL(9,BF154:BF184)</f>
        <v>514115</v>
      </c>
      <c r="BG188" s="43">
        <f t="shared" si="80"/>
        <v>268050</v>
      </c>
      <c r="BH188" s="44">
        <f t="shared" si="80"/>
        <v>0</v>
      </c>
      <c r="BI188" s="44">
        <f t="shared" si="80"/>
        <v>0</v>
      </c>
      <c r="BJ188" s="44">
        <f t="shared" si="80"/>
        <v>87575</v>
      </c>
      <c r="BK188" s="44">
        <f t="shared" si="80"/>
        <v>0</v>
      </c>
      <c r="BL188" s="44">
        <f t="shared" si="80"/>
        <v>0</v>
      </c>
      <c r="BM188" s="16">
        <f t="shared" si="80"/>
        <v>158490</v>
      </c>
    </row>
    <row r="189" spans="1:65" outlineLevel="5">
      <c r="A189" s="21">
        <f t="shared" si="76"/>
        <v>6</v>
      </c>
      <c r="B189" s="33">
        <f>B184+1</f>
        <v>45078</v>
      </c>
      <c r="C189" s="51">
        <v>496089</v>
      </c>
      <c r="D189" s="64">
        <f t="shared" ref="D189:D218" si="81">IFERROR(ROUND(AVERAGE(E189:L189),1),"")</f>
        <v>33.5</v>
      </c>
      <c r="E189" s="12">
        <v>35</v>
      </c>
      <c r="F189" s="12">
        <v>32</v>
      </c>
      <c r="G189" s="12">
        <v>37</v>
      </c>
      <c r="H189" s="12">
        <v>32</v>
      </c>
      <c r="I189" s="12">
        <v>34</v>
      </c>
      <c r="J189" s="12">
        <v>31</v>
      </c>
      <c r="K189" s="12">
        <v>36</v>
      </c>
      <c r="L189" s="12">
        <v>31</v>
      </c>
      <c r="M189" s="74">
        <f t="shared" ref="M189:M218" si="82">IFERROR(ROUND(AVERAGE(N189:U189),1),"")</f>
        <v>7</v>
      </c>
      <c r="N189" s="83">
        <v>7</v>
      </c>
      <c r="O189" s="83">
        <v>6.91</v>
      </c>
      <c r="P189" s="83">
        <v>6.95</v>
      </c>
      <c r="Q189" s="83">
        <v>7.05</v>
      </c>
      <c r="R189" s="83">
        <v>7</v>
      </c>
      <c r="S189" s="83">
        <v>7.02</v>
      </c>
      <c r="T189" s="83"/>
      <c r="U189" s="83"/>
      <c r="V189" s="5">
        <f t="shared" ref="V189:V218" si="83">IFERROR(ROUND(AVERAGE(W189:AD189),1),"")</f>
        <v>187.4</v>
      </c>
      <c r="W189" s="41">
        <v>152.30000000000001</v>
      </c>
      <c r="X189" s="41">
        <v>183.4</v>
      </c>
      <c r="Y189" s="41">
        <v>233.2</v>
      </c>
      <c r="Z189" s="41">
        <v>256.8</v>
      </c>
      <c r="AA189" s="41">
        <v>152.9</v>
      </c>
      <c r="AB189" s="41">
        <v>145.5</v>
      </c>
      <c r="AC189" s="41"/>
      <c r="AD189" s="41"/>
      <c r="AE189" s="5">
        <f t="shared" ref="AE189:AE218" si="84">IFERROR(ROUND(AVERAGE(AF189:AM189),1),"")</f>
        <v>3678.3</v>
      </c>
      <c r="AF189" s="41">
        <v>3650</v>
      </c>
      <c r="AG189" s="41">
        <v>3320</v>
      </c>
      <c r="AH189" s="41">
        <v>3520</v>
      </c>
      <c r="AI189" s="41">
        <v>3440</v>
      </c>
      <c r="AJ189" s="41">
        <v>4160</v>
      </c>
      <c r="AK189" s="41">
        <v>3980</v>
      </c>
      <c r="AL189" s="41"/>
      <c r="AM189" s="41"/>
      <c r="AN189" s="41">
        <v>19.173076923076923</v>
      </c>
      <c r="AO189" s="41">
        <v>2080</v>
      </c>
      <c r="AP189" s="110">
        <v>2.5666346153846149</v>
      </c>
      <c r="AQ189" s="111">
        <v>2.0070095525147926</v>
      </c>
      <c r="AR189" s="126">
        <f t="shared" ref="AR189:AR218" si="85">IFERROR(AQ189/AP189*100,"")</f>
        <v>78.196153846153848</v>
      </c>
      <c r="AS189" s="126">
        <f t="shared" ref="AS189:AS218" si="86">IFERROR(100-AR189,"")</f>
        <v>21.803846153846152</v>
      </c>
      <c r="AT189" s="127">
        <v>2410</v>
      </c>
      <c r="AU189" s="128">
        <v>1.8</v>
      </c>
      <c r="AV189" s="129">
        <v>1.1000000000000001</v>
      </c>
      <c r="AW189" s="126">
        <f t="shared" ref="AW189:AW218" si="87">IFERROR(AV189/AU189*100,"")</f>
        <v>61.111111111111114</v>
      </c>
      <c r="AX189" s="126">
        <f t="shared" ref="AX189:AX218" si="88">IFERROR(100-AW189,"")</f>
        <v>38.888888888888886</v>
      </c>
      <c r="AY189" s="64">
        <f t="shared" ref="AY189:AY218" si="89">IFERROR((1-((AW189*AS189)/(AX189*AR189)))*100,"")</f>
        <v>56.183028028977567</v>
      </c>
      <c r="AZ189" s="97">
        <v>76.099999999999994</v>
      </c>
      <c r="BA189" s="68"/>
      <c r="BB189" s="68"/>
      <c r="BC189" s="68"/>
      <c r="BD189" s="68"/>
      <c r="BE189" s="15"/>
      <c r="BF189" s="5">
        <f t="shared" ref="BF189:BF218" si="90">IF(SUM(BG189:BM189)=0,"",SUM(BG189:BM189))</f>
        <v>17479</v>
      </c>
      <c r="BG189" s="41">
        <v>8070</v>
      </c>
      <c r="BH189" s="42">
        <v>0</v>
      </c>
      <c r="BI189" s="42"/>
      <c r="BJ189" s="42">
        <v>4349</v>
      </c>
      <c r="BK189" s="42"/>
      <c r="BL189" s="42"/>
      <c r="BM189" s="15">
        <v>5060</v>
      </c>
    </row>
    <row r="190" spans="1:65" outlineLevel="5">
      <c r="A190" s="22">
        <f t="shared" si="76"/>
        <v>6</v>
      </c>
      <c r="B190" s="9">
        <f t="shared" si="75"/>
        <v>45079</v>
      </c>
      <c r="C190" s="51">
        <v>516264</v>
      </c>
      <c r="D190" s="64">
        <f t="shared" si="81"/>
        <v>33.299999999999997</v>
      </c>
      <c r="E190" s="12">
        <v>34</v>
      </c>
      <c r="F190" s="12">
        <v>32</v>
      </c>
      <c r="G190" s="12">
        <v>37</v>
      </c>
      <c r="H190" s="12">
        <v>32</v>
      </c>
      <c r="I190" s="12">
        <v>33</v>
      </c>
      <c r="J190" s="12">
        <v>31</v>
      </c>
      <c r="K190" s="12">
        <v>36</v>
      </c>
      <c r="L190" s="12">
        <v>31</v>
      </c>
      <c r="M190" s="74" t="str">
        <f t="shared" si="82"/>
        <v/>
      </c>
      <c r="N190" s="83"/>
      <c r="O190" s="83"/>
      <c r="P190" s="83"/>
      <c r="Q190" s="83"/>
      <c r="R190" s="83"/>
      <c r="S190" s="83"/>
      <c r="T190" s="83"/>
      <c r="U190" s="83"/>
      <c r="V190" s="5" t="str">
        <f t="shared" si="83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4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18.811320754716981</v>
      </c>
      <c r="AO190" s="41">
        <v>2120</v>
      </c>
      <c r="AP190" s="110" t="s">
        <v>103</v>
      </c>
      <c r="AQ190" s="111"/>
      <c r="AR190" s="126" t="str">
        <f t="shared" si="85"/>
        <v/>
      </c>
      <c r="AS190" s="126" t="str">
        <f t="shared" si="86"/>
        <v/>
      </c>
      <c r="AT190" s="127">
        <v>2410</v>
      </c>
      <c r="AU190" s="128"/>
      <c r="AV190" s="129"/>
      <c r="AW190" s="126" t="str">
        <f t="shared" si="87"/>
        <v/>
      </c>
      <c r="AX190" s="126" t="str">
        <f t="shared" si="88"/>
        <v/>
      </c>
      <c r="AY190" s="64" t="str">
        <f t="shared" si="89"/>
        <v/>
      </c>
      <c r="AZ190" s="97">
        <v>77.099999999999994</v>
      </c>
      <c r="BA190" s="68"/>
      <c r="BB190" s="68"/>
      <c r="BC190" s="68"/>
      <c r="BD190" s="68"/>
      <c r="BE190" s="15"/>
      <c r="BF190" s="5">
        <f t="shared" si="90"/>
        <v>16019</v>
      </c>
      <c r="BG190" s="41">
        <v>2760</v>
      </c>
      <c r="BH190" s="42">
        <v>0</v>
      </c>
      <c r="BI190" s="42"/>
      <c r="BJ190" s="42">
        <v>8079</v>
      </c>
      <c r="BK190" s="42"/>
      <c r="BL190" s="42"/>
      <c r="BM190" s="15">
        <v>5180</v>
      </c>
    </row>
    <row r="191" spans="1:65" outlineLevel="5">
      <c r="A191" s="22">
        <f t="shared" si="76"/>
        <v>6</v>
      </c>
      <c r="B191" s="9">
        <f t="shared" si="75"/>
        <v>45080</v>
      </c>
      <c r="C191" s="51">
        <v>482274</v>
      </c>
      <c r="D191" s="64">
        <f t="shared" si="81"/>
        <v>33.299999999999997</v>
      </c>
      <c r="E191" s="12">
        <v>33</v>
      </c>
      <c r="F191" s="12">
        <v>32</v>
      </c>
      <c r="G191" s="12">
        <v>38</v>
      </c>
      <c r="H191" s="12">
        <v>32</v>
      </c>
      <c r="I191" s="12">
        <v>32</v>
      </c>
      <c r="J191" s="12">
        <v>31</v>
      </c>
      <c r="K191" s="12">
        <v>37</v>
      </c>
      <c r="L191" s="12">
        <v>31</v>
      </c>
      <c r="M191" s="74" t="str">
        <f t="shared" si="82"/>
        <v/>
      </c>
      <c r="N191" s="83"/>
      <c r="O191" s="83"/>
      <c r="P191" s="83"/>
      <c r="Q191" s="83"/>
      <c r="R191" s="83"/>
      <c r="S191" s="83"/>
      <c r="T191" s="83"/>
      <c r="U191" s="83"/>
      <c r="V191" s="5" t="str">
        <f t="shared" si="83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4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19.840796019900498</v>
      </c>
      <c r="AO191" s="41">
        <v>2010</v>
      </c>
      <c r="AP191" s="110" t="s">
        <v>103</v>
      </c>
      <c r="AQ191" s="111"/>
      <c r="AR191" s="126" t="str">
        <f t="shared" si="85"/>
        <v/>
      </c>
      <c r="AS191" s="126" t="str">
        <f t="shared" si="86"/>
        <v/>
      </c>
      <c r="AT191" s="127">
        <v>2410</v>
      </c>
      <c r="AU191" s="128"/>
      <c r="AV191" s="129"/>
      <c r="AW191" s="126" t="str">
        <f t="shared" si="87"/>
        <v/>
      </c>
      <c r="AX191" s="126" t="str">
        <f t="shared" si="88"/>
        <v/>
      </c>
      <c r="AY191" s="64" t="str">
        <f t="shared" si="89"/>
        <v/>
      </c>
      <c r="AZ191" s="97"/>
      <c r="BA191" s="68"/>
      <c r="BB191" s="68"/>
      <c r="BC191" s="68"/>
      <c r="BD191" s="68"/>
      <c r="BE191" s="15"/>
      <c r="BF191" s="5">
        <f t="shared" si="90"/>
        <v>14871</v>
      </c>
      <c r="BG191" s="41">
        <v>3280</v>
      </c>
      <c r="BH191" s="42">
        <v>0</v>
      </c>
      <c r="BI191" s="42"/>
      <c r="BJ191" s="42">
        <v>6481</v>
      </c>
      <c r="BK191" s="42"/>
      <c r="BL191" s="42"/>
      <c r="BM191" s="15">
        <v>5110</v>
      </c>
    </row>
    <row r="192" spans="1:65" outlineLevel="5">
      <c r="A192" s="22">
        <f t="shared" si="76"/>
        <v>6</v>
      </c>
      <c r="B192" s="9">
        <f t="shared" si="75"/>
        <v>45081</v>
      </c>
      <c r="C192" s="51">
        <v>423050</v>
      </c>
      <c r="D192" s="64">
        <f t="shared" si="81"/>
        <v>33.799999999999997</v>
      </c>
      <c r="E192" s="12">
        <v>35</v>
      </c>
      <c r="F192" s="12">
        <v>32</v>
      </c>
      <c r="G192" s="12">
        <v>38</v>
      </c>
      <c r="H192" s="12">
        <v>32</v>
      </c>
      <c r="I192" s="12">
        <v>34</v>
      </c>
      <c r="J192" s="12">
        <v>31</v>
      </c>
      <c r="K192" s="12">
        <v>37</v>
      </c>
      <c r="L192" s="12">
        <v>31</v>
      </c>
      <c r="M192" s="74" t="str">
        <f t="shared" si="82"/>
        <v/>
      </c>
      <c r="N192" s="83"/>
      <c r="O192" s="83"/>
      <c r="P192" s="83"/>
      <c r="Q192" s="83"/>
      <c r="R192" s="83"/>
      <c r="S192" s="83"/>
      <c r="T192" s="83"/>
      <c r="U192" s="83"/>
      <c r="V192" s="5" t="str">
        <f t="shared" si="83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4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20.727650727650726</v>
      </c>
      <c r="AO192" s="41">
        <v>1924</v>
      </c>
      <c r="AP192" s="110" t="s">
        <v>103</v>
      </c>
      <c r="AQ192" s="111"/>
      <c r="AR192" s="126" t="str">
        <f t="shared" si="85"/>
        <v/>
      </c>
      <c r="AS192" s="126" t="str">
        <f t="shared" si="86"/>
        <v/>
      </c>
      <c r="AT192" s="127">
        <v>2170</v>
      </c>
      <c r="AU192" s="128"/>
      <c r="AV192" s="129"/>
      <c r="AW192" s="126" t="str">
        <f t="shared" si="87"/>
        <v/>
      </c>
      <c r="AX192" s="126" t="str">
        <f t="shared" si="88"/>
        <v/>
      </c>
      <c r="AY192" s="64" t="str">
        <f t="shared" si="89"/>
        <v/>
      </c>
      <c r="AZ192" s="97"/>
      <c r="BA192" s="68"/>
      <c r="BB192" s="68"/>
      <c r="BC192" s="68"/>
      <c r="BD192" s="68"/>
      <c r="BE192" s="15"/>
      <c r="BF192" s="5">
        <f t="shared" si="90"/>
        <v>18139</v>
      </c>
      <c r="BG192" s="41">
        <v>6980</v>
      </c>
      <c r="BH192" s="42">
        <v>0</v>
      </c>
      <c r="BI192" s="42"/>
      <c r="BJ192" s="42">
        <v>5889</v>
      </c>
      <c r="BK192" s="42"/>
      <c r="BL192" s="42"/>
      <c r="BM192" s="15">
        <v>5270</v>
      </c>
    </row>
    <row r="193" spans="1:65" outlineLevel="5">
      <c r="A193" s="22">
        <f t="shared" si="76"/>
        <v>6</v>
      </c>
      <c r="B193" s="9">
        <f t="shared" si="75"/>
        <v>45082</v>
      </c>
      <c r="C193" s="51">
        <v>412122</v>
      </c>
      <c r="D193" s="64">
        <f t="shared" si="81"/>
        <v>33.799999999999997</v>
      </c>
      <c r="E193" s="12">
        <v>35</v>
      </c>
      <c r="F193" s="12">
        <v>32</v>
      </c>
      <c r="G193" s="12">
        <v>38</v>
      </c>
      <c r="H193" s="12">
        <v>32</v>
      </c>
      <c r="I193" s="12">
        <v>34</v>
      </c>
      <c r="J193" s="12">
        <v>31</v>
      </c>
      <c r="K193" s="12">
        <v>37</v>
      </c>
      <c r="L193" s="12">
        <v>31</v>
      </c>
      <c r="M193" s="74" t="str">
        <f t="shared" si="82"/>
        <v/>
      </c>
      <c r="N193" s="83"/>
      <c r="O193" s="83"/>
      <c r="P193" s="83"/>
      <c r="Q193" s="83"/>
      <c r="R193" s="83"/>
      <c r="S193" s="83"/>
      <c r="T193" s="83"/>
      <c r="U193" s="83"/>
      <c r="V193" s="5" t="str">
        <f t="shared" si="83"/>
        <v/>
      </c>
      <c r="W193" s="41"/>
      <c r="X193" s="41"/>
      <c r="Y193" s="41"/>
      <c r="Z193" s="41"/>
      <c r="AA193" s="41"/>
      <c r="AB193" s="41"/>
      <c r="AC193" s="41"/>
      <c r="AD193" s="41"/>
      <c r="AE193" s="5" t="str">
        <f t="shared" si="84"/>
        <v/>
      </c>
      <c r="AF193" s="41"/>
      <c r="AG193" s="41"/>
      <c r="AH193" s="41"/>
      <c r="AI193" s="41"/>
      <c r="AJ193" s="41"/>
      <c r="AK193" s="41"/>
      <c r="AL193" s="41"/>
      <c r="AM193" s="41"/>
      <c r="AN193" s="41">
        <v>20.060362173038229</v>
      </c>
      <c r="AO193" s="41">
        <v>1988</v>
      </c>
      <c r="AP193" s="110" t="s">
        <v>103</v>
      </c>
      <c r="AQ193" s="111"/>
      <c r="AR193" s="126" t="str">
        <f t="shared" si="85"/>
        <v/>
      </c>
      <c r="AS193" s="126" t="str">
        <f t="shared" si="86"/>
        <v/>
      </c>
      <c r="AT193" s="127">
        <v>2180</v>
      </c>
      <c r="AU193" s="128"/>
      <c r="AV193" s="129"/>
      <c r="AW193" s="126" t="str">
        <f t="shared" si="87"/>
        <v/>
      </c>
      <c r="AX193" s="126" t="str">
        <f t="shared" si="88"/>
        <v/>
      </c>
      <c r="AY193" s="64" t="str">
        <f t="shared" si="89"/>
        <v/>
      </c>
      <c r="AZ193" s="97">
        <v>78.97</v>
      </c>
      <c r="BA193" s="68"/>
      <c r="BB193" s="68"/>
      <c r="BC193" s="68"/>
      <c r="BD193" s="68"/>
      <c r="BE193" s="15"/>
      <c r="BF193" s="5">
        <f t="shared" si="90"/>
        <v>17865</v>
      </c>
      <c r="BG193" s="41">
        <v>6970</v>
      </c>
      <c r="BH193" s="42">
        <v>0</v>
      </c>
      <c r="BI193" s="42"/>
      <c r="BJ193" s="42">
        <v>5825</v>
      </c>
      <c r="BK193" s="42"/>
      <c r="BL193" s="42"/>
      <c r="BM193" s="15">
        <v>5070</v>
      </c>
    </row>
    <row r="194" spans="1:65" outlineLevel="5">
      <c r="A194" s="22">
        <f t="shared" si="76"/>
        <v>6</v>
      </c>
      <c r="B194" s="9">
        <f t="shared" si="75"/>
        <v>45083</v>
      </c>
      <c r="C194" s="51">
        <v>406277</v>
      </c>
      <c r="D194" s="64">
        <f t="shared" si="81"/>
        <v>34</v>
      </c>
      <c r="E194" s="12">
        <v>35</v>
      </c>
      <c r="F194" s="12">
        <v>33</v>
      </c>
      <c r="G194" s="12">
        <v>38</v>
      </c>
      <c r="H194" s="12">
        <v>32</v>
      </c>
      <c r="I194" s="12">
        <v>34</v>
      </c>
      <c r="J194" s="12">
        <v>32</v>
      </c>
      <c r="K194" s="12">
        <v>37</v>
      </c>
      <c r="L194" s="12">
        <v>31</v>
      </c>
      <c r="M194" s="74" t="str">
        <f t="shared" si="82"/>
        <v/>
      </c>
      <c r="N194" s="83"/>
      <c r="O194" s="83"/>
      <c r="P194" s="83"/>
      <c r="Q194" s="83"/>
      <c r="R194" s="83"/>
      <c r="S194" s="83"/>
      <c r="T194" s="83"/>
      <c r="U194" s="83"/>
      <c r="V194" s="5" t="str">
        <f t="shared" si="83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4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19.081339712918659</v>
      </c>
      <c r="AO194" s="41">
        <v>2090</v>
      </c>
      <c r="AP194" s="110" t="s">
        <v>103</v>
      </c>
      <c r="AQ194" s="111"/>
      <c r="AR194" s="126" t="str">
        <f t="shared" si="85"/>
        <v/>
      </c>
      <c r="AS194" s="126" t="str">
        <f t="shared" si="86"/>
        <v/>
      </c>
      <c r="AT194" s="127">
        <v>2310</v>
      </c>
      <c r="AU194" s="128"/>
      <c r="AV194" s="129"/>
      <c r="AW194" s="126" t="str">
        <f t="shared" si="87"/>
        <v/>
      </c>
      <c r="AX194" s="126" t="str">
        <f t="shared" si="88"/>
        <v/>
      </c>
      <c r="AY194" s="64" t="str">
        <f t="shared" si="89"/>
        <v/>
      </c>
      <c r="AZ194" s="97"/>
      <c r="BA194" s="68"/>
      <c r="BB194" s="68"/>
      <c r="BC194" s="68"/>
      <c r="BD194" s="68"/>
      <c r="BE194" s="15"/>
      <c r="BF194" s="5">
        <f t="shared" si="90"/>
        <v>16478</v>
      </c>
      <c r="BG194" s="41">
        <v>6970</v>
      </c>
      <c r="BH194" s="42">
        <v>0</v>
      </c>
      <c r="BI194" s="42"/>
      <c r="BJ194" s="42">
        <v>4368</v>
      </c>
      <c r="BK194" s="42"/>
      <c r="BL194" s="42"/>
      <c r="BM194" s="15">
        <v>5140</v>
      </c>
    </row>
    <row r="195" spans="1:65" outlineLevel="5">
      <c r="A195" s="22">
        <f t="shared" si="76"/>
        <v>6</v>
      </c>
      <c r="B195" s="9">
        <f t="shared" si="75"/>
        <v>45084</v>
      </c>
      <c r="C195" s="51">
        <v>393410</v>
      </c>
      <c r="D195" s="64">
        <f t="shared" si="81"/>
        <v>34</v>
      </c>
      <c r="E195" s="12">
        <v>35</v>
      </c>
      <c r="F195" s="12">
        <v>33</v>
      </c>
      <c r="G195" s="12">
        <v>38</v>
      </c>
      <c r="H195" s="12">
        <v>32</v>
      </c>
      <c r="I195" s="12">
        <v>34</v>
      </c>
      <c r="J195" s="12">
        <v>32</v>
      </c>
      <c r="K195" s="12">
        <v>37</v>
      </c>
      <c r="L195" s="12">
        <v>31</v>
      </c>
      <c r="M195" s="74" t="str">
        <f t="shared" si="82"/>
        <v/>
      </c>
      <c r="N195" s="83"/>
      <c r="O195" s="83"/>
      <c r="P195" s="83"/>
      <c r="Q195" s="83"/>
      <c r="R195" s="83"/>
      <c r="S195" s="83"/>
      <c r="T195" s="83"/>
      <c r="U195" s="83"/>
      <c r="V195" s="5" t="str">
        <f t="shared" si="83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4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18.04524886877828</v>
      </c>
      <c r="AO195" s="41">
        <v>2210</v>
      </c>
      <c r="AP195" s="110" t="s">
        <v>103</v>
      </c>
      <c r="AQ195" s="111"/>
      <c r="AR195" s="126" t="str">
        <f t="shared" si="85"/>
        <v/>
      </c>
      <c r="AS195" s="126" t="str">
        <f t="shared" si="86"/>
        <v/>
      </c>
      <c r="AT195" s="127">
        <v>2380</v>
      </c>
      <c r="AU195" s="128"/>
      <c r="AV195" s="129"/>
      <c r="AW195" s="126" t="str">
        <f t="shared" si="87"/>
        <v/>
      </c>
      <c r="AX195" s="126" t="str">
        <f t="shared" si="88"/>
        <v/>
      </c>
      <c r="AY195" s="64" t="str">
        <f t="shared" si="89"/>
        <v/>
      </c>
      <c r="AZ195" s="97">
        <v>78.02</v>
      </c>
      <c r="BA195" s="68"/>
      <c r="BB195" s="68"/>
      <c r="BC195" s="68"/>
      <c r="BD195" s="68"/>
      <c r="BE195" s="15"/>
      <c r="BF195" s="5">
        <f t="shared" si="90"/>
        <v>17045</v>
      </c>
      <c r="BG195" s="41">
        <v>6970</v>
      </c>
      <c r="BH195" s="42">
        <v>0</v>
      </c>
      <c r="BI195" s="42"/>
      <c r="BJ195" s="42">
        <v>4995</v>
      </c>
      <c r="BK195" s="42"/>
      <c r="BL195" s="42"/>
      <c r="BM195" s="15">
        <v>5080</v>
      </c>
    </row>
    <row r="196" spans="1:65" outlineLevel="5">
      <c r="A196" s="22">
        <f t="shared" si="76"/>
        <v>6</v>
      </c>
      <c r="B196" s="9">
        <f t="shared" si="75"/>
        <v>45085</v>
      </c>
      <c r="C196" s="51">
        <v>385430</v>
      </c>
      <c r="D196" s="64">
        <f t="shared" si="81"/>
        <v>34</v>
      </c>
      <c r="E196" s="12">
        <v>35</v>
      </c>
      <c r="F196" s="12">
        <v>33</v>
      </c>
      <c r="G196" s="12">
        <v>38</v>
      </c>
      <c r="H196" s="12">
        <v>32</v>
      </c>
      <c r="I196" s="12">
        <v>34</v>
      </c>
      <c r="J196" s="12">
        <v>32</v>
      </c>
      <c r="K196" s="12">
        <v>37</v>
      </c>
      <c r="L196" s="12">
        <v>31</v>
      </c>
      <c r="M196" s="74">
        <f t="shared" si="82"/>
        <v>7</v>
      </c>
      <c r="N196" s="83">
        <v>6.94</v>
      </c>
      <c r="O196" s="83">
        <v>6.9</v>
      </c>
      <c r="P196" s="83">
        <v>6.92</v>
      </c>
      <c r="Q196" s="83">
        <v>6.99</v>
      </c>
      <c r="R196" s="83">
        <v>7</v>
      </c>
      <c r="S196" s="83">
        <v>7.02</v>
      </c>
      <c r="T196" s="83"/>
      <c r="U196" s="83"/>
      <c r="V196" s="5">
        <f t="shared" si="83"/>
        <v>202.9</v>
      </c>
      <c r="W196" s="41">
        <v>129.30000000000001</v>
      </c>
      <c r="X196" s="41">
        <v>218.9</v>
      </c>
      <c r="Y196" s="41">
        <v>245.8</v>
      </c>
      <c r="Z196" s="41">
        <v>242.3</v>
      </c>
      <c r="AA196" s="41">
        <v>176.6</v>
      </c>
      <c r="AB196" s="41">
        <v>204.2</v>
      </c>
      <c r="AC196" s="41"/>
      <c r="AD196" s="41"/>
      <c r="AE196" s="5">
        <f t="shared" si="84"/>
        <v>3291.7</v>
      </c>
      <c r="AF196" s="41">
        <v>3530</v>
      </c>
      <c r="AG196" s="41">
        <v>2910</v>
      </c>
      <c r="AH196" s="41">
        <v>3200</v>
      </c>
      <c r="AI196" s="41">
        <v>3420</v>
      </c>
      <c r="AJ196" s="41">
        <v>3270</v>
      </c>
      <c r="AK196" s="41">
        <v>3420</v>
      </c>
      <c r="AL196" s="41"/>
      <c r="AM196" s="41"/>
      <c r="AN196" s="41">
        <v>18.548837209302327</v>
      </c>
      <c r="AO196" s="41">
        <v>2150</v>
      </c>
      <c r="AP196" s="110">
        <v>2.0254418604651163</v>
      </c>
      <c r="AQ196" s="111">
        <v>1.5274186792861009</v>
      </c>
      <c r="AR196" s="126">
        <f t="shared" si="85"/>
        <v>75.411627906976747</v>
      </c>
      <c r="AS196" s="126">
        <f t="shared" si="86"/>
        <v>24.588372093023253</v>
      </c>
      <c r="AT196" s="127">
        <v>2310</v>
      </c>
      <c r="AU196" s="128">
        <v>1.91</v>
      </c>
      <c r="AV196" s="129">
        <v>1.1100000000000001</v>
      </c>
      <c r="AW196" s="126">
        <f t="shared" si="87"/>
        <v>58.115183246073308</v>
      </c>
      <c r="AX196" s="126">
        <f t="shared" si="88"/>
        <v>41.884816753926692</v>
      </c>
      <c r="AY196" s="64">
        <f t="shared" si="89"/>
        <v>54.759806642612631</v>
      </c>
      <c r="AZ196" s="97">
        <v>79.64</v>
      </c>
      <c r="BA196" s="68"/>
      <c r="BB196" s="68"/>
      <c r="BC196" s="68"/>
      <c r="BD196" s="68"/>
      <c r="BE196" s="15"/>
      <c r="BF196" s="5">
        <f t="shared" si="90"/>
        <v>16500</v>
      </c>
      <c r="BG196" s="41">
        <v>6970</v>
      </c>
      <c r="BH196" s="42">
        <v>0</v>
      </c>
      <c r="BI196" s="42"/>
      <c r="BJ196" s="42">
        <v>4550</v>
      </c>
      <c r="BK196" s="42"/>
      <c r="BL196" s="42"/>
      <c r="BM196" s="15">
        <v>4980</v>
      </c>
    </row>
    <row r="197" spans="1:65" outlineLevel="5">
      <c r="A197" s="22">
        <f t="shared" si="76"/>
        <v>6</v>
      </c>
      <c r="B197" s="9">
        <f t="shared" si="75"/>
        <v>45086</v>
      </c>
      <c r="C197" s="51">
        <v>381766</v>
      </c>
      <c r="D197" s="64">
        <f t="shared" si="81"/>
        <v>34</v>
      </c>
      <c r="E197" s="12">
        <v>35</v>
      </c>
      <c r="F197" s="12">
        <v>33</v>
      </c>
      <c r="G197" s="12">
        <v>38</v>
      </c>
      <c r="H197" s="12">
        <v>32</v>
      </c>
      <c r="I197" s="12">
        <v>34</v>
      </c>
      <c r="J197" s="12">
        <v>32</v>
      </c>
      <c r="K197" s="12">
        <v>37</v>
      </c>
      <c r="L197" s="12">
        <v>31</v>
      </c>
      <c r="M197" s="74" t="str">
        <f t="shared" si="82"/>
        <v/>
      </c>
      <c r="N197" s="83"/>
      <c r="O197" s="83"/>
      <c r="P197" s="83"/>
      <c r="Q197" s="83"/>
      <c r="R197" s="83"/>
      <c r="S197" s="83"/>
      <c r="T197" s="83"/>
      <c r="U197" s="83"/>
      <c r="V197" s="5" t="str">
        <f t="shared" si="83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4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20.141414141414142</v>
      </c>
      <c r="AO197" s="41">
        <v>1980</v>
      </c>
      <c r="AP197" s="110" t="s">
        <v>103</v>
      </c>
      <c r="AQ197" s="111"/>
      <c r="AR197" s="126" t="str">
        <f t="shared" si="85"/>
        <v/>
      </c>
      <c r="AS197" s="126" t="str">
        <f t="shared" si="86"/>
        <v/>
      </c>
      <c r="AT197" s="127">
        <v>2320</v>
      </c>
      <c r="AU197" s="128"/>
      <c r="AV197" s="129"/>
      <c r="AW197" s="126" t="str">
        <f t="shared" si="87"/>
        <v/>
      </c>
      <c r="AX197" s="126" t="str">
        <f t="shared" si="88"/>
        <v/>
      </c>
      <c r="AY197" s="64" t="str">
        <f t="shared" si="89"/>
        <v/>
      </c>
      <c r="AZ197" s="97">
        <v>79.510000000000005</v>
      </c>
      <c r="BA197" s="68">
        <v>58.82</v>
      </c>
      <c r="BB197" s="68">
        <v>30.56</v>
      </c>
      <c r="BC197" s="68">
        <v>2.9999999999999997E-4</v>
      </c>
      <c r="BD197" s="68"/>
      <c r="BE197" s="15"/>
      <c r="BF197" s="5">
        <f t="shared" si="90"/>
        <v>16954</v>
      </c>
      <c r="BG197" s="41">
        <v>6980</v>
      </c>
      <c r="BH197" s="42">
        <v>0</v>
      </c>
      <c r="BI197" s="42"/>
      <c r="BJ197" s="42">
        <v>4844</v>
      </c>
      <c r="BK197" s="42"/>
      <c r="BL197" s="42"/>
      <c r="BM197" s="15">
        <v>5130</v>
      </c>
    </row>
    <row r="198" spans="1:65" outlineLevel="5">
      <c r="A198" s="22">
        <f t="shared" si="76"/>
        <v>6</v>
      </c>
      <c r="B198" s="9">
        <f t="shared" si="75"/>
        <v>45087</v>
      </c>
      <c r="C198" s="51">
        <v>363106</v>
      </c>
      <c r="D198" s="64">
        <f t="shared" si="81"/>
        <v>34</v>
      </c>
      <c r="E198" s="12">
        <v>35</v>
      </c>
      <c r="F198" s="12">
        <v>33</v>
      </c>
      <c r="G198" s="12">
        <v>38</v>
      </c>
      <c r="H198" s="12">
        <v>32</v>
      </c>
      <c r="I198" s="12">
        <v>34</v>
      </c>
      <c r="J198" s="12">
        <v>32</v>
      </c>
      <c r="K198" s="12">
        <v>37</v>
      </c>
      <c r="L198" s="12">
        <v>31</v>
      </c>
      <c r="M198" s="74" t="str">
        <f t="shared" si="82"/>
        <v/>
      </c>
      <c r="N198" s="83"/>
      <c r="O198" s="83"/>
      <c r="P198" s="83"/>
      <c r="Q198" s="83"/>
      <c r="R198" s="83"/>
      <c r="S198" s="83"/>
      <c r="T198" s="83"/>
      <c r="U198" s="83"/>
      <c r="V198" s="5" t="str">
        <f t="shared" si="83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4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19.173076923076923</v>
      </c>
      <c r="AO198" s="41">
        <v>2080</v>
      </c>
      <c r="AP198" s="110" t="s">
        <v>103</v>
      </c>
      <c r="AQ198" s="111"/>
      <c r="AR198" s="126" t="str">
        <f t="shared" si="85"/>
        <v/>
      </c>
      <c r="AS198" s="126" t="str">
        <f t="shared" si="86"/>
        <v/>
      </c>
      <c r="AT198" s="127">
        <v>2310</v>
      </c>
      <c r="AU198" s="128"/>
      <c r="AV198" s="129"/>
      <c r="AW198" s="126" t="str">
        <f t="shared" si="87"/>
        <v/>
      </c>
      <c r="AX198" s="126" t="str">
        <f t="shared" si="88"/>
        <v/>
      </c>
      <c r="AY198" s="64" t="str">
        <f t="shared" si="89"/>
        <v/>
      </c>
      <c r="AZ198" s="97"/>
      <c r="BA198" s="68"/>
      <c r="BB198" s="68"/>
      <c r="BC198" s="68"/>
      <c r="BD198" s="68"/>
      <c r="BE198" s="15"/>
      <c r="BF198" s="5">
        <f t="shared" si="90"/>
        <v>15441</v>
      </c>
      <c r="BG198" s="41">
        <v>6990</v>
      </c>
      <c r="BH198" s="42">
        <v>0</v>
      </c>
      <c r="BI198" s="42"/>
      <c r="BJ198" s="42">
        <v>3281</v>
      </c>
      <c r="BK198" s="42"/>
      <c r="BL198" s="42"/>
      <c r="BM198" s="15">
        <v>5170</v>
      </c>
    </row>
    <row r="199" spans="1:65" outlineLevel="5">
      <c r="A199" s="22">
        <f t="shared" si="76"/>
        <v>6</v>
      </c>
      <c r="B199" s="9">
        <f t="shared" si="75"/>
        <v>45088</v>
      </c>
      <c r="C199" s="51">
        <v>354303</v>
      </c>
      <c r="D199" s="64">
        <f t="shared" si="81"/>
        <v>34.299999999999997</v>
      </c>
      <c r="E199" s="12">
        <v>36</v>
      </c>
      <c r="F199" s="12">
        <v>33</v>
      </c>
      <c r="G199" s="12">
        <v>38</v>
      </c>
      <c r="H199" s="12">
        <v>32</v>
      </c>
      <c r="I199" s="12">
        <v>35</v>
      </c>
      <c r="J199" s="12">
        <v>32</v>
      </c>
      <c r="K199" s="12">
        <v>37</v>
      </c>
      <c r="L199" s="12">
        <v>31</v>
      </c>
      <c r="M199" s="74" t="str">
        <f t="shared" si="82"/>
        <v/>
      </c>
      <c r="N199" s="83"/>
      <c r="O199" s="83"/>
      <c r="P199" s="83"/>
      <c r="Q199" s="83"/>
      <c r="R199" s="83"/>
      <c r="S199" s="83"/>
      <c r="T199" s="83"/>
      <c r="U199" s="83"/>
      <c r="V199" s="5" t="str">
        <f t="shared" si="83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4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18.900473933649288</v>
      </c>
      <c r="AO199" s="41">
        <v>2110</v>
      </c>
      <c r="AP199" s="110" t="s">
        <v>103</v>
      </c>
      <c r="AQ199" s="111"/>
      <c r="AR199" s="126" t="str">
        <f t="shared" si="85"/>
        <v/>
      </c>
      <c r="AS199" s="126" t="str">
        <f t="shared" si="86"/>
        <v/>
      </c>
      <c r="AT199" s="127">
        <v>2310</v>
      </c>
      <c r="AU199" s="128"/>
      <c r="AV199" s="129"/>
      <c r="AW199" s="126" t="str">
        <f t="shared" si="87"/>
        <v/>
      </c>
      <c r="AX199" s="126" t="str">
        <f t="shared" si="88"/>
        <v/>
      </c>
      <c r="AY199" s="64" t="str">
        <f t="shared" si="89"/>
        <v/>
      </c>
      <c r="AZ199" s="97"/>
      <c r="BA199" s="68"/>
      <c r="BB199" s="68"/>
      <c r="BC199" s="68"/>
      <c r="BD199" s="68"/>
      <c r="BE199" s="15"/>
      <c r="BF199" s="5">
        <f t="shared" si="90"/>
        <v>17678</v>
      </c>
      <c r="BG199" s="41">
        <v>11190</v>
      </c>
      <c r="BH199" s="42">
        <v>0</v>
      </c>
      <c r="BI199" s="42"/>
      <c r="BJ199" s="42">
        <v>3238</v>
      </c>
      <c r="BK199" s="42"/>
      <c r="BL199" s="42"/>
      <c r="BM199" s="15">
        <v>3250</v>
      </c>
    </row>
    <row r="200" spans="1:65" outlineLevel="5">
      <c r="A200" s="22">
        <f t="shared" si="76"/>
        <v>6</v>
      </c>
      <c r="B200" s="9">
        <f t="shared" si="75"/>
        <v>45089</v>
      </c>
      <c r="C200" s="51">
        <v>356776</v>
      </c>
      <c r="D200" s="64">
        <f t="shared" si="81"/>
        <v>34.5</v>
      </c>
      <c r="E200" s="12">
        <v>36</v>
      </c>
      <c r="F200" s="12">
        <v>33</v>
      </c>
      <c r="G200" s="12">
        <v>39</v>
      </c>
      <c r="H200" s="12">
        <v>32</v>
      </c>
      <c r="I200" s="12">
        <v>35</v>
      </c>
      <c r="J200" s="12">
        <v>32</v>
      </c>
      <c r="K200" s="12">
        <v>38</v>
      </c>
      <c r="L200" s="12">
        <v>31</v>
      </c>
      <c r="M200" s="74" t="str">
        <f t="shared" si="82"/>
        <v/>
      </c>
      <c r="N200" s="83"/>
      <c r="O200" s="83"/>
      <c r="P200" s="83"/>
      <c r="Q200" s="83"/>
      <c r="R200" s="83"/>
      <c r="S200" s="83"/>
      <c r="T200" s="83"/>
      <c r="U200" s="83"/>
      <c r="V200" s="5" t="str">
        <f t="shared" si="83"/>
        <v/>
      </c>
      <c r="W200" s="41"/>
      <c r="X200" s="41"/>
      <c r="Y200" s="41"/>
      <c r="Z200" s="41"/>
      <c r="AA200" s="41"/>
      <c r="AB200" s="41"/>
      <c r="AC200" s="41"/>
      <c r="AD200" s="41"/>
      <c r="AE200" s="5" t="str">
        <f t="shared" si="84"/>
        <v/>
      </c>
      <c r="AF200" s="41"/>
      <c r="AG200" s="41"/>
      <c r="AH200" s="41"/>
      <c r="AI200" s="41"/>
      <c r="AJ200" s="41"/>
      <c r="AK200" s="41"/>
      <c r="AL200" s="41"/>
      <c r="AM200" s="41"/>
      <c r="AN200" s="41">
        <v>19.136276391554702</v>
      </c>
      <c r="AO200" s="41">
        <v>2084</v>
      </c>
      <c r="AP200" s="110" t="s">
        <v>103</v>
      </c>
      <c r="AQ200" s="111"/>
      <c r="AR200" s="126" t="str">
        <f t="shared" si="85"/>
        <v/>
      </c>
      <c r="AS200" s="126" t="str">
        <f t="shared" si="86"/>
        <v/>
      </c>
      <c r="AT200" s="127">
        <v>2470</v>
      </c>
      <c r="AU200" s="128"/>
      <c r="AV200" s="129"/>
      <c r="AW200" s="126" t="str">
        <f t="shared" si="87"/>
        <v/>
      </c>
      <c r="AX200" s="126" t="str">
        <f t="shared" si="88"/>
        <v/>
      </c>
      <c r="AY200" s="64" t="str">
        <f t="shared" si="89"/>
        <v/>
      </c>
      <c r="AZ200" s="97">
        <v>79.09</v>
      </c>
      <c r="BA200" s="68"/>
      <c r="BB200" s="68"/>
      <c r="BC200" s="68"/>
      <c r="BD200" s="68"/>
      <c r="BE200" s="15"/>
      <c r="BF200" s="5">
        <f t="shared" si="90"/>
        <v>18361</v>
      </c>
      <c r="BG200" s="41">
        <v>8340</v>
      </c>
      <c r="BH200" s="42">
        <v>0</v>
      </c>
      <c r="BI200" s="42"/>
      <c r="BJ200" s="42">
        <v>4821</v>
      </c>
      <c r="BK200" s="42"/>
      <c r="BL200" s="42"/>
      <c r="BM200" s="15">
        <v>5200</v>
      </c>
    </row>
    <row r="201" spans="1:65" outlineLevel="5">
      <c r="A201" s="22">
        <f t="shared" si="76"/>
        <v>6</v>
      </c>
      <c r="B201" s="9">
        <f t="shared" si="75"/>
        <v>45090</v>
      </c>
      <c r="C201" s="51">
        <v>372780</v>
      </c>
      <c r="D201" s="64">
        <f t="shared" si="81"/>
        <v>34.799999999999997</v>
      </c>
      <c r="E201" s="12">
        <v>36</v>
      </c>
      <c r="F201" s="12">
        <v>33</v>
      </c>
      <c r="G201" s="12">
        <v>39</v>
      </c>
      <c r="H201" s="12">
        <v>33</v>
      </c>
      <c r="I201" s="12">
        <v>35</v>
      </c>
      <c r="J201" s="12">
        <v>32</v>
      </c>
      <c r="K201" s="12">
        <v>38</v>
      </c>
      <c r="L201" s="12">
        <v>32</v>
      </c>
      <c r="M201" s="74" t="str">
        <f t="shared" si="82"/>
        <v/>
      </c>
      <c r="N201" s="83"/>
      <c r="O201" s="83"/>
      <c r="P201" s="83"/>
      <c r="Q201" s="83"/>
      <c r="R201" s="83"/>
      <c r="S201" s="83"/>
      <c r="T201" s="83"/>
      <c r="U201" s="83"/>
      <c r="V201" s="5" t="str">
        <f t="shared" si="83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4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19.732805541810986</v>
      </c>
      <c r="AO201" s="41">
        <v>2021</v>
      </c>
      <c r="AP201" s="110" t="s">
        <v>103</v>
      </c>
      <c r="AQ201" s="111"/>
      <c r="AR201" s="126" t="str">
        <f t="shared" si="85"/>
        <v/>
      </c>
      <c r="AS201" s="126" t="str">
        <f t="shared" si="86"/>
        <v/>
      </c>
      <c r="AT201" s="127">
        <v>2360</v>
      </c>
      <c r="AU201" s="128"/>
      <c r="AV201" s="129"/>
      <c r="AW201" s="126" t="str">
        <f t="shared" si="87"/>
        <v/>
      </c>
      <c r="AX201" s="126" t="str">
        <f t="shared" si="88"/>
        <v/>
      </c>
      <c r="AY201" s="64" t="str">
        <f t="shared" si="89"/>
        <v/>
      </c>
      <c r="AZ201" s="97">
        <v>79.150000000000006</v>
      </c>
      <c r="BA201" s="68"/>
      <c r="BB201" s="68"/>
      <c r="BC201" s="68"/>
      <c r="BD201" s="68"/>
      <c r="BE201" s="15"/>
      <c r="BF201" s="5">
        <f t="shared" si="90"/>
        <v>19155</v>
      </c>
      <c r="BG201" s="41">
        <v>8800</v>
      </c>
      <c r="BH201" s="42">
        <v>0</v>
      </c>
      <c r="BI201" s="42"/>
      <c r="BJ201" s="42">
        <v>5235</v>
      </c>
      <c r="BK201" s="42"/>
      <c r="BL201" s="42"/>
      <c r="BM201" s="15">
        <v>5120</v>
      </c>
    </row>
    <row r="202" spans="1:65" outlineLevel="5">
      <c r="A202" s="22">
        <f t="shared" si="76"/>
        <v>6</v>
      </c>
      <c r="B202" s="9">
        <f t="shared" si="75"/>
        <v>45091</v>
      </c>
      <c r="C202" s="51">
        <v>368669</v>
      </c>
      <c r="D202" s="64">
        <f t="shared" si="81"/>
        <v>35.299999999999997</v>
      </c>
      <c r="E202" s="12">
        <v>36</v>
      </c>
      <c r="F202" s="12">
        <v>34</v>
      </c>
      <c r="G202" s="12">
        <v>40</v>
      </c>
      <c r="H202" s="12">
        <v>33</v>
      </c>
      <c r="I202" s="12">
        <v>35</v>
      </c>
      <c r="J202" s="12">
        <v>33</v>
      </c>
      <c r="K202" s="12">
        <v>39</v>
      </c>
      <c r="L202" s="12">
        <v>32</v>
      </c>
      <c r="M202" s="74" t="str">
        <f t="shared" si="82"/>
        <v/>
      </c>
      <c r="N202" s="83"/>
      <c r="O202" s="83"/>
      <c r="P202" s="83"/>
      <c r="Q202" s="83"/>
      <c r="R202" s="83"/>
      <c r="S202" s="83"/>
      <c r="T202" s="83"/>
      <c r="U202" s="83"/>
      <c r="V202" s="5" t="str">
        <f t="shared" si="83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4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18.72300469483568</v>
      </c>
      <c r="AO202" s="41">
        <v>2130</v>
      </c>
      <c r="AP202" s="110" t="s">
        <v>103</v>
      </c>
      <c r="AQ202" s="111"/>
      <c r="AR202" s="126" t="str">
        <f t="shared" si="85"/>
        <v/>
      </c>
      <c r="AS202" s="126" t="str">
        <f t="shared" si="86"/>
        <v/>
      </c>
      <c r="AT202" s="127">
        <v>2440</v>
      </c>
      <c r="AU202" s="128"/>
      <c r="AV202" s="129"/>
      <c r="AW202" s="126" t="str">
        <f t="shared" si="87"/>
        <v/>
      </c>
      <c r="AX202" s="126" t="str">
        <f t="shared" si="88"/>
        <v/>
      </c>
      <c r="AY202" s="64" t="str">
        <f t="shared" si="89"/>
        <v/>
      </c>
      <c r="AZ202" s="97">
        <v>79.62</v>
      </c>
      <c r="BA202" s="68"/>
      <c r="BB202" s="68"/>
      <c r="BC202" s="68"/>
      <c r="BD202" s="68"/>
      <c r="BE202" s="15"/>
      <c r="BF202" s="5">
        <f t="shared" si="90"/>
        <v>19849</v>
      </c>
      <c r="BG202" s="41">
        <v>8780</v>
      </c>
      <c r="BH202" s="42">
        <v>0</v>
      </c>
      <c r="BI202" s="42"/>
      <c r="BJ202" s="42">
        <v>5879</v>
      </c>
      <c r="BK202" s="42"/>
      <c r="BL202" s="42"/>
      <c r="BM202" s="15">
        <v>5190</v>
      </c>
    </row>
    <row r="203" spans="1:65" outlineLevel="5">
      <c r="A203" s="22">
        <f t="shared" si="76"/>
        <v>6</v>
      </c>
      <c r="B203" s="9">
        <f t="shared" si="75"/>
        <v>45092</v>
      </c>
      <c r="C203" s="51">
        <v>416380</v>
      </c>
      <c r="D203" s="64">
        <f t="shared" si="81"/>
        <v>36</v>
      </c>
      <c r="E203" s="12">
        <v>36</v>
      </c>
      <c r="F203" s="12">
        <v>35</v>
      </c>
      <c r="G203" s="12">
        <v>41</v>
      </c>
      <c r="H203" s="12">
        <v>34</v>
      </c>
      <c r="I203" s="12">
        <v>35</v>
      </c>
      <c r="J203" s="12">
        <v>34</v>
      </c>
      <c r="K203" s="12">
        <v>40</v>
      </c>
      <c r="L203" s="12">
        <v>33</v>
      </c>
      <c r="M203" s="74">
        <f t="shared" si="82"/>
        <v>7</v>
      </c>
      <c r="N203" s="83">
        <v>7.04</v>
      </c>
      <c r="O203" s="83">
        <v>6.92</v>
      </c>
      <c r="P203" s="83">
        <v>6.96</v>
      </c>
      <c r="Q203" s="83">
        <v>6.94</v>
      </c>
      <c r="R203" s="83">
        <v>6.92</v>
      </c>
      <c r="S203" s="83">
        <v>7.02</v>
      </c>
      <c r="T203" s="83"/>
      <c r="U203" s="83"/>
      <c r="V203" s="5">
        <f t="shared" si="83"/>
        <v>306.8</v>
      </c>
      <c r="W203" s="41">
        <v>256.39999999999998</v>
      </c>
      <c r="X203" s="41">
        <v>336.2</v>
      </c>
      <c r="Y203" s="41">
        <v>243.9</v>
      </c>
      <c r="Z203" s="41">
        <v>367.2</v>
      </c>
      <c r="AA203" s="41">
        <v>289.60000000000002</v>
      </c>
      <c r="AB203" s="41">
        <v>347.2</v>
      </c>
      <c r="AC203" s="41"/>
      <c r="AD203" s="41"/>
      <c r="AE203" s="5">
        <f t="shared" si="84"/>
        <v>3395</v>
      </c>
      <c r="AF203" s="41">
        <v>3310</v>
      </c>
      <c r="AG203" s="41">
        <v>3420</v>
      </c>
      <c r="AH203" s="41">
        <v>3270</v>
      </c>
      <c r="AI203" s="41">
        <v>3110</v>
      </c>
      <c r="AJ203" s="41">
        <v>3520</v>
      </c>
      <c r="AK203" s="41">
        <v>3740</v>
      </c>
      <c r="AL203" s="41"/>
      <c r="AM203" s="41"/>
      <c r="AN203" s="41">
        <v>19.081339712918659</v>
      </c>
      <c r="AO203" s="41">
        <v>2090</v>
      </c>
      <c r="AP203" s="110">
        <v>2.9927751196172245</v>
      </c>
      <c r="AQ203" s="111">
        <v>2.1370419083812182</v>
      </c>
      <c r="AR203" s="126">
        <f t="shared" si="85"/>
        <v>71.406698564593313</v>
      </c>
      <c r="AS203" s="126">
        <f t="shared" si="86"/>
        <v>28.593301435406687</v>
      </c>
      <c r="AT203" s="127">
        <v>2420</v>
      </c>
      <c r="AU203" s="128">
        <v>1.76</v>
      </c>
      <c r="AV203" s="129">
        <v>1.03</v>
      </c>
      <c r="AW203" s="126">
        <f t="shared" si="87"/>
        <v>58.522727272727273</v>
      </c>
      <c r="AX203" s="126">
        <f t="shared" si="88"/>
        <v>41.477272727272727</v>
      </c>
      <c r="AY203" s="64">
        <f t="shared" si="89"/>
        <v>43.501136351119676</v>
      </c>
      <c r="AZ203" s="97">
        <v>76.86</v>
      </c>
      <c r="BA203" s="68"/>
      <c r="BB203" s="68"/>
      <c r="BC203" s="68"/>
      <c r="BD203" s="68"/>
      <c r="BE203" s="15"/>
      <c r="BF203" s="5">
        <f t="shared" si="90"/>
        <v>18479</v>
      </c>
      <c r="BG203" s="41">
        <v>8770</v>
      </c>
      <c r="BH203" s="42">
        <v>0</v>
      </c>
      <c r="BI203" s="42"/>
      <c r="BJ203" s="42">
        <v>4749</v>
      </c>
      <c r="BK203" s="42"/>
      <c r="BL203" s="42"/>
      <c r="BM203" s="15">
        <v>4960</v>
      </c>
    </row>
    <row r="204" spans="1:65" outlineLevel="5">
      <c r="A204" s="22">
        <f t="shared" si="76"/>
        <v>6</v>
      </c>
      <c r="B204" s="9">
        <f t="shared" si="75"/>
        <v>45093</v>
      </c>
      <c r="C204" s="51">
        <v>372273</v>
      </c>
      <c r="D204" s="64">
        <f t="shared" si="81"/>
        <v>36</v>
      </c>
      <c r="E204" s="12">
        <v>36</v>
      </c>
      <c r="F204" s="12">
        <v>35</v>
      </c>
      <c r="G204" s="12">
        <v>41</v>
      </c>
      <c r="H204" s="12">
        <v>34</v>
      </c>
      <c r="I204" s="12">
        <v>35</v>
      </c>
      <c r="J204" s="12">
        <v>34</v>
      </c>
      <c r="K204" s="12">
        <v>40</v>
      </c>
      <c r="L204" s="12">
        <v>33</v>
      </c>
      <c r="M204" s="74" t="str">
        <f t="shared" si="82"/>
        <v/>
      </c>
      <c r="N204" s="83"/>
      <c r="O204" s="83"/>
      <c r="P204" s="83"/>
      <c r="Q204" s="83"/>
      <c r="R204" s="83"/>
      <c r="S204" s="83"/>
      <c r="T204" s="83"/>
      <c r="U204" s="83"/>
      <c r="V204" s="5" t="str">
        <f t="shared" si="83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4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19.081339712918659</v>
      </c>
      <c r="AO204" s="41">
        <v>2090</v>
      </c>
      <c r="AP204" s="110" t="s">
        <v>103</v>
      </c>
      <c r="AQ204" s="111"/>
      <c r="AR204" s="126" t="str">
        <f t="shared" si="85"/>
        <v/>
      </c>
      <c r="AS204" s="126" t="str">
        <f t="shared" si="86"/>
        <v/>
      </c>
      <c r="AT204" s="127">
        <v>2420</v>
      </c>
      <c r="AU204" s="128"/>
      <c r="AV204" s="129"/>
      <c r="AW204" s="126" t="str">
        <f t="shared" si="87"/>
        <v/>
      </c>
      <c r="AX204" s="126" t="str">
        <f t="shared" si="88"/>
        <v/>
      </c>
      <c r="AY204" s="64" t="str">
        <f t="shared" si="89"/>
        <v/>
      </c>
      <c r="AZ204" s="97">
        <v>78.209999999999994</v>
      </c>
      <c r="BA204" s="68"/>
      <c r="BB204" s="68"/>
      <c r="BC204" s="68"/>
      <c r="BD204" s="68"/>
      <c r="BE204" s="15"/>
      <c r="BF204" s="5">
        <f t="shared" si="90"/>
        <v>19658</v>
      </c>
      <c r="BG204" s="41">
        <v>8790</v>
      </c>
      <c r="BH204" s="42">
        <v>0</v>
      </c>
      <c r="BI204" s="42"/>
      <c r="BJ204" s="42">
        <v>5798</v>
      </c>
      <c r="BK204" s="42"/>
      <c r="BL204" s="42"/>
      <c r="BM204" s="15">
        <v>5070</v>
      </c>
    </row>
    <row r="205" spans="1:65" outlineLevel="5">
      <c r="A205" s="22">
        <f t="shared" si="76"/>
        <v>6</v>
      </c>
      <c r="B205" s="9">
        <f t="shared" si="75"/>
        <v>45094</v>
      </c>
      <c r="C205" s="51">
        <v>347528</v>
      </c>
      <c r="D205" s="64">
        <f t="shared" si="81"/>
        <v>36.299999999999997</v>
      </c>
      <c r="E205" s="12">
        <v>35</v>
      </c>
      <c r="F205" s="12">
        <v>35</v>
      </c>
      <c r="G205" s="12">
        <v>42</v>
      </c>
      <c r="H205" s="12">
        <v>35</v>
      </c>
      <c r="I205" s="12">
        <v>34</v>
      </c>
      <c r="J205" s="12">
        <v>34</v>
      </c>
      <c r="K205" s="12">
        <v>41</v>
      </c>
      <c r="L205" s="12">
        <v>34</v>
      </c>
      <c r="M205" s="74" t="str">
        <f t="shared" si="82"/>
        <v/>
      </c>
      <c r="N205" s="83"/>
      <c r="O205" s="83"/>
      <c r="P205" s="83"/>
      <c r="Q205" s="83"/>
      <c r="R205" s="83"/>
      <c r="S205" s="83"/>
      <c r="T205" s="83"/>
      <c r="U205" s="83"/>
      <c r="V205" s="5" t="str">
        <f t="shared" si="83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4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19.549019607843139</v>
      </c>
      <c r="AO205" s="41">
        <v>2040</v>
      </c>
      <c r="AP205" s="110" t="s">
        <v>103</v>
      </c>
      <c r="AQ205" s="111"/>
      <c r="AR205" s="126" t="str">
        <f t="shared" si="85"/>
        <v/>
      </c>
      <c r="AS205" s="126" t="str">
        <f t="shared" si="86"/>
        <v/>
      </c>
      <c r="AT205" s="127">
        <v>2430</v>
      </c>
      <c r="AU205" s="128"/>
      <c r="AV205" s="129"/>
      <c r="AW205" s="126" t="str">
        <f t="shared" si="87"/>
        <v/>
      </c>
      <c r="AX205" s="126" t="str">
        <f t="shared" si="88"/>
        <v/>
      </c>
      <c r="AY205" s="64" t="str">
        <f t="shared" si="89"/>
        <v/>
      </c>
      <c r="AZ205" s="97"/>
      <c r="BA205" s="68"/>
      <c r="BB205" s="68"/>
      <c r="BC205" s="68"/>
      <c r="BD205" s="68"/>
      <c r="BE205" s="15"/>
      <c r="BF205" s="5">
        <f t="shared" si="90"/>
        <v>20394</v>
      </c>
      <c r="BG205" s="41">
        <v>6130</v>
      </c>
      <c r="BH205" s="42">
        <v>0</v>
      </c>
      <c r="BI205" s="42"/>
      <c r="BJ205" s="42">
        <v>10484</v>
      </c>
      <c r="BK205" s="42"/>
      <c r="BL205" s="42"/>
      <c r="BM205" s="15">
        <v>3780</v>
      </c>
    </row>
    <row r="206" spans="1:65" outlineLevel="5">
      <c r="A206" s="22">
        <f t="shared" si="76"/>
        <v>6</v>
      </c>
      <c r="B206" s="9">
        <f t="shared" si="75"/>
        <v>45095</v>
      </c>
      <c r="C206" s="51">
        <v>342990</v>
      </c>
      <c r="D206" s="64">
        <f t="shared" si="81"/>
        <v>36.799999999999997</v>
      </c>
      <c r="E206" s="12">
        <v>36</v>
      </c>
      <c r="F206" s="12">
        <v>35</v>
      </c>
      <c r="G206" s="12">
        <v>42</v>
      </c>
      <c r="H206" s="12">
        <v>36</v>
      </c>
      <c r="I206" s="12">
        <v>35</v>
      </c>
      <c r="J206" s="12">
        <v>34</v>
      </c>
      <c r="K206" s="12">
        <v>41</v>
      </c>
      <c r="L206" s="12">
        <v>35</v>
      </c>
      <c r="M206" s="74" t="str">
        <f t="shared" si="82"/>
        <v/>
      </c>
      <c r="N206" s="83"/>
      <c r="O206" s="83"/>
      <c r="P206" s="83"/>
      <c r="Q206" s="83"/>
      <c r="R206" s="83"/>
      <c r="S206" s="83"/>
      <c r="T206" s="83"/>
      <c r="U206" s="83"/>
      <c r="V206" s="5" t="str">
        <f t="shared" si="83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4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18.900473933649288</v>
      </c>
      <c r="AO206" s="41">
        <v>2110</v>
      </c>
      <c r="AP206" s="110" t="s">
        <v>103</v>
      </c>
      <c r="AQ206" s="111"/>
      <c r="AR206" s="126" t="str">
        <f t="shared" si="85"/>
        <v/>
      </c>
      <c r="AS206" s="126" t="str">
        <f t="shared" si="86"/>
        <v/>
      </c>
      <c r="AT206" s="127">
        <v>2430</v>
      </c>
      <c r="AU206" s="128"/>
      <c r="AV206" s="129"/>
      <c r="AW206" s="126" t="str">
        <f t="shared" si="87"/>
        <v/>
      </c>
      <c r="AX206" s="126" t="str">
        <f t="shared" si="88"/>
        <v/>
      </c>
      <c r="AY206" s="64" t="str">
        <f t="shared" si="89"/>
        <v/>
      </c>
      <c r="AZ206" s="97"/>
      <c r="BA206" s="68"/>
      <c r="BB206" s="68"/>
      <c r="BC206" s="68"/>
      <c r="BD206" s="68"/>
      <c r="BE206" s="15"/>
      <c r="BF206" s="5">
        <f t="shared" si="90"/>
        <v>15452</v>
      </c>
      <c r="BG206" s="41">
        <v>8130</v>
      </c>
      <c r="BH206" s="42">
        <v>0</v>
      </c>
      <c r="BI206" s="42"/>
      <c r="BJ206" s="42">
        <v>6342</v>
      </c>
      <c r="BK206" s="42"/>
      <c r="BL206" s="42"/>
      <c r="BM206" s="15">
        <v>980</v>
      </c>
    </row>
    <row r="207" spans="1:65" outlineLevel="5">
      <c r="A207" s="22">
        <f t="shared" si="76"/>
        <v>6</v>
      </c>
      <c r="B207" s="9">
        <f t="shared" si="75"/>
        <v>45096</v>
      </c>
      <c r="C207" s="51">
        <v>362424</v>
      </c>
      <c r="D207" s="64">
        <f t="shared" si="81"/>
        <v>36.799999999999997</v>
      </c>
      <c r="E207" s="12">
        <v>35</v>
      </c>
      <c r="F207" s="12">
        <v>35</v>
      </c>
      <c r="G207" s="12">
        <v>43</v>
      </c>
      <c r="H207" s="12">
        <v>36</v>
      </c>
      <c r="I207" s="12">
        <v>34</v>
      </c>
      <c r="J207" s="12">
        <v>34</v>
      </c>
      <c r="K207" s="12">
        <v>42</v>
      </c>
      <c r="L207" s="12">
        <v>35</v>
      </c>
      <c r="M207" s="74" t="str">
        <f t="shared" si="82"/>
        <v/>
      </c>
      <c r="N207" s="83"/>
      <c r="O207" s="83"/>
      <c r="P207" s="83"/>
      <c r="Q207" s="83"/>
      <c r="R207" s="83"/>
      <c r="S207" s="83"/>
      <c r="T207" s="83"/>
      <c r="U207" s="83"/>
      <c r="V207" s="5" t="str">
        <f t="shared" si="83"/>
        <v/>
      </c>
      <c r="W207" s="41"/>
      <c r="X207" s="41"/>
      <c r="Y207" s="41"/>
      <c r="Z207" s="41"/>
      <c r="AA207" s="41"/>
      <c r="AB207" s="41"/>
      <c r="AC207" s="41"/>
      <c r="AD207" s="41"/>
      <c r="AE207" s="5" t="str">
        <f t="shared" si="84"/>
        <v/>
      </c>
      <c r="AF207" s="41"/>
      <c r="AG207" s="41"/>
      <c r="AH207" s="41"/>
      <c r="AI207" s="41"/>
      <c r="AJ207" s="41"/>
      <c r="AK207" s="41"/>
      <c r="AL207" s="41"/>
      <c r="AM207" s="41"/>
      <c r="AN207" s="41">
        <v>18.72300469483568</v>
      </c>
      <c r="AO207" s="41">
        <v>2130</v>
      </c>
      <c r="AP207" s="110" t="s">
        <v>103</v>
      </c>
      <c r="AQ207" s="111"/>
      <c r="AR207" s="126" t="str">
        <f t="shared" si="85"/>
        <v/>
      </c>
      <c r="AS207" s="126" t="str">
        <f t="shared" si="86"/>
        <v/>
      </c>
      <c r="AT207" s="127">
        <v>2430</v>
      </c>
      <c r="AU207" s="128"/>
      <c r="AV207" s="129"/>
      <c r="AW207" s="126" t="str">
        <f t="shared" si="87"/>
        <v/>
      </c>
      <c r="AX207" s="126" t="str">
        <f t="shared" si="88"/>
        <v/>
      </c>
      <c r="AY207" s="64" t="str">
        <f t="shared" si="89"/>
        <v/>
      </c>
      <c r="AZ207" s="97">
        <v>77.91</v>
      </c>
      <c r="BA207" s="68"/>
      <c r="BB207" s="68"/>
      <c r="BC207" s="68"/>
      <c r="BD207" s="68"/>
      <c r="BE207" s="15"/>
      <c r="BF207" s="5">
        <f t="shared" si="90"/>
        <v>18984</v>
      </c>
      <c r="BG207" s="41">
        <v>6650</v>
      </c>
      <c r="BH207" s="42">
        <v>0</v>
      </c>
      <c r="BI207" s="42"/>
      <c r="BJ207" s="42">
        <v>7424</v>
      </c>
      <c r="BK207" s="42"/>
      <c r="BL207" s="42"/>
      <c r="BM207" s="15">
        <v>4910</v>
      </c>
    </row>
    <row r="208" spans="1:65" outlineLevel="5">
      <c r="A208" s="22">
        <f t="shared" si="76"/>
        <v>6</v>
      </c>
      <c r="B208" s="9">
        <f t="shared" si="75"/>
        <v>45097</v>
      </c>
      <c r="C208" s="51">
        <v>359743</v>
      </c>
      <c r="D208" s="64">
        <f t="shared" si="81"/>
        <v>37</v>
      </c>
      <c r="E208" s="12">
        <v>35</v>
      </c>
      <c r="F208" s="12">
        <v>36</v>
      </c>
      <c r="G208" s="12">
        <v>43</v>
      </c>
      <c r="H208" s="12">
        <v>36</v>
      </c>
      <c r="I208" s="12">
        <v>34</v>
      </c>
      <c r="J208" s="12">
        <v>35</v>
      </c>
      <c r="K208" s="12">
        <v>42</v>
      </c>
      <c r="L208" s="12">
        <v>35</v>
      </c>
      <c r="M208" s="74" t="str">
        <f t="shared" si="82"/>
        <v/>
      </c>
      <c r="N208" s="83"/>
      <c r="O208" s="83"/>
      <c r="P208" s="83"/>
      <c r="Q208" s="83"/>
      <c r="R208" s="83"/>
      <c r="S208" s="83"/>
      <c r="T208" s="83"/>
      <c r="U208" s="83"/>
      <c r="V208" s="5" t="str">
        <f t="shared" si="83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4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19.044890162368674</v>
      </c>
      <c r="AO208" s="41">
        <v>2094</v>
      </c>
      <c r="AP208" s="110" t="s">
        <v>103</v>
      </c>
      <c r="AQ208" s="111"/>
      <c r="AR208" s="126" t="str">
        <f t="shared" si="85"/>
        <v/>
      </c>
      <c r="AS208" s="126" t="str">
        <f t="shared" si="86"/>
        <v/>
      </c>
      <c r="AT208" s="127">
        <v>2450</v>
      </c>
      <c r="AU208" s="128"/>
      <c r="AV208" s="129"/>
      <c r="AW208" s="126" t="str">
        <f t="shared" si="87"/>
        <v/>
      </c>
      <c r="AX208" s="126" t="str">
        <f t="shared" si="88"/>
        <v/>
      </c>
      <c r="AY208" s="64" t="str">
        <f t="shared" si="89"/>
        <v/>
      </c>
      <c r="AZ208" s="97">
        <v>78.260000000000005</v>
      </c>
      <c r="BA208" s="68"/>
      <c r="BB208" s="68"/>
      <c r="BC208" s="68"/>
      <c r="BD208" s="68"/>
      <c r="BE208" s="15"/>
      <c r="BF208" s="5">
        <f t="shared" si="90"/>
        <v>15187</v>
      </c>
      <c r="BG208" s="41">
        <v>3690</v>
      </c>
      <c r="BH208" s="42">
        <v>0</v>
      </c>
      <c r="BI208" s="42"/>
      <c r="BJ208" s="42">
        <v>8447</v>
      </c>
      <c r="BK208" s="42"/>
      <c r="BL208" s="42"/>
      <c r="BM208" s="15">
        <v>3050</v>
      </c>
    </row>
    <row r="209" spans="1:65" outlineLevel="5">
      <c r="A209" s="22">
        <f t="shared" si="76"/>
        <v>6</v>
      </c>
      <c r="B209" s="9">
        <f t="shared" si="75"/>
        <v>45098</v>
      </c>
      <c r="C209" s="51">
        <v>509271</v>
      </c>
      <c r="D209" s="64">
        <f t="shared" si="81"/>
        <v>37.299999999999997</v>
      </c>
      <c r="E209" s="12">
        <v>36</v>
      </c>
      <c r="F209" s="12">
        <v>36</v>
      </c>
      <c r="G209" s="12">
        <v>43</v>
      </c>
      <c r="H209" s="12">
        <v>36</v>
      </c>
      <c r="I209" s="12">
        <v>35</v>
      </c>
      <c r="J209" s="12">
        <v>35</v>
      </c>
      <c r="K209" s="12">
        <v>42</v>
      </c>
      <c r="L209" s="12">
        <v>35</v>
      </c>
      <c r="M209" s="74" t="str">
        <f t="shared" si="82"/>
        <v/>
      </c>
      <c r="N209" s="83"/>
      <c r="O209" s="83"/>
      <c r="P209" s="83"/>
      <c r="Q209" s="83"/>
      <c r="R209" s="83"/>
      <c r="S209" s="83"/>
      <c r="T209" s="83"/>
      <c r="U209" s="83"/>
      <c r="V209" s="5" t="str">
        <f t="shared" si="83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4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18.775894538606401</v>
      </c>
      <c r="AO209" s="41">
        <v>2124</v>
      </c>
      <c r="AP209" s="110" t="s">
        <v>103</v>
      </c>
      <c r="AQ209" s="111"/>
      <c r="AR209" s="126" t="str">
        <f t="shared" si="85"/>
        <v/>
      </c>
      <c r="AS209" s="126" t="str">
        <f t="shared" si="86"/>
        <v/>
      </c>
      <c r="AT209" s="127">
        <v>2450</v>
      </c>
      <c r="AU209" s="128"/>
      <c r="AV209" s="129"/>
      <c r="AW209" s="126" t="str">
        <f t="shared" si="87"/>
        <v/>
      </c>
      <c r="AX209" s="126" t="str">
        <f t="shared" si="88"/>
        <v/>
      </c>
      <c r="AY209" s="64" t="str">
        <f t="shared" si="89"/>
        <v/>
      </c>
      <c r="AZ209" s="97">
        <v>78.59</v>
      </c>
      <c r="BA209" s="68"/>
      <c r="BB209" s="68"/>
      <c r="BC209" s="68"/>
      <c r="BD209" s="68"/>
      <c r="BE209" s="15"/>
      <c r="BF209" s="5">
        <f t="shared" si="90"/>
        <v>15577</v>
      </c>
      <c r="BG209" s="41">
        <v>6590</v>
      </c>
      <c r="BH209" s="42">
        <v>0</v>
      </c>
      <c r="BI209" s="42"/>
      <c r="BJ209" s="42">
        <v>8357</v>
      </c>
      <c r="BK209" s="42"/>
      <c r="BL209" s="42"/>
      <c r="BM209" s="15">
        <v>630</v>
      </c>
    </row>
    <row r="210" spans="1:65" outlineLevel="5">
      <c r="A210" s="22">
        <f t="shared" si="76"/>
        <v>6</v>
      </c>
      <c r="B210" s="9">
        <f t="shared" si="75"/>
        <v>45099</v>
      </c>
      <c r="C210" s="51">
        <v>404803</v>
      </c>
      <c r="D210" s="64">
        <f t="shared" si="81"/>
        <v>37</v>
      </c>
      <c r="E210" s="12">
        <v>35</v>
      </c>
      <c r="F210" s="12">
        <v>36</v>
      </c>
      <c r="G210" s="12">
        <v>43</v>
      </c>
      <c r="H210" s="12">
        <v>36</v>
      </c>
      <c r="I210" s="12">
        <v>34</v>
      </c>
      <c r="J210" s="12">
        <v>35</v>
      </c>
      <c r="K210" s="12">
        <v>42</v>
      </c>
      <c r="L210" s="12">
        <v>35</v>
      </c>
      <c r="M210" s="74">
        <f t="shared" si="82"/>
        <v>6.9</v>
      </c>
      <c r="N210" s="83">
        <v>6.89</v>
      </c>
      <c r="O210" s="83">
        <v>6.85</v>
      </c>
      <c r="P210" s="83">
        <v>6.84</v>
      </c>
      <c r="Q210" s="83">
        <v>6.9</v>
      </c>
      <c r="R210" s="83">
        <v>6.96</v>
      </c>
      <c r="S210" s="83">
        <v>7.02</v>
      </c>
      <c r="T210" s="83"/>
      <c r="U210" s="83"/>
      <c r="V210" s="5">
        <f t="shared" si="83"/>
        <v>248.6</v>
      </c>
      <c r="W210" s="41">
        <v>277.2</v>
      </c>
      <c r="X210" s="41">
        <v>229.8</v>
      </c>
      <c r="Y210" s="41">
        <v>140.80000000000001</v>
      </c>
      <c r="Z210" s="41">
        <v>232.1</v>
      </c>
      <c r="AA210" s="41">
        <v>316.3</v>
      </c>
      <c r="AB210" s="41">
        <v>295.39999999999998</v>
      </c>
      <c r="AC210" s="41"/>
      <c r="AD210" s="41"/>
      <c r="AE210" s="5">
        <f t="shared" si="84"/>
        <v>3698.3</v>
      </c>
      <c r="AF210" s="41">
        <v>4200</v>
      </c>
      <c r="AG210" s="41">
        <v>3510</v>
      </c>
      <c r="AH210" s="41">
        <v>3900</v>
      </c>
      <c r="AI210" s="41">
        <v>3290</v>
      </c>
      <c r="AJ210" s="41">
        <v>3760</v>
      </c>
      <c r="AK210" s="41">
        <v>3530</v>
      </c>
      <c r="AL210" s="41"/>
      <c r="AM210" s="41"/>
      <c r="AN210" s="41">
        <v>21.100529100529101</v>
      </c>
      <c r="AO210" s="41">
        <v>1890</v>
      </c>
      <c r="AP210" s="110">
        <v>2.6977777777777781</v>
      </c>
      <c r="AQ210" s="111">
        <v>1.9339069958847739</v>
      </c>
      <c r="AR210" s="126">
        <f t="shared" si="85"/>
        <v>71.68518518518519</v>
      </c>
      <c r="AS210" s="126">
        <f t="shared" si="86"/>
        <v>28.31481481481481</v>
      </c>
      <c r="AT210" s="127">
        <v>2070</v>
      </c>
      <c r="AU210" s="128">
        <v>1.94</v>
      </c>
      <c r="AV210" s="129">
        <v>1.02</v>
      </c>
      <c r="AW210" s="126">
        <f t="shared" si="87"/>
        <v>52.577319587628871</v>
      </c>
      <c r="AX210" s="126">
        <f t="shared" si="88"/>
        <v>47.422680412371129</v>
      </c>
      <c r="AY210" s="64">
        <f t="shared" si="89"/>
        <v>56.207810587085682</v>
      </c>
      <c r="AZ210" s="97">
        <v>78.819999999999993</v>
      </c>
      <c r="BA210" s="68"/>
      <c r="BB210" s="68"/>
      <c r="BC210" s="68"/>
      <c r="BD210" s="68"/>
      <c r="BE210" s="15"/>
      <c r="BF210" s="5">
        <f t="shared" si="90"/>
        <v>10915</v>
      </c>
      <c r="BG210" s="41">
        <v>1720</v>
      </c>
      <c r="BH210" s="42">
        <v>0</v>
      </c>
      <c r="BI210" s="42"/>
      <c r="BJ210" s="42">
        <v>4665</v>
      </c>
      <c r="BK210" s="42"/>
      <c r="BL210" s="42"/>
      <c r="BM210" s="15">
        <v>4530</v>
      </c>
    </row>
    <row r="211" spans="1:65" outlineLevel="5">
      <c r="A211" s="22">
        <f t="shared" si="76"/>
        <v>6</v>
      </c>
      <c r="B211" s="9">
        <f t="shared" si="75"/>
        <v>45100</v>
      </c>
      <c r="C211" s="51">
        <v>381308</v>
      </c>
      <c r="D211" s="64">
        <f t="shared" si="81"/>
        <v>37</v>
      </c>
      <c r="E211" s="12">
        <v>35</v>
      </c>
      <c r="F211" s="12">
        <v>36</v>
      </c>
      <c r="G211" s="12">
        <v>43</v>
      </c>
      <c r="H211" s="12">
        <v>36</v>
      </c>
      <c r="I211" s="12">
        <v>34</v>
      </c>
      <c r="J211" s="12">
        <v>35</v>
      </c>
      <c r="K211" s="12">
        <v>42</v>
      </c>
      <c r="L211" s="12">
        <v>35</v>
      </c>
      <c r="M211" s="74" t="str">
        <f t="shared" si="82"/>
        <v/>
      </c>
      <c r="N211" s="83"/>
      <c r="O211" s="83"/>
      <c r="P211" s="83"/>
      <c r="Q211" s="83"/>
      <c r="R211" s="83"/>
      <c r="S211" s="83"/>
      <c r="T211" s="83"/>
      <c r="U211" s="83"/>
      <c r="V211" s="5" t="str">
        <f t="shared" si="83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4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23.597633136094675</v>
      </c>
      <c r="AO211" s="41">
        <v>1690</v>
      </c>
      <c r="AP211" s="110" t="s">
        <v>103</v>
      </c>
      <c r="AQ211" s="111"/>
      <c r="AR211" s="126" t="str">
        <f t="shared" si="85"/>
        <v/>
      </c>
      <c r="AS211" s="126" t="str">
        <f t="shared" si="86"/>
        <v/>
      </c>
      <c r="AT211" s="127">
        <v>1960</v>
      </c>
      <c r="AU211" s="128"/>
      <c r="AV211" s="129"/>
      <c r="AW211" s="126" t="str">
        <f t="shared" si="87"/>
        <v/>
      </c>
      <c r="AX211" s="126" t="str">
        <f t="shared" si="88"/>
        <v/>
      </c>
      <c r="AY211" s="64" t="str">
        <f t="shared" si="89"/>
        <v/>
      </c>
      <c r="AZ211" s="97">
        <v>78.92</v>
      </c>
      <c r="BA211" s="68"/>
      <c r="BB211" s="68"/>
      <c r="BC211" s="68"/>
      <c r="BD211" s="68"/>
      <c r="BE211" s="15"/>
      <c r="BF211" s="5">
        <f t="shared" si="90"/>
        <v>14280</v>
      </c>
      <c r="BG211" s="41">
        <v>4010</v>
      </c>
      <c r="BH211" s="42">
        <v>0</v>
      </c>
      <c r="BI211" s="42"/>
      <c r="BJ211" s="42">
        <v>5160</v>
      </c>
      <c r="BK211" s="42"/>
      <c r="BL211" s="42"/>
      <c r="BM211" s="15">
        <v>5110</v>
      </c>
    </row>
    <row r="212" spans="1:65" outlineLevel="5">
      <c r="A212" s="22">
        <f t="shared" si="76"/>
        <v>6</v>
      </c>
      <c r="B212" s="9">
        <f t="shared" si="75"/>
        <v>45101</v>
      </c>
      <c r="C212" s="51">
        <v>350337</v>
      </c>
      <c r="D212" s="64">
        <f t="shared" si="81"/>
        <v>37</v>
      </c>
      <c r="E212" s="12">
        <v>35</v>
      </c>
      <c r="F212" s="12">
        <v>36</v>
      </c>
      <c r="G212" s="12">
        <v>43</v>
      </c>
      <c r="H212" s="12">
        <v>36</v>
      </c>
      <c r="I212" s="12">
        <v>34</v>
      </c>
      <c r="J212" s="12">
        <v>35</v>
      </c>
      <c r="K212" s="12">
        <v>42</v>
      </c>
      <c r="L212" s="12">
        <v>35</v>
      </c>
      <c r="M212" s="74" t="str">
        <f t="shared" si="82"/>
        <v/>
      </c>
      <c r="N212" s="83"/>
      <c r="O212" s="83"/>
      <c r="P212" s="83"/>
      <c r="Q212" s="83"/>
      <c r="R212" s="83"/>
      <c r="S212" s="83"/>
      <c r="T212" s="83"/>
      <c r="U212" s="83"/>
      <c r="V212" s="5" t="str">
        <f t="shared" si="83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4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24.770186335403725</v>
      </c>
      <c r="AO212" s="41">
        <v>1610</v>
      </c>
      <c r="AP212" s="110" t="s">
        <v>103</v>
      </c>
      <c r="AQ212" s="111"/>
      <c r="AR212" s="126" t="str">
        <f t="shared" si="85"/>
        <v/>
      </c>
      <c r="AS212" s="126" t="str">
        <f t="shared" si="86"/>
        <v/>
      </c>
      <c r="AT212" s="127">
        <v>1960</v>
      </c>
      <c r="AU212" s="128"/>
      <c r="AV212" s="129"/>
      <c r="AW212" s="126" t="str">
        <f t="shared" si="87"/>
        <v/>
      </c>
      <c r="AX212" s="126" t="str">
        <f t="shared" si="88"/>
        <v/>
      </c>
      <c r="AY212" s="64" t="str">
        <f t="shared" si="89"/>
        <v/>
      </c>
      <c r="AZ212" s="97"/>
      <c r="BA212" s="68"/>
      <c r="BB212" s="68"/>
      <c r="BC212" s="68"/>
      <c r="BD212" s="68"/>
      <c r="BE212" s="15"/>
      <c r="BF212" s="5">
        <f t="shared" si="90"/>
        <v>11055</v>
      </c>
      <c r="BG212" s="41">
        <v>0</v>
      </c>
      <c r="BH212" s="42">
        <v>0</v>
      </c>
      <c r="BI212" s="42"/>
      <c r="BJ212" s="42">
        <v>5755</v>
      </c>
      <c r="BK212" s="42"/>
      <c r="BL212" s="42"/>
      <c r="BM212" s="15">
        <v>5300</v>
      </c>
    </row>
    <row r="213" spans="1:65" outlineLevel="5">
      <c r="A213" s="22">
        <f t="shared" si="76"/>
        <v>6</v>
      </c>
      <c r="B213" s="9">
        <f t="shared" si="75"/>
        <v>45102</v>
      </c>
      <c r="C213" s="51">
        <v>363623</v>
      </c>
      <c r="D213" s="64">
        <f t="shared" si="81"/>
        <v>36.5</v>
      </c>
      <c r="E213" s="12">
        <v>35</v>
      </c>
      <c r="F213" s="12">
        <v>36</v>
      </c>
      <c r="G213" s="12">
        <v>42</v>
      </c>
      <c r="H213" s="12">
        <v>35</v>
      </c>
      <c r="I213" s="12">
        <v>34</v>
      </c>
      <c r="J213" s="12">
        <v>35</v>
      </c>
      <c r="K213" s="12">
        <v>41</v>
      </c>
      <c r="L213" s="12">
        <v>34</v>
      </c>
      <c r="M213" s="74" t="str">
        <f t="shared" si="82"/>
        <v/>
      </c>
      <c r="N213" s="83"/>
      <c r="O213" s="83"/>
      <c r="P213" s="83"/>
      <c r="Q213" s="83"/>
      <c r="R213" s="83"/>
      <c r="S213" s="83"/>
      <c r="T213" s="83"/>
      <c r="U213" s="83"/>
      <c r="V213" s="5" t="str">
        <f t="shared" si="83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4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25.564102564102566</v>
      </c>
      <c r="AO213" s="41">
        <v>1560</v>
      </c>
      <c r="AP213" s="110" t="s">
        <v>103</v>
      </c>
      <c r="AQ213" s="111"/>
      <c r="AR213" s="126" t="str">
        <f t="shared" si="85"/>
        <v/>
      </c>
      <c r="AS213" s="126" t="str">
        <f t="shared" si="86"/>
        <v/>
      </c>
      <c r="AT213" s="127">
        <v>1960</v>
      </c>
      <c r="AU213" s="128"/>
      <c r="AV213" s="129"/>
      <c r="AW213" s="126" t="str">
        <f t="shared" si="87"/>
        <v/>
      </c>
      <c r="AX213" s="126" t="str">
        <f t="shared" si="88"/>
        <v/>
      </c>
      <c r="AY213" s="64" t="str">
        <f t="shared" si="89"/>
        <v/>
      </c>
      <c r="AZ213" s="97"/>
      <c r="BA213" s="68"/>
      <c r="BB213" s="68"/>
      <c r="BC213" s="68"/>
      <c r="BD213" s="68"/>
      <c r="BE213" s="15"/>
      <c r="BF213" s="5">
        <f t="shared" si="90"/>
        <v>8747</v>
      </c>
      <c r="BG213" s="41">
        <v>0</v>
      </c>
      <c r="BH213" s="42">
        <v>0</v>
      </c>
      <c r="BI213" s="42"/>
      <c r="BJ213" s="42">
        <v>3307</v>
      </c>
      <c r="BK213" s="42"/>
      <c r="BL213" s="42"/>
      <c r="BM213" s="15">
        <v>5440</v>
      </c>
    </row>
    <row r="214" spans="1:65" outlineLevel="5">
      <c r="A214" s="22">
        <f t="shared" si="76"/>
        <v>6</v>
      </c>
      <c r="B214" s="9">
        <f t="shared" si="75"/>
        <v>45103</v>
      </c>
      <c r="C214" s="51">
        <v>525192</v>
      </c>
      <c r="D214" s="64">
        <f t="shared" si="81"/>
        <v>36</v>
      </c>
      <c r="E214" s="12">
        <v>35</v>
      </c>
      <c r="F214" s="12">
        <v>35</v>
      </c>
      <c r="G214" s="12">
        <v>42</v>
      </c>
      <c r="H214" s="12">
        <v>34</v>
      </c>
      <c r="I214" s="12">
        <v>34</v>
      </c>
      <c r="J214" s="12">
        <v>34</v>
      </c>
      <c r="K214" s="12">
        <v>41</v>
      </c>
      <c r="L214" s="12">
        <v>33</v>
      </c>
      <c r="M214" s="74" t="str">
        <f t="shared" si="82"/>
        <v/>
      </c>
      <c r="N214" s="83"/>
      <c r="O214" s="83"/>
      <c r="P214" s="83"/>
      <c r="Q214" s="83"/>
      <c r="R214" s="83"/>
      <c r="S214" s="83"/>
      <c r="T214" s="83"/>
      <c r="U214" s="83"/>
      <c r="V214" s="5" t="str">
        <f t="shared" si="83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4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24.466257668711656</v>
      </c>
      <c r="AO214" s="41">
        <v>1630</v>
      </c>
      <c r="AP214" s="110" t="s">
        <v>103</v>
      </c>
      <c r="AQ214" s="111"/>
      <c r="AR214" s="126" t="str">
        <f t="shared" si="85"/>
        <v/>
      </c>
      <c r="AS214" s="126" t="str">
        <f t="shared" si="86"/>
        <v/>
      </c>
      <c r="AT214" s="127">
        <v>1960</v>
      </c>
      <c r="AU214" s="128"/>
      <c r="AV214" s="129"/>
      <c r="AW214" s="126" t="str">
        <f t="shared" si="87"/>
        <v/>
      </c>
      <c r="AX214" s="126" t="str">
        <f t="shared" si="88"/>
        <v/>
      </c>
      <c r="AY214" s="64" t="str">
        <f t="shared" si="89"/>
        <v/>
      </c>
      <c r="AZ214" s="97">
        <v>78.7</v>
      </c>
      <c r="BA214" s="68"/>
      <c r="BB214" s="68"/>
      <c r="BC214" s="68"/>
      <c r="BD214" s="68"/>
      <c r="BE214" s="15"/>
      <c r="BF214" s="5">
        <f t="shared" si="90"/>
        <v>11514</v>
      </c>
      <c r="BG214" s="41">
        <v>4410</v>
      </c>
      <c r="BH214" s="42">
        <v>0</v>
      </c>
      <c r="BI214" s="42"/>
      <c r="BJ214" s="42">
        <v>1484</v>
      </c>
      <c r="BK214" s="42"/>
      <c r="BL214" s="42"/>
      <c r="BM214" s="15">
        <v>5620</v>
      </c>
    </row>
    <row r="215" spans="1:65" outlineLevel="5">
      <c r="A215" s="22">
        <f t="shared" si="76"/>
        <v>6</v>
      </c>
      <c r="B215" s="9">
        <f t="shared" si="75"/>
        <v>45104</v>
      </c>
      <c r="C215" s="51">
        <v>460005</v>
      </c>
      <c r="D215" s="64">
        <f t="shared" si="81"/>
        <v>36</v>
      </c>
      <c r="E215" s="12">
        <v>35</v>
      </c>
      <c r="F215" s="12">
        <v>35</v>
      </c>
      <c r="G215" s="12">
        <v>42</v>
      </c>
      <c r="H215" s="12">
        <v>34</v>
      </c>
      <c r="I215" s="12">
        <v>34</v>
      </c>
      <c r="J215" s="12">
        <v>34</v>
      </c>
      <c r="K215" s="12">
        <v>41</v>
      </c>
      <c r="L215" s="12">
        <v>33</v>
      </c>
      <c r="M215" s="74" t="str">
        <f t="shared" si="82"/>
        <v/>
      </c>
      <c r="N215" s="83"/>
      <c r="O215" s="83"/>
      <c r="P215" s="83"/>
      <c r="Q215" s="83"/>
      <c r="R215" s="83"/>
      <c r="S215" s="83"/>
      <c r="T215" s="83"/>
      <c r="U215" s="83"/>
      <c r="V215" s="5" t="str">
        <f t="shared" si="83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4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24.925000000000001</v>
      </c>
      <c r="AO215" s="41">
        <v>1600</v>
      </c>
      <c r="AP215" s="110" t="s">
        <v>103</v>
      </c>
      <c r="AQ215" s="111"/>
      <c r="AR215" s="126" t="str">
        <f t="shared" si="85"/>
        <v/>
      </c>
      <c r="AS215" s="126" t="str">
        <f t="shared" si="86"/>
        <v/>
      </c>
      <c r="AT215" s="127">
        <v>1960</v>
      </c>
      <c r="AU215" s="128"/>
      <c r="AV215" s="129"/>
      <c r="AW215" s="126" t="str">
        <f t="shared" si="87"/>
        <v/>
      </c>
      <c r="AX215" s="126" t="str">
        <f t="shared" si="88"/>
        <v/>
      </c>
      <c r="AY215" s="64" t="str">
        <f t="shared" si="89"/>
        <v/>
      </c>
      <c r="AZ215" s="97">
        <v>78.77</v>
      </c>
      <c r="BA215" s="68"/>
      <c r="BB215" s="68"/>
      <c r="BC215" s="68"/>
      <c r="BD215" s="68"/>
      <c r="BE215" s="15"/>
      <c r="BF215" s="5">
        <f t="shared" si="90"/>
        <v>13096</v>
      </c>
      <c r="BG215" s="41">
        <v>7160</v>
      </c>
      <c r="BH215" s="42">
        <v>0</v>
      </c>
      <c r="BI215" s="42"/>
      <c r="BJ215" s="42">
        <v>426</v>
      </c>
      <c r="BK215" s="42"/>
      <c r="BL215" s="42"/>
      <c r="BM215" s="15">
        <v>5510</v>
      </c>
    </row>
    <row r="216" spans="1:65" outlineLevel="5">
      <c r="A216" s="22">
        <f t="shared" si="76"/>
        <v>6</v>
      </c>
      <c r="B216" s="9">
        <f t="shared" si="75"/>
        <v>45105</v>
      </c>
      <c r="C216" s="51">
        <v>518840</v>
      </c>
      <c r="D216" s="64">
        <f t="shared" si="81"/>
        <v>36</v>
      </c>
      <c r="E216" s="12">
        <v>35</v>
      </c>
      <c r="F216" s="12">
        <v>35</v>
      </c>
      <c r="G216" s="12">
        <v>42</v>
      </c>
      <c r="H216" s="12">
        <v>34</v>
      </c>
      <c r="I216" s="12">
        <v>34</v>
      </c>
      <c r="J216" s="12">
        <v>34</v>
      </c>
      <c r="K216" s="12">
        <v>41</v>
      </c>
      <c r="L216" s="12">
        <v>33</v>
      </c>
      <c r="M216" s="74" t="str">
        <f t="shared" si="82"/>
        <v/>
      </c>
      <c r="N216" s="83"/>
      <c r="O216" s="83"/>
      <c r="P216" s="83"/>
      <c r="Q216" s="83"/>
      <c r="R216" s="83"/>
      <c r="S216" s="83"/>
      <c r="T216" s="83"/>
      <c r="U216" s="83"/>
      <c r="V216" s="5" t="str">
        <f t="shared" si="83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4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24.466257668711656</v>
      </c>
      <c r="AO216" s="41">
        <v>1630</v>
      </c>
      <c r="AP216" s="110" t="s">
        <v>103</v>
      </c>
      <c r="AQ216" s="111"/>
      <c r="AR216" s="126" t="str">
        <f t="shared" si="85"/>
        <v/>
      </c>
      <c r="AS216" s="126" t="str">
        <f t="shared" si="86"/>
        <v/>
      </c>
      <c r="AT216" s="127">
        <v>1890</v>
      </c>
      <c r="AU216" s="128"/>
      <c r="AV216" s="129"/>
      <c r="AW216" s="126" t="str">
        <f t="shared" si="87"/>
        <v/>
      </c>
      <c r="AX216" s="126" t="str">
        <f t="shared" si="88"/>
        <v/>
      </c>
      <c r="AY216" s="64" t="str">
        <f t="shared" si="89"/>
        <v/>
      </c>
      <c r="AZ216" s="97">
        <v>79.12</v>
      </c>
      <c r="BA216" s="68"/>
      <c r="BB216" s="68"/>
      <c r="BC216" s="68"/>
      <c r="BD216" s="68"/>
      <c r="BE216" s="15"/>
      <c r="BF216" s="5">
        <f t="shared" si="90"/>
        <v>9350</v>
      </c>
      <c r="BG216" s="41">
        <v>3260</v>
      </c>
      <c r="BH216" s="42">
        <v>0</v>
      </c>
      <c r="BI216" s="42"/>
      <c r="BJ216" s="42">
        <v>430</v>
      </c>
      <c r="BK216" s="42"/>
      <c r="BL216" s="42"/>
      <c r="BM216" s="15">
        <v>5660</v>
      </c>
    </row>
    <row r="217" spans="1:65" outlineLevel="5">
      <c r="A217" s="22">
        <f t="shared" si="76"/>
        <v>6</v>
      </c>
      <c r="B217" s="9">
        <f t="shared" si="75"/>
        <v>45106</v>
      </c>
      <c r="C217" s="51">
        <v>490407</v>
      </c>
      <c r="D217" s="64">
        <f t="shared" si="81"/>
        <v>35.299999999999997</v>
      </c>
      <c r="E217" s="12">
        <v>35</v>
      </c>
      <c r="F217" s="12">
        <v>35</v>
      </c>
      <c r="G217" s="12">
        <v>40</v>
      </c>
      <c r="H217" s="12">
        <v>33</v>
      </c>
      <c r="I217" s="12">
        <v>34</v>
      </c>
      <c r="J217" s="12">
        <v>34</v>
      </c>
      <c r="K217" s="12">
        <v>39</v>
      </c>
      <c r="L217" s="12">
        <v>32</v>
      </c>
      <c r="M217" s="74">
        <f t="shared" si="82"/>
        <v>7</v>
      </c>
      <c r="N217" s="83">
        <v>6.99</v>
      </c>
      <c r="O217" s="83">
        <v>7.02</v>
      </c>
      <c r="P217" s="83">
        <v>7</v>
      </c>
      <c r="Q217" s="83">
        <v>7.03</v>
      </c>
      <c r="R217" s="83">
        <v>6.98</v>
      </c>
      <c r="S217" s="83">
        <v>6.95</v>
      </c>
      <c r="T217" s="83"/>
      <c r="U217" s="83"/>
      <c r="V217" s="5">
        <f t="shared" si="83"/>
        <v>284.3</v>
      </c>
      <c r="W217" s="41">
        <v>260.3</v>
      </c>
      <c r="X217" s="41">
        <v>289.60000000000002</v>
      </c>
      <c r="Y217" s="41">
        <v>192.3</v>
      </c>
      <c r="Z217" s="41">
        <v>299.7</v>
      </c>
      <c r="AA217" s="41">
        <v>319.39999999999998</v>
      </c>
      <c r="AB217" s="41">
        <v>344.3</v>
      </c>
      <c r="AC217" s="41"/>
      <c r="AD217" s="41"/>
      <c r="AE217" s="5">
        <f t="shared" si="84"/>
        <v>3415</v>
      </c>
      <c r="AF217" s="41">
        <v>3900</v>
      </c>
      <c r="AG217" s="41">
        <v>3560</v>
      </c>
      <c r="AH217" s="41">
        <v>2500</v>
      </c>
      <c r="AI217" s="41">
        <v>3220</v>
      </c>
      <c r="AJ217" s="41">
        <v>3670</v>
      </c>
      <c r="AK217" s="41">
        <v>3640</v>
      </c>
      <c r="AL217" s="41"/>
      <c r="AM217" s="41"/>
      <c r="AN217" s="41">
        <v>24.617283950617285</v>
      </c>
      <c r="AO217" s="41">
        <v>1620</v>
      </c>
      <c r="AP217" s="110">
        <v>2.0666666666666669</v>
      </c>
      <c r="AQ217" s="111">
        <v>1.4720790123456795</v>
      </c>
      <c r="AR217" s="126">
        <f t="shared" si="85"/>
        <v>71.229629629629642</v>
      </c>
      <c r="AS217" s="126">
        <f t="shared" si="86"/>
        <v>28.770370370370358</v>
      </c>
      <c r="AT217" s="127">
        <v>1920</v>
      </c>
      <c r="AU217" s="128">
        <v>1.89</v>
      </c>
      <c r="AV217" s="129">
        <v>0.99</v>
      </c>
      <c r="AW217" s="126">
        <f t="shared" si="87"/>
        <v>52.380952380952387</v>
      </c>
      <c r="AX217" s="126">
        <f t="shared" si="88"/>
        <v>47.619047619047613</v>
      </c>
      <c r="AY217" s="64">
        <f t="shared" si="89"/>
        <v>55.569883527454266</v>
      </c>
      <c r="AZ217" s="97">
        <v>79.41</v>
      </c>
      <c r="BA217" s="68"/>
      <c r="BB217" s="68"/>
      <c r="BC217" s="68"/>
      <c r="BD217" s="68"/>
      <c r="BE217" s="15"/>
      <c r="BF217" s="5">
        <f t="shared" si="90"/>
        <v>13269</v>
      </c>
      <c r="BG217" s="41">
        <v>7340</v>
      </c>
      <c r="BH217" s="42">
        <v>0</v>
      </c>
      <c r="BI217" s="42"/>
      <c r="BJ217" s="42">
        <v>409</v>
      </c>
      <c r="BK217" s="42"/>
      <c r="BL217" s="42"/>
      <c r="BM217" s="15">
        <v>5520</v>
      </c>
    </row>
    <row r="218" spans="1:65" ht="17.25" outlineLevel="5" thickBot="1">
      <c r="A218" s="31">
        <f t="shared" si="76"/>
        <v>6</v>
      </c>
      <c r="B218" s="32">
        <f t="shared" si="75"/>
        <v>45107</v>
      </c>
      <c r="C218" s="51">
        <v>495410</v>
      </c>
      <c r="D218" s="64">
        <f t="shared" si="81"/>
        <v>35.299999999999997</v>
      </c>
      <c r="E218" s="12">
        <v>35</v>
      </c>
      <c r="F218" s="12">
        <v>35</v>
      </c>
      <c r="G218" s="12">
        <v>40</v>
      </c>
      <c r="H218" s="12">
        <v>33</v>
      </c>
      <c r="I218" s="12">
        <v>34</v>
      </c>
      <c r="J218" s="12">
        <v>34</v>
      </c>
      <c r="K218" s="12">
        <v>39</v>
      </c>
      <c r="L218" s="12">
        <v>32</v>
      </c>
      <c r="M218" s="74" t="str">
        <f t="shared" si="82"/>
        <v/>
      </c>
      <c r="N218" s="83"/>
      <c r="O218" s="83"/>
      <c r="P218" s="83"/>
      <c r="Q218" s="83"/>
      <c r="R218" s="83"/>
      <c r="S218" s="83"/>
      <c r="T218" s="83"/>
      <c r="U218" s="83"/>
      <c r="V218" s="5" t="str">
        <f t="shared" si="83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4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23.458823529411763</v>
      </c>
      <c r="AO218" s="41">
        <v>1700</v>
      </c>
      <c r="AP218" s="110" t="s">
        <v>103</v>
      </c>
      <c r="AQ218" s="111"/>
      <c r="AR218" s="126" t="str">
        <f t="shared" si="85"/>
        <v/>
      </c>
      <c r="AS218" s="126" t="str">
        <f t="shared" si="86"/>
        <v/>
      </c>
      <c r="AT218" s="127">
        <v>1900</v>
      </c>
      <c r="AU218" s="128">
        <v>1.9</v>
      </c>
      <c r="AV218" s="129"/>
      <c r="AW218" s="126">
        <f t="shared" si="87"/>
        <v>0</v>
      </c>
      <c r="AX218" s="126">
        <f t="shared" si="88"/>
        <v>100</v>
      </c>
      <c r="AY218" s="64" t="str">
        <f t="shared" si="89"/>
        <v/>
      </c>
      <c r="AZ218" s="97">
        <v>78.790000000000006</v>
      </c>
      <c r="BA218" s="68"/>
      <c r="BB218" s="68"/>
      <c r="BC218" s="68"/>
      <c r="BD218" s="68"/>
      <c r="BE218" s="15"/>
      <c r="BF218" s="5">
        <f t="shared" si="90"/>
        <v>13515</v>
      </c>
      <c r="BG218" s="41">
        <v>7330</v>
      </c>
      <c r="BH218" s="42">
        <v>0</v>
      </c>
      <c r="BI218" s="42"/>
      <c r="BJ218" s="42">
        <v>413</v>
      </c>
      <c r="BK218" s="42"/>
      <c r="BL218" s="42"/>
      <c r="BM218" s="15">
        <v>5772</v>
      </c>
    </row>
    <row r="219" spans="1:65" outlineLevel="4">
      <c r="A219" s="157" t="s">
        <v>40</v>
      </c>
      <c r="B219" s="158"/>
      <c r="C219" s="50">
        <f t="shared" ref="C219:BM219" si="91">SUBTOTAL(4,C189:C218)</f>
        <v>525192</v>
      </c>
      <c r="D219" s="60">
        <f t="shared" si="91"/>
        <v>37.299999999999997</v>
      </c>
      <c r="E219" s="28">
        <f t="shared" si="91"/>
        <v>36</v>
      </c>
      <c r="F219" s="28">
        <f t="shared" si="91"/>
        <v>36</v>
      </c>
      <c r="G219" s="28">
        <f t="shared" si="91"/>
        <v>43</v>
      </c>
      <c r="H219" s="28">
        <f t="shared" si="91"/>
        <v>36</v>
      </c>
      <c r="I219" s="28">
        <f t="shared" si="91"/>
        <v>35</v>
      </c>
      <c r="J219" s="28">
        <f t="shared" si="91"/>
        <v>35</v>
      </c>
      <c r="K219" s="28">
        <f t="shared" si="91"/>
        <v>42</v>
      </c>
      <c r="L219" s="28">
        <f t="shared" si="91"/>
        <v>35</v>
      </c>
      <c r="M219" s="71">
        <f t="shared" si="91"/>
        <v>7</v>
      </c>
      <c r="N219" s="82">
        <f t="shared" si="91"/>
        <v>7.04</v>
      </c>
      <c r="O219" s="82">
        <f t="shared" si="91"/>
        <v>7.02</v>
      </c>
      <c r="P219" s="82">
        <f t="shared" si="91"/>
        <v>7</v>
      </c>
      <c r="Q219" s="82">
        <f t="shared" si="91"/>
        <v>7.05</v>
      </c>
      <c r="R219" s="82">
        <f t="shared" si="91"/>
        <v>7</v>
      </c>
      <c r="S219" s="82">
        <f t="shared" si="91"/>
        <v>7.02</v>
      </c>
      <c r="T219" s="82">
        <f t="shared" si="91"/>
        <v>0</v>
      </c>
      <c r="U219" s="82">
        <f t="shared" si="91"/>
        <v>0</v>
      </c>
      <c r="V219" s="29">
        <f t="shared" si="91"/>
        <v>306.8</v>
      </c>
      <c r="W219" s="39">
        <f t="shared" si="91"/>
        <v>277.2</v>
      </c>
      <c r="X219" s="39">
        <f t="shared" si="91"/>
        <v>336.2</v>
      </c>
      <c r="Y219" s="39">
        <f t="shared" si="91"/>
        <v>245.8</v>
      </c>
      <c r="Z219" s="39">
        <f t="shared" si="91"/>
        <v>367.2</v>
      </c>
      <c r="AA219" s="39">
        <f t="shared" si="91"/>
        <v>319.39999999999998</v>
      </c>
      <c r="AB219" s="39">
        <f t="shared" si="91"/>
        <v>347.2</v>
      </c>
      <c r="AC219" s="39">
        <f t="shared" si="91"/>
        <v>0</v>
      </c>
      <c r="AD219" s="39">
        <f t="shared" si="91"/>
        <v>0</v>
      </c>
      <c r="AE219" s="29">
        <f t="shared" si="91"/>
        <v>3698.3</v>
      </c>
      <c r="AF219" s="39">
        <f t="shared" si="91"/>
        <v>4200</v>
      </c>
      <c r="AG219" s="39">
        <f t="shared" si="91"/>
        <v>3560</v>
      </c>
      <c r="AH219" s="39">
        <f t="shared" si="91"/>
        <v>3900</v>
      </c>
      <c r="AI219" s="39">
        <f t="shared" si="91"/>
        <v>3440</v>
      </c>
      <c r="AJ219" s="39">
        <f t="shared" si="91"/>
        <v>4160</v>
      </c>
      <c r="AK219" s="39">
        <f t="shared" si="91"/>
        <v>3980</v>
      </c>
      <c r="AL219" s="39">
        <f t="shared" si="91"/>
        <v>0</v>
      </c>
      <c r="AM219" s="39">
        <f t="shared" si="91"/>
        <v>0</v>
      </c>
      <c r="AN219" s="39">
        <f t="shared" si="91"/>
        <v>25.564102564102566</v>
      </c>
      <c r="AO219" s="39">
        <f t="shared" si="91"/>
        <v>2210</v>
      </c>
      <c r="AP219" s="104">
        <f t="shared" si="91"/>
        <v>2.9927751196172245</v>
      </c>
      <c r="AQ219" s="105">
        <f t="shared" si="91"/>
        <v>2.1370419083812182</v>
      </c>
      <c r="AR219" s="106">
        <f t="shared" si="91"/>
        <v>78.196153846153848</v>
      </c>
      <c r="AS219" s="106">
        <f t="shared" si="91"/>
        <v>28.770370370370358</v>
      </c>
      <c r="AT219" s="107">
        <f t="shared" si="91"/>
        <v>2470</v>
      </c>
      <c r="AU219" s="108">
        <f t="shared" si="91"/>
        <v>1.94</v>
      </c>
      <c r="AV219" s="109">
        <f t="shared" si="91"/>
        <v>1.1100000000000001</v>
      </c>
      <c r="AW219" s="106">
        <f t="shared" si="91"/>
        <v>61.111111111111114</v>
      </c>
      <c r="AX219" s="106">
        <f t="shared" si="91"/>
        <v>100</v>
      </c>
      <c r="AY219" s="60">
        <f t="shared" si="91"/>
        <v>56.207810587085682</v>
      </c>
      <c r="AZ219" s="96">
        <f t="shared" si="91"/>
        <v>79.64</v>
      </c>
      <c r="BA219" s="67">
        <f t="shared" si="91"/>
        <v>58.82</v>
      </c>
      <c r="BB219" s="67">
        <f t="shared" si="91"/>
        <v>30.56</v>
      </c>
      <c r="BC219" s="67">
        <f t="shared" si="91"/>
        <v>2.9999999999999997E-4</v>
      </c>
      <c r="BD219" s="67">
        <f t="shared" si="91"/>
        <v>0</v>
      </c>
      <c r="BE219" s="27">
        <f t="shared" si="91"/>
        <v>0</v>
      </c>
      <c r="BF219" s="29">
        <f t="shared" si="91"/>
        <v>20394</v>
      </c>
      <c r="BG219" s="39">
        <f t="shared" si="91"/>
        <v>11190</v>
      </c>
      <c r="BH219" s="40">
        <f t="shared" si="91"/>
        <v>0</v>
      </c>
      <c r="BI219" s="40">
        <f t="shared" si="91"/>
        <v>0</v>
      </c>
      <c r="BJ219" s="40">
        <f t="shared" si="91"/>
        <v>10484</v>
      </c>
      <c r="BK219" s="40">
        <f t="shared" si="91"/>
        <v>0</v>
      </c>
      <c r="BL219" s="40">
        <f t="shared" si="91"/>
        <v>0</v>
      </c>
      <c r="BM219" s="27">
        <f t="shared" si="91"/>
        <v>5772</v>
      </c>
    </row>
    <row r="220" spans="1:65" outlineLevel="3">
      <c r="A220" s="187" t="s">
        <v>29</v>
      </c>
      <c r="B220" s="188"/>
      <c r="C220" s="51">
        <f t="shared" ref="C220:BM220" si="92">SUBTOTAL(5,C189:C218)</f>
        <v>342990</v>
      </c>
      <c r="D220" s="61">
        <f t="shared" si="92"/>
        <v>33.299999999999997</v>
      </c>
      <c r="E220" s="12">
        <f t="shared" si="92"/>
        <v>33</v>
      </c>
      <c r="F220" s="12">
        <f t="shared" si="92"/>
        <v>32</v>
      </c>
      <c r="G220" s="12">
        <f t="shared" si="92"/>
        <v>37</v>
      </c>
      <c r="H220" s="12">
        <f t="shared" si="92"/>
        <v>32</v>
      </c>
      <c r="I220" s="12">
        <f t="shared" si="92"/>
        <v>32</v>
      </c>
      <c r="J220" s="12">
        <f t="shared" si="92"/>
        <v>31</v>
      </c>
      <c r="K220" s="12">
        <f t="shared" si="92"/>
        <v>36</v>
      </c>
      <c r="L220" s="12">
        <f t="shared" si="92"/>
        <v>31</v>
      </c>
      <c r="M220" s="72">
        <f t="shared" si="92"/>
        <v>6.9</v>
      </c>
      <c r="N220" s="83">
        <f t="shared" si="92"/>
        <v>6.89</v>
      </c>
      <c r="O220" s="83">
        <f t="shared" si="92"/>
        <v>6.85</v>
      </c>
      <c r="P220" s="83">
        <f t="shared" si="92"/>
        <v>6.84</v>
      </c>
      <c r="Q220" s="83">
        <f t="shared" si="92"/>
        <v>6.9</v>
      </c>
      <c r="R220" s="83">
        <f t="shared" si="92"/>
        <v>6.92</v>
      </c>
      <c r="S220" s="83">
        <f t="shared" si="92"/>
        <v>6.95</v>
      </c>
      <c r="T220" s="83">
        <f t="shared" si="92"/>
        <v>0</v>
      </c>
      <c r="U220" s="83">
        <f t="shared" si="92"/>
        <v>0</v>
      </c>
      <c r="V220" s="6">
        <f t="shared" si="92"/>
        <v>187.4</v>
      </c>
      <c r="W220" s="41">
        <f t="shared" si="92"/>
        <v>129.30000000000001</v>
      </c>
      <c r="X220" s="41">
        <f t="shared" si="92"/>
        <v>183.4</v>
      </c>
      <c r="Y220" s="41">
        <f t="shared" si="92"/>
        <v>140.80000000000001</v>
      </c>
      <c r="Z220" s="41">
        <f t="shared" si="92"/>
        <v>232.1</v>
      </c>
      <c r="AA220" s="41">
        <f t="shared" si="92"/>
        <v>152.9</v>
      </c>
      <c r="AB220" s="41">
        <f t="shared" si="92"/>
        <v>145.5</v>
      </c>
      <c r="AC220" s="41">
        <f t="shared" si="92"/>
        <v>0</v>
      </c>
      <c r="AD220" s="41">
        <f t="shared" si="92"/>
        <v>0</v>
      </c>
      <c r="AE220" s="6">
        <f t="shared" si="92"/>
        <v>3291.7</v>
      </c>
      <c r="AF220" s="41">
        <f t="shared" si="92"/>
        <v>3310</v>
      </c>
      <c r="AG220" s="41">
        <f t="shared" si="92"/>
        <v>2910</v>
      </c>
      <c r="AH220" s="41">
        <f t="shared" si="92"/>
        <v>2500</v>
      </c>
      <c r="AI220" s="41">
        <f t="shared" si="92"/>
        <v>3110</v>
      </c>
      <c r="AJ220" s="41">
        <f t="shared" si="92"/>
        <v>3270</v>
      </c>
      <c r="AK220" s="41">
        <f t="shared" si="92"/>
        <v>3420</v>
      </c>
      <c r="AL220" s="41">
        <f t="shared" si="92"/>
        <v>0</v>
      </c>
      <c r="AM220" s="41">
        <f t="shared" si="92"/>
        <v>0</v>
      </c>
      <c r="AN220" s="41">
        <f t="shared" si="92"/>
        <v>18.04524886877828</v>
      </c>
      <c r="AO220" s="41">
        <f t="shared" si="92"/>
        <v>1560</v>
      </c>
      <c r="AP220" s="110">
        <f t="shared" si="92"/>
        <v>2.0254418604651163</v>
      </c>
      <c r="AQ220" s="111">
        <f t="shared" si="92"/>
        <v>1.4720790123456795</v>
      </c>
      <c r="AR220" s="112">
        <f t="shared" si="92"/>
        <v>71.229629629629642</v>
      </c>
      <c r="AS220" s="112">
        <f t="shared" si="92"/>
        <v>21.803846153846152</v>
      </c>
      <c r="AT220" s="113">
        <f t="shared" si="92"/>
        <v>1890</v>
      </c>
      <c r="AU220" s="114">
        <f t="shared" si="92"/>
        <v>1.76</v>
      </c>
      <c r="AV220" s="115">
        <f t="shared" si="92"/>
        <v>0.99</v>
      </c>
      <c r="AW220" s="112">
        <f t="shared" si="92"/>
        <v>0</v>
      </c>
      <c r="AX220" s="112">
        <f t="shared" si="92"/>
        <v>38.888888888888886</v>
      </c>
      <c r="AY220" s="61">
        <f t="shared" si="92"/>
        <v>43.501136351119676</v>
      </c>
      <c r="AZ220" s="97">
        <f t="shared" si="92"/>
        <v>76.099999999999994</v>
      </c>
      <c r="BA220" s="68">
        <f t="shared" si="92"/>
        <v>58.82</v>
      </c>
      <c r="BB220" s="68">
        <f t="shared" si="92"/>
        <v>30.56</v>
      </c>
      <c r="BC220" s="68">
        <f t="shared" si="92"/>
        <v>2.9999999999999997E-4</v>
      </c>
      <c r="BD220" s="68">
        <f t="shared" si="92"/>
        <v>0</v>
      </c>
      <c r="BE220" s="15">
        <f t="shared" si="92"/>
        <v>0</v>
      </c>
      <c r="BF220" s="6">
        <f t="shared" si="92"/>
        <v>8747</v>
      </c>
      <c r="BG220" s="41">
        <f t="shared" si="92"/>
        <v>0</v>
      </c>
      <c r="BH220" s="42">
        <f t="shared" si="92"/>
        <v>0</v>
      </c>
      <c r="BI220" s="42">
        <f t="shared" si="92"/>
        <v>0</v>
      </c>
      <c r="BJ220" s="42">
        <f t="shared" si="92"/>
        <v>409</v>
      </c>
      <c r="BK220" s="42">
        <f t="shared" si="92"/>
        <v>0</v>
      </c>
      <c r="BL220" s="42">
        <f t="shared" si="92"/>
        <v>0</v>
      </c>
      <c r="BM220" s="15">
        <f t="shared" si="92"/>
        <v>630</v>
      </c>
    </row>
    <row r="221" spans="1:65" outlineLevel="2">
      <c r="A221" s="187" t="s">
        <v>18</v>
      </c>
      <c r="B221" s="188"/>
      <c r="C221" s="51">
        <f>IFERROR(SUBTOTAL(1,C189:C218),"")</f>
        <v>413761.66666666669</v>
      </c>
      <c r="D221" s="61">
        <f t="shared" ref="D221:BM221" si="93">IFERROR(SUBTOTAL(1,D189:D218),"")</f>
        <v>35.29666666666666</v>
      </c>
      <c r="E221" s="12">
        <f t="shared" si="93"/>
        <v>35.166666666666664</v>
      </c>
      <c r="F221" s="12">
        <f t="shared" si="93"/>
        <v>34.133333333333333</v>
      </c>
      <c r="G221" s="12">
        <f t="shared" si="93"/>
        <v>40.200000000000003</v>
      </c>
      <c r="H221" s="12">
        <f t="shared" si="93"/>
        <v>33.6</v>
      </c>
      <c r="I221" s="12">
        <f t="shared" si="93"/>
        <v>34.166666666666664</v>
      </c>
      <c r="J221" s="12">
        <f t="shared" si="93"/>
        <v>33.133333333333333</v>
      </c>
      <c r="K221" s="12">
        <f t="shared" si="93"/>
        <v>39.200000000000003</v>
      </c>
      <c r="L221" s="12">
        <f t="shared" si="93"/>
        <v>32.6</v>
      </c>
      <c r="M221" s="72">
        <f t="shared" si="93"/>
        <v>6.9799999999999995</v>
      </c>
      <c r="N221" s="83">
        <f t="shared" si="93"/>
        <v>6.9719999999999995</v>
      </c>
      <c r="O221" s="83">
        <f t="shared" si="93"/>
        <v>6.919999999999999</v>
      </c>
      <c r="P221" s="83">
        <f t="shared" si="93"/>
        <v>6.9340000000000002</v>
      </c>
      <c r="Q221" s="83">
        <f t="shared" si="93"/>
        <v>6.9820000000000011</v>
      </c>
      <c r="R221" s="83">
        <f t="shared" si="93"/>
        <v>6.9719999999999995</v>
      </c>
      <c r="S221" s="83">
        <f t="shared" si="93"/>
        <v>7.0060000000000002</v>
      </c>
      <c r="T221" s="83" t="str">
        <f t="shared" si="93"/>
        <v/>
      </c>
      <c r="U221" s="83" t="str">
        <f t="shared" si="93"/>
        <v/>
      </c>
      <c r="V221" s="6">
        <f t="shared" si="93"/>
        <v>246</v>
      </c>
      <c r="W221" s="41">
        <f t="shared" si="93"/>
        <v>215.1</v>
      </c>
      <c r="X221" s="41">
        <f t="shared" si="93"/>
        <v>251.58</v>
      </c>
      <c r="Y221" s="41">
        <f t="shared" si="93"/>
        <v>211.2</v>
      </c>
      <c r="Z221" s="41">
        <f t="shared" si="93"/>
        <v>279.62</v>
      </c>
      <c r="AA221" s="41">
        <f t="shared" si="93"/>
        <v>250.96000000000004</v>
      </c>
      <c r="AB221" s="41">
        <f t="shared" si="93"/>
        <v>267.32</v>
      </c>
      <c r="AC221" s="41" t="str">
        <f t="shared" si="93"/>
        <v/>
      </c>
      <c r="AD221" s="41" t="str">
        <f t="shared" si="93"/>
        <v/>
      </c>
      <c r="AE221" s="6">
        <f t="shared" si="93"/>
        <v>3495.66</v>
      </c>
      <c r="AF221" s="41">
        <f t="shared" si="93"/>
        <v>3718</v>
      </c>
      <c r="AG221" s="41">
        <f t="shared" si="93"/>
        <v>3344</v>
      </c>
      <c r="AH221" s="41">
        <f t="shared" si="93"/>
        <v>3278</v>
      </c>
      <c r="AI221" s="41">
        <f t="shared" si="93"/>
        <v>3296</v>
      </c>
      <c r="AJ221" s="41">
        <f t="shared" si="93"/>
        <v>3676</v>
      </c>
      <c r="AK221" s="41">
        <f t="shared" si="93"/>
        <v>3662</v>
      </c>
      <c r="AL221" s="41" t="str">
        <f t="shared" si="93"/>
        <v/>
      </c>
      <c r="AM221" s="41" t="str">
        <f t="shared" si="93"/>
        <v/>
      </c>
      <c r="AN221" s="41">
        <f t="shared" si="93"/>
        <v>20.673924011081578</v>
      </c>
      <c r="AO221" s="41">
        <f t="shared" si="93"/>
        <v>1952.8333333333333</v>
      </c>
      <c r="AP221" s="110">
        <f t="shared" si="93"/>
        <v>2.4698592079822803</v>
      </c>
      <c r="AQ221" s="111">
        <f t="shared" si="93"/>
        <v>1.8154912296825132</v>
      </c>
      <c r="AR221" s="112">
        <f t="shared" si="93"/>
        <v>73.585859026507748</v>
      </c>
      <c r="AS221" s="112">
        <f t="shared" si="93"/>
        <v>26.414140973492248</v>
      </c>
      <c r="AT221" s="113">
        <f t="shared" si="93"/>
        <v>2246.6666666666665</v>
      </c>
      <c r="AU221" s="114">
        <f t="shared" si="93"/>
        <v>1.8666666666666669</v>
      </c>
      <c r="AV221" s="115">
        <f t="shared" si="93"/>
        <v>1.05</v>
      </c>
      <c r="AW221" s="112">
        <f t="shared" si="93"/>
        <v>47.117882266415499</v>
      </c>
      <c r="AX221" s="112">
        <f t="shared" si="93"/>
        <v>52.882117733584515</v>
      </c>
      <c r="AY221" s="61">
        <f t="shared" si="93"/>
        <v>53.244333027449969</v>
      </c>
      <c r="AZ221" s="97">
        <f t="shared" si="93"/>
        <v>78.550476190476203</v>
      </c>
      <c r="BA221" s="68">
        <f t="shared" si="93"/>
        <v>58.82</v>
      </c>
      <c r="BB221" s="68">
        <f t="shared" si="93"/>
        <v>30.56</v>
      </c>
      <c r="BC221" s="68">
        <f t="shared" si="93"/>
        <v>2.9999999999999997E-4</v>
      </c>
      <c r="BD221" s="68" t="str">
        <f t="shared" si="93"/>
        <v/>
      </c>
      <c r="BE221" s="15" t="str">
        <f>IFERROR(SUBTOTAL(1,BE189:BE218),"")</f>
        <v/>
      </c>
      <c r="BF221" s="6">
        <f t="shared" si="93"/>
        <v>15710.2</v>
      </c>
      <c r="BG221" s="41">
        <f t="shared" si="93"/>
        <v>6134.333333333333</v>
      </c>
      <c r="BH221" s="42">
        <f t="shared" si="93"/>
        <v>0</v>
      </c>
      <c r="BI221" s="42" t="str">
        <f t="shared" si="93"/>
        <v/>
      </c>
      <c r="BJ221" s="42">
        <f t="shared" si="93"/>
        <v>4849.4666666666662</v>
      </c>
      <c r="BK221" s="42" t="str">
        <f t="shared" si="93"/>
        <v/>
      </c>
      <c r="BL221" s="42" t="str">
        <f t="shared" si="93"/>
        <v/>
      </c>
      <c r="BM221" s="15">
        <f t="shared" si="93"/>
        <v>4726.3999999999996</v>
      </c>
    </row>
    <row r="222" spans="1:65" ht="17.25" outlineLevel="1" thickBot="1">
      <c r="A222" s="189" t="s">
        <v>55</v>
      </c>
      <c r="B222" s="190"/>
      <c r="C222" s="52">
        <f>SUBTOTAL(9,C189:C218)</f>
        <v>12412850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58585</v>
      </c>
      <c r="AP222" s="116"/>
      <c r="AQ222" s="117"/>
      <c r="AR222" s="118"/>
      <c r="AS222" s="118"/>
      <c r="AT222" s="119">
        <f>SUBTOTAL(9,AT189:AT218)</f>
        <v>67400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4">SUBTOTAL(9,BF189:BF218)</f>
        <v>471306</v>
      </c>
      <c r="BG222" s="43">
        <f t="shared" si="94"/>
        <v>184030</v>
      </c>
      <c r="BH222" s="44">
        <f t="shared" si="94"/>
        <v>0</v>
      </c>
      <c r="BI222" s="44">
        <f t="shared" si="94"/>
        <v>0</v>
      </c>
      <c r="BJ222" s="44">
        <f t="shared" si="94"/>
        <v>145484</v>
      </c>
      <c r="BK222" s="44">
        <f t="shared" si="94"/>
        <v>0</v>
      </c>
      <c r="BL222" s="44">
        <f t="shared" si="94"/>
        <v>0</v>
      </c>
      <c r="BM222" s="16">
        <f t="shared" si="94"/>
        <v>141792</v>
      </c>
    </row>
    <row r="223" spans="1:65" outlineLevel="5">
      <c r="A223" s="21">
        <f t="shared" si="76"/>
        <v>7</v>
      </c>
      <c r="B223" s="33">
        <f>B218+1</f>
        <v>45108</v>
      </c>
      <c r="C223" s="51">
        <v>485330</v>
      </c>
      <c r="D223" s="64">
        <f t="shared" ref="D223:D253" si="95">IFERROR(ROUND(AVERAGE(E223:L223),1),"")</f>
        <v>35.5</v>
      </c>
      <c r="E223" s="12">
        <v>35</v>
      </c>
      <c r="F223" s="12">
        <v>35</v>
      </c>
      <c r="G223" s="12">
        <v>41</v>
      </c>
      <c r="H223" s="12">
        <v>33</v>
      </c>
      <c r="I223" s="12">
        <v>34</v>
      </c>
      <c r="J223" s="12">
        <v>34</v>
      </c>
      <c r="K223" s="12">
        <v>40</v>
      </c>
      <c r="L223" s="12">
        <v>32</v>
      </c>
      <c r="M223" s="74" t="str">
        <f t="shared" ref="M223:M253" si="96">IFERROR(ROUND(AVERAGE(N223:U223),1),"")</f>
        <v/>
      </c>
      <c r="N223" s="83"/>
      <c r="O223" s="83"/>
      <c r="P223" s="83"/>
      <c r="Q223" s="83"/>
      <c r="R223" s="83"/>
      <c r="S223" s="83"/>
      <c r="T223" s="83"/>
      <c r="U223" s="83"/>
      <c r="V223" s="5" t="str">
        <f t="shared" ref="V223:V253" si="97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8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24.024096385542169</v>
      </c>
      <c r="AO223" s="41">
        <v>1660</v>
      </c>
      <c r="AP223" s="110" t="s">
        <v>103</v>
      </c>
      <c r="AQ223" s="111"/>
      <c r="AR223" s="126" t="str">
        <f t="shared" ref="AR223:AR253" si="99">IFERROR(AQ223/AP223*100,"")</f>
        <v/>
      </c>
      <c r="AS223" s="126" t="str">
        <f t="shared" ref="AS223:AS253" si="100">IFERROR(100-AR223,"")</f>
        <v/>
      </c>
      <c r="AT223" s="127">
        <v>1910</v>
      </c>
      <c r="AU223" s="128"/>
      <c r="AV223" s="129"/>
      <c r="AW223" s="126" t="str">
        <f t="shared" ref="AW223:AW253" si="101">IFERROR(AV223/AU223*100,"")</f>
        <v/>
      </c>
      <c r="AX223" s="126" t="str">
        <f t="shared" ref="AX223:AX253" si="102">IFERROR(100-AW223,"")</f>
        <v/>
      </c>
      <c r="AY223" s="64" t="str">
        <f t="shared" ref="AY223:AY253" si="103">IFERROR((1-((AW223*AS223)/(AX223*AR223)))*100,"")</f>
        <v/>
      </c>
      <c r="AZ223" s="97"/>
      <c r="BA223" s="68"/>
      <c r="BB223" s="68"/>
      <c r="BC223" s="68"/>
      <c r="BD223" s="68"/>
      <c r="BE223" s="15"/>
      <c r="BF223" s="5">
        <f t="shared" ref="BF223:BF253" si="104">IF(SUM(BG223:BM223)=0,"",SUM(BG223:BM223))</f>
        <v>12882</v>
      </c>
      <c r="BG223" s="41">
        <v>7350</v>
      </c>
      <c r="BH223" s="42">
        <v>0</v>
      </c>
      <c r="BI223" s="42"/>
      <c r="BJ223" s="42">
        <v>432</v>
      </c>
      <c r="BK223" s="42"/>
      <c r="BL223" s="42"/>
      <c r="BM223" s="15">
        <v>5100</v>
      </c>
    </row>
    <row r="224" spans="1:65" outlineLevel="5">
      <c r="A224" s="22">
        <f t="shared" si="76"/>
        <v>7</v>
      </c>
      <c r="B224" s="9">
        <f t="shared" ref="B224:B287" si="105">B223+1</f>
        <v>45109</v>
      </c>
      <c r="C224" s="51">
        <v>436053</v>
      </c>
      <c r="D224" s="64">
        <f t="shared" si="95"/>
        <v>35.5</v>
      </c>
      <c r="E224" s="12">
        <v>35</v>
      </c>
      <c r="F224" s="12">
        <v>35</v>
      </c>
      <c r="G224" s="12">
        <v>41</v>
      </c>
      <c r="H224" s="12">
        <v>33</v>
      </c>
      <c r="I224" s="12">
        <v>34</v>
      </c>
      <c r="J224" s="12">
        <v>34</v>
      </c>
      <c r="K224" s="12">
        <v>40</v>
      </c>
      <c r="L224" s="12">
        <v>32</v>
      </c>
      <c r="M224" s="74" t="str">
        <f t="shared" si="96"/>
        <v/>
      </c>
      <c r="N224" s="83"/>
      <c r="O224" s="83"/>
      <c r="P224" s="83"/>
      <c r="Q224" s="83"/>
      <c r="R224" s="83"/>
      <c r="S224" s="83"/>
      <c r="T224" s="83"/>
      <c r="U224" s="83"/>
      <c r="V224" s="5" t="str">
        <f t="shared" si="97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8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24.317073170731707</v>
      </c>
      <c r="AO224" s="41">
        <v>1640</v>
      </c>
      <c r="AP224" s="110" t="s">
        <v>103</v>
      </c>
      <c r="AQ224" s="111"/>
      <c r="AR224" s="126" t="str">
        <f t="shared" si="99"/>
        <v/>
      </c>
      <c r="AS224" s="126" t="str">
        <f t="shared" si="100"/>
        <v/>
      </c>
      <c r="AT224" s="127">
        <v>1910</v>
      </c>
      <c r="AU224" s="128"/>
      <c r="AV224" s="129"/>
      <c r="AW224" s="126" t="str">
        <f t="shared" si="101"/>
        <v/>
      </c>
      <c r="AX224" s="126" t="str">
        <f t="shared" si="102"/>
        <v/>
      </c>
      <c r="AY224" s="64" t="str">
        <f t="shared" si="103"/>
        <v/>
      </c>
      <c r="AZ224" s="97"/>
      <c r="BA224" s="68"/>
      <c r="BB224" s="68"/>
      <c r="BC224" s="68"/>
      <c r="BD224" s="68"/>
      <c r="BE224" s="15"/>
      <c r="BF224" s="5">
        <f t="shared" si="104"/>
        <v>10998</v>
      </c>
      <c r="BG224" s="41">
        <v>5900</v>
      </c>
      <c r="BH224" s="42">
        <v>0</v>
      </c>
      <c r="BI224" s="42"/>
      <c r="BJ224" s="42">
        <v>438</v>
      </c>
      <c r="BK224" s="42"/>
      <c r="BL224" s="42"/>
      <c r="BM224" s="15">
        <v>4660</v>
      </c>
    </row>
    <row r="225" spans="1:65" outlineLevel="5">
      <c r="A225" s="22">
        <f t="shared" si="76"/>
        <v>7</v>
      </c>
      <c r="B225" s="9">
        <f t="shared" si="105"/>
        <v>45110</v>
      </c>
      <c r="C225" s="51">
        <v>421928</v>
      </c>
      <c r="D225" s="64">
        <f t="shared" si="95"/>
        <v>35.5</v>
      </c>
      <c r="E225" s="12">
        <v>35</v>
      </c>
      <c r="F225" s="12">
        <v>35</v>
      </c>
      <c r="G225" s="12">
        <v>41</v>
      </c>
      <c r="H225" s="12">
        <v>33</v>
      </c>
      <c r="I225" s="12">
        <v>34</v>
      </c>
      <c r="J225" s="12">
        <v>34</v>
      </c>
      <c r="K225" s="12">
        <v>40</v>
      </c>
      <c r="L225" s="12">
        <v>32</v>
      </c>
      <c r="M225" s="74" t="str">
        <f t="shared" si="96"/>
        <v/>
      </c>
      <c r="N225" s="83"/>
      <c r="O225" s="83"/>
      <c r="P225" s="83"/>
      <c r="Q225" s="83"/>
      <c r="R225" s="83"/>
      <c r="S225" s="83"/>
      <c r="T225" s="83"/>
      <c r="U225" s="83"/>
      <c r="V225" s="5" t="str">
        <f t="shared" si="97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8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23.052023121387283</v>
      </c>
      <c r="AO225" s="41">
        <v>1730</v>
      </c>
      <c r="AP225" s="110" t="s">
        <v>103</v>
      </c>
      <c r="AQ225" s="111"/>
      <c r="AR225" s="126" t="str">
        <f t="shared" si="99"/>
        <v/>
      </c>
      <c r="AS225" s="126" t="str">
        <f t="shared" si="100"/>
        <v/>
      </c>
      <c r="AT225" s="127">
        <v>1390</v>
      </c>
      <c r="AU225" s="128"/>
      <c r="AV225" s="129"/>
      <c r="AW225" s="126" t="str">
        <f t="shared" si="101"/>
        <v/>
      </c>
      <c r="AX225" s="126" t="str">
        <f t="shared" si="102"/>
        <v/>
      </c>
      <c r="AY225" s="64" t="str">
        <f t="shared" si="103"/>
        <v/>
      </c>
      <c r="AZ225" s="97">
        <v>77.400000000000006</v>
      </c>
      <c r="BA225" s="68"/>
      <c r="BB225" s="68"/>
      <c r="BC225" s="68"/>
      <c r="BD225" s="68"/>
      <c r="BE225" s="15"/>
      <c r="BF225" s="5">
        <f t="shared" si="104"/>
        <v>13433</v>
      </c>
      <c r="BG225" s="41">
        <v>7370</v>
      </c>
      <c r="BH225" s="42">
        <v>0</v>
      </c>
      <c r="BI225" s="42"/>
      <c r="BJ225" s="42">
        <v>433</v>
      </c>
      <c r="BK225" s="42"/>
      <c r="BL225" s="42"/>
      <c r="BM225" s="15">
        <v>5630</v>
      </c>
    </row>
    <row r="226" spans="1:65" outlineLevel="5">
      <c r="A226" s="22">
        <f t="shared" si="76"/>
        <v>7</v>
      </c>
      <c r="B226" s="9">
        <f t="shared" si="105"/>
        <v>45111</v>
      </c>
      <c r="C226" s="51">
        <v>430555</v>
      </c>
      <c r="D226" s="64">
        <f t="shared" si="95"/>
        <v>35.799999999999997</v>
      </c>
      <c r="E226" s="12">
        <v>36</v>
      </c>
      <c r="F226" s="12">
        <v>35</v>
      </c>
      <c r="G226" s="12">
        <v>41</v>
      </c>
      <c r="H226" s="12">
        <v>33</v>
      </c>
      <c r="I226" s="12">
        <v>35</v>
      </c>
      <c r="J226" s="12">
        <v>34</v>
      </c>
      <c r="K226" s="12">
        <v>40</v>
      </c>
      <c r="L226" s="12">
        <v>32</v>
      </c>
      <c r="M226" s="74" t="str">
        <f t="shared" si="96"/>
        <v/>
      </c>
      <c r="N226" s="83"/>
      <c r="O226" s="83"/>
      <c r="P226" s="83"/>
      <c r="Q226" s="83"/>
      <c r="R226" s="83"/>
      <c r="S226" s="83"/>
      <c r="T226" s="83"/>
      <c r="U226" s="83"/>
      <c r="V226" s="5" t="str">
        <f t="shared" si="97"/>
        <v/>
      </c>
      <c r="W226" s="41"/>
      <c r="X226" s="41"/>
      <c r="Y226" s="41"/>
      <c r="Z226" s="41"/>
      <c r="AA226" s="41"/>
      <c r="AB226" s="41"/>
      <c r="AC226" s="41"/>
      <c r="AD226" s="41"/>
      <c r="AE226" s="5" t="str">
        <f t="shared" si="98"/>
        <v/>
      </c>
      <c r="AF226" s="41"/>
      <c r="AG226" s="41"/>
      <c r="AH226" s="41"/>
      <c r="AI226" s="41"/>
      <c r="AJ226" s="41"/>
      <c r="AK226" s="41"/>
      <c r="AL226" s="41"/>
      <c r="AM226" s="41"/>
      <c r="AN226" s="41">
        <v>22.531073446327685</v>
      </c>
      <c r="AO226" s="41">
        <v>1770</v>
      </c>
      <c r="AP226" s="110" t="s">
        <v>103</v>
      </c>
      <c r="AQ226" s="111"/>
      <c r="AR226" s="126" t="str">
        <f t="shared" si="99"/>
        <v/>
      </c>
      <c r="AS226" s="126" t="str">
        <f t="shared" si="100"/>
        <v/>
      </c>
      <c r="AT226" s="127">
        <v>1390</v>
      </c>
      <c r="AU226" s="128"/>
      <c r="AV226" s="129"/>
      <c r="AW226" s="126" t="str">
        <f t="shared" si="101"/>
        <v/>
      </c>
      <c r="AX226" s="126" t="str">
        <f t="shared" si="102"/>
        <v/>
      </c>
      <c r="AY226" s="64" t="str">
        <f t="shared" si="103"/>
        <v/>
      </c>
      <c r="AZ226" s="97">
        <v>78.05</v>
      </c>
      <c r="BA226" s="68"/>
      <c r="BB226" s="68"/>
      <c r="BC226" s="68"/>
      <c r="BD226" s="68"/>
      <c r="BE226" s="15"/>
      <c r="BF226" s="5">
        <f t="shared" si="104"/>
        <v>12880</v>
      </c>
      <c r="BG226" s="41">
        <v>7350</v>
      </c>
      <c r="BH226" s="42">
        <v>0</v>
      </c>
      <c r="BI226" s="42"/>
      <c r="BJ226" s="42">
        <v>420</v>
      </c>
      <c r="BK226" s="42"/>
      <c r="BL226" s="42"/>
      <c r="BM226" s="15">
        <v>5110</v>
      </c>
    </row>
    <row r="227" spans="1:65" outlineLevel="5">
      <c r="A227" s="22">
        <f t="shared" si="76"/>
        <v>7</v>
      </c>
      <c r="B227" s="9">
        <f t="shared" si="105"/>
        <v>45112</v>
      </c>
      <c r="C227" s="51">
        <v>537781</v>
      </c>
      <c r="D227" s="64">
        <f t="shared" si="95"/>
        <v>35.5</v>
      </c>
      <c r="E227" s="12">
        <v>35</v>
      </c>
      <c r="F227" s="12">
        <v>35</v>
      </c>
      <c r="G227" s="12">
        <v>41</v>
      </c>
      <c r="H227" s="12">
        <v>33</v>
      </c>
      <c r="I227" s="12">
        <v>34</v>
      </c>
      <c r="J227" s="12">
        <v>34</v>
      </c>
      <c r="K227" s="12">
        <v>40</v>
      </c>
      <c r="L227" s="12">
        <v>32</v>
      </c>
      <c r="M227" s="74" t="str">
        <f t="shared" si="96"/>
        <v/>
      </c>
      <c r="N227" s="83"/>
      <c r="O227" s="83"/>
      <c r="P227" s="83"/>
      <c r="Q227" s="83"/>
      <c r="R227" s="83"/>
      <c r="S227" s="83"/>
      <c r="T227" s="83"/>
      <c r="U227" s="83"/>
      <c r="V227" s="5" t="str">
        <f t="shared" si="97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8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22.279329608938546</v>
      </c>
      <c r="AO227" s="41">
        <v>1790</v>
      </c>
      <c r="AP227" s="110" t="s">
        <v>103</v>
      </c>
      <c r="AQ227" s="111"/>
      <c r="AR227" s="126" t="str">
        <f t="shared" si="99"/>
        <v/>
      </c>
      <c r="AS227" s="126" t="str">
        <f t="shared" si="100"/>
        <v/>
      </c>
      <c r="AT227" s="127">
        <v>1920</v>
      </c>
      <c r="AU227" s="128"/>
      <c r="AV227" s="129"/>
      <c r="AW227" s="126" t="str">
        <f t="shared" si="101"/>
        <v/>
      </c>
      <c r="AX227" s="126" t="str">
        <f t="shared" si="102"/>
        <v/>
      </c>
      <c r="AY227" s="64" t="str">
        <f t="shared" si="103"/>
        <v/>
      </c>
      <c r="AZ227" s="97">
        <v>78.92</v>
      </c>
      <c r="BA227" s="68"/>
      <c r="BB227" s="68"/>
      <c r="BC227" s="68"/>
      <c r="BD227" s="68"/>
      <c r="BE227" s="15"/>
      <c r="BF227" s="5">
        <f t="shared" si="104"/>
        <v>13623</v>
      </c>
      <c r="BG227" s="41">
        <v>7400</v>
      </c>
      <c r="BH227" s="42">
        <v>0</v>
      </c>
      <c r="BI227" s="42"/>
      <c r="BJ227" s="42">
        <v>953</v>
      </c>
      <c r="BK227" s="42"/>
      <c r="BL227" s="42"/>
      <c r="BM227" s="15">
        <v>5270</v>
      </c>
    </row>
    <row r="228" spans="1:65" outlineLevel="5">
      <c r="A228" s="22">
        <f t="shared" si="76"/>
        <v>7</v>
      </c>
      <c r="B228" s="9">
        <f t="shared" si="105"/>
        <v>45113</v>
      </c>
      <c r="C228" s="51">
        <v>513072</v>
      </c>
      <c r="D228" s="64">
        <f t="shared" si="95"/>
        <v>36</v>
      </c>
      <c r="E228" s="12">
        <v>36</v>
      </c>
      <c r="F228" s="12">
        <v>35</v>
      </c>
      <c r="G228" s="12">
        <v>42</v>
      </c>
      <c r="H228" s="12">
        <v>33</v>
      </c>
      <c r="I228" s="12">
        <v>35</v>
      </c>
      <c r="J228" s="12">
        <v>34</v>
      </c>
      <c r="K228" s="12">
        <v>41</v>
      </c>
      <c r="L228" s="12">
        <v>32</v>
      </c>
      <c r="M228" s="74">
        <f t="shared" si="96"/>
        <v>7</v>
      </c>
      <c r="N228" s="83">
        <v>6.97</v>
      </c>
      <c r="O228" s="83">
        <v>6.95</v>
      </c>
      <c r="P228" s="83">
        <v>6.92</v>
      </c>
      <c r="Q228" s="83">
        <v>7.06</v>
      </c>
      <c r="R228" s="83">
        <v>7.02</v>
      </c>
      <c r="S228" s="83">
        <v>7</v>
      </c>
      <c r="T228" s="83"/>
      <c r="U228" s="83"/>
      <c r="V228" s="5">
        <f t="shared" si="97"/>
        <v>127.1</v>
      </c>
      <c r="W228" s="41">
        <v>69.5</v>
      </c>
      <c r="X228" s="41">
        <v>55.5</v>
      </c>
      <c r="Y228" s="41">
        <v>264.60000000000002</v>
      </c>
      <c r="Z228" s="41">
        <v>116.5</v>
      </c>
      <c r="AA228" s="41">
        <v>164</v>
      </c>
      <c r="AB228" s="41">
        <v>92.3</v>
      </c>
      <c r="AC228" s="41"/>
      <c r="AD228" s="41"/>
      <c r="AE228" s="5">
        <f t="shared" si="98"/>
        <v>3931.7</v>
      </c>
      <c r="AF228" s="41">
        <v>4390</v>
      </c>
      <c r="AG228" s="41">
        <v>4000</v>
      </c>
      <c r="AH228" s="41">
        <v>3930</v>
      </c>
      <c r="AI228" s="41">
        <v>3640</v>
      </c>
      <c r="AJ228" s="41">
        <v>3700</v>
      </c>
      <c r="AK228" s="41">
        <v>3930</v>
      </c>
      <c r="AL228" s="41"/>
      <c r="AM228" s="41"/>
      <c r="AN228" s="41">
        <v>24.317073170731707</v>
      </c>
      <c r="AO228" s="41">
        <v>1640</v>
      </c>
      <c r="AP228" s="110">
        <v>2.5723170731707312</v>
      </c>
      <c r="AQ228" s="111">
        <v>1.9437306157049372</v>
      </c>
      <c r="AR228" s="126">
        <f t="shared" si="99"/>
        <v>75.563414634146341</v>
      </c>
      <c r="AS228" s="126">
        <f t="shared" si="100"/>
        <v>24.436585365853659</v>
      </c>
      <c r="AT228" s="127">
        <v>1840</v>
      </c>
      <c r="AU228" s="128">
        <v>1.69</v>
      </c>
      <c r="AV228" s="129">
        <v>1.04</v>
      </c>
      <c r="AW228" s="126">
        <f t="shared" si="101"/>
        <v>61.53846153846154</v>
      </c>
      <c r="AX228" s="126">
        <f t="shared" si="102"/>
        <v>38.46153846153846</v>
      </c>
      <c r="AY228" s="64">
        <f t="shared" si="103"/>
        <v>48.257319001968945</v>
      </c>
      <c r="AZ228" s="97">
        <v>76.819999999999993</v>
      </c>
      <c r="BA228" s="68"/>
      <c r="BB228" s="68"/>
      <c r="BC228" s="68"/>
      <c r="BD228" s="68"/>
      <c r="BE228" s="15"/>
      <c r="BF228" s="5">
        <f t="shared" si="104"/>
        <v>13629</v>
      </c>
      <c r="BG228" s="41">
        <v>7360</v>
      </c>
      <c r="BH228" s="42">
        <v>0</v>
      </c>
      <c r="BI228" s="42"/>
      <c r="BJ228" s="42">
        <v>969</v>
      </c>
      <c r="BK228" s="42"/>
      <c r="BL228" s="42"/>
      <c r="BM228" s="15">
        <v>5300</v>
      </c>
    </row>
    <row r="229" spans="1:65" outlineLevel="5">
      <c r="A229" s="22">
        <f t="shared" si="76"/>
        <v>7</v>
      </c>
      <c r="B229" s="9">
        <f t="shared" si="105"/>
        <v>45114</v>
      </c>
      <c r="C229" s="51">
        <v>509934</v>
      </c>
      <c r="D229" s="64">
        <f t="shared" si="95"/>
        <v>35.5</v>
      </c>
      <c r="E229" s="12">
        <v>35</v>
      </c>
      <c r="F229" s="12">
        <v>35</v>
      </c>
      <c r="G229" s="12">
        <v>41</v>
      </c>
      <c r="H229" s="12">
        <v>33</v>
      </c>
      <c r="I229" s="12">
        <v>34</v>
      </c>
      <c r="J229" s="12">
        <v>34</v>
      </c>
      <c r="K229" s="12">
        <v>40</v>
      </c>
      <c r="L229" s="12">
        <v>32</v>
      </c>
      <c r="M229" s="74" t="str">
        <f t="shared" si="96"/>
        <v/>
      </c>
      <c r="N229" s="83"/>
      <c r="O229" s="83"/>
      <c r="P229" s="83"/>
      <c r="Q229" s="83"/>
      <c r="R229" s="83"/>
      <c r="S229" s="83"/>
      <c r="T229" s="83"/>
      <c r="U229" s="83"/>
      <c r="V229" s="5" t="str">
        <f t="shared" si="97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8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21.792349726775956</v>
      </c>
      <c r="AO229" s="41">
        <v>1830</v>
      </c>
      <c r="AP229" s="110" t="s">
        <v>103</v>
      </c>
      <c r="AQ229" s="111"/>
      <c r="AR229" s="126" t="str">
        <f t="shared" si="99"/>
        <v/>
      </c>
      <c r="AS229" s="126" t="str">
        <f t="shared" si="100"/>
        <v/>
      </c>
      <c r="AT229" s="127">
        <v>2190</v>
      </c>
      <c r="AU229" s="128"/>
      <c r="AV229" s="129"/>
      <c r="AW229" s="126" t="str">
        <f t="shared" si="101"/>
        <v/>
      </c>
      <c r="AX229" s="126" t="str">
        <f t="shared" si="102"/>
        <v/>
      </c>
      <c r="AY229" s="64" t="str">
        <f t="shared" si="103"/>
        <v/>
      </c>
      <c r="AZ229" s="97">
        <v>77.959999999999994</v>
      </c>
      <c r="BA229" s="68"/>
      <c r="BB229" s="68"/>
      <c r="BC229" s="68"/>
      <c r="BD229" s="68"/>
      <c r="BE229" s="15"/>
      <c r="BF229" s="5">
        <f t="shared" si="104"/>
        <v>12959</v>
      </c>
      <c r="BG229" s="41">
        <v>7340</v>
      </c>
      <c r="BH229" s="42">
        <v>0</v>
      </c>
      <c r="BI229" s="42"/>
      <c r="BJ229" s="42">
        <v>409</v>
      </c>
      <c r="BK229" s="42"/>
      <c r="BL229" s="42"/>
      <c r="BM229" s="15">
        <v>5210</v>
      </c>
    </row>
    <row r="230" spans="1:65" outlineLevel="5">
      <c r="A230" s="22">
        <f t="shared" si="76"/>
        <v>7</v>
      </c>
      <c r="B230" s="9">
        <f t="shared" si="105"/>
        <v>45115</v>
      </c>
      <c r="C230" s="51">
        <v>551540</v>
      </c>
      <c r="D230" s="64">
        <f t="shared" si="95"/>
        <v>35.299999999999997</v>
      </c>
      <c r="E230" s="12">
        <v>35</v>
      </c>
      <c r="F230" s="12">
        <v>35</v>
      </c>
      <c r="G230" s="12">
        <v>40</v>
      </c>
      <c r="H230" s="12">
        <v>33</v>
      </c>
      <c r="I230" s="12">
        <v>34</v>
      </c>
      <c r="J230" s="12">
        <v>34</v>
      </c>
      <c r="K230" s="12">
        <v>39</v>
      </c>
      <c r="L230" s="12">
        <v>32</v>
      </c>
      <c r="M230" s="74" t="str">
        <f t="shared" si="96"/>
        <v/>
      </c>
      <c r="N230" s="83"/>
      <c r="O230" s="83"/>
      <c r="P230" s="83"/>
      <c r="Q230" s="83"/>
      <c r="R230" s="83"/>
      <c r="S230" s="83"/>
      <c r="T230" s="83"/>
      <c r="U230" s="83"/>
      <c r="V230" s="5" t="str">
        <f t="shared" si="97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8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19.645320197044335</v>
      </c>
      <c r="AO230" s="41">
        <v>2030</v>
      </c>
      <c r="AP230" s="110" t="s">
        <v>103</v>
      </c>
      <c r="AQ230" s="111"/>
      <c r="AR230" s="126" t="str">
        <f t="shared" si="99"/>
        <v/>
      </c>
      <c r="AS230" s="126" t="str">
        <f t="shared" si="100"/>
        <v/>
      </c>
      <c r="AT230" s="127">
        <v>2410</v>
      </c>
      <c r="AU230" s="128"/>
      <c r="AV230" s="129"/>
      <c r="AW230" s="126" t="str">
        <f t="shared" si="101"/>
        <v/>
      </c>
      <c r="AX230" s="126" t="str">
        <f t="shared" si="102"/>
        <v/>
      </c>
      <c r="AY230" s="64" t="str">
        <f t="shared" si="103"/>
        <v/>
      </c>
      <c r="AZ230" s="97"/>
      <c r="BA230" s="68"/>
      <c r="BB230" s="68"/>
      <c r="BC230" s="68"/>
      <c r="BD230" s="68"/>
      <c r="BE230" s="15"/>
      <c r="BF230" s="5">
        <f t="shared" si="104"/>
        <v>14815</v>
      </c>
      <c r="BG230" s="41">
        <v>7330</v>
      </c>
      <c r="BH230" s="42">
        <v>0</v>
      </c>
      <c r="BI230" s="42"/>
      <c r="BJ230" s="42">
        <v>2345</v>
      </c>
      <c r="BK230" s="42"/>
      <c r="BL230" s="42"/>
      <c r="BM230" s="15">
        <v>5140</v>
      </c>
    </row>
    <row r="231" spans="1:65" outlineLevel="5">
      <c r="A231" s="22">
        <f t="shared" si="76"/>
        <v>7</v>
      </c>
      <c r="B231" s="9">
        <f t="shared" si="105"/>
        <v>45116</v>
      </c>
      <c r="C231" s="51">
        <v>529065</v>
      </c>
      <c r="D231" s="64">
        <f t="shared" si="95"/>
        <v>35.5</v>
      </c>
      <c r="E231" s="12">
        <v>36</v>
      </c>
      <c r="F231" s="12">
        <v>35</v>
      </c>
      <c r="G231" s="12">
        <v>40</v>
      </c>
      <c r="H231" s="12">
        <v>33</v>
      </c>
      <c r="I231" s="12">
        <v>35</v>
      </c>
      <c r="J231" s="12">
        <v>34</v>
      </c>
      <c r="K231" s="12">
        <v>39</v>
      </c>
      <c r="L231" s="12">
        <v>32</v>
      </c>
      <c r="M231" s="74" t="str">
        <f t="shared" si="96"/>
        <v/>
      </c>
      <c r="N231" s="83"/>
      <c r="O231" s="83"/>
      <c r="P231" s="83"/>
      <c r="Q231" s="83"/>
      <c r="R231" s="83"/>
      <c r="S231" s="83"/>
      <c r="T231" s="83"/>
      <c r="U231" s="83"/>
      <c r="V231" s="5" t="str">
        <f t="shared" si="97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8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19.940000000000001</v>
      </c>
      <c r="AO231" s="41">
        <v>2000</v>
      </c>
      <c r="AP231" s="110" t="s">
        <v>103</v>
      </c>
      <c r="AQ231" s="111"/>
      <c r="AR231" s="126" t="str">
        <f t="shared" si="99"/>
        <v/>
      </c>
      <c r="AS231" s="126" t="str">
        <f t="shared" si="100"/>
        <v/>
      </c>
      <c r="AT231" s="127">
        <v>2390</v>
      </c>
      <c r="AU231" s="128"/>
      <c r="AV231" s="129"/>
      <c r="AW231" s="126" t="str">
        <f t="shared" si="101"/>
        <v/>
      </c>
      <c r="AX231" s="126" t="str">
        <f t="shared" si="102"/>
        <v/>
      </c>
      <c r="AY231" s="64" t="str">
        <f t="shared" si="103"/>
        <v/>
      </c>
      <c r="AZ231" s="97"/>
      <c r="BA231" s="68"/>
      <c r="BB231" s="68"/>
      <c r="BC231" s="68"/>
      <c r="BD231" s="68"/>
      <c r="BE231" s="15"/>
      <c r="BF231" s="5">
        <f t="shared" si="104"/>
        <v>13928</v>
      </c>
      <c r="BG231" s="41">
        <v>7350</v>
      </c>
      <c r="BH231" s="42">
        <v>0</v>
      </c>
      <c r="BI231" s="42"/>
      <c r="BJ231" s="42">
        <v>1368</v>
      </c>
      <c r="BK231" s="42"/>
      <c r="BL231" s="42"/>
      <c r="BM231" s="15">
        <v>5210</v>
      </c>
    </row>
    <row r="232" spans="1:65" outlineLevel="5">
      <c r="A232" s="22">
        <f t="shared" si="76"/>
        <v>7</v>
      </c>
      <c r="B232" s="9">
        <f t="shared" si="105"/>
        <v>45117</v>
      </c>
      <c r="C232" s="51">
        <v>522915</v>
      </c>
      <c r="D232" s="64">
        <f t="shared" si="95"/>
        <v>35.299999999999997</v>
      </c>
      <c r="E232" s="12">
        <v>35</v>
      </c>
      <c r="F232" s="12">
        <v>35</v>
      </c>
      <c r="G232" s="12">
        <v>40</v>
      </c>
      <c r="H232" s="12">
        <v>33</v>
      </c>
      <c r="I232" s="12">
        <v>34</v>
      </c>
      <c r="J232" s="12">
        <v>34</v>
      </c>
      <c r="K232" s="12">
        <v>39</v>
      </c>
      <c r="L232" s="12">
        <v>32</v>
      </c>
      <c r="M232" s="74" t="str">
        <f t="shared" si="96"/>
        <v/>
      </c>
      <c r="N232" s="83"/>
      <c r="O232" s="83"/>
      <c r="P232" s="83"/>
      <c r="Q232" s="83"/>
      <c r="R232" s="83"/>
      <c r="S232" s="83"/>
      <c r="T232" s="83"/>
      <c r="U232" s="83"/>
      <c r="V232" s="5" t="str">
        <f t="shared" si="97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8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18.945368171021379</v>
      </c>
      <c r="AO232" s="41">
        <v>2105</v>
      </c>
      <c r="AP232" s="110" t="s">
        <v>103</v>
      </c>
      <c r="AQ232" s="111"/>
      <c r="AR232" s="126" t="str">
        <f t="shared" si="99"/>
        <v/>
      </c>
      <c r="AS232" s="126" t="str">
        <f t="shared" si="100"/>
        <v/>
      </c>
      <c r="AT232" s="127">
        <v>2379</v>
      </c>
      <c r="AU232" s="128"/>
      <c r="AV232" s="129"/>
      <c r="AW232" s="126" t="str">
        <f t="shared" si="101"/>
        <v/>
      </c>
      <c r="AX232" s="126" t="str">
        <f t="shared" si="102"/>
        <v/>
      </c>
      <c r="AY232" s="64" t="str">
        <f t="shared" si="103"/>
        <v/>
      </c>
      <c r="AZ232" s="97">
        <v>78</v>
      </c>
      <c r="BA232" s="68"/>
      <c r="BB232" s="68"/>
      <c r="BC232" s="68"/>
      <c r="BD232" s="68"/>
      <c r="BE232" s="15"/>
      <c r="BF232" s="5">
        <f t="shared" si="104"/>
        <v>14390</v>
      </c>
      <c r="BG232" s="41">
        <v>7370</v>
      </c>
      <c r="BH232" s="42">
        <v>0</v>
      </c>
      <c r="BI232" s="42"/>
      <c r="BJ232" s="42">
        <v>1770</v>
      </c>
      <c r="BK232" s="42"/>
      <c r="BL232" s="42"/>
      <c r="BM232" s="15">
        <v>5250</v>
      </c>
    </row>
    <row r="233" spans="1:65" outlineLevel="5">
      <c r="A233" s="22">
        <f t="shared" si="76"/>
        <v>7</v>
      </c>
      <c r="B233" s="9">
        <f t="shared" si="105"/>
        <v>45118</v>
      </c>
      <c r="C233" s="51">
        <v>525700</v>
      </c>
      <c r="D233" s="64">
        <f t="shared" si="95"/>
        <v>35.299999999999997</v>
      </c>
      <c r="E233" s="12">
        <v>35</v>
      </c>
      <c r="F233" s="12">
        <v>35</v>
      </c>
      <c r="G233" s="12">
        <v>40</v>
      </c>
      <c r="H233" s="12">
        <v>33</v>
      </c>
      <c r="I233" s="12">
        <v>34</v>
      </c>
      <c r="J233" s="12">
        <v>34</v>
      </c>
      <c r="K233" s="12">
        <v>39</v>
      </c>
      <c r="L233" s="12">
        <v>32</v>
      </c>
      <c r="M233" s="74" t="str">
        <f t="shared" si="96"/>
        <v/>
      </c>
      <c r="N233" s="83"/>
      <c r="O233" s="83"/>
      <c r="P233" s="83"/>
      <c r="Q233" s="83"/>
      <c r="R233" s="83"/>
      <c r="S233" s="83"/>
      <c r="T233" s="83"/>
      <c r="U233" s="83"/>
      <c r="V233" s="5" t="str">
        <f t="shared" si="97"/>
        <v/>
      </c>
      <c r="W233" s="41"/>
      <c r="X233" s="41"/>
      <c r="Y233" s="41"/>
      <c r="Z233" s="41"/>
      <c r="AA233" s="41"/>
      <c r="AB233" s="41"/>
      <c r="AC233" s="41"/>
      <c r="AD233" s="41"/>
      <c r="AE233" s="5" t="str">
        <f t="shared" si="98"/>
        <v/>
      </c>
      <c r="AF233" s="41"/>
      <c r="AG233" s="41"/>
      <c r="AH233" s="41"/>
      <c r="AI233" s="41"/>
      <c r="AJ233" s="41"/>
      <c r="AK233" s="41"/>
      <c r="AL233" s="41"/>
      <c r="AM233" s="41"/>
      <c r="AN233" s="41">
        <v>18.548837209302327</v>
      </c>
      <c r="AO233" s="41">
        <v>2150</v>
      </c>
      <c r="AP233" s="110" t="s">
        <v>103</v>
      </c>
      <c r="AQ233" s="111"/>
      <c r="AR233" s="126" t="str">
        <f t="shared" si="99"/>
        <v/>
      </c>
      <c r="AS233" s="126" t="str">
        <f t="shared" si="100"/>
        <v/>
      </c>
      <c r="AT233" s="127">
        <v>2370</v>
      </c>
      <c r="AU233" s="128"/>
      <c r="AV233" s="129"/>
      <c r="AW233" s="126" t="str">
        <f t="shared" si="101"/>
        <v/>
      </c>
      <c r="AX233" s="126" t="str">
        <f t="shared" si="102"/>
        <v/>
      </c>
      <c r="AY233" s="64" t="str">
        <f t="shared" si="103"/>
        <v/>
      </c>
      <c r="AZ233" s="97">
        <v>79.25</v>
      </c>
      <c r="BA233" s="68"/>
      <c r="BB233" s="68"/>
      <c r="BC233" s="68"/>
      <c r="BD233" s="68"/>
      <c r="BE233" s="15"/>
      <c r="BF233" s="5">
        <f t="shared" si="104"/>
        <v>14872</v>
      </c>
      <c r="BG233" s="41">
        <v>7440</v>
      </c>
      <c r="BH233" s="42">
        <v>0</v>
      </c>
      <c r="BI233" s="42"/>
      <c r="BJ233" s="42">
        <v>2502</v>
      </c>
      <c r="BK233" s="42"/>
      <c r="BL233" s="42"/>
      <c r="BM233" s="15">
        <v>4930</v>
      </c>
    </row>
    <row r="234" spans="1:65" outlineLevel="5">
      <c r="A234" s="22">
        <f t="shared" si="76"/>
        <v>7</v>
      </c>
      <c r="B234" s="9">
        <f t="shared" si="105"/>
        <v>45119</v>
      </c>
      <c r="C234" s="51">
        <v>578379</v>
      </c>
      <c r="D234" s="64">
        <f t="shared" si="95"/>
        <v>35</v>
      </c>
      <c r="E234" s="12">
        <v>35</v>
      </c>
      <c r="F234" s="12">
        <v>34</v>
      </c>
      <c r="G234" s="12">
        <v>40</v>
      </c>
      <c r="H234" s="12">
        <v>33</v>
      </c>
      <c r="I234" s="12">
        <v>34</v>
      </c>
      <c r="J234" s="12">
        <v>33</v>
      </c>
      <c r="K234" s="12">
        <v>39</v>
      </c>
      <c r="L234" s="12">
        <v>32</v>
      </c>
      <c r="M234" s="74" t="str">
        <f t="shared" si="96"/>
        <v/>
      </c>
      <c r="N234" s="83"/>
      <c r="O234" s="83"/>
      <c r="P234" s="83"/>
      <c r="Q234" s="83"/>
      <c r="R234" s="83"/>
      <c r="S234" s="83"/>
      <c r="T234" s="83"/>
      <c r="U234" s="83"/>
      <c r="V234" s="5" t="str">
        <f t="shared" si="97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8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19.173076923076923</v>
      </c>
      <c r="AO234" s="41">
        <v>2080</v>
      </c>
      <c r="AP234" s="110" t="s">
        <v>103</v>
      </c>
      <c r="AQ234" s="111"/>
      <c r="AR234" s="126" t="str">
        <f t="shared" si="99"/>
        <v/>
      </c>
      <c r="AS234" s="126" t="str">
        <f t="shared" si="100"/>
        <v/>
      </c>
      <c r="AT234" s="127">
        <v>2370</v>
      </c>
      <c r="AU234" s="128"/>
      <c r="AV234" s="129"/>
      <c r="AW234" s="126" t="str">
        <f t="shared" si="101"/>
        <v/>
      </c>
      <c r="AX234" s="126" t="str">
        <f t="shared" si="102"/>
        <v/>
      </c>
      <c r="AY234" s="64" t="str">
        <f t="shared" si="103"/>
        <v/>
      </c>
      <c r="AZ234" s="97">
        <v>79.05</v>
      </c>
      <c r="BA234" s="68"/>
      <c r="BB234" s="68"/>
      <c r="BC234" s="68"/>
      <c r="BD234" s="68"/>
      <c r="BE234" s="15"/>
      <c r="BF234" s="5">
        <f t="shared" si="104"/>
        <v>14126</v>
      </c>
      <c r="BG234" s="41">
        <v>7490</v>
      </c>
      <c r="BH234" s="42">
        <v>0</v>
      </c>
      <c r="BI234" s="42"/>
      <c r="BJ234" s="42">
        <v>1236</v>
      </c>
      <c r="BK234" s="42"/>
      <c r="BL234" s="42"/>
      <c r="BM234" s="15">
        <v>5400</v>
      </c>
    </row>
    <row r="235" spans="1:65" outlineLevel="5">
      <c r="A235" s="22">
        <f t="shared" ref="A235:A306" si="106">MONTH(B235)</f>
        <v>7</v>
      </c>
      <c r="B235" s="9">
        <f t="shared" si="105"/>
        <v>45120</v>
      </c>
      <c r="C235" s="51">
        <v>540022</v>
      </c>
      <c r="D235" s="64">
        <f t="shared" si="95"/>
        <v>34.799999999999997</v>
      </c>
      <c r="E235" s="12">
        <v>35</v>
      </c>
      <c r="F235" s="12">
        <v>33</v>
      </c>
      <c r="G235" s="12">
        <v>40</v>
      </c>
      <c r="H235" s="12">
        <v>33</v>
      </c>
      <c r="I235" s="12">
        <v>34</v>
      </c>
      <c r="J235" s="12">
        <v>32</v>
      </c>
      <c r="K235" s="12">
        <v>39</v>
      </c>
      <c r="L235" s="12">
        <v>32</v>
      </c>
      <c r="M235" s="74">
        <f t="shared" si="96"/>
        <v>7</v>
      </c>
      <c r="N235" s="83">
        <v>7</v>
      </c>
      <c r="O235" s="83">
        <v>6.99</v>
      </c>
      <c r="P235" s="83">
        <v>7.02</v>
      </c>
      <c r="Q235" s="83">
        <v>7.06</v>
      </c>
      <c r="R235" s="83">
        <v>7.07</v>
      </c>
      <c r="S235" s="83">
        <v>7.05</v>
      </c>
      <c r="T235" s="83"/>
      <c r="U235" s="83"/>
      <c r="V235" s="5">
        <f t="shared" si="97"/>
        <v>223.6</v>
      </c>
      <c r="W235" s="41">
        <v>148</v>
      </c>
      <c r="X235" s="41">
        <v>262</v>
      </c>
      <c r="Y235" s="41">
        <v>287.3</v>
      </c>
      <c r="Z235" s="41">
        <v>238.1</v>
      </c>
      <c r="AA235" s="41">
        <v>239.1</v>
      </c>
      <c r="AB235" s="41">
        <v>166.9</v>
      </c>
      <c r="AC235" s="41"/>
      <c r="AD235" s="41"/>
      <c r="AE235" s="5">
        <f t="shared" si="98"/>
        <v>3525</v>
      </c>
      <c r="AF235" s="41">
        <v>3140</v>
      </c>
      <c r="AG235" s="41">
        <v>3540</v>
      </c>
      <c r="AH235" s="41">
        <v>3380</v>
      </c>
      <c r="AI235" s="41">
        <v>4030</v>
      </c>
      <c r="AJ235" s="41">
        <v>3520</v>
      </c>
      <c r="AK235" s="41">
        <v>3540</v>
      </c>
      <c r="AL235" s="41"/>
      <c r="AM235" s="41"/>
      <c r="AN235" s="41">
        <v>18.548837209302327</v>
      </c>
      <c r="AO235" s="41">
        <v>2150</v>
      </c>
      <c r="AP235" s="110">
        <v>2.655581395348837</v>
      </c>
      <c r="AQ235" s="111">
        <v>1.8107606684694426</v>
      </c>
      <c r="AR235" s="126">
        <f t="shared" si="99"/>
        <v>68.18697674418604</v>
      </c>
      <c r="AS235" s="126">
        <f t="shared" si="100"/>
        <v>31.81302325581396</v>
      </c>
      <c r="AT235" s="127">
        <v>2370</v>
      </c>
      <c r="AU235" s="128">
        <v>1.9</v>
      </c>
      <c r="AV235" s="129">
        <v>1</v>
      </c>
      <c r="AW235" s="126">
        <f t="shared" si="101"/>
        <v>52.631578947368418</v>
      </c>
      <c r="AX235" s="126">
        <f t="shared" si="102"/>
        <v>47.368421052631582</v>
      </c>
      <c r="AY235" s="64">
        <f t="shared" si="103"/>
        <v>48.160476816293226</v>
      </c>
      <c r="AZ235" s="97">
        <v>76.209999999999994</v>
      </c>
      <c r="BA235" s="68"/>
      <c r="BB235" s="68"/>
      <c r="BC235" s="68"/>
      <c r="BD235" s="68"/>
      <c r="BE235" s="15"/>
      <c r="BF235" s="5">
        <f t="shared" si="104"/>
        <v>14265</v>
      </c>
      <c r="BG235" s="41">
        <v>7370</v>
      </c>
      <c r="BH235" s="42">
        <v>0</v>
      </c>
      <c r="BI235" s="42"/>
      <c r="BJ235" s="42">
        <v>1715</v>
      </c>
      <c r="BK235" s="42"/>
      <c r="BL235" s="42"/>
      <c r="BM235" s="15">
        <v>5180</v>
      </c>
    </row>
    <row r="236" spans="1:65" outlineLevel="5">
      <c r="A236" s="22">
        <f t="shared" si="106"/>
        <v>7</v>
      </c>
      <c r="B236" s="9">
        <f t="shared" si="105"/>
        <v>45121</v>
      </c>
      <c r="C236" s="51">
        <v>518239</v>
      </c>
      <c r="D236" s="64">
        <f t="shared" si="95"/>
        <v>34.799999999999997</v>
      </c>
      <c r="E236" s="12">
        <v>35</v>
      </c>
      <c r="F236" s="12">
        <v>33</v>
      </c>
      <c r="G236" s="12">
        <v>40</v>
      </c>
      <c r="H236" s="12">
        <v>33</v>
      </c>
      <c r="I236" s="12">
        <v>34</v>
      </c>
      <c r="J236" s="12">
        <v>32</v>
      </c>
      <c r="K236" s="12">
        <v>39</v>
      </c>
      <c r="L236" s="12">
        <v>32</v>
      </c>
      <c r="M236" s="74" t="str">
        <f t="shared" si="96"/>
        <v/>
      </c>
      <c r="N236" s="83"/>
      <c r="O236" s="83"/>
      <c r="P236" s="83"/>
      <c r="Q236" s="83"/>
      <c r="R236" s="83"/>
      <c r="S236" s="83"/>
      <c r="T236" s="83"/>
      <c r="U236" s="83"/>
      <c r="V236" s="5" t="str">
        <f t="shared" si="97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8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18.293577981651374</v>
      </c>
      <c r="AO236" s="41">
        <v>2180</v>
      </c>
      <c r="AP236" s="110" t="s">
        <v>103</v>
      </c>
      <c r="AQ236" s="111"/>
      <c r="AR236" s="126" t="str">
        <f t="shared" si="99"/>
        <v/>
      </c>
      <c r="AS236" s="126" t="str">
        <f t="shared" si="100"/>
        <v/>
      </c>
      <c r="AT236" s="127">
        <v>2360</v>
      </c>
      <c r="AU236" s="128"/>
      <c r="AV236" s="129"/>
      <c r="AW236" s="126" t="str">
        <f t="shared" si="101"/>
        <v/>
      </c>
      <c r="AX236" s="126" t="str">
        <f t="shared" si="102"/>
        <v/>
      </c>
      <c r="AY236" s="64" t="str">
        <f t="shared" si="103"/>
        <v/>
      </c>
      <c r="AZ236" s="97">
        <v>77.260000000000005</v>
      </c>
      <c r="BA236" s="68"/>
      <c r="BB236" s="68"/>
      <c r="BC236" s="68"/>
      <c r="BD236" s="68"/>
      <c r="BE236" s="15"/>
      <c r="BF236" s="5">
        <f t="shared" si="104"/>
        <v>13066</v>
      </c>
      <c r="BG236" s="41">
        <v>7380</v>
      </c>
      <c r="BH236" s="42">
        <v>0</v>
      </c>
      <c r="BI236" s="42"/>
      <c r="BJ236" s="42">
        <v>476</v>
      </c>
      <c r="BK236" s="42"/>
      <c r="BL236" s="42"/>
      <c r="BM236" s="15">
        <v>5210</v>
      </c>
    </row>
    <row r="237" spans="1:65" outlineLevel="5">
      <c r="A237" s="22">
        <f t="shared" si="106"/>
        <v>7</v>
      </c>
      <c r="B237" s="9">
        <f t="shared" si="105"/>
        <v>45122</v>
      </c>
      <c r="C237" s="51">
        <v>498883</v>
      </c>
      <c r="D237" s="64">
        <f t="shared" si="95"/>
        <v>34.5</v>
      </c>
      <c r="E237" s="12">
        <v>34</v>
      </c>
      <c r="F237" s="12">
        <v>33</v>
      </c>
      <c r="G237" s="12">
        <v>40</v>
      </c>
      <c r="H237" s="12">
        <v>33</v>
      </c>
      <c r="I237" s="12">
        <v>33</v>
      </c>
      <c r="J237" s="12">
        <v>32</v>
      </c>
      <c r="K237" s="12">
        <v>39</v>
      </c>
      <c r="L237" s="12">
        <v>32</v>
      </c>
      <c r="M237" s="74" t="str">
        <f t="shared" si="96"/>
        <v/>
      </c>
      <c r="N237" s="83"/>
      <c r="O237" s="83"/>
      <c r="P237" s="83"/>
      <c r="Q237" s="83"/>
      <c r="R237" s="83"/>
      <c r="S237" s="83"/>
      <c r="T237" s="83"/>
      <c r="U237" s="83"/>
      <c r="V237" s="5" t="str">
        <f t="shared" si="97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8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18.811320754716981</v>
      </c>
      <c r="AO237" s="41">
        <v>2120</v>
      </c>
      <c r="AP237" s="110" t="s">
        <v>103</v>
      </c>
      <c r="AQ237" s="111"/>
      <c r="AR237" s="126" t="str">
        <f t="shared" si="99"/>
        <v/>
      </c>
      <c r="AS237" s="126" t="str">
        <f t="shared" si="100"/>
        <v/>
      </c>
      <c r="AT237" s="127">
        <v>2390</v>
      </c>
      <c r="AU237" s="128"/>
      <c r="AV237" s="129"/>
      <c r="AW237" s="126" t="str">
        <f t="shared" si="101"/>
        <v/>
      </c>
      <c r="AX237" s="126" t="str">
        <f t="shared" si="102"/>
        <v/>
      </c>
      <c r="AY237" s="64" t="str">
        <f t="shared" si="103"/>
        <v/>
      </c>
      <c r="AZ237" s="97"/>
      <c r="BA237" s="68"/>
      <c r="BB237" s="68"/>
      <c r="BC237" s="68"/>
      <c r="BD237" s="68"/>
      <c r="BE237" s="15"/>
      <c r="BF237" s="5">
        <f t="shared" si="104"/>
        <v>13002</v>
      </c>
      <c r="BG237" s="41">
        <v>7380</v>
      </c>
      <c r="BH237" s="42">
        <v>0</v>
      </c>
      <c r="BI237" s="42"/>
      <c r="BJ237" s="42">
        <v>482</v>
      </c>
      <c r="BK237" s="42"/>
      <c r="BL237" s="42"/>
      <c r="BM237" s="15">
        <v>5140</v>
      </c>
    </row>
    <row r="238" spans="1:65" outlineLevel="5">
      <c r="A238" s="22">
        <f t="shared" si="106"/>
        <v>7</v>
      </c>
      <c r="B238" s="9">
        <f t="shared" si="105"/>
        <v>45123</v>
      </c>
      <c r="C238" s="51">
        <v>581056</v>
      </c>
      <c r="D238" s="64">
        <f t="shared" si="95"/>
        <v>34.5</v>
      </c>
      <c r="E238" s="12">
        <v>35</v>
      </c>
      <c r="F238" s="12">
        <v>33</v>
      </c>
      <c r="G238" s="12">
        <v>40</v>
      </c>
      <c r="H238" s="12">
        <v>32</v>
      </c>
      <c r="I238" s="12">
        <v>34</v>
      </c>
      <c r="J238" s="12">
        <v>32</v>
      </c>
      <c r="K238" s="12">
        <v>39</v>
      </c>
      <c r="L238" s="12">
        <v>31</v>
      </c>
      <c r="M238" s="74" t="str">
        <f t="shared" si="96"/>
        <v/>
      </c>
      <c r="N238" s="83"/>
      <c r="O238" s="83"/>
      <c r="P238" s="83"/>
      <c r="Q238" s="83"/>
      <c r="R238" s="83"/>
      <c r="S238" s="83"/>
      <c r="T238" s="83"/>
      <c r="U238" s="83"/>
      <c r="V238" s="5" t="str">
        <f t="shared" si="97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8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19.549019607843139</v>
      </c>
      <c r="AO238" s="41">
        <v>2040</v>
      </c>
      <c r="AP238" s="110" t="s">
        <v>103</v>
      </c>
      <c r="AQ238" s="111"/>
      <c r="AR238" s="126" t="str">
        <f t="shared" si="99"/>
        <v/>
      </c>
      <c r="AS238" s="126" t="str">
        <f t="shared" si="100"/>
        <v/>
      </c>
      <c r="AT238" s="127">
        <v>2320</v>
      </c>
      <c r="AU238" s="128"/>
      <c r="AV238" s="129"/>
      <c r="AW238" s="126" t="str">
        <f t="shared" si="101"/>
        <v/>
      </c>
      <c r="AX238" s="126" t="str">
        <f t="shared" si="102"/>
        <v/>
      </c>
      <c r="AY238" s="64" t="str">
        <f t="shared" si="103"/>
        <v/>
      </c>
      <c r="AZ238" s="97"/>
      <c r="BA238" s="68"/>
      <c r="BB238" s="68"/>
      <c r="BC238" s="68"/>
      <c r="BD238" s="68"/>
      <c r="BE238" s="15"/>
      <c r="BF238" s="5">
        <f t="shared" si="104"/>
        <v>12860</v>
      </c>
      <c r="BG238" s="41">
        <v>7400</v>
      </c>
      <c r="BH238" s="42">
        <v>0</v>
      </c>
      <c r="BI238" s="42"/>
      <c r="BJ238" s="42">
        <v>450</v>
      </c>
      <c r="BK238" s="42"/>
      <c r="BL238" s="42"/>
      <c r="BM238" s="15">
        <v>5010</v>
      </c>
    </row>
    <row r="239" spans="1:65" outlineLevel="5">
      <c r="A239" s="22">
        <f t="shared" si="106"/>
        <v>7</v>
      </c>
      <c r="B239" s="9">
        <f t="shared" si="105"/>
        <v>45124</v>
      </c>
      <c r="C239" s="51">
        <v>538081</v>
      </c>
      <c r="D239" s="64">
        <f t="shared" si="95"/>
        <v>34.799999999999997</v>
      </c>
      <c r="E239" s="12">
        <v>36</v>
      </c>
      <c r="F239" s="12">
        <v>33</v>
      </c>
      <c r="G239" s="12">
        <v>40</v>
      </c>
      <c r="H239" s="12">
        <v>32</v>
      </c>
      <c r="I239" s="12">
        <v>35</v>
      </c>
      <c r="J239" s="12">
        <v>32</v>
      </c>
      <c r="K239" s="12">
        <v>39</v>
      </c>
      <c r="L239" s="12">
        <v>31</v>
      </c>
      <c r="M239" s="74" t="str">
        <f t="shared" si="96"/>
        <v/>
      </c>
      <c r="N239" s="83"/>
      <c r="O239" s="83"/>
      <c r="P239" s="83"/>
      <c r="Q239" s="83"/>
      <c r="R239" s="83"/>
      <c r="S239" s="83"/>
      <c r="T239" s="83"/>
      <c r="U239" s="83"/>
      <c r="V239" s="5" t="str">
        <f t="shared" si="97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8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20.346938775510203</v>
      </c>
      <c r="AO239" s="41">
        <v>1960</v>
      </c>
      <c r="AP239" s="110" t="s">
        <v>103</v>
      </c>
      <c r="AQ239" s="111"/>
      <c r="AR239" s="126" t="str">
        <f t="shared" si="99"/>
        <v/>
      </c>
      <c r="AS239" s="126" t="str">
        <f t="shared" si="100"/>
        <v/>
      </c>
      <c r="AT239" s="127">
        <v>2380</v>
      </c>
      <c r="AU239" s="128"/>
      <c r="AV239" s="129"/>
      <c r="AW239" s="126" t="str">
        <f t="shared" si="101"/>
        <v/>
      </c>
      <c r="AX239" s="126" t="str">
        <f t="shared" si="102"/>
        <v/>
      </c>
      <c r="AY239" s="64" t="str">
        <f t="shared" si="103"/>
        <v/>
      </c>
      <c r="AZ239" s="97">
        <v>78.5</v>
      </c>
      <c r="BA239" s="68"/>
      <c r="BB239" s="68"/>
      <c r="BC239" s="68"/>
      <c r="BD239" s="68"/>
      <c r="BE239" s="15"/>
      <c r="BF239" s="5">
        <f t="shared" si="104"/>
        <v>13076</v>
      </c>
      <c r="BG239" s="41">
        <v>7380</v>
      </c>
      <c r="BH239" s="42">
        <v>0</v>
      </c>
      <c r="BI239" s="42"/>
      <c r="BJ239" s="42">
        <v>456</v>
      </c>
      <c r="BK239" s="42"/>
      <c r="BL239" s="42"/>
      <c r="BM239" s="15">
        <v>5240</v>
      </c>
    </row>
    <row r="240" spans="1:65" outlineLevel="5">
      <c r="A240" s="22">
        <f t="shared" si="106"/>
        <v>7</v>
      </c>
      <c r="B240" s="9">
        <f t="shared" si="105"/>
        <v>45125</v>
      </c>
      <c r="C240" s="51">
        <v>561210</v>
      </c>
      <c r="D240" s="64">
        <f t="shared" si="95"/>
        <v>34.799999999999997</v>
      </c>
      <c r="E240" s="12">
        <v>35</v>
      </c>
      <c r="F240" s="12">
        <v>34</v>
      </c>
      <c r="G240" s="12">
        <v>40</v>
      </c>
      <c r="H240" s="12">
        <v>32</v>
      </c>
      <c r="I240" s="12">
        <v>34</v>
      </c>
      <c r="J240" s="12">
        <v>33</v>
      </c>
      <c r="K240" s="12">
        <v>39</v>
      </c>
      <c r="L240" s="12">
        <v>31</v>
      </c>
      <c r="M240" s="74" t="str">
        <f t="shared" si="96"/>
        <v/>
      </c>
      <c r="N240" s="83"/>
      <c r="O240" s="83"/>
      <c r="P240" s="83"/>
      <c r="Q240" s="83"/>
      <c r="R240" s="83"/>
      <c r="S240" s="83"/>
      <c r="T240" s="83"/>
      <c r="U240" s="83"/>
      <c r="V240" s="5" t="str">
        <f t="shared" si="97"/>
        <v/>
      </c>
      <c r="W240" s="41"/>
      <c r="X240" s="41"/>
      <c r="Y240" s="41"/>
      <c r="Z240" s="41"/>
      <c r="AA240" s="41"/>
      <c r="AB240" s="41"/>
      <c r="AC240" s="41"/>
      <c r="AD240" s="41"/>
      <c r="AE240" s="5" t="str">
        <f t="shared" si="98"/>
        <v/>
      </c>
      <c r="AF240" s="41"/>
      <c r="AG240" s="41"/>
      <c r="AH240" s="41"/>
      <c r="AI240" s="41"/>
      <c r="AJ240" s="41"/>
      <c r="AK240" s="41"/>
      <c r="AL240" s="41"/>
      <c r="AM240" s="41"/>
      <c r="AN240" s="41">
        <v>19.453658536585365</v>
      </c>
      <c r="AO240" s="41">
        <v>2050</v>
      </c>
      <c r="AP240" s="110" t="s">
        <v>103</v>
      </c>
      <c r="AQ240" s="111"/>
      <c r="AR240" s="126" t="str">
        <f t="shared" si="99"/>
        <v/>
      </c>
      <c r="AS240" s="126" t="str">
        <f t="shared" si="100"/>
        <v/>
      </c>
      <c r="AT240" s="127">
        <v>2380</v>
      </c>
      <c r="AU240" s="128"/>
      <c r="AV240" s="129"/>
      <c r="AW240" s="126" t="str">
        <f t="shared" si="101"/>
        <v/>
      </c>
      <c r="AX240" s="126" t="str">
        <f t="shared" si="102"/>
        <v/>
      </c>
      <c r="AY240" s="64" t="str">
        <f t="shared" si="103"/>
        <v/>
      </c>
      <c r="AZ240" s="97">
        <v>79.11</v>
      </c>
      <c r="BA240" s="68"/>
      <c r="BB240" s="68"/>
      <c r="BC240" s="68"/>
      <c r="BD240" s="68"/>
      <c r="BE240" s="15"/>
      <c r="BF240" s="5">
        <f t="shared" si="104"/>
        <v>13085</v>
      </c>
      <c r="BG240" s="41">
        <v>7390</v>
      </c>
      <c r="BH240" s="42">
        <v>0</v>
      </c>
      <c r="BI240" s="42"/>
      <c r="BJ240" s="42">
        <v>415</v>
      </c>
      <c r="BK240" s="42"/>
      <c r="BL240" s="42"/>
      <c r="BM240" s="15">
        <v>5280</v>
      </c>
    </row>
    <row r="241" spans="1:65" outlineLevel="5">
      <c r="A241" s="22">
        <f t="shared" si="106"/>
        <v>7</v>
      </c>
      <c r="B241" s="9">
        <f t="shared" si="105"/>
        <v>45126</v>
      </c>
      <c r="C241" s="51">
        <v>553265</v>
      </c>
      <c r="D241" s="64">
        <f t="shared" si="95"/>
        <v>34.299999999999997</v>
      </c>
      <c r="E241" s="12">
        <v>35</v>
      </c>
      <c r="F241" s="12">
        <v>33</v>
      </c>
      <c r="G241" s="12">
        <v>39</v>
      </c>
      <c r="H241" s="12">
        <v>32</v>
      </c>
      <c r="I241" s="12">
        <v>34</v>
      </c>
      <c r="J241" s="12">
        <v>32</v>
      </c>
      <c r="K241" s="12">
        <v>38</v>
      </c>
      <c r="L241" s="12">
        <v>31</v>
      </c>
      <c r="M241" s="74" t="str">
        <f t="shared" si="96"/>
        <v/>
      </c>
      <c r="N241" s="83"/>
      <c r="O241" s="83"/>
      <c r="P241" s="83"/>
      <c r="Q241" s="83"/>
      <c r="R241" s="83"/>
      <c r="S241" s="83"/>
      <c r="T241" s="83"/>
      <c r="U241" s="83"/>
      <c r="V241" s="5" t="str">
        <f t="shared" si="97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8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23.458823529411763</v>
      </c>
      <c r="AO241" s="41">
        <v>1700</v>
      </c>
      <c r="AP241" s="110" t="s">
        <v>103</v>
      </c>
      <c r="AQ241" s="111"/>
      <c r="AR241" s="126" t="str">
        <f t="shared" si="99"/>
        <v/>
      </c>
      <c r="AS241" s="126" t="str">
        <f t="shared" si="100"/>
        <v/>
      </c>
      <c r="AT241" s="127">
        <v>2380</v>
      </c>
      <c r="AU241" s="128"/>
      <c r="AV241" s="129"/>
      <c r="AW241" s="126" t="str">
        <f t="shared" si="101"/>
        <v/>
      </c>
      <c r="AX241" s="126" t="str">
        <f t="shared" si="102"/>
        <v/>
      </c>
      <c r="AY241" s="64" t="str">
        <f t="shared" si="103"/>
        <v/>
      </c>
      <c r="AZ241" s="97">
        <v>78.959999999999994</v>
      </c>
      <c r="BA241" s="68"/>
      <c r="BB241" s="68"/>
      <c r="BC241" s="68"/>
      <c r="BD241" s="68"/>
      <c r="BE241" s="15"/>
      <c r="BF241" s="5">
        <f t="shared" si="104"/>
        <v>10500</v>
      </c>
      <c r="BG241" s="41">
        <v>5390</v>
      </c>
      <c r="BH241" s="42">
        <v>0</v>
      </c>
      <c r="BI241" s="42"/>
      <c r="BJ241" s="42">
        <v>420</v>
      </c>
      <c r="BK241" s="42"/>
      <c r="BL241" s="42"/>
      <c r="BM241" s="15">
        <v>4690</v>
      </c>
    </row>
    <row r="242" spans="1:65" outlineLevel="5">
      <c r="A242" s="22">
        <f t="shared" si="106"/>
        <v>7</v>
      </c>
      <c r="B242" s="9">
        <f t="shared" si="105"/>
        <v>45127</v>
      </c>
      <c r="C242" s="51">
        <v>510000</v>
      </c>
      <c r="D242" s="64">
        <f t="shared" si="95"/>
        <v>34</v>
      </c>
      <c r="E242" s="12">
        <v>34</v>
      </c>
      <c r="F242" s="12">
        <v>33</v>
      </c>
      <c r="G242" s="12">
        <v>39</v>
      </c>
      <c r="H242" s="12">
        <v>32</v>
      </c>
      <c r="I242" s="12">
        <v>33</v>
      </c>
      <c r="J242" s="12">
        <v>32</v>
      </c>
      <c r="K242" s="12">
        <v>38</v>
      </c>
      <c r="L242" s="12">
        <v>31</v>
      </c>
      <c r="M242" s="74">
        <f t="shared" si="96"/>
        <v>7.2</v>
      </c>
      <c r="N242" s="83">
        <v>7.17</v>
      </c>
      <c r="O242" s="83">
        <v>7.22</v>
      </c>
      <c r="P242" s="83">
        <v>7.19</v>
      </c>
      <c r="Q242" s="83">
        <v>7.15</v>
      </c>
      <c r="R242" s="83">
        <v>7.1</v>
      </c>
      <c r="S242" s="83">
        <v>7.08</v>
      </c>
      <c r="T242" s="83"/>
      <c r="U242" s="83"/>
      <c r="V242" s="5">
        <f t="shared" si="97"/>
        <v>202.7</v>
      </c>
      <c r="W242" s="41">
        <v>224.9</v>
      </c>
      <c r="X242" s="41">
        <v>277.3</v>
      </c>
      <c r="Y242" s="41">
        <v>85.3</v>
      </c>
      <c r="Z242" s="41">
        <v>230.6</v>
      </c>
      <c r="AA242" s="41">
        <v>148.6</v>
      </c>
      <c r="AB242" s="41">
        <v>249.2</v>
      </c>
      <c r="AC242" s="41"/>
      <c r="AD242" s="41"/>
      <c r="AE242" s="5">
        <f t="shared" si="98"/>
        <v>3601.7</v>
      </c>
      <c r="AF242" s="41">
        <v>4100</v>
      </c>
      <c r="AG242" s="41">
        <v>3720</v>
      </c>
      <c r="AH242" s="41">
        <v>3440</v>
      </c>
      <c r="AI242" s="41">
        <v>3330</v>
      </c>
      <c r="AJ242" s="41">
        <v>3230</v>
      </c>
      <c r="AK242" s="41">
        <v>3790</v>
      </c>
      <c r="AL242" s="41"/>
      <c r="AM242" s="41"/>
      <c r="AN242" s="41">
        <v>23.597633136094675</v>
      </c>
      <c r="AO242" s="41">
        <v>1690</v>
      </c>
      <c r="AP242" s="110">
        <v>2.1854437869822485</v>
      </c>
      <c r="AQ242" s="111">
        <v>1.6469840600819301</v>
      </c>
      <c r="AR242" s="126">
        <f t="shared" si="99"/>
        <v>75.361538461538473</v>
      </c>
      <c r="AS242" s="126">
        <f t="shared" si="100"/>
        <v>24.638461538461527</v>
      </c>
      <c r="AT242" s="127">
        <v>2210</v>
      </c>
      <c r="AU242" s="128">
        <v>1.78</v>
      </c>
      <c r="AV242" s="129">
        <v>1.0900000000000001</v>
      </c>
      <c r="AW242" s="126">
        <f t="shared" si="101"/>
        <v>61.235955056179783</v>
      </c>
      <c r="AX242" s="126">
        <f t="shared" si="102"/>
        <v>38.764044943820217</v>
      </c>
      <c r="AY242" s="64">
        <f t="shared" si="103"/>
        <v>48.353459281383103</v>
      </c>
      <c r="AZ242" s="97">
        <v>77.739999999999995</v>
      </c>
      <c r="BA242" s="68">
        <v>57.29</v>
      </c>
      <c r="BB242" s="68">
        <v>29.89</v>
      </c>
      <c r="BC242" s="68">
        <v>1E-4</v>
      </c>
      <c r="BD242" s="68"/>
      <c r="BE242" s="15"/>
      <c r="BF242" s="5">
        <f t="shared" si="104"/>
        <v>4790</v>
      </c>
      <c r="BG242" s="41">
        <v>0</v>
      </c>
      <c r="BH242" s="42">
        <v>0</v>
      </c>
      <c r="BI242" s="42"/>
      <c r="BJ242" s="42">
        <v>500</v>
      </c>
      <c r="BK242" s="42"/>
      <c r="BL242" s="42"/>
      <c r="BM242" s="15">
        <v>4290</v>
      </c>
    </row>
    <row r="243" spans="1:65" outlineLevel="5">
      <c r="A243" s="22">
        <f t="shared" si="106"/>
        <v>7</v>
      </c>
      <c r="B243" s="9">
        <f t="shared" si="105"/>
        <v>45128</v>
      </c>
      <c r="C243" s="51">
        <v>489362</v>
      </c>
      <c r="D243" s="64">
        <f t="shared" si="95"/>
        <v>33.799999999999997</v>
      </c>
      <c r="E243" s="12">
        <v>33</v>
      </c>
      <c r="F243" s="12">
        <v>33</v>
      </c>
      <c r="G243" s="12">
        <v>39</v>
      </c>
      <c r="H243" s="12">
        <v>32</v>
      </c>
      <c r="I243" s="12">
        <v>32</v>
      </c>
      <c r="J243" s="12">
        <v>32</v>
      </c>
      <c r="K243" s="12">
        <v>38</v>
      </c>
      <c r="L243" s="12">
        <v>31</v>
      </c>
      <c r="M243" s="74" t="str">
        <f t="shared" si="96"/>
        <v/>
      </c>
      <c r="N243" s="83"/>
      <c r="O243" s="83"/>
      <c r="P243" s="83"/>
      <c r="Q243" s="83"/>
      <c r="R243" s="83"/>
      <c r="S243" s="83"/>
      <c r="T243" s="83"/>
      <c r="U243" s="83"/>
      <c r="V243" s="5" t="str">
        <f t="shared" si="97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8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22.65909090909091</v>
      </c>
      <c r="AO243" s="41">
        <v>1760</v>
      </c>
      <c r="AP243" s="110" t="s">
        <v>103</v>
      </c>
      <c r="AQ243" s="111"/>
      <c r="AR243" s="126" t="str">
        <f t="shared" si="99"/>
        <v/>
      </c>
      <c r="AS243" s="126" t="str">
        <f t="shared" si="100"/>
        <v/>
      </c>
      <c r="AT243" s="127">
        <v>1920</v>
      </c>
      <c r="AU243" s="128"/>
      <c r="AV243" s="129"/>
      <c r="AW243" s="126" t="str">
        <f t="shared" si="101"/>
        <v/>
      </c>
      <c r="AX243" s="126" t="str">
        <f t="shared" si="102"/>
        <v/>
      </c>
      <c r="AY243" s="64" t="str">
        <f t="shared" si="103"/>
        <v/>
      </c>
      <c r="AZ243" s="97">
        <v>78.209999999999994</v>
      </c>
      <c r="BA243" s="68"/>
      <c r="BB243" s="68"/>
      <c r="BC243" s="68"/>
      <c r="BD243" s="68"/>
      <c r="BE243" s="15"/>
      <c r="BF243" s="5">
        <f t="shared" si="104"/>
        <v>2601</v>
      </c>
      <c r="BG243" s="41">
        <v>1840</v>
      </c>
      <c r="BH243" s="42">
        <v>0</v>
      </c>
      <c r="BI243" s="42"/>
      <c r="BJ243" s="42">
        <v>451</v>
      </c>
      <c r="BK243" s="42"/>
      <c r="BL243" s="42"/>
      <c r="BM243" s="15">
        <v>310</v>
      </c>
    </row>
    <row r="244" spans="1:65" outlineLevel="5">
      <c r="A244" s="22">
        <f t="shared" si="106"/>
        <v>7</v>
      </c>
      <c r="B244" s="9">
        <f t="shared" si="105"/>
        <v>45129</v>
      </c>
      <c r="C244" s="51">
        <v>478474</v>
      </c>
      <c r="D244" s="64">
        <f t="shared" si="95"/>
        <v>33.5</v>
      </c>
      <c r="E244" s="12">
        <v>33</v>
      </c>
      <c r="F244" s="12">
        <v>32</v>
      </c>
      <c r="G244" s="12">
        <v>39</v>
      </c>
      <c r="H244" s="12">
        <v>32</v>
      </c>
      <c r="I244" s="12">
        <v>32</v>
      </c>
      <c r="J244" s="12">
        <v>31</v>
      </c>
      <c r="K244" s="12">
        <v>38</v>
      </c>
      <c r="L244" s="12">
        <v>31</v>
      </c>
      <c r="M244" s="74" t="str">
        <f t="shared" si="96"/>
        <v/>
      </c>
      <c r="N244" s="83"/>
      <c r="O244" s="83"/>
      <c r="P244" s="83"/>
      <c r="Q244" s="83"/>
      <c r="R244" s="83"/>
      <c r="S244" s="83"/>
      <c r="T244" s="83"/>
      <c r="U244" s="83"/>
      <c r="V244" s="5" t="str">
        <f t="shared" si="97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8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25.896103896103895</v>
      </c>
      <c r="AO244" s="41">
        <v>1540</v>
      </c>
      <c r="AP244" s="110" t="s">
        <v>103</v>
      </c>
      <c r="AQ244" s="111"/>
      <c r="AR244" s="126" t="str">
        <f t="shared" si="99"/>
        <v/>
      </c>
      <c r="AS244" s="126" t="str">
        <f t="shared" si="100"/>
        <v/>
      </c>
      <c r="AT244" s="127">
        <v>1900</v>
      </c>
      <c r="AU244" s="128"/>
      <c r="AV244" s="129"/>
      <c r="AW244" s="126" t="str">
        <f t="shared" si="101"/>
        <v/>
      </c>
      <c r="AX244" s="126" t="str">
        <f t="shared" si="102"/>
        <v/>
      </c>
      <c r="AY244" s="64" t="str">
        <f t="shared" si="103"/>
        <v/>
      </c>
      <c r="AZ244" s="97"/>
      <c r="BA244" s="68"/>
      <c r="BB244" s="68"/>
      <c r="BC244" s="68"/>
      <c r="BD244" s="68"/>
      <c r="BE244" s="15"/>
      <c r="BF244" s="5">
        <f t="shared" si="104"/>
        <v>13065</v>
      </c>
      <c r="BG244" s="41">
        <v>7370</v>
      </c>
      <c r="BH244" s="42">
        <v>0</v>
      </c>
      <c r="BI244" s="42"/>
      <c r="BJ244" s="42">
        <v>2105</v>
      </c>
      <c r="BK244" s="42"/>
      <c r="BL244" s="42"/>
      <c r="BM244" s="15">
        <v>3590</v>
      </c>
    </row>
    <row r="245" spans="1:65" outlineLevel="5">
      <c r="A245" s="22">
        <f t="shared" si="106"/>
        <v>7</v>
      </c>
      <c r="B245" s="9">
        <f t="shared" si="105"/>
        <v>45130</v>
      </c>
      <c r="C245" s="51">
        <v>474779</v>
      </c>
      <c r="D245" s="64">
        <f t="shared" si="95"/>
        <v>33.799999999999997</v>
      </c>
      <c r="E245" s="12">
        <v>34</v>
      </c>
      <c r="F245" s="12">
        <v>32</v>
      </c>
      <c r="G245" s="12">
        <v>39</v>
      </c>
      <c r="H245" s="12">
        <v>32</v>
      </c>
      <c r="I245" s="12">
        <v>33</v>
      </c>
      <c r="J245" s="12">
        <v>31</v>
      </c>
      <c r="K245" s="12">
        <v>38</v>
      </c>
      <c r="L245" s="12">
        <v>31</v>
      </c>
      <c r="M245" s="74" t="str">
        <f t="shared" si="96"/>
        <v/>
      </c>
      <c r="N245" s="83"/>
      <c r="O245" s="83"/>
      <c r="P245" s="83"/>
      <c r="Q245" s="83"/>
      <c r="R245" s="83"/>
      <c r="S245" s="83"/>
      <c r="T245" s="83"/>
      <c r="U245" s="83"/>
      <c r="V245" s="5" t="str">
        <f t="shared" si="97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8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25.240506329113924</v>
      </c>
      <c r="AO245" s="41">
        <v>1580</v>
      </c>
      <c r="AP245" s="110" t="s">
        <v>103</v>
      </c>
      <c r="AQ245" s="111"/>
      <c r="AR245" s="126" t="str">
        <f t="shared" si="99"/>
        <v/>
      </c>
      <c r="AS245" s="126" t="str">
        <f t="shared" si="100"/>
        <v/>
      </c>
      <c r="AT245" s="127">
        <v>1870</v>
      </c>
      <c r="AU245" s="128"/>
      <c r="AV245" s="129"/>
      <c r="AW245" s="126" t="str">
        <f t="shared" si="101"/>
        <v/>
      </c>
      <c r="AX245" s="126" t="str">
        <f t="shared" si="102"/>
        <v/>
      </c>
      <c r="AY245" s="64" t="str">
        <f t="shared" si="103"/>
        <v/>
      </c>
      <c r="AZ245" s="97"/>
      <c r="BA245" s="68"/>
      <c r="BB245" s="68"/>
      <c r="BC245" s="68"/>
      <c r="BD245" s="68"/>
      <c r="BE245" s="15"/>
      <c r="BF245" s="5">
        <f t="shared" si="104"/>
        <v>12076</v>
      </c>
      <c r="BG245" s="41">
        <v>6510</v>
      </c>
      <c r="BH245" s="42">
        <v>0</v>
      </c>
      <c r="BI245" s="42"/>
      <c r="BJ245" s="42">
        <v>426</v>
      </c>
      <c r="BK245" s="42"/>
      <c r="BL245" s="42"/>
      <c r="BM245" s="15">
        <v>5140</v>
      </c>
    </row>
    <row r="246" spans="1:65" outlineLevel="5">
      <c r="A246" s="22">
        <f t="shared" si="106"/>
        <v>7</v>
      </c>
      <c r="B246" s="9">
        <f t="shared" si="105"/>
        <v>45131</v>
      </c>
      <c r="C246" s="51">
        <v>501092</v>
      </c>
      <c r="D246" s="64">
        <f t="shared" si="95"/>
        <v>33.799999999999997</v>
      </c>
      <c r="E246" s="12">
        <v>34</v>
      </c>
      <c r="F246" s="12">
        <v>32</v>
      </c>
      <c r="G246" s="12">
        <v>39</v>
      </c>
      <c r="H246" s="12">
        <v>32</v>
      </c>
      <c r="I246" s="12">
        <v>33</v>
      </c>
      <c r="J246" s="12">
        <v>31</v>
      </c>
      <c r="K246" s="12">
        <v>38</v>
      </c>
      <c r="L246" s="12">
        <v>31</v>
      </c>
      <c r="M246" s="74" t="str">
        <f t="shared" si="96"/>
        <v/>
      </c>
      <c r="N246" s="83"/>
      <c r="O246" s="83"/>
      <c r="P246" s="83"/>
      <c r="Q246" s="83"/>
      <c r="R246" s="83"/>
      <c r="S246" s="83"/>
      <c r="T246" s="83"/>
      <c r="U246" s="83"/>
      <c r="V246" s="5" t="str">
        <f t="shared" si="97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8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26.236842105263158</v>
      </c>
      <c r="AO246" s="41">
        <v>1520</v>
      </c>
      <c r="AP246" s="110" t="s">
        <v>103</v>
      </c>
      <c r="AQ246" s="111"/>
      <c r="AR246" s="126" t="str">
        <f t="shared" si="99"/>
        <v/>
      </c>
      <c r="AS246" s="126" t="str">
        <f t="shared" si="100"/>
        <v/>
      </c>
      <c r="AT246" s="127">
        <v>1890</v>
      </c>
      <c r="AU246" s="128"/>
      <c r="AV246" s="129"/>
      <c r="AW246" s="126" t="str">
        <f t="shared" si="101"/>
        <v/>
      </c>
      <c r="AX246" s="126" t="str">
        <f t="shared" si="102"/>
        <v/>
      </c>
      <c r="AY246" s="64" t="str">
        <f t="shared" si="103"/>
        <v/>
      </c>
      <c r="AZ246" s="97">
        <v>79.06</v>
      </c>
      <c r="BA246" s="68"/>
      <c r="BB246" s="68"/>
      <c r="BC246" s="68"/>
      <c r="BD246" s="68"/>
      <c r="BE246" s="15"/>
      <c r="BF246" s="5">
        <f t="shared" si="104"/>
        <v>11731</v>
      </c>
      <c r="BG246" s="41">
        <v>6140</v>
      </c>
      <c r="BH246" s="42">
        <v>0</v>
      </c>
      <c r="BI246" s="42"/>
      <c r="BJ246" s="42">
        <v>431</v>
      </c>
      <c r="BK246" s="42"/>
      <c r="BL246" s="42"/>
      <c r="BM246" s="15">
        <v>5160</v>
      </c>
    </row>
    <row r="247" spans="1:65" outlineLevel="5">
      <c r="A247" s="22">
        <f t="shared" si="106"/>
        <v>7</v>
      </c>
      <c r="B247" s="9">
        <f t="shared" si="105"/>
        <v>45132</v>
      </c>
      <c r="C247" s="51">
        <v>548327</v>
      </c>
      <c r="D247" s="64">
        <f t="shared" si="95"/>
        <v>33.799999999999997</v>
      </c>
      <c r="E247" s="12">
        <v>34</v>
      </c>
      <c r="F247" s="12">
        <v>32</v>
      </c>
      <c r="G247" s="12">
        <v>39</v>
      </c>
      <c r="H247" s="12">
        <v>32</v>
      </c>
      <c r="I247" s="12">
        <v>33</v>
      </c>
      <c r="J247" s="12">
        <v>31</v>
      </c>
      <c r="K247" s="12">
        <v>38</v>
      </c>
      <c r="L247" s="12">
        <v>31</v>
      </c>
      <c r="M247" s="74" t="str">
        <f t="shared" si="96"/>
        <v/>
      </c>
      <c r="N247" s="83"/>
      <c r="O247" s="83"/>
      <c r="P247" s="83"/>
      <c r="Q247" s="83"/>
      <c r="R247" s="83"/>
      <c r="S247" s="83"/>
      <c r="T247" s="83"/>
      <c r="U247" s="83"/>
      <c r="V247" s="5" t="str">
        <f t="shared" si="97"/>
        <v/>
      </c>
      <c r="W247" s="41"/>
      <c r="X247" s="41"/>
      <c r="Y247" s="41"/>
      <c r="Z247" s="41"/>
      <c r="AA247" s="41"/>
      <c r="AB247" s="41"/>
      <c r="AC247" s="41"/>
      <c r="AD247" s="41"/>
      <c r="AE247" s="5" t="str">
        <f t="shared" si="98"/>
        <v/>
      </c>
      <c r="AF247" s="41"/>
      <c r="AG247" s="41"/>
      <c r="AH247" s="41"/>
      <c r="AI247" s="41"/>
      <c r="AJ247" s="41"/>
      <c r="AK247" s="41"/>
      <c r="AL247" s="41"/>
      <c r="AM247" s="41"/>
      <c r="AN247" s="41">
        <v>25.729032258064517</v>
      </c>
      <c r="AO247" s="41">
        <v>1550</v>
      </c>
      <c r="AP247" s="110" t="s">
        <v>103</v>
      </c>
      <c r="AQ247" s="111"/>
      <c r="AR247" s="126" t="str">
        <f t="shared" si="99"/>
        <v/>
      </c>
      <c r="AS247" s="126" t="str">
        <f t="shared" si="100"/>
        <v/>
      </c>
      <c r="AT247" s="127">
        <v>1900</v>
      </c>
      <c r="AU247" s="128"/>
      <c r="AV247" s="129"/>
      <c r="AW247" s="126" t="str">
        <f t="shared" si="101"/>
        <v/>
      </c>
      <c r="AX247" s="126" t="str">
        <f t="shared" si="102"/>
        <v/>
      </c>
      <c r="AY247" s="64" t="str">
        <f t="shared" si="103"/>
        <v/>
      </c>
      <c r="AZ247" s="97">
        <v>78.099999999999994</v>
      </c>
      <c r="BA247" s="68"/>
      <c r="BB247" s="68"/>
      <c r="BC247" s="68"/>
      <c r="BD247" s="68"/>
      <c r="BE247" s="15"/>
      <c r="BF247" s="5">
        <f t="shared" si="104"/>
        <v>10758</v>
      </c>
      <c r="BG247" s="41">
        <v>5130</v>
      </c>
      <c r="BH247" s="42">
        <v>0</v>
      </c>
      <c r="BI247" s="42"/>
      <c r="BJ247" s="42">
        <v>428</v>
      </c>
      <c r="BK247" s="42"/>
      <c r="BL247" s="42"/>
      <c r="BM247" s="15">
        <v>5200</v>
      </c>
    </row>
    <row r="248" spans="1:65" outlineLevel="5">
      <c r="A248" s="22">
        <f t="shared" si="106"/>
        <v>7</v>
      </c>
      <c r="B248" s="9">
        <f t="shared" si="105"/>
        <v>45133</v>
      </c>
      <c r="C248" s="51">
        <v>530322</v>
      </c>
      <c r="D248" s="64">
        <f t="shared" si="95"/>
        <v>34</v>
      </c>
      <c r="E248" s="12">
        <v>34</v>
      </c>
      <c r="F248" s="12">
        <v>32</v>
      </c>
      <c r="G248" s="12">
        <v>40</v>
      </c>
      <c r="H248" s="12">
        <v>32</v>
      </c>
      <c r="I248" s="12">
        <v>33</v>
      </c>
      <c r="J248" s="12">
        <v>31</v>
      </c>
      <c r="K248" s="12">
        <v>39</v>
      </c>
      <c r="L248" s="12">
        <v>31</v>
      </c>
      <c r="M248" s="74" t="str">
        <f t="shared" si="96"/>
        <v/>
      </c>
      <c r="N248" s="83"/>
      <c r="O248" s="83"/>
      <c r="P248" s="83"/>
      <c r="Q248" s="83"/>
      <c r="R248" s="83"/>
      <c r="S248" s="83"/>
      <c r="T248" s="83"/>
      <c r="U248" s="83"/>
      <c r="V248" s="5" t="str">
        <f t="shared" si="97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8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26.236842105263158</v>
      </c>
      <c r="AO248" s="41">
        <v>1520</v>
      </c>
      <c r="AP248" s="110" t="s">
        <v>103</v>
      </c>
      <c r="AQ248" s="111"/>
      <c r="AR248" s="126" t="str">
        <f t="shared" si="99"/>
        <v/>
      </c>
      <c r="AS248" s="126" t="str">
        <f t="shared" si="100"/>
        <v/>
      </c>
      <c r="AT248" s="127">
        <v>1708</v>
      </c>
      <c r="AU248" s="128"/>
      <c r="AV248" s="129"/>
      <c r="AW248" s="126" t="str">
        <f t="shared" si="101"/>
        <v/>
      </c>
      <c r="AX248" s="126" t="str">
        <f t="shared" si="102"/>
        <v/>
      </c>
      <c r="AY248" s="64" t="str">
        <f t="shared" si="103"/>
        <v/>
      </c>
      <c r="AZ248" s="97">
        <v>78.239999999999995</v>
      </c>
      <c r="BA248" s="68"/>
      <c r="BB248" s="68"/>
      <c r="BC248" s="68"/>
      <c r="BD248" s="68"/>
      <c r="BE248" s="15"/>
      <c r="BF248" s="5">
        <f t="shared" si="104"/>
        <v>10931</v>
      </c>
      <c r="BG248" s="41">
        <v>5740</v>
      </c>
      <c r="BH248" s="42">
        <v>0</v>
      </c>
      <c r="BI248" s="42"/>
      <c r="BJ248" s="42">
        <v>441</v>
      </c>
      <c r="BK248" s="42"/>
      <c r="BL248" s="42"/>
      <c r="BM248" s="15">
        <v>4750</v>
      </c>
    </row>
    <row r="249" spans="1:65" outlineLevel="5">
      <c r="A249" s="22">
        <f t="shared" si="106"/>
        <v>7</v>
      </c>
      <c r="B249" s="9">
        <f t="shared" si="105"/>
        <v>45134</v>
      </c>
      <c r="C249" s="51">
        <v>525534</v>
      </c>
      <c r="D249" s="64">
        <f t="shared" si="95"/>
        <v>34.299999999999997</v>
      </c>
      <c r="E249" s="12">
        <v>35</v>
      </c>
      <c r="F249" s="12">
        <v>32</v>
      </c>
      <c r="G249" s="12">
        <v>40</v>
      </c>
      <c r="H249" s="12">
        <v>32</v>
      </c>
      <c r="I249" s="12">
        <v>34</v>
      </c>
      <c r="J249" s="12">
        <v>31</v>
      </c>
      <c r="K249" s="12">
        <v>39</v>
      </c>
      <c r="L249" s="12">
        <v>31</v>
      </c>
      <c r="M249" s="74">
        <f t="shared" si="96"/>
        <v>6.9</v>
      </c>
      <c r="N249" s="83">
        <v>6.89</v>
      </c>
      <c r="O249" s="83">
        <v>6.7</v>
      </c>
      <c r="P249" s="83">
        <v>6.77</v>
      </c>
      <c r="Q249" s="83">
        <v>6.92</v>
      </c>
      <c r="R249" s="83">
        <v>7</v>
      </c>
      <c r="S249" s="83">
        <v>7.02</v>
      </c>
      <c r="T249" s="83"/>
      <c r="U249" s="83"/>
      <c r="V249" s="5">
        <f t="shared" si="97"/>
        <v>176.5</v>
      </c>
      <c r="W249" s="41">
        <v>183.7</v>
      </c>
      <c r="X249" s="41">
        <v>225.9</v>
      </c>
      <c r="Y249" s="41">
        <v>186.5</v>
      </c>
      <c r="Z249" s="41">
        <v>64.3</v>
      </c>
      <c r="AA249" s="41">
        <v>141.4</v>
      </c>
      <c r="AB249" s="41">
        <v>257.3</v>
      </c>
      <c r="AC249" s="41"/>
      <c r="AD249" s="41"/>
      <c r="AE249" s="5">
        <f t="shared" si="98"/>
        <v>3646.7</v>
      </c>
      <c r="AF249" s="41">
        <v>4060</v>
      </c>
      <c r="AG249" s="41">
        <v>4340</v>
      </c>
      <c r="AH249" s="41">
        <v>4110</v>
      </c>
      <c r="AI249" s="41">
        <v>2920</v>
      </c>
      <c r="AJ249" s="41">
        <v>3270</v>
      </c>
      <c r="AK249" s="41">
        <v>3180</v>
      </c>
      <c r="AL249" s="41"/>
      <c r="AM249" s="41"/>
      <c r="AN249" s="41">
        <v>45.839080459770116</v>
      </c>
      <c r="AO249" s="41">
        <v>870</v>
      </c>
      <c r="AP249" s="110">
        <v>3.0355172413793099</v>
      </c>
      <c r="AQ249" s="111">
        <v>2.1548334403487903</v>
      </c>
      <c r="AR249" s="126">
        <f t="shared" si="99"/>
        <v>70.987356321839073</v>
      </c>
      <c r="AS249" s="126">
        <f t="shared" si="100"/>
        <v>29.012643678160927</v>
      </c>
      <c r="AT249" s="127">
        <v>1900</v>
      </c>
      <c r="AU249" s="128">
        <v>2.44</v>
      </c>
      <c r="AV249" s="129">
        <v>1.42</v>
      </c>
      <c r="AW249" s="126">
        <f t="shared" si="101"/>
        <v>58.196721311475407</v>
      </c>
      <c r="AX249" s="126">
        <f t="shared" si="102"/>
        <v>41.803278688524593</v>
      </c>
      <c r="AY249" s="64">
        <f t="shared" si="103"/>
        <v>43.10233104074058</v>
      </c>
      <c r="AZ249" s="97">
        <v>78.05</v>
      </c>
      <c r="BA249" s="68"/>
      <c r="BB249" s="68"/>
      <c r="BC249" s="68"/>
      <c r="BD249" s="68"/>
      <c r="BE249" s="15"/>
      <c r="BF249" s="5">
        <f t="shared" si="104"/>
        <v>11937</v>
      </c>
      <c r="BG249" s="41">
        <v>6000</v>
      </c>
      <c r="BH249" s="42">
        <v>0</v>
      </c>
      <c r="BI249" s="42"/>
      <c r="BJ249" s="42">
        <v>447</v>
      </c>
      <c r="BK249" s="42"/>
      <c r="BL249" s="42"/>
      <c r="BM249" s="15">
        <v>5490</v>
      </c>
    </row>
    <row r="250" spans="1:65" outlineLevel="5">
      <c r="A250" s="22">
        <f t="shared" si="106"/>
        <v>7</v>
      </c>
      <c r="B250" s="9">
        <f t="shared" si="105"/>
        <v>45135</v>
      </c>
      <c r="C250" s="51">
        <v>493096</v>
      </c>
      <c r="D250" s="64">
        <f t="shared" si="95"/>
        <v>34</v>
      </c>
      <c r="E250" s="12">
        <v>34</v>
      </c>
      <c r="F250" s="12">
        <v>32</v>
      </c>
      <c r="G250" s="12">
        <v>40</v>
      </c>
      <c r="H250" s="12">
        <v>32</v>
      </c>
      <c r="I250" s="12">
        <v>33</v>
      </c>
      <c r="J250" s="12">
        <v>31</v>
      </c>
      <c r="K250" s="12">
        <v>39</v>
      </c>
      <c r="L250" s="12">
        <v>31</v>
      </c>
      <c r="M250" s="74" t="str">
        <f t="shared" si="96"/>
        <v/>
      </c>
      <c r="N250" s="83"/>
      <c r="O250" s="83"/>
      <c r="P250" s="83"/>
      <c r="Q250" s="83"/>
      <c r="R250" s="83"/>
      <c r="S250" s="83"/>
      <c r="T250" s="83"/>
      <c r="U250" s="83"/>
      <c r="V250" s="5" t="str">
        <f t="shared" si="97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8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43.347826086956523</v>
      </c>
      <c r="AO250" s="41">
        <v>920</v>
      </c>
      <c r="AP250" s="110" t="s">
        <v>103</v>
      </c>
      <c r="AQ250" s="111"/>
      <c r="AR250" s="126" t="str">
        <f t="shared" si="99"/>
        <v/>
      </c>
      <c r="AS250" s="126" t="str">
        <f t="shared" si="100"/>
        <v/>
      </c>
      <c r="AT250" s="127">
        <v>1420</v>
      </c>
      <c r="AU250" s="128"/>
      <c r="AV250" s="129"/>
      <c r="AW250" s="126" t="str">
        <f t="shared" si="101"/>
        <v/>
      </c>
      <c r="AX250" s="126" t="str">
        <f t="shared" si="102"/>
        <v/>
      </c>
      <c r="AY250" s="64" t="str">
        <f t="shared" si="103"/>
        <v/>
      </c>
      <c r="AZ250" s="97">
        <v>79</v>
      </c>
      <c r="BA250" s="68"/>
      <c r="BB250" s="68"/>
      <c r="BC250" s="68"/>
      <c r="BD250" s="68"/>
      <c r="BE250" s="15"/>
      <c r="BF250" s="5">
        <f t="shared" si="104"/>
        <v>7927</v>
      </c>
      <c r="BG250" s="41">
        <v>0</v>
      </c>
      <c r="BH250" s="42">
        <v>0</v>
      </c>
      <c r="BI250" s="42"/>
      <c r="BJ250" s="42">
        <v>2407</v>
      </c>
      <c r="BK250" s="42"/>
      <c r="BL250" s="42"/>
      <c r="BM250" s="15">
        <v>5520</v>
      </c>
    </row>
    <row r="251" spans="1:65" outlineLevel="5">
      <c r="A251" s="22">
        <f t="shared" si="106"/>
        <v>7</v>
      </c>
      <c r="B251" s="9">
        <f t="shared" si="105"/>
        <v>45136</v>
      </c>
      <c r="C251" s="51">
        <v>470333</v>
      </c>
      <c r="D251" s="64">
        <f t="shared" si="95"/>
        <v>34.299999999999997</v>
      </c>
      <c r="E251" s="12">
        <v>34</v>
      </c>
      <c r="F251" s="12">
        <v>32</v>
      </c>
      <c r="G251" s="12">
        <v>41</v>
      </c>
      <c r="H251" s="12">
        <v>32</v>
      </c>
      <c r="I251" s="12">
        <v>33</v>
      </c>
      <c r="J251" s="12">
        <v>31</v>
      </c>
      <c r="K251" s="12">
        <v>40</v>
      </c>
      <c r="L251" s="12">
        <v>31</v>
      </c>
      <c r="M251" s="74" t="str">
        <f t="shared" si="96"/>
        <v/>
      </c>
      <c r="N251" s="83"/>
      <c r="O251" s="83"/>
      <c r="P251" s="83"/>
      <c r="Q251" s="83"/>
      <c r="R251" s="83"/>
      <c r="S251" s="83"/>
      <c r="T251" s="83"/>
      <c r="U251" s="83"/>
      <c r="V251" s="5" t="str">
        <f t="shared" si="97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8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39.880000000000003</v>
      </c>
      <c r="AO251" s="41">
        <v>1000</v>
      </c>
      <c r="AP251" s="110" t="s">
        <v>103</v>
      </c>
      <c r="AQ251" s="111"/>
      <c r="AR251" s="126" t="str">
        <f t="shared" si="99"/>
        <v/>
      </c>
      <c r="AS251" s="126" t="str">
        <f t="shared" si="100"/>
        <v/>
      </c>
      <c r="AT251" s="127">
        <v>1420</v>
      </c>
      <c r="AU251" s="128"/>
      <c r="AV251" s="129"/>
      <c r="AW251" s="126" t="str">
        <f t="shared" si="101"/>
        <v/>
      </c>
      <c r="AX251" s="126" t="str">
        <f t="shared" si="102"/>
        <v/>
      </c>
      <c r="AY251" s="64" t="str">
        <f t="shared" si="103"/>
        <v/>
      </c>
      <c r="AZ251" s="97"/>
      <c r="BA251" s="68"/>
      <c r="BB251" s="68"/>
      <c r="BC251" s="68"/>
      <c r="BD251" s="68"/>
      <c r="BE251" s="15"/>
      <c r="BF251" s="5">
        <f t="shared" si="104"/>
        <v>5766</v>
      </c>
      <c r="BG251" s="41">
        <v>0</v>
      </c>
      <c r="BH251" s="42">
        <v>0</v>
      </c>
      <c r="BI251" s="42"/>
      <c r="BJ251" s="42">
        <v>446</v>
      </c>
      <c r="BK251" s="42"/>
      <c r="BL251" s="42"/>
      <c r="BM251" s="15">
        <v>5320</v>
      </c>
    </row>
    <row r="252" spans="1:65" outlineLevel="5">
      <c r="A252" s="22">
        <f t="shared" si="106"/>
        <v>7</v>
      </c>
      <c r="B252" s="9">
        <f t="shared" si="105"/>
        <v>45137</v>
      </c>
      <c r="C252" s="51">
        <v>424111</v>
      </c>
      <c r="D252" s="64">
        <f t="shared" si="95"/>
        <v>34.299999999999997</v>
      </c>
      <c r="E252" s="12">
        <v>34</v>
      </c>
      <c r="F252" s="12">
        <v>32</v>
      </c>
      <c r="G252" s="12">
        <v>41</v>
      </c>
      <c r="H252" s="12">
        <v>32</v>
      </c>
      <c r="I252" s="12">
        <v>33</v>
      </c>
      <c r="J252" s="12">
        <v>31</v>
      </c>
      <c r="K252" s="12">
        <v>40</v>
      </c>
      <c r="L252" s="12">
        <v>31</v>
      </c>
      <c r="M252" s="74" t="str">
        <f t="shared" si="96"/>
        <v/>
      </c>
      <c r="N252" s="83"/>
      <c r="O252" s="83"/>
      <c r="P252" s="83"/>
      <c r="Q252" s="83"/>
      <c r="R252" s="83"/>
      <c r="S252" s="83"/>
      <c r="T252" s="83"/>
      <c r="U252" s="83"/>
      <c r="V252" s="5" t="str">
        <f t="shared" si="97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8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34.678260869565214</v>
      </c>
      <c r="AO252" s="41">
        <v>1150</v>
      </c>
      <c r="AP252" s="110" t="s">
        <v>103</v>
      </c>
      <c r="AQ252" s="111"/>
      <c r="AR252" s="126" t="str">
        <f t="shared" si="99"/>
        <v/>
      </c>
      <c r="AS252" s="126" t="str">
        <f t="shared" si="100"/>
        <v/>
      </c>
      <c r="AT252" s="127">
        <v>1420</v>
      </c>
      <c r="AU252" s="128"/>
      <c r="AV252" s="129"/>
      <c r="AW252" s="126" t="str">
        <f t="shared" si="101"/>
        <v/>
      </c>
      <c r="AX252" s="126" t="str">
        <f t="shared" si="102"/>
        <v/>
      </c>
      <c r="AY252" s="64" t="str">
        <f t="shared" si="103"/>
        <v/>
      </c>
      <c r="AZ252" s="97"/>
      <c r="BA252" s="68"/>
      <c r="BB252" s="68"/>
      <c r="BC252" s="68"/>
      <c r="BD252" s="68"/>
      <c r="BE252" s="15"/>
      <c r="BF252" s="5">
        <f t="shared" si="104"/>
        <v>8629</v>
      </c>
      <c r="BG252" s="41">
        <v>2790</v>
      </c>
      <c r="BH252" s="42">
        <v>0</v>
      </c>
      <c r="BI252" s="42"/>
      <c r="BJ252" s="42">
        <v>439</v>
      </c>
      <c r="BK252" s="42"/>
      <c r="BL252" s="42"/>
      <c r="BM252" s="15">
        <v>5400</v>
      </c>
    </row>
    <row r="253" spans="1:65" ht="17.25" outlineLevel="5" thickBot="1">
      <c r="A253" s="31">
        <f t="shared" si="106"/>
        <v>7</v>
      </c>
      <c r="B253" s="32">
        <f t="shared" si="105"/>
        <v>45138</v>
      </c>
      <c r="C253" s="51">
        <v>424643</v>
      </c>
      <c r="D253" s="64">
        <f t="shared" si="95"/>
        <v>34</v>
      </c>
      <c r="E253" s="12">
        <v>34</v>
      </c>
      <c r="F253" s="12">
        <v>32</v>
      </c>
      <c r="G253" s="12">
        <v>40</v>
      </c>
      <c r="H253" s="12">
        <v>32</v>
      </c>
      <c r="I253" s="12">
        <v>33</v>
      </c>
      <c r="J253" s="12">
        <v>31</v>
      </c>
      <c r="K253" s="12">
        <v>39</v>
      </c>
      <c r="L253" s="12">
        <v>31</v>
      </c>
      <c r="M253" s="74" t="str">
        <f t="shared" si="96"/>
        <v/>
      </c>
      <c r="N253" s="83"/>
      <c r="O253" s="83"/>
      <c r="P253" s="83"/>
      <c r="Q253" s="83"/>
      <c r="R253" s="83"/>
      <c r="S253" s="83"/>
      <c r="T253" s="83"/>
      <c r="U253" s="83"/>
      <c r="V253" s="5" t="str">
        <f t="shared" si="97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8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41.978947368421053</v>
      </c>
      <c r="AO253" s="41">
        <v>950</v>
      </c>
      <c r="AP253" s="110" t="s">
        <v>103</v>
      </c>
      <c r="AQ253" s="111"/>
      <c r="AR253" s="126" t="str">
        <f t="shared" si="99"/>
        <v/>
      </c>
      <c r="AS253" s="126" t="str">
        <f t="shared" si="100"/>
        <v/>
      </c>
      <c r="AT253" s="127">
        <v>1420</v>
      </c>
      <c r="AU253" s="128">
        <v>2.56</v>
      </c>
      <c r="AV253" s="129"/>
      <c r="AW253" s="126">
        <f t="shared" si="101"/>
        <v>0</v>
      </c>
      <c r="AX253" s="126">
        <f t="shared" si="102"/>
        <v>100</v>
      </c>
      <c r="AY253" s="64" t="str">
        <f t="shared" si="103"/>
        <v/>
      </c>
      <c r="AZ253" s="97">
        <v>77.59</v>
      </c>
      <c r="BA253" s="68"/>
      <c r="BB253" s="68"/>
      <c r="BC253" s="68"/>
      <c r="BD253" s="68"/>
      <c r="BE253" s="15"/>
      <c r="BF253" s="5">
        <f t="shared" si="104"/>
        <v>6045</v>
      </c>
      <c r="BG253" s="41">
        <v>340</v>
      </c>
      <c r="BH253" s="42">
        <v>0</v>
      </c>
      <c r="BI253" s="42"/>
      <c r="BJ253" s="42">
        <v>446</v>
      </c>
      <c r="BK253" s="42"/>
      <c r="BL253" s="42"/>
      <c r="BM253" s="15">
        <v>5259</v>
      </c>
    </row>
    <row r="254" spans="1:65" outlineLevel="4">
      <c r="A254" s="157" t="s">
        <v>41</v>
      </c>
      <c r="B254" s="158"/>
      <c r="C254" s="50">
        <f t="shared" ref="C254:BM254" si="107">SUBTOTAL(4,C223:C253)</f>
        <v>581056</v>
      </c>
      <c r="D254" s="60">
        <f t="shared" si="107"/>
        <v>36</v>
      </c>
      <c r="E254" s="28">
        <f t="shared" si="107"/>
        <v>36</v>
      </c>
      <c r="F254" s="28">
        <f t="shared" si="107"/>
        <v>35</v>
      </c>
      <c r="G254" s="28">
        <f t="shared" si="107"/>
        <v>42</v>
      </c>
      <c r="H254" s="28">
        <f t="shared" si="107"/>
        <v>33</v>
      </c>
      <c r="I254" s="28">
        <f t="shared" si="107"/>
        <v>35</v>
      </c>
      <c r="J254" s="28">
        <f t="shared" si="107"/>
        <v>34</v>
      </c>
      <c r="K254" s="28">
        <f t="shared" si="107"/>
        <v>41</v>
      </c>
      <c r="L254" s="28">
        <f t="shared" si="107"/>
        <v>32</v>
      </c>
      <c r="M254" s="71">
        <f t="shared" si="107"/>
        <v>7.2</v>
      </c>
      <c r="N254" s="82">
        <f t="shared" si="107"/>
        <v>7.17</v>
      </c>
      <c r="O254" s="82">
        <f t="shared" si="107"/>
        <v>7.22</v>
      </c>
      <c r="P254" s="82">
        <f t="shared" si="107"/>
        <v>7.19</v>
      </c>
      <c r="Q254" s="82">
        <f t="shared" si="107"/>
        <v>7.15</v>
      </c>
      <c r="R254" s="82">
        <f t="shared" si="107"/>
        <v>7.1</v>
      </c>
      <c r="S254" s="82">
        <f t="shared" si="107"/>
        <v>7.08</v>
      </c>
      <c r="T254" s="82">
        <f t="shared" si="107"/>
        <v>0</v>
      </c>
      <c r="U254" s="82">
        <f t="shared" si="107"/>
        <v>0</v>
      </c>
      <c r="V254" s="29">
        <f t="shared" si="107"/>
        <v>223.6</v>
      </c>
      <c r="W254" s="39">
        <f t="shared" si="107"/>
        <v>224.9</v>
      </c>
      <c r="X254" s="39">
        <f t="shared" si="107"/>
        <v>277.3</v>
      </c>
      <c r="Y254" s="39">
        <f t="shared" si="107"/>
        <v>287.3</v>
      </c>
      <c r="Z254" s="39">
        <f t="shared" si="107"/>
        <v>238.1</v>
      </c>
      <c r="AA254" s="39">
        <f t="shared" si="107"/>
        <v>239.1</v>
      </c>
      <c r="AB254" s="39">
        <f t="shared" si="107"/>
        <v>257.3</v>
      </c>
      <c r="AC254" s="39">
        <f t="shared" si="107"/>
        <v>0</v>
      </c>
      <c r="AD254" s="39">
        <f t="shared" si="107"/>
        <v>0</v>
      </c>
      <c r="AE254" s="29">
        <f t="shared" si="107"/>
        <v>3931.7</v>
      </c>
      <c r="AF254" s="39">
        <f t="shared" si="107"/>
        <v>4390</v>
      </c>
      <c r="AG254" s="39">
        <f t="shared" si="107"/>
        <v>4340</v>
      </c>
      <c r="AH254" s="39">
        <f t="shared" si="107"/>
        <v>4110</v>
      </c>
      <c r="AI254" s="39">
        <f t="shared" si="107"/>
        <v>4030</v>
      </c>
      <c r="AJ254" s="39">
        <f t="shared" si="107"/>
        <v>3700</v>
      </c>
      <c r="AK254" s="39">
        <f t="shared" si="107"/>
        <v>3930</v>
      </c>
      <c r="AL254" s="39">
        <f t="shared" si="107"/>
        <v>0</v>
      </c>
      <c r="AM254" s="39">
        <f t="shared" si="107"/>
        <v>0</v>
      </c>
      <c r="AN254" s="39">
        <f t="shared" si="107"/>
        <v>45.839080459770116</v>
      </c>
      <c r="AO254" s="39">
        <f t="shared" si="107"/>
        <v>2180</v>
      </c>
      <c r="AP254" s="104">
        <f t="shared" si="107"/>
        <v>3.0355172413793099</v>
      </c>
      <c r="AQ254" s="105">
        <f t="shared" si="107"/>
        <v>2.1548334403487903</v>
      </c>
      <c r="AR254" s="106">
        <f t="shared" si="107"/>
        <v>75.563414634146341</v>
      </c>
      <c r="AS254" s="106">
        <f t="shared" si="107"/>
        <v>31.81302325581396</v>
      </c>
      <c r="AT254" s="107">
        <f t="shared" si="107"/>
        <v>2410</v>
      </c>
      <c r="AU254" s="108">
        <f t="shared" si="107"/>
        <v>2.56</v>
      </c>
      <c r="AV254" s="109">
        <f t="shared" si="107"/>
        <v>1.42</v>
      </c>
      <c r="AW254" s="106">
        <f t="shared" si="107"/>
        <v>61.53846153846154</v>
      </c>
      <c r="AX254" s="106">
        <f t="shared" si="107"/>
        <v>100</v>
      </c>
      <c r="AY254" s="60">
        <f t="shared" si="107"/>
        <v>48.353459281383103</v>
      </c>
      <c r="AZ254" s="96">
        <f t="shared" si="107"/>
        <v>79.25</v>
      </c>
      <c r="BA254" s="67">
        <f t="shared" si="107"/>
        <v>57.29</v>
      </c>
      <c r="BB254" s="67">
        <f t="shared" si="107"/>
        <v>29.89</v>
      </c>
      <c r="BC254" s="67">
        <f t="shared" si="107"/>
        <v>1E-4</v>
      </c>
      <c r="BD254" s="67">
        <f t="shared" si="107"/>
        <v>0</v>
      </c>
      <c r="BE254" s="27">
        <f t="shared" si="107"/>
        <v>0</v>
      </c>
      <c r="BF254" s="29">
        <f t="shared" si="107"/>
        <v>14872</v>
      </c>
      <c r="BG254" s="39">
        <f t="shared" si="107"/>
        <v>7490</v>
      </c>
      <c r="BH254" s="40">
        <f t="shared" si="107"/>
        <v>0</v>
      </c>
      <c r="BI254" s="40">
        <f t="shared" si="107"/>
        <v>0</v>
      </c>
      <c r="BJ254" s="40">
        <f t="shared" si="107"/>
        <v>2502</v>
      </c>
      <c r="BK254" s="40">
        <f t="shared" si="107"/>
        <v>0</v>
      </c>
      <c r="BL254" s="40">
        <f t="shared" si="107"/>
        <v>0</v>
      </c>
      <c r="BM254" s="27">
        <f t="shared" si="107"/>
        <v>5630</v>
      </c>
    </row>
    <row r="255" spans="1:65" outlineLevel="3">
      <c r="A255" s="187" t="s">
        <v>30</v>
      </c>
      <c r="B255" s="188"/>
      <c r="C255" s="51">
        <f t="shared" ref="C255:BM255" si="108">SUBTOTAL(5,C223:C253)</f>
        <v>421928</v>
      </c>
      <c r="D255" s="61">
        <f t="shared" si="108"/>
        <v>33.5</v>
      </c>
      <c r="E255" s="12">
        <f t="shared" si="108"/>
        <v>33</v>
      </c>
      <c r="F255" s="12">
        <f t="shared" si="108"/>
        <v>32</v>
      </c>
      <c r="G255" s="12">
        <f t="shared" si="108"/>
        <v>39</v>
      </c>
      <c r="H255" s="12">
        <f t="shared" si="108"/>
        <v>32</v>
      </c>
      <c r="I255" s="12">
        <f t="shared" si="108"/>
        <v>32</v>
      </c>
      <c r="J255" s="12">
        <f t="shared" si="108"/>
        <v>31</v>
      </c>
      <c r="K255" s="12">
        <f t="shared" si="108"/>
        <v>38</v>
      </c>
      <c r="L255" s="12">
        <f t="shared" si="108"/>
        <v>31</v>
      </c>
      <c r="M255" s="72">
        <f t="shared" si="108"/>
        <v>6.9</v>
      </c>
      <c r="N255" s="83">
        <f t="shared" si="108"/>
        <v>6.89</v>
      </c>
      <c r="O255" s="83">
        <f t="shared" si="108"/>
        <v>6.7</v>
      </c>
      <c r="P255" s="83">
        <f t="shared" si="108"/>
        <v>6.77</v>
      </c>
      <c r="Q255" s="83">
        <f t="shared" si="108"/>
        <v>6.92</v>
      </c>
      <c r="R255" s="83">
        <f t="shared" si="108"/>
        <v>7</v>
      </c>
      <c r="S255" s="83">
        <f t="shared" si="108"/>
        <v>7</v>
      </c>
      <c r="T255" s="83">
        <f t="shared" si="108"/>
        <v>0</v>
      </c>
      <c r="U255" s="83">
        <f t="shared" si="108"/>
        <v>0</v>
      </c>
      <c r="V255" s="6">
        <f t="shared" si="108"/>
        <v>127.1</v>
      </c>
      <c r="W255" s="41">
        <f t="shared" si="108"/>
        <v>69.5</v>
      </c>
      <c r="X255" s="41">
        <f t="shared" si="108"/>
        <v>55.5</v>
      </c>
      <c r="Y255" s="41">
        <f t="shared" si="108"/>
        <v>85.3</v>
      </c>
      <c r="Z255" s="41">
        <f t="shared" si="108"/>
        <v>64.3</v>
      </c>
      <c r="AA255" s="41">
        <f t="shared" si="108"/>
        <v>141.4</v>
      </c>
      <c r="AB255" s="41">
        <f t="shared" si="108"/>
        <v>92.3</v>
      </c>
      <c r="AC255" s="41">
        <f t="shared" si="108"/>
        <v>0</v>
      </c>
      <c r="AD255" s="41">
        <f t="shared" si="108"/>
        <v>0</v>
      </c>
      <c r="AE255" s="6">
        <f t="shared" si="108"/>
        <v>3525</v>
      </c>
      <c r="AF255" s="41">
        <f t="shared" si="108"/>
        <v>3140</v>
      </c>
      <c r="AG255" s="41">
        <f t="shared" si="108"/>
        <v>3540</v>
      </c>
      <c r="AH255" s="41">
        <f t="shared" si="108"/>
        <v>3380</v>
      </c>
      <c r="AI255" s="41">
        <f t="shared" si="108"/>
        <v>2920</v>
      </c>
      <c r="AJ255" s="41">
        <f t="shared" si="108"/>
        <v>3230</v>
      </c>
      <c r="AK255" s="41">
        <f t="shared" si="108"/>
        <v>3180</v>
      </c>
      <c r="AL255" s="41">
        <f t="shared" si="108"/>
        <v>0</v>
      </c>
      <c r="AM255" s="41">
        <f t="shared" si="108"/>
        <v>0</v>
      </c>
      <c r="AN255" s="41">
        <f t="shared" si="108"/>
        <v>18.293577981651374</v>
      </c>
      <c r="AO255" s="41">
        <f t="shared" si="108"/>
        <v>870</v>
      </c>
      <c r="AP255" s="110">
        <f t="shared" si="108"/>
        <v>2.1854437869822485</v>
      </c>
      <c r="AQ255" s="111">
        <f t="shared" si="108"/>
        <v>1.6469840600819301</v>
      </c>
      <c r="AR255" s="112">
        <f t="shared" si="108"/>
        <v>68.18697674418604</v>
      </c>
      <c r="AS255" s="112">
        <f t="shared" si="108"/>
        <v>24.436585365853659</v>
      </c>
      <c r="AT255" s="113">
        <f t="shared" si="108"/>
        <v>1390</v>
      </c>
      <c r="AU255" s="114">
        <f t="shared" si="108"/>
        <v>1.69</v>
      </c>
      <c r="AV255" s="115">
        <f t="shared" si="108"/>
        <v>1</v>
      </c>
      <c r="AW255" s="112">
        <f t="shared" si="108"/>
        <v>0</v>
      </c>
      <c r="AX255" s="112">
        <f t="shared" si="108"/>
        <v>38.46153846153846</v>
      </c>
      <c r="AY255" s="61">
        <f t="shared" si="108"/>
        <v>43.10233104074058</v>
      </c>
      <c r="AZ255" s="97">
        <f t="shared" si="108"/>
        <v>76.209999999999994</v>
      </c>
      <c r="BA255" s="68">
        <f t="shared" si="108"/>
        <v>57.29</v>
      </c>
      <c r="BB255" s="68">
        <f t="shared" si="108"/>
        <v>29.89</v>
      </c>
      <c r="BC255" s="68">
        <f t="shared" si="108"/>
        <v>1E-4</v>
      </c>
      <c r="BD255" s="68">
        <f t="shared" si="108"/>
        <v>0</v>
      </c>
      <c r="BE255" s="15">
        <f t="shared" si="108"/>
        <v>0</v>
      </c>
      <c r="BF255" s="6">
        <f t="shared" si="108"/>
        <v>2601</v>
      </c>
      <c r="BG255" s="41">
        <f t="shared" si="108"/>
        <v>0</v>
      </c>
      <c r="BH255" s="42">
        <f t="shared" si="108"/>
        <v>0</v>
      </c>
      <c r="BI255" s="42">
        <f t="shared" si="108"/>
        <v>0</v>
      </c>
      <c r="BJ255" s="42">
        <f t="shared" si="108"/>
        <v>409</v>
      </c>
      <c r="BK255" s="42">
        <f t="shared" si="108"/>
        <v>0</v>
      </c>
      <c r="BL255" s="42">
        <f t="shared" si="108"/>
        <v>0</v>
      </c>
      <c r="BM255" s="15">
        <f t="shared" si="108"/>
        <v>310</v>
      </c>
    </row>
    <row r="256" spans="1:65" outlineLevel="2">
      <c r="A256" s="187" t="s">
        <v>19</v>
      </c>
      <c r="B256" s="188"/>
      <c r="C256" s="51">
        <f>IFERROR(SUBTOTAL(1,C223:C253),"")</f>
        <v>506551</v>
      </c>
      <c r="D256" s="61">
        <f t="shared" ref="D256:BM256" si="109">IFERROR(SUBTOTAL(1,D223:D253),"")</f>
        <v>34.703225806451606</v>
      </c>
      <c r="E256" s="12">
        <f t="shared" si="109"/>
        <v>34.677419354838712</v>
      </c>
      <c r="F256" s="12">
        <f t="shared" si="109"/>
        <v>33.451612903225808</v>
      </c>
      <c r="G256" s="12">
        <f t="shared" si="109"/>
        <v>40.096774193548384</v>
      </c>
      <c r="H256" s="12">
        <f t="shared" si="109"/>
        <v>32.483870967741936</v>
      </c>
      <c r="I256" s="12">
        <f t="shared" si="109"/>
        <v>33.677419354838712</v>
      </c>
      <c r="J256" s="12">
        <f t="shared" si="109"/>
        <v>32.451612903225808</v>
      </c>
      <c r="K256" s="12">
        <f t="shared" si="109"/>
        <v>39.096774193548384</v>
      </c>
      <c r="L256" s="12">
        <f t="shared" si="109"/>
        <v>31.483870967741936</v>
      </c>
      <c r="M256" s="72">
        <f t="shared" si="109"/>
        <v>7.0250000000000004</v>
      </c>
      <c r="N256" s="83">
        <f t="shared" si="109"/>
        <v>7.0075000000000003</v>
      </c>
      <c r="O256" s="83">
        <f t="shared" si="109"/>
        <v>6.9649999999999999</v>
      </c>
      <c r="P256" s="83">
        <f t="shared" si="109"/>
        <v>6.9749999999999996</v>
      </c>
      <c r="Q256" s="83">
        <f t="shared" si="109"/>
        <v>7.0474999999999994</v>
      </c>
      <c r="R256" s="83">
        <f t="shared" si="109"/>
        <v>7.0474999999999994</v>
      </c>
      <c r="S256" s="83">
        <f t="shared" si="109"/>
        <v>7.0375000000000005</v>
      </c>
      <c r="T256" s="83" t="str">
        <f t="shared" si="109"/>
        <v/>
      </c>
      <c r="U256" s="83" t="str">
        <f t="shared" si="109"/>
        <v/>
      </c>
      <c r="V256" s="6">
        <f t="shared" si="109"/>
        <v>182.47499999999999</v>
      </c>
      <c r="W256" s="41">
        <f t="shared" si="109"/>
        <v>156.52499999999998</v>
      </c>
      <c r="X256" s="41">
        <f t="shared" si="109"/>
        <v>205.17499999999998</v>
      </c>
      <c r="Y256" s="41">
        <f t="shared" si="109"/>
        <v>205.92500000000001</v>
      </c>
      <c r="Z256" s="41">
        <f t="shared" si="109"/>
        <v>162.375</v>
      </c>
      <c r="AA256" s="41">
        <f t="shared" si="109"/>
        <v>173.27500000000001</v>
      </c>
      <c r="AB256" s="41">
        <f t="shared" si="109"/>
        <v>191.42500000000001</v>
      </c>
      <c r="AC256" s="41" t="str">
        <f t="shared" si="109"/>
        <v/>
      </c>
      <c r="AD256" s="41" t="str">
        <f t="shared" si="109"/>
        <v/>
      </c>
      <c r="AE256" s="6">
        <f t="shared" si="109"/>
        <v>3676.2749999999996</v>
      </c>
      <c r="AF256" s="41">
        <f t="shared" si="109"/>
        <v>3922.5</v>
      </c>
      <c r="AG256" s="41">
        <f t="shared" si="109"/>
        <v>3900</v>
      </c>
      <c r="AH256" s="41">
        <f t="shared" si="109"/>
        <v>3715</v>
      </c>
      <c r="AI256" s="41">
        <f t="shared" si="109"/>
        <v>3480</v>
      </c>
      <c r="AJ256" s="41">
        <f t="shared" si="109"/>
        <v>3430</v>
      </c>
      <c r="AK256" s="41">
        <f t="shared" si="109"/>
        <v>3610</v>
      </c>
      <c r="AL256" s="41" t="str">
        <f t="shared" si="109"/>
        <v/>
      </c>
      <c r="AM256" s="41" t="str">
        <f t="shared" si="109"/>
        <v/>
      </c>
      <c r="AN256" s="41">
        <f t="shared" si="109"/>
        <v>25.107998808051878</v>
      </c>
      <c r="AO256" s="41">
        <f t="shared" si="109"/>
        <v>1699.1935483870968</v>
      </c>
      <c r="AP256" s="110">
        <f t="shared" si="109"/>
        <v>2.6122148742202818</v>
      </c>
      <c r="AQ256" s="111">
        <f t="shared" si="109"/>
        <v>1.8890771961512751</v>
      </c>
      <c r="AR256" s="112">
        <f t="shared" si="109"/>
        <v>72.524821540427482</v>
      </c>
      <c r="AS256" s="112">
        <f t="shared" si="109"/>
        <v>27.475178459572518</v>
      </c>
      <c r="AT256" s="113">
        <f t="shared" si="109"/>
        <v>2000.8709677419354</v>
      </c>
      <c r="AU256" s="114">
        <f t="shared" si="109"/>
        <v>2.0740000000000003</v>
      </c>
      <c r="AV256" s="115">
        <f t="shared" si="109"/>
        <v>1.1375</v>
      </c>
      <c r="AW256" s="112">
        <f t="shared" si="109"/>
        <v>46.72054337069703</v>
      </c>
      <c r="AX256" s="112">
        <f t="shared" si="109"/>
        <v>53.27945662930297</v>
      </c>
      <c r="AY256" s="61">
        <f t="shared" si="109"/>
        <v>46.96839653509646</v>
      </c>
      <c r="AZ256" s="97">
        <f t="shared" si="109"/>
        <v>78.165714285714273</v>
      </c>
      <c r="BA256" s="68">
        <f t="shared" si="109"/>
        <v>57.29</v>
      </c>
      <c r="BB256" s="68">
        <f t="shared" si="109"/>
        <v>29.89</v>
      </c>
      <c r="BC256" s="68">
        <f t="shared" si="109"/>
        <v>1E-4</v>
      </c>
      <c r="BD256" s="68" t="str">
        <f t="shared" si="109"/>
        <v/>
      </c>
      <c r="BE256" s="15" t="str">
        <f>IFERROR(SUBTOTAL(1,BE223:BE253),"")</f>
        <v/>
      </c>
      <c r="BF256" s="6">
        <f t="shared" si="109"/>
        <v>11569.193548387097</v>
      </c>
      <c r="BG256" s="41">
        <f t="shared" si="109"/>
        <v>5761.2903225806449</v>
      </c>
      <c r="BH256" s="42">
        <f t="shared" si="109"/>
        <v>0</v>
      </c>
      <c r="BI256" s="42" t="str">
        <f t="shared" si="109"/>
        <v/>
      </c>
      <c r="BJ256" s="42">
        <f t="shared" si="109"/>
        <v>859.87096774193549</v>
      </c>
      <c r="BK256" s="42" t="str">
        <f t="shared" si="109"/>
        <v/>
      </c>
      <c r="BL256" s="42" t="str">
        <f t="shared" si="109"/>
        <v/>
      </c>
      <c r="BM256" s="15">
        <f t="shared" si="109"/>
        <v>4948.0322580645161</v>
      </c>
    </row>
    <row r="257" spans="1:65" ht="17.25" outlineLevel="1" thickBot="1">
      <c r="A257" s="189" t="s">
        <v>54</v>
      </c>
      <c r="B257" s="190"/>
      <c r="C257" s="52">
        <f>SUBTOTAL(9,C223:C253)</f>
        <v>15703081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52675</v>
      </c>
      <c r="AP257" s="116"/>
      <c r="AQ257" s="117"/>
      <c r="AR257" s="118"/>
      <c r="AS257" s="118"/>
      <c r="AT257" s="119">
        <f>SUBTOTAL(9,AT223:AT253)</f>
        <v>62027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10">SUBTOTAL(9,BF223:BF253)</f>
        <v>358645</v>
      </c>
      <c r="BG257" s="43">
        <f t="shared" si="110"/>
        <v>178600</v>
      </c>
      <c r="BH257" s="44">
        <f t="shared" si="110"/>
        <v>0</v>
      </c>
      <c r="BI257" s="44">
        <f t="shared" si="110"/>
        <v>0</v>
      </c>
      <c r="BJ257" s="44">
        <f t="shared" si="110"/>
        <v>26656</v>
      </c>
      <c r="BK257" s="44">
        <f t="shared" si="110"/>
        <v>0</v>
      </c>
      <c r="BL257" s="44">
        <f t="shared" si="110"/>
        <v>0</v>
      </c>
      <c r="BM257" s="16">
        <f t="shared" si="110"/>
        <v>153389</v>
      </c>
    </row>
    <row r="258" spans="1:65" outlineLevel="5">
      <c r="A258" s="21">
        <f t="shared" si="106"/>
        <v>8</v>
      </c>
      <c r="B258" s="33">
        <f>B253+1</f>
        <v>45139</v>
      </c>
      <c r="C258" s="51">
        <v>424327</v>
      </c>
      <c r="D258" s="64">
        <f t="shared" ref="D258:D288" si="111">IFERROR(ROUND(AVERAGE(E258:L258),1),"")</f>
        <v>33.799999999999997</v>
      </c>
      <c r="E258" s="12">
        <v>33</v>
      </c>
      <c r="F258" s="12">
        <v>32</v>
      </c>
      <c r="G258" s="12">
        <v>40</v>
      </c>
      <c r="H258" s="12">
        <v>32</v>
      </c>
      <c r="I258" s="12">
        <v>32</v>
      </c>
      <c r="J258" s="12">
        <v>31</v>
      </c>
      <c r="K258" s="12">
        <v>39</v>
      </c>
      <c r="L258" s="12">
        <v>31</v>
      </c>
      <c r="M258" s="74" t="str">
        <f t="shared" ref="M258:M288" si="112">IFERROR(ROUND(AVERAGE(N258:U258),1),"")</f>
        <v/>
      </c>
      <c r="N258" s="83"/>
      <c r="O258" s="83"/>
      <c r="P258" s="83"/>
      <c r="Q258" s="83"/>
      <c r="R258" s="83"/>
      <c r="S258" s="83"/>
      <c r="T258" s="83"/>
      <c r="U258" s="83"/>
      <c r="V258" s="5" t="str">
        <f t="shared" ref="V258:V288" si="113">IFERROR(ROUND(AVERAGE(W258:AD258),1),"")</f>
        <v/>
      </c>
      <c r="W258" s="41"/>
      <c r="X258" s="41"/>
      <c r="Y258" s="41"/>
      <c r="Z258" s="41"/>
      <c r="AA258" s="41"/>
      <c r="AB258" s="41"/>
      <c r="AC258" s="41"/>
      <c r="AD258" s="41"/>
      <c r="AE258" s="5" t="str">
        <f t="shared" ref="AE258:AE288" si="114">IFERROR(ROUND(AVERAGE(AF258:AM258),1),"")</f>
        <v/>
      </c>
      <c r="AF258" s="41"/>
      <c r="AG258" s="41"/>
      <c r="AH258" s="41"/>
      <c r="AI258" s="41"/>
      <c r="AJ258" s="41"/>
      <c r="AK258" s="41"/>
      <c r="AL258" s="41"/>
      <c r="AM258" s="41"/>
      <c r="AN258" s="41">
        <v>43</v>
      </c>
      <c r="AO258" s="41">
        <v>930</v>
      </c>
      <c r="AP258" s="110" t="s">
        <v>103</v>
      </c>
      <c r="AQ258" s="111"/>
      <c r="AR258" s="126" t="str">
        <f t="shared" ref="AR258:AR288" si="115">IFERROR(AQ258/AP258*100,"")</f>
        <v/>
      </c>
      <c r="AS258" s="126" t="str">
        <f t="shared" ref="AS258:AS288" si="116">IFERROR(100-AR258,"")</f>
        <v/>
      </c>
      <c r="AT258" s="127">
        <v>1400</v>
      </c>
      <c r="AU258" s="128"/>
      <c r="AV258" s="129"/>
      <c r="AW258" s="126" t="str">
        <f t="shared" ref="AW258:AW288" si="117">IFERROR(AV258/AU258*100,"")</f>
        <v/>
      </c>
      <c r="AX258" s="126" t="str">
        <f t="shared" ref="AX258:AX288" si="118">IFERROR(100-AW258,"")</f>
        <v/>
      </c>
      <c r="AY258" s="64" t="str">
        <f t="shared" ref="AY258:AY288" si="119">IFERROR((1-((AW258*AS258)/(AX258*AR258)))*100,"")</f>
        <v/>
      </c>
      <c r="AZ258" s="97">
        <v>78.209999999999994</v>
      </c>
      <c r="BA258" s="68"/>
      <c r="BB258" s="68"/>
      <c r="BC258" s="68"/>
      <c r="BD258" s="68"/>
      <c r="BE258" s="15"/>
      <c r="BF258" s="5">
        <f t="shared" ref="BF258:BF288" si="120">IF(SUM(BG258:BM258)=0,"",SUM(BG258:BM258))</f>
        <v>8505</v>
      </c>
      <c r="BG258" s="41">
        <v>2770</v>
      </c>
      <c r="BH258" s="42">
        <v>0</v>
      </c>
      <c r="BI258" s="42"/>
      <c r="BJ258" s="42">
        <v>445</v>
      </c>
      <c r="BK258" s="42"/>
      <c r="BL258" s="42"/>
      <c r="BM258" s="15">
        <v>5290</v>
      </c>
    </row>
    <row r="259" spans="1:65" outlineLevel="5">
      <c r="A259" s="22">
        <f t="shared" si="106"/>
        <v>8</v>
      </c>
      <c r="B259" s="9">
        <f t="shared" si="105"/>
        <v>45140</v>
      </c>
      <c r="C259" s="51">
        <v>418601</v>
      </c>
      <c r="D259" s="64">
        <f t="shared" si="111"/>
        <v>34</v>
      </c>
      <c r="E259" s="12">
        <v>33</v>
      </c>
      <c r="F259" s="12">
        <v>32</v>
      </c>
      <c r="G259" s="12">
        <v>41</v>
      </c>
      <c r="H259" s="12">
        <v>32</v>
      </c>
      <c r="I259" s="12">
        <v>32</v>
      </c>
      <c r="J259" s="12">
        <v>31</v>
      </c>
      <c r="K259" s="12">
        <v>40</v>
      </c>
      <c r="L259" s="12">
        <v>31</v>
      </c>
      <c r="M259" s="74" t="str">
        <f t="shared" si="112"/>
        <v/>
      </c>
      <c r="N259" s="83"/>
      <c r="O259" s="83"/>
      <c r="P259" s="83"/>
      <c r="Q259" s="83"/>
      <c r="R259" s="83"/>
      <c r="S259" s="83"/>
      <c r="T259" s="83"/>
      <c r="U259" s="83"/>
      <c r="V259" s="5" t="str">
        <f t="shared" si="113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4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35</v>
      </c>
      <c r="AO259" s="41">
        <v>1140</v>
      </c>
      <c r="AP259" s="110" t="s">
        <v>103</v>
      </c>
      <c r="AQ259" s="111"/>
      <c r="AR259" s="126" t="str">
        <f t="shared" si="115"/>
        <v/>
      </c>
      <c r="AS259" s="126" t="str">
        <f t="shared" si="116"/>
        <v/>
      </c>
      <c r="AT259" s="127">
        <v>1440</v>
      </c>
      <c r="AU259" s="128"/>
      <c r="AV259" s="129"/>
      <c r="AW259" s="126" t="str">
        <f t="shared" si="117"/>
        <v/>
      </c>
      <c r="AX259" s="126" t="str">
        <f t="shared" si="118"/>
        <v/>
      </c>
      <c r="AY259" s="64" t="str">
        <f t="shared" si="119"/>
        <v/>
      </c>
      <c r="AZ259" s="97">
        <v>77.55</v>
      </c>
      <c r="BA259" s="68"/>
      <c r="BB259" s="68"/>
      <c r="BC259" s="68"/>
      <c r="BD259" s="68"/>
      <c r="BE259" s="15"/>
      <c r="BF259" s="5">
        <f t="shared" si="120"/>
        <v>5775</v>
      </c>
      <c r="BG259" s="41">
        <v>0</v>
      </c>
      <c r="BH259" s="42">
        <v>0</v>
      </c>
      <c r="BI259" s="42"/>
      <c r="BJ259" s="42">
        <v>445</v>
      </c>
      <c r="BK259" s="42"/>
      <c r="BL259" s="42"/>
      <c r="BM259" s="15">
        <v>5330</v>
      </c>
    </row>
    <row r="260" spans="1:65" outlineLevel="5">
      <c r="A260" s="22">
        <f t="shared" si="106"/>
        <v>8</v>
      </c>
      <c r="B260" s="9">
        <f t="shared" si="105"/>
        <v>45141</v>
      </c>
      <c r="C260" s="51">
        <v>399577</v>
      </c>
      <c r="D260" s="64">
        <f t="shared" si="111"/>
        <v>33.799999999999997</v>
      </c>
      <c r="E260" s="12">
        <v>33</v>
      </c>
      <c r="F260" s="12">
        <v>32</v>
      </c>
      <c r="G260" s="12">
        <v>40</v>
      </c>
      <c r="H260" s="12">
        <v>32</v>
      </c>
      <c r="I260" s="12">
        <v>32</v>
      </c>
      <c r="J260" s="12">
        <v>31</v>
      </c>
      <c r="K260" s="12">
        <v>39</v>
      </c>
      <c r="L260" s="12">
        <v>31</v>
      </c>
      <c r="M260" s="74">
        <f t="shared" si="112"/>
        <v>6.9</v>
      </c>
      <c r="N260" s="83">
        <v>6.97</v>
      </c>
      <c r="O260" s="83">
        <v>6.9</v>
      </c>
      <c r="P260" s="83">
        <v>6.88</v>
      </c>
      <c r="Q260" s="83">
        <v>6.92</v>
      </c>
      <c r="R260" s="83">
        <v>6.89</v>
      </c>
      <c r="S260" s="83">
        <v>6.92</v>
      </c>
      <c r="T260" s="83"/>
      <c r="U260" s="83"/>
      <c r="V260" s="5">
        <f t="shared" si="113"/>
        <v>176.8</v>
      </c>
      <c r="W260" s="41">
        <v>123.4</v>
      </c>
      <c r="X260" s="41">
        <v>240.9</v>
      </c>
      <c r="Y260" s="41">
        <v>117.5</v>
      </c>
      <c r="Z260" s="41">
        <v>172</v>
      </c>
      <c r="AA260" s="41">
        <v>215.8</v>
      </c>
      <c r="AB260" s="41">
        <v>191.2</v>
      </c>
      <c r="AC260" s="41"/>
      <c r="AD260" s="41"/>
      <c r="AE260" s="5">
        <f t="shared" si="114"/>
        <v>3901.7</v>
      </c>
      <c r="AF260" s="41">
        <v>4300</v>
      </c>
      <c r="AG260" s="41">
        <v>4270</v>
      </c>
      <c r="AH260" s="41">
        <v>3920</v>
      </c>
      <c r="AI260" s="41">
        <v>3590</v>
      </c>
      <c r="AJ260" s="41">
        <v>3910</v>
      </c>
      <c r="AK260" s="41">
        <v>3420</v>
      </c>
      <c r="AL260" s="41"/>
      <c r="AM260" s="41"/>
      <c r="AN260" s="41">
        <v>34</v>
      </c>
      <c r="AO260" s="41">
        <v>1180</v>
      </c>
      <c r="AP260" s="110">
        <v>2.5757627118644066</v>
      </c>
      <c r="AQ260" s="111">
        <v>1.8345105917839701</v>
      </c>
      <c r="AR260" s="126">
        <f t="shared" si="115"/>
        <v>71.222033898305099</v>
      </c>
      <c r="AS260" s="126">
        <f t="shared" si="116"/>
        <v>28.777966101694901</v>
      </c>
      <c r="AT260" s="127">
        <v>1440</v>
      </c>
      <c r="AU260" s="128">
        <v>2.38</v>
      </c>
      <c r="AV260" s="129">
        <v>1.41</v>
      </c>
      <c r="AW260" s="126">
        <f t="shared" si="117"/>
        <v>59.243697478991599</v>
      </c>
      <c r="AX260" s="126">
        <f t="shared" si="118"/>
        <v>40.756302521008401</v>
      </c>
      <c r="AY260" s="64">
        <f t="shared" si="119"/>
        <v>41.26552335025422</v>
      </c>
      <c r="AZ260" s="97">
        <v>77.73</v>
      </c>
      <c r="BA260" s="68"/>
      <c r="BB260" s="68"/>
      <c r="BC260" s="68"/>
      <c r="BD260" s="68"/>
      <c r="BE260" s="15"/>
      <c r="BF260" s="5">
        <f t="shared" si="120"/>
        <v>9038</v>
      </c>
      <c r="BG260" s="41">
        <v>3790</v>
      </c>
      <c r="BH260" s="42">
        <v>0</v>
      </c>
      <c r="BI260" s="42"/>
      <c r="BJ260" s="42">
        <v>448</v>
      </c>
      <c r="BK260" s="42"/>
      <c r="BL260" s="42"/>
      <c r="BM260" s="15">
        <v>4800</v>
      </c>
    </row>
    <row r="261" spans="1:65" outlineLevel="5">
      <c r="A261" s="22">
        <f t="shared" si="106"/>
        <v>8</v>
      </c>
      <c r="B261" s="9">
        <f t="shared" si="105"/>
        <v>45142</v>
      </c>
      <c r="C261" s="51">
        <v>390721</v>
      </c>
      <c r="D261" s="64">
        <f t="shared" si="111"/>
        <v>34</v>
      </c>
      <c r="E261" s="12">
        <v>33</v>
      </c>
      <c r="F261" s="12">
        <v>32</v>
      </c>
      <c r="G261" s="12">
        <v>41</v>
      </c>
      <c r="H261" s="12">
        <v>32</v>
      </c>
      <c r="I261" s="12">
        <v>32</v>
      </c>
      <c r="J261" s="12">
        <v>31</v>
      </c>
      <c r="K261" s="12">
        <v>40</v>
      </c>
      <c r="L261" s="12">
        <v>31</v>
      </c>
      <c r="M261" s="74" t="str">
        <f t="shared" si="112"/>
        <v/>
      </c>
      <c r="N261" s="83"/>
      <c r="O261" s="83"/>
      <c r="P261" s="83"/>
      <c r="Q261" s="83"/>
      <c r="R261" s="83"/>
      <c r="S261" s="83"/>
      <c r="T261" s="83"/>
      <c r="U261" s="83"/>
      <c r="V261" s="5" t="str">
        <f t="shared" si="113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4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34</v>
      </c>
      <c r="AO261" s="41">
        <v>1160</v>
      </c>
      <c r="AP261" s="110" t="s">
        <v>103</v>
      </c>
      <c r="AQ261" s="111"/>
      <c r="AR261" s="126" t="str">
        <f t="shared" si="115"/>
        <v/>
      </c>
      <c r="AS261" s="126" t="str">
        <f t="shared" si="116"/>
        <v/>
      </c>
      <c r="AT261" s="127">
        <v>1440</v>
      </c>
      <c r="AU261" s="128"/>
      <c r="AV261" s="129"/>
      <c r="AW261" s="126" t="str">
        <f t="shared" si="117"/>
        <v/>
      </c>
      <c r="AX261" s="126" t="str">
        <f t="shared" si="118"/>
        <v/>
      </c>
      <c r="AY261" s="64" t="str">
        <f t="shared" si="119"/>
        <v/>
      </c>
      <c r="AZ261" s="97">
        <v>77.58</v>
      </c>
      <c r="BA261" s="68"/>
      <c r="BB261" s="68"/>
      <c r="BC261" s="68"/>
      <c r="BD261" s="68"/>
      <c r="BE261" s="15"/>
      <c r="BF261" s="5">
        <f t="shared" si="120"/>
        <v>6285</v>
      </c>
      <c r="BG261" s="41">
        <v>280</v>
      </c>
      <c r="BH261" s="42">
        <v>0</v>
      </c>
      <c r="BI261" s="42"/>
      <c r="BJ261" s="42">
        <v>445</v>
      </c>
      <c r="BK261" s="42"/>
      <c r="BL261" s="42"/>
      <c r="BM261" s="15">
        <v>5560</v>
      </c>
    </row>
    <row r="262" spans="1:65" outlineLevel="5">
      <c r="A262" s="22">
        <f t="shared" si="106"/>
        <v>8</v>
      </c>
      <c r="B262" s="9">
        <f t="shared" si="105"/>
        <v>45143</v>
      </c>
      <c r="C262" s="51">
        <v>387880</v>
      </c>
      <c r="D262" s="64">
        <f t="shared" si="111"/>
        <v>34</v>
      </c>
      <c r="E262" s="12">
        <v>33</v>
      </c>
      <c r="F262" s="12">
        <v>32</v>
      </c>
      <c r="G262" s="12">
        <v>41</v>
      </c>
      <c r="H262" s="12">
        <v>32</v>
      </c>
      <c r="I262" s="12">
        <v>32</v>
      </c>
      <c r="J262" s="12">
        <v>31</v>
      </c>
      <c r="K262" s="12">
        <v>40</v>
      </c>
      <c r="L262" s="12">
        <v>31</v>
      </c>
      <c r="M262" s="74" t="str">
        <f t="shared" si="112"/>
        <v/>
      </c>
      <c r="N262" s="83"/>
      <c r="O262" s="83"/>
      <c r="P262" s="83"/>
      <c r="Q262" s="83"/>
      <c r="R262" s="83"/>
      <c r="S262" s="83"/>
      <c r="T262" s="83"/>
      <c r="U262" s="83"/>
      <c r="V262" s="5" t="str">
        <f t="shared" si="113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4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34</v>
      </c>
      <c r="AO262" s="41">
        <v>1160</v>
      </c>
      <c r="AP262" s="110" t="s">
        <v>103</v>
      </c>
      <c r="AQ262" s="111"/>
      <c r="AR262" s="126" t="str">
        <f t="shared" si="115"/>
        <v/>
      </c>
      <c r="AS262" s="126" t="str">
        <f t="shared" si="116"/>
        <v/>
      </c>
      <c r="AT262" s="127">
        <v>1440</v>
      </c>
      <c r="AU262" s="128"/>
      <c r="AV262" s="129"/>
      <c r="AW262" s="126" t="str">
        <f t="shared" si="117"/>
        <v/>
      </c>
      <c r="AX262" s="126" t="str">
        <f t="shared" si="118"/>
        <v/>
      </c>
      <c r="AY262" s="64" t="str">
        <f t="shared" si="119"/>
        <v/>
      </c>
      <c r="AZ262" s="97"/>
      <c r="BA262" s="68"/>
      <c r="BB262" s="68"/>
      <c r="BC262" s="68"/>
      <c r="BD262" s="68"/>
      <c r="BE262" s="15"/>
      <c r="BF262" s="5">
        <f t="shared" si="120"/>
        <v>9614</v>
      </c>
      <c r="BG262" s="41">
        <v>3820</v>
      </c>
      <c r="BH262" s="42">
        <v>0</v>
      </c>
      <c r="BI262" s="42"/>
      <c r="BJ262" s="42">
        <v>444</v>
      </c>
      <c r="BK262" s="42"/>
      <c r="BL262" s="42"/>
      <c r="BM262" s="15">
        <v>5350</v>
      </c>
    </row>
    <row r="263" spans="1:65" outlineLevel="5">
      <c r="A263" s="22">
        <f t="shared" si="106"/>
        <v>8</v>
      </c>
      <c r="B263" s="9">
        <f t="shared" si="105"/>
        <v>45144</v>
      </c>
      <c r="C263" s="51">
        <v>391262</v>
      </c>
      <c r="D263" s="64">
        <f t="shared" si="111"/>
        <v>34</v>
      </c>
      <c r="E263" s="12">
        <v>33</v>
      </c>
      <c r="F263" s="12">
        <v>32</v>
      </c>
      <c r="G263" s="12">
        <v>41</v>
      </c>
      <c r="H263" s="12">
        <v>32</v>
      </c>
      <c r="I263" s="12">
        <v>32</v>
      </c>
      <c r="J263" s="12">
        <v>31</v>
      </c>
      <c r="K263" s="12">
        <v>40</v>
      </c>
      <c r="L263" s="12">
        <v>31</v>
      </c>
      <c r="M263" s="74" t="str">
        <f t="shared" si="112"/>
        <v/>
      </c>
      <c r="N263" s="83"/>
      <c r="O263" s="83"/>
      <c r="P263" s="83"/>
      <c r="Q263" s="83"/>
      <c r="R263" s="83"/>
      <c r="S263" s="83"/>
      <c r="T263" s="83"/>
      <c r="U263" s="83"/>
      <c r="V263" s="5" t="str">
        <f t="shared" si="113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4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33</v>
      </c>
      <c r="AO263" s="41">
        <v>1220</v>
      </c>
      <c r="AP263" s="110" t="s">
        <v>103</v>
      </c>
      <c r="AQ263" s="111"/>
      <c r="AR263" s="126" t="str">
        <f t="shared" si="115"/>
        <v/>
      </c>
      <c r="AS263" s="126" t="str">
        <f t="shared" si="116"/>
        <v/>
      </c>
      <c r="AT263" s="127">
        <v>1440</v>
      </c>
      <c r="AU263" s="128"/>
      <c r="AV263" s="129"/>
      <c r="AW263" s="126" t="str">
        <f t="shared" si="117"/>
        <v/>
      </c>
      <c r="AX263" s="126" t="str">
        <f t="shared" si="118"/>
        <v/>
      </c>
      <c r="AY263" s="64" t="str">
        <f t="shared" si="119"/>
        <v/>
      </c>
      <c r="AZ263" s="97"/>
      <c r="BA263" s="68"/>
      <c r="BB263" s="68"/>
      <c r="BC263" s="68"/>
      <c r="BD263" s="68"/>
      <c r="BE263" s="15"/>
      <c r="BF263" s="5">
        <f t="shared" si="120"/>
        <v>5735</v>
      </c>
      <c r="BG263" s="41">
        <v>0</v>
      </c>
      <c r="BH263" s="42">
        <v>0</v>
      </c>
      <c r="BI263" s="42"/>
      <c r="BJ263" s="42">
        <v>445</v>
      </c>
      <c r="BK263" s="42"/>
      <c r="BL263" s="42"/>
      <c r="BM263" s="15">
        <v>5290</v>
      </c>
    </row>
    <row r="264" spans="1:65" outlineLevel="5">
      <c r="A264" s="22">
        <f t="shared" si="106"/>
        <v>8</v>
      </c>
      <c r="B264" s="9">
        <f t="shared" si="105"/>
        <v>45145</v>
      </c>
      <c r="C264" s="51">
        <v>396746</v>
      </c>
      <c r="D264" s="64">
        <f t="shared" si="111"/>
        <v>34</v>
      </c>
      <c r="E264" s="12">
        <v>33</v>
      </c>
      <c r="F264" s="12">
        <v>32</v>
      </c>
      <c r="G264" s="12">
        <v>41</v>
      </c>
      <c r="H264" s="12">
        <v>32</v>
      </c>
      <c r="I264" s="12">
        <v>32</v>
      </c>
      <c r="J264" s="12">
        <v>31</v>
      </c>
      <c r="K264" s="12">
        <v>40</v>
      </c>
      <c r="L264" s="12">
        <v>31</v>
      </c>
      <c r="M264" s="74" t="str">
        <f t="shared" si="112"/>
        <v/>
      </c>
      <c r="N264" s="83"/>
      <c r="O264" s="83"/>
      <c r="P264" s="83"/>
      <c r="Q264" s="83"/>
      <c r="R264" s="83"/>
      <c r="S264" s="83"/>
      <c r="T264" s="83"/>
      <c r="U264" s="83"/>
      <c r="V264" s="5" t="str">
        <f t="shared" si="113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4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25</v>
      </c>
      <c r="AO264" s="41">
        <v>1610</v>
      </c>
      <c r="AP264" s="110" t="s">
        <v>103</v>
      </c>
      <c r="AQ264" s="111"/>
      <c r="AR264" s="126" t="str">
        <f t="shared" si="115"/>
        <v/>
      </c>
      <c r="AS264" s="126" t="str">
        <f t="shared" si="116"/>
        <v/>
      </c>
      <c r="AT264" s="127">
        <v>1880</v>
      </c>
      <c r="AU264" s="128"/>
      <c r="AV264" s="129"/>
      <c r="AW264" s="126" t="str">
        <f t="shared" si="117"/>
        <v/>
      </c>
      <c r="AX264" s="126" t="str">
        <f t="shared" si="118"/>
        <v/>
      </c>
      <c r="AY264" s="64" t="str">
        <f t="shared" si="119"/>
        <v/>
      </c>
      <c r="AZ264" s="97">
        <v>77.05</v>
      </c>
      <c r="BA264" s="68"/>
      <c r="BB264" s="68"/>
      <c r="BC264" s="68"/>
      <c r="BD264" s="68"/>
      <c r="BE264" s="15"/>
      <c r="BF264" s="5">
        <f t="shared" si="120"/>
        <v>7133</v>
      </c>
      <c r="BG264" s="41">
        <v>1310</v>
      </c>
      <c r="BH264" s="42">
        <v>0</v>
      </c>
      <c r="BI264" s="42"/>
      <c r="BJ264" s="42">
        <v>443</v>
      </c>
      <c r="BK264" s="42"/>
      <c r="BL264" s="42"/>
      <c r="BM264" s="15">
        <v>5380</v>
      </c>
    </row>
    <row r="265" spans="1:65" outlineLevel="5">
      <c r="A265" s="22">
        <f t="shared" si="106"/>
        <v>8</v>
      </c>
      <c r="B265" s="9">
        <f t="shared" si="105"/>
        <v>45146</v>
      </c>
      <c r="C265" s="51">
        <v>409934</v>
      </c>
      <c r="D265" s="64">
        <f t="shared" si="111"/>
        <v>34</v>
      </c>
      <c r="E265" s="12">
        <v>33</v>
      </c>
      <c r="F265" s="12">
        <v>32</v>
      </c>
      <c r="G265" s="12">
        <v>41</v>
      </c>
      <c r="H265" s="12">
        <v>32</v>
      </c>
      <c r="I265" s="12">
        <v>32</v>
      </c>
      <c r="J265" s="12">
        <v>31</v>
      </c>
      <c r="K265" s="12">
        <v>40</v>
      </c>
      <c r="L265" s="12">
        <v>31</v>
      </c>
      <c r="M265" s="74" t="str">
        <f t="shared" si="112"/>
        <v/>
      </c>
      <c r="N265" s="83"/>
      <c r="O265" s="83"/>
      <c r="P265" s="83"/>
      <c r="Q265" s="83"/>
      <c r="R265" s="83"/>
      <c r="S265" s="83"/>
      <c r="T265" s="83"/>
      <c r="U265" s="83"/>
      <c r="V265" s="5" t="str">
        <f t="shared" si="113"/>
        <v/>
      </c>
      <c r="W265" s="41"/>
      <c r="X265" s="41"/>
      <c r="Y265" s="41"/>
      <c r="Z265" s="41"/>
      <c r="AA265" s="41"/>
      <c r="AB265" s="41"/>
      <c r="AC265" s="41"/>
      <c r="AD265" s="41"/>
      <c r="AE265" s="5" t="str">
        <f t="shared" si="114"/>
        <v/>
      </c>
      <c r="AF265" s="41"/>
      <c r="AG265" s="41"/>
      <c r="AH265" s="41"/>
      <c r="AI265" s="41"/>
      <c r="AJ265" s="41"/>
      <c r="AK265" s="41"/>
      <c r="AL265" s="41"/>
      <c r="AM265" s="41"/>
      <c r="AN265" s="41">
        <v>24</v>
      </c>
      <c r="AO265" s="41">
        <v>1690</v>
      </c>
      <c r="AP265" s="110" t="s">
        <v>103</v>
      </c>
      <c r="AQ265" s="111"/>
      <c r="AR265" s="126" t="str">
        <f t="shared" si="115"/>
        <v/>
      </c>
      <c r="AS265" s="126" t="str">
        <f t="shared" si="116"/>
        <v/>
      </c>
      <c r="AT265" s="127">
        <v>1940</v>
      </c>
      <c r="AU265" s="128"/>
      <c r="AV265" s="129"/>
      <c r="AW265" s="126" t="str">
        <f t="shared" si="117"/>
        <v/>
      </c>
      <c r="AX265" s="126" t="str">
        <f t="shared" si="118"/>
        <v/>
      </c>
      <c r="AY265" s="64" t="str">
        <f t="shared" si="119"/>
        <v/>
      </c>
      <c r="AZ265" s="97">
        <v>78.59</v>
      </c>
      <c r="BA265" s="68"/>
      <c r="BB265" s="68"/>
      <c r="BC265" s="68"/>
      <c r="BD265" s="68"/>
      <c r="BE265" s="15"/>
      <c r="BF265" s="5">
        <f t="shared" si="120"/>
        <v>6750</v>
      </c>
      <c r="BG265" s="41">
        <v>0</v>
      </c>
      <c r="BH265" s="42">
        <v>0</v>
      </c>
      <c r="BI265" s="42"/>
      <c r="BJ265" s="42">
        <v>1490</v>
      </c>
      <c r="BK265" s="42"/>
      <c r="BL265" s="42"/>
      <c r="BM265" s="15">
        <v>5260</v>
      </c>
    </row>
    <row r="266" spans="1:65" outlineLevel="5">
      <c r="A266" s="22">
        <f t="shared" si="106"/>
        <v>8</v>
      </c>
      <c r="B266" s="9">
        <f t="shared" si="105"/>
        <v>45147</v>
      </c>
      <c r="C266" s="51">
        <v>488718</v>
      </c>
      <c r="D266" s="64">
        <f t="shared" si="111"/>
        <v>33.799999999999997</v>
      </c>
      <c r="E266" s="12">
        <v>33</v>
      </c>
      <c r="F266" s="12">
        <v>32</v>
      </c>
      <c r="G266" s="12">
        <v>40</v>
      </c>
      <c r="H266" s="12">
        <v>32</v>
      </c>
      <c r="I266" s="12">
        <v>32</v>
      </c>
      <c r="J266" s="12">
        <v>31</v>
      </c>
      <c r="K266" s="12">
        <v>39</v>
      </c>
      <c r="L266" s="12">
        <v>31</v>
      </c>
      <c r="M266" s="74" t="str">
        <f t="shared" si="112"/>
        <v/>
      </c>
      <c r="N266" s="83"/>
      <c r="O266" s="83"/>
      <c r="P266" s="83"/>
      <c r="Q266" s="83"/>
      <c r="R266" s="83"/>
      <c r="S266" s="83"/>
      <c r="T266" s="83"/>
      <c r="U266" s="83"/>
      <c r="V266" s="5" t="str">
        <f t="shared" si="113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4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19</v>
      </c>
      <c r="AO266" s="41">
        <v>2150</v>
      </c>
      <c r="AP266" s="110" t="s">
        <v>103</v>
      </c>
      <c r="AQ266" s="111"/>
      <c r="AR266" s="126" t="str">
        <f t="shared" si="115"/>
        <v/>
      </c>
      <c r="AS266" s="126" t="str">
        <f t="shared" si="116"/>
        <v/>
      </c>
      <c r="AT266" s="127">
        <v>2390</v>
      </c>
      <c r="AU266" s="128"/>
      <c r="AV266" s="129"/>
      <c r="AW266" s="126" t="str">
        <f t="shared" si="117"/>
        <v/>
      </c>
      <c r="AX266" s="126" t="str">
        <f t="shared" si="118"/>
        <v/>
      </c>
      <c r="AY266" s="64" t="str">
        <f t="shared" si="119"/>
        <v/>
      </c>
      <c r="AZ266" s="97">
        <v>78.38</v>
      </c>
      <c r="BA266" s="68"/>
      <c r="BB266" s="68"/>
      <c r="BC266" s="68"/>
      <c r="BD266" s="68"/>
      <c r="BE266" s="15"/>
      <c r="BF266" s="5">
        <f t="shared" si="120"/>
        <v>5558</v>
      </c>
      <c r="BG266" s="41">
        <v>0</v>
      </c>
      <c r="BH266" s="42">
        <v>0</v>
      </c>
      <c r="BI266" s="42"/>
      <c r="BJ266" s="42">
        <v>418</v>
      </c>
      <c r="BK266" s="42"/>
      <c r="BL266" s="42"/>
      <c r="BM266" s="15">
        <v>5140</v>
      </c>
    </row>
    <row r="267" spans="1:65" outlineLevel="5">
      <c r="A267" s="22">
        <f t="shared" si="106"/>
        <v>8</v>
      </c>
      <c r="B267" s="9">
        <f t="shared" si="105"/>
        <v>45148</v>
      </c>
      <c r="C267" s="51">
        <v>603160</v>
      </c>
      <c r="D267" s="64">
        <f t="shared" si="111"/>
        <v>33.299999999999997</v>
      </c>
      <c r="E267" s="12">
        <v>32</v>
      </c>
      <c r="F267" s="12">
        <v>32</v>
      </c>
      <c r="G267" s="12">
        <v>39</v>
      </c>
      <c r="H267" s="12">
        <v>32</v>
      </c>
      <c r="I267" s="12">
        <v>31</v>
      </c>
      <c r="J267" s="12">
        <v>31</v>
      </c>
      <c r="K267" s="12">
        <v>38</v>
      </c>
      <c r="L267" s="12">
        <v>31</v>
      </c>
      <c r="M267" s="74" t="str">
        <f t="shared" si="112"/>
        <v/>
      </c>
      <c r="N267" s="83"/>
      <c r="O267" s="83"/>
      <c r="P267" s="83"/>
      <c r="Q267" s="83"/>
      <c r="R267" s="83"/>
      <c r="S267" s="83"/>
      <c r="T267" s="83"/>
      <c r="U267" s="83"/>
      <c r="V267" s="5" t="str">
        <f t="shared" si="113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4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23</v>
      </c>
      <c r="AO267" s="41">
        <v>1700</v>
      </c>
      <c r="AP267" s="110" t="s">
        <v>103</v>
      </c>
      <c r="AQ267" s="111"/>
      <c r="AR267" s="126" t="str">
        <f t="shared" si="115"/>
        <v/>
      </c>
      <c r="AS267" s="126" t="str">
        <f t="shared" si="116"/>
        <v/>
      </c>
      <c r="AT267" s="127">
        <v>1930</v>
      </c>
      <c r="AU267" s="128"/>
      <c r="AV267" s="129"/>
      <c r="AW267" s="126" t="str">
        <f t="shared" si="117"/>
        <v/>
      </c>
      <c r="AX267" s="126" t="str">
        <f t="shared" si="118"/>
        <v/>
      </c>
      <c r="AY267" s="64" t="str">
        <f t="shared" si="119"/>
        <v/>
      </c>
      <c r="AZ267" s="97"/>
      <c r="BA267" s="68"/>
      <c r="BB267" s="68"/>
      <c r="BC267" s="68"/>
      <c r="BD267" s="68"/>
      <c r="BE267" s="15"/>
      <c r="BF267" s="5">
        <f t="shared" si="120"/>
        <v>5617</v>
      </c>
      <c r="BG267" s="41">
        <v>0</v>
      </c>
      <c r="BH267" s="42">
        <v>0</v>
      </c>
      <c r="BI267" s="42"/>
      <c r="BJ267" s="42">
        <v>427</v>
      </c>
      <c r="BK267" s="42"/>
      <c r="BL267" s="42"/>
      <c r="BM267" s="15">
        <v>5190</v>
      </c>
    </row>
    <row r="268" spans="1:65" outlineLevel="5">
      <c r="A268" s="22">
        <f t="shared" si="106"/>
        <v>8</v>
      </c>
      <c r="B268" s="9">
        <f t="shared" si="105"/>
        <v>45149</v>
      </c>
      <c r="C268" s="51">
        <v>566766</v>
      </c>
      <c r="D268" s="64">
        <f t="shared" si="111"/>
        <v>33.299999999999997</v>
      </c>
      <c r="E268" s="12">
        <v>32</v>
      </c>
      <c r="F268" s="12">
        <v>32</v>
      </c>
      <c r="G268" s="12">
        <v>39</v>
      </c>
      <c r="H268" s="12">
        <v>32</v>
      </c>
      <c r="I268" s="12">
        <v>31</v>
      </c>
      <c r="J268" s="12">
        <v>31</v>
      </c>
      <c r="K268" s="12">
        <v>38</v>
      </c>
      <c r="L268" s="12">
        <v>31</v>
      </c>
      <c r="M268" s="74">
        <f t="shared" si="112"/>
        <v>7</v>
      </c>
      <c r="N268" s="83">
        <v>6.99</v>
      </c>
      <c r="O268" s="83">
        <v>7.02</v>
      </c>
      <c r="P268" s="83">
        <v>7.01</v>
      </c>
      <c r="Q268" s="83">
        <v>7.04</v>
      </c>
      <c r="R268" s="83">
        <v>7.05</v>
      </c>
      <c r="S268" s="83">
        <v>7.02</v>
      </c>
      <c r="T268" s="83"/>
      <c r="U268" s="83"/>
      <c r="V268" s="5">
        <f t="shared" si="113"/>
        <v>181.5</v>
      </c>
      <c r="W268" s="41">
        <v>137.1</v>
      </c>
      <c r="X268" s="41">
        <v>176.1</v>
      </c>
      <c r="Y268" s="41">
        <v>142.30000000000001</v>
      </c>
      <c r="Z268" s="41">
        <v>162.69999999999999</v>
      </c>
      <c r="AA268" s="41">
        <v>225.5</v>
      </c>
      <c r="AB268" s="41">
        <v>245.1</v>
      </c>
      <c r="AC268" s="41"/>
      <c r="AD268" s="41"/>
      <c r="AE268" s="5">
        <f t="shared" si="114"/>
        <v>3608.3</v>
      </c>
      <c r="AF268" s="41">
        <v>3760</v>
      </c>
      <c r="AG268" s="41">
        <v>3380</v>
      </c>
      <c r="AH268" s="41">
        <v>3500</v>
      </c>
      <c r="AI268" s="41">
        <v>3940</v>
      </c>
      <c r="AJ268" s="41">
        <v>3360</v>
      </c>
      <c r="AK268" s="41">
        <v>3710</v>
      </c>
      <c r="AL268" s="41"/>
      <c r="AM268" s="41"/>
      <c r="AN268" s="41">
        <v>23</v>
      </c>
      <c r="AO268" s="41">
        <v>1760</v>
      </c>
      <c r="AP268" s="110">
        <v>2.9828409090909092</v>
      </c>
      <c r="AQ268" s="111">
        <v>1.9845721862086776</v>
      </c>
      <c r="AR268" s="126">
        <f t="shared" si="115"/>
        <v>66.532954545454544</v>
      </c>
      <c r="AS268" s="126">
        <f t="shared" si="116"/>
        <v>33.467045454545456</v>
      </c>
      <c r="AT268" s="127">
        <v>1810</v>
      </c>
      <c r="AU268" s="128">
        <v>2.1</v>
      </c>
      <c r="AV268" s="129">
        <v>1.1200000000000001</v>
      </c>
      <c r="AW268" s="126">
        <f t="shared" si="117"/>
        <v>53.333333333333336</v>
      </c>
      <c r="AX268" s="126">
        <f t="shared" si="118"/>
        <v>46.666666666666664</v>
      </c>
      <c r="AY268" s="64">
        <f t="shared" si="119"/>
        <v>42.512620686457979</v>
      </c>
      <c r="AZ268" s="97">
        <v>78.069999999999993</v>
      </c>
      <c r="BA268" s="68"/>
      <c r="BB268" s="68"/>
      <c r="BC268" s="68"/>
      <c r="BD268" s="68"/>
      <c r="BE268" s="15"/>
      <c r="BF268" s="5">
        <f t="shared" si="120"/>
        <v>5212</v>
      </c>
      <c r="BG268" s="41">
        <v>0</v>
      </c>
      <c r="BH268" s="42">
        <v>0</v>
      </c>
      <c r="BI268" s="42"/>
      <c r="BJ268" s="42">
        <v>462</v>
      </c>
      <c r="BK268" s="42"/>
      <c r="BL268" s="42"/>
      <c r="BM268" s="15">
        <v>4750</v>
      </c>
    </row>
    <row r="269" spans="1:65" outlineLevel="5">
      <c r="A269" s="22">
        <f t="shared" si="106"/>
        <v>8</v>
      </c>
      <c r="B269" s="9">
        <f t="shared" si="105"/>
        <v>45150</v>
      </c>
      <c r="C269" s="51">
        <v>521259</v>
      </c>
      <c r="D269" s="64">
        <f t="shared" si="111"/>
        <v>33.299999999999997</v>
      </c>
      <c r="E269" s="12">
        <v>32</v>
      </c>
      <c r="F269" s="12">
        <v>32</v>
      </c>
      <c r="G269" s="12">
        <v>39</v>
      </c>
      <c r="H269" s="12">
        <v>32</v>
      </c>
      <c r="I269" s="12">
        <v>31</v>
      </c>
      <c r="J269" s="12">
        <v>31</v>
      </c>
      <c r="K269" s="12">
        <v>38</v>
      </c>
      <c r="L269" s="12">
        <v>31</v>
      </c>
      <c r="M269" s="74" t="str">
        <f t="shared" si="112"/>
        <v/>
      </c>
      <c r="N269" s="83"/>
      <c r="O269" s="83"/>
      <c r="P269" s="83"/>
      <c r="Q269" s="83"/>
      <c r="R269" s="83"/>
      <c r="S269" s="83"/>
      <c r="T269" s="83"/>
      <c r="U269" s="83"/>
      <c r="V269" s="5" t="str">
        <f t="shared" si="113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4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23</v>
      </c>
      <c r="AO269" s="41">
        <v>1760</v>
      </c>
      <c r="AP269" s="110" t="s">
        <v>103</v>
      </c>
      <c r="AQ269" s="111"/>
      <c r="AR269" s="126" t="str">
        <f t="shared" si="115"/>
        <v/>
      </c>
      <c r="AS269" s="126" t="str">
        <f t="shared" si="116"/>
        <v/>
      </c>
      <c r="AT269" s="127">
        <v>2020</v>
      </c>
      <c r="AU269" s="128"/>
      <c r="AV269" s="129"/>
      <c r="AW269" s="126" t="str">
        <f t="shared" si="117"/>
        <v/>
      </c>
      <c r="AX269" s="126" t="str">
        <f t="shared" si="118"/>
        <v/>
      </c>
      <c r="AY269" s="64" t="str">
        <f t="shared" si="119"/>
        <v/>
      </c>
      <c r="AZ269" s="97"/>
      <c r="BA269" s="68"/>
      <c r="BB269" s="68"/>
      <c r="BC269" s="68"/>
      <c r="BD269" s="68"/>
      <c r="BE269" s="15"/>
      <c r="BF269" s="5">
        <f t="shared" si="120"/>
        <v>7788</v>
      </c>
      <c r="BG269" s="41">
        <v>4140</v>
      </c>
      <c r="BH269" s="42">
        <v>0</v>
      </c>
      <c r="BI269" s="42"/>
      <c r="BJ269" s="42">
        <v>448</v>
      </c>
      <c r="BK269" s="42"/>
      <c r="BL269" s="42"/>
      <c r="BM269" s="15">
        <v>3200</v>
      </c>
    </row>
    <row r="270" spans="1:65" outlineLevel="5">
      <c r="A270" s="22">
        <f t="shared" si="106"/>
        <v>8</v>
      </c>
      <c r="B270" s="9">
        <f t="shared" si="105"/>
        <v>45151</v>
      </c>
      <c r="C270" s="51">
        <v>475705</v>
      </c>
      <c r="D270" s="64">
        <f t="shared" si="111"/>
        <v>33.299999999999997</v>
      </c>
      <c r="E270" s="12">
        <v>32</v>
      </c>
      <c r="F270" s="12">
        <v>32</v>
      </c>
      <c r="G270" s="12">
        <v>39</v>
      </c>
      <c r="H270" s="12">
        <v>32</v>
      </c>
      <c r="I270" s="12">
        <v>31</v>
      </c>
      <c r="J270" s="12">
        <v>31</v>
      </c>
      <c r="K270" s="12">
        <v>38</v>
      </c>
      <c r="L270" s="12">
        <v>31</v>
      </c>
      <c r="M270" s="74" t="str">
        <f t="shared" si="112"/>
        <v/>
      </c>
      <c r="N270" s="83"/>
      <c r="O270" s="83"/>
      <c r="P270" s="83"/>
      <c r="Q270" s="83"/>
      <c r="R270" s="83"/>
      <c r="S270" s="83"/>
      <c r="T270" s="83"/>
      <c r="U270" s="83"/>
      <c r="V270" s="5" t="str">
        <f t="shared" si="113"/>
        <v/>
      </c>
      <c r="W270" s="41"/>
      <c r="X270" s="41"/>
      <c r="Y270" s="41"/>
      <c r="Z270" s="41"/>
      <c r="AA270" s="41"/>
      <c r="AB270" s="41"/>
      <c r="AC270" s="41"/>
      <c r="AD270" s="41"/>
      <c r="AE270" s="5" t="str">
        <f t="shared" si="114"/>
        <v/>
      </c>
      <c r="AF270" s="41"/>
      <c r="AG270" s="41"/>
      <c r="AH270" s="41"/>
      <c r="AI270" s="41"/>
      <c r="AJ270" s="41"/>
      <c r="AK270" s="41"/>
      <c r="AL270" s="41"/>
      <c r="AM270" s="41"/>
      <c r="AN270" s="41">
        <v>26</v>
      </c>
      <c r="AO270" s="41">
        <v>1530</v>
      </c>
      <c r="AP270" s="110" t="s">
        <v>103</v>
      </c>
      <c r="AQ270" s="111"/>
      <c r="AR270" s="126" t="str">
        <f t="shared" si="115"/>
        <v/>
      </c>
      <c r="AS270" s="126" t="str">
        <f t="shared" si="116"/>
        <v/>
      </c>
      <c r="AT270" s="127">
        <v>1940</v>
      </c>
      <c r="AU270" s="128"/>
      <c r="AV270" s="129"/>
      <c r="AW270" s="126" t="str">
        <f t="shared" si="117"/>
        <v/>
      </c>
      <c r="AX270" s="126" t="str">
        <f t="shared" si="118"/>
        <v/>
      </c>
      <c r="AY270" s="64" t="str">
        <f t="shared" si="119"/>
        <v/>
      </c>
      <c r="AZ270" s="97"/>
      <c r="BA270" s="68"/>
      <c r="BB270" s="68"/>
      <c r="BC270" s="68"/>
      <c r="BD270" s="68"/>
      <c r="BE270" s="15"/>
      <c r="BF270" s="5">
        <f t="shared" si="120"/>
        <v>7878</v>
      </c>
      <c r="BG270" s="41">
        <v>4430</v>
      </c>
      <c r="BH270" s="42">
        <v>0</v>
      </c>
      <c r="BI270" s="42"/>
      <c r="BJ270" s="42">
        <v>458</v>
      </c>
      <c r="BK270" s="42"/>
      <c r="BL270" s="42"/>
      <c r="BM270" s="15">
        <v>2990</v>
      </c>
    </row>
    <row r="271" spans="1:65" outlineLevel="5">
      <c r="A271" s="22">
        <f t="shared" si="106"/>
        <v>8</v>
      </c>
      <c r="B271" s="9">
        <f t="shared" si="105"/>
        <v>45152</v>
      </c>
      <c r="C271" s="51">
        <v>462649</v>
      </c>
      <c r="D271" s="64">
        <f t="shared" si="111"/>
        <v>33</v>
      </c>
      <c r="E271" s="12">
        <v>32</v>
      </c>
      <c r="F271" s="12">
        <v>32</v>
      </c>
      <c r="G271" s="12">
        <v>38</v>
      </c>
      <c r="H271" s="12">
        <v>32</v>
      </c>
      <c r="I271" s="12">
        <v>31</v>
      </c>
      <c r="J271" s="12">
        <v>31</v>
      </c>
      <c r="K271" s="12">
        <v>37</v>
      </c>
      <c r="L271" s="12">
        <v>31</v>
      </c>
      <c r="M271" s="74" t="str">
        <f t="shared" si="112"/>
        <v/>
      </c>
      <c r="N271" s="83"/>
      <c r="O271" s="83"/>
      <c r="P271" s="83"/>
      <c r="Q271" s="83"/>
      <c r="R271" s="83"/>
      <c r="S271" s="83"/>
      <c r="T271" s="83"/>
      <c r="U271" s="83"/>
      <c r="V271" s="5" t="str">
        <f t="shared" si="113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4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26</v>
      </c>
      <c r="AO271" s="41">
        <v>1520</v>
      </c>
      <c r="AP271" s="110" t="s">
        <v>103</v>
      </c>
      <c r="AQ271" s="111"/>
      <c r="AR271" s="126" t="str">
        <f t="shared" si="115"/>
        <v/>
      </c>
      <c r="AS271" s="126" t="str">
        <f t="shared" si="116"/>
        <v/>
      </c>
      <c r="AT271" s="127">
        <v>2120</v>
      </c>
      <c r="AU271" s="128"/>
      <c r="AV271" s="129"/>
      <c r="AW271" s="126" t="str">
        <f t="shared" si="117"/>
        <v/>
      </c>
      <c r="AX271" s="126" t="str">
        <f t="shared" si="118"/>
        <v/>
      </c>
      <c r="AY271" s="64" t="str">
        <f t="shared" si="119"/>
        <v/>
      </c>
      <c r="AZ271" s="97">
        <v>78.41</v>
      </c>
      <c r="BA271" s="68"/>
      <c r="BB271" s="68"/>
      <c r="BC271" s="68"/>
      <c r="BD271" s="68"/>
      <c r="BE271" s="15"/>
      <c r="BF271" s="5">
        <f t="shared" si="120"/>
        <v>7751</v>
      </c>
      <c r="BG271" s="41">
        <v>4120</v>
      </c>
      <c r="BH271" s="42">
        <v>0</v>
      </c>
      <c r="BI271" s="42"/>
      <c r="BJ271" s="42">
        <v>441</v>
      </c>
      <c r="BK271" s="42"/>
      <c r="BL271" s="42"/>
      <c r="BM271" s="15">
        <v>3190</v>
      </c>
    </row>
    <row r="272" spans="1:65" outlineLevel="5">
      <c r="A272" s="22">
        <f t="shared" si="106"/>
        <v>8</v>
      </c>
      <c r="B272" s="9">
        <f t="shared" si="105"/>
        <v>45153</v>
      </c>
      <c r="C272" s="51">
        <v>476515</v>
      </c>
      <c r="D272" s="64">
        <f t="shared" si="111"/>
        <v>33.299999999999997</v>
      </c>
      <c r="E272" s="12">
        <v>32</v>
      </c>
      <c r="F272" s="12">
        <v>32</v>
      </c>
      <c r="G272" s="12">
        <v>39</v>
      </c>
      <c r="H272" s="12">
        <v>32</v>
      </c>
      <c r="I272" s="12">
        <v>31</v>
      </c>
      <c r="J272" s="12">
        <v>31</v>
      </c>
      <c r="K272" s="12">
        <v>38</v>
      </c>
      <c r="L272" s="12">
        <v>31</v>
      </c>
      <c r="M272" s="74" t="str">
        <f t="shared" si="112"/>
        <v/>
      </c>
      <c r="N272" s="83"/>
      <c r="O272" s="83"/>
      <c r="P272" s="83"/>
      <c r="Q272" s="83"/>
      <c r="R272" s="83"/>
      <c r="S272" s="83"/>
      <c r="T272" s="83"/>
      <c r="U272" s="83"/>
      <c r="V272" s="5" t="str">
        <f t="shared" si="113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4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20</v>
      </c>
      <c r="AO272" s="41">
        <v>2040</v>
      </c>
      <c r="AP272" s="110" t="s">
        <v>103</v>
      </c>
      <c r="AQ272" s="111"/>
      <c r="AR272" s="126" t="str">
        <f t="shared" si="115"/>
        <v/>
      </c>
      <c r="AS272" s="126" t="str">
        <f t="shared" si="116"/>
        <v/>
      </c>
      <c r="AT272" s="127">
        <v>2380</v>
      </c>
      <c r="AU272" s="128"/>
      <c r="AV272" s="129"/>
      <c r="AW272" s="126" t="str">
        <f t="shared" si="117"/>
        <v/>
      </c>
      <c r="AX272" s="126" t="str">
        <f t="shared" si="118"/>
        <v/>
      </c>
      <c r="AY272" s="64" t="str">
        <f t="shared" si="119"/>
        <v/>
      </c>
      <c r="AZ272" s="97"/>
      <c r="BA272" s="68"/>
      <c r="BB272" s="68"/>
      <c r="BC272" s="68"/>
      <c r="BD272" s="68"/>
      <c r="BE272" s="15"/>
      <c r="BF272" s="5">
        <f t="shared" si="120"/>
        <v>7615</v>
      </c>
      <c r="BG272" s="41">
        <v>3970</v>
      </c>
      <c r="BH272" s="42">
        <v>0</v>
      </c>
      <c r="BI272" s="42"/>
      <c r="BJ272" s="42">
        <v>445</v>
      </c>
      <c r="BK272" s="42"/>
      <c r="BL272" s="42"/>
      <c r="BM272" s="15">
        <v>3200</v>
      </c>
    </row>
    <row r="273" spans="1:65" outlineLevel="5">
      <c r="A273" s="22">
        <f t="shared" si="106"/>
        <v>8</v>
      </c>
      <c r="B273" s="9">
        <f t="shared" si="105"/>
        <v>45154</v>
      </c>
      <c r="C273" s="51">
        <v>461088</v>
      </c>
      <c r="D273" s="64">
        <f t="shared" si="111"/>
        <v>33.5</v>
      </c>
      <c r="E273" s="12">
        <v>33</v>
      </c>
      <c r="F273" s="12">
        <v>32</v>
      </c>
      <c r="G273" s="12">
        <v>39</v>
      </c>
      <c r="H273" s="12">
        <v>32</v>
      </c>
      <c r="I273" s="12">
        <v>32</v>
      </c>
      <c r="J273" s="12">
        <v>31</v>
      </c>
      <c r="K273" s="12">
        <v>38</v>
      </c>
      <c r="L273" s="12">
        <v>31</v>
      </c>
      <c r="M273" s="74" t="str">
        <f t="shared" si="112"/>
        <v/>
      </c>
      <c r="N273" s="83"/>
      <c r="O273" s="83"/>
      <c r="P273" s="83"/>
      <c r="Q273" s="83"/>
      <c r="R273" s="83"/>
      <c r="S273" s="83"/>
      <c r="T273" s="83"/>
      <c r="U273" s="83"/>
      <c r="V273" s="5" t="str">
        <f t="shared" si="113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4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20</v>
      </c>
      <c r="AO273" s="41">
        <v>1990</v>
      </c>
      <c r="AP273" s="110" t="s">
        <v>103</v>
      </c>
      <c r="AQ273" s="111"/>
      <c r="AR273" s="126" t="str">
        <f t="shared" si="115"/>
        <v/>
      </c>
      <c r="AS273" s="126" t="str">
        <f t="shared" si="116"/>
        <v/>
      </c>
      <c r="AT273" s="127">
        <v>2300</v>
      </c>
      <c r="AU273" s="128"/>
      <c r="AV273" s="129"/>
      <c r="AW273" s="126" t="str">
        <f t="shared" si="117"/>
        <v/>
      </c>
      <c r="AX273" s="126" t="str">
        <f t="shared" si="118"/>
        <v/>
      </c>
      <c r="AY273" s="64" t="str">
        <f t="shared" si="119"/>
        <v/>
      </c>
      <c r="AZ273" s="97">
        <v>77.84</v>
      </c>
      <c r="BA273" s="68"/>
      <c r="BB273" s="68"/>
      <c r="BC273" s="68"/>
      <c r="BD273" s="68"/>
      <c r="BE273" s="15"/>
      <c r="BF273" s="5">
        <f t="shared" si="120"/>
        <v>11303</v>
      </c>
      <c r="BG273" s="41">
        <v>8120</v>
      </c>
      <c r="BH273" s="42">
        <v>0</v>
      </c>
      <c r="BI273" s="42"/>
      <c r="BJ273" s="42">
        <v>13</v>
      </c>
      <c r="BK273" s="42"/>
      <c r="BL273" s="42"/>
      <c r="BM273" s="15">
        <v>3170</v>
      </c>
    </row>
    <row r="274" spans="1:65" outlineLevel="5">
      <c r="A274" s="22">
        <f t="shared" si="106"/>
        <v>8</v>
      </c>
      <c r="B274" s="9">
        <f t="shared" si="105"/>
        <v>45155</v>
      </c>
      <c r="C274" s="51">
        <v>466419</v>
      </c>
      <c r="D274" s="64">
        <f t="shared" si="111"/>
        <v>33.5</v>
      </c>
      <c r="E274" s="12">
        <v>33</v>
      </c>
      <c r="F274" s="12">
        <v>32</v>
      </c>
      <c r="G274" s="12">
        <v>39</v>
      </c>
      <c r="H274" s="12">
        <v>32</v>
      </c>
      <c r="I274" s="12">
        <v>32</v>
      </c>
      <c r="J274" s="12">
        <v>31</v>
      </c>
      <c r="K274" s="12">
        <v>38</v>
      </c>
      <c r="L274" s="12">
        <v>31</v>
      </c>
      <c r="M274" s="74">
        <f t="shared" si="112"/>
        <v>7</v>
      </c>
      <c r="N274" s="83">
        <v>6.96</v>
      </c>
      <c r="O274" s="83">
        <v>6.92</v>
      </c>
      <c r="P274" s="83">
        <v>6.96</v>
      </c>
      <c r="Q274" s="83">
        <v>7</v>
      </c>
      <c r="R274" s="83">
        <v>7</v>
      </c>
      <c r="S274" s="83">
        <v>6.98</v>
      </c>
      <c r="T274" s="83"/>
      <c r="U274" s="83"/>
      <c r="V274" s="5">
        <f t="shared" si="113"/>
        <v>157.4</v>
      </c>
      <c r="W274" s="41">
        <v>120.8</v>
      </c>
      <c r="X274" s="41">
        <v>147</v>
      </c>
      <c r="Y274" s="41">
        <v>172.6</v>
      </c>
      <c r="Z274" s="41">
        <v>168.9</v>
      </c>
      <c r="AA274" s="41">
        <v>143</v>
      </c>
      <c r="AB274" s="41">
        <v>191.8</v>
      </c>
      <c r="AC274" s="41"/>
      <c r="AD274" s="41"/>
      <c r="AE274" s="5">
        <f t="shared" si="114"/>
        <v>3181.7</v>
      </c>
      <c r="AF274" s="41">
        <v>3210</v>
      </c>
      <c r="AG274" s="41">
        <v>3170</v>
      </c>
      <c r="AH274" s="41">
        <v>3230</v>
      </c>
      <c r="AI274" s="41">
        <v>3300</v>
      </c>
      <c r="AJ274" s="41">
        <v>3230</v>
      </c>
      <c r="AK274" s="41">
        <v>2950</v>
      </c>
      <c r="AL274" s="41"/>
      <c r="AM274" s="41"/>
      <c r="AN274" s="41">
        <v>21</v>
      </c>
      <c r="AO274" s="41">
        <v>1920</v>
      </c>
      <c r="AP274" s="110">
        <v>3.1294791666666666</v>
      </c>
      <c r="AQ274" s="111">
        <v>2.1802690169270833</v>
      </c>
      <c r="AR274" s="126">
        <f t="shared" si="115"/>
        <v>69.668750000000003</v>
      </c>
      <c r="AS274" s="126">
        <f t="shared" si="116"/>
        <v>30.331249999999997</v>
      </c>
      <c r="AT274" s="127">
        <v>2320</v>
      </c>
      <c r="AU274" s="128">
        <v>2.17</v>
      </c>
      <c r="AV274" s="129">
        <v>1.18</v>
      </c>
      <c r="AW274" s="126">
        <f t="shared" si="117"/>
        <v>54.377880184331794</v>
      </c>
      <c r="AX274" s="126">
        <f t="shared" si="118"/>
        <v>45.622119815668206</v>
      </c>
      <c r="AY274" s="64">
        <f t="shared" si="119"/>
        <v>48.108156110309167</v>
      </c>
      <c r="AZ274" s="97">
        <v>77.239999999999995</v>
      </c>
      <c r="BA274" s="68">
        <v>57.46</v>
      </c>
      <c r="BB274" s="68">
        <v>27.21</v>
      </c>
      <c r="BC274" s="68">
        <v>1E-4</v>
      </c>
      <c r="BD274" s="68"/>
      <c r="BE274" s="15"/>
      <c r="BF274" s="5">
        <f t="shared" si="120"/>
        <v>12010</v>
      </c>
      <c r="BG274" s="41">
        <v>8810</v>
      </c>
      <c r="BH274" s="42">
        <v>0</v>
      </c>
      <c r="BI274" s="42"/>
      <c r="BJ274" s="42">
        <v>0</v>
      </c>
      <c r="BK274" s="42"/>
      <c r="BL274" s="42"/>
      <c r="BM274" s="15">
        <v>3200</v>
      </c>
    </row>
    <row r="275" spans="1:65" outlineLevel="5">
      <c r="A275" s="22">
        <f t="shared" si="106"/>
        <v>8</v>
      </c>
      <c r="B275" s="9">
        <f t="shared" si="105"/>
        <v>45156</v>
      </c>
      <c r="C275" s="51">
        <v>479013</v>
      </c>
      <c r="D275" s="64">
        <f t="shared" si="111"/>
        <v>33.799999999999997</v>
      </c>
      <c r="E275" s="12">
        <v>34</v>
      </c>
      <c r="F275" s="12">
        <v>32</v>
      </c>
      <c r="G275" s="12">
        <v>39</v>
      </c>
      <c r="H275" s="12">
        <v>32</v>
      </c>
      <c r="I275" s="12">
        <v>33</v>
      </c>
      <c r="J275" s="12">
        <v>31</v>
      </c>
      <c r="K275" s="12">
        <v>38</v>
      </c>
      <c r="L275" s="12">
        <v>31</v>
      </c>
      <c r="M275" s="74" t="str">
        <f t="shared" si="112"/>
        <v/>
      </c>
      <c r="N275" s="83"/>
      <c r="O275" s="83"/>
      <c r="P275" s="83"/>
      <c r="Q275" s="83"/>
      <c r="R275" s="83"/>
      <c r="S275" s="83"/>
      <c r="T275" s="83"/>
      <c r="U275" s="83"/>
      <c r="V275" s="5" t="str">
        <f t="shared" si="113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4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21</v>
      </c>
      <c r="AO275" s="41">
        <v>1870</v>
      </c>
      <c r="AP275" s="110" t="s">
        <v>103</v>
      </c>
      <c r="AQ275" s="111"/>
      <c r="AR275" s="126" t="str">
        <f t="shared" si="115"/>
        <v/>
      </c>
      <c r="AS275" s="126" t="str">
        <f t="shared" si="116"/>
        <v/>
      </c>
      <c r="AT275" s="127">
        <v>2240</v>
      </c>
      <c r="AU275" s="128"/>
      <c r="AV275" s="129"/>
      <c r="AW275" s="126" t="str">
        <f t="shared" si="117"/>
        <v/>
      </c>
      <c r="AX275" s="126" t="str">
        <f t="shared" si="118"/>
        <v/>
      </c>
      <c r="AY275" s="64" t="str">
        <f t="shared" si="119"/>
        <v/>
      </c>
      <c r="AZ275" s="97">
        <v>77.709999999999994</v>
      </c>
      <c r="BA275" s="68"/>
      <c r="BB275" s="68"/>
      <c r="BC275" s="68"/>
      <c r="BD275" s="68"/>
      <c r="BE275" s="15"/>
      <c r="BF275" s="5">
        <f t="shared" si="120"/>
        <v>10622</v>
      </c>
      <c r="BG275" s="41">
        <v>7420</v>
      </c>
      <c r="BH275" s="42">
        <v>0</v>
      </c>
      <c r="BI275" s="42"/>
      <c r="BJ275" s="42">
        <v>2</v>
      </c>
      <c r="BK275" s="42"/>
      <c r="BL275" s="42"/>
      <c r="BM275" s="15">
        <v>3200</v>
      </c>
    </row>
    <row r="276" spans="1:65" outlineLevel="5">
      <c r="A276" s="22">
        <f t="shared" si="106"/>
        <v>8</v>
      </c>
      <c r="B276" s="9">
        <f t="shared" si="105"/>
        <v>45157</v>
      </c>
      <c r="C276" s="51">
        <v>512031</v>
      </c>
      <c r="D276" s="64">
        <f t="shared" si="111"/>
        <v>34</v>
      </c>
      <c r="E276" s="12">
        <v>35</v>
      </c>
      <c r="F276" s="12">
        <v>32</v>
      </c>
      <c r="G276" s="12">
        <v>39</v>
      </c>
      <c r="H276" s="12">
        <v>32</v>
      </c>
      <c r="I276" s="12">
        <v>34</v>
      </c>
      <c r="J276" s="12">
        <v>31</v>
      </c>
      <c r="K276" s="12">
        <v>38</v>
      </c>
      <c r="L276" s="12">
        <v>31</v>
      </c>
      <c r="M276" s="74" t="str">
        <f t="shared" si="112"/>
        <v/>
      </c>
      <c r="N276" s="83"/>
      <c r="O276" s="83"/>
      <c r="P276" s="83"/>
      <c r="Q276" s="83"/>
      <c r="R276" s="83"/>
      <c r="S276" s="83"/>
      <c r="T276" s="83"/>
      <c r="U276" s="83"/>
      <c r="V276" s="5" t="str">
        <f t="shared" si="113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4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20</v>
      </c>
      <c r="AO276" s="41">
        <v>1950</v>
      </c>
      <c r="AP276" s="110" t="s">
        <v>103</v>
      </c>
      <c r="AQ276" s="111"/>
      <c r="AR276" s="126" t="str">
        <f t="shared" si="115"/>
        <v/>
      </c>
      <c r="AS276" s="126" t="str">
        <f t="shared" si="116"/>
        <v/>
      </c>
      <c r="AT276" s="127">
        <v>1820</v>
      </c>
      <c r="AU276" s="128"/>
      <c r="AV276" s="129"/>
      <c r="AW276" s="126" t="str">
        <f t="shared" si="117"/>
        <v/>
      </c>
      <c r="AX276" s="126" t="str">
        <f t="shared" si="118"/>
        <v/>
      </c>
      <c r="AY276" s="64" t="str">
        <f t="shared" si="119"/>
        <v/>
      </c>
      <c r="AZ276" s="97"/>
      <c r="BA276" s="68"/>
      <c r="BB276" s="68"/>
      <c r="BC276" s="68"/>
      <c r="BD276" s="68"/>
      <c r="BE276" s="15"/>
      <c r="BF276" s="5">
        <f t="shared" si="120"/>
        <v>10940</v>
      </c>
      <c r="BG276" s="41">
        <v>7410</v>
      </c>
      <c r="BH276" s="42">
        <v>0</v>
      </c>
      <c r="BI276" s="42"/>
      <c r="BJ276" s="42">
        <v>0</v>
      </c>
      <c r="BK276" s="42"/>
      <c r="BL276" s="42"/>
      <c r="BM276" s="15">
        <v>3530</v>
      </c>
    </row>
    <row r="277" spans="1:65" outlineLevel="5">
      <c r="A277" s="22">
        <f t="shared" si="106"/>
        <v>8</v>
      </c>
      <c r="B277" s="9">
        <f t="shared" si="105"/>
        <v>45158</v>
      </c>
      <c r="C277" s="51">
        <v>490786</v>
      </c>
      <c r="D277" s="64">
        <f t="shared" si="111"/>
        <v>34.5</v>
      </c>
      <c r="E277" s="12">
        <v>36</v>
      </c>
      <c r="F277" s="12">
        <v>32</v>
      </c>
      <c r="G277" s="12">
        <v>40</v>
      </c>
      <c r="H277" s="12">
        <v>32</v>
      </c>
      <c r="I277" s="12">
        <v>35</v>
      </c>
      <c r="J277" s="12">
        <v>31</v>
      </c>
      <c r="K277" s="12">
        <v>39</v>
      </c>
      <c r="L277" s="12">
        <v>31</v>
      </c>
      <c r="M277" s="74" t="str">
        <f t="shared" si="112"/>
        <v/>
      </c>
      <c r="N277" s="83"/>
      <c r="O277" s="83"/>
      <c r="P277" s="83"/>
      <c r="Q277" s="83"/>
      <c r="R277" s="83"/>
      <c r="S277" s="83"/>
      <c r="T277" s="83"/>
      <c r="U277" s="83"/>
      <c r="V277" s="5" t="str">
        <f t="shared" si="113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4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26</v>
      </c>
      <c r="AO277" s="41">
        <v>1550</v>
      </c>
      <c r="AP277" s="110" t="s">
        <v>103</v>
      </c>
      <c r="AQ277" s="111"/>
      <c r="AR277" s="126" t="str">
        <f t="shared" si="115"/>
        <v/>
      </c>
      <c r="AS277" s="126" t="str">
        <f t="shared" si="116"/>
        <v/>
      </c>
      <c r="AT277" s="127">
        <v>1750</v>
      </c>
      <c r="AU277" s="128"/>
      <c r="AV277" s="129"/>
      <c r="AW277" s="126" t="str">
        <f t="shared" si="117"/>
        <v/>
      </c>
      <c r="AX277" s="126" t="str">
        <f t="shared" si="118"/>
        <v/>
      </c>
      <c r="AY277" s="64" t="str">
        <f t="shared" si="119"/>
        <v/>
      </c>
      <c r="AZ277" s="97"/>
      <c r="BA277" s="68"/>
      <c r="BB277" s="68"/>
      <c r="BC277" s="68"/>
      <c r="BD277" s="68"/>
      <c r="BE277" s="15"/>
      <c r="BF277" s="5">
        <f t="shared" si="120"/>
        <v>14050</v>
      </c>
      <c r="BG277" s="41">
        <v>10650</v>
      </c>
      <c r="BH277" s="42">
        <v>0</v>
      </c>
      <c r="BI277" s="42"/>
      <c r="BJ277" s="42">
        <v>0</v>
      </c>
      <c r="BK277" s="42"/>
      <c r="BL277" s="42"/>
      <c r="BM277" s="15">
        <v>3400</v>
      </c>
    </row>
    <row r="278" spans="1:65" outlineLevel="5">
      <c r="A278" s="22">
        <f t="shared" si="106"/>
        <v>8</v>
      </c>
      <c r="B278" s="9">
        <f t="shared" si="105"/>
        <v>45159</v>
      </c>
      <c r="C278" s="51">
        <v>469763</v>
      </c>
      <c r="D278" s="64">
        <f t="shared" si="111"/>
        <v>34.799999999999997</v>
      </c>
      <c r="E278" s="12">
        <v>36</v>
      </c>
      <c r="F278" s="12">
        <v>32</v>
      </c>
      <c r="G278" s="12">
        <v>41</v>
      </c>
      <c r="H278" s="12">
        <v>32</v>
      </c>
      <c r="I278" s="12">
        <v>35</v>
      </c>
      <c r="J278" s="12">
        <v>31</v>
      </c>
      <c r="K278" s="12">
        <v>40</v>
      </c>
      <c r="L278" s="12">
        <v>31</v>
      </c>
      <c r="M278" s="74" t="str">
        <f t="shared" si="112"/>
        <v/>
      </c>
      <c r="N278" s="83"/>
      <c r="O278" s="83"/>
      <c r="P278" s="83"/>
      <c r="Q278" s="83"/>
      <c r="R278" s="83"/>
      <c r="S278" s="83"/>
      <c r="T278" s="83"/>
      <c r="U278" s="83"/>
      <c r="V278" s="5" t="str">
        <f t="shared" si="113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4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25</v>
      </c>
      <c r="AO278" s="41">
        <v>1610</v>
      </c>
      <c r="AP278" s="110" t="s">
        <v>103</v>
      </c>
      <c r="AQ278" s="111"/>
      <c r="AR278" s="126" t="str">
        <f t="shared" si="115"/>
        <v/>
      </c>
      <c r="AS278" s="126" t="str">
        <f t="shared" si="116"/>
        <v/>
      </c>
      <c r="AT278" s="127">
        <v>1960</v>
      </c>
      <c r="AU278" s="128"/>
      <c r="AV278" s="129"/>
      <c r="AW278" s="126" t="str">
        <f t="shared" si="117"/>
        <v/>
      </c>
      <c r="AX278" s="126" t="str">
        <f t="shared" si="118"/>
        <v/>
      </c>
      <c r="AY278" s="64" t="str">
        <f t="shared" si="119"/>
        <v/>
      </c>
      <c r="AZ278" s="97">
        <v>76.2</v>
      </c>
      <c r="BA278" s="68"/>
      <c r="BB278" s="68"/>
      <c r="BC278" s="68"/>
      <c r="BD278" s="68"/>
      <c r="BE278" s="15"/>
      <c r="BF278" s="5">
        <f t="shared" si="120"/>
        <v>8670</v>
      </c>
      <c r="BG278" s="41">
        <v>4900</v>
      </c>
      <c r="BH278" s="42">
        <v>0</v>
      </c>
      <c r="BI278" s="42"/>
      <c r="BJ278" s="42">
        <v>0</v>
      </c>
      <c r="BK278" s="42"/>
      <c r="BL278" s="42"/>
      <c r="BM278" s="15">
        <v>3770</v>
      </c>
    </row>
    <row r="279" spans="1:65" outlineLevel="5">
      <c r="A279" s="22">
        <f t="shared" si="106"/>
        <v>8</v>
      </c>
      <c r="B279" s="9">
        <f t="shared" si="105"/>
        <v>45160</v>
      </c>
      <c r="C279" s="51">
        <v>467830</v>
      </c>
      <c r="D279" s="64">
        <f t="shared" si="111"/>
        <v>34.799999999999997</v>
      </c>
      <c r="E279" s="12">
        <v>36</v>
      </c>
      <c r="F279" s="12">
        <v>32</v>
      </c>
      <c r="G279" s="12">
        <v>41</v>
      </c>
      <c r="H279" s="12">
        <v>32</v>
      </c>
      <c r="I279" s="12">
        <v>35</v>
      </c>
      <c r="J279" s="12">
        <v>31</v>
      </c>
      <c r="K279" s="12">
        <v>40</v>
      </c>
      <c r="L279" s="12">
        <v>31</v>
      </c>
      <c r="M279" s="74" t="str">
        <f t="shared" si="112"/>
        <v/>
      </c>
      <c r="N279" s="83"/>
      <c r="O279" s="83"/>
      <c r="P279" s="83"/>
      <c r="Q279" s="83"/>
      <c r="R279" s="83"/>
      <c r="S279" s="83"/>
      <c r="T279" s="83"/>
      <c r="U279" s="83"/>
      <c r="V279" s="5" t="str">
        <f t="shared" si="113"/>
        <v/>
      </c>
      <c r="W279" s="41"/>
      <c r="X279" s="41"/>
      <c r="Y279" s="41"/>
      <c r="Z279" s="41"/>
      <c r="AA279" s="41"/>
      <c r="AB279" s="41"/>
      <c r="AC279" s="41"/>
      <c r="AD279" s="41"/>
      <c r="AE279" s="5" t="str">
        <f t="shared" si="114"/>
        <v/>
      </c>
      <c r="AF279" s="41"/>
      <c r="AG279" s="41"/>
      <c r="AH279" s="41"/>
      <c r="AI279" s="41"/>
      <c r="AJ279" s="41"/>
      <c r="AK279" s="41"/>
      <c r="AL279" s="41"/>
      <c r="AM279" s="41"/>
      <c r="AN279" s="41">
        <v>26</v>
      </c>
      <c r="AO279" s="41">
        <v>1550</v>
      </c>
      <c r="AP279" s="110" t="s">
        <v>103</v>
      </c>
      <c r="AQ279" s="111"/>
      <c r="AR279" s="126" t="str">
        <f t="shared" si="115"/>
        <v/>
      </c>
      <c r="AS279" s="126" t="str">
        <f t="shared" si="116"/>
        <v/>
      </c>
      <c r="AT279" s="127">
        <v>1990</v>
      </c>
      <c r="AU279" s="128"/>
      <c r="AV279" s="129"/>
      <c r="AW279" s="126" t="str">
        <f t="shared" si="117"/>
        <v/>
      </c>
      <c r="AX279" s="126" t="str">
        <f t="shared" si="118"/>
        <v/>
      </c>
      <c r="AY279" s="64" t="str">
        <f t="shared" si="119"/>
        <v/>
      </c>
      <c r="AZ279" s="97">
        <v>78.599999999999994</v>
      </c>
      <c r="BA279" s="68"/>
      <c r="BB279" s="68"/>
      <c r="BC279" s="68"/>
      <c r="BD279" s="68"/>
      <c r="BE279" s="15"/>
      <c r="BF279" s="5">
        <f t="shared" si="120"/>
        <v>11990</v>
      </c>
      <c r="BG279" s="41">
        <v>8070</v>
      </c>
      <c r="BH279" s="42">
        <v>0</v>
      </c>
      <c r="BI279" s="42"/>
      <c r="BJ279" s="42">
        <v>0</v>
      </c>
      <c r="BK279" s="42"/>
      <c r="BL279" s="42"/>
      <c r="BM279" s="15">
        <v>3920</v>
      </c>
    </row>
    <row r="280" spans="1:65" outlineLevel="5">
      <c r="A280" s="22">
        <f t="shared" si="106"/>
        <v>8</v>
      </c>
      <c r="B280" s="9">
        <f t="shared" si="105"/>
        <v>45161</v>
      </c>
      <c r="C280" s="51">
        <v>459143</v>
      </c>
      <c r="D280" s="64">
        <f t="shared" si="111"/>
        <v>35.299999999999997</v>
      </c>
      <c r="E280" s="12">
        <v>36</v>
      </c>
      <c r="F280" s="12">
        <v>32</v>
      </c>
      <c r="G280" s="12">
        <v>42</v>
      </c>
      <c r="H280" s="12">
        <v>33</v>
      </c>
      <c r="I280" s="12">
        <v>35</v>
      </c>
      <c r="J280" s="12">
        <v>31</v>
      </c>
      <c r="K280" s="12">
        <v>41</v>
      </c>
      <c r="L280" s="12">
        <v>32</v>
      </c>
      <c r="M280" s="74" t="str">
        <f t="shared" si="112"/>
        <v/>
      </c>
      <c r="N280" s="83"/>
      <c r="O280" s="83"/>
      <c r="P280" s="83"/>
      <c r="Q280" s="83"/>
      <c r="R280" s="83"/>
      <c r="S280" s="83"/>
      <c r="T280" s="83"/>
      <c r="U280" s="83"/>
      <c r="V280" s="5" t="str">
        <f t="shared" si="113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4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21</v>
      </c>
      <c r="AO280" s="41">
        <v>1870</v>
      </c>
      <c r="AP280" s="110" t="s">
        <v>103</v>
      </c>
      <c r="AQ280" s="111"/>
      <c r="AR280" s="126" t="str">
        <f t="shared" si="115"/>
        <v/>
      </c>
      <c r="AS280" s="126" t="str">
        <f t="shared" si="116"/>
        <v/>
      </c>
      <c r="AT280" s="127">
        <v>2150</v>
      </c>
      <c r="AU280" s="128"/>
      <c r="AV280" s="129"/>
      <c r="AW280" s="126" t="str">
        <f t="shared" si="117"/>
        <v/>
      </c>
      <c r="AX280" s="126" t="str">
        <f t="shared" si="118"/>
        <v/>
      </c>
      <c r="AY280" s="64" t="str">
        <f t="shared" si="119"/>
        <v/>
      </c>
      <c r="AZ280" s="97">
        <v>77.2</v>
      </c>
      <c r="BA280" s="68"/>
      <c r="BB280" s="68"/>
      <c r="BC280" s="68"/>
      <c r="BD280" s="68"/>
      <c r="BE280" s="15"/>
      <c r="BF280" s="5">
        <f t="shared" si="120"/>
        <v>9540</v>
      </c>
      <c r="BG280" s="41">
        <v>5550</v>
      </c>
      <c r="BH280" s="42">
        <v>0</v>
      </c>
      <c r="BI280" s="42"/>
      <c r="BJ280" s="42">
        <v>0</v>
      </c>
      <c r="BK280" s="42"/>
      <c r="BL280" s="42"/>
      <c r="BM280" s="15">
        <v>3990</v>
      </c>
    </row>
    <row r="281" spans="1:65" outlineLevel="5">
      <c r="A281" s="22">
        <f t="shared" si="106"/>
        <v>8</v>
      </c>
      <c r="B281" s="9">
        <f t="shared" si="105"/>
        <v>45162</v>
      </c>
      <c r="C281" s="51">
        <v>560639</v>
      </c>
      <c r="D281" s="64">
        <f t="shared" si="111"/>
        <v>35.5</v>
      </c>
      <c r="E281" s="12">
        <v>36</v>
      </c>
      <c r="F281" s="12">
        <v>33</v>
      </c>
      <c r="G281" s="12">
        <v>42</v>
      </c>
      <c r="H281" s="12">
        <v>33</v>
      </c>
      <c r="I281" s="12">
        <v>35</v>
      </c>
      <c r="J281" s="12">
        <v>32</v>
      </c>
      <c r="K281" s="12">
        <v>41</v>
      </c>
      <c r="L281" s="12">
        <v>32</v>
      </c>
      <c r="M281" s="74">
        <f t="shared" si="112"/>
        <v>7</v>
      </c>
      <c r="N281" s="83">
        <v>7.01</v>
      </c>
      <c r="O281" s="83">
        <v>7.02</v>
      </c>
      <c r="P281" s="83">
        <v>7.08</v>
      </c>
      <c r="Q281" s="83">
        <v>7.04</v>
      </c>
      <c r="R281" s="83">
        <v>7.01</v>
      </c>
      <c r="S281" s="83">
        <v>7.05</v>
      </c>
      <c r="T281" s="83"/>
      <c r="U281" s="83"/>
      <c r="V281" s="5">
        <f t="shared" si="113"/>
        <v>193.3</v>
      </c>
      <c r="W281" s="41">
        <v>173.9</v>
      </c>
      <c r="X281" s="41">
        <v>192.2</v>
      </c>
      <c r="Y281" s="41">
        <v>204.4</v>
      </c>
      <c r="Z281" s="41">
        <v>170</v>
      </c>
      <c r="AA281" s="41">
        <v>196.6</v>
      </c>
      <c r="AB281" s="41">
        <v>222.5</v>
      </c>
      <c r="AC281" s="41"/>
      <c r="AD281" s="41"/>
      <c r="AE281" s="5">
        <f t="shared" si="114"/>
        <v>2820</v>
      </c>
      <c r="AF281" s="41">
        <v>2820</v>
      </c>
      <c r="AG281" s="41">
        <v>2870</v>
      </c>
      <c r="AH281" s="41">
        <v>2710</v>
      </c>
      <c r="AI281" s="41">
        <v>2910</v>
      </c>
      <c r="AJ281" s="41">
        <v>2770</v>
      </c>
      <c r="AK281" s="41">
        <v>2840</v>
      </c>
      <c r="AL281" s="41"/>
      <c r="AM281" s="41"/>
      <c r="AN281" s="41">
        <v>22</v>
      </c>
      <c r="AO281" s="41">
        <v>1780</v>
      </c>
      <c r="AP281" s="110">
        <v>2.8892134831460674</v>
      </c>
      <c r="AQ281" s="111">
        <v>2.0048219896477719</v>
      </c>
      <c r="AR281" s="126">
        <f t="shared" si="115"/>
        <v>69.389887640449444</v>
      </c>
      <c r="AS281" s="126">
        <f t="shared" si="116"/>
        <v>30.610112359550556</v>
      </c>
      <c r="AT281" s="127">
        <v>2320</v>
      </c>
      <c r="AU281" s="128">
        <v>2.0699999999999998</v>
      </c>
      <c r="AV281" s="129">
        <v>1.1299999999999999</v>
      </c>
      <c r="AW281" s="126">
        <f t="shared" si="117"/>
        <v>54.589371980676326</v>
      </c>
      <c r="AX281" s="126">
        <f t="shared" si="118"/>
        <v>45.410628019323674</v>
      </c>
      <c r="AY281" s="64">
        <f t="shared" si="119"/>
        <v>46.970280567729617</v>
      </c>
      <c r="AZ281" s="97">
        <v>77.47</v>
      </c>
      <c r="BA281" s="68"/>
      <c r="BB281" s="68"/>
      <c r="BC281" s="68"/>
      <c r="BD281" s="68"/>
      <c r="BE281" s="15"/>
      <c r="BF281" s="5">
        <f t="shared" si="120"/>
        <v>11870</v>
      </c>
      <c r="BG281" s="41">
        <v>8870</v>
      </c>
      <c r="BH281" s="42">
        <v>0</v>
      </c>
      <c r="BI281" s="42"/>
      <c r="BJ281" s="42">
        <v>0</v>
      </c>
      <c r="BK281" s="42"/>
      <c r="BL281" s="42"/>
      <c r="BM281" s="15">
        <v>3000</v>
      </c>
    </row>
    <row r="282" spans="1:65" outlineLevel="5">
      <c r="A282" s="22">
        <f t="shared" si="106"/>
        <v>8</v>
      </c>
      <c r="B282" s="9">
        <f t="shared" si="105"/>
        <v>45163</v>
      </c>
      <c r="C282" s="51">
        <v>537829</v>
      </c>
      <c r="D282" s="64">
        <f t="shared" si="111"/>
        <v>35.799999999999997</v>
      </c>
      <c r="E282" s="12">
        <v>36</v>
      </c>
      <c r="F282" s="12">
        <v>34</v>
      </c>
      <c r="G282" s="12">
        <v>42</v>
      </c>
      <c r="H282" s="12">
        <v>33</v>
      </c>
      <c r="I282" s="12">
        <v>35</v>
      </c>
      <c r="J282" s="12">
        <v>33</v>
      </c>
      <c r="K282" s="12">
        <v>41</v>
      </c>
      <c r="L282" s="12">
        <v>32</v>
      </c>
      <c r="M282" s="74" t="str">
        <f t="shared" si="112"/>
        <v/>
      </c>
      <c r="N282" s="83"/>
      <c r="O282" s="83"/>
      <c r="P282" s="83"/>
      <c r="Q282" s="83"/>
      <c r="R282" s="83"/>
      <c r="S282" s="83"/>
      <c r="T282" s="83"/>
      <c r="U282" s="83"/>
      <c r="V282" s="5" t="str">
        <f t="shared" si="113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4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21</v>
      </c>
      <c r="AO282" s="41">
        <v>1900</v>
      </c>
      <c r="AP282" s="110" t="s">
        <v>103</v>
      </c>
      <c r="AQ282" s="111"/>
      <c r="AR282" s="126" t="str">
        <f t="shared" si="115"/>
        <v/>
      </c>
      <c r="AS282" s="126" t="str">
        <f t="shared" si="116"/>
        <v/>
      </c>
      <c r="AT282" s="127">
        <v>2310</v>
      </c>
      <c r="AU282" s="128"/>
      <c r="AV282" s="129"/>
      <c r="AW282" s="126" t="str">
        <f t="shared" si="117"/>
        <v/>
      </c>
      <c r="AX282" s="126" t="str">
        <f t="shared" si="118"/>
        <v/>
      </c>
      <c r="AY282" s="64" t="str">
        <f t="shared" si="119"/>
        <v/>
      </c>
      <c r="AZ282" s="97">
        <v>78.150000000000006</v>
      </c>
      <c r="BA282" s="68"/>
      <c r="BB282" s="68"/>
      <c r="BC282" s="68"/>
      <c r="BD282" s="68"/>
      <c r="BE282" s="15"/>
      <c r="BF282" s="5">
        <f t="shared" si="120"/>
        <v>14580</v>
      </c>
      <c r="BG282" s="41">
        <v>11780</v>
      </c>
      <c r="BH282" s="42">
        <v>0</v>
      </c>
      <c r="BI282" s="42"/>
      <c r="BJ282" s="42">
        <v>2800</v>
      </c>
      <c r="BK282" s="42"/>
      <c r="BL282" s="42"/>
      <c r="BM282" s="15">
        <v>0</v>
      </c>
    </row>
    <row r="283" spans="1:65" outlineLevel="5">
      <c r="A283" s="22">
        <f t="shared" si="106"/>
        <v>8</v>
      </c>
      <c r="B283" s="9">
        <f t="shared" si="105"/>
        <v>45164</v>
      </c>
      <c r="C283" s="51">
        <v>526484</v>
      </c>
      <c r="D283" s="64">
        <f t="shared" si="111"/>
        <v>36.299999999999997</v>
      </c>
      <c r="E283" s="12">
        <v>36</v>
      </c>
      <c r="F283" s="12">
        <v>34</v>
      </c>
      <c r="G283" s="12">
        <v>43</v>
      </c>
      <c r="H283" s="12">
        <v>34</v>
      </c>
      <c r="I283" s="12">
        <v>35</v>
      </c>
      <c r="J283" s="12">
        <v>33</v>
      </c>
      <c r="K283" s="12">
        <v>42</v>
      </c>
      <c r="L283" s="12">
        <v>33</v>
      </c>
      <c r="M283" s="74" t="str">
        <f t="shared" si="112"/>
        <v/>
      </c>
      <c r="N283" s="83"/>
      <c r="O283" s="83"/>
      <c r="P283" s="83"/>
      <c r="Q283" s="83"/>
      <c r="R283" s="83"/>
      <c r="S283" s="83"/>
      <c r="T283" s="83"/>
      <c r="U283" s="83"/>
      <c r="V283" s="5" t="str">
        <f t="shared" si="113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4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22</v>
      </c>
      <c r="AO283" s="41">
        <v>1820</v>
      </c>
      <c r="AP283" s="110" t="s">
        <v>103</v>
      </c>
      <c r="AQ283" s="111"/>
      <c r="AR283" s="126" t="str">
        <f t="shared" si="115"/>
        <v/>
      </c>
      <c r="AS283" s="126" t="str">
        <f t="shared" si="116"/>
        <v/>
      </c>
      <c r="AT283" s="127">
        <v>2170</v>
      </c>
      <c r="AU283" s="128"/>
      <c r="AV283" s="129"/>
      <c r="AW283" s="126" t="str">
        <f t="shared" si="117"/>
        <v/>
      </c>
      <c r="AX283" s="126" t="str">
        <f t="shared" si="118"/>
        <v/>
      </c>
      <c r="AY283" s="64" t="str">
        <f t="shared" si="119"/>
        <v/>
      </c>
      <c r="AZ283" s="97"/>
      <c r="BA283" s="68"/>
      <c r="BB283" s="68"/>
      <c r="BC283" s="68"/>
      <c r="BD283" s="68"/>
      <c r="BE283" s="15"/>
      <c r="BF283" s="5">
        <f t="shared" si="120"/>
        <v>10412</v>
      </c>
      <c r="BG283" s="41">
        <v>7450</v>
      </c>
      <c r="BH283" s="42">
        <v>0</v>
      </c>
      <c r="BI283" s="42"/>
      <c r="BJ283" s="42">
        <v>2962</v>
      </c>
      <c r="BK283" s="42"/>
      <c r="BL283" s="42"/>
      <c r="BM283" s="15">
        <v>0</v>
      </c>
    </row>
    <row r="284" spans="1:65" outlineLevel="5">
      <c r="A284" s="22">
        <f t="shared" si="106"/>
        <v>8</v>
      </c>
      <c r="B284" s="9">
        <f t="shared" si="105"/>
        <v>45165</v>
      </c>
      <c r="C284" s="51">
        <v>499286</v>
      </c>
      <c r="D284" s="64">
        <f t="shared" si="111"/>
        <v>36.5</v>
      </c>
      <c r="E284" s="12">
        <v>36</v>
      </c>
      <c r="F284" s="12">
        <v>34</v>
      </c>
      <c r="G284" s="12">
        <v>43</v>
      </c>
      <c r="H284" s="12">
        <v>35</v>
      </c>
      <c r="I284" s="12">
        <v>35</v>
      </c>
      <c r="J284" s="12">
        <v>33</v>
      </c>
      <c r="K284" s="12">
        <v>42</v>
      </c>
      <c r="L284" s="12">
        <v>34</v>
      </c>
      <c r="M284" s="74" t="str">
        <f t="shared" si="112"/>
        <v/>
      </c>
      <c r="N284" s="83"/>
      <c r="O284" s="83"/>
      <c r="P284" s="83"/>
      <c r="Q284" s="83"/>
      <c r="R284" s="83"/>
      <c r="S284" s="83"/>
      <c r="T284" s="83"/>
      <c r="U284" s="83"/>
      <c r="V284" s="5" t="str">
        <f t="shared" si="113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4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21</v>
      </c>
      <c r="AO284" s="41">
        <v>1930</v>
      </c>
      <c r="AP284" s="110" t="s">
        <v>103</v>
      </c>
      <c r="AQ284" s="111"/>
      <c r="AR284" s="126" t="str">
        <f t="shared" si="115"/>
        <v/>
      </c>
      <c r="AS284" s="126" t="str">
        <f t="shared" si="116"/>
        <v/>
      </c>
      <c r="AT284" s="127">
        <v>2310</v>
      </c>
      <c r="AU284" s="128"/>
      <c r="AV284" s="129"/>
      <c r="AW284" s="126" t="str">
        <f t="shared" si="117"/>
        <v/>
      </c>
      <c r="AX284" s="126" t="str">
        <f t="shared" si="118"/>
        <v/>
      </c>
      <c r="AY284" s="64" t="str">
        <f t="shared" si="119"/>
        <v/>
      </c>
      <c r="AZ284" s="97"/>
      <c r="BA284" s="68"/>
      <c r="BB284" s="68"/>
      <c r="BC284" s="68"/>
      <c r="BD284" s="68"/>
      <c r="BE284" s="15"/>
      <c r="BF284" s="5">
        <f t="shared" si="120"/>
        <v>10418</v>
      </c>
      <c r="BG284" s="41">
        <v>7460</v>
      </c>
      <c r="BH284" s="42">
        <v>0</v>
      </c>
      <c r="BI284" s="42"/>
      <c r="BJ284" s="42">
        <v>2958</v>
      </c>
      <c r="BK284" s="42"/>
      <c r="BL284" s="42"/>
      <c r="BM284" s="15">
        <v>0</v>
      </c>
    </row>
    <row r="285" spans="1:65" outlineLevel="5">
      <c r="A285" s="22">
        <f t="shared" si="106"/>
        <v>8</v>
      </c>
      <c r="B285" s="9">
        <f t="shared" si="105"/>
        <v>45166</v>
      </c>
      <c r="C285" s="51">
        <v>499220</v>
      </c>
      <c r="D285" s="64">
        <f t="shared" si="111"/>
        <v>36.5</v>
      </c>
      <c r="E285" s="12">
        <v>36</v>
      </c>
      <c r="F285" s="12">
        <v>34</v>
      </c>
      <c r="G285" s="12">
        <v>43</v>
      </c>
      <c r="H285" s="12">
        <v>35</v>
      </c>
      <c r="I285" s="12">
        <v>35</v>
      </c>
      <c r="J285" s="12">
        <v>33</v>
      </c>
      <c r="K285" s="12">
        <v>42</v>
      </c>
      <c r="L285" s="12">
        <v>34</v>
      </c>
      <c r="M285" s="74" t="str">
        <f t="shared" si="112"/>
        <v/>
      </c>
      <c r="N285" s="83"/>
      <c r="O285" s="83"/>
      <c r="P285" s="83"/>
      <c r="Q285" s="83"/>
      <c r="R285" s="83"/>
      <c r="S285" s="83"/>
      <c r="T285" s="83"/>
      <c r="U285" s="83"/>
      <c r="V285" s="5" t="str">
        <f t="shared" si="113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4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24</v>
      </c>
      <c r="AO285" s="41">
        <v>1630</v>
      </c>
      <c r="AP285" s="110" t="s">
        <v>103</v>
      </c>
      <c r="AQ285" s="111"/>
      <c r="AR285" s="126" t="str">
        <f t="shared" si="115"/>
        <v/>
      </c>
      <c r="AS285" s="126" t="str">
        <f t="shared" si="116"/>
        <v/>
      </c>
      <c r="AT285" s="127">
        <v>2020</v>
      </c>
      <c r="AU285" s="128"/>
      <c r="AV285" s="129"/>
      <c r="AW285" s="126" t="str">
        <f t="shared" si="117"/>
        <v/>
      </c>
      <c r="AX285" s="126" t="str">
        <f t="shared" si="118"/>
        <v/>
      </c>
      <c r="AY285" s="64" t="str">
        <f t="shared" si="119"/>
        <v/>
      </c>
      <c r="AZ285" s="97">
        <v>77.75</v>
      </c>
      <c r="BA285" s="68"/>
      <c r="BB285" s="68"/>
      <c r="BC285" s="68"/>
      <c r="BD285" s="68"/>
      <c r="BE285" s="15"/>
      <c r="BF285" s="5">
        <f t="shared" si="120"/>
        <v>6908</v>
      </c>
      <c r="BG285" s="41">
        <v>3270</v>
      </c>
      <c r="BH285" s="42">
        <v>0</v>
      </c>
      <c r="BI285" s="42"/>
      <c r="BJ285" s="42">
        <v>2968</v>
      </c>
      <c r="BK285" s="42"/>
      <c r="BL285" s="42"/>
      <c r="BM285" s="15">
        <v>670</v>
      </c>
    </row>
    <row r="286" spans="1:65" outlineLevel="5">
      <c r="A286" s="22">
        <f t="shared" si="106"/>
        <v>8</v>
      </c>
      <c r="B286" s="9">
        <f t="shared" si="105"/>
        <v>45167</v>
      </c>
      <c r="C286" s="51">
        <v>511938</v>
      </c>
      <c r="D286" s="64">
        <f t="shared" si="111"/>
        <v>36.299999999999997</v>
      </c>
      <c r="E286" s="12">
        <v>35</v>
      </c>
      <c r="F286" s="12">
        <v>35</v>
      </c>
      <c r="G286" s="12">
        <v>43</v>
      </c>
      <c r="H286" s="12">
        <v>34</v>
      </c>
      <c r="I286" s="12">
        <v>34</v>
      </c>
      <c r="J286" s="12">
        <v>34</v>
      </c>
      <c r="K286" s="12">
        <v>42</v>
      </c>
      <c r="L286" s="12">
        <v>33</v>
      </c>
      <c r="M286" s="74" t="str">
        <f t="shared" si="112"/>
        <v/>
      </c>
      <c r="N286" s="83"/>
      <c r="O286" s="83"/>
      <c r="P286" s="83"/>
      <c r="Q286" s="83"/>
      <c r="R286" s="83"/>
      <c r="S286" s="83"/>
      <c r="T286" s="83"/>
      <c r="U286" s="83"/>
      <c r="V286" s="5" t="str">
        <f t="shared" si="113"/>
        <v/>
      </c>
      <c r="W286" s="41"/>
      <c r="X286" s="41"/>
      <c r="Y286" s="41"/>
      <c r="Z286" s="41"/>
      <c r="AA286" s="41"/>
      <c r="AB286" s="41"/>
      <c r="AC286" s="41"/>
      <c r="AD286" s="41"/>
      <c r="AE286" s="5" t="str">
        <f t="shared" si="114"/>
        <v/>
      </c>
      <c r="AF286" s="41"/>
      <c r="AG286" s="41"/>
      <c r="AH286" s="41"/>
      <c r="AI286" s="41"/>
      <c r="AJ286" s="41"/>
      <c r="AK286" s="41"/>
      <c r="AL286" s="41"/>
      <c r="AM286" s="41"/>
      <c r="AN286" s="41">
        <v>23</v>
      </c>
      <c r="AO286" s="41">
        <v>1700</v>
      </c>
      <c r="AP286" s="110" t="s">
        <v>103</v>
      </c>
      <c r="AQ286" s="111"/>
      <c r="AR286" s="126" t="str">
        <f t="shared" si="115"/>
        <v/>
      </c>
      <c r="AS286" s="126" t="str">
        <f t="shared" si="116"/>
        <v/>
      </c>
      <c r="AT286" s="127">
        <v>1990</v>
      </c>
      <c r="AU286" s="128"/>
      <c r="AV286" s="129"/>
      <c r="AW286" s="126" t="str">
        <f t="shared" si="117"/>
        <v/>
      </c>
      <c r="AX286" s="126" t="str">
        <f t="shared" si="118"/>
        <v/>
      </c>
      <c r="AY286" s="64" t="str">
        <f t="shared" si="119"/>
        <v/>
      </c>
      <c r="AZ286" s="97">
        <v>77.59</v>
      </c>
      <c r="BA286" s="68"/>
      <c r="BB286" s="68"/>
      <c r="BC286" s="68"/>
      <c r="BD286" s="68"/>
      <c r="BE286" s="15"/>
      <c r="BF286" s="5">
        <f t="shared" si="120"/>
        <v>6564</v>
      </c>
      <c r="BG286" s="41">
        <v>0</v>
      </c>
      <c r="BH286" s="42">
        <v>0</v>
      </c>
      <c r="BI286" s="42"/>
      <c r="BJ286" s="42">
        <v>2944</v>
      </c>
      <c r="BK286" s="42"/>
      <c r="BL286" s="42"/>
      <c r="BM286" s="15">
        <v>3620</v>
      </c>
    </row>
    <row r="287" spans="1:65" outlineLevel="5">
      <c r="A287" s="22">
        <f t="shared" si="106"/>
        <v>8</v>
      </c>
      <c r="B287" s="9">
        <f t="shared" si="105"/>
        <v>45168</v>
      </c>
      <c r="C287" s="51">
        <v>508559</v>
      </c>
      <c r="D287" s="64">
        <f t="shared" si="111"/>
        <v>36</v>
      </c>
      <c r="E287" s="12">
        <v>35</v>
      </c>
      <c r="F287" s="12">
        <v>35</v>
      </c>
      <c r="G287" s="12">
        <v>42</v>
      </c>
      <c r="H287" s="12">
        <v>34</v>
      </c>
      <c r="I287" s="12">
        <v>34</v>
      </c>
      <c r="J287" s="12">
        <v>34</v>
      </c>
      <c r="K287" s="12">
        <v>41</v>
      </c>
      <c r="L287" s="12">
        <v>33</v>
      </c>
      <c r="M287" s="74" t="str">
        <f t="shared" si="112"/>
        <v/>
      </c>
      <c r="N287" s="83"/>
      <c r="O287" s="83"/>
      <c r="P287" s="83"/>
      <c r="Q287" s="83"/>
      <c r="R287" s="83"/>
      <c r="S287" s="83"/>
      <c r="T287" s="83"/>
      <c r="U287" s="83"/>
      <c r="V287" s="5" t="str">
        <f t="shared" si="113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4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28</v>
      </c>
      <c r="AO287" s="41">
        <v>1420</v>
      </c>
      <c r="AP287" s="110" t="s">
        <v>103</v>
      </c>
      <c r="AQ287" s="111"/>
      <c r="AR287" s="126" t="str">
        <f t="shared" si="115"/>
        <v/>
      </c>
      <c r="AS287" s="126" t="str">
        <f t="shared" si="116"/>
        <v/>
      </c>
      <c r="AT287" s="127">
        <v>1990</v>
      </c>
      <c r="AU287" s="128"/>
      <c r="AV287" s="129"/>
      <c r="AW287" s="126" t="str">
        <f t="shared" si="117"/>
        <v/>
      </c>
      <c r="AX287" s="126" t="str">
        <f t="shared" si="118"/>
        <v/>
      </c>
      <c r="AY287" s="64" t="str">
        <f t="shared" si="119"/>
        <v/>
      </c>
      <c r="AZ287" s="97">
        <v>78.959999999999994</v>
      </c>
      <c r="BA287" s="68"/>
      <c r="BB287" s="68"/>
      <c r="BC287" s="68"/>
      <c r="BD287" s="68"/>
      <c r="BE287" s="15"/>
      <c r="BF287" s="5">
        <f t="shared" si="120"/>
        <v>6336</v>
      </c>
      <c r="BG287" s="41">
        <v>0</v>
      </c>
      <c r="BH287" s="42">
        <v>0</v>
      </c>
      <c r="BI287" s="42"/>
      <c r="BJ287" s="42">
        <v>1126</v>
      </c>
      <c r="BK287" s="42"/>
      <c r="BL287" s="42"/>
      <c r="BM287" s="15">
        <v>5210</v>
      </c>
    </row>
    <row r="288" spans="1:65" ht="17.25" outlineLevel="5" thickBot="1">
      <c r="A288" s="31">
        <f t="shared" si="106"/>
        <v>8</v>
      </c>
      <c r="B288" s="32">
        <f t="shared" ref="B288:B351" si="121">B287+1</f>
        <v>45169</v>
      </c>
      <c r="C288" s="51">
        <v>514617</v>
      </c>
      <c r="D288" s="64">
        <f t="shared" si="111"/>
        <v>35.799999999999997</v>
      </c>
      <c r="E288" s="12">
        <v>34</v>
      </c>
      <c r="F288" s="12">
        <v>35</v>
      </c>
      <c r="G288" s="12">
        <v>42</v>
      </c>
      <c r="H288" s="12">
        <v>34</v>
      </c>
      <c r="I288" s="12">
        <v>33</v>
      </c>
      <c r="J288" s="12">
        <v>34</v>
      </c>
      <c r="K288" s="12">
        <v>41</v>
      </c>
      <c r="L288" s="12">
        <v>33</v>
      </c>
      <c r="M288" s="74">
        <f t="shared" si="112"/>
        <v>6.9</v>
      </c>
      <c r="N288" s="83">
        <v>6.88</v>
      </c>
      <c r="O288" s="83">
        <v>6.78</v>
      </c>
      <c r="P288" s="83">
        <v>6.82</v>
      </c>
      <c r="Q288" s="83">
        <v>6.95</v>
      </c>
      <c r="R288" s="83">
        <v>6.89</v>
      </c>
      <c r="S288" s="83">
        <v>6.87</v>
      </c>
      <c r="T288" s="83"/>
      <c r="U288" s="83"/>
      <c r="V288" s="5">
        <f t="shared" si="113"/>
        <v>130.5</v>
      </c>
      <c r="W288" s="41">
        <v>198.1</v>
      </c>
      <c r="X288" s="41">
        <v>121.5</v>
      </c>
      <c r="Y288" s="41">
        <v>105.6</v>
      </c>
      <c r="Z288" s="41">
        <v>173.8</v>
      </c>
      <c r="AA288" s="41">
        <v>91.7</v>
      </c>
      <c r="AB288" s="41">
        <v>92.1</v>
      </c>
      <c r="AC288" s="41"/>
      <c r="AD288" s="41"/>
      <c r="AE288" s="5">
        <f t="shared" si="114"/>
        <v>3200</v>
      </c>
      <c r="AF288" s="41">
        <v>3640</v>
      </c>
      <c r="AG288" s="41">
        <v>3910</v>
      </c>
      <c r="AH288" s="41">
        <v>2990</v>
      </c>
      <c r="AI288" s="41">
        <v>2680</v>
      </c>
      <c r="AJ288" s="41">
        <v>3120</v>
      </c>
      <c r="AK288" s="41">
        <v>2860</v>
      </c>
      <c r="AL288" s="41"/>
      <c r="AM288" s="41"/>
      <c r="AN288" s="41">
        <v>29</v>
      </c>
      <c r="AO288" s="41">
        <v>1370</v>
      </c>
      <c r="AP288" s="110">
        <v>2.4383941605839414</v>
      </c>
      <c r="AQ288" s="111">
        <v>1.7426864894240504</v>
      </c>
      <c r="AR288" s="126">
        <f t="shared" si="115"/>
        <v>71.468613138686138</v>
      </c>
      <c r="AS288" s="126">
        <f t="shared" si="116"/>
        <v>28.531386861313862</v>
      </c>
      <c r="AT288" s="127">
        <v>1740</v>
      </c>
      <c r="AU288" s="128">
        <v>1.96</v>
      </c>
      <c r="AV288" s="129">
        <v>1.1200000000000001</v>
      </c>
      <c r="AW288" s="126">
        <f t="shared" si="117"/>
        <v>57.142857142857153</v>
      </c>
      <c r="AX288" s="126">
        <f t="shared" si="118"/>
        <v>42.857142857142847</v>
      </c>
      <c r="AY288" s="64">
        <f t="shared" si="119"/>
        <v>46.77125037448593</v>
      </c>
      <c r="AZ288" s="97">
        <v>75.86</v>
      </c>
      <c r="BA288" s="68"/>
      <c r="BB288" s="68"/>
      <c r="BC288" s="68"/>
      <c r="BD288" s="68"/>
      <c r="BE288" s="15"/>
      <c r="BF288" s="5">
        <f t="shared" si="120"/>
        <v>5489</v>
      </c>
      <c r="BG288" s="41">
        <v>0</v>
      </c>
      <c r="BH288" s="42">
        <v>0</v>
      </c>
      <c r="BI288" s="42"/>
      <c r="BJ288" s="42">
        <v>0</v>
      </c>
      <c r="BK288" s="42"/>
      <c r="BL288" s="42"/>
      <c r="BM288" s="15">
        <v>5489</v>
      </c>
    </row>
    <row r="289" spans="1:65" outlineLevel="4">
      <c r="A289" s="157" t="s">
        <v>42</v>
      </c>
      <c r="B289" s="158"/>
      <c r="C289" s="50">
        <f t="shared" ref="C289:BM289" si="122">SUBTOTAL(4,C258:C288)</f>
        <v>603160</v>
      </c>
      <c r="D289" s="60">
        <f t="shared" si="122"/>
        <v>36.5</v>
      </c>
      <c r="E289" s="28">
        <f t="shared" si="122"/>
        <v>36</v>
      </c>
      <c r="F289" s="28">
        <f t="shared" si="122"/>
        <v>35</v>
      </c>
      <c r="G289" s="28">
        <f t="shared" si="122"/>
        <v>43</v>
      </c>
      <c r="H289" s="28">
        <f t="shared" si="122"/>
        <v>35</v>
      </c>
      <c r="I289" s="28">
        <f t="shared" si="122"/>
        <v>35</v>
      </c>
      <c r="J289" s="28">
        <f t="shared" si="122"/>
        <v>34</v>
      </c>
      <c r="K289" s="28">
        <f t="shared" si="122"/>
        <v>42</v>
      </c>
      <c r="L289" s="28">
        <f t="shared" si="122"/>
        <v>34</v>
      </c>
      <c r="M289" s="71">
        <f t="shared" si="122"/>
        <v>7</v>
      </c>
      <c r="N289" s="82">
        <f t="shared" si="122"/>
        <v>7.01</v>
      </c>
      <c r="O289" s="82">
        <f t="shared" si="122"/>
        <v>7.02</v>
      </c>
      <c r="P289" s="82">
        <f t="shared" si="122"/>
        <v>7.08</v>
      </c>
      <c r="Q289" s="82">
        <f t="shared" si="122"/>
        <v>7.04</v>
      </c>
      <c r="R289" s="82">
        <f t="shared" si="122"/>
        <v>7.05</v>
      </c>
      <c r="S289" s="82">
        <f t="shared" si="122"/>
        <v>7.05</v>
      </c>
      <c r="T289" s="82">
        <f t="shared" si="122"/>
        <v>0</v>
      </c>
      <c r="U289" s="82">
        <f t="shared" si="122"/>
        <v>0</v>
      </c>
      <c r="V289" s="29">
        <f t="shared" si="122"/>
        <v>193.3</v>
      </c>
      <c r="W289" s="39">
        <f t="shared" si="122"/>
        <v>198.1</v>
      </c>
      <c r="X289" s="39">
        <f t="shared" si="122"/>
        <v>240.9</v>
      </c>
      <c r="Y289" s="39">
        <f t="shared" si="122"/>
        <v>204.4</v>
      </c>
      <c r="Z289" s="39">
        <f t="shared" si="122"/>
        <v>173.8</v>
      </c>
      <c r="AA289" s="39">
        <f t="shared" si="122"/>
        <v>225.5</v>
      </c>
      <c r="AB289" s="39">
        <f t="shared" si="122"/>
        <v>245.1</v>
      </c>
      <c r="AC289" s="39">
        <f t="shared" si="122"/>
        <v>0</v>
      </c>
      <c r="AD289" s="39">
        <f t="shared" si="122"/>
        <v>0</v>
      </c>
      <c r="AE289" s="29">
        <f t="shared" si="122"/>
        <v>3901.7</v>
      </c>
      <c r="AF289" s="39">
        <f t="shared" si="122"/>
        <v>4300</v>
      </c>
      <c r="AG289" s="39">
        <f t="shared" si="122"/>
        <v>4270</v>
      </c>
      <c r="AH289" s="39">
        <f t="shared" si="122"/>
        <v>3920</v>
      </c>
      <c r="AI289" s="39">
        <f t="shared" si="122"/>
        <v>3940</v>
      </c>
      <c r="AJ289" s="39">
        <f t="shared" si="122"/>
        <v>3910</v>
      </c>
      <c r="AK289" s="39">
        <f t="shared" si="122"/>
        <v>3710</v>
      </c>
      <c r="AL289" s="39">
        <f t="shared" si="122"/>
        <v>0</v>
      </c>
      <c r="AM289" s="39">
        <f t="shared" si="122"/>
        <v>0</v>
      </c>
      <c r="AN289" s="39">
        <f t="shared" si="122"/>
        <v>43</v>
      </c>
      <c r="AO289" s="39">
        <f t="shared" si="122"/>
        <v>2150</v>
      </c>
      <c r="AP289" s="104">
        <f t="shared" si="122"/>
        <v>3.1294791666666666</v>
      </c>
      <c r="AQ289" s="105">
        <f t="shared" si="122"/>
        <v>2.1802690169270833</v>
      </c>
      <c r="AR289" s="106">
        <f t="shared" si="122"/>
        <v>71.468613138686138</v>
      </c>
      <c r="AS289" s="106">
        <f t="shared" si="122"/>
        <v>33.467045454545456</v>
      </c>
      <c r="AT289" s="107">
        <f t="shared" si="122"/>
        <v>2390</v>
      </c>
      <c r="AU289" s="108">
        <f t="shared" si="122"/>
        <v>2.38</v>
      </c>
      <c r="AV289" s="109">
        <f t="shared" si="122"/>
        <v>1.41</v>
      </c>
      <c r="AW289" s="106">
        <f t="shared" si="122"/>
        <v>59.243697478991599</v>
      </c>
      <c r="AX289" s="106">
        <f t="shared" si="122"/>
        <v>46.666666666666664</v>
      </c>
      <c r="AY289" s="60">
        <f t="shared" si="122"/>
        <v>48.108156110309167</v>
      </c>
      <c r="AZ289" s="96">
        <f t="shared" si="122"/>
        <v>78.959999999999994</v>
      </c>
      <c r="BA289" s="67">
        <f t="shared" si="122"/>
        <v>57.46</v>
      </c>
      <c r="BB289" s="67">
        <f t="shared" si="122"/>
        <v>27.21</v>
      </c>
      <c r="BC289" s="67">
        <f t="shared" si="122"/>
        <v>1E-4</v>
      </c>
      <c r="BD289" s="67">
        <f t="shared" si="122"/>
        <v>0</v>
      </c>
      <c r="BE289" s="27">
        <f t="shared" si="122"/>
        <v>0</v>
      </c>
      <c r="BF289" s="29">
        <f t="shared" si="122"/>
        <v>14580</v>
      </c>
      <c r="BG289" s="39">
        <f t="shared" si="122"/>
        <v>11780</v>
      </c>
      <c r="BH289" s="40">
        <f t="shared" si="122"/>
        <v>0</v>
      </c>
      <c r="BI289" s="40">
        <f t="shared" si="122"/>
        <v>0</v>
      </c>
      <c r="BJ289" s="40">
        <f t="shared" si="122"/>
        <v>2968</v>
      </c>
      <c r="BK289" s="40">
        <f t="shared" si="122"/>
        <v>0</v>
      </c>
      <c r="BL289" s="40">
        <f t="shared" si="122"/>
        <v>0</v>
      </c>
      <c r="BM289" s="27">
        <f t="shared" si="122"/>
        <v>5560</v>
      </c>
    </row>
    <row r="290" spans="1:65" outlineLevel="3">
      <c r="A290" s="187" t="s">
        <v>31</v>
      </c>
      <c r="B290" s="188"/>
      <c r="C290" s="51">
        <f t="shared" ref="C290:BM290" si="123">SUBTOTAL(5,C258:C288)</f>
        <v>387880</v>
      </c>
      <c r="D290" s="61">
        <f t="shared" si="123"/>
        <v>33</v>
      </c>
      <c r="E290" s="12">
        <f t="shared" si="123"/>
        <v>32</v>
      </c>
      <c r="F290" s="12">
        <f t="shared" si="123"/>
        <v>32</v>
      </c>
      <c r="G290" s="12">
        <f t="shared" si="123"/>
        <v>38</v>
      </c>
      <c r="H290" s="12">
        <f t="shared" si="123"/>
        <v>32</v>
      </c>
      <c r="I290" s="12">
        <f t="shared" si="123"/>
        <v>31</v>
      </c>
      <c r="J290" s="12">
        <f t="shared" si="123"/>
        <v>31</v>
      </c>
      <c r="K290" s="12">
        <f t="shared" si="123"/>
        <v>37</v>
      </c>
      <c r="L290" s="12">
        <f t="shared" si="123"/>
        <v>31</v>
      </c>
      <c r="M290" s="72">
        <f t="shared" si="123"/>
        <v>6.9</v>
      </c>
      <c r="N290" s="83">
        <f t="shared" si="123"/>
        <v>6.88</v>
      </c>
      <c r="O290" s="83">
        <f t="shared" si="123"/>
        <v>6.78</v>
      </c>
      <c r="P290" s="83">
        <f t="shared" si="123"/>
        <v>6.82</v>
      </c>
      <c r="Q290" s="83">
        <f t="shared" si="123"/>
        <v>6.92</v>
      </c>
      <c r="R290" s="83">
        <f t="shared" si="123"/>
        <v>6.89</v>
      </c>
      <c r="S290" s="83">
        <f t="shared" si="123"/>
        <v>6.87</v>
      </c>
      <c r="T290" s="83">
        <f t="shared" si="123"/>
        <v>0</v>
      </c>
      <c r="U290" s="83">
        <f t="shared" si="123"/>
        <v>0</v>
      </c>
      <c r="V290" s="6">
        <f t="shared" si="123"/>
        <v>130.5</v>
      </c>
      <c r="W290" s="41">
        <f t="shared" si="123"/>
        <v>120.8</v>
      </c>
      <c r="X290" s="41">
        <f t="shared" si="123"/>
        <v>121.5</v>
      </c>
      <c r="Y290" s="41">
        <f t="shared" si="123"/>
        <v>105.6</v>
      </c>
      <c r="Z290" s="41">
        <f t="shared" si="123"/>
        <v>162.69999999999999</v>
      </c>
      <c r="AA290" s="41">
        <f t="shared" si="123"/>
        <v>91.7</v>
      </c>
      <c r="AB290" s="41">
        <f t="shared" si="123"/>
        <v>92.1</v>
      </c>
      <c r="AC290" s="41">
        <f t="shared" si="123"/>
        <v>0</v>
      </c>
      <c r="AD290" s="41">
        <f t="shared" si="123"/>
        <v>0</v>
      </c>
      <c r="AE290" s="6">
        <f t="shared" si="123"/>
        <v>2820</v>
      </c>
      <c r="AF290" s="41">
        <f t="shared" si="123"/>
        <v>2820</v>
      </c>
      <c r="AG290" s="41">
        <f t="shared" si="123"/>
        <v>2870</v>
      </c>
      <c r="AH290" s="41">
        <f t="shared" si="123"/>
        <v>2710</v>
      </c>
      <c r="AI290" s="41">
        <f t="shared" si="123"/>
        <v>2680</v>
      </c>
      <c r="AJ290" s="41">
        <f t="shared" si="123"/>
        <v>2770</v>
      </c>
      <c r="AK290" s="41">
        <f t="shared" si="123"/>
        <v>2840</v>
      </c>
      <c r="AL290" s="41">
        <f t="shared" si="123"/>
        <v>0</v>
      </c>
      <c r="AM290" s="41">
        <f t="shared" si="123"/>
        <v>0</v>
      </c>
      <c r="AN290" s="41">
        <f t="shared" si="123"/>
        <v>19</v>
      </c>
      <c r="AO290" s="41">
        <f t="shared" si="123"/>
        <v>930</v>
      </c>
      <c r="AP290" s="110">
        <f t="shared" si="123"/>
        <v>2.4383941605839414</v>
      </c>
      <c r="AQ290" s="111">
        <f t="shared" si="123"/>
        <v>1.7426864894240504</v>
      </c>
      <c r="AR290" s="112">
        <f t="shared" si="123"/>
        <v>66.532954545454544</v>
      </c>
      <c r="AS290" s="112">
        <f t="shared" si="123"/>
        <v>28.531386861313862</v>
      </c>
      <c r="AT290" s="113">
        <f t="shared" si="123"/>
        <v>1400</v>
      </c>
      <c r="AU290" s="114">
        <f t="shared" si="123"/>
        <v>1.96</v>
      </c>
      <c r="AV290" s="115">
        <f t="shared" si="123"/>
        <v>1.1200000000000001</v>
      </c>
      <c r="AW290" s="112">
        <f t="shared" si="123"/>
        <v>53.333333333333336</v>
      </c>
      <c r="AX290" s="112">
        <f t="shared" si="123"/>
        <v>40.756302521008401</v>
      </c>
      <c r="AY290" s="61">
        <f t="shared" si="123"/>
        <v>41.26552335025422</v>
      </c>
      <c r="AZ290" s="97">
        <f t="shared" si="123"/>
        <v>75.86</v>
      </c>
      <c r="BA290" s="68">
        <f t="shared" si="123"/>
        <v>57.46</v>
      </c>
      <c r="BB290" s="68">
        <f t="shared" si="123"/>
        <v>27.21</v>
      </c>
      <c r="BC290" s="68">
        <f t="shared" si="123"/>
        <v>1E-4</v>
      </c>
      <c r="BD290" s="68">
        <f t="shared" si="123"/>
        <v>0</v>
      </c>
      <c r="BE290" s="15">
        <f t="shared" si="123"/>
        <v>0</v>
      </c>
      <c r="BF290" s="6">
        <f t="shared" si="123"/>
        <v>5212</v>
      </c>
      <c r="BG290" s="41">
        <f t="shared" si="123"/>
        <v>0</v>
      </c>
      <c r="BH290" s="42">
        <f t="shared" si="123"/>
        <v>0</v>
      </c>
      <c r="BI290" s="42">
        <f t="shared" si="123"/>
        <v>0</v>
      </c>
      <c r="BJ290" s="42">
        <f t="shared" si="123"/>
        <v>0</v>
      </c>
      <c r="BK290" s="42">
        <f t="shared" si="123"/>
        <v>0</v>
      </c>
      <c r="BL290" s="42">
        <f t="shared" si="123"/>
        <v>0</v>
      </c>
      <c r="BM290" s="15">
        <f t="shared" si="123"/>
        <v>0</v>
      </c>
    </row>
    <row r="291" spans="1:65" outlineLevel="2">
      <c r="A291" s="187" t="s">
        <v>20</v>
      </c>
      <c r="B291" s="188"/>
      <c r="C291" s="51">
        <f>IFERROR(SUBTOTAL(1,C258:C288),"")</f>
        <v>476724.67741935485</v>
      </c>
      <c r="D291" s="61">
        <f t="shared" ref="D291:BM291" si="124">IFERROR(SUBTOTAL(1,D258:D288),"")</f>
        <v>34.445161290322574</v>
      </c>
      <c r="E291" s="12">
        <f t="shared" si="124"/>
        <v>33.935483870967744</v>
      </c>
      <c r="F291" s="12">
        <f t="shared" si="124"/>
        <v>32.58064516129032</v>
      </c>
      <c r="G291" s="12">
        <f t="shared" si="124"/>
        <v>40.612903225806448</v>
      </c>
      <c r="H291" s="12">
        <f t="shared" si="124"/>
        <v>32.548387096774192</v>
      </c>
      <c r="I291" s="12">
        <f t="shared" si="124"/>
        <v>32.935483870967744</v>
      </c>
      <c r="J291" s="12">
        <f t="shared" si="124"/>
        <v>31.580645161290324</v>
      </c>
      <c r="K291" s="12">
        <f t="shared" si="124"/>
        <v>39.612903225806448</v>
      </c>
      <c r="L291" s="12">
        <f t="shared" si="124"/>
        <v>31.548387096774192</v>
      </c>
      <c r="M291" s="72">
        <f t="shared" si="124"/>
        <v>6.9599999999999991</v>
      </c>
      <c r="N291" s="83">
        <f t="shared" si="124"/>
        <v>6.9620000000000006</v>
      </c>
      <c r="O291" s="83">
        <f t="shared" si="124"/>
        <v>6.9279999999999999</v>
      </c>
      <c r="P291" s="83">
        <f t="shared" si="124"/>
        <v>6.95</v>
      </c>
      <c r="Q291" s="83">
        <f t="shared" si="124"/>
        <v>6.99</v>
      </c>
      <c r="R291" s="83">
        <f t="shared" si="124"/>
        <v>6.9679999999999991</v>
      </c>
      <c r="S291" s="83">
        <f t="shared" si="124"/>
        <v>6.9680000000000009</v>
      </c>
      <c r="T291" s="83" t="str">
        <f t="shared" si="124"/>
        <v/>
      </c>
      <c r="U291" s="83" t="str">
        <f t="shared" si="124"/>
        <v/>
      </c>
      <c r="V291" s="6">
        <f t="shared" si="124"/>
        <v>167.9</v>
      </c>
      <c r="W291" s="41">
        <f t="shared" si="124"/>
        <v>150.66000000000003</v>
      </c>
      <c r="X291" s="41">
        <f t="shared" si="124"/>
        <v>175.54000000000002</v>
      </c>
      <c r="Y291" s="41">
        <f t="shared" si="124"/>
        <v>148.47999999999999</v>
      </c>
      <c r="Z291" s="41">
        <f t="shared" si="124"/>
        <v>169.48000000000002</v>
      </c>
      <c r="AA291" s="41">
        <f t="shared" si="124"/>
        <v>174.52</v>
      </c>
      <c r="AB291" s="41">
        <f t="shared" si="124"/>
        <v>188.54</v>
      </c>
      <c r="AC291" s="41" t="str">
        <f t="shared" si="124"/>
        <v/>
      </c>
      <c r="AD291" s="41" t="str">
        <f t="shared" si="124"/>
        <v/>
      </c>
      <c r="AE291" s="6">
        <f t="shared" si="124"/>
        <v>3342.34</v>
      </c>
      <c r="AF291" s="41">
        <f t="shared" si="124"/>
        <v>3546</v>
      </c>
      <c r="AG291" s="41">
        <f t="shared" si="124"/>
        <v>3520</v>
      </c>
      <c r="AH291" s="41">
        <f t="shared" si="124"/>
        <v>3270</v>
      </c>
      <c r="AI291" s="41">
        <f t="shared" si="124"/>
        <v>3284</v>
      </c>
      <c r="AJ291" s="41">
        <f t="shared" si="124"/>
        <v>3278</v>
      </c>
      <c r="AK291" s="41">
        <f t="shared" si="124"/>
        <v>3156</v>
      </c>
      <c r="AL291" s="41" t="str">
        <f t="shared" si="124"/>
        <v/>
      </c>
      <c r="AM291" s="41" t="str">
        <f t="shared" si="124"/>
        <v/>
      </c>
      <c r="AN291" s="41">
        <f t="shared" si="124"/>
        <v>25.548387096774192</v>
      </c>
      <c r="AO291" s="41">
        <f t="shared" si="124"/>
        <v>1626.1290322580646</v>
      </c>
      <c r="AP291" s="110">
        <f t="shared" si="124"/>
        <v>2.8031380862703981</v>
      </c>
      <c r="AQ291" s="111">
        <f t="shared" si="124"/>
        <v>1.9493720547983107</v>
      </c>
      <c r="AR291" s="112">
        <f t="shared" si="124"/>
        <v>69.656447844579048</v>
      </c>
      <c r="AS291" s="112">
        <f t="shared" si="124"/>
        <v>30.343552155420959</v>
      </c>
      <c r="AT291" s="113">
        <f t="shared" si="124"/>
        <v>1948.0645161290322</v>
      </c>
      <c r="AU291" s="114">
        <f t="shared" si="124"/>
        <v>2.1360000000000001</v>
      </c>
      <c r="AV291" s="115">
        <f t="shared" si="124"/>
        <v>1.1919999999999999</v>
      </c>
      <c r="AW291" s="112">
        <f t="shared" si="124"/>
        <v>55.737428024038046</v>
      </c>
      <c r="AX291" s="112">
        <f t="shared" si="124"/>
        <v>44.262571975961954</v>
      </c>
      <c r="AY291" s="61">
        <f t="shared" si="124"/>
        <v>45.125566217847378</v>
      </c>
      <c r="AZ291" s="97">
        <f t="shared" si="124"/>
        <v>77.720952380952383</v>
      </c>
      <c r="BA291" s="68">
        <f t="shared" si="124"/>
        <v>57.46</v>
      </c>
      <c r="BB291" s="68">
        <f t="shared" si="124"/>
        <v>27.21</v>
      </c>
      <c r="BC291" s="68">
        <f t="shared" si="124"/>
        <v>1E-4</v>
      </c>
      <c r="BD291" s="68" t="str">
        <f t="shared" si="124"/>
        <v/>
      </c>
      <c r="BE291" s="15" t="str">
        <f>IFERROR(SUBTOTAL(1,BE258:BE288),"")</f>
        <v/>
      </c>
      <c r="BF291" s="6">
        <f t="shared" si="124"/>
        <v>8643.7419354838712</v>
      </c>
      <c r="BG291" s="41">
        <f t="shared" si="124"/>
        <v>4141.6129032258068</v>
      </c>
      <c r="BH291" s="42">
        <f t="shared" si="124"/>
        <v>0</v>
      </c>
      <c r="BI291" s="42" t="str">
        <f t="shared" si="124"/>
        <v/>
      </c>
      <c r="BJ291" s="42">
        <f t="shared" si="124"/>
        <v>757.32258064516134</v>
      </c>
      <c r="BK291" s="42" t="str">
        <f t="shared" si="124"/>
        <v/>
      </c>
      <c r="BL291" s="42" t="str">
        <f t="shared" si="124"/>
        <v/>
      </c>
      <c r="BM291" s="15">
        <f t="shared" si="124"/>
        <v>3744.8064516129034</v>
      </c>
    </row>
    <row r="292" spans="1:65" ht="17.25" outlineLevel="1" thickBot="1">
      <c r="A292" s="189" t="s">
        <v>53</v>
      </c>
      <c r="B292" s="190"/>
      <c r="C292" s="52">
        <f>SUBTOTAL(9,C258:C288)</f>
        <v>14778465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50410</v>
      </c>
      <c r="AP292" s="116"/>
      <c r="AQ292" s="117"/>
      <c r="AR292" s="118"/>
      <c r="AS292" s="118"/>
      <c r="AT292" s="119">
        <f>SUBTOTAL(9,AT258:AT288)</f>
        <v>60390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25">SUBTOTAL(9,BF258:BF288)</f>
        <v>267956</v>
      </c>
      <c r="BG292" s="43">
        <f t="shared" si="125"/>
        <v>128390</v>
      </c>
      <c r="BH292" s="44">
        <f t="shared" si="125"/>
        <v>0</v>
      </c>
      <c r="BI292" s="44">
        <f t="shared" si="125"/>
        <v>0</v>
      </c>
      <c r="BJ292" s="44">
        <f t="shared" si="125"/>
        <v>23477</v>
      </c>
      <c r="BK292" s="44">
        <f t="shared" si="125"/>
        <v>0</v>
      </c>
      <c r="BL292" s="44">
        <f t="shared" si="125"/>
        <v>0</v>
      </c>
      <c r="BM292" s="16">
        <f t="shared" si="125"/>
        <v>116089</v>
      </c>
    </row>
    <row r="293" spans="1:65" outlineLevel="5">
      <c r="A293" s="21">
        <f t="shared" si="106"/>
        <v>9</v>
      </c>
      <c r="B293" s="33">
        <f>B288+1</f>
        <v>45170</v>
      </c>
      <c r="C293" s="51">
        <v>553088</v>
      </c>
      <c r="D293" s="64">
        <f t="shared" ref="D293:D322" si="126">IFERROR(ROUND(AVERAGE(E293:L293),1),"")</f>
        <v>35</v>
      </c>
      <c r="E293" s="12">
        <v>34</v>
      </c>
      <c r="F293" s="12">
        <v>34</v>
      </c>
      <c r="G293" s="12">
        <v>41</v>
      </c>
      <c r="H293" s="12">
        <v>33</v>
      </c>
      <c r="I293" s="12">
        <v>33</v>
      </c>
      <c r="J293" s="12">
        <v>33</v>
      </c>
      <c r="K293" s="12">
        <v>40</v>
      </c>
      <c r="L293" s="12">
        <v>32</v>
      </c>
      <c r="M293" s="74" t="str">
        <f t="shared" ref="M293:M322" si="127">IFERROR(ROUND(AVERAGE(N293:U293),1),"")</f>
        <v/>
      </c>
      <c r="N293" s="83"/>
      <c r="O293" s="83"/>
      <c r="P293" s="83"/>
      <c r="Q293" s="83"/>
      <c r="R293" s="83"/>
      <c r="S293" s="83"/>
      <c r="T293" s="83"/>
      <c r="U293" s="83"/>
      <c r="V293" s="5" t="str">
        <f t="shared" ref="V293:V322" si="128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9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36</v>
      </c>
      <c r="AO293" s="41">
        <v>1120</v>
      </c>
      <c r="AP293" s="110"/>
      <c r="AQ293" s="111"/>
      <c r="AR293" s="126" t="str">
        <f t="shared" ref="AR293:AR322" si="130">IFERROR(AQ293/AP293*100,"")</f>
        <v/>
      </c>
      <c r="AS293" s="126" t="str">
        <f t="shared" ref="AS293:AS322" si="131">IFERROR(100-AR293,"")</f>
        <v/>
      </c>
      <c r="AT293" s="127">
        <v>1480</v>
      </c>
      <c r="AU293" s="128"/>
      <c r="AV293" s="129"/>
      <c r="AW293" s="126" t="str">
        <f t="shared" ref="AW293:AW322" si="132">IFERROR(AV293/AU293*100,"")</f>
        <v/>
      </c>
      <c r="AX293" s="126" t="str">
        <f t="shared" ref="AX293:AX322" si="133">IFERROR(100-AW293,"")</f>
        <v/>
      </c>
      <c r="AY293" s="64" t="str">
        <f t="shared" ref="AY293:AY322" si="134">IFERROR((1-((AW293*AS293)/(AX293*AR293)))*100,"")</f>
        <v/>
      </c>
      <c r="AZ293" s="97">
        <v>78.260000000000005</v>
      </c>
      <c r="BA293" s="68"/>
      <c r="BB293" s="68"/>
      <c r="BC293" s="68"/>
      <c r="BD293" s="68"/>
      <c r="BE293" s="15"/>
      <c r="BF293" s="5">
        <f t="shared" ref="BF293:BF322" si="135">IF(SUM(BG293:BM293)=0,"",SUM(BG293:BM293))</f>
        <v>4880</v>
      </c>
      <c r="BG293" s="41">
        <v>0</v>
      </c>
      <c r="BH293" s="42">
        <v>0</v>
      </c>
      <c r="BI293" s="42"/>
      <c r="BJ293" s="42">
        <v>0</v>
      </c>
      <c r="BK293" s="42"/>
      <c r="BL293" s="42"/>
      <c r="BM293" s="15">
        <v>4880</v>
      </c>
    </row>
    <row r="294" spans="1:65" outlineLevel="5">
      <c r="A294" s="22">
        <f t="shared" si="106"/>
        <v>9</v>
      </c>
      <c r="B294" s="9">
        <f t="shared" si="121"/>
        <v>45171</v>
      </c>
      <c r="C294" s="51">
        <v>535964</v>
      </c>
      <c r="D294" s="64">
        <f t="shared" si="126"/>
        <v>34.299999999999997</v>
      </c>
      <c r="E294" s="12">
        <v>33</v>
      </c>
      <c r="F294" s="12">
        <v>33</v>
      </c>
      <c r="G294" s="12">
        <v>40</v>
      </c>
      <c r="H294" s="12">
        <v>33</v>
      </c>
      <c r="I294" s="12">
        <v>32</v>
      </c>
      <c r="J294" s="12">
        <v>32</v>
      </c>
      <c r="K294" s="12">
        <v>39</v>
      </c>
      <c r="L294" s="12">
        <v>32</v>
      </c>
      <c r="M294" s="74" t="str">
        <f t="shared" si="127"/>
        <v/>
      </c>
      <c r="N294" s="83"/>
      <c r="O294" s="83"/>
      <c r="P294" s="83"/>
      <c r="Q294" s="83"/>
      <c r="R294" s="83"/>
      <c r="S294" s="83"/>
      <c r="T294" s="83"/>
      <c r="U294" s="83"/>
      <c r="V294" s="5" t="str">
        <f t="shared" si="128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9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31</v>
      </c>
      <c r="AO294" s="41">
        <v>1300</v>
      </c>
      <c r="AP294" s="110"/>
      <c r="AQ294" s="111"/>
      <c r="AR294" s="126" t="str">
        <f t="shared" si="130"/>
        <v/>
      </c>
      <c r="AS294" s="126" t="str">
        <f t="shared" si="131"/>
        <v/>
      </c>
      <c r="AT294" s="127">
        <v>1850</v>
      </c>
      <c r="AU294" s="128"/>
      <c r="AV294" s="129"/>
      <c r="AW294" s="126" t="str">
        <f t="shared" si="132"/>
        <v/>
      </c>
      <c r="AX294" s="126" t="str">
        <f t="shared" si="133"/>
        <v/>
      </c>
      <c r="AY294" s="64" t="str">
        <f t="shared" si="134"/>
        <v/>
      </c>
      <c r="AZ294" s="97"/>
      <c r="BA294" s="68"/>
      <c r="BB294" s="68"/>
      <c r="BC294" s="68"/>
      <c r="BD294" s="68"/>
      <c r="BE294" s="15"/>
      <c r="BF294" s="5">
        <f t="shared" si="135"/>
        <v>5992</v>
      </c>
      <c r="BG294" s="41">
        <v>0</v>
      </c>
      <c r="BH294" s="42">
        <v>0</v>
      </c>
      <c r="BI294" s="42"/>
      <c r="BJ294" s="42">
        <v>2542</v>
      </c>
      <c r="BK294" s="42"/>
      <c r="BL294" s="42"/>
      <c r="BM294" s="15">
        <v>3450</v>
      </c>
    </row>
    <row r="295" spans="1:65" outlineLevel="5">
      <c r="A295" s="22">
        <f t="shared" si="106"/>
        <v>9</v>
      </c>
      <c r="B295" s="9">
        <f t="shared" si="121"/>
        <v>45172</v>
      </c>
      <c r="C295" s="51">
        <v>522734</v>
      </c>
      <c r="D295" s="64">
        <f t="shared" si="126"/>
        <v>34.299999999999997</v>
      </c>
      <c r="E295" s="12">
        <v>33</v>
      </c>
      <c r="F295" s="12">
        <v>33</v>
      </c>
      <c r="G295" s="12">
        <v>40</v>
      </c>
      <c r="H295" s="12">
        <v>33</v>
      </c>
      <c r="I295" s="12">
        <v>32</v>
      </c>
      <c r="J295" s="12">
        <v>32</v>
      </c>
      <c r="K295" s="12">
        <v>39</v>
      </c>
      <c r="L295" s="12">
        <v>32</v>
      </c>
      <c r="M295" s="74" t="str">
        <f t="shared" si="127"/>
        <v/>
      </c>
      <c r="N295" s="83"/>
      <c r="O295" s="83"/>
      <c r="P295" s="83"/>
      <c r="Q295" s="83"/>
      <c r="R295" s="83"/>
      <c r="S295" s="83"/>
      <c r="T295" s="83"/>
      <c r="U295" s="83"/>
      <c r="V295" s="5" t="str">
        <f t="shared" si="128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9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28</v>
      </c>
      <c r="AO295" s="41">
        <v>1400</v>
      </c>
      <c r="AP295" s="110"/>
      <c r="AQ295" s="111"/>
      <c r="AR295" s="126" t="str">
        <f t="shared" si="130"/>
        <v/>
      </c>
      <c r="AS295" s="126" t="str">
        <f t="shared" si="131"/>
        <v/>
      </c>
      <c r="AT295" s="127">
        <v>2030</v>
      </c>
      <c r="AU295" s="128"/>
      <c r="AV295" s="129"/>
      <c r="AW295" s="126" t="str">
        <f t="shared" si="132"/>
        <v/>
      </c>
      <c r="AX295" s="126" t="str">
        <f t="shared" si="133"/>
        <v/>
      </c>
      <c r="AY295" s="64" t="str">
        <f t="shared" si="134"/>
        <v/>
      </c>
      <c r="AZ295" s="97"/>
      <c r="BA295" s="68"/>
      <c r="BB295" s="68"/>
      <c r="BC295" s="68"/>
      <c r="BD295" s="68"/>
      <c r="BE295" s="15"/>
      <c r="BF295" s="5">
        <f t="shared" si="135"/>
        <v>5197</v>
      </c>
      <c r="BG295" s="41">
        <v>0</v>
      </c>
      <c r="BH295" s="42">
        <v>0</v>
      </c>
      <c r="BI295" s="42"/>
      <c r="BJ295" s="42">
        <v>1137</v>
      </c>
      <c r="BK295" s="42"/>
      <c r="BL295" s="42"/>
      <c r="BM295" s="15">
        <v>4060</v>
      </c>
    </row>
    <row r="296" spans="1:65" outlineLevel="5">
      <c r="A296" s="22">
        <f t="shared" si="106"/>
        <v>9</v>
      </c>
      <c r="B296" s="9">
        <f t="shared" si="121"/>
        <v>45173</v>
      </c>
      <c r="C296" s="51">
        <v>532080</v>
      </c>
      <c r="D296" s="64">
        <f t="shared" si="126"/>
        <v>34.5</v>
      </c>
      <c r="E296" s="12">
        <v>33</v>
      </c>
      <c r="F296" s="12">
        <v>34</v>
      </c>
      <c r="G296" s="12">
        <v>41</v>
      </c>
      <c r="H296" s="12">
        <v>32</v>
      </c>
      <c r="I296" s="12">
        <v>32</v>
      </c>
      <c r="J296" s="12">
        <v>33</v>
      </c>
      <c r="K296" s="12">
        <v>40</v>
      </c>
      <c r="L296" s="12">
        <v>31</v>
      </c>
      <c r="M296" s="74" t="str">
        <f t="shared" si="127"/>
        <v/>
      </c>
      <c r="N296" s="83"/>
      <c r="O296" s="83"/>
      <c r="P296" s="83"/>
      <c r="Q296" s="83"/>
      <c r="R296" s="83"/>
      <c r="S296" s="83"/>
      <c r="T296" s="83"/>
      <c r="U296" s="83"/>
      <c r="V296" s="5" t="str">
        <f t="shared" si="128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9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28</v>
      </c>
      <c r="AO296" s="41">
        <v>1430</v>
      </c>
      <c r="AP296" s="110"/>
      <c r="AQ296" s="111"/>
      <c r="AR296" s="126" t="str">
        <f t="shared" si="130"/>
        <v/>
      </c>
      <c r="AS296" s="126" t="str">
        <f t="shared" si="131"/>
        <v/>
      </c>
      <c r="AT296" s="127">
        <v>1850</v>
      </c>
      <c r="AU296" s="128"/>
      <c r="AV296" s="129"/>
      <c r="AW296" s="126" t="str">
        <f t="shared" si="132"/>
        <v/>
      </c>
      <c r="AX296" s="126" t="str">
        <f t="shared" si="133"/>
        <v/>
      </c>
      <c r="AY296" s="64" t="str">
        <f t="shared" si="134"/>
        <v/>
      </c>
      <c r="AZ296" s="97">
        <v>78.95</v>
      </c>
      <c r="BA296" s="68"/>
      <c r="BB296" s="68"/>
      <c r="BC296" s="68"/>
      <c r="BD296" s="68"/>
      <c r="BE296" s="15"/>
      <c r="BF296" s="5">
        <f t="shared" si="135"/>
        <v>4370</v>
      </c>
      <c r="BG296" s="41">
        <v>0</v>
      </c>
      <c r="BH296" s="42">
        <v>0</v>
      </c>
      <c r="BI296" s="42"/>
      <c r="BJ296" s="42">
        <v>0</v>
      </c>
      <c r="BK296" s="42"/>
      <c r="BL296" s="42"/>
      <c r="BM296" s="15">
        <v>4370</v>
      </c>
    </row>
    <row r="297" spans="1:65" outlineLevel="5">
      <c r="A297" s="22">
        <f t="shared" si="106"/>
        <v>9</v>
      </c>
      <c r="B297" s="9">
        <f t="shared" si="121"/>
        <v>45174</v>
      </c>
      <c r="C297" s="51">
        <v>544769</v>
      </c>
      <c r="D297" s="64">
        <f t="shared" si="126"/>
        <v>34</v>
      </c>
      <c r="E297" s="12">
        <v>32</v>
      </c>
      <c r="F297" s="12">
        <v>34</v>
      </c>
      <c r="G297" s="12">
        <v>40</v>
      </c>
      <c r="H297" s="12">
        <v>32</v>
      </c>
      <c r="I297" s="12">
        <v>31</v>
      </c>
      <c r="J297" s="12">
        <v>33</v>
      </c>
      <c r="K297" s="12">
        <v>39</v>
      </c>
      <c r="L297" s="12">
        <v>31</v>
      </c>
      <c r="M297" s="74" t="str">
        <f t="shared" si="127"/>
        <v/>
      </c>
      <c r="N297" s="83"/>
      <c r="O297" s="83"/>
      <c r="P297" s="83"/>
      <c r="Q297" s="83"/>
      <c r="R297" s="83"/>
      <c r="S297" s="83"/>
      <c r="T297" s="83"/>
      <c r="U297" s="83"/>
      <c r="V297" s="5" t="str">
        <f t="shared" si="128"/>
        <v/>
      </c>
      <c r="W297" s="41"/>
      <c r="X297" s="41"/>
      <c r="Y297" s="41"/>
      <c r="Z297" s="41"/>
      <c r="AA297" s="41"/>
      <c r="AB297" s="41"/>
      <c r="AC297" s="41"/>
      <c r="AD297" s="41"/>
      <c r="AE297" s="5" t="str">
        <f t="shared" si="129"/>
        <v/>
      </c>
      <c r="AF297" s="41"/>
      <c r="AG297" s="41"/>
      <c r="AH297" s="41"/>
      <c r="AI297" s="41"/>
      <c r="AJ297" s="41"/>
      <c r="AK297" s="41"/>
      <c r="AL297" s="41"/>
      <c r="AM297" s="41"/>
      <c r="AN297" s="41">
        <v>30</v>
      </c>
      <c r="AO297" s="41">
        <v>1310</v>
      </c>
      <c r="AP297" s="110"/>
      <c r="AQ297" s="111"/>
      <c r="AR297" s="126" t="str">
        <f t="shared" si="130"/>
        <v/>
      </c>
      <c r="AS297" s="126" t="str">
        <f t="shared" si="131"/>
        <v/>
      </c>
      <c r="AT297" s="127">
        <v>1900</v>
      </c>
      <c r="AU297" s="128"/>
      <c r="AV297" s="129"/>
      <c r="AW297" s="126" t="str">
        <f t="shared" si="132"/>
        <v/>
      </c>
      <c r="AX297" s="126" t="str">
        <f t="shared" si="133"/>
        <v/>
      </c>
      <c r="AY297" s="64" t="str">
        <f t="shared" si="134"/>
        <v/>
      </c>
      <c r="AZ297" s="97">
        <v>78.930000000000007</v>
      </c>
      <c r="BA297" s="68"/>
      <c r="BB297" s="68"/>
      <c r="BC297" s="68"/>
      <c r="BD297" s="68"/>
      <c r="BE297" s="15"/>
      <c r="BF297" s="5">
        <f t="shared" si="135"/>
        <v>4400</v>
      </c>
      <c r="BG297" s="41">
        <v>0</v>
      </c>
      <c r="BH297" s="42">
        <v>0</v>
      </c>
      <c r="BI297" s="42"/>
      <c r="BJ297" s="42">
        <v>0</v>
      </c>
      <c r="BK297" s="42"/>
      <c r="BL297" s="42"/>
      <c r="BM297" s="15">
        <v>4400</v>
      </c>
    </row>
    <row r="298" spans="1:65" outlineLevel="5">
      <c r="A298" s="22">
        <f t="shared" si="106"/>
        <v>9</v>
      </c>
      <c r="B298" s="9">
        <f t="shared" si="121"/>
        <v>45175</v>
      </c>
      <c r="C298" s="51">
        <v>537915</v>
      </c>
      <c r="D298" s="64">
        <f t="shared" si="126"/>
        <v>33.799999999999997</v>
      </c>
      <c r="E298" s="12">
        <v>32</v>
      </c>
      <c r="F298" s="12">
        <v>33</v>
      </c>
      <c r="G298" s="12">
        <v>40</v>
      </c>
      <c r="H298" s="12">
        <v>32</v>
      </c>
      <c r="I298" s="12">
        <v>31</v>
      </c>
      <c r="J298" s="12">
        <v>32</v>
      </c>
      <c r="K298" s="12">
        <v>39</v>
      </c>
      <c r="L298" s="12">
        <v>31</v>
      </c>
      <c r="M298" s="74" t="str">
        <f t="shared" si="127"/>
        <v/>
      </c>
      <c r="N298" s="83"/>
      <c r="O298" s="83"/>
      <c r="P298" s="83"/>
      <c r="Q298" s="83"/>
      <c r="R298" s="83"/>
      <c r="S298" s="83"/>
      <c r="T298" s="83"/>
      <c r="U298" s="83"/>
      <c r="V298" s="5" t="str">
        <f t="shared" si="128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9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32</v>
      </c>
      <c r="AO298" s="41">
        <v>1250</v>
      </c>
      <c r="AP298" s="110"/>
      <c r="AQ298" s="111"/>
      <c r="AR298" s="126" t="str">
        <f t="shared" si="130"/>
        <v/>
      </c>
      <c r="AS298" s="126" t="str">
        <f t="shared" si="131"/>
        <v/>
      </c>
      <c r="AT298" s="127">
        <v>1400</v>
      </c>
      <c r="AU298" s="128"/>
      <c r="AV298" s="129"/>
      <c r="AW298" s="126" t="str">
        <f t="shared" si="132"/>
        <v/>
      </c>
      <c r="AX298" s="126" t="str">
        <f t="shared" si="133"/>
        <v/>
      </c>
      <c r="AY298" s="64" t="str">
        <f t="shared" si="134"/>
        <v/>
      </c>
      <c r="AZ298" s="97">
        <v>76.75</v>
      </c>
      <c r="BA298" s="68"/>
      <c r="BB298" s="68"/>
      <c r="BC298" s="68"/>
      <c r="BD298" s="68"/>
      <c r="BE298" s="15"/>
      <c r="BF298" s="5">
        <f t="shared" si="135"/>
        <v>4490</v>
      </c>
      <c r="BG298" s="41">
        <v>0</v>
      </c>
      <c r="BH298" s="42">
        <v>0</v>
      </c>
      <c r="BI298" s="42"/>
      <c r="BJ298" s="42">
        <v>0</v>
      </c>
      <c r="BK298" s="42"/>
      <c r="BL298" s="42"/>
      <c r="BM298" s="15">
        <v>4490</v>
      </c>
    </row>
    <row r="299" spans="1:65" outlineLevel="5">
      <c r="A299" s="22">
        <f t="shared" si="106"/>
        <v>9</v>
      </c>
      <c r="B299" s="9">
        <f t="shared" si="121"/>
        <v>45176</v>
      </c>
      <c r="C299" s="51">
        <v>514010</v>
      </c>
      <c r="D299" s="64">
        <f t="shared" si="126"/>
        <v>33.299999999999997</v>
      </c>
      <c r="E299" s="12">
        <v>32</v>
      </c>
      <c r="F299" s="12">
        <v>32</v>
      </c>
      <c r="G299" s="12">
        <v>39</v>
      </c>
      <c r="H299" s="12">
        <v>32</v>
      </c>
      <c r="I299" s="12">
        <v>31</v>
      </c>
      <c r="J299" s="12">
        <v>31</v>
      </c>
      <c r="K299" s="12">
        <v>38</v>
      </c>
      <c r="L299" s="12">
        <v>31</v>
      </c>
      <c r="M299" s="74">
        <f t="shared" si="127"/>
        <v>7.1</v>
      </c>
      <c r="N299" s="83">
        <v>7.1</v>
      </c>
      <c r="O299" s="83">
        <v>7.05</v>
      </c>
      <c r="P299" s="83">
        <v>7.06</v>
      </c>
      <c r="Q299" s="83">
        <v>7.04</v>
      </c>
      <c r="R299" s="83">
        <v>7.09</v>
      </c>
      <c r="S299" s="83">
        <v>7.1</v>
      </c>
      <c r="T299" s="83"/>
      <c r="U299" s="83"/>
      <c r="V299" s="5">
        <f t="shared" si="128"/>
        <v>120.2</v>
      </c>
      <c r="W299" s="41">
        <v>121.3</v>
      </c>
      <c r="X299" s="41">
        <v>88.8</v>
      </c>
      <c r="Y299" s="41">
        <v>55.4</v>
      </c>
      <c r="Z299" s="41">
        <v>185.8</v>
      </c>
      <c r="AA299" s="41">
        <v>169.7</v>
      </c>
      <c r="AB299" s="41">
        <v>100.4</v>
      </c>
      <c r="AC299" s="41"/>
      <c r="AD299" s="41"/>
      <c r="AE299" s="5">
        <f t="shared" si="129"/>
        <v>2996.7</v>
      </c>
      <c r="AF299" s="41">
        <v>3260</v>
      </c>
      <c r="AG299" s="41">
        <v>3170</v>
      </c>
      <c r="AH299" s="41">
        <v>2980</v>
      </c>
      <c r="AI299" s="41">
        <v>2620</v>
      </c>
      <c r="AJ299" s="41">
        <v>3090</v>
      </c>
      <c r="AK299" s="41">
        <v>2860</v>
      </c>
      <c r="AL299" s="41"/>
      <c r="AM299" s="41"/>
      <c r="AN299" s="41">
        <v>32</v>
      </c>
      <c r="AO299" s="41">
        <v>1250</v>
      </c>
      <c r="AP299" s="110">
        <v>2.52</v>
      </c>
      <c r="AQ299" s="111">
        <v>1.78</v>
      </c>
      <c r="AR299" s="126">
        <f t="shared" si="130"/>
        <v>70.634920634920633</v>
      </c>
      <c r="AS299" s="126">
        <f t="shared" si="131"/>
        <v>29.365079365079367</v>
      </c>
      <c r="AT299" s="127">
        <v>1690</v>
      </c>
      <c r="AU299" s="128">
        <v>2.31</v>
      </c>
      <c r="AV299" s="129">
        <v>1.27</v>
      </c>
      <c r="AW299" s="126">
        <f t="shared" si="132"/>
        <v>54.978354978354979</v>
      </c>
      <c r="AX299" s="126">
        <f t="shared" si="133"/>
        <v>45.021645021645021</v>
      </c>
      <c r="AY299" s="64">
        <f t="shared" si="134"/>
        <v>49.232929991356954</v>
      </c>
      <c r="AZ299" s="97">
        <v>78.05</v>
      </c>
      <c r="BA299" s="68"/>
      <c r="BB299" s="68"/>
      <c r="BC299" s="68"/>
      <c r="BD299" s="68"/>
      <c r="BE299" s="15"/>
      <c r="BF299" s="5">
        <f t="shared" si="135"/>
        <v>4290</v>
      </c>
      <c r="BG299" s="41">
        <v>0</v>
      </c>
      <c r="BH299" s="42">
        <v>0</v>
      </c>
      <c r="BI299" s="42"/>
      <c r="BJ299" s="42">
        <v>0</v>
      </c>
      <c r="BK299" s="42"/>
      <c r="BL299" s="42"/>
      <c r="BM299" s="15">
        <v>4290</v>
      </c>
    </row>
    <row r="300" spans="1:65" outlineLevel="5">
      <c r="A300" s="22">
        <f t="shared" si="106"/>
        <v>9</v>
      </c>
      <c r="B300" s="9">
        <f t="shared" si="121"/>
        <v>45177</v>
      </c>
      <c r="C300" s="51">
        <v>489432</v>
      </c>
      <c r="D300" s="64">
        <f t="shared" si="126"/>
        <v>33.299999999999997</v>
      </c>
      <c r="E300" s="12">
        <v>32</v>
      </c>
      <c r="F300" s="12">
        <v>32</v>
      </c>
      <c r="G300" s="12">
        <v>39</v>
      </c>
      <c r="H300" s="12">
        <v>32</v>
      </c>
      <c r="I300" s="12">
        <v>31</v>
      </c>
      <c r="J300" s="12">
        <v>31</v>
      </c>
      <c r="K300" s="12">
        <v>38</v>
      </c>
      <c r="L300" s="12">
        <v>31</v>
      </c>
      <c r="M300" s="74" t="str">
        <f t="shared" si="127"/>
        <v/>
      </c>
      <c r="N300" s="83"/>
      <c r="O300" s="83"/>
      <c r="P300" s="83"/>
      <c r="Q300" s="83"/>
      <c r="R300" s="83"/>
      <c r="S300" s="83"/>
      <c r="T300" s="83"/>
      <c r="U300" s="83"/>
      <c r="V300" s="5" t="str">
        <f t="shared" si="128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9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26</v>
      </c>
      <c r="AO300" s="41">
        <v>1520</v>
      </c>
      <c r="AP300" s="110"/>
      <c r="AQ300" s="111"/>
      <c r="AR300" s="126" t="str">
        <f t="shared" si="130"/>
        <v/>
      </c>
      <c r="AS300" s="126" t="str">
        <f t="shared" si="131"/>
        <v/>
      </c>
      <c r="AT300" s="127">
        <v>1980</v>
      </c>
      <c r="AU300" s="128"/>
      <c r="AV300" s="129"/>
      <c r="AW300" s="126" t="str">
        <f t="shared" si="132"/>
        <v/>
      </c>
      <c r="AX300" s="126" t="str">
        <f t="shared" si="133"/>
        <v/>
      </c>
      <c r="AY300" s="64" t="str">
        <f t="shared" si="134"/>
        <v/>
      </c>
      <c r="AZ300" s="97">
        <v>78.650000000000006</v>
      </c>
      <c r="BA300" s="68">
        <v>57.37</v>
      </c>
      <c r="BB300" s="68">
        <v>28.11</v>
      </c>
      <c r="BC300" s="68">
        <v>1E-4</v>
      </c>
      <c r="BD300" s="68"/>
      <c r="BE300" s="15"/>
      <c r="BF300" s="5">
        <f t="shared" si="135"/>
        <v>4370</v>
      </c>
      <c r="BG300" s="41">
        <v>0</v>
      </c>
      <c r="BH300" s="42">
        <v>0</v>
      </c>
      <c r="BI300" s="42"/>
      <c r="BJ300" s="42">
        <v>0</v>
      </c>
      <c r="BK300" s="42"/>
      <c r="BL300" s="42"/>
      <c r="BM300" s="15">
        <v>4370</v>
      </c>
    </row>
    <row r="301" spans="1:65" outlineLevel="5">
      <c r="A301" s="22">
        <f t="shared" si="106"/>
        <v>9</v>
      </c>
      <c r="B301" s="9">
        <f t="shared" si="121"/>
        <v>45178</v>
      </c>
      <c r="C301" s="51">
        <v>452351</v>
      </c>
      <c r="D301" s="64">
        <f t="shared" si="126"/>
        <v>33</v>
      </c>
      <c r="E301" s="12">
        <v>32</v>
      </c>
      <c r="F301" s="12">
        <v>32</v>
      </c>
      <c r="G301" s="12">
        <v>38</v>
      </c>
      <c r="H301" s="12">
        <v>32</v>
      </c>
      <c r="I301" s="12">
        <v>31</v>
      </c>
      <c r="J301" s="12">
        <v>31</v>
      </c>
      <c r="K301" s="12">
        <v>37</v>
      </c>
      <c r="L301" s="12">
        <v>31</v>
      </c>
      <c r="M301" s="74" t="str">
        <f t="shared" si="127"/>
        <v/>
      </c>
      <c r="N301" s="83"/>
      <c r="O301" s="83"/>
      <c r="P301" s="83"/>
      <c r="Q301" s="83"/>
      <c r="R301" s="83"/>
      <c r="S301" s="83"/>
      <c r="T301" s="83"/>
      <c r="U301" s="83"/>
      <c r="V301" s="5" t="str">
        <f t="shared" si="128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9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22</v>
      </c>
      <c r="AO301" s="41">
        <v>1800</v>
      </c>
      <c r="AP301" s="110"/>
      <c r="AQ301" s="111"/>
      <c r="AR301" s="126" t="str">
        <f t="shared" si="130"/>
        <v/>
      </c>
      <c r="AS301" s="126" t="str">
        <f t="shared" si="131"/>
        <v/>
      </c>
      <c r="AT301" s="127">
        <v>2030</v>
      </c>
      <c r="AU301" s="128"/>
      <c r="AV301" s="129"/>
      <c r="AW301" s="126" t="str">
        <f t="shared" si="132"/>
        <v/>
      </c>
      <c r="AX301" s="126" t="str">
        <f t="shared" si="133"/>
        <v/>
      </c>
      <c r="AY301" s="64" t="str">
        <f t="shared" si="134"/>
        <v/>
      </c>
      <c r="AZ301" s="97"/>
      <c r="BA301" s="68"/>
      <c r="BB301" s="68"/>
      <c r="BC301" s="68"/>
      <c r="BD301" s="68"/>
      <c r="BE301" s="15"/>
      <c r="BF301" s="5">
        <f t="shared" si="135"/>
        <v>7520</v>
      </c>
      <c r="BG301" s="41">
        <v>3240</v>
      </c>
      <c r="BH301" s="42">
        <v>0</v>
      </c>
      <c r="BI301" s="42"/>
      <c r="BJ301" s="42">
        <v>0</v>
      </c>
      <c r="BK301" s="42"/>
      <c r="BL301" s="42"/>
      <c r="BM301" s="15">
        <v>4280</v>
      </c>
    </row>
    <row r="302" spans="1:65" outlineLevel="5">
      <c r="A302" s="22">
        <f t="shared" si="106"/>
        <v>9</v>
      </c>
      <c r="B302" s="9">
        <f t="shared" si="121"/>
        <v>45179</v>
      </c>
      <c r="C302" s="51">
        <v>426705</v>
      </c>
      <c r="D302" s="64">
        <f t="shared" si="126"/>
        <v>33.299999999999997</v>
      </c>
      <c r="E302" s="12">
        <v>32</v>
      </c>
      <c r="F302" s="12">
        <v>32</v>
      </c>
      <c r="G302" s="12">
        <v>39</v>
      </c>
      <c r="H302" s="12">
        <v>32</v>
      </c>
      <c r="I302" s="12">
        <v>31</v>
      </c>
      <c r="J302" s="12">
        <v>31</v>
      </c>
      <c r="K302" s="12">
        <v>38</v>
      </c>
      <c r="L302" s="12">
        <v>31</v>
      </c>
      <c r="M302" s="74" t="str">
        <f t="shared" si="127"/>
        <v/>
      </c>
      <c r="N302" s="83"/>
      <c r="O302" s="83"/>
      <c r="P302" s="83"/>
      <c r="Q302" s="83"/>
      <c r="R302" s="83"/>
      <c r="S302" s="83"/>
      <c r="T302" s="83"/>
      <c r="U302" s="83"/>
      <c r="V302" s="5" t="str">
        <f t="shared" si="128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9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23</v>
      </c>
      <c r="AO302" s="41">
        <v>1740</v>
      </c>
      <c r="AP302" s="110"/>
      <c r="AQ302" s="111"/>
      <c r="AR302" s="126" t="str">
        <f t="shared" si="130"/>
        <v/>
      </c>
      <c r="AS302" s="126" t="str">
        <f t="shared" si="131"/>
        <v/>
      </c>
      <c r="AT302" s="127">
        <v>2110</v>
      </c>
      <c r="AU302" s="128"/>
      <c r="AV302" s="129"/>
      <c r="AW302" s="126" t="str">
        <f t="shared" si="132"/>
        <v/>
      </c>
      <c r="AX302" s="126" t="str">
        <f t="shared" si="133"/>
        <v/>
      </c>
      <c r="AY302" s="64" t="str">
        <f t="shared" si="134"/>
        <v/>
      </c>
      <c r="AZ302" s="97"/>
      <c r="BA302" s="68"/>
      <c r="BB302" s="68"/>
      <c r="BC302" s="68"/>
      <c r="BD302" s="68"/>
      <c r="BE302" s="15"/>
      <c r="BF302" s="5">
        <f t="shared" si="135"/>
        <v>4255</v>
      </c>
      <c r="BG302" s="41">
        <v>0</v>
      </c>
      <c r="BH302" s="42">
        <v>0</v>
      </c>
      <c r="BI302" s="42"/>
      <c r="BJ302" s="42">
        <v>0</v>
      </c>
      <c r="BK302" s="42"/>
      <c r="BL302" s="42"/>
      <c r="BM302" s="15">
        <v>4255</v>
      </c>
    </row>
    <row r="303" spans="1:65" outlineLevel="5">
      <c r="A303" s="22">
        <f t="shared" si="106"/>
        <v>9</v>
      </c>
      <c r="B303" s="9">
        <f t="shared" si="121"/>
        <v>45180</v>
      </c>
      <c r="C303" s="51">
        <v>428146</v>
      </c>
      <c r="D303" s="64">
        <f t="shared" si="126"/>
        <v>33</v>
      </c>
      <c r="E303" s="12">
        <v>32</v>
      </c>
      <c r="F303" s="12">
        <v>32</v>
      </c>
      <c r="G303" s="12">
        <v>38</v>
      </c>
      <c r="H303" s="12">
        <v>32</v>
      </c>
      <c r="I303" s="12">
        <v>31</v>
      </c>
      <c r="J303" s="12">
        <v>31</v>
      </c>
      <c r="K303" s="12">
        <v>37</v>
      </c>
      <c r="L303" s="12">
        <v>31</v>
      </c>
      <c r="M303" s="74" t="str">
        <f t="shared" si="127"/>
        <v/>
      </c>
      <c r="N303" s="83"/>
      <c r="O303" s="83"/>
      <c r="P303" s="83"/>
      <c r="Q303" s="83"/>
      <c r="R303" s="83"/>
      <c r="S303" s="83"/>
      <c r="T303" s="83"/>
      <c r="U303" s="83"/>
      <c r="V303" s="5" t="str">
        <f t="shared" si="128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9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24</v>
      </c>
      <c r="AO303" s="41">
        <v>1650</v>
      </c>
      <c r="AP303" s="110"/>
      <c r="AQ303" s="111"/>
      <c r="AR303" s="126" t="str">
        <f t="shared" si="130"/>
        <v/>
      </c>
      <c r="AS303" s="126" t="str">
        <f t="shared" si="131"/>
        <v/>
      </c>
      <c r="AT303" s="127">
        <v>2020</v>
      </c>
      <c r="AU303" s="128"/>
      <c r="AV303" s="129"/>
      <c r="AW303" s="126" t="str">
        <f t="shared" si="132"/>
        <v/>
      </c>
      <c r="AX303" s="126" t="str">
        <f t="shared" si="133"/>
        <v/>
      </c>
      <c r="AY303" s="64" t="str">
        <f t="shared" si="134"/>
        <v/>
      </c>
      <c r="AZ303" s="97">
        <v>73.03</v>
      </c>
      <c r="BA303" s="68"/>
      <c r="BB303" s="68"/>
      <c r="BC303" s="68"/>
      <c r="BD303" s="68"/>
      <c r="BE303" s="15"/>
      <c r="BF303" s="5">
        <f t="shared" si="135"/>
        <v>7705</v>
      </c>
      <c r="BG303" s="41">
        <v>3450</v>
      </c>
      <c r="BH303" s="42">
        <v>0</v>
      </c>
      <c r="BI303" s="42"/>
      <c r="BJ303" s="42">
        <v>0</v>
      </c>
      <c r="BK303" s="42"/>
      <c r="BL303" s="42"/>
      <c r="BM303" s="15">
        <v>4255</v>
      </c>
    </row>
    <row r="304" spans="1:65" outlineLevel="5">
      <c r="A304" s="22">
        <f t="shared" si="106"/>
        <v>9</v>
      </c>
      <c r="B304" s="9">
        <f t="shared" si="121"/>
        <v>45181</v>
      </c>
      <c r="C304" s="51">
        <v>447957</v>
      </c>
      <c r="D304" s="64">
        <f t="shared" si="126"/>
        <v>33.299999999999997</v>
      </c>
      <c r="E304" s="12">
        <v>32</v>
      </c>
      <c r="F304" s="12">
        <v>32</v>
      </c>
      <c r="G304" s="12">
        <v>39</v>
      </c>
      <c r="H304" s="12">
        <v>32</v>
      </c>
      <c r="I304" s="12">
        <v>31</v>
      </c>
      <c r="J304" s="12">
        <v>31</v>
      </c>
      <c r="K304" s="12">
        <v>38</v>
      </c>
      <c r="L304" s="12">
        <v>31</v>
      </c>
      <c r="M304" s="74" t="str">
        <f t="shared" si="127"/>
        <v/>
      </c>
      <c r="N304" s="83"/>
      <c r="O304" s="83"/>
      <c r="P304" s="83"/>
      <c r="Q304" s="83"/>
      <c r="R304" s="83"/>
      <c r="S304" s="83"/>
      <c r="T304" s="83"/>
      <c r="U304" s="83"/>
      <c r="V304" s="5" t="str">
        <f t="shared" si="128"/>
        <v/>
      </c>
      <c r="W304" s="41"/>
      <c r="X304" s="41"/>
      <c r="Y304" s="41"/>
      <c r="Z304" s="41"/>
      <c r="AA304" s="41"/>
      <c r="AB304" s="41"/>
      <c r="AC304" s="41"/>
      <c r="AD304" s="41"/>
      <c r="AE304" s="5" t="str">
        <f t="shared" si="129"/>
        <v/>
      </c>
      <c r="AF304" s="41"/>
      <c r="AG304" s="41"/>
      <c r="AH304" s="41"/>
      <c r="AI304" s="41"/>
      <c r="AJ304" s="41"/>
      <c r="AK304" s="41"/>
      <c r="AL304" s="41"/>
      <c r="AM304" s="41"/>
      <c r="AN304" s="41">
        <v>23</v>
      </c>
      <c r="AO304" s="41">
        <v>1740</v>
      </c>
      <c r="AP304" s="110"/>
      <c r="AQ304" s="111"/>
      <c r="AR304" s="126" t="str">
        <f t="shared" si="130"/>
        <v/>
      </c>
      <c r="AS304" s="126" t="str">
        <f t="shared" si="131"/>
        <v/>
      </c>
      <c r="AT304" s="127">
        <v>1980</v>
      </c>
      <c r="AU304" s="128"/>
      <c r="AV304" s="129"/>
      <c r="AW304" s="126" t="str">
        <f t="shared" si="132"/>
        <v/>
      </c>
      <c r="AX304" s="126" t="str">
        <f t="shared" si="133"/>
        <v/>
      </c>
      <c r="AY304" s="64" t="str">
        <f t="shared" si="134"/>
        <v/>
      </c>
      <c r="AZ304" s="97">
        <v>78.41</v>
      </c>
      <c r="BA304" s="68"/>
      <c r="BB304" s="68"/>
      <c r="BC304" s="68"/>
      <c r="BD304" s="68"/>
      <c r="BE304" s="15"/>
      <c r="BF304" s="5">
        <f t="shared" si="135"/>
        <v>9420</v>
      </c>
      <c r="BG304" s="41">
        <v>6560</v>
      </c>
      <c r="BH304" s="42">
        <v>0</v>
      </c>
      <c r="BI304" s="42"/>
      <c r="BJ304" s="42">
        <v>0</v>
      </c>
      <c r="BK304" s="42"/>
      <c r="BL304" s="42"/>
      <c r="BM304" s="15">
        <v>2860</v>
      </c>
    </row>
    <row r="305" spans="1:65" outlineLevel="5">
      <c r="A305" s="22">
        <f t="shared" si="106"/>
        <v>9</v>
      </c>
      <c r="B305" s="9">
        <f t="shared" si="121"/>
        <v>45182</v>
      </c>
      <c r="C305" s="51">
        <v>441847</v>
      </c>
      <c r="D305" s="64">
        <f t="shared" si="126"/>
        <v>33.299999999999997</v>
      </c>
      <c r="E305" s="12">
        <v>32</v>
      </c>
      <c r="F305" s="12">
        <v>32</v>
      </c>
      <c r="G305" s="12">
        <v>39</v>
      </c>
      <c r="H305" s="12">
        <v>32</v>
      </c>
      <c r="I305" s="12">
        <v>31</v>
      </c>
      <c r="J305" s="12">
        <v>31</v>
      </c>
      <c r="K305" s="12">
        <v>38</v>
      </c>
      <c r="L305" s="12">
        <v>31</v>
      </c>
      <c r="M305" s="74" t="str">
        <f t="shared" si="127"/>
        <v/>
      </c>
      <c r="N305" s="83"/>
      <c r="O305" s="83"/>
      <c r="P305" s="83"/>
      <c r="Q305" s="83"/>
      <c r="R305" s="83"/>
      <c r="S305" s="83"/>
      <c r="T305" s="83"/>
      <c r="U305" s="83"/>
      <c r="V305" s="5" t="str">
        <f t="shared" si="128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9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29</v>
      </c>
      <c r="AO305" s="41">
        <v>1360</v>
      </c>
      <c r="AP305" s="110"/>
      <c r="AQ305" s="111"/>
      <c r="AR305" s="126" t="str">
        <f t="shared" si="130"/>
        <v/>
      </c>
      <c r="AS305" s="126" t="str">
        <f t="shared" si="131"/>
        <v/>
      </c>
      <c r="AT305" s="127">
        <v>1560</v>
      </c>
      <c r="AU305" s="128"/>
      <c r="AV305" s="129"/>
      <c r="AW305" s="126" t="str">
        <f t="shared" si="132"/>
        <v/>
      </c>
      <c r="AX305" s="126" t="str">
        <f t="shared" si="133"/>
        <v/>
      </c>
      <c r="AY305" s="64" t="str">
        <f t="shared" si="134"/>
        <v/>
      </c>
      <c r="AZ305" s="97">
        <v>77.58</v>
      </c>
      <c r="BA305" s="68"/>
      <c r="BB305" s="68"/>
      <c r="BC305" s="68"/>
      <c r="BD305" s="68"/>
      <c r="BE305" s="15"/>
      <c r="BF305" s="5">
        <f t="shared" si="135"/>
        <v>5170</v>
      </c>
      <c r="BG305" s="41">
        <v>940</v>
      </c>
      <c r="BH305" s="42">
        <v>0</v>
      </c>
      <c r="BI305" s="42"/>
      <c r="BJ305" s="42">
        <v>0</v>
      </c>
      <c r="BK305" s="42"/>
      <c r="BL305" s="42"/>
      <c r="BM305" s="15">
        <v>4230</v>
      </c>
    </row>
    <row r="306" spans="1:65" outlineLevel="5">
      <c r="A306" s="22">
        <f t="shared" si="106"/>
        <v>9</v>
      </c>
      <c r="B306" s="9">
        <f t="shared" si="121"/>
        <v>45183</v>
      </c>
      <c r="C306" s="51">
        <v>498302</v>
      </c>
      <c r="D306" s="64">
        <f t="shared" si="126"/>
        <v>33</v>
      </c>
      <c r="E306" s="12">
        <v>32</v>
      </c>
      <c r="F306" s="12">
        <v>32</v>
      </c>
      <c r="G306" s="12">
        <v>38</v>
      </c>
      <c r="H306" s="12">
        <v>32</v>
      </c>
      <c r="I306" s="12">
        <v>31</v>
      </c>
      <c r="J306" s="12">
        <v>31</v>
      </c>
      <c r="K306" s="12">
        <v>37</v>
      </c>
      <c r="L306" s="12">
        <v>31</v>
      </c>
      <c r="M306" s="74" t="str">
        <f t="shared" si="127"/>
        <v/>
      </c>
      <c r="N306" s="83"/>
      <c r="O306" s="83"/>
      <c r="P306" s="83"/>
      <c r="Q306" s="83"/>
      <c r="R306" s="83"/>
      <c r="S306" s="83"/>
      <c r="T306" s="83"/>
      <c r="U306" s="83"/>
      <c r="V306" s="5" t="str">
        <f t="shared" si="128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9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34</v>
      </c>
      <c r="AO306" s="41">
        <v>1170</v>
      </c>
      <c r="AP306" s="110"/>
      <c r="AQ306" s="111"/>
      <c r="AR306" s="126" t="str">
        <f t="shared" si="130"/>
        <v/>
      </c>
      <c r="AS306" s="126" t="str">
        <f t="shared" si="131"/>
        <v/>
      </c>
      <c r="AT306" s="127">
        <v>1350</v>
      </c>
      <c r="AU306" s="128"/>
      <c r="AV306" s="129"/>
      <c r="AW306" s="126" t="str">
        <f t="shared" si="132"/>
        <v/>
      </c>
      <c r="AX306" s="126" t="str">
        <f t="shared" si="133"/>
        <v/>
      </c>
      <c r="AY306" s="64" t="str">
        <f t="shared" si="134"/>
        <v/>
      </c>
      <c r="AZ306" s="97"/>
      <c r="BA306" s="68"/>
      <c r="BB306" s="68"/>
      <c r="BC306" s="68"/>
      <c r="BD306" s="68"/>
      <c r="BE306" s="15"/>
      <c r="BF306" s="5">
        <f t="shared" si="135"/>
        <v>4420</v>
      </c>
      <c r="BG306" s="41">
        <v>0</v>
      </c>
      <c r="BH306" s="42">
        <v>0</v>
      </c>
      <c r="BI306" s="42"/>
      <c r="BJ306" s="42">
        <v>0</v>
      </c>
      <c r="BK306" s="42"/>
      <c r="BL306" s="42"/>
      <c r="BM306" s="15">
        <v>4420</v>
      </c>
    </row>
    <row r="307" spans="1:65" outlineLevel="5">
      <c r="A307" s="22">
        <f t="shared" ref="A307:A378" si="136">MONTH(B307)</f>
        <v>9</v>
      </c>
      <c r="B307" s="9">
        <f t="shared" si="121"/>
        <v>45184</v>
      </c>
      <c r="C307" s="51">
        <v>463438</v>
      </c>
      <c r="D307" s="64">
        <f t="shared" si="126"/>
        <v>33</v>
      </c>
      <c r="E307" s="12">
        <v>32</v>
      </c>
      <c r="F307" s="12">
        <v>32</v>
      </c>
      <c r="G307" s="12">
        <v>38</v>
      </c>
      <c r="H307" s="12">
        <v>32</v>
      </c>
      <c r="I307" s="12">
        <v>31</v>
      </c>
      <c r="J307" s="12">
        <v>31</v>
      </c>
      <c r="K307" s="12">
        <v>37</v>
      </c>
      <c r="L307" s="12">
        <v>31</v>
      </c>
      <c r="M307" s="74">
        <f t="shared" si="127"/>
        <v>6.8</v>
      </c>
      <c r="N307" s="83">
        <v>6.77</v>
      </c>
      <c r="O307" s="83">
        <v>6.76</v>
      </c>
      <c r="P307" s="83">
        <v>6.82</v>
      </c>
      <c r="Q307" s="83">
        <v>6.86</v>
      </c>
      <c r="R307" s="83">
        <v>6.79</v>
      </c>
      <c r="S307" s="83">
        <v>6.8</v>
      </c>
      <c r="T307" s="83"/>
      <c r="U307" s="83"/>
      <c r="V307" s="5">
        <f t="shared" si="128"/>
        <v>136.69999999999999</v>
      </c>
      <c r="W307" s="41">
        <v>179.9</v>
      </c>
      <c r="X307" s="41">
        <v>94.1</v>
      </c>
      <c r="Y307" s="41">
        <v>99.6</v>
      </c>
      <c r="Z307" s="41">
        <v>216.8</v>
      </c>
      <c r="AA307" s="41">
        <v>121.9</v>
      </c>
      <c r="AB307" s="41">
        <v>108</v>
      </c>
      <c r="AC307" s="41"/>
      <c r="AD307" s="41"/>
      <c r="AE307" s="5">
        <f t="shared" si="129"/>
        <v>2951.7</v>
      </c>
      <c r="AF307" s="41">
        <v>3220</v>
      </c>
      <c r="AG307" s="41">
        <v>2860</v>
      </c>
      <c r="AH307" s="41">
        <v>2960</v>
      </c>
      <c r="AI307" s="41">
        <v>2880</v>
      </c>
      <c r="AJ307" s="41">
        <v>2940</v>
      </c>
      <c r="AK307" s="41">
        <v>2850</v>
      </c>
      <c r="AL307" s="41"/>
      <c r="AM307" s="41"/>
      <c r="AN307" s="41">
        <v>24</v>
      </c>
      <c r="AO307" s="41">
        <v>1630</v>
      </c>
      <c r="AP307" s="110">
        <v>2.15</v>
      </c>
      <c r="AQ307" s="111">
        <v>1.54</v>
      </c>
      <c r="AR307" s="126">
        <f t="shared" si="130"/>
        <v>71.6279069767442</v>
      </c>
      <c r="AS307" s="126">
        <f t="shared" si="131"/>
        <v>28.3720930232558</v>
      </c>
      <c r="AT307" s="127">
        <v>2100</v>
      </c>
      <c r="AU307" s="128">
        <v>2.37</v>
      </c>
      <c r="AV307" s="129">
        <v>1.34</v>
      </c>
      <c r="AW307" s="126">
        <f t="shared" si="132"/>
        <v>56.540084388185655</v>
      </c>
      <c r="AX307" s="126">
        <f t="shared" si="133"/>
        <v>43.459915611814345</v>
      </c>
      <c r="AY307" s="64">
        <f t="shared" si="134"/>
        <v>48.468036817551422</v>
      </c>
      <c r="AZ307" s="97">
        <v>78.73</v>
      </c>
      <c r="BA307" s="68"/>
      <c r="BB307" s="68"/>
      <c r="BC307" s="68"/>
      <c r="BD307" s="68"/>
      <c r="BE307" s="15"/>
      <c r="BF307" s="5">
        <f t="shared" si="135"/>
        <v>8020</v>
      </c>
      <c r="BG307" s="41">
        <v>3780</v>
      </c>
      <c r="BH307" s="42">
        <v>0</v>
      </c>
      <c r="BI307" s="42"/>
      <c r="BJ307" s="42">
        <v>0</v>
      </c>
      <c r="BK307" s="42"/>
      <c r="BL307" s="42"/>
      <c r="BM307" s="15">
        <v>4240</v>
      </c>
    </row>
    <row r="308" spans="1:65" outlineLevel="5">
      <c r="A308" s="22">
        <f t="shared" si="136"/>
        <v>9</v>
      </c>
      <c r="B308" s="9">
        <f t="shared" si="121"/>
        <v>45185</v>
      </c>
      <c r="C308" s="51">
        <v>509253</v>
      </c>
      <c r="D308" s="64">
        <f t="shared" si="126"/>
        <v>33</v>
      </c>
      <c r="E308" s="12">
        <v>32</v>
      </c>
      <c r="F308" s="12">
        <v>32</v>
      </c>
      <c r="G308" s="12">
        <v>38</v>
      </c>
      <c r="H308" s="12">
        <v>32</v>
      </c>
      <c r="I308" s="12">
        <v>31</v>
      </c>
      <c r="J308" s="12">
        <v>31</v>
      </c>
      <c r="K308" s="12">
        <v>37</v>
      </c>
      <c r="L308" s="12">
        <v>31</v>
      </c>
      <c r="M308" s="74" t="str">
        <f t="shared" si="127"/>
        <v/>
      </c>
      <c r="N308" s="83"/>
      <c r="O308" s="83"/>
      <c r="P308" s="83"/>
      <c r="Q308" s="83"/>
      <c r="R308" s="83"/>
      <c r="S308" s="83"/>
      <c r="T308" s="83"/>
      <c r="U308" s="83"/>
      <c r="V308" s="5" t="str">
        <f t="shared" si="128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9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27</v>
      </c>
      <c r="AO308" s="41">
        <v>1460</v>
      </c>
      <c r="AP308" s="110"/>
      <c r="AQ308" s="111"/>
      <c r="AR308" s="126" t="str">
        <f t="shared" si="130"/>
        <v/>
      </c>
      <c r="AS308" s="126" t="str">
        <f t="shared" si="131"/>
        <v/>
      </c>
      <c r="AT308" s="127">
        <v>1800</v>
      </c>
      <c r="AU308" s="128"/>
      <c r="AV308" s="129"/>
      <c r="AW308" s="126" t="str">
        <f t="shared" si="132"/>
        <v/>
      </c>
      <c r="AX308" s="126" t="str">
        <f t="shared" si="133"/>
        <v/>
      </c>
      <c r="AY308" s="64" t="str">
        <f t="shared" si="134"/>
        <v/>
      </c>
      <c r="AZ308" s="97"/>
      <c r="BA308" s="68"/>
      <c r="BB308" s="68"/>
      <c r="BC308" s="68"/>
      <c r="BD308" s="68"/>
      <c r="BE308" s="15"/>
      <c r="BF308" s="5">
        <f t="shared" si="135"/>
        <v>4370</v>
      </c>
      <c r="BG308" s="41">
        <v>0</v>
      </c>
      <c r="BH308" s="42">
        <v>0</v>
      </c>
      <c r="BI308" s="42"/>
      <c r="BJ308" s="42">
        <v>0</v>
      </c>
      <c r="BK308" s="42"/>
      <c r="BL308" s="42"/>
      <c r="BM308" s="15">
        <v>4370</v>
      </c>
    </row>
    <row r="309" spans="1:65" outlineLevel="5">
      <c r="A309" s="22">
        <f t="shared" si="136"/>
        <v>9</v>
      </c>
      <c r="B309" s="9">
        <f t="shared" si="121"/>
        <v>45186</v>
      </c>
      <c r="C309" s="51">
        <v>575212</v>
      </c>
      <c r="D309" s="64">
        <f t="shared" si="126"/>
        <v>32.799999999999997</v>
      </c>
      <c r="E309" s="12">
        <v>32</v>
      </c>
      <c r="F309" s="12">
        <v>32</v>
      </c>
      <c r="G309" s="12">
        <v>38</v>
      </c>
      <c r="H309" s="12">
        <v>31</v>
      </c>
      <c r="I309" s="12">
        <v>31</v>
      </c>
      <c r="J309" s="12">
        <v>31</v>
      </c>
      <c r="K309" s="12">
        <v>37</v>
      </c>
      <c r="L309" s="12">
        <v>30</v>
      </c>
      <c r="M309" s="74" t="str">
        <f t="shared" si="127"/>
        <v/>
      </c>
      <c r="N309" s="83"/>
      <c r="O309" s="83"/>
      <c r="P309" s="83"/>
      <c r="Q309" s="83"/>
      <c r="R309" s="83"/>
      <c r="S309" s="83"/>
      <c r="T309" s="83"/>
      <c r="U309" s="83"/>
      <c r="V309" s="5" t="str">
        <f t="shared" si="128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9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26</v>
      </c>
      <c r="AO309" s="41">
        <v>1540</v>
      </c>
      <c r="AP309" s="110"/>
      <c r="AQ309" s="111"/>
      <c r="AR309" s="126" t="str">
        <f t="shared" si="130"/>
        <v/>
      </c>
      <c r="AS309" s="126" t="str">
        <f t="shared" si="131"/>
        <v/>
      </c>
      <c r="AT309" s="127">
        <v>1840</v>
      </c>
      <c r="AU309" s="128"/>
      <c r="AV309" s="129"/>
      <c r="AW309" s="126" t="str">
        <f t="shared" si="132"/>
        <v/>
      </c>
      <c r="AX309" s="126" t="str">
        <f t="shared" si="133"/>
        <v/>
      </c>
      <c r="AY309" s="64" t="str">
        <f t="shared" si="134"/>
        <v/>
      </c>
      <c r="AZ309" s="97"/>
      <c r="BA309" s="68"/>
      <c r="BB309" s="68"/>
      <c r="BC309" s="68"/>
      <c r="BD309" s="68"/>
      <c r="BE309" s="15"/>
      <c r="BF309" s="5">
        <f t="shared" si="135"/>
        <v>4230</v>
      </c>
      <c r="BG309" s="41">
        <v>0</v>
      </c>
      <c r="BH309" s="42">
        <v>0</v>
      </c>
      <c r="BI309" s="42"/>
      <c r="BJ309" s="42">
        <v>0</v>
      </c>
      <c r="BK309" s="42"/>
      <c r="BL309" s="42"/>
      <c r="BM309" s="15">
        <v>4230</v>
      </c>
    </row>
    <row r="310" spans="1:65" outlineLevel="5">
      <c r="A310" s="22">
        <f t="shared" si="136"/>
        <v>9</v>
      </c>
      <c r="B310" s="9">
        <f t="shared" si="121"/>
        <v>45187</v>
      </c>
      <c r="C310" s="51">
        <v>553506</v>
      </c>
      <c r="D310" s="64">
        <f t="shared" si="126"/>
        <v>32.799999999999997</v>
      </c>
      <c r="E310" s="12">
        <v>32</v>
      </c>
      <c r="F310" s="12">
        <v>32</v>
      </c>
      <c r="G310" s="12">
        <v>38</v>
      </c>
      <c r="H310" s="12">
        <v>31</v>
      </c>
      <c r="I310" s="12">
        <v>31</v>
      </c>
      <c r="J310" s="12">
        <v>31</v>
      </c>
      <c r="K310" s="12">
        <v>37</v>
      </c>
      <c r="L310" s="12">
        <v>30</v>
      </c>
      <c r="M310" s="74" t="str">
        <f t="shared" si="127"/>
        <v/>
      </c>
      <c r="N310" s="83"/>
      <c r="O310" s="83"/>
      <c r="P310" s="83"/>
      <c r="Q310" s="83"/>
      <c r="R310" s="83"/>
      <c r="S310" s="83"/>
      <c r="T310" s="83"/>
      <c r="U310" s="83"/>
      <c r="V310" s="5" t="str">
        <f t="shared" si="128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9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28</v>
      </c>
      <c r="AO310" s="41">
        <v>1400</v>
      </c>
      <c r="AP310" s="110"/>
      <c r="AQ310" s="111"/>
      <c r="AR310" s="126" t="str">
        <f t="shared" si="130"/>
        <v/>
      </c>
      <c r="AS310" s="126" t="str">
        <f t="shared" si="131"/>
        <v/>
      </c>
      <c r="AT310" s="127">
        <v>1610</v>
      </c>
      <c r="AU310" s="128"/>
      <c r="AV310" s="129"/>
      <c r="AW310" s="126" t="str">
        <f t="shared" si="132"/>
        <v/>
      </c>
      <c r="AX310" s="126" t="str">
        <f t="shared" si="133"/>
        <v/>
      </c>
      <c r="AY310" s="64" t="str">
        <f t="shared" si="134"/>
        <v/>
      </c>
      <c r="AZ310" s="97">
        <v>76.239999999999995</v>
      </c>
      <c r="BA310" s="68"/>
      <c r="BB310" s="68"/>
      <c r="BC310" s="68"/>
      <c r="BD310" s="68"/>
      <c r="BE310" s="15"/>
      <c r="BF310" s="5">
        <f t="shared" si="135"/>
        <v>6980</v>
      </c>
      <c r="BG310" s="41">
        <v>2610</v>
      </c>
      <c r="BH310" s="42">
        <v>0</v>
      </c>
      <c r="BI310" s="42"/>
      <c r="BJ310" s="42">
        <v>0</v>
      </c>
      <c r="BK310" s="42"/>
      <c r="BL310" s="42"/>
      <c r="BM310" s="15">
        <v>4370</v>
      </c>
    </row>
    <row r="311" spans="1:65" outlineLevel="5">
      <c r="A311" s="22">
        <f t="shared" si="136"/>
        <v>9</v>
      </c>
      <c r="B311" s="9">
        <f t="shared" si="121"/>
        <v>45188</v>
      </c>
      <c r="C311" s="51">
        <v>593073</v>
      </c>
      <c r="D311" s="64">
        <f t="shared" si="126"/>
        <v>32.799999999999997</v>
      </c>
      <c r="E311" s="12">
        <v>32</v>
      </c>
      <c r="F311" s="12">
        <v>32</v>
      </c>
      <c r="G311" s="12">
        <v>38</v>
      </c>
      <c r="H311" s="12">
        <v>31</v>
      </c>
      <c r="I311" s="12">
        <v>31</v>
      </c>
      <c r="J311" s="12">
        <v>31</v>
      </c>
      <c r="K311" s="12">
        <v>37</v>
      </c>
      <c r="L311" s="12">
        <v>30</v>
      </c>
      <c r="M311" s="74" t="str">
        <f t="shared" si="127"/>
        <v/>
      </c>
      <c r="N311" s="83"/>
      <c r="O311" s="83"/>
      <c r="P311" s="83"/>
      <c r="Q311" s="83"/>
      <c r="R311" s="83"/>
      <c r="S311" s="83"/>
      <c r="T311" s="83"/>
      <c r="U311" s="83"/>
      <c r="V311" s="5" t="str">
        <f t="shared" si="128"/>
        <v/>
      </c>
      <c r="W311" s="41"/>
      <c r="X311" s="41"/>
      <c r="Y311" s="41"/>
      <c r="Z311" s="41"/>
      <c r="AA311" s="41"/>
      <c r="AB311" s="41"/>
      <c r="AC311" s="41"/>
      <c r="AD311" s="41"/>
      <c r="AE311" s="5" t="str">
        <f t="shared" si="129"/>
        <v/>
      </c>
      <c r="AF311" s="41"/>
      <c r="AG311" s="41"/>
      <c r="AH311" s="41"/>
      <c r="AI311" s="41"/>
      <c r="AJ311" s="41"/>
      <c r="AK311" s="41"/>
      <c r="AL311" s="41"/>
      <c r="AM311" s="41"/>
      <c r="AN311" s="41">
        <v>26</v>
      </c>
      <c r="AO311" s="41">
        <v>1550</v>
      </c>
      <c r="AP311" s="110"/>
      <c r="AQ311" s="111"/>
      <c r="AR311" s="126" t="str">
        <f t="shared" si="130"/>
        <v/>
      </c>
      <c r="AS311" s="126" t="str">
        <f t="shared" si="131"/>
        <v/>
      </c>
      <c r="AT311" s="127">
        <v>1880</v>
      </c>
      <c r="AU311" s="128"/>
      <c r="AV311" s="129"/>
      <c r="AW311" s="126" t="str">
        <f t="shared" si="132"/>
        <v/>
      </c>
      <c r="AX311" s="126" t="str">
        <f t="shared" si="133"/>
        <v/>
      </c>
      <c r="AY311" s="64" t="str">
        <f t="shared" si="134"/>
        <v/>
      </c>
      <c r="AZ311" s="97">
        <v>78.900000000000006</v>
      </c>
      <c r="BA311" s="68"/>
      <c r="BB311" s="68"/>
      <c r="BC311" s="68"/>
      <c r="BD311" s="68"/>
      <c r="BE311" s="15"/>
      <c r="BF311" s="5">
        <f t="shared" si="135"/>
        <v>4420</v>
      </c>
      <c r="BG311" s="41">
        <v>0</v>
      </c>
      <c r="BH311" s="42">
        <v>0</v>
      </c>
      <c r="BI311" s="42"/>
      <c r="BJ311" s="42">
        <v>0</v>
      </c>
      <c r="BK311" s="42"/>
      <c r="BL311" s="42"/>
      <c r="BM311" s="15">
        <v>4420</v>
      </c>
    </row>
    <row r="312" spans="1:65" outlineLevel="5">
      <c r="A312" s="22">
        <f t="shared" si="136"/>
        <v>9</v>
      </c>
      <c r="B312" s="9">
        <f t="shared" si="121"/>
        <v>45189</v>
      </c>
      <c r="C312" s="51">
        <v>570345</v>
      </c>
      <c r="D312" s="64">
        <f t="shared" si="126"/>
        <v>32</v>
      </c>
      <c r="E312" s="12">
        <v>31</v>
      </c>
      <c r="F312" s="12">
        <v>32</v>
      </c>
      <c r="G312" s="12">
        <v>37</v>
      </c>
      <c r="H312" s="12">
        <v>30</v>
      </c>
      <c r="I312" s="12">
        <v>30</v>
      </c>
      <c r="J312" s="12">
        <v>31</v>
      </c>
      <c r="K312" s="12">
        <v>36</v>
      </c>
      <c r="L312" s="12">
        <v>29</v>
      </c>
      <c r="M312" s="74" t="str">
        <f t="shared" si="127"/>
        <v/>
      </c>
      <c r="N312" s="83"/>
      <c r="O312" s="83"/>
      <c r="P312" s="83"/>
      <c r="Q312" s="83"/>
      <c r="R312" s="83"/>
      <c r="S312" s="83"/>
      <c r="T312" s="83"/>
      <c r="U312" s="83"/>
      <c r="V312" s="5" t="str">
        <f t="shared" si="128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9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29</v>
      </c>
      <c r="AO312" s="41">
        <v>1360</v>
      </c>
      <c r="AP312" s="110"/>
      <c r="AQ312" s="111"/>
      <c r="AR312" s="126" t="str">
        <f t="shared" si="130"/>
        <v/>
      </c>
      <c r="AS312" s="126" t="str">
        <f t="shared" si="131"/>
        <v/>
      </c>
      <c r="AT312" s="127">
        <v>1780</v>
      </c>
      <c r="AU312" s="128"/>
      <c r="AV312" s="129"/>
      <c r="AW312" s="126" t="str">
        <f t="shared" si="132"/>
        <v/>
      </c>
      <c r="AX312" s="126" t="str">
        <f t="shared" si="133"/>
        <v/>
      </c>
      <c r="AY312" s="64" t="str">
        <f t="shared" si="134"/>
        <v/>
      </c>
      <c r="AZ312" s="97">
        <v>79.02</v>
      </c>
      <c r="BA312" s="68"/>
      <c r="BB312" s="68"/>
      <c r="BC312" s="68"/>
      <c r="BD312" s="68"/>
      <c r="BE312" s="15"/>
      <c r="BF312" s="5">
        <f t="shared" si="135"/>
        <v>3870</v>
      </c>
      <c r="BG312" s="41">
        <v>0</v>
      </c>
      <c r="BH312" s="42">
        <v>0</v>
      </c>
      <c r="BI312" s="42"/>
      <c r="BJ312" s="42">
        <v>0</v>
      </c>
      <c r="BK312" s="42"/>
      <c r="BL312" s="42"/>
      <c r="BM312" s="15">
        <v>3870</v>
      </c>
    </row>
    <row r="313" spans="1:65" outlineLevel="5">
      <c r="A313" s="22">
        <f t="shared" si="136"/>
        <v>9</v>
      </c>
      <c r="B313" s="9">
        <f t="shared" si="121"/>
        <v>45190</v>
      </c>
      <c r="C313" s="51">
        <v>588594</v>
      </c>
      <c r="D313" s="64">
        <f t="shared" si="126"/>
        <v>31.8</v>
      </c>
      <c r="E313" s="12">
        <v>31</v>
      </c>
      <c r="F313" s="12">
        <v>31</v>
      </c>
      <c r="G313" s="12">
        <v>37</v>
      </c>
      <c r="H313" s="12">
        <v>30</v>
      </c>
      <c r="I313" s="12">
        <v>30</v>
      </c>
      <c r="J313" s="12">
        <v>30</v>
      </c>
      <c r="K313" s="12">
        <v>36</v>
      </c>
      <c r="L313" s="12">
        <v>29</v>
      </c>
      <c r="M313" s="74">
        <f t="shared" si="127"/>
        <v>6.9</v>
      </c>
      <c r="N313" s="83">
        <v>6.9</v>
      </c>
      <c r="O313" s="83">
        <v>6.88</v>
      </c>
      <c r="P313" s="83">
        <v>6.82</v>
      </c>
      <c r="Q313" s="83">
        <v>6.86</v>
      </c>
      <c r="R313" s="83">
        <v>6.81</v>
      </c>
      <c r="S313" s="83">
        <v>6.84</v>
      </c>
      <c r="T313" s="83"/>
      <c r="U313" s="83"/>
      <c r="V313" s="5">
        <f t="shared" si="128"/>
        <v>132.1</v>
      </c>
      <c r="W313" s="41">
        <v>137.80000000000001</v>
      </c>
      <c r="X313" s="41">
        <v>141</v>
      </c>
      <c r="Y313" s="41">
        <v>197.2</v>
      </c>
      <c r="Z313" s="41">
        <v>132.30000000000001</v>
      </c>
      <c r="AA313" s="41">
        <v>91.2</v>
      </c>
      <c r="AB313" s="41">
        <v>93.3</v>
      </c>
      <c r="AC313" s="41"/>
      <c r="AD313" s="41"/>
      <c r="AE313" s="5">
        <f t="shared" si="129"/>
        <v>3401.7</v>
      </c>
      <c r="AF313" s="41">
        <v>3420</v>
      </c>
      <c r="AG313" s="41">
        <v>3390</v>
      </c>
      <c r="AH313" s="41">
        <v>3400</v>
      </c>
      <c r="AI313" s="41">
        <v>3040</v>
      </c>
      <c r="AJ313" s="41">
        <v>3670</v>
      </c>
      <c r="AK313" s="41">
        <v>3490</v>
      </c>
      <c r="AL313" s="41"/>
      <c r="AM313" s="41"/>
      <c r="AN313" s="41">
        <v>22</v>
      </c>
      <c r="AO313" s="41">
        <v>1780</v>
      </c>
      <c r="AP313" s="110">
        <v>2.33</v>
      </c>
      <c r="AQ313" s="111">
        <v>1.55</v>
      </c>
      <c r="AR313" s="126">
        <f t="shared" si="130"/>
        <v>66.523605150214593</v>
      </c>
      <c r="AS313" s="126">
        <f t="shared" si="131"/>
        <v>33.476394849785407</v>
      </c>
      <c r="AT313" s="127">
        <v>1920</v>
      </c>
      <c r="AU313" s="128">
        <v>2.15</v>
      </c>
      <c r="AV313" s="129">
        <v>1.22</v>
      </c>
      <c r="AW313" s="126">
        <f t="shared" si="132"/>
        <v>56.744186046511622</v>
      </c>
      <c r="AX313" s="126">
        <f t="shared" si="133"/>
        <v>43.255813953488378</v>
      </c>
      <c r="AY313" s="64">
        <f t="shared" si="134"/>
        <v>33.985431841831435</v>
      </c>
      <c r="AZ313" s="97">
        <v>78.48</v>
      </c>
      <c r="BA313" s="68"/>
      <c r="BB313" s="68"/>
      <c r="BC313" s="68"/>
      <c r="BD313" s="68"/>
      <c r="BE313" s="15"/>
      <c r="BF313" s="5">
        <f t="shared" si="135"/>
        <v>6770</v>
      </c>
      <c r="BG313" s="41">
        <v>3180</v>
      </c>
      <c r="BH313" s="42">
        <v>0</v>
      </c>
      <c r="BI313" s="42"/>
      <c r="BJ313" s="42">
        <v>0</v>
      </c>
      <c r="BK313" s="42"/>
      <c r="BL313" s="42"/>
      <c r="BM313" s="15">
        <v>3590</v>
      </c>
    </row>
    <row r="314" spans="1:65" outlineLevel="5">
      <c r="A314" s="22">
        <f t="shared" si="136"/>
        <v>9</v>
      </c>
      <c r="B314" s="9">
        <f t="shared" si="121"/>
        <v>45191</v>
      </c>
      <c r="C314" s="51">
        <v>565479</v>
      </c>
      <c r="D314" s="64">
        <f t="shared" si="126"/>
        <v>31.5</v>
      </c>
      <c r="E314" s="12">
        <v>31</v>
      </c>
      <c r="F314" s="12">
        <v>31</v>
      </c>
      <c r="G314" s="12">
        <v>36</v>
      </c>
      <c r="H314" s="12">
        <v>30</v>
      </c>
      <c r="I314" s="12">
        <v>30</v>
      </c>
      <c r="J314" s="12">
        <v>30</v>
      </c>
      <c r="K314" s="12">
        <v>35</v>
      </c>
      <c r="L314" s="12">
        <v>29</v>
      </c>
      <c r="M314" s="74" t="str">
        <f t="shared" si="127"/>
        <v/>
      </c>
      <c r="N314" s="83"/>
      <c r="O314" s="83"/>
      <c r="P314" s="83"/>
      <c r="Q314" s="83"/>
      <c r="R314" s="83"/>
      <c r="S314" s="83"/>
      <c r="T314" s="83"/>
      <c r="U314" s="83"/>
      <c r="V314" s="5" t="str">
        <f t="shared" si="128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9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24</v>
      </c>
      <c r="AO314" s="41">
        <v>1680</v>
      </c>
      <c r="AP314" s="110"/>
      <c r="AQ314" s="111"/>
      <c r="AR314" s="126" t="str">
        <f t="shared" si="130"/>
        <v/>
      </c>
      <c r="AS314" s="126" t="str">
        <f t="shared" si="131"/>
        <v/>
      </c>
      <c r="AT314" s="127">
        <v>1820</v>
      </c>
      <c r="AU314" s="128"/>
      <c r="AV314" s="129"/>
      <c r="AW314" s="126" t="str">
        <f t="shared" si="132"/>
        <v/>
      </c>
      <c r="AX314" s="126" t="str">
        <f t="shared" si="133"/>
        <v/>
      </c>
      <c r="AY314" s="64" t="str">
        <f t="shared" si="134"/>
        <v/>
      </c>
      <c r="AZ314" s="97">
        <v>77.8</v>
      </c>
      <c r="BA314" s="68"/>
      <c r="BB314" s="68"/>
      <c r="BC314" s="68"/>
      <c r="BD314" s="68"/>
      <c r="BE314" s="15"/>
      <c r="BF314" s="5">
        <f t="shared" si="135"/>
        <v>4250</v>
      </c>
      <c r="BG314" s="41">
        <v>0</v>
      </c>
      <c r="BH314" s="42">
        <v>0</v>
      </c>
      <c r="BI314" s="42"/>
      <c r="BJ314" s="42">
        <v>0</v>
      </c>
      <c r="BK314" s="42"/>
      <c r="BL314" s="42"/>
      <c r="BM314" s="15">
        <v>4250</v>
      </c>
    </row>
    <row r="315" spans="1:65" outlineLevel="5">
      <c r="A315" s="22">
        <f t="shared" si="136"/>
        <v>9</v>
      </c>
      <c r="B315" s="9">
        <f t="shared" si="121"/>
        <v>45192</v>
      </c>
      <c r="C315" s="51">
        <v>541748</v>
      </c>
      <c r="D315" s="64">
        <f t="shared" si="126"/>
        <v>31.5</v>
      </c>
      <c r="E315" s="12">
        <v>31</v>
      </c>
      <c r="F315" s="12">
        <v>31</v>
      </c>
      <c r="G315" s="12">
        <v>36</v>
      </c>
      <c r="H315" s="12">
        <v>30</v>
      </c>
      <c r="I315" s="12">
        <v>30</v>
      </c>
      <c r="J315" s="12">
        <v>30</v>
      </c>
      <c r="K315" s="12">
        <v>35</v>
      </c>
      <c r="L315" s="12">
        <v>29</v>
      </c>
      <c r="M315" s="74" t="str">
        <f t="shared" si="127"/>
        <v/>
      </c>
      <c r="N315" s="83"/>
      <c r="O315" s="83"/>
      <c r="P315" s="83"/>
      <c r="Q315" s="83"/>
      <c r="R315" s="83"/>
      <c r="S315" s="83"/>
      <c r="T315" s="83"/>
      <c r="U315" s="83"/>
      <c r="V315" s="5" t="str">
        <f t="shared" si="128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9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25</v>
      </c>
      <c r="AO315" s="41">
        <v>1580</v>
      </c>
      <c r="AP315" s="110"/>
      <c r="AQ315" s="111"/>
      <c r="AR315" s="126" t="str">
        <f t="shared" si="130"/>
        <v/>
      </c>
      <c r="AS315" s="126" t="str">
        <f t="shared" si="131"/>
        <v/>
      </c>
      <c r="AT315" s="127">
        <v>1890</v>
      </c>
      <c r="AU315" s="128"/>
      <c r="AV315" s="129"/>
      <c r="AW315" s="126" t="str">
        <f t="shared" si="132"/>
        <v/>
      </c>
      <c r="AX315" s="126" t="str">
        <f t="shared" si="133"/>
        <v/>
      </c>
      <c r="AY315" s="64" t="str">
        <f t="shared" si="134"/>
        <v/>
      </c>
      <c r="AZ315" s="97"/>
      <c r="BA315" s="68"/>
      <c r="BB315" s="68"/>
      <c r="BC315" s="68"/>
      <c r="BD315" s="68"/>
      <c r="BE315" s="15"/>
      <c r="BF315" s="5">
        <f t="shared" si="135"/>
        <v>6740</v>
      </c>
      <c r="BG315" s="41">
        <v>2890</v>
      </c>
      <c r="BH315" s="42">
        <v>0</v>
      </c>
      <c r="BI315" s="42"/>
      <c r="BJ315" s="42">
        <v>0</v>
      </c>
      <c r="BK315" s="42"/>
      <c r="BL315" s="42"/>
      <c r="BM315" s="15">
        <v>3850</v>
      </c>
    </row>
    <row r="316" spans="1:65" outlineLevel="5">
      <c r="A316" s="22">
        <f t="shared" si="136"/>
        <v>9</v>
      </c>
      <c r="B316" s="9">
        <f t="shared" si="121"/>
        <v>45193</v>
      </c>
      <c r="C316" s="51">
        <v>507566</v>
      </c>
      <c r="D316" s="64">
        <f t="shared" si="126"/>
        <v>31.3</v>
      </c>
      <c r="E316" s="12">
        <v>31</v>
      </c>
      <c r="F316" s="12">
        <v>31</v>
      </c>
      <c r="G316" s="12">
        <v>36</v>
      </c>
      <c r="H316" s="12">
        <v>29</v>
      </c>
      <c r="I316" s="12">
        <v>30</v>
      </c>
      <c r="J316" s="12">
        <v>30</v>
      </c>
      <c r="K316" s="12">
        <v>35</v>
      </c>
      <c r="L316" s="12">
        <v>28</v>
      </c>
      <c r="M316" s="74" t="str">
        <f t="shared" si="127"/>
        <v/>
      </c>
      <c r="N316" s="83"/>
      <c r="O316" s="83"/>
      <c r="P316" s="83"/>
      <c r="Q316" s="83"/>
      <c r="R316" s="83"/>
      <c r="S316" s="83"/>
      <c r="T316" s="83"/>
      <c r="U316" s="83"/>
      <c r="V316" s="5" t="str">
        <f t="shared" si="128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9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22</v>
      </c>
      <c r="AO316" s="41">
        <v>1850</v>
      </c>
      <c r="AP316" s="110"/>
      <c r="AQ316" s="111"/>
      <c r="AR316" s="126" t="str">
        <f t="shared" si="130"/>
        <v/>
      </c>
      <c r="AS316" s="126" t="str">
        <f t="shared" si="131"/>
        <v/>
      </c>
      <c r="AT316" s="127">
        <v>1790</v>
      </c>
      <c r="AU316" s="128"/>
      <c r="AV316" s="129"/>
      <c r="AW316" s="126" t="str">
        <f t="shared" si="132"/>
        <v/>
      </c>
      <c r="AX316" s="126" t="str">
        <f t="shared" si="133"/>
        <v/>
      </c>
      <c r="AY316" s="64" t="str">
        <f t="shared" si="134"/>
        <v/>
      </c>
      <c r="AZ316" s="97"/>
      <c r="BA316" s="68"/>
      <c r="BB316" s="68"/>
      <c r="BC316" s="68"/>
      <c r="BD316" s="68"/>
      <c r="BE316" s="15"/>
      <c r="BF316" s="5">
        <f t="shared" si="135"/>
        <v>7940</v>
      </c>
      <c r="BG316" s="41">
        <v>4000</v>
      </c>
      <c r="BH316" s="42">
        <v>0</v>
      </c>
      <c r="BI316" s="42"/>
      <c r="BJ316" s="42">
        <v>0</v>
      </c>
      <c r="BK316" s="42"/>
      <c r="BL316" s="42"/>
      <c r="BM316" s="15">
        <v>3940</v>
      </c>
    </row>
    <row r="317" spans="1:65" outlineLevel="5">
      <c r="A317" s="22">
        <f t="shared" si="136"/>
        <v>9</v>
      </c>
      <c r="B317" s="9">
        <f t="shared" si="121"/>
        <v>45194</v>
      </c>
      <c r="C317" s="51">
        <v>486104</v>
      </c>
      <c r="D317" s="64">
        <f t="shared" si="126"/>
        <v>31.5</v>
      </c>
      <c r="E317" s="12">
        <v>31</v>
      </c>
      <c r="F317" s="12">
        <v>31</v>
      </c>
      <c r="G317" s="12">
        <v>36</v>
      </c>
      <c r="H317" s="12">
        <v>30</v>
      </c>
      <c r="I317" s="12">
        <v>30</v>
      </c>
      <c r="J317" s="12">
        <v>30</v>
      </c>
      <c r="K317" s="12">
        <v>35</v>
      </c>
      <c r="L317" s="12">
        <v>29</v>
      </c>
      <c r="M317" s="74" t="str">
        <f t="shared" si="127"/>
        <v/>
      </c>
      <c r="N317" s="83"/>
      <c r="O317" s="83"/>
      <c r="P317" s="83"/>
      <c r="Q317" s="83"/>
      <c r="R317" s="83"/>
      <c r="S317" s="83"/>
      <c r="T317" s="83"/>
      <c r="U317" s="83"/>
      <c r="V317" s="5" t="str">
        <f t="shared" si="128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9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28</v>
      </c>
      <c r="AO317" s="41">
        <v>1400</v>
      </c>
      <c r="AP317" s="110"/>
      <c r="AQ317" s="111"/>
      <c r="AR317" s="126" t="str">
        <f t="shared" si="130"/>
        <v/>
      </c>
      <c r="AS317" s="126" t="str">
        <f t="shared" si="131"/>
        <v/>
      </c>
      <c r="AT317" s="127">
        <v>1780</v>
      </c>
      <c r="AU317" s="128"/>
      <c r="AV317" s="129"/>
      <c r="AW317" s="126" t="str">
        <f t="shared" si="132"/>
        <v/>
      </c>
      <c r="AX317" s="126" t="str">
        <f t="shared" si="133"/>
        <v/>
      </c>
      <c r="AY317" s="64" t="str">
        <f t="shared" si="134"/>
        <v/>
      </c>
      <c r="AZ317" s="97">
        <v>78.41</v>
      </c>
      <c r="BA317" s="68"/>
      <c r="BB317" s="68"/>
      <c r="BC317" s="68"/>
      <c r="BD317" s="68"/>
      <c r="BE317" s="15"/>
      <c r="BF317" s="5">
        <f t="shared" si="135"/>
        <v>3820</v>
      </c>
      <c r="BG317" s="41">
        <v>0</v>
      </c>
      <c r="BH317" s="42">
        <v>0</v>
      </c>
      <c r="BI317" s="42"/>
      <c r="BJ317" s="42">
        <v>0</v>
      </c>
      <c r="BK317" s="42"/>
      <c r="BL317" s="42"/>
      <c r="BM317" s="15">
        <v>3820</v>
      </c>
    </row>
    <row r="318" spans="1:65" outlineLevel="5">
      <c r="A318" s="22">
        <f t="shared" si="136"/>
        <v>9</v>
      </c>
      <c r="B318" s="9">
        <f t="shared" si="121"/>
        <v>45195</v>
      </c>
      <c r="C318" s="51">
        <v>504882</v>
      </c>
      <c r="D318" s="64">
        <f t="shared" si="126"/>
        <v>31.3</v>
      </c>
      <c r="E318" s="12">
        <v>31</v>
      </c>
      <c r="F318" s="12">
        <v>31</v>
      </c>
      <c r="G318" s="12">
        <v>36</v>
      </c>
      <c r="H318" s="12">
        <v>29</v>
      </c>
      <c r="I318" s="12">
        <v>30</v>
      </c>
      <c r="J318" s="12">
        <v>30</v>
      </c>
      <c r="K318" s="12">
        <v>35</v>
      </c>
      <c r="L318" s="12">
        <v>28</v>
      </c>
      <c r="M318" s="74">
        <f t="shared" si="127"/>
        <v>6.8</v>
      </c>
      <c r="N318" s="83">
        <v>6.75</v>
      </c>
      <c r="O318" s="83">
        <v>6.9</v>
      </c>
      <c r="P318" s="83">
        <v>6.84</v>
      </c>
      <c r="Q318" s="83">
        <v>6.88</v>
      </c>
      <c r="R318" s="83">
        <v>6.84</v>
      </c>
      <c r="S318" s="83">
        <v>6.87</v>
      </c>
      <c r="T318" s="83"/>
      <c r="U318" s="83"/>
      <c r="V318" s="5">
        <f t="shared" si="128"/>
        <v>129.6</v>
      </c>
      <c r="W318" s="41">
        <v>54.2</v>
      </c>
      <c r="X318" s="41">
        <v>164.7</v>
      </c>
      <c r="Y318" s="41">
        <v>140.80000000000001</v>
      </c>
      <c r="Z318" s="41">
        <v>144.5</v>
      </c>
      <c r="AA318" s="41">
        <v>137.1</v>
      </c>
      <c r="AB318" s="41">
        <v>136.4</v>
      </c>
      <c r="AC318" s="41"/>
      <c r="AD318" s="41"/>
      <c r="AE318" s="5">
        <f t="shared" si="129"/>
        <v>2971.7</v>
      </c>
      <c r="AF318" s="41">
        <v>3030</v>
      </c>
      <c r="AG318" s="41">
        <v>3000</v>
      </c>
      <c r="AH318" s="41">
        <v>3180</v>
      </c>
      <c r="AI318" s="41">
        <v>2800</v>
      </c>
      <c r="AJ318" s="41">
        <v>3020</v>
      </c>
      <c r="AK318" s="41">
        <v>2800</v>
      </c>
      <c r="AL318" s="41"/>
      <c r="AM318" s="41"/>
      <c r="AN318" s="41">
        <v>27</v>
      </c>
      <c r="AO318" s="41">
        <v>1500</v>
      </c>
      <c r="AP318" s="110">
        <v>2.44</v>
      </c>
      <c r="AQ318" s="111">
        <v>1.7</v>
      </c>
      <c r="AR318" s="126">
        <f t="shared" si="130"/>
        <v>69.672131147540981</v>
      </c>
      <c r="AS318" s="126">
        <f t="shared" si="131"/>
        <v>30.327868852459019</v>
      </c>
      <c r="AT318" s="127">
        <v>1810</v>
      </c>
      <c r="AU318" s="128">
        <v>1.92</v>
      </c>
      <c r="AV318" s="129">
        <v>1.17</v>
      </c>
      <c r="AW318" s="126">
        <f t="shared" si="132"/>
        <v>60.9375</v>
      </c>
      <c r="AX318" s="126">
        <f t="shared" si="133"/>
        <v>39.0625</v>
      </c>
      <c r="AY318" s="64">
        <f t="shared" si="134"/>
        <v>32.094117647058809</v>
      </c>
      <c r="AZ318" s="97">
        <v>79.59</v>
      </c>
      <c r="BA318" s="68"/>
      <c r="BB318" s="68"/>
      <c r="BC318" s="68"/>
      <c r="BD318" s="68"/>
      <c r="BE318" s="15"/>
      <c r="BF318" s="5">
        <f t="shared" si="135"/>
        <v>6652</v>
      </c>
      <c r="BG318" s="41">
        <v>3740</v>
      </c>
      <c r="BH318" s="42">
        <v>0</v>
      </c>
      <c r="BI318" s="42"/>
      <c r="BJ318" s="42">
        <v>0</v>
      </c>
      <c r="BK318" s="42"/>
      <c r="BL318" s="42"/>
      <c r="BM318" s="15">
        <v>2912</v>
      </c>
    </row>
    <row r="319" spans="1:65" outlineLevel="5">
      <c r="A319" s="22">
        <f t="shared" si="136"/>
        <v>9</v>
      </c>
      <c r="B319" s="9">
        <f t="shared" si="121"/>
        <v>45196</v>
      </c>
      <c r="C319" s="51">
        <v>507023</v>
      </c>
      <c r="D319" s="64">
        <f t="shared" si="126"/>
        <v>31.3</v>
      </c>
      <c r="E319" s="12">
        <v>31</v>
      </c>
      <c r="F319" s="12">
        <v>31</v>
      </c>
      <c r="G319" s="12">
        <v>36</v>
      </c>
      <c r="H319" s="12">
        <v>29</v>
      </c>
      <c r="I319" s="12">
        <v>30</v>
      </c>
      <c r="J319" s="12">
        <v>30</v>
      </c>
      <c r="K319" s="12">
        <v>35</v>
      </c>
      <c r="L319" s="12">
        <v>28</v>
      </c>
      <c r="M319" s="74" t="str">
        <f t="shared" si="127"/>
        <v/>
      </c>
      <c r="N319" s="83"/>
      <c r="O319" s="83"/>
      <c r="P319" s="83"/>
      <c r="Q319" s="83"/>
      <c r="R319" s="83"/>
      <c r="S319" s="83"/>
      <c r="T319" s="83"/>
      <c r="U319" s="83"/>
      <c r="V319" s="5" t="str">
        <f t="shared" si="128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9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28</v>
      </c>
      <c r="AO319" s="41">
        <v>1420</v>
      </c>
      <c r="AP319" s="110"/>
      <c r="AQ319" s="111"/>
      <c r="AR319" s="126" t="str">
        <f t="shared" si="130"/>
        <v/>
      </c>
      <c r="AS319" s="126" t="str">
        <f t="shared" si="131"/>
        <v/>
      </c>
      <c r="AT319" s="127">
        <v>1810</v>
      </c>
      <c r="AU319" s="128"/>
      <c r="AV319" s="129"/>
      <c r="AW319" s="126" t="str">
        <f t="shared" si="132"/>
        <v/>
      </c>
      <c r="AX319" s="126" t="str">
        <f t="shared" si="133"/>
        <v/>
      </c>
      <c r="AY319" s="64" t="str">
        <f t="shared" si="134"/>
        <v/>
      </c>
      <c r="AZ319" s="97">
        <v>78.63</v>
      </c>
      <c r="BA319" s="68"/>
      <c r="BB319" s="68"/>
      <c r="BC319" s="68"/>
      <c r="BD319" s="68"/>
      <c r="BE319" s="15"/>
      <c r="BF319" s="5">
        <f t="shared" si="135"/>
        <v>5000</v>
      </c>
      <c r="BG319" s="41">
        <v>2380</v>
      </c>
      <c r="BH319" s="42">
        <v>0</v>
      </c>
      <c r="BI319" s="42"/>
      <c r="BJ319" s="42">
        <v>0</v>
      </c>
      <c r="BK319" s="42"/>
      <c r="BL319" s="42"/>
      <c r="BM319" s="15">
        <v>2620</v>
      </c>
    </row>
    <row r="320" spans="1:65" outlineLevel="5">
      <c r="A320" s="22">
        <f t="shared" si="136"/>
        <v>9</v>
      </c>
      <c r="B320" s="9">
        <f t="shared" si="121"/>
        <v>45197</v>
      </c>
      <c r="C320" s="51">
        <v>483509</v>
      </c>
      <c r="D320" s="64">
        <f t="shared" si="126"/>
        <v>31.3</v>
      </c>
      <c r="E320" s="12">
        <v>31</v>
      </c>
      <c r="F320" s="12">
        <v>31</v>
      </c>
      <c r="G320" s="12">
        <v>36</v>
      </c>
      <c r="H320" s="12">
        <v>29</v>
      </c>
      <c r="I320" s="12">
        <v>30</v>
      </c>
      <c r="J320" s="12">
        <v>30</v>
      </c>
      <c r="K320" s="12">
        <v>35</v>
      </c>
      <c r="L320" s="12">
        <v>28</v>
      </c>
      <c r="M320" s="74" t="str">
        <f t="shared" si="127"/>
        <v/>
      </c>
      <c r="N320" s="83"/>
      <c r="O320" s="83"/>
      <c r="P320" s="83"/>
      <c r="Q320" s="83"/>
      <c r="R320" s="83"/>
      <c r="S320" s="83"/>
      <c r="T320" s="83"/>
      <c r="U320" s="83"/>
      <c r="V320" s="5" t="str">
        <f t="shared" si="128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9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24</v>
      </c>
      <c r="AO320" s="41">
        <v>1660</v>
      </c>
      <c r="AP320" s="110"/>
      <c r="AQ320" s="111"/>
      <c r="AR320" s="126" t="str">
        <f t="shared" si="130"/>
        <v/>
      </c>
      <c r="AS320" s="126" t="str">
        <f t="shared" si="131"/>
        <v/>
      </c>
      <c r="AT320" s="127">
        <v>1770</v>
      </c>
      <c r="AU320" s="128"/>
      <c r="AV320" s="129"/>
      <c r="AW320" s="126" t="str">
        <f t="shared" si="132"/>
        <v/>
      </c>
      <c r="AX320" s="126" t="str">
        <f t="shared" si="133"/>
        <v/>
      </c>
      <c r="AY320" s="64" t="str">
        <f t="shared" si="134"/>
        <v/>
      </c>
      <c r="AZ320" s="97"/>
      <c r="BA320" s="68"/>
      <c r="BB320" s="68"/>
      <c r="BC320" s="68"/>
      <c r="BD320" s="68"/>
      <c r="BE320" s="15"/>
      <c r="BF320" s="5">
        <f t="shared" si="135"/>
        <v>8410</v>
      </c>
      <c r="BG320" s="41">
        <v>5830</v>
      </c>
      <c r="BH320" s="42">
        <v>0</v>
      </c>
      <c r="BI320" s="42"/>
      <c r="BJ320" s="42">
        <v>0</v>
      </c>
      <c r="BK320" s="42"/>
      <c r="BL320" s="42"/>
      <c r="BM320" s="15">
        <v>2580</v>
      </c>
    </row>
    <row r="321" spans="1:65" outlineLevel="5">
      <c r="A321" s="22">
        <f t="shared" si="136"/>
        <v>9</v>
      </c>
      <c r="B321" s="9">
        <f t="shared" si="121"/>
        <v>45198</v>
      </c>
      <c r="C321" s="51">
        <v>452194</v>
      </c>
      <c r="D321" s="64">
        <f t="shared" si="126"/>
        <v>31.8</v>
      </c>
      <c r="E321" s="12">
        <v>32</v>
      </c>
      <c r="F321" s="12">
        <v>31</v>
      </c>
      <c r="G321" s="12">
        <v>36</v>
      </c>
      <c r="H321" s="12">
        <v>30</v>
      </c>
      <c r="I321" s="12">
        <v>31</v>
      </c>
      <c r="J321" s="12">
        <v>30</v>
      </c>
      <c r="K321" s="12">
        <v>35</v>
      </c>
      <c r="L321" s="12">
        <v>29</v>
      </c>
      <c r="M321" s="74" t="str">
        <f t="shared" si="127"/>
        <v/>
      </c>
      <c r="N321" s="83"/>
      <c r="O321" s="83"/>
      <c r="P321" s="83"/>
      <c r="Q321" s="83"/>
      <c r="R321" s="83"/>
      <c r="S321" s="83"/>
      <c r="T321" s="83"/>
      <c r="U321" s="83"/>
      <c r="V321" s="5" t="str">
        <f t="shared" si="128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9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24</v>
      </c>
      <c r="AO321" s="41">
        <v>1630</v>
      </c>
      <c r="AP321" s="110"/>
      <c r="AQ321" s="111"/>
      <c r="AR321" s="126" t="str">
        <f t="shared" si="130"/>
        <v/>
      </c>
      <c r="AS321" s="126" t="str">
        <f t="shared" si="131"/>
        <v/>
      </c>
      <c r="AT321" s="127">
        <v>1890</v>
      </c>
      <c r="AU321" s="128"/>
      <c r="AV321" s="129"/>
      <c r="AW321" s="126" t="str">
        <f t="shared" si="132"/>
        <v/>
      </c>
      <c r="AX321" s="126" t="str">
        <f t="shared" si="133"/>
        <v/>
      </c>
      <c r="AY321" s="64" t="str">
        <f t="shared" si="134"/>
        <v/>
      </c>
      <c r="AZ321" s="97"/>
      <c r="BA321" s="68"/>
      <c r="BB321" s="68"/>
      <c r="BC321" s="68"/>
      <c r="BD321" s="68"/>
      <c r="BE321" s="15"/>
      <c r="BF321" s="5">
        <f t="shared" si="135"/>
        <v>7080</v>
      </c>
      <c r="BG321" s="41">
        <v>4950</v>
      </c>
      <c r="BH321" s="42">
        <v>0</v>
      </c>
      <c r="BI321" s="42"/>
      <c r="BJ321" s="42">
        <v>0</v>
      </c>
      <c r="BK321" s="42"/>
      <c r="BL321" s="42"/>
      <c r="BM321" s="15">
        <v>2130</v>
      </c>
    </row>
    <row r="322" spans="1:65" ht="17.25" outlineLevel="5" thickBot="1">
      <c r="A322" s="31">
        <f t="shared" si="136"/>
        <v>9</v>
      </c>
      <c r="B322" s="32">
        <f t="shared" si="121"/>
        <v>45199</v>
      </c>
      <c r="C322" s="51">
        <v>427326</v>
      </c>
      <c r="D322" s="64">
        <f t="shared" si="126"/>
        <v>31.8</v>
      </c>
      <c r="E322" s="12">
        <v>32</v>
      </c>
      <c r="F322" s="12">
        <v>31</v>
      </c>
      <c r="G322" s="12">
        <v>36</v>
      </c>
      <c r="H322" s="12">
        <v>30</v>
      </c>
      <c r="I322" s="12">
        <v>31</v>
      </c>
      <c r="J322" s="12">
        <v>30</v>
      </c>
      <c r="K322" s="12">
        <v>35</v>
      </c>
      <c r="L322" s="12">
        <v>29</v>
      </c>
      <c r="M322" s="74" t="str">
        <f t="shared" si="127"/>
        <v/>
      </c>
      <c r="N322" s="83"/>
      <c r="O322" s="83"/>
      <c r="P322" s="83"/>
      <c r="Q322" s="83"/>
      <c r="R322" s="83"/>
      <c r="S322" s="83"/>
      <c r="T322" s="83"/>
      <c r="U322" s="83"/>
      <c r="V322" s="5" t="str">
        <f t="shared" si="128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9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v>27</v>
      </c>
      <c r="AO322" s="41">
        <v>1460</v>
      </c>
      <c r="AP322" s="110"/>
      <c r="AQ322" s="111"/>
      <c r="AR322" s="126" t="str">
        <f t="shared" si="130"/>
        <v/>
      </c>
      <c r="AS322" s="126" t="str">
        <f t="shared" si="131"/>
        <v/>
      </c>
      <c r="AT322" s="127">
        <v>1890</v>
      </c>
      <c r="AU322" s="128"/>
      <c r="AV322" s="129"/>
      <c r="AW322" s="126" t="str">
        <f t="shared" si="132"/>
        <v/>
      </c>
      <c r="AX322" s="126" t="str">
        <f t="shared" si="133"/>
        <v/>
      </c>
      <c r="AY322" s="64" t="str">
        <f t="shared" si="134"/>
        <v/>
      </c>
      <c r="AZ322" s="97"/>
      <c r="BA322" s="68"/>
      <c r="BB322" s="68"/>
      <c r="BC322" s="68"/>
      <c r="BD322" s="68"/>
      <c r="BE322" s="15"/>
      <c r="BF322" s="5">
        <f t="shared" si="135"/>
        <v>9330</v>
      </c>
      <c r="BG322" s="41">
        <v>7290</v>
      </c>
      <c r="BH322" s="42">
        <v>0</v>
      </c>
      <c r="BI322" s="42"/>
      <c r="BJ322" s="42">
        <v>0</v>
      </c>
      <c r="BK322" s="42"/>
      <c r="BL322" s="42"/>
      <c r="BM322" s="15">
        <v>2040</v>
      </c>
    </row>
    <row r="323" spans="1:65" outlineLevel="4">
      <c r="A323" s="157" t="s">
        <v>43</v>
      </c>
      <c r="B323" s="158"/>
      <c r="C323" s="50">
        <f t="shared" ref="C323:BM323" si="137">SUBTOTAL(4,C293:C322)</f>
        <v>593073</v>
      </c>
      <c r="D323" s="60">
        <f t="shared" si="137"/>
        <v>35</v>
      </c>
      <c r="E323" s="28">
        <f t="shared" si="137"/>
        <v>34</v>
      </c>
      <c r="F323" s="28">
        <f t="shared" si="137"/>
        <v>34</v>
      </c>
      <c r="G323" s="28">
        <f t="shared" si="137"/>
        <v>41</v>
      </c>
      <c r="H323" s="28">
        <f t="shared" si="137"/>
        <v>33</v>
      </c>
      <c r="I323" s="28">
        <f t="shared" si="137"/>
        <v>33</v>
      </c>
      <c r="J323" s="28">
        <f t="shared" si="137"/>
        <v>33</v>
      </c>
      <c r="K323" s="28">
        <f t="shared" si="137"/>
        <v>40</v>
      </c>
      <c r="L323" s="28">
        <f t="shared" si="137"/>
        <v>32</v>
      </c>
      <c r="M323" s="71">
        <f t="shared" si="137"/>
        <v>7.1</v>
      </c>
      <c r="N323" s="82">
        <f t="shared" si="137"/>
        <v>7.1</v>
      </c>
      <c r="O323" s="82">
        <f t="shared" si="137"/>
        <v>7.05</v>
      </c>
      <c r="P323" s="82">
        <f t="shared" si="137"/>
        <v>7.06</v>
      </c>
      <c r="Q323" s="82">
        <f t="shared" si="137"/>
        <v>7.04</v>
      </c>
      <c r="R323" s="82">
        <f t="shared" si="137"/>
        <v>7.09</v>
      </c>
      <c r="S323" s="82">
        <f t="shared" si="137"/>
        <v>7.1</v>
      </c>
      <c r="T323" s="82">
        <f t="shared" si="137"/>
        <v>0</v>
      </c>
      <c r="U323" s="82">
        <f t="shared" si="137"/>
        <v>0</v>
      </c>
      <c r="V323" s="29">
        <f t="shared" si="137"/>
        <v>136.69999999999999</v>
      </c>
      <c r="W323" s="39">
        <f t="shared" si="137"/>
        <v>179.9</v>
      </c>
      <c r="X323" s="39">
        <f t="shared" si="137"/>
        <v>164.7</v>
      </c>
      <c r="Y323" s="39">
        <f t="shared" si="137"/>
        <v>197.2</v>
      </c>
      <c r="Z323" s="39">
        <f t="shared" si="137"/>
        <v>216.8</v>
      </c>
      <c r="AA323" s="39">
        <f t="shared" si="137"/>
        <v>169.7</v>
      </c>
      <c r="AB323" s="39">
        <f t="shared" si="137"/>
        <v>136.4</v>
      </c>
      <c r="AC323" s="39">
        <f t="shared" si="137"/>
        <v>0</v>
      </c>
      <c r="AD323" s="39">
        <f t="shared" si="137"/>
        <v>0</v>
      </c>
      <c r="AE323" s="29">
        <f t="shared" si="137"/>
        <v>3401.7</v>
      </c>
      <c r="AF323" s="39">
        <f t="shared" si="137"/>
        <v>3420</v>
      </c>
      <c r="AG323" s="39">
        <f t="shared" si="137"/>
        <v>3390</v>
      </c>
      <c r="AH323" s="39">
        <f t="shared" si="137"/>
        <v>3400</v>
      </c>
      <c r="AI323" s="39">
        <f t="shared" si="137"/>
        <v>3040</v>
      </c>
      <c r="AJ323" s="39">
        <f t="shared" si="137"/>
        <v>3670</v>
      </c>
      <c r="AK323" s="39">
        <f t="shared" si="137"/>
        <v>3490</v>
      </c>
      <c r="AL323" s="39">
        <f t="shared" si="137"/>
        <v>0</v>
      </c>
      <c r="AM323" s="39">
        <f t="shared" si="137"/>
        <v>0</v>
      </c>
      <c r="AN323" s="39">
        <f t="shared" si="137"/>
        <v>36</v>
      </c>
      <c r="AO323" s="39">
        <f t="shared" si="137"/>
        <v>1850</v>
      </c>
      <c r="AP323" s="104">
        <f t="shared" si="137"/>
        <v>2.52</v>
      </c>
      <c r="AQ323" s="105">
        <f t="shared" si="137"/>
        <v>1.78</v>
      </c>
      <c r="AR323" s="106">
        <f t="shared" si="137"/>
        <v>71.6279069767442</v>
      </c>
      <c r="AS323" s="106">
        <f t="shared" si="137"/>
        <v>33.476394849785407</v>
      </c>
      <c r="AT323" s="107">
        <f t="shared" si="137"/>
        <v>2110</v>
      </c>
      <c r="AU323" s="108">
        <f t="shared" si="137"/>
        <v>2.37</v>
      </c>
      <c r="AV323" s="109">
        <f t="shared" si="137"/>
        <v>1.34</v>
      </c>
      <c r="AW323" s="106">
        <f t="shared" si="137"/>
        <v>60.9375</v>
      </c>
      <c r="AX323" s="106">
        <f t="shared" si="137"/>
        <v>45.021645021645021</v>
      </c>
      <c r="AY323" s="60">
        <f t="shared" si="137"/>
        <v>49.232929991356954</v>
      </c>
      <c r="AZ323" s="96">
        <f t="shared" si="137"/>
        <v>79.59</v>
      </c>
      <c r="BA323" s="67">
        <f t="shared" si="137"/>
        <v>57.37</v>
      </c>
      <c r="BB323" s="67">
        <f t="shared" si="137"/>
        <v>28.11</v>
      </c>
      <c r="BC323" s="67">
        <f t="shared" si="137"/>
        <v>1E-4</v>
      </c>
      <c r="BD323" s="67">
        <f t="shared" si="137"/>
        <v>0</v>
      </c>
      <c r="BE323" s="27">
        <f t="shared" si="137"/>
        <v>0</v>
      </c>
      <c r="BF323" s="29">
        <f t="shared" si="137"/>
        <v>9420</v>
      </c>
      <c r="BG323" s="39">
        <f t="shared" si="137"/>
        <v>7290</v>
      </c>
      <c r="BH323" s="40">
        <f t="shared" si="137"/>
        <v>0</v>
      </c>
      <c r="BI323" s="40">
        <f t="shared" si="137"/>
        <v>0</v>
      </c>
      <c r="BJ323" s="40">
        <f t="shared" si="137"/>
        <v>2542</v>
      </c>
      <c r="BK323" s="40">
        <f t="shared" si="137"/>
        <v>0</v>
      </c>
      <c r="BL323" s="40">
        <f t="shared" si="137"/>
        <v>0</v>
      </c>
      <c r="BM323" s="27">
        <f t="shared" si="137"/>
        <v>4880</v>
      </c>
    </row>
    <row r="324" spans="1:65" outlineLevel="3">
      <c r="A324" s="187" t="s">
        <v>32</v>
      </c>
      <c r="B324" s="188"/>
      <c r="C324" s="51">
        <f t="shared" ref="C324:BM324" si="138">SUBTOTAL(5,C293:C322)</f>
        <v>426705</v>
      </c>
      <c r="D324" s="61">
        <f t="shared" si="138"/>
        <v>31.3</v>
      </c>
      <c r="E324" s="12">
        <f t="shared" si="138"/>
        <v>31</v>
      </c>
      <c r="F324" s="12">
        <f t="shared" si="138"/>
        <v>31</v>
      </c>
      <c r="G324" s="12">
        <f t="shared" si="138"/>
        <v>36</v>
      </c>
      <c r="H324" s="12">
        <f t="shared" si="138"/>
        <v>29</v>
      </c>
      <c r="I324" s="12">
        <f t="shared" si="138"/>
        <v>30</v>
      </c>
      <c r="J324" s="12">
        <f t="shared" si="138"/>
        <v>30</v>
      </c>
      <c r="K324" s="12">
        <f t="shared" si="138"/>
        <v>35</v>
      </c>
      <c r="L324" s="12">
        <f t="shared" si="138"/>
        <v>28</v>
      </c>
      <c r="M324" s="72">
        <f t="shared" si="138"/>
        <v>6.8</v>
      </c>
      <c r="N324" s="83">
        <f t="shared" si="138"/>
        <v>6.75</v>
      </c>
      <c r="O324" s="83">
        <f t="shared" si="138"/>
        <v>6.76</v>
      </c>
      <c r="P324" s="83">
        <f t="shared" si="138"/>
        <v>6.82</v>
      </c>
      <c r="Q324" s="83">
        <f t="shared" si="138"/>
        <v>6.86</v>
      </c>
      <c r="R324" s="83">
        <f t="shared" si="138"/>
        <v>6.79</v>
      </c>
      <c r="S324" s="83">
        <f t="shared" si="138"/>
        <v>6.8</v>
      </c>
      <c r="T324" s="83">
        <f t="shared" si="138"/>
        <v>0</v>
      </c>
      <c r="U324" s="83">
        <f t="shared" si="138"/>
        <v>0</v>
      </c>
      <c r="V324" s="6">
        <f t="shared" si="138"/>
        <v>120.2</v>
      </c>
      <c r="W324" s="41">
        <f t="shared" si="138"/>
        <v>54.2</v>
      </c>
      <c r="X324" s="41">
        <f t="shared" si="138"/>
        <v>88.8</v>
      </c>
      <c r="Y324" s="41">
        <f t="shared" si="138"/>
        <v>55.4</v>
      </c>
      <c r="Z324" s="41">
        <f t="shared" si="138"/>
        <v>132.30000000000001</v>
      </c>
      <c r="AA324" s="41">
        <f t="shared" si="138"/>
        <v>91.2</v>
      </c>
      <c r="AB324" s="41">
        <f t="shared" si="138"/>
        <v>93.3</v>
      </c>
      <c r="AC324" s="41">
        <f t="shared" si="138"/>
        <v>0</v>
      </c>
      <c r="AD324" s="41">
        <f t="shared" si="138"/>
        <v>0</v>
      </c>
      <c r="AE324" s="6">
        <f t="shared" si="138"/>
        <v>2951.7</v>
      </c>
      <c r="AF324" s="41">
        <f t="shared" si="138"/>
        <v>3030</v>
      </c>
      <c r="AG324" s="41">
        <f t="shared" si="138"/>
        <v>2860</v>
      </c>
      <c r="AH324" s="41">
        <f t="shared" si="138"/>
        <v>2960</v>
      </c>
      <c r="AI324" s="41">
        <f t="shared" si="138"/>
        <v>2620</v>
      </c>
      <c r="AJ324" s="41">
        <f t="shared" si="138"/>
        <v>2940</v>
      </c>
      <c r="AK324" s="41">
        <f t="shared" si="138"/>
        <v>2800</v>
      </c>
      <c r="AL324" s="41">
        <f t="shared" si="138"/>
        <v>0</v>
      </c>
      <c r="AM324" s="41">
        <f t="shared" si="138"/>
        <v>0</v>
      </c>
      <c r="AN324" s="41">
        <f t="shared" si="138"/>
        <v>22</v>
      </c>
      <c r="AO324" s="41">
        <f t="shared" si="138"/>
        <v>1120</v>
      </c>
      <c r="AP324" s="110">
        <f t="shared" si="138"/>
        <v>2.15</v>
      </c>
      <c r="AQ324" s="111">
        <f t="shared" si="138"/>
        <v>1.54</v>
      </c>
      <c r="AR324" s="112">
        <f t="shared" si="138"/>
        <v>66.523605150214593</v>
      </c>
      <c r="AS324" s="112">
        <f t="shared" si="138"/>
        <v>28.3720930232558</v>
      </c>
      <c r="AT324" s="113">
        <f t="shared" si="138"/>
        <v>1350</v>
      </c>
      <c r="AU324" s="114">
        <f t="shared" si="138"/>
        <v>1.92</v>
      </c>
      <c r="AV324" s="115">
        <f t="shared" si="138"/>
        <v>1.17</v>
      </c>
      <c r="AW324" s="112">
        <f t="shared" si="138"/>
        <v>54.978354978354979</v>
      </c>
      <c r="AX324" s="112">
        <f t="shared" si="138"/>
        <v>39.0625</v>
      </c>
      <c r="AY324" s="61">
        <f t="shared" si="138"/>
        <v>32.094117647058809</v>
      </c>
      <c r="AZ324" s="97">
        <f t="shared" si="138"/>
        <v>73.03</v>
      </c>
      <c r="BA324" s="68">
        <f t="shared" si="138"/>
        <v>57.37</v>
      </c>
      <c r="BB324" s="68">
        <f t="shared" si="138"/>
        <v>28.11</v>
      </c>
      <c r="BC324" s="68">
        <f t="shared" si="138"/>
        <v>1E-4</v>
      </c>
      <c r="BD324" s="68">
        <f t="shared" si="138"/>
        <v>0</v>
      </c>
      <c r="BE324" s="15">
        <f t="shared" si="138"/>
        <v>0</v>
      </c>
      <c r="BF324" s="6">
        <f t="shared" si="138"/>
        <v>3820</v>
      </c>
      <c r="BG324" s="41">
        <f t="shared" si="138"/>
        <v>0</v>
      </c>
      <c r="BH324" s="42">
        <f t="shared" si="138"/>
        <v>0</v>
      </c>
      <c r="BI324" s="42">
        <f t="shared" si="138"/>
        <v>0</v>
      </c>
      <c r="BJ324" s="42">
        <f t="shared" si="138"/>
        <v>0</v>
      </c>
      <c r="BK324" s="42">
        <f t="shared" si="138"/>
        <v>0</v>
      </c>
      <c r="BL324" s="42">
        <f t="shared" si="138"/>
        <v>0</v>
      </c>
      <c r="BM324" s="15">
        <f t="shared" si="138"/>
        <v>2040</v>
      </c>
    </row>
    <row r="325" spans="1:65" outlineLevel="2">
      <c r="A325" s="187" t="s">
        <v>21</v>
      </c>
      <c r="B325" s="188"/>
      <c r="C325" s="51">
        <f>IFERROR(SUBTOTAL(1,C293:C322),"")</f>
        <v>508485.06666666665</v>
      </c>
      <c r="D325" s="61">
        <f t="shared" ref="D325:BM325" si="139">IFERROR(SUBTOTAL(1,D293:D322),"")</f>
        <v>32.763333333333321</v>
      </c>
      <c r="E325" s="12">
        <f t="shared" si="139"/>
        <v>31.866666666666667</v>
      </c>
      <c r="F325" s="12">
        <f t="shared" si="139"/>
        <v>31.966666666666665</v>
      </c>
      <c r="G325" s="12">
        <f t="shared" si="139"/>
        <v>37.966666666666669</v>
      </c>
      <c r="H325" s="12">
        <f t="shared" si="139"/>
        <v>31.133333333333333</v>
      </c>
      <c r="I325" s="12">
        <f t="shared" si="139"/>
        <v>30.866666666666667</v>
      </c>
      <c r="J325" s="12">
        <f t="shared" si="139"/>
        <v>30.966666666666665</v>
      </c>
      <c r="K325" s="12">
        <f t="shared" si="139"/>
        <v>36.966666666666669</v>
      </c>
      <c r="L325" s="12">
        <f t="shared" si="139"/>
        <v>30.133333333333333</v>
      </c>
      <c r="M325" s="72">
        <f t="shared" si="139"/>
        <v>6.8999999999999995</v>
      </c>
      <c r="N325" s="83">
        <f t="shared" si="139"/>
        <v>6.88</v>
      </c>
      <c r="O325" s="83">
        <f t="shared" si="139"/>
        <v>6.8974999999999991</v>
      </c>
      <c r="P325" s="83">
        <f t="shared" si="139"/>
        <v>6.8849999999999998</v>
      </c>
      <c r="Q325" s="83">
        <f t="shared" si="139"/>
        <v>6.91</v>
      </c>
      <c r="R325" s="83">
        <f t="shared" si="139"/>
        <v>6.8824999999999994</v>
      </c>
      <c r="S325" s="83">
        <f t="shared" si="139"/>
        <v>6.9024999999999999</v>
      </c>
      <c r="T325" s="83" t="str">
        <f t="shared" si="139"/>
        <v/>
      </c>
      <c r="U325" s="83" t="str">
        <f t="shared" si="139"/>
        <v/>
      </c>
      <c r="V325" s="6">
        <f t="shared" si="139"/>
        <v>129.65</v>
      </c>
      <c r="W325" s="41">
        <f t="shared" si="139"/>
        <v>123.3</v>
      </c>
      <c r="X325" s="41">
        <f t="shared" si="139"/>
        <v>122.14999999999999</v>
      </c>
      <c r="Y325" s="41">
        <f t="shared" si="139"/>
        <v>123.25</v>
      </c>
      <c r="Z325" s="41">
        <f t="shared" si="139"/>
        <v>169.85000000000002</v>
      </c>
      <c r="AA325" s="41">
        <f t="shared" si="139"/>
        <v>129.97499999999999</v>
      </c>
      <c r="AB325" s="41">
        <f t="shared" si="139"/>
        <v>109.52500000000001</v>
      </c>
      <c r="AC325" s="41" t="str">
        <f t="shared" si="139"/>
        <v/>
      </c>
      <c r="AD325" s="41" t="str">
        <f t="shared" si="139"/>
        <v/>
      </c>
      <c r="AE325" s="6">
        <f t="shared" si="139"/>
        <v>3080.45</v>
      </c>
      <c r="AF325" s="41">
        <f t="shared" si="139"/>
        <v>3232.5</v>
      </c>
      <c r="AG325" s="41">
        <f t="shared" si="139"/>
        <v>3105</v>
      </c>
      <c r="AH325" s="41">
        <f t="shared" si="139"/>
        <v>3130</v>
      </c>
      <c r="AI325" s="41">
        <f t="shared" si="139"/>
        <v>2835</v>
      </c>
      <c r="AJ325" s="41">
        <f t="shared" si="139"/>
        <v>3180</v>
      </c>
      <c r="AK325" s="41">
        <f t="shared" si="139"/>
        <v>3000</v>
      </c>
      <c r="AL325" s="41" t="str">
        <f t="shared" si="139"/>
        <v/>
      </c>
      <c r="AM325" s="41" t="str">
        <f t="shared" si="139"/>
        <v/>
      </c>
      <c r="AN325" s="41">
        <f t="shared" si="139"/>
        <v>26.966666666666665</v>
      </c>
      <c r="AO325" s="41">
        <f t="shared" si="139"/>
        <v>1498</v>
      </c>
      <c r="AP325" s="110">
        <f t="shared" si="139"/>
        <v>2.36</v>
      </c>
      <c r="AQ325" s="111">
        <f t="shared" si="139"/>
        <v>1.6425000000000001</v>
      </c>
      <c r="AR325" s="112">
        <f t="shared" si="139"/>
        <v>69.614640977355094</v>
      </c>
      <c r="AS325" s="112">
        <f t="shared" si="139"/>
        <v>30.385359022644899</v>
      </c>
      <c r="AT325" s="113">
        <f t="shared" si="139"/>
        <v>1820.3333333333333</v>
      </c>
      <c r="AU325" s="114">
        <f t="shared" si="139"/>
        <v>2.1875</v>
      </c>
      <c r="AV325" s="115">
        <f t="shared" si="139"/>
        <v>1.25</v>
      </c>
      <c r="AW325" s="112">
        <f t="shared" si="139"/>
        <v>57.300031353263066</v>
      </c>
      <c r="AX325" s="112">
        <f t="shared" si="139"/>
        <v>42.699968646736934</v>
      </c>
      <c r="AY325" s="61">
        <f t="shared" si="139"/>
        <v>40.945129074449653</v>
      </c>
      <c r="AZ325" s="97">
        <f t="shared" si="139"/>
        <v>78.022777777777776</v>
      </c>
      <c r="BA325" s="68">
        <f t="shared" si="139"/>
        <v>57.37</v>
      </c>
      <c r="BB325" s="68">
        <f t="shared" si="139"/>
        <v>28.11</v>
      </c>
      <c r="BC325" s="68">
        <f t="shared" si="139"/>
        <v>1E-4</v>
      </c>
      <c r="BD325" s="68" t="str">
        <f t="shared" si="139"/>
        <v/>
      </c>
      <c r="BE325" s="15" t="str">
        <f>IFERROR(SUBTOTAL(1,BE293:BE322),"")</f>
        <v/>
      </c>
      <c r="BF325" s="6">
        <f t="shared" si="139"/>
        <v>5812.0333333333338</v>
      </c>
      <c r="BG325" s="41">
        <f t="shared" si="139"/>
        <v>1828</v>
      </c>
      <c r="BH325" s="42">
        <f t="shared" si="139"/>
        <v>0</v>
      </c>
      <c r="BI325" s="42" t="str">
        <f t="shared" si="139"/>
        <v/>
      </c>
      <c r="BJ325" s="42">
        <f t="shared" si="139"/>
        <v>122.63333333333334</v>
      </c>
      <c r="BK325" s="42" t="str">
        <f t="shared" si="139"/>
        <v/>
      </c>
      <c r="BL325" s="42" t="str">
        <f t="shared" si="139"/>
        <v/>
      </c>
      <c r="BM325" s="15">
        <f t="shared" si="139"/>
        <v>3861.4</v>
      </c>
    </row>
    <row r="326" spans="1:65" ht="17.25" outlineLevel="1" thickBot="1">
      <c r="A326" s="189" t="s">
        <v>52</v>
      </c>
      <c r="B326" s="190"/>
      <c r="C326" s="52">
        <f>SUBTOTAL(9,C293:C322)</f>
        <v>15254552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44940</v>
      </c>
      <c r="AP326" s="116"/>
      <c r="AQ326" s="117"/>
      <c r="AR326" s="118"/>
      <c r="AS326" s="118"/>
      <c r="AT326" s="119">
        <f>SUBTOTAL(9,AT293:AT322)</f>
        <v>54610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40">SUBTOTAL(9,BF293:BF322)</f>
        <v>174361</v>
      </c>
      <c r="BG326" s="43">
        <f t="shared" si="140"/>
        <v>54840</v>
      </c>
      <c r="BH326" s="44">
        <f t="shared" si="140"/>
        <v>0</v>
      </c>
      <c r="BI326" s="44">
        <f t="shared" si="140"/>
        <v>0</v>
      </c>
      <c r="BJ326" s="44">
        <f t="shared" si="140"/>
        <v>3679</v>
      </c>
      <c r="BK326" s="44">
        <f t="shared" si="140"/>
        <v>0</v>
      </c>
      <c r="BL326" s="44">
        <f t="shared" si="140"/>
        <v>0</v>
      </c>
      <c r="BM326" s="16">
        <f t="shared" si="140"/>
        <v>115842</v>
      </c>
    </row>
    <row r="327" spans="1:65" outlineLevel="5">
      <c r="A327" s="21">
        <f t="shared" si="136"/>
        <v>10</v>
      </c>
      <c r="B327" s="33">
        <f>B322+1</f>
        <v>45200</v>
      </c>
      <c r="C327" s="51">
        <v>416555</v>
      </c>
      <c r="D327" s="64">
        <f t="shared" ref="D327:D357" si="141">IFERROR(ROUND(AVERAGE(E327:L327),1),"")</f>
        <v>32</v>
      </c>
      <c r="E327" s="12">
        <v>32</v>
      </c>
      <c r="F327" s="12">
        <v>31</v>
      </c>
      <c r="G327" s="12">
        <v>37</v>
      </c>
      <c r="H327" s="12">
        <v>30</v>
      </c>
      <c r="I327" s="12">
        <v>31</v>
      </c>
      <c r="J327" s="12">
        <v>30</v>
      </c>
      <c r="K327" s="12">
        <v>36</v>
      </c>
      <c r="L327" s="12">
        <v>29</v>
      </c>
      <c r="M327" s="74" t="str">
        <f t="shared" ref="M327:M357" si="142">IFERROR(ROUND(AVERAGE(N327:U327),1),"")</f>
        <v/>
      </c>
      <c r="N327" s="83"/>
      <c r="O327" s="83"/>
      <c r="P327" s="83"/>
      <c r="Q327" s="83"/>
      <c r="R327" s="83"/>
      <c r="S327" s="83"/>
      <c r="T327" s="83"/>
      <c r="U327" s="83"/>
      <c r="V327" s="5" t="str">
        <f t="shared" ref="V327:V357" si="143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4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25</v>
      </c>
      <c r="AO327" s="41">
        <v>1590</v>
      </c>
      <c r="AP327" s="110"/>
      <c r="AQ327" s="111"/>
      <c r="AR327" s="126" t="str">
        <f t="shared" ref="AR327:AR357" si="145">IFERROR(AQ327/AP327*100,"")</f>
        <v/>
      </c>
      <c r="AS327" s="126" t="str">
        <f t="shared" ref="AS327:AS357" si="146">IFERROR(100-AR327,"")</f>
        <v/>
      </c>
      <c r="AT327" s="127">
        <v>1770</v>
      </c>
      <c r="AU327" s="128"/>
      <c r="AV327" s="129" t="s">
        <v>103</v>
      </c>
      <c r="AW327" s="126" t="str">
        <f t="shared" ref="AW327:AW357" si="147">IFERROR(AV327/AU327*100,"")</f>
        <v/>
      </c>
      <c r="AX327" s="126" t="str">
        <f t="shared" ref="AX327:AX357" si="148">IFERROR(100-AW327,"")</f>
        <v/>
      </c>
      <c r="AY327" s="64" t="str">
        <f t="shared" ref="AY327:AY357" si="149">IFERROR((1-((AW327*AS327)/(AX327*AR327)))*100,"")</f>
        <v/>
      </c>
      <c r="AZ327" s="97"/>
      <c r="BA327" s="68"/>
      <c r="BB327" s="68"/>
      <c r="BC327" s="68"/>
      <c r="BD327" s="68"/>
      <c r="BE327" s="15"/>
      <c r="BF327" s="5">
        <f t="shared" ref="BF327:BF357" si="150">IF(SUM(BG327:BM327)=0,"",SUM(BG327:BM327))</f>
        <v>9310</v>
      </c>
      <c r="BG327" s="41">
        <v>7310</v>
      </c>
      <c r="BH327" s="42">
        <v>0</v>
      </c>
      <c r="BI327" s="42"/>
      <c r="BJ327" s="42">
        <v>0</v>
      </c>
      <c r="BK327" s="42"/>
      <c r="BL327" s="42"/>
      <c r="BM327" s="15">
        <v>2000</v>
      </c>
    </row>
    <row r="328" spans="1:65" outlineLevel="5">
      <c r="A328" s="22">
        <f t="shared" si="136"/>
        <v>10</v>
      </c>
      <c r="B328" s="9">
        <f t="shared" si="121"/>
        <v>45201</v>
      </c>
      <c r="C328" s="51">
        <v>392522</v>
      </c>
      <c r="D328" s="64">
        <f t="shared" si="141"/>
        <v>32.299999999999997</v>
      </c>
      <c r="E328" s="12">
        <v>33</v>
      </c>
      <c r="F328" s="12">
        <v>31</v>
      </c>
      <c r="G328" s="12">
        <v>37</v>
      </c>
      <c r="H328" s="12">
        <v>30</v>
      </c>
      <c r="I328" s="12">
        <v>32</v>
      </c>
      <c r="J328" s="12">
        <v>30</v>
      </c>
      <c r="K328" s="12">
        <v>36</v>
      </c>
      <c r="L328" s="12">
        <v>29</v>
      </c>
      <c r="M328" s="74" t="str">
        <f t="shared" si="142"/>
        <v/>
      </c>
      <c r="N328" s="83"/>
      <c r="O328" s="83"/>
      <c r="P328" s="83"/>
      <c r="Q328" s="83"/>
      <c r="R328" s="83"/>
      <c r="S328" s="83"/>
      <c r="T328" s="83"/>
      <c r="U328" s="83"/>
      <c r="V328" s="5" t="str">
        <f t="shared" si="143"/>
        <v/>
      </c>
      <c r="W328" s="41"/>
      <c r="X328" s="41"/>
      <c r="Y328" s="41"/>
      <c r="Z328" s="41"/>
      <c r="AA328" s="41"/>
      <c r="AB328" s="41"/>
      <c r="AC328" s="41"/>
      <c r="AD328" s="41"/>
      <c r="AE328" s="5" t="str">
        <f t="shared" si="144"/>
        <v/>
      </c>
      <c r="AF328" s="41"/>
      <c r="AG328" s="41"/>
      <c r="AH328" s="41"/>
      <c r="AI328" s="41"/>
      <c r="AJ328" s="41"/>
      <c r="AK328" s="41"/>
      <c r="AL328" s="41"/>
      <c r="AM328" s="41"/>
      <c r="AN328" s="41">
        <v>24</v>
      </c>
      <c r="AO328" s="41">
        <v>1680</v>
      </c>
      <c r="AP328" s="110"/>
      <c r="AQ328" s="111"/>
      <c r="AR328" s="126" t="str">
        <f t="shared" si="145"/>
        <v/>
      </c>
      <c r="AS328" s="126" t="str">
        <f t="shared" si="146"/>
        <v/>
      </c>
      <c r="AT328" s="127">
        <v>1730</v>
      </c>
      <c r="AU328" s="128"/>
      <c r="AV328" s="129" t="s">
        <v>103</v>
      </c>
      <c r="AW328" s="126" t="str">
        <f t="shared" si="147"/>
        <v/>
      </c>
      <c r="AX328" s="126" t="str">
        <f t="shared" si="148"/>
        <v/>
      </c>
      <c r="AY328" s="64" t="str">
        <f t="shared" si="149"/>
        <v/>
      </c>
      <c r="AZ328" s="97"/>
      <c r="BA328" s="68"/>
      <c r="BB328" s="68"/>
      <c r="BC328" s="68"/>
      <c r="BD328" s="68"/>
      <c r="BE328" s="15"/>
      <c r="BF328" s="5">
        <f t="shared" si="150"/>
        <v>8300</v>
      </c>
      <c r="BG328" s="41">
        <v>6970</v>
      </c>
      <c r="BH328" s="42">
        <v>0</v>
      </c>
      <c r="BI328" s="42"/>
      <c r="BJ328" s="42">
        <v>0</v>
      </c>
      <c r="BK328" s="42"/>
      <c r="BL328" s="42"/>
      <c r="BM328" s="15">
        <v>1330</v>
      </c>
    </row>
    <row r="329" spans="1:65" outlineLevel="5">
      <c r="A329" s="22">
        <f t="shared" si="136"/>
        <v>10</v>
      </c>
      <c r="B329" s="9">
        <f t="shared" si="121"/>
        <v>45202</v>
      </c>
      <c r="C329" s="51">
        <v>383251</v>
      </c>
      <c r="D329" s="64">
        <f t="shared" si="141"/>
        <v>32.299999999999997</v>
      </c>
      <c r="E329" s="12">
        <v>33</v>
      </c>
      <c r="F329" s="12">
        <v>31</v>
      </c>
      <c r="G329" s="12">
        <v>37</v>
      </c>
      <c r="H329" s="12">
        <v>30</v>
      </c>
      <c r="I329" s="12">
        <v>32</v>
      </c>
      <c r="J329" s="12">
        <v>30</v>
      </c>
      <c r="K329" s="12">
        <v>36</v>
      </c>
      <c r="L329" s="12">
        <v>29</v>
      </c>
      <c r="M329" s="74" t="str">
        <f t="shared" si="142"/>
        <v/>
      </c>
      <c r="N329" s="83"/>
      <c r="O329" s="83"/>
      <c r="P329" s="83"/>
      <c r="Q329" s="83"/>
      <c r="R329" s="83"/>
      <c r="S329" s="83"/>
      <c r="T329" s="83"/>
      <c r="U329" s="83"/>
      <c r="V329" s="5" t="str">
        <f t="shared" si="143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4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24</v>
      </c>
      <c r="AO329" s="41">
        <v>1670</v>
      </c>
      <c r="AP329" s="110"/>
      <c r="AQ329" s="111"/>
      <c r="AR329" s="126" t="str">
        <f t="shared" si="145"/>
        <v/>
      </c>
      <c r="AS329" s="126" t="str">
        <f t="shared" si="146"/>
        <v/>
      </c>
      <c r="AT329" s="127">
        <v>1760</v>
      </c>
      <c r="AU329" s="128"/>
      <c r="AV329" s="129" t="s">
        <v>103</v>
      </c>
      <c r="AW329" s="126" t="str">
        <f t="shared" si="147"/>
        <v/>
      </c>
      <c r="AX329" s="126" t="str">
        <f t="shared" si="148"/>
        <v/>
      </c>
      <c r="AY329" s="64" t="str">
        <f t="shared" si="149"/>
        <v/>
      </c>
      <c r="AZ329" s="97"/>
      <c r="BA329" s="68"/>
      <c r="BB329" s="68"/>
      <c r="BC329" s="68"/>
      <c r="BD329" s="68"/>
      <c r="BE329" s="15"/>
      <c r="BF329" s="5">
        <f t="shared" si="150"/>
        <v>8090</v>
      </c>
      <c r="BG329" s="41">
        <v>7270</v>
      </c>
      <c r="BH329" s="42">
        <v>0</v>
      </c>
      <c r="BI329" s="42"/>
      <c r="BJ329" s="42">
        <v>0</v>
      </c>
      <c r="BK329" s="42"/>
      <c r="BL329" s="42"/>
      <c r="BM329" s="15">
        <v>820</v>
      </c>
    </row>
    <row r="330" spans="1:65" outlineLevel="5">
      <c r="A330" s="22">
        <f t="shared" si="136"/>
        <v>10</v>
      </c>
      <c r="B330" s="9">
        <f t="shared" si="121"/>
        <v>45203</v>
      </c>
      <c r="C330" s="51">
        <v>410662</v>
      </c>
      <c r="D330" s="64">
        <f t="shared" si="141"/>
        <v>33</v>
      </c>
      <c r="E330" s="12">
        <v>34</v>
      </c>
      <c r="F330" s="12">
        <v>32</v>
      </c>
      <c r="G330" s="12">
        <v>37</v>
      </c>
      <c r="H330" s="12">
        <v>31</v>
      </c>
      <c r="I330" s="12">
        <v>33</v>
      </c>
      <c r="J330" s="12">
        <v>31</v>
      </c>
      <c r="K330" s="12">
        <v>36</v>
      </c>
      <c r="L330" s="12">
        <v>30</v>
      </c>
      <c r="M330" s="74" t="str">
        <f t="shared" si="142"/>
        <v/>
      </c>
      <c r="N330" s="83"/>
      <c r="O330" s="83"/>
      <c r="P330" s="83"/>
      <c r="Q330" s="83"/>
      <c r="R330" s="83"/>
      <c r="S330" s="83"/>
      <c r="T330" s="83"/>
      <c r="U330" s="83"/>
      <c r="V330" s="5" t="str">
        <f t="shared" si="143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4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24</v>
      </c>
      <c r="AO330" s="41">
        <v>1680</v>
      </c>
      <c r="AP330" s="110"/>
      <c r="AQ330" s="111"/>
      <c r="AR330" s="126" t="str">
        <f t="shared" si="145"/>
        <v/>
      </c>
      <c r="AS330" s="126" t="str">
        <f t="shared" si="146"/>
        <v/>
      </c>
      <c r="AT330" s="127">
        <v>1820</v>
      </c>
      <c r="AU330" s="128"/>
      <c r="AV330" s="129" t="s">
        <v>103</v>
      </c>
      <c r="AW330" s="126" t="str">
        <f t="shared" si="147"/>
        <v/>
      </c>
      <c r="AX330" s="126" t="str">
        <f t="shared" si="148"/>
        <v/>
      </c>
      <c r="AY330" s="64" t="str">
        <f t="shared" si="149"/>
        <v/>
      </c>
      <c r="AZ330" s="97">
        <v>79.040000000000006</v>
      </c>
      <c r="BA330" s="68"/>
      <c r="BB330" s="68"/>
      <c r="BC330" s="68"/>
      <c r="BD330" s="68"/>
      <c r="BE330" s="15"/>
      <c r="BF330" s="5">
        <f t="shared" si="150"/>
        <v>10900</v>
      </c>
      <c r="BG330" s="41">
        <v>9980</v>
      </c>
      <c r="BH330" s="42">
        <v>0</v>
      </c>
      <c r="BI330" s="42"/>
      <c r="BJ330" s="42">
        <v>0</v>
      </c>
      <c r="BK330" s="42"/>
      <c r="BL330" s="42"/>
      <c r="BM330" s="15">
        <v>920</v>
      </c>
    </row>
    <row r="331" spans="1:65" outlineLevel="5">
      <c r="A331" s="22">
        <f t="shared" si="136"/>
        <v>10</v>
      </c>
      <c r="B331" s="9">
        <f t="shared" si="121"/>
        <v>45204</v>
      </c>
      <c r="C331" s="51">
        <v>416965</v>
      </c>
      <c r="D331" s="64">
        <f t="shared" si="141"/>
        <v>32.5</v>
      </c>
      <c r="E331" s="12">
        <v>33</v>
      </c>
      <c r="F331" s="12">
        <v>32</v>
      </c>
      <c r="G331" s="12">
        <v>37</v>
      </c>
      <c r="H331" s="12">
        <v>30</v>
      </c>
      <c r="I331" s="12">
        <v>32</v>
      </c>
      <c r="J331" s="12">
        <v>31</v>
      </c>
      <c r="K331" s="12">
        <v>36</v>
      </c>
      <c r="L331" s="12">
        <v>29</v>
      </c>
      <c r="M331" s="74">
        <f t="shared" si="142"/>
        <v>6.9</v>
      </c>
      <c r="N331" s="83">
        <v>6.89</v>
      </c>
      <c r="O331" s="83">
        <v>6.88</v>
      </c>
      <c r="P331" s="83">
        <v>6.92</v>
      </c>
      <c r="Q331" s="83">
        <v>6.93</v>
      </c>
      <c r="R331" s="83">
        <v>6.99</v>
      </c>
      <c r="S331" s="83">
        <v>6.95</v>
      </c>
      <c r="T331" s="83"/>
      <c r="U331" s="83"/>
      <c r="V331" s="5">
        <f t="shared" si="143"/>
        <v>136.6</v>
      </c>
      <c r="W331" s="41">
        <v>136.9</v>
      </c>
      <c r="X331" s="41">
        <v>109.9</v>
      </c>
      <c r="Y331" s="41">
        <v>129.6</v>
      </c>
      <c r="Z331" s="41">
        <v>142.30000000000001</v>
      </c>
      <c r="AA331" s="41">
        <v>94.9</v>
      </c>
      <c r="AB331" s="41">
        <v>206.1</v>
      </c>
      <c r="AC331" s="41"/>
      <c r="AD331" s="41"/>
      <c r="AE331" s="5">
        <f t="shared" si="144"/>
        <v>2993.3</v>
      </c>
      <c r="AF331" s="41">
        <v>2950</v>
      </c>
      <c r="AG331" s="41">
        <v>2960</v>
      </c>
      <c r="AH331" s="41">
        <v>3050</v>
      </c>
      <c r="AI331" s="41">
        <v>2840</v>
      </c>
      <c r="AJ331" s="41">
        <v>3110</v>
      </c>
      <c r="AK331" s="41">
        <v>3050</v>
      </c>
      <c r="AL331" s="41"/>
      <c r="AM331" s="41"/>
      <c r="AN331" s="41">
        <v>23</v>
      </c>
      <c r="AO331" s="41">
        <v>1710</v>
      </c>
      <c r="AP331" s="110">
        <v>2.4</v>
      </c>
      <c r="AQ331" s="111">
        <v>1.57</v>
      </c>
      <c r="AR331" s="126">
        <f t="shared" si="145"/>
        <v>65.416666666666671</v>
      </c>
      <c r="AS331" s="126">
        <f t="shared" si="146"/>
        <v>34.583333333333329</v>
      </c>
      <c r="AT331" s="127">
        <v>1800</v>
      </c>
      <c r="AU331" s="128">
        <v>2.33</v>
      </c>
      <c r="AV331" s="129">
        <v>1.25</v>
      </c>
      <c r="AW331" s="126">
        <f t="shared" si="147"/>
        <v>53.648068669527895</v>
      </c>
      <c r="AX331" s="126">
        <f t="shared" si="148"/>
        <v>46.351931330472105</v>
      </c>
      <c r="AY331" s="64">
        <f t="shared" si="149"/>
        <v>38.812219863175287</v>
      </c>
      <c r="AZ331" s="97">
        <v>76.849999999999994</v>
      </c>
      <c r="BA331" s="68"/>
      <c r="BB331" s="68"/>
      <c r="BC331" s="68"/>
      <c r="BD331" s="68"/>
      <c r="BE331" s="15"/>
      <c r="BF331" s="5">
        <f t="shared" si="150"/>
        <v>2740</v>
      </c>
      <c r="BG331" s="41">
        <v>510</v>
      </c>
      <c r="BH331" s="42">
        <v>0</v>
      </c>
      <c r="BI331" s="42"/>
      <c r="BJ331" s="42">
        <v>0</v>
      </c>
      <c r="BK331" s="42"/>
      <c r="BL331" s="42"/>
      <c r="BM331" s="15">
        <v>2230</v>
      </c>
    </row>
    <row r="332" spans="1:65" outlineLevel="5">
      <c r="A332" s="22">
        <f t="shared" si="136"/>
        <v>10</v>
      </c>
      <c r="B332" s="9">
        <f t="shared" si="121"/>
        <v>45205</v>
      </c>
      <c r="C332" s="51">
        <v>418035</v>
      </c>
      <c r="D332" s="64">
        <f t="shared" si="141"/>
        <v>32.5</v>
      </c>
      <c r="E332" s="12">
        <v>33</v>
      </c>
      <c r="F332" s="12">
        <v>32</v>
      </c>
      <c r="G332" s="12">
        <v>37</v>
      </c>
      <c r="H332" s="12">
        <v>30</v>
      </c>
      <c r="I332" s="12">
        <v>32</v>
      </c>
      <c r="J332" s="12">
        <v>31</v>
      </c>
      <c r="K332" s="12">
        <v>36</v>
      </c>
      <c r="L332" s="12">
        <v>29</v>
      </c>
      <c r="M332" s="74" t="str">
        <f t="shared" si="142"/>
        <v/>
      </c>
      <c r="N332" s="83"/>
      <c r="O332" s="83"/>
      <c r="P332" s="83"/>
      <c r="Q332" s="83"/>
      <c r="R332" s="83"/>
      <c r="S332" s="83"/>
      <c r="T332" s="83"/>
      <c r="U332" s="83"/>
      <c r="V332" s="5" t="str">
        <f t="shared" si="143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4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26</v>
      </c>
      <c r="AO332" s="41">
        <v>1530</v>
      </c>
      <c r="AP332" s="110"/>
      <c r="AQ332" s="111"/>
      <c r="AR332" s="126" t="str">
        <f t="shared" si="145"/>
        <v/>
      </c>
      <c r="AS332" s="126" t="str">
        <f t="shared" si="146"/>
        <v/>
      </c>
      <c r="AT332" s="127">
        <v>1710</v>
      </c>
      <c r="AU332" s="128"/>
      <c r="AV332" s="129" t="s">
        <v>103</v>
      </c>
      <c r="AW332" s="126" t="str">
        <f t="shared" si="147"/>
        <v/>
      </c>
      <c r="AX332" s="126" t="str">
        <f t="shared" si="148"/>
        <v/>
      </c>
      <c r="AY332" s="64" t="str">
        <f t="shared" si="149"/>
        <v/>
      </c>
      <c r="AZ332" s="97">
        <v>80.78</v>
      </c>
      <c r="BA332" s="68"/>
      <c r="BB332" s="68"/>
      <c r="BC332" s="68"/>
      <c r="BD332" s="68"/>
      <c r="BE332" s="15"/>
      <c r="BF332" s="5">
        <f t="shared" si="150"/>
        <v>6150</v>
      </c>
      <c r="BG332" s="41">
        <v>6150</v>
      </c>
      <c r="BH332" s="42">
        <v>0</v>
      </c>
      <c r="BI332" s="42"/>
      <c r="BJ332" s="42">
        <v>0</v>
      </c>
      <c r="BK332" s="42"/>
      <c r="BL332" s="42"/>
      <c r="BM332" s="15">
        <v>0</v>
      </c>
    </row>
    <row r="333" spans="1:65" outlineLevel="5">
      <c r="A333" s="22">
        <f t="shared" si="136"/>
        <v>10</v>
      </c>
      <c r="B333" s="9">
        <f t="shared" si="121"/>
        <v>45206</v>
      </c>
      <c r="C333" s="51">
        <v>391321</v>
      </c>
      <c r="D333" s="64">
        <f t="shared" si="141"/>
        <v>32.5</v>
      </c>
      <c r="E333" s="12">
        <v>33</v>
      </c>
      <c r="F333" s="12">
        <v>32</v>
      </c>
      <c r="G333" s="12">
        <v>37</v>
      </c>
      <c r="H333" s="12">
        <v>30</v>
      </c>
      <c r="I333" s="12">
        <v>32</v>
      </c>
      <c r="J333" s="12">
        <v>31</v>
      </c>
      <c r="K333" s="12">
        <v>36</v>
      </c>
      <c r="L333" s="12">
        <v>29</v>
      </c>
      <c r="M333" s="74" t="str">
        <f t="shared" si="142"/>
        <v/>
      </c>
      <c r="N333" s="83"/>
      <c r="O333" s="83"/>
      <c r="P333" s="83"/>
      <c r="Q333" s="83"/>
      <c r="R333" s="83"/>
      <c r="S333" s="83"/>
      <c r="T333" s="83"/>
      <c r="U333" s="83"/>
      <c r="V333" s="5" t="str">
        <f t="shared" si="143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4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24</v>
      </c>
      <c r="AO333" s="41">
        <v>1690</v>
      </c>
      <c r="AP333" s="110"/>
      <c r="AQ333" s="111"/>
      <c r="AR333" s="126" t="str">
        <f t="shared" si="145"/>
        <v/>
      </c>
      <c r="AS333" s="126" t="str">
        <f t="shared" si="146"/>
        <v/>
      </c>
      <c r="AT333" s="127">
        <v>1770</v>
      </c>
      <c r="AU333" s="128"/>
      <c r="AV333" s="129" t="s">
        <v>103</v>
      </c>
      <c r="AW333" s="126" t="str">
        <f t="shared" si="147"/>
        <v/>
      </c>
      <c r="AX333" s="126" t="str">
        <f t="shared" si="148"/>
        <v/>
      </c>
      <c r="AY333" s="64" t="str">
        <f t="shared" si="149"/>
        <v/>
      </c>
      <c r="AZ333" s="97"/>
      <c r="BA333" s="68"/>
      <c r="BB333" s="68"/>
      <c r="BC333" s="68"/>
      <c r="BD333" s="68"/>
      <c r="BE333" s="15"/>
      <c r="BF333" s="5">
        <f t="shared" si="150"/>
        <v>2660</v>
      </c>
      <c r="BG333" s="41">
        <v>2660</v>
      </c>
      <c r="BH333" s="42">
        <v>0</v>
      </c>
      <c r="BI333" s="42"/>
      <c r="BJ333" s="42">
        <v>0</v>
      </c>
      <c r="BK333" s="42"/>
      <c r="BL333" s="42"/>
      <c r="BM333" s="15">
        <v>0</v>
      </c>
    </row>
    <row r="334" spans="1:65" outlineLevel="5">
      <c r="A334" s="22">
        <f t="shared" si="136"/>
        <v>10</v>
      </c>
      <c r="B334" s="9">
        <f t="shared" si="121"/>
        <v>45207</v>
      </c>
      <c r="C334" s="51">
        <v>371651</v>
      </c>
      <c r="D334" s="64">
        <f t="shared" si="141"/>
        <v>32</v>
      </c>
      <c r="E334" s="12">
        <v>32</v>
      </c>
      <c r="F334" s="12">
        <v>32</v>
      </c>
      <c r="G334" s="12">
        <v>36</v>
      </c>
      <c r="H334" s="12">
        <v>30</v>
      </c>
      <c r="I334" s="12">
        <v>31</v>
      </c>
      <c r="J334" s="12">
        <v>31</v>
      </c>
      <c r="K334" s="12">
        <v>35</v>
      </c>
      <c r="L334" s="12">
        <v>29</v>
      </c>
      <c r="M334" s="74" t="str">
        <f t="shared" si="142"/>
        <v/>
      </c>
      <c r="N334" s="83"/>
      <c r="O334" s="83"/>
      <c r="P334" s="83"/>
      <c r="Q334" s="83"/>
      <c r="R334" s="83"/>
      <c r="S334" s="83"/>
      <c r="T334" s="83"/>
      <c r="U334" s="83"/>
      <c r="V334" s="5" t="str">
        <f t="shared" si="143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4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26</v>
      </c>
      <c r="AO334" s="41">
        <v>1530</v>
      </c>
      <c r="AP334" s="110"/>
      <c r="AQ334" s="111"/>
      <c r="AR334" s="126" t="str">
        <f t="shared" si="145"/>
        <v/>
      </c>
      <c r="AS334" s="126" t="str">
        <f t="shared" si="146"/>
        <v/>
      </c>
      <c r="AT334" s="127">
        <v>1750</v>
      </c>
      <c r="AU334" s="128"/>
      <c r="AV334" s="129" t="s">
        <v>103</v>
      </c>
      <c r="AW334" s="126" t="str">
        <f t="shared" si="147"/>
        <v/>
      </c>
      <c r="AX334" s="126" t="str">
        <f t="shared" si="148"/>
        <v/>
      </c>
      <c r="AY334" s="64" t="str">
        <f t="shared" si="149"/>
        <v/>
      </c>
      <c r="AZ334" s="97"/>
      <c r="BA334" s="68"/>
      <c r="BB334" s="68"/>
      <c r="BC334" s="68"/>
      <c r="BD334" s="68"/>
      <c r="BE334" s="15"/>
      <c r="BF334" s="5">
        <f t="shared" si="150"/>
        <v>5640</v>
      </c>
      <c r="BG334" s="41">
        <v>5640</v>
      </c>
      <c r="BH334" s="42">
        <v>0</v>
      </c>
      <c r="BI334" s="42"/>
      <c r="BJ334" s="42">
        <v>0</v>
      </c>
      <c r="BK334" s="42"/>
      <c r="BL334" s="42"/>
      <c r="BM334" s="15">
        <v>0</v>
      </c>
    </row>
    <row r="335" spans="1:65" outlineLevel="5">
      <c r="A335" s="22">
        <f t="shared" si="136"/>
        <v>10</v>
      </c>
      <c r="B335" s="9">
        <f t="shared" si="121"/>
        <v>45208</v>
      </c>
      <c r="C335" s="51">
        <v>364941</v>
      </c>
      <c r="D335" s="64">
        <f t="shared" si="141"/>
        <v>32.799999999999997</v>
      </c>
      <c r="E335" s="12">
        <v>34</v>
      </c>
      <c r="F335" s="12">
        <v>32</v>
      </c>
      <c r="G335" s="12">
        <v>37</v>
      </c>
      <c r="H335" s="12">
        <v>30</v>
      </c>
      <c r="I335" s="12">
        <v>33</v>
      </c>
      <c r="J335" s="12">
        <v>31</v>
      </c>
      <c r="K335" s="12">
        <v>36</v>
      </c>
      <c r="L335" s="12">
        <v>29</v>
      </c>
      <c r="M335" s="74" t="str">
        <f t="shared" si="142"/>
        <v/>
      </c>
      <c r="N335" s="83"/>
      <c r="O335" s="83"/>
      <c r="P335" s="83"/>
      <c r="Q335" s="83"/>
      <c r="R335" s="83"/>
      <c r="S335" s="83"/>
      <c r="T335" s="83"/>
      <c r="U335" s="83"/>
      <c r="V335" s="5" t="str">
        <f t="shared" si="143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4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26</v>
      </c>
      <c r="AO335" s="41">
        <v>1560</v>
      </c>
      <c r="AP335" s="110"/>
      <c r="AQ335" s="111"/>
      <c r="AR335" s="126" t="str">
        <f t="shared" si="145"/>
        <v/>
      </c>
      <c r="AS335" s="126" t="str">
        <f t="shared" si="146"/>
        <v/>
      </c>
      <c r="AT335" s="127">
        <v>1800</v>
      </c>
      <c r="AU335" s="128"/>
      <c r="AV335" s="129" t="s">
        <v>103</v>
      </c>
      <c r="AW335" s="126" t="str">
        <f t="shared" si="147"/>
        <v/>
      </c>
      <c r="AX335" s="126" t="str">
        <f t="shared" si="148"/>
        <v/>
      </c>
      <c r="AY335" s="64" t="str">
        <f t="shared" si="149"/>
        <v/>
      </c>
      <c r="AZ335" s="97"/>
      <c r="BA335" s="68"/>
      <c r="BB335" s="68"/>
      <c r="BC335" s="68"/>
      <c r="BD335" s="68"/>
      <c r="BE335" s="15"/>
      <c r="BF335" s="5">
        <f t="shared" si="150"/>
        <v>11300</v>
      </c>
      <c r="BG335" s="41">
        <v>11300</v>
      </c>
      <c r="BH335" s="42">
        <v>0</v>
      </c>
      <c r="BI335" s="42"/>
      <c r="BJ335" s="42">
        <v>0</v>
      </c>
      <c r="BK335" s="42"/>
      <c r="BL335" s="42"/>
      <c r="BM335" s="15">
        <v>0</v>
      </c>
    </row>
    <row r="336" spans="1:65" outlineLevel="5">
      <c r="A336" s="22">
        <f t="shared" si="136"/>
        <v>10</v>
      </c>
      <c r="B336" s="9">
        <f t="shared" si="121"/>
        <v>45209</v>
      </c>
      <c r="C336" s="51">
        <v>382995</v>
      </c>
      <c r="D336" s="64">
        <f t="shared" si="141"/>
        <v>33</v>
      </c>
      <c r="E336" s="12">
        <v>34</v>
      </c>
      <c r="F336" s="12">
        <v>32</v>
      </c>
      <c r="G336" s="12">
        <v>37</v>
      </c>
      <c r="H336" s="12">
        <v>31</v>
      </c>
      <c r="I336" s="12">
        <v>33</v>
      </c>
      <c r="J336" s="12">
        <v>31</v>
      </c>
      <c r="K336" s="12">
        <v>36</v>
      </c>
      <c r="L336" s="12">
        <v>30</v>
      </c>
      <c r="M336" s="74" t="str">
        <f t="shared" si="142"/>
        <v/>
      </c>
      <c r="N336" s="83"/>
      <c r="O336" s="83"/>
      <c r="P336" s="83"/>
      <c r="Q336" s="83"/>
      <c r="R336" s="83"/>
      <c r="S336" s="83"/>
      <c r="T336" s="83"/>
      <c r="U336" s="83"/>
      <c r="V336" s="5" t="str">
        <f t="shared" si="143"/>
        <v/>
      </c>
      <c r="W336" s="41"/>
      <c r="X336" s="41"/>
      <c r="Y336" s="41"/>
      <c r="Z336" s="41"/>
      <c r="AA336" s="41"/>
      <c r="AB336" s="41"/>
      <c r="AC336" s="41"/>
      <c r="AD336" s="41"/>
      <c r="AE336" s="5" t="str">
        <f t="shared" si="144"/>
        <v/>
      </c>
      <c r="AF336" s="41"/>
      <c r="AG336" s="41"/>
      <c r="AH336" s="41"/>
      <c r="AI336" s="41"/>
      <c r="AJ336" s="41"/>
      <c r="AK336" s="41"/>
      <c r="AL336" s="41"/>
      <c r="AM336" s="41"/>
      <c r="AN336" s="41">
        <v>20</v>
      </c>
      <c r="AO336" s="41">
        <v>1950</v>
      </c>
      <c r="AP336" s="110"/>
      <c r="AQ336" s="111"/>
      <c r="AR336" s="126" t="str">
        <f t="shared" si="145"/>
        <v/>
      </c>
      <c r="AS336" s="126" t="str">
        <f t="shared" si="146"/>
        <v/>
      </c>
      <c r="AT336" s="127">
        <v>2150</v>
      </c>
      <c r="AU336" s="128"/>
      <c r="AV336" s="129" t="s">
        <v>103</v>
      </c>
      <c r="AW336" s="126" t="str">
        <f t="shared" si="147"/>
        <v/>
      </c>
      <c r="AX336" s="126" t="str">
        <f t="shared" si="148"/>
        <v/>
      </c>
      <c r="AY336" s="64" t="str">
        <f t="shared" si="149"/>
        <v/>
      </c>
      <c r="AZ336" s="97">
        <v>76.58</v>
      </c>
      <c r="BA336" s="68"/>
      <c r="BB336" s="68"/>
      <c r="BC336" s="68"/>
      <c r="BD336" s="68"/>
      <c r="BE336" s="15"/>
      <c r="BF336" s="5">
        <f t="shared" si="150"/>
        <v>8770</v>
      </c>
      <c r="BG336" s="41">
        <v>8770</v>
      </c>
      <c r="BH336" s="42">
        <v>0</v>
      </c>
      <c r="BI336" s="42"/>
      <c r="BJ336" s="42">
        <v>0</v>
      </c>
      <c r="BK336" s="42"/>
      <c r="BL336" s="42"/>
      <c r="BM336" s="15">
        <v>0</v>
      </c>
    </row>
    <row r="337" spans="1:65" outlineLevel="5">
      <c r="A337" s="22">
        <f t="shared" si="136"/>
        <v>10</v>
      </c>
      <c r="B337" s="9">
        <f t="shared" si="121"/>
        <v>45210</v>
      </c>
      <c r="C337" s="51">
        <v>379859</v>
      </c>
      <c r="D337" s="64">
        <f t="shared" si="141"/>
        <v>33.299999999999997</v>
      </c>
      <c r="E337" s="12">
        <v>35</v>
      </c>
      <c r="F337" s="12">
        <v>32</v>
      </c>
      <c r="G337" s="12">
        <v>37</v>
      </c>
      <c r="H337" s="12">
        <v>31</v>
      </c>
      <c r="I337" s="12">
        <v>34</v>
      </c>
      <c r="J337" s="12">
        <v>31</v>
      </c>
      <c r="K337" s="12">
        <v>36</v>
      </c>
      <c r="L337" s="12">
        <v>30</v>
      </c>
      <c r="M337" s="74" t="str">
        <f t="shared" si="142"/>
        <v/>
      </c>
      <c r="N337" s="83"/>
      <c r="O337" s="83"/>
      <c r="P337" s="83"/>
      <c r="Q337" s="83"/>
      <c r="R337" s="83"/>
      <c r="S337" s="83"/>
      <c r="T337" s="83"/>
      <c r="U337" s="83"/>
      <c r="V337" s="5" t="str">
        <f t="shared" si="143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4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26</v>
      </c>
      <c r="AO337" s="41">
        <v>1560</v>
      </c>
      <c r="AP337" s="110"/>
      <c r="AQ337" s="111"/>
      <c r="AR337" s="126" t="str">
        <f t="shared" si="145"/>
        <v/>
      </c>
      <c r="AS337" s="126" t="str">
        <f t="shared" si="146"/>
        <v/>
      </c>
      <c r="AT337" s="127">
        <v>1610</v>
      </c>
      <c r="AU337" s="128"/>
      <c r="AV337" s="129" t="s">
        <v>103</v>
      </c>
      <c r="AW337" s="126" t="str">
        <f t="shared" si="147"/>
        <v/>
      </c>
      <c r="AX337" s="126" t="str">
        <f t="shared" si="148"/>
        <v/>
      </c>
      <c r="AY337" s="64" t="str">
        <f t="shared" si="149"/>
        <v/>
      </c>
      <c r="AZ337" s="97"/>
      <c r="BA337" s="68"/>
      <c r="BB337" s="68"/>
      <c r="BC337" s="68"/>
      <c r="BD337" s="68"/>
      <c r="BE337" s="15"/>
      <c r="BF337" s="5">
        <f t="shared" si="150"/>
        <v>12880</v>
      </c>
      <c r="BG337" s="41">
        <v>12880</v>
      </c>
      <c r="BH337" s="42">
        <v>0</v>
      </c>
      <c r="BI337" s="42"/>
      <c r="BJ337" s="42">
        <v>0</v>
      </c>
      <c r="BK337" s="42"/>
      <c r="BL337" s="42"/>
      <c r="BM337" s="15">
        <v>0</v>
      </c>
    </row>
    <row r="338" spans="1:65" outlineLevel="5">
      <c r="A338" s="22">
        <f t="shared" si="136"/>
        <v>10</v>
      </c>
      <c r="B338" s="9">
        <f t="shared" si="121"/>
        <v>45211</v>
      </c>
      <c r="C338" s="51">
        <v>383186</v>
      </c>
      <c r="D338" s="64">
        <f t="shared" si="141"/>
        <v>33.799999999999997</v>
      </c>
      <c r="E338" s="12">
        <v>36</v>
      </c>
      <c r="F338" s="12">
        <v>32</v>
      </c>
      <c r="G338" s="12">
        <v>37</v>
      </c>
      <c r="H338" s="12">
        <v>32</v>
      </c>
      <c r="I338" s="12">
        <v>35</v>
      </c>
      <c r="J338" s="12">
        <v>31</v>
      </c>
      <c r="K338" s="12">
        <v>36</v>
      </c>
      <c r="L338" s="12">
        <v>31</v>
      </c>
      <c r="M338" s="74">
        <f t="shared" si="142"/>
        <v>6.9</v>
      </c>
      <c r="N338" s="83">
        <v>7.09</v>
      </c>
      <c r="O338" s="83">
        <v>6.94</v>
      </c>
      <c r="P338" s="83">
        <v>6.95</v>
      </c>
      <c r="Q338" s="83">
        <v>6.92</v>
      </c>
      <c r="R338" s="83">
        <v>6.92</v>
      </c>
      <c r="S338" s="83">
        <v>6.86</v>
      </c>
      <c r="T338" s="83"/>
      <c r="U338" s="83"/>
      <c r="V338" s="5">
        <f t="shared" si="143"/>
        <v>124.5</v>
      </c>
      <c r="W338" s="41">
        <v>180.9</v>
      </c>
      <c r="X338" s="41">
        <v>111.4</v>
      </c>
      <c r="Y338" s="41">
        <v>150.9</v>
      </c>
      <c r="Z338" s="41">
        <v>101.5</v>
      </c>
      <c r="AA338" s="41">
        <v>87.5</v>
      </c>
      <c r="AB338" s="41">
        <v>114.9</v>
      </c>
      <c r="AC338" s="41"/>
      <c r="AD338" s="41"/>
      <c r="AE338" s="5">
        <f t="shared" si="144"/>
        <v>2988.3</v>
      </c>
      <c r="AF338" s="41">
        <v>3660</v>
      </c>
      <c r="AG338" s="41">
        <v>2980</v>
      </c>
      <c r="AH338" s="41">
        <v>2880</v>
      </c>
      <c r="AI338" s="41">
        <v>2940</v>
      </c>
      <c r="AJ338" s="41">
        <v>2610</v>
      </c>
      <c r="AK338" s="41">
        <v>2860</v>
      </c>
      <c r="AL338" s="41"/>
      <c r="AM338" s="41"/>
      <c r="AN338" s="41">
        <v>20</v>
      </c>
      <c r="AO338" s="41">
        <v>1970</v>
      </c>
      <c r="AP338" s="110">
        <v>2.29</v>
      </c>
      <c r="AQ338" s="111">
        <v>1.68</v>
      </c>
      <c r="AR338" s="126">
        <f t="shared" si="145"/>
        <v>73.362445414847159</v>
      </c>
      <c r="AS338" s="126">
        <f t="shared" si="146"/>
        <v>26.637554585152841</v>
      </c>
      <c r="AT338" s="127">
        <v>2140</v>
      </c>
      <c r="AU338" s="128">
        <v>2.06</v>
      </c>
      <c r="AV338" s="129">
        <v>1.3</v>
      </c>
      <c r="AW338" s="126">
        <f t="shared" si="147"/>
        <v>63.10679611650486</v>
      </c>
      <c r="AX338" s="126">
        <f t="shared" si="148"/>
        <v>36.89320388349514</v>
      </c>
      <c r="AY338" s="64">
        <f t="shared" si="149"/>
        <v>37.891604010025034</v>
      </c>
      <c r="AZ338" s="97">
        <v>79.41</v>
      </c>
      <c r="BA338" s="68"/>
      <c r="BB338" s="68"/>
      <c r="BC338" s="68"/>
      <c r="BD338" s="68"/>
      <c r="BE338" s="15"/>
      <c r="BF338" s="5">
        <f t="shared" si="150"/>
        <v>7990</v>
      </c>
      <c r="BG338" s="41">
        <v>7990</v>
      </c>
      <c r="BH338" s="42">
        <v>0</v>
      </c>
      <c r="BI338" s="42"/>
      <c r="BJ338" s="42">
        <v>0</v>
      </c>
      <c r="BK338" s="42"/>
      <c r="BL338" s="42"/>
      <c r="BM338" s="15">
        <v>0</v>
      </c>
    </row>
    <row r="339" spans="1:65" outlineLevel="5">
      <c r="A339" s="22">
        <f t="shared" si="136"/>
        <v>10</v>
      </c>
      <c r="B339" s="9">
        <f t="shared" si="121"/>
        <v>45212</v>
      </c>
      <c r="C339" s="51">
        <v>376574</v>
      </c>
      <c r="D339" s="64">
        <f t="shared" si="141"/>
        <v>33.5</v>
      </c>
      <c r="E339" s="12">
        <v>35</v>
      </c>
      <c r="F339" s="12">
        <v>32</v>
      </c>
      <c r="G339" s="12">
        <v>37</v>
      </c>
      <c r="H339" s="12">
        <v>32</v>
      </c>
      <c r="I339" s="12">
        <v>34</v>
      </c>
      <c r="J339" s="12">
        <v>31</v>
      </c>
      <c r="K339" s="12">
        <v>36</v>
      </c>
      <c r="L339" s="12">
        <v>31</v>
      </c>
      <c r="M339" s="74" t="str">
        <f t="shared" si="142"/>
        <v/>
      </c>
      <c r="N339" s="83"/>
      <c r="O339" s="83"/>
      <c r="P339" s="83"/>
      <c r="Q339" s="83"/>
      <c r="R339" s="83"/>
      <c r="S339" s="83"/>
      <c r="T339" s="83"/>
      <c r="U339" s="83"/>
      <c r="V339" s="5" t="str">
        <f t="shared" si="143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4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19</v>
      </c>
      <c r="AO339" s="41">
        <v>2090</v>
      </c>
      <c r="AP339" s="110"/>
      <c r="AQ339" s="111"/>
      <c r="AR339" s="126" t="str">
        <f t="shared" si="145"/>
        <v/>
      </c>
      <c r="AS339" s="126" t="str">
        <f t="shared" si="146"/>
        <v/>
      </c>
      <c r="AT339" s="127">
        <v>2230</v>
      </c>
      <c r="AU339" s="128"/>
      <c r="AV339" s="129" t="s">
        <v>103</v>
      </c>
      <c r="AW339" s="126" t="str">
        <f t="shared" si="147"/>
        <v/>
      </c>
      <c r="AX339" s="126" t="str">
        <f t="shared" si="148"/>
        <v/>
      </c>
      <c r="AY339" s="64" t="str">
        <f t="shared" si="149"/>
        <v/>
      </c>
      <c r="AZ339" s="97">
        <v>78.819999999999993</v>
      </c>
      <c r="BA339" s="68"/>
      <c r="BB339" s="68"/>
      <c r="BC339" s="68"/>
      <c r="BD339" s="68"/>
      <c r="BE339" s="15"/>
      <c r="BF339" s="5">
        <f t="shared" si="150"/>
        <v>10640</v>
      </c>
      <c r="BG339" s="41">
        <v>10640</v>
      </c>
      <c r="BH339" s="42">
        <v>0</v>
      </c>
      <c r="BI339" s="42"/>
      <c r="BJ339" s="42">
        <v>0</v>
      </c>
      <c r="BK339" s="42"/>
      <c r="BL339" s="42"/>
      <c r="BM339" s="15">
        <v>0</v>
      </c>
    </row>
    <row r="340" spans="1:65" outlineLevel="5">
      <c r="A340" s="22">
        <f t="shared" si="136"/>
        <v>10</v>
      </c>
      <c r="B340" s="9">
        <f t="shared" si="121"/>
        <v>45213</v>
      </c>
      <c r="C340" s="51">
        <v>365051</v>
      </c>
      <c r="D340" s="64">
        <f t="shared" si="141"/>
        <v>33.799999999999997</v>
      </c>
      <c r="E340" s="12">
        <v>36</v>
      </c>
      <c r="F340" s="12">
        <v>32</v>
      </c>
      <c r="G340" s="12">
        <v>37</v>
      </c>
      <c r="H340" s="12">
        <v>32</v>
      </c>
      <c r="I340" s="12">
        <v>35</v>
      </c>
      <c r="J340" s="12">
        <v>31</v>
      </c>
      <c r="K340" s="12">
        <v>36</v>
      </c>
      <c r="L340" s="12">
        <v>31</v>
      </c>
      <c r="M340" s="74" t="str">
        <f t="shared" si="142"/>
        <v/>
      </c>
      <c r="N340" s="83"/>
      <c r="O340" s="83"/>
      <c r="P340" s="83"/>
      <c r="Q340" s="83"/>
      <c r="R340" s="83"/>
      <c r="S340" s="83"/>
      <c r="T340" s="83"/>
      <c r="U340" s="83"/>
      <c r="V340" s="5" t="str">
        <f t="shared" si="143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4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20</v>
      </c>
      <c r="AO340" s="41">
        <v>2020</v>
      </c>
      <c r="AP340" s="110"/>
      <c r="AQ340" s="111"/>
      <c r="AR340" s="126" t="str">
        <f t="shared" si="145"/>
        <v/>
      </c>
      <c r="AS340" s="126" t="str">
        <f t="shared" si="146"/>
        <v/>
      </c>
      <c r="AT340" s="127">
        <v>2300</v>
      </c>
      <c r="AU340" s="128"/>
      <c r="AV340" s="129" t="s">
        <v>103</v>
      </c>
      <c r="AW340" s="126" t="str">
        <f t="shared" si="147"/>
        <v/>
      </c>
      <c r="AX340" s="126" t="str">
        <f t="shared" si="148"/>
        <v/>
      </c>
      <c r="AY340" s="64" t="str">
        <f t="shared" si="149"/>
        <v/>
      </c>
      <c r="AZ340" s="97"/>
      <c r="BA340" s="68"/>
      <c r="BB340" s="68"/>
      <c r="BC340" s="68"/>
      <c r="BD340" s="68"/>
      <c r="BE340" s="15"/>
      <c r="BF340" s="5">
        <f t="shared" si="150"/>
        <v>14930</v>
      </c>
      <c r="BG340" s="41">
        <v>14930</v>
      </c>
      <c r="BH340" s="42">
        <v>0</v>
      </c>
      <c r="BI340" s="42"/>
      <c r="BJ340" s="42">
        <v>0</v>
      </c>
      <c r="BK340" s="42"/>
      <c r="BL340" s="42"/>
      <c r="BM340" s="15">
        <v>0</v>
      </c>
    </row>
    <row r="341" spans="1:65" outlineLevel="5">
      <c r="A341" s="22">
        <f t="shared" si="136"/>
        <v>10</v>
      </c>
      <c r="B341" s="9">
        <f t="shared" si="121"/>
        <v>45214</v>
      </c>
      <c r="C341" s="51">
        <v>363760</v>
      </c>
      <c r="D341" s="64">
        <f t="shared" si="141"/>
        <v>33.799999999999997</v>
      </c>
      <c r="E341" s="12">
        <v>35</v>
      </c>
      <c r="F341" s="12">
        <v>32</v>
      </c>
      <c r="G341" s="12">
        <v>38</v>
      </c>
      <c r="H341" s="12">
        <v>32</v>
      </c>
      <c r="I341" s="12">
        <v>34</v>
      </c>
      <c r="J341" s="12">
        <v>31</v>
      </c>
      <c r="K341" s="12">
        <v>37</v>
      </c>
      <c r="L341" s="12">
        <v>31</v>
      </c>
      <c r="M341" s="74" t="str">
        <f t="shared" si="142"/>
        <v/>
      </c>
      <c r="N341" s="83"/>
      <c r="O341" s="83"/>
      <c r="P341" s="83"/>
      <c r="Q341" s="83"/>
      <c r="R341" s="83"/>
      <c r="S341" s="83"/>
      <c r="T341" s="83"/>
      <c r="U341" s="83"/>
      <c r="V341" s="5" t="str">
        <f t="shared" si="143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4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18</v>
      </c>
      <c r="AO341" s="41">
        <v>2190</v>
      </c>
      <c r="AP341" s="110"/>
      <c r="AQ341" s="111"/>
      <c r="AR341" s="126" t="str">
        <f t="shared" si="145"/>
        <v/>
      </c>
      <c r="AS341" s="126" t="str">
        <f t="shared" si="146"/>
        <v/>
      </c>
      <c r="AT341" s="127">
        <v>2270</v>
      </c>
      <c r="AU341" s="128"/>
      <c r="AV341" s="129" t="s">
        <v>103</v>
      </c>
      <c r="AW341" s="126" t="str">
        <f t="shared" si="147"/>
        <v/>
      </c>
      <c r="AX341" s="126" t="str">
        <f t="shared" si="148"/>
        <v/>
      </c>
      <c r="AY341" s="64" t="str">
        <f t="shared" si="149"/>
        <v/>
      </c>
      <c r="AZ341" s="97"/>
      <c r="BA341" s="68"/>
      <c r="BB341" s="68"/>
      <c r="BC341" s="68"/>
      <c r="BD341" s="68"/>
      <c r="BE341" s="15"/>
      <c r="BF341" s="5">
        <f t="shared" si="150"/>
        <v>4230</v>
      </c>
      <c r="BG341" s="41">
        <v>4230</v>
      </c>
      <c r="BH341" s="42">
        <v>0</v>
      </c>
      <c r="BI341" s="42"/>
      <c r="BJ341" s="42">
        <v>0</v>
      </c>
      <c r="BK341" s="42"/>
      <c r="BL341" s="42"/>
      <c r="BM341" s="15">
        <v>0</v>
      </c>
    </row>
    <row r="342" spans="1:65" outlineLevel="5">
      <c r="A342" s="22">
        <f t="shared" si="136"/>
        <v>10</v>
      </c>
      <c r="B342" s="9">
        <f t="shared" si="121"/>
        <v>45215</v>
      </c>
      <c r="C342" s="51">
        <v>374746</v>
      </c>
      <c r="D342" s="64">
        <f t="shared" si="141"/>
        <v>33.799999999999997</v>
      </c>
      <c r="E342" s="12">
        <v>35</v>
      </c>
      <c r="F342" s="12">
        <v>32</v>
      </c>
      <c r="G342" s="12">
        <v>38</v>
      </c>
      <c r="H342" s="12">
        <v>32</v>
      </c>
      <c r="I342" s="12">
        <v>34</v>
      </c>
      <c r="J342" s="12">
        <v>31</v>
      </c>
      <c r="K342" s="12">
        <v>37</v>
      </c>
      <c r="L342" s="12">
        <v>31</v>
      </c>
      <c r="M342" s="74" t="str">
        <f t="shared" si="142"/>
        <v/>
      </c>
      <c r="N342" s="83"/>
      <c r="O342" s="83"/>
      <c r="P342" s="83"/>
      <c r="Q342" s="83"/>
      <c r="R342" s="83"/>
      <c r="S342" s="83"/>
      <c r="T342" s="83"/>
      <c r="U342" s="83"/>
      <c r="V342" s="5" t="str">
        <f t="shared" si="143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4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19</v>
      </c>
      <c r="AO342" s="41">
        <v>2100</v>
      </c>
      <c r="AP342" s="110"/>
      <c r="AQ342" s="111"/>
      <c r="AR342" s="126" t="str">
        <f t="shared" si="145"/>
        <v/>
      </c>
      <c r="AS342" s="126" t="str">
        <f t="shared" si="146"/>
        <v/>
      </c>
      <c r="AT342" s="127">
        <v>2350</v>
      </c>
      <c r="AU342" s="128"/>
      <c r="AV342" s="129" t="s">
        <v>103</v>
      </c>
      <c r="AW342" s="126" t="str">
        <f t="shared" si="147"/>
        <v/>
      </c>
      <c r="AX342" s="126" t="str">
        <f t="shared" si="148"/>
        <v/>
      </c>
      <c r="AY342" s="64" t="str">
        <f t="shared" si="149"/>
        <v/>
      </c>
      <c r="AZ342" s="97">
        <v>76.88</v>
      </c>
      <c r="BA342" s="68">
        <v>65.8</v>
      </c>
      <c r="BB342" s="68">
        <v>28.2</v>
      </c>
      <c r="BC342" s="68">
        <v>2.9999999999999997E-4</v>
      </c>
      <c r="BD342" s="68"/>
      <c r="BE342" s="15"/>
      <c r="BF342" s="5">
        <f t="shared" si="150"/>
        <v>14250</v>
      </c>
      <c r="BG342" s="41">
        <v>14250</v>
      </c>
      <c r="BH342" s="42">
        <v>0</v>
      </c>
      <c r="BI342" s="42"/>
      <c r="BJ342" s="42">
        <v>0</v>
      </c>
      <c r="BK342" s="42"/>
      <c r="BL342" s="42"/>
      <c r="BM342" s="15">
        <v>0</v>
      </c>
    </row>
    <row r="343" spans="1:65" outlineLevel="5">
      <c r="A343" s="22">
        <f t="shared" si="136"/>
        <v>10</v>
      </c>
      <c r="B343" s="9">
        <f t="shared" si="121"/>
        <v>45216</v>
      </c>
      <c r="C343" s="51">
        <v>380118</v>
      </c>
      <c r="D343" s="64">
        <f t="shared" si="141"/>
        <v>34</v>
      </c>
      <c r="E343" s="12">
        <v>36</v>
      </c>
      <c r="F343" s="12">
        <v>32</v>
      </c>
      <c r="G343" s="12">
        <v>38</v>
      </c>
      <c r="H343" s="12">
        <v>32</v>
      </c>
      <c r="I343" s="12">
        <v>35</v>
      </c>
      <c r="J343" s="12">
        <v>31</v>
      </c>
      <c r="K343" s="12">
        <v>37</v>
      </c>
      <c r="L343" s="12">
        <v>31</v>
      </c>
      <c r="M343" s="74" t="str">
        <f t="shared" si="142"/>
        <v/>
      </c>
      <c r="N343" s="83"/>
      <c r="O343" s="83"/>
      <c r="P343" s="83"/>
      <c r="Q343" s="83"/>
      <c r="R343" s="83"/>
      <c r="S343" s="83"/>
      <c r="T343" s="83"/>
      <c r="U343" s="83"/>
      <c r="V343" s="5" t="str">
        <f t="shared" si="143"/>
        <v/>
      </c>
      <c r="W343" s="41"/>
      <c r="X343" s="41"/>
      <c r="Y343" s="41"/>
      <c r="Z343" s="41"/>
      <c r="AA343" s="41"/>
      <c r="AB343" s="41"/>
      <c r="AC343" s="41"/>
      <c r="AD343" s="41"/>
      <c r="AE343" s="5" t="str">
        <f t="shared" si="144"/>
        <v/>
      </c>
      <c r="AF343" s="41"/>
      <c r="AG343" s="41"/>
      <c r="AH343" s="41"/>
      <c r="AI343" s="41"/>
      <c r="AJ343" s="41"/>
      <c r="AK343" s="41"/>
      <c r="AL343" s="41"/>
      <c r="AM343" s="41"/>
      <c r="AN343" s="41">
        <v>18</v>
      </c>
      <c r="AO343" s="41">
        <v>2170</v>
      </c>
      <c r="AP343" s="110"/>
      <c r="AQ343" s="111"/>
      <c r="AR343" s="126" t="str">
        <f t="shared" si="145"/>
        <v/>
      </c>
      <c r="AS343" s="126" t="str">
        <f t="shared" si="146"/>
        <v/>
      </c>
      <c r="AT343" s="127">
        <v>2320</v>
      </c>
      <c r="AU343" s="128"/>
      <c r="AV343" s="129" t="s">
        <v>103</v>
      </c>
      <c r="AW343" s="126" t="str">
        <f t="shared" si="147"/>
        <v/>
      </c>
      <c r="AX343" s="126" t="str">
        <f t="shared" si="148"/>
        <v/>
      </c>
      <c r="AY343" s="64" t="str">
        <f t="shared" si="149"/>
        <v/>
      </c>
      <c r="AZ343" s="97">
        <v>81.58</v>
      </c>
      <c r="BA343" s="68"/>
      <c r="BB343" s="68"/>
      <c r="BC343" s="68"/>
      <c r="BD343" s="68"/>
      <c r="BE343" s="15"/>
      <c r="BF343" s="5">
        <f t="shared" si="150"/>
        <v>12300</v>
      </c>
      <c r="BG343" s="41">
        <v>12300</v>
      </c>
      <c r="BH343" s="42">
        <v>0</v>
      </c>
      <c r="BI343" s="42"/>
      <c r="BJ343" s="42">
        <v>0</v>
      </c>
      <c r="BK343" s="42"/>
      <c r="BL343" s="42"/>
      <c r="BM343" s="15">
        <v>0</v>
      </c>
    </row>
    <row r="344" spans="1:65" outlineLevel="5">
      <c r="A344" s="22">
        <f t="shared" si="136"/>
        <v>10</v>
      </c>
      <c r="B344" s="9">
        <f t="shared" si="121"/>
        <v>45217</v>
      </c>
      <c r="C344" s="51">
        <v>386956</v>
      </c>
      <c r="D344" s="64">
        <f t="shared" si="141"/>
        <v>34</v>
      </c>
      <c r="E344" s="12">
        <v>36</v>
      </c>
      <c r="F344" s="12">
        <v>32</v>
      </c>
      <c r="G344" s="12">
        <v>38</v>
      </c>
      <c r="H344" s="12">
        <v>32</v>
      </c>
      <c r="I344" s="12">
        <v>35</v>
      </c>
      <c r="J344" s="12">
        <v>31</v>
      </c>
      <c r="K344" s="12">
        <v>37</v>
      </c>
      <c r="L344" s="12">
        <v>31</v>
      </c>
      <c r="M344" s="74" t="str">
        <f t="shared" si="142"/>
        <v/>
      </c>
      <c r="N344" s="83"/>
      <c r="O344" s="83"/>
      <c r="P344" s="83"/>
      <c r="Q344" s="83"/>
      <c r="R344" s="83"/>
      <c r="S344" s="83"/>
      <c r="T344" s="83"/>
      <c r="U344" s="83"/>
      <c r="V344" s="5" t="str">
        <f t="shared" si="143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4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19</v>
      </c>
      <c r="AO344" s="41">
        <v>2070</v>
      </c>
      <c r="AP344" s="110"/>
      <c r="AQ344" s="111"/>
      <c r="AR344" s="126" t="str">
        <f t="shared" si="145"/>
        <v/>
      </c>
      <c r="AS344" s="126" t="str">
        <f t="shared" si="146"/>
        <v/>
      </c>
      <c r="AT344" s="127">
        <v>2300</v>
      </c>
      <c r="AU344" s="128"/>
      <c r="AV344" s="129" t="s">
        <v>103</v>
      </c>
      <c r="AW344" s="126" t="str">
        <f t="shared" si="147"/>
        <v/>
      </c>
      <c r="AX344" s="126" t="str">
        <f t="shared" si="148"/>
        <v/>
      </c>
      <c r="AY344" s="64" t="str">
        <f t="shared" si="149"/>
        <v/>
      </c>
      <c r="AZ344" s="97">
        <v>79.14</v>
      </c>
      <c r="BA344" s="68"/>
      <c r="BB344" s="68"/>
      <c r="BC344" s="68"/>
      <c r="BD344" s="68"/>
      <c r="BE344" s="15"/>
      <c r="BF344" s="5">
        <f t="shared" si="150"/>
        <v>12620</v>
      </c>
      <c r="BG344" s="41">
        <v>12620</v>
      </c>
      <c r="BH344" s="42">
        <v>0</v>
      </c>
      <c r="BI344" s="42"/>
      <c r="BJ344" s="42">
        <v>0</v>
      </c>
      <c r="BK344" s="42"/>
      <c r="BL344" s="42"/>
      <c r="BM344" s="15">
        <v>0</v>
      </c>
    </row>
    <row r="345" spans="1:65" outlineLevel="5">
      <c r="A345" s="22">
        <f t="shared" si="136"/>
        <v>10</v>
      </c>
      <c r="B345" s="9">
        <f t="shared" si="121"/>
        <v>45218</v>
      </c>
      <c r="C345" s="51">
        <v>392300</v>
      </c>
      <c r="D345" s="64">
        <f t="shared" si="141"/>
        <v>33.5</v>
      </c>
      <c r="E345" s="12">
        <v>37</v>
      </c>
      <c r="F345" s="12">
        <v>33</v>
      </c>
      <c r="G345" s="12">
        <v>34</v>
      </c>
      <c r="H345" s="12">
        <v>32</v>
      </c>
      <c r="I345" s="12">
        <v>36</v>
      </c>
      <c r="J345" s="12">
        <v>32</v>
      </c>
      <c r="K345" s="12">
        <v>33</v>
      </c>
      <c r="L345" s="12">
        <v>31</v>
      </c>
      <c r="M345" s="74">
        <f t="shared" si="142"/>
        <v>6.9</v>
      </c>
      <c r="N345" s="83">
        <v>6.92</v>
      </c>
      <c r="O345" s="83">
        <v>6.88</v>
      </c>
      <c r="P345" s="83">
        <v>6.72</v>
      </c>
      <c r="Q345" s="83">
        <v>6.89</v>
      </c>
      <c r="R345" s="83">
        <v>6.86</v>
      </c>
      <c r="S345" s="83">
        <v>6.88</v>
      </c>
      <c r="T345" s="83"/>
      <c r="U345" s="83"/>
      <c r="V345" s="5">
        <f t="shared" si="143"/>
        <v>165.9</v>
      </c>
      <c r="W345" s="41">
        <v>155.9</v>
      </c>
      <c r="X345" s="41">
        <v>227.3</v>
      </c>
      <c r="Y345" s="41">
        <v>252.9</v>
      </c>
      <c r="Z345" s="41">
        <v>160.80000000000001</v>
      </c>
      <c r="AA345" s="41">
        <v>74</v>
      </c>
      <c r="AB345" s="41">
        <v>124.7</v>
      </c>
      <c r="AC345" s="41"/>
      <c r="AD345" s="41"/>
      <c r="AE345" s="5">
        <f t="shared" si="144"/>
        <v>2980</v>
      </c>
      <c r="AF345" s="41">
        <v>3520</v>
      </c>
      <c r="AG345" s="41">
        <v>2950</v>
      </c>
      <c r="AH345" s="41">
        <v>2810</v>
      </c>
      <c r="AI345" s="41">
        <v>3100</v>
      </c>
      <c r="AJ345" s="41">
        <v>2800</v>
      </c>
      <c r="AK345" s="41">
        <v>2700</v>
      </c>
      <c r="AL345" s="41"/>
      <c r="AM345" s="41"/>
      <c r="AN345" s="41">
        <v>21</v>
      </c>
      <c r="AO345" s="41">
        <v>1910</v>
      </c>
      <c r="AP345" s="110">
        <v>2.1800000000000002</v>
      </c>
      <c r="AQ345" s="111">
        <v>1.53</v>
      </c>
      <c r="AR345" s="126">
        <f t="shared" si="145"/>
        <v>70.183486238532112</v>
      </c>
      <c r="AS345" s="126">
        <f t="shared" si="146"/>
        <v>29.816513761467888</v>
      </c>
      <c r="AT345" s="127">
        <v>2120</v>
      </c>
      <c r="AU345" s="128">
        <v>1.86</v>
      </c>
      <c r="AV345" s="129">
        <v>1.17</v>
      </c>
      <c r="AW345" s="126">
        <f t="shared" si="147"/>
        <v>62.903225806451601</v>
      </c>
      <c r="AX345" s="126">
        <f t="shared" si="148"/>
        <v>37.096774193548399</v>
      </c>
      <c r="AY345" s="64">
        <f t="shared" si="149"/>
        <v>27.962489343563547</v>
      </c>
      <c r="AZ345" s="97">
        <v>79.040000000000006</v>
      </c>
      <c r="BA345" s="68"/>
      <c r="BB345" s="68"/>
      <c r="BC345" s="68"/>
      <c r="BD345" s="68"/>
      <c r="BE345" s="15"/>
      <c r="BF345" s="5">
        <f t="shared" si="150"/>
        <v>12270</v>
      </c>
      <c r="BG345" s="41">
        <v>12270</v>
      </c>
      <c r="BH345" s="42">
        <v>0</v>
      </c>
      <c r="BI345" s="42"/>
      <c r="BJ345" s="42">
        <v>0</v>
      </c>
      <c r="BK345" s="42"/>
      <c r="BL345" s="42"/>
      <c r="BM345" s="15">
        <v>0</v>
      </c>
    </row>
    <row r="346" spans="1:65" outlineLevel="5">
      <c r="A346" s="22">
        <f t="shared" si="136"/>
        <v>10</v>
      </c>
      <c r="B346" s="9">
        <f t="shared" si="121"/>
        <v>45219</v>
      </c>
      <c r="C346" s="51">
        <v>384560</v>
      </c>
      <c r="D346" s="64">
        <f t="shared" si="141"/>
        <v>34</v>
      </c>
      <c r="E346" s="12">
        <v>38</v>
      </c>
      <c r="F346" s="12">
        <v>33</v>
      </c>
      <c r="G346" s="12">
        <v>35</v>
      </c>
      <c r="H346" s="12">
        <v>32</v>
      </c>
      <c r="I346" s="12">
        <v>37</v>
      </c>
      <c r="J346" s="12">
        <v>32</v>
      </c>
      <c r="K346" s="12">
        <v>34</v>
      </c>
      <c r="L346" s="12">
        <v>31</v>
      </c>
      <c r="M346" s="74" t="str">
        <f t="shared" si="142"/>
        <v/>
      </c>
      <c r="N346" s="83"/>
      <c r="O346" s="83"/>
      <c r="P346" s="83"/>
      <c r="Q346" s="83"/>
      <c r="R346" s="83"/>
      <c r="S346" s="83"/>
      <c r="T346" s="83"/>
      <c r="U346" s="83"/>
      <c r="V346" s="5" t="str">
        <f t="shared" si="143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4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22</v>
      </c>
      <c r="AO346" s="41">
        <v>1780</v>
      </c>
      <c r="AP346" s="110"/>
      <c r="AQ346" s="111"/>
      <c r="AR346" s="126" t="str">
        <f t="shared" si="145"/>
        <v/>
      </c>
      <c r="AS346" s="126" t="str">
        <f t="shared" si="146"/>
        <v/>
      </c>
      <c r="AT346" s="127">
        <v>1990</v>
      </c>
      <c r="AU346" s="128"/>
      <c r="AV346" s="129" t="s">
        <v>103</v>
      </c>
      <c r="AW346" s="126" t="str">
        <f t="shared" si="147"/>
        <v/>
      </c>
      <c r="AX346" s="126" t="str">
        <f t="shared" si="148"/>
        <v/>
      </c>
      <c r="AY346" s="64" t="str">
        <f t="shared" si="149"/>
        <v/>
      </c>
      <c r="AZ346" s="97">
        <v>77.540000000000006</v>
      </c>
      <c r="BA346" s="68"/>
      <c r="BB346" s="68"/>
      <c r="BC346" s="68"/>
      <c r="BD346" s="68"/>
      <c r="BE346" s="15"/>
      <c r="BF346" s="5">
        <f t="shared" si="150"/>
        <v>15240</v>
      </c>
      <c r="BG346" s="41">
        <v>15240</v>
      </c>
      <c r="BH346" s="42">
        <v>0</v>
      </c>
      <c r="BI346" s="42"/>
      <c r="BJ346" s="42">
        <v>0</v>
      </c>
      <c r="BK346" s="42"/>
      <c r="BL346" s="42"/>
      <c r="BM346" s="15">
        <v>0</v>
      </c>
    </row>
    <row r="347" spans="1:65" outlineLevel="5">
      <c r="A347" s="22">
        <f t="shared" si="136"/>
        <v>10</v>
      </c>
      <c r="B347" s="9">
        <f t="shared" si="121"/>
        <v>45220</v>
      </c>
      <c r="C347" s="51">
        <v>366106</v>
      </c>
      <c r="D347" s="64">
        <f t="shared" si="141"/>
        <v>33.799999999999997</v>
      </c>
      <c r="E347" s="12">
        <v>37</v>
      </c>
      <c r="F347" s="12">
        <v>33</v>
      </c>
      <c r="G347" s="12">
        <v>35</v>
      </c>
      <c r="H347" s="12">
        <v>32</v>
      </c>
      <c r="I347" s="12">
        <v>36</v>
      </c>
      <c r="J347" s="12">
        <v>32</v>
      </c>
      <c r="K347" s="12">
        <v>34</v>
      </c>
      <c r="L347" s="12">
        <v>31</v>
      </c>
      <c r="M347" s="74" t="str">
        <f t="shared" si="142"/>
        <v/>
      </c>
      <c r="N347" s="83"/>
      <c r="O347" s="83"/>
      <c r="P347" s="83"/>
      <c r="Q347" s="83"/>
      <c r="R347" s="83"/>
      <c r="S347" s="83"/>
      <c r="T347" s="83"/>
      <c r="U347" s="83"/>
      <c r="V347" s="5" t="str">
        <f t="shared" si="143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4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19</v>
      </c>
      <c r="AO347" s="41">
        <v>2050</v>
      </c>
      <c r="AP347" s="110"/>
      <c r="AQ347" s="111"/>
      <c r="AR347" s="126" t="str">
        <f t="shared" si="145"/>
        <v/>
      </c>
      <c r="AS347" s="126" t="str">
        <f t="shared" si="146"/>
        <v/>
      </c>
      <c r="AT347" s="127">
        <v>2310</v>
      </c>
      <c r="AU347" s="128"/>
      <c r="AV347" s="129" t="s">
        <v>103</v>
      </c>
      <c r="AW347" s="126" t="str">
        <f t="shared" si="147"/>
        <v/>
      </c>
      <c r="AX347" s="126" t="str">
        <f t="shared" si="148"/>
        <v/>
      </c>
      <c r="AY347" s="64" t="str">
        <f t="shared" si="149"/>
        <v/>
      </c>
      <c r="AZ347" s="97"/>
      <c r="BA347" s="68"/>
      <c r="BB347" s="68"/>
      <c r="BC347" s="68"/>
      <c r="BD347" s="68"/>
      <c r="BE347" s="15"/>
      <c r="BF347" s="5">
        <f t="shared" si="150"/>
        <v>10440</v>
      </c>
      <c r="BG347" s="41">
        <v>10440</v>
      </c>
      <c r="BH347" s="42">
        <v>0</v>
      </c>
      <c r="BI347" s="42"/>
      <c r="BJ347" s="42">
        <v>0</v>
      </c>
      <c r="BK347" s="42"/>
      <c r="BL347" s="42"/>
      <c r="BM347" s="15">
        <v>0</v>
      </c>
    </row>
    <row r="348" spans="1:65" outlineLevel="5">
      <c r="A348" s="22">
        <f t="shared" si="136"/>
        <v>10</v>
      </c>
      <c r="B348" s="9">
        <f t="shared" si="121"/>
        <v>45221</v>
      </c>
      <c r="C348" s="51">
        <v>348413</v>
      </c>
      <c r="D348" s="64">
        <f t="shared" si="141"/>
        <v>34</v>
      </c>
      <c r="E348" s="12">
        <v>37</v>
      </c>
      <c r="F348" s="12">
        <v>33</v>
      </c>
      <c r="G348" s="12">
        <v>35</v>
      </c>
      <c r="H348" s="12">
        <v>33</v>
      </c>
      <c r="I348" s="12">
        <v>36</v>
      </c>
      <c r="J348" s="12">
        <v>32</v>
      </c>
      <c r="K348" s="12">
        <v>34</v>
      </c>
      <c r="L348" s="12">
        <v>32</v>
      </c>
      <c r="M348" s="74" t="str">
        <f t="shared" si="142"/>
        <v/>
      </c>
      <c r="N348" s="83"/>
      <c r="O348" s="83"/>
      <c r="P348" s="83"/>
      <c r="Q348" s="83"/>
      <c r="R348" s="83"/>
      <c r="S348" s="83"/>
      <c r="T348" s="83"/>
      <c r="U348" s="83"/>
      <c r="V348" s="5" t="str">
        <f t="shared" si="143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4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20</v>
      </c>
      <c r="AO348" s="41">
        <v>1990</v>
      </c>
      <c r="AP348" s="110"/>
      <c r="AQ348" s="111"/>
      <c r="AR348" s="126" t="str">
        <f t="shared" si="145"/>
        <v/>
      </c>
      <c r="AS348" s="126" t="str">
        <f t="shared" si="146"/>
        <v/>
      </c>
      <c r="AT348" s="127">
        <v>2210</v>
      </c>
      <c r="AU348" s="128"/>
      <c r="AV348" s="129" t="s">
        <v>103</v>
      </c>
      <c r="AW348" s="126" t="str">
        <f t="shared" si="147"/>
        <v/>
      </c>
      <c r="AX348" s="126" t="str">
        <f t="shared" si="148"/>
        <v/>
      </c>
      <c r="AY348" s="64" t="str">
        <f t="shared" si="149"/>
        <v/>
      </c>
      <c r="AZ348" s="97"/>
      <c r="BA348" s="68"/>
      <c r="BB348" s="68"/>
      <c r="BC348" s="68"/>
      <c r="BD348" s="68"/>
      <c r="BE348" s="15"/>
      <c r="BF348" s="5">
        <f t="shared" si="150"/>
        <v>13320</v>
      </c>
      <c r="BG348" s="41">
        <v>13320</v>
      </c>
      <c r="BH348" s="42">
        <v>0</v>
      </c>
      <c r="BI348" s="42"/>
      <c r="BJ348" s="42">
        <v>0</v>
      </c>
      <c r="BK348" s="42"/>
      <c r="BL348" s="42"/>
      <c r="BM348" s="15">
        <v>0</v>
      </c>
    </row>
    <row r="349" spans="1:65" outlineLevel="5">
      <c r="A349" s="22">
        <f t="shared" si="136"/>
        <v>10</v>
      </c>
      <c r="B349" s="9">
        <f t="shared" si="121"/>
        <v>45222</v>
      </c>
      <c r="C349" s="51">
        <v>356433</v>
      </c>
      <c r="D349" s="64">
        <f t="shared" si="141"/>
        <v>34</v>
      </c>
      <c r="E349" s="12">
        <v>37</v>
      </c>
      <c r="F349" s="12">
        <v>33</v>
      </c>
      <c r="G349" s="12">
        <v>35</v>
      </c>
      <c r="H349" s="12">
        <v>33</v>
      </c>
      <c r="I349" s="12">
        <v>36</v>
      </c>
      <c r="J349" s="12">
        <v>32</v>
      </c>
      <c r="K349" s="12">
        <v>34</v>
      </c>
      <c r="L349" s="12">
        <v>32</v>
      </c>
      <c r="M349" s="74" t="str">
        <f t="shared" si="142"/>
        <v/>
      </c>
      <c r="N349" s="83"/>
      <c r="O349" s="83"/>
      <c r="P349" s="83"/>
      <c r="Q349" s="83"/>
      <c r="R349" s="83"/>
      <c r="S349" s="83"/>
      <c r="T349" s="83"/>
      <c r="U349" s="83"/>
      <c r="V349" s="5" t="str">
        <f t="shared" si="143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4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19</v>
      </c>
      <c r="AO349" s="41">
        <v>2060</v>
      </c>
      <c r="AP349" s="110"/>
      <c r="AQ349" s="111"/>
      <c r="AR349" s="126" t="str">
        <f t="shared" si="145"/>
        <v/>
      </c>
      <c r="AS349" s="126" t="str">
        <f t="shared" si="146"/>
        <v/>
      </c>
      <c r="AT349" s="127">
        <v>2260</v>
      </c>
      <c r="AU349" s="128"/>
      <c r="AV349" s="129" t="s">
        <v>103</v>
      </c>
      <c r="AW349" s="126" t="str">
        <f t="shared" si="147"/>
        <v/>
      </c>
      <c r="AX349" s="126" t="str">
        <f t="shared" si="148"/>
        <v/>
      </c>
      <c r="AY349" s="64" t="str">
        <f t="shared" si="149"/>
        <v/>
      </c>
      <c r="AZ349" s="97">
        <v>79</v>
      </c>
      <c r="BA349" s="68"/>
      <c r="BB349" s="68"/>
      <c r="BC349" s="68"/>
      <c r="BD349" s="68"/>
      <c r="BE349" s="15"/>
      <c r="BF349" s="5">
        <f t="shared" si="150"/>
        <v>12430</v>
      </c>
      <c r="BG349" s="41">
        <v>11960</v>
      </c>
      <c r="BH349" s="42">
        <v>0</v>
      </c>
      <c r="BI349" s="42"/>
      <c r="BJ349" s="42">
        <v>0</v>
      </c>
      <c r="BK349" s="42"/>
      <c r="BL349" s="42"/>
      <c r="BM349" s="15">
        <v>470</v>
      </c>
    </row>
    <row r="350" spans="1:65" outlineLevel="5">
      <c r="A350" s="22">
        <f t="shared" si="136"/>
        <v>10</v>
      </c>
      <c r="B350" s="9">
        <f t="shared" si="121"/>
        <v>45223</v>
      </c>
      <c r="C350" s="51">
        <v>373086</v>
      </c>
      <c r="D350" s="64">
        <f t="shared" si="141"/>
        <v>34</v>
      </c>
      <c r="E350" s="12">
        <v>37</v>
      </c>
      <c r="F350" s="12">
        <v>33</v>
      </c>
      <c r="G350" s="12">
        <v>35</v>
      </c>
      <c r="H350" s="12">
        <v>33</v>
      </c>
      <c r="I350" s="12">
        <v>36</v>
      </c>
      <c r="J350" s="12">
        <v>32</v>
      </c>
      <c r="K350" s="12">
        <v>34</v>
      </c>
      <c r="L350" s="12">
        <v>32</v>
      </c>
      <c r="M350" s="74" t="str">
        <f t="shared" si="142"/>
        <v/>
      </c>
      <c r="N350" s="83"/>
      <c r="O350" s="83"/>
      <c r="P350" s="83"/>
      <c r="Q350" s="83"/>
      <c r="R350" s="83"/>
      <c r="S350" s="83"/>
      <c r="T350" s="83"/>
      <c r="U350" s="83"/>
      <c r="V350" s="5" t="str">
        <f t="shared" si="143"/>
        <v/>
      </c>
      <c r="W350" s="41"/>
      <c r="X350" s="41"/>
      <c r="Y350" s="41"/>
      <c r="Z350" s="41"/>
      <c r="AA350" s="41"/>
      <c r="AB350" s="41"/>
      <c r="AC350" s="41"/>
      <c r="AD350" s="41"/>
      <c r="AE350" s="5" t="str">
        <f t="shared" si="144"/>
        <v/>
      </c>
      <c r="AF350" s="41"/>
      <c r="AG350" s="41"/>
      <c r="AH350" s="41"/>
      <c r="AI350" s="41"/>
      <c r="AJ350" s="41"/>
      <c r="AK350" s="41"/>
      <c r="AL350" s="41"/>
      <c r="AM350" s="41"/>
      <c r="AN350" s="41">
        <v>19</v>
      </c>
      <c r="AO350" s="41">
        <v>2090</v>
      </c>
      <c r="AP350" s="110"/>
      <c r="AQ350" s="111"/>
      <c r="AR350" s="126" t="str">
        <f t="shared" si="145"/>
        <v/>
      </c>
      <c r="AS350" s="126" t="str">
        <f t="shared" si="146"/>
        <v/>
      </c>
      <c r="AT350" s="127">
        <v>2270</v>
      </c>
      <c r="AU350" s="128"/>
      <c r="AV350" s="129" t="s">
        <v>103</v>
      </c>
      <c r="AW350" s="126" t="str">
        <f t="shared" si="147"/>
        <v/>
      </c>
      <c r="AX350" s="126" t="str">
        <f t="shared" si="148"/>
        <v/>
      </c>
      <c r="AY350" s="64" t="str">
        <f t="shared" si="149"/>
        <v/>
      </c>
      <c r="AZ350" s="97">
        <v>78.36</v>
      </c>
      <c r="BA350" s="68"/>
      <c r="BB350" s="68"/>
      <c r="BC350" s="68"/>
      <c r="BD350" s="68"/>
      <c r="BE350" s="15"/>
      <c r="BF350" s="5">
        <f t="shared" si="150"/>
        <v>12250</v>
      </c>
      <c r="BG350" s="41">
        <v>11280</v>
      </c>
      <c r="BH350" s="42">
        <v>0</v>
      </c>
      <c r="BI350" s="42"/>
      <c r="BJ350" s="42">
        <v>0</v>
      </c>
      <c r="BK350" s="42"/>
      <c r="BL350" s="42"/>
      <c r="BM350" s="15">
        <v>970</v>
      </c>
    </row>
    <row r="351" spans="1:65" outlineLevel="5">
      <c r="A351" s="22">
        <f t="shared" si="136"/>
        <v>10</v>
      </c>
      <c r="B351" s="9">
        <f t="shared" si="121"/>
        <v>45224</v>
      </c>
      <c r="C351" s="51">
        <v>366016</v>
      </c>
      <c r="D351" s="64">
        <f t="shared" si="141"/>
        <v>34.299999999999997</v>
      </c>
      <c r="E351" s="12">
        <v>38</v>
      </c>
      <c r="F351" s="12">
        <v>34</v>
      </c>
      <c r="G351" s="12">
        <v>35</v>
      </c>
      <c r="H351" s="12">
        <v>32</v>
      </c>
      <c r="I351" s="12">
        <v>37</v>
      </c>
      <c r="J351" s="12">
        <v>33</v>
      </c>
      <c r="K351" s="12">
        <v>34</v>
      </c>
      <c r="L351" s="12">
        <v>31</v>
      </c>
      <c r="M351" s="74" t="str">
        <f t="shared" si="142"/>
        <v/>
      </c>
      <c r="N351" s="83"/>
      <c r="O351" s="83"/>
      <c r="P351" s="83"/>
      <c r="Q351" s="83"/>
      <c r="R351" s="83"/>
      <c r="S351" s="83"/>
      <c r="T351" s="83"/>
      <c r="U351" s="83"/>
      <c r="V351" s="5" t="str">
        <f t="shared" si="143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4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20</v>
      </c>
      <c r="AO351" s="41">
        <v>1980</v>
      </c>
      <c r="AP351" s="110"/>
      <c r="AQ351" s="111"/>
      <c r="AR351" s="126" t="str">
        <f t="shared" si="145"/>
        <v/>
      </c>
      <c r="AS351" s="126" t="str">
        <f t="shared" si="146"/>
        <v/>
      </c>
      <c r="AT351" s="127">
        <v>2270</v>
      </c>
      <c r="AU351" s="128"/>
      <c r="AV351" s="129" t="s">
        <v>103</v>
      </c>
      <c r="AW351" s="126" t="str">
        <f t="shared" si="147"/>
        <v/>
      </c>
      <c r="AX351" s="126" t="str">
        <f t="shared" si="148"/>
        <v/>
      </c>
      <c r="AY351" s="64" t="str">
        <f t="shared" si="149"/>
        <v/>
      </c>
      <c r="AZ351" s="97">
        <v>78.81</v>
      </c>
      <c r="BA351" s="68"/>
      <c r="BB351" s="68"/>
      <c r="BC351" s="68"/>
      <c r="BD351" s="68"/>
      <c r="BE351" s="15"/>
      <c r="BF351" s="5">
        <f t="shared" si="150"/>
        <v>9770</v>
      </c>
      <c r="BG351" s="41">
        <v>8640</v>
      </c>
      <c r="BH351" s="42">
        <v>0</v>
      </c>
      <c r="BI351" s="42"/>
      <c r="BJ351" s="42">
        <v>0</v>
      </c>
      <c r="BK351" s="42"/>
      <c r="BL351" s="42"/>
      <c r="BM351" s="15">
        <v>1130</v>
      </c>
    </row>
    <row r="352" spans="1:65" outlineLevel="5">
      <c r="A352" s="22">
        <f t="shared" si="136"/>
        <v>10</v>
      </c>
      <c r="B352" s="9">
        <f t="shared" ref="B352:B415" si="151">B351+1</f>
        <v>45225</v>
      </c>
      <c r="C352" s="51">
        <v>371091</v>
      </c>
      <c r="D352" s="64">
        <f t="shared" si="141"/>
        <v>34</v>
      </c>
      <c r="E352" s="12">
        <v>37</v>
      </c>
      <c r="F352" s="12">
        <v>34</v>
      </c>
      <c r="G352" s="12">
        <v>35</v>
      </c>
      <c r="H352" s="12">
        <v>32</v>
      </c>
      <c r="I352" s="12">
        <v>36</v>
      </c>
      <c r="J352" s="12">
        <v>33</v>
      </c>
      <c r="K352" s="12">
        <v>34</v>
      </c>
      <c r="L352" s="12">
        <v>31</v>
      </c>
      <c r="M352" s="74">
        <f t="shared" si="142"/>
        <v>6.9</v>
      </c>
      <c r="N352" s="83">
        <v>6.96</v>
      </c>
      <c r="O352" s="83">
        <v>6.92</v>
      </c>
      <c r="P352" s="83">
        <v>6.82</v>
      </c>
      <c r="Q352" s="83">
        <v>6.97</v>
      </c>
      <c r="R352" s="83">
        <v>6.88</v>
      </c>
      <c r="S352" s="83">
        <v>6.88</v>
      </c>
      <c r="T352" s="83"/>
      <c r="U352" s="83"/>
      <c r="V352" s="5">
        <f t="shared" si="143"/>
        <v>175.9</v>
      </c>
      <c r="W352" s="41">
        <v>145.80000000000001</v>
      </c>
      <c r="X352" s="41">
        <v>208.8</v>
      </c>
      <c r="Y352" s="41">
        <v>167.4</v>
      </c>
      <c r="Z352" s="41">
        <v>191.1</v>
      </c>
      <c r="AA352" s="41">
        <v>162.1</v>
      </c>
      <c r="AB352" s="41">
        <v>180.2</v>
      </c>
      <c r="AC352" s="41"/>
      <c r="AD352" s="41"/>
      <c r="AE352" s="5">
        <f t="shared" si="144"/>
        <v>2693.3</v>
      </c>
      <c r="AF352" s="41">
        <v>2780</v>
      </c>
      <c r="AG352" s="41">
        <v>2750</v>
      </c>
      <c r="AH352" s="41">
        <v>2520</v>
      </c>
      <c r="AI352" s="41">
        <v>2590</v>
      </c>
      <c r="AJ352" s="41">
        <v>2750</v>
      </c>
      <c r="AK352" s="41">
        <v>2770</v>
      </c>
      <c r="AL352" s="41"/>
      <c r="AM352" s="41"/>
      <c r="AN352" s="41">
        <v>23</v>
      </c>
      <c r="AO352" s="41">
        <v>1730</v>
      </c>
      <c r="AP352" s="110">
        <v>2.14</v>
      </c>
      <c r="AQ352" s="111">
        <v>1.72</v>
      </c>
      <c r="AR352" s="126">
        <f t="shared" si="145"/>
        <v>80.373831775700936</v>
      </c>
      <c r="AS352" s="126">
        <f t="shared" si="146"/>
        <v>19.626168224299064</v>
      </c>
      <c r="AT352" s="127">
        <v>1990</v>
      </c>
      <c r="AU352" s="128">
        <v>2.09</v>
      </c>
      <c r="AV352" s="129">
        <v>1.26</v>
      </c>
      <c r="AW352" s="126">
        <f t="shared" si="147"/>
        <v>60.28708133971292</v>
      </c>
      <c r="AX352" s="126">
        <f t="shared" si="148"/>
        <v>39.71291866028708</v>
      </c>
      <c r="AY352" s="64">
        <f t="shared" si="149"/>
        <v>62.930792939198653</v>
      </c>
      <c r="AZ352" s="97">
        <v>77.53</v>
      </c>
      <c r="BA352" s="68"/>
      <c r="BB352" s="68"/>
      <c r="BC352" s="68"/>
      <c r="BD352" s="68"/>
      <c r="BE352" s="15"/>
      <c r="BF352" s="5">
        <f t="shared" si="150"/>
        <v>12860</v>
      </c>
      <c r="BG352" s="41">
        <v>11630</v>
      </c>
      <c r="BH352" s="42">
        <v>0</v>
      </c>
      <c r="BI352" s="42"/>
      <c r="BJ352" s="42">
        <v>0</v>
      </c>
      <c r="BK352" s="42"/>
      <c r="BL352" s="42"/>
      <c r="BM352" s="15">
        <v>1230</v>
      </c>
    </row>
    <row r="353" spans="1:65" outlineLevel="5">
      <c r="A353" s="22">
        <f t="shared" si="136"/>
        <v>10</v>
      </c>
      <c r="B353" s="9">
        <f t="shared" si="151"/>
        <v>45226</v>
      </c>
      <c r="C353" s="51">
        <v>356298</v>
      </c>
      <c r="D353" s="64">
        <f t="shared" si="141"/>
        <v>34.5</v>
      </c>
      <c r="E353" s="12">
        <v>38</v>
      </c>
      <c r="F353" s="12">
        <v>35</v>
      </c>
      <c r="G353" s="12">
        <v>35</v>
      </c>
      <c r="H353" s="12">
        <v>32</v>
      </c>
      <c r="I353" s="12">
        <v>37</v>
      </c>
      <c r="J353" s="12">
        <v>34</v>
      </c>
      <c r="K353" s="12">
        <v>34</v>
      </c>
      <c r="L353" s="12">
        <v>31</v>
      </c>
      <c r="M353" s="74" t="str">
        <f t="shared" si="142"/>
        <v/>
      </c>
      <c r="N353" s="83"/>
      <c r="O353" s="83"/>
      <c r="P353" s="83"/>
      <c r="Q353" s="83"/>
      <c r="R353" s="83"/>
      <c r="S353" s="83"/>
      <c r="T353" s="83"/>
      <c r="U353" s="83"/>
      <c r="V353" s="5" t="str">
        <f t="shared" si="143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4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20</v>
      </c>
      <c r="AO353" s="41">
        <v>2030</v>
      </c>
      <c r="AP353" s="110"/>
      <c r="AQ353" s="111"/>
      <c r="AR353" s="126" t="str">
        <f t="shared" si="145"/>
        <v/>
      </c>
      <c r="AS353" s="126" t="str">
        <f t="shared" si="146"/>
        <v/>
      </c>
      <c r="AT353" s="127">
        <v>2330</v>
      </c>
      <c r="AU353" s="128"/>
      <c r="AV353" s="129" t="s">
        <v>103</v>
      </c>
      <c r="AW353" s="126" t="str">
        <f t="shared" si="147"/>
        <v/>
      </c>
      <c r="AX353" s="126" t="str">
        <f t="shared" si="148"/>
        <v/>
      </c>
      <c r="AY353" s="64" t="str">
        <f t="shared" si="149"/>
        <v/>
      </c>
      <c r="AZ353" s="97">
        <v>78.31</v>
      </c>
      <c r="BA353" s="68"/>
      <c r="BB353" s="68"/>
      <c r="BC353" s="68"/>
      <c r="BD353" s="68"/>
      <c r="BE353" s="15"/>
      <c r="BF353" s="5">
        <f t="shared" si="150"/>
        <v>9060</v>
      </c>
      <c r="BG353" s="41">
        <v>7840</v>
      </c>
      <c r="BH353" s="42">
        <v>0</v>
      </c>
      <c r="BI353" s="42"/>
      <c r="BJ353" s="42">
        <v>0</v>
      </c>
      <c r="BK353" s="42"/>
      <c r="BL353" s="42"/>
      <c r="BM353" s="15">
        <v>1220</v>
      </c>
    </row>
    <row r="354" spans="1:65" outlineLevel="5">
      <c r="A354" s="22">
        <f t="shared" si="136"/>
        <v>10</v>
      </c>
      <c r="B354" s="9">
        <f t="shared" si="151"/>
        <v>45227</v>
      </c>
      <c r="C354" s="51">
        <v>343669</v>
      </c>
      <c r="D354" s="64">
        <f t="shared" si="141"/>
        <v>34</v>
      </c>
      <c r="E354" s="12">
        <v>37</v>
      </c>
      <c r="F354" s="12">
        <v>34</v>
      </c>
      <c r="G354" s="12">
        <v>35</v>
      </c>
      <c r="H354" s="12">
        <v>32</v>
      </c>
      <c r="I354" s="12">
        <v>36</v>
      </c>
      <c r="J354" s="12">
        <v>33</v>
      </c>
      <c r="K354" s="12">
        <v>34</v>
      </c>
      <c r="L354" s="12">
        <v>31</v>
      </c>
      <c r="M354" s="74" t="str">
        <f t="shared" si="142"/>
        <v/>
      </c>
      <c r="N354" s="83"/>
      <c r="O354" s="83"/>
      <c r="P354" s="83"/>
      <c r="Q354" s="83"/>
      <c r="R354" s="83"/>
      <c r="S354" s="83"/>
      <c r="T354" s="83"/>
      <c r="U354" s="83"/>
      <c r="V354" s="5" t="str">
        <f t="shared" si="143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4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20</v>
      </c>
      <c r="AO354" s="41">
        <v>1990</v>
      </c>
      <c r="AP354" s="110"/>
      <c r="AQ354" s="111"/>
      <c r="AR354" s="126" t="str">
        <f t="shared" si="145"/>
        <v/>
      </c>
      <c r="AS354" s="126" t="str">
        <f t="shared" si="146"/>
        <v/>
      </c>
      <c r="AT354" s="127">
        <v>2280</v>
      </c>
      <c r="AU354" s="128"/>
      <c r="AV354" s="129" t="s">
        <v>103</v>
      </c>
      <c r="AW354" s="126" t="str">
        <f t="shared" si="147"/>
        <v/>
      </c>
      <c r="AX354" s="126" t="str">
        <f t="shared" si="148"/>
        <v/>
      </c>
      <c r="AY354" s="64" t="str">
        <f t="shared" si="149"/>
        <v/>
      </c>
      <c r="AZ354" s="97"/>
      <c r="BA354" s="68"/>
      <c r="BB354" s="68"/>
      <c r="BC354" s="68"/>
      <c r="BD354" s="68"/>
      <c r="BE354" s="15"/>
      <c r="BF354" s="5">
        <f t="shared" si="150"/>
        <v>14650</v>
      </c>
      <c r="BG354" s="41">
        <v>13400</v>
      </c>
      <c r="BH354" s="42">
        <v>0</v>
      </c>
      <c r="BI354" s="42"/>
      <c r="BJ354" s="42">
        <v>0</v>
      </c>
      <c r="BK354" s="42"/>
      <c r="BL354" s="42"/>
      <c r="BM354" s="15">
        <v>1250</v>
      </c>
    </row>
    <row r="355" spans="1:65" outlineLevel="5">
      <c r="A355" s="22">
        <f t="shared" si="136"/>
        <v>10</v>
      </c>
      <c r="B355" s="9">
        <f t="shared" si="151"/>
        <v>45228</v>
      </c>
      <c r="C355" s="51">
        <v>335090</v>
      </c>
      <c r="D355" s="64">
        <f t="shared" si="141"/>
        <v>34</v>
      </c>
      <c r="E355" s="12">
        <v>37</v>
      </c>
      <c r="F355" s="12">
        <v>34</v>
      </c>
      <c r="G355" s="12">
        <v>35</v>
      </c>
      <c r="H355" s="12">
        <v>32</v>
      </c>
      <c r="I355" s="12">
        <v>36</v>
      </c>
      <c r="J355" s="12">
        <v>33</v>
      </c>
      <c r="K355" s="12">
        <v>34</v>
      </c>
      <c r="L355" s="12">
        <v>31</v>
      </c>
      <c r="M355" s="74" t="str">
        <f t="shared" si="142"/>
        <v/>
      </c>
      <c r="N355" s="83"/>
      <c r="O355" s="83"/>
      <c r="P355" s="83"/>
      <c r="Q355" s="83"/>
      <c r="R355" s="83"/>
      <c r="S355" s="83"/>
      <c r="T355" s="83"/>
      <c r="U355" s="83"/>
      <c r="V355" s="5" t="str">
        <f t="shared" si="143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4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19</v>
      </c>
      <c r="AO355" s="41">
        <v>2060</v>
      </c>
      <c r="AP355" s="110"/>
      <c r="AQ355" s="111"/>
      <c r="AR355" s="126" t="str">
        <f t="shared" si="145"/>
        <v/>
      </c>
      <c r="AS355" s="126" t="str">
        <f t="shared" si="146"/>
        <v/>
      </c>
      <c r="AT355" s="127">
        <v>2320</v>
      </c>
      <c r="AU355" s="128"/>
      <c r="AV355" s="129" t="s">
        <v>103</v>
      </c>
      <c r="AW355" s="126" t="str">
        <f t="shared" si="147"/>
        <v/>
      </c>
      <c r="AX355" s="126" t="str">
        <f t="shared" si="148"/>
        <v/>
      </c>
      <c r="AY355" s="64" t="str">
        <f t="shared" si="149"/>
        <v/>
      </c>
      <c r="AZ355" s="97"/>
      <c r="BA355" s="68"/>
      <c r="BB355" s="68"/>
      <c r="BC355" s="68"/>
      <c r="BD355" s="68"/>
      <c r="BE355" s="15"/>
      <c r="BF355" s="5">
        <f t="shared" si="150"/>
        <v>12500</v>
      </c>
      <c r="BG355" s="41">
        <v>11250</v>
      </c>
      <c r="BH355" s="42">
        <v>0</v>
      </c>
      <c r="BI355" s="42"/>
      <c r="BJ355" s="42">
        <v>0</v>
      </c>
      <c r="BK355" s="42"/>
      <c r="BL355" s="42"/>
      <c r="BM355" s="15">
        <v>1250</v>
      </c>
    </row>
    <row r="356" spans="1:65" outlineLevel="5">
      <c r="A356" s="22">
        <f t="shared" si="136"/>
        <v>10</v>
      </c>
      <c r="B356" s="9">
        <f t="shared" si="151"/>
        <v>45229</v>
      </c>
      <c r="C356" s="51">
        <v>361130</v>
      </c>
      <c r="D356" s="64">
        <f t="shared" si="141"/>
        <v>34</v>
      </c>
      <c r="E356" s="12">
        <v>37</v>
      </c>
      <c r="F356" s="12">
        <v>34</v>
      </c>
      <c r="G356" s="12">
        <v>35</v>
      </c>
      <c r="H356" s="12">
        <v>32</v>
      </c>
      <c r="I356" s="12">
        <v>36</v>
      </c>
      <c r="J356" s="12">
        <v>33</v>
      </c>
      <c r="K356" s="12">
        <v>34</v>
      </c>
      <c r="L356" s="12">
        <v>31</v>
      </c>
      <c r="M356" s="74" t="str">
        <f t="shared" si="142"/>
        <v/>
      </c>
      <c r="N356" s="83"/>
      <c r="O356" s="83"/>
      <c r="P356" s="83"/>
      <c r="Q356" s="83"/>
      <c r="R356" s="83"/>
      <c r="S356" s="83"/>
      <c r="T356" s="83"/>
      <c r="U356" s="83"/>
      <c r="V356" s="5" t="str">
        <f t="shared" si="143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4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19</v>
      </c>
      <c r="AO356" s="41">
        <v>2050</v>
      </c>
      <c r="AP356" s="110"/>
      <c r="AQ356" s="111"/>
      <c r="AR356" s="126" t="str">
        <f t="shared" si="145"/>
        <v/>
      </c>
      <c r="AS356" s="126" t="str">
        <f t="shared" si="146"/>
        <v/>
      </c>
      <c r="AT356" s="127">
        <v>2350</v>
      </c>
      <c r="AU356" s="128"/>
      <c r="AV356" s="129" t="s">
        <v>103</v>
      </c>
      <c r="AW356" s="126" t="str">
        <f t="shared" si="147"/>
        <v/>
      </c>
      <c r="AX356" s="126" t="str">
        <f t="shared" si="148"/>
        <v/>
      </c>
      <c r="AY356" s="64" t="str">
        <f t="shared" si="149"/>
        <v/>
      </c>
      <c r="AZ356" s="97">
        <v>78.2</v>
      </c>
      <c r="BA356" s="68"/>
      <c r="BB356" s="68"/>
      <c r="BC356" s="68"/>
      <c r="BD356" s="68"/>
      <c r="BE356" s="15"/>
      <c r="BF356" s="5">
        <f t="shared" si="150"/>
        <v>14380</v>
      </c>
      <c r="BG356" s="41">
        <v>13190</v>
      </c>
      <c r="BH356" s="42">
        <v>0</v>
      </c>
      <c r="BI356" s="42"/>
      <c r="BJ356" s="42">
        <v>0</v>
      </c>
      <c r="BK356" s="42"/>
      <c r="BL356" s="42"/>
      <c r="BM356" s="15">
        <v>1190</v>
      </c>
    </row>
    <row r="357" spans="1:65" ht="17.25" outlineLevel="5" thickBot="1">
      <c r="A357" s="31">
        <f t="shared" si="136"/>
        <v>10</v>
      </c>
      <c r="B357" s="32">
        <f t="shared" si="151"/>
        <v>45230</v>
      </c>
      <c r="C357" s="51">
        <v>378751</v>
      </c>
      <c r="D357" s="64">
        <f t="shared" si="141"/>
        <v>34.299999999999997</v>
      </c>
      <c r="E357" s="12">
        <v>38</v>
      </c>
      <c r="F357" s="12">
        <v>34</v>
      </c>
      <c r="G357" s="12">
        <v>35</v>
      </c>
      <c r="H357" s="12">
        <v>32</v>
      </c>
      <c r="I357" s="12">
        <v>37</v>
      </c>
      <c r="J357" s="12">
        <v>33</v>
      </c>
      <c r="K357" s="12">
        <v>34</v>
      </c>
      <c r="L357" s="12">
        <v>31</v>
      </c>
      <c r="M357" s="74" t="str">
        <f t="shared" si="142"/>
        <v/>
      </c>
      <c r="N357" s="83"/>
      <c r="O357" s="83"/>
      <c r="P357" s="83"/>
      <c r="Q357" s="83"/>
      <c r="R357" s="83"/>
      <c r="S357" s="83"/>
      <c r="T357" s="83"/>
      <c r="U357" s="83"/>
      <c r="V357" s="5" t="str">
        <f t="shared" si="143"/>
        <v/>
      </c>
      <c r="W357" s="41"/>
      <c r="X357" s="41"/>
      <c r="Y357" s="41"/>
      <c r="Z357" s="41"/>
      <c r="AA357" s="41"/>
      <c r="AB357" s="41"/>
      <c r="AC357" s="41"/>
      <c r="AD357" s="41"/>
      <c r="AE357" s="5" t="str">
        <f t="shared" si="144"/>
        <v/>
      </c>
      <c r="AF357" s="41"/>
      <c r="AG357" s="41"/>
      <c r="AH357" s="41"/>
      <c r="AI357" s="41"/>
      <c r="AJ357" s="41"/>
      <c r="AK357" s="41"/>
      <c r="AL357" s="41"/>
      <c r="AM357" s="41"/>
      <c r="AN357" s="41">
        <v>19</v>
      </c>
      <c r="AO357" s="41">
        <v>2070</v>
      </c>
      <c r="AP357" s="110"/>
      <c r="AQ357" s="111"/>
      <c r="AR357" s="126" t="str">
        <f t="shared" si="145"/>
        <v/>
      </c>
      <c r="AS357" s="126" t="str">
        <f t="shared" si="146"/>
        <v/>
      </c>
      <c r="AT357" s="127">
        <v>2350</v>
      </c>
      <c r="AU357" s="128"/>
      <c r="AV357" s="129" t="s">
        <v>103</v>
      </c>
      <c r="AW357" s="126" t="str">
        <f t="shared" si="147"/>
        <v/>
      </c>
      <c r="AX357" s="126" t="str">
        <f t="shared" si="148"/>
        <v/>
      </c>
      <c r="AY357" s="64" t="str">
        <f t="shared" si="149"/>
        <v/>
      </c>
      <c r="AZ357" s="97">
        <v>78.150000000000006</v>
      </c>
      <c r="BA357" s="68"/>
      <c r="BB357" s="68"/>
      <c r="BC357" s="68"/>
      <c r="BD357" s="68"/>
      <c r="BE357" s="15"/>
      <c r="BF357" s="5">
        <f t="shared" si="150"/>
        <v>14908</v>
      </c>
      <c r="BG357" s="41">
        <v>13370</v>
      </c>
      <c r="BH357" s="42">
        <v>0</v>
      </c>
      <c r="BI357" s="42"/>
      <c r="BJ357" s="42">
        <v>0</v>
      </c>
      <c r="BK357" s="42"/>
      <c r="BL357" s="42"/>
      <c r="BM357" s="15">
        <v>1538</v>
      </c>
    </row>
    <row r="358" spans="1:65" outlineLevel="4">
      <c r="A358" s="157" t="s">
        <v>48</v>
      </c>
      <c r="B358" s="158"/>
      <c r="C358" s="50">
        <f t="shared" ref="C358:BM358" si="152">SUBTOTAL(4,C327:C357)</f>
        <v>418035</v>
      </c>
      <c r="D358" s="60">
        <f t="shared" si="152"/>
        <v>34.5</v>
      </c>
      <c r="E358" s="28">
        <f t="shared" si="152"/>
        <v>38</v>
      </c>
      <c r="F358" s="28">
        <f t="shared" si="152"/>
        <v>35</v>
      </c>
      <c r="G358" s="28">
        <f t="shared" si="152"/>
        <v>38</v>
      </c>
      <c r="H358" s="28">
        <f t="shared" si="152"/>
        <v>33</v>
      </c>
      <c r="I358" s="28">
        <f t="shared" si="152"/>
        <v>37</v>
      </c>
      <c r="J358" s="28">
        <f t="shared" si="152"/>
        <v>34</v>
      </c>
      <c r="K358" s="28">
        <f t="shared" si="152"/>
        <v>37</v>
      </c>
      <c r="L358" s="28">
        <f t="shared" si="152"/>
        <v>32</v>
      </c>
      <c r="M358" s="71">
        <f t="shared" si="152"/>
        <v>6.9</v>
      </c>
      <c r="N358" s="82">
        <f t="shared" si="152"/>
        <v>7.09</v>
      </c>
      <c r="O358" s="82">
        <f t="shared" si="152"/>
        <v>6.94</v>
      </c>
      <c r="P358" s="82">
        <f t="shared" si="152"/>
        <v>6.95</v>
      </c>
      <c r="Q358" s="82">
        <f t="shared" si="152"/>
        <v>6.97</v>
      </c>
      <c r="R358" s="82">
        <f t="shared" si="152"/>
        <v>6.99</v>
      </c>
      <c r="S358" s="82">
        <f t="shared" si="152"/>
        <v>6.95</v>
      </c>
      <c r="T358" s="82">
        <f t="shared" si="152"/>
        <v>0</v>
      </c>
      <c r="U358" s="82">
        <f t="shared" si="152"/>
        <v>0</v>
      </c>
      <c r="V358" s="29">
        <f t="shared" si="152"/>
        <v>175.9</v>
      </c>
      <c r="W358" s="39">
        <f t="shared" si="152"/>
        <v>180.9</v>
      </c>
      <c r="X358" s="39">
        <f t="shared" si="152"/>
        <v>227.3</v>
      </c>
      <c r="Y358" s="39">
        <f t="shared" si="152"/>
        <v>252.9</v>
      </c>
      <c r="Z358" s="39">
        <f t="shared" si="152"/>
        <v>191.1</v>
      </c>
      <c r="AA358" s="39">
        <f t="shared" si="152"/>
        <v>162.1</v>
      </c>
      <c r="AB358" s="39">
        <f t="shared" si="152"/>
        <v>206.1</v>
      </c>
      <c r="AC358" s="39">
        <f t="shared" si="152"/>
        <v>0</v>
      </c>
      <c r="AD358" s="39">
        <f t="shared" si="152"/>
        <v>0</v>
      </c>
      <c r="AE358" s="29">
        <f t="shared" si="152"/>
        <v>2993.3</v>
      </c>
      <c r="AF358" s="39">
        <f t="shared" si="152"/>
        <v>3660</v>
      </c>
      <c r="AG358" s="39">
        <f t="shared" si="152"/>
        <v>2980</v>
      </c>
      <c r="AH358" s="39">
        <f t="shared" si="152"/>
        <v>3050</v>
      </c>
      <c r="AI358" s="39">
        <f t="shared" si="152"/>
        <v>3100</v>
      </c>
      <c r="AJ358" s="39">
        <f t="shared" si="152"/>
        <v>3110</v>
      </c>
      <c r="AK358" s="39">
        <f t="shared" si="152"/>
        <v>3050</v>
      </c>
      <c r="AL358" s="39">
        <f t="shared" si="152"/>
        <v>0</v>
      </c>
      <c r="AM358" s="39">
        <f t="shared" si="152"/>
        <v>0</v>
      </c>
      <c r="AN358" s="39">
        <f t="shared" si="152"/>
        <v>26</v>
      </c>
      <c r="AO358" s="39">
        <f t="shared" si="152"/>
        <v>2190</v>
      </c>
      <c r="AP358" s="104">
        <f t="shared" si="152"/>
        <v>2.4</v>
      </c>
      <c r="AQ358" s="105">
        <f t="shared" si="152"/>
        <v>1.72</v>
      </c>
      <c r="AR358" s="106">
        <f t="shared" si="152"/>
        <v>80.373831775700936</v>
      </c>
      <c r="AS358" s="106">
        <f t="shared" si="152"/>
        <v>34.583333333333329</v>
      </c>
      <c r="AT358" s="107">
        <f t="shared" si="152"/>
        <v>2350</v>
      </c>
      <c r="AU358" s="108">
        <f t="shared" si="152"/>
        <v>2.33</v>
      </c>
      <c r="AV358" s="109">
        <f t="shared" si="152"/>
        <v>1.3</v>
      </c>
      <c r="AW358" s="106">
        <f t="shared" si="152"/>
        <v>63.10679611650486</v>
      </c>
      <c r="AX358" s="106">
        <f t="shared" si="152"/>
        <v>46.351931330472105</v>
      </c>
      <c r="AY358" s="60">
        <f t="shared" si="152"/>
        <v>62.930792939198653</v>
      </c>
      <c r="AZ358" s="96">
        <f t="shared" si="152"/>
        <v>81.58</v>
      </c>
      <c r="BA358" s="67">
        <f t="shared" si="152"/>
        <v>65.8</v>
      </c>
      <c r="BB358" s="67">
        <f t="shared" si="152"/>
        <v>28.2</v>
      </c>
      <c r="BC358" s="67">
        <f t="shared" si="152"/>
        <v>2.9999999999999997E-4</v>
      </c>
      <c r="BD358" s="67">
        <f t="shared" si="152"/>
        <v>0</v>
      </c>
      <c r="BE358" s="27">
        <f t="shared" si="152"/>
        <v>0</v>
      </c>
      <c r="BF358" s="29">
        <f t="shared" si="152"/>
        <v>15240</v>
      </c>
      <c r="BG358" s="39">
        <f t="shared" si="152"/>
        <v>15240</v>
      </c>
      <c r="BH358" s="40">
        <f t="shared" si="152"/>
        <v>0</v>
      </c>
      <c r="BI358" s="40">
        <f t="shared" si="152"/>
        <v>0</v>
      </c>
      <c r="BJ358" s="40">
        <f t="shared" si="152"/>
        <v>0</v>
      </c>
      <c r="BK358" s="40">
        <f t="shared" si="152"/>
        <v>0</v>
      </c>
      <c r="BL358" s="40">
        <f t="shared" si="152"/>
        <v>0</v>
      </c>
      <c r="BM358" s="27">
        <f t="shared" si="152"/>
        <v>2230</v>
      </c>
    </row>
    <row r="359" spans="1:65" outlineLevel="3">
      <c r="A359" s="187" t="s">
        <v>49</v>
      </c>
      <c r="B359" s="188"/>
      <c r="C359" s="51">
        <f t="shared" ref="C359:BM359" si="153">SUBTOTAL(5,C327:C357)</f>
        <v>335090</v>
      </c>
      <c r="D359" s="61">
        <f t="shared" si="153"/>
        <v>32</v>
      </c>
      <c r="E359" s="12">
        <f t="shared" si="153"/>
        <v>32</v>
      </c>
      <c r="F359" s="12">
        <f t="shared" si="153"/>
        <v>31</v>
      </c>
      <c r="G359" s="12">
        <f t="shared" si="153"/>
        <v>34</v>
      </c>
      <c r="H359" s="12">
        <f t="shared" si="153"/>
        <v>30</v>
      </c>
      <c r="I359" s="12">
        <f t="shared" si="153"/>
        <v>31</v>
      </c>
      <c r="J359" s="12">
        <f t="shared" si="153"/>
        <v>30</v>
      </c>
      <c r="K359" s="12">
        <f t="shared" si="153"/>
        <v>33</v>
      </c>
      <c r="L359" s="12">
        <f t="shared" si="153"/>
        <v>29</v>
      </c>
      <c r="M359" s="72">
        <f t="shared" si="153"/>
        <v>6.9</v>
      </c>
      <c r="N359" s="83">
        <f t="shared" si="153"/>
        <v>6.89</v>
      </c>
      <c r="O359" s="83">
        <f t="shared" si="153"/>
        <v>6.88</v>
      </c>
      <c r="P359" s="83">
        <f t="shared" si="153"/>
        <v>6.72</v>
      </c>
      <c r="Q359" s="83">
        <f t="shared" si="153"/>
        <v>6.89</v>
      </c>
      <c r="R359" s="83">
        <f t="shared" si="153"/>
        <v>6.86</v>
      </c>
      <c r="S359" s="83">
        <f t="shared" si="153"/>
        <v>6.86</v>
      </c>
      <c r="T359" s="83">
        <f t="shared" si="153"/>
        <v>0</v>
      </c>
      <c r="U359" s="83">
        <f t="shared" si="153"/>
        <v>0</v>
      </c>
      <c r="V359" s="6">
        <f t="shared" si="153"/>
        <v>124.5</v>
      </c>
      <c r="W359" s="41">
        <f t="shared" si="153"/>
        <v>136.9</v>
      </c>
      <c r="X359" s="41">
        <f t="shared" si="153"/>
        <v>109.9</v>
      </c>
      <c r="Y359" s="41">
        <f t="shared" si="153"/>
        <v>129.6</v>
      </c>
      <c r="Z359" s="41">
        <f t="shared" si="153"/>
        <v>101.5</v>
      </c>
      <c r="AA359" s="41">
        <f t="shared" si="153"/>
        <v>74</v>
      </c>
      <c r="AB359" s="41">
        <f t="shared" si="153"/>
        <v>114.9</v>
      </c>
      <c r="AC359" s="41">
        <f t="shared" si="153"/>
        <v>0</v>
      </c>
      <c r="AD359" s="41">
        <f t="shared" si="153"/>
        <v>0</v>
      </c>
      <c r="AE359" s="6">
        <f t="shared" si="153"/>
        <v>2693.3</v>
      </c>
      <c r="AF359" s="41">
        <f t="shared" si="153"/>
        <v>2780</v>
      </c>
      <c r="AG359" s="41">
        <f t="shared" si="153"/>
        <v>2750</v>
      </c>
      <c r="AH359" s="41">
        <f t="shared" si="153"/>
        <v>2520</v>
      </c>
      <c r="AI359" s="41">
        <f t="shared" si="153"/>
        <v>2590</v>
      </c>
      <c r="AJ359" s="41">
        <f t="shared" si="153"/>
        <v>2610</v>
      </c>
      <c r="AK359" s="41">
        <f t="shared" si="153"/>
        <v>2700</v>
      </c>
      <c r="AL359" s="41">
        <f t="shared" si="153"/>
        <v>0</v>
      </c>
      <c r="AM359" s="41">
        <f t="shared" si="153"/>
        <v>0</v>
      </c>
      <c r="AN359" s="41">
        <f t="shared" si="153"/>
        <v>18</v>
      </c>
      <c r="AO359" s="41">
        <f t="shared" si="153"/>
        <v>1530</v>
      </c>
      <c r="AP359" s="110">
        <f t="shared" si="153"/>
        <v>2.14</v>
      </c>
      <c r="AQ359" s="111">
        <f t="shared" si="153"/>
        <v>1.53</v>
      </c>
      <c r="AR359" s="112">
        <f t="shared" si="153"/>
        <v>65.416666666666671</v>
      </c>
      <c r="AS359" s="112">
        <f t="shared" si="153"/>
        <v>19.626168224299064</v>
      </c>
      <c r="AT359" s="113">
        <f t="shared" si="153"/>
        <v>1610</v>
      </c>
      <c r="AU359" s="114">
        <f t="shared" si="153"/>
        <v>1.86</v>
      </c>
      <c r="AV359" s="115">
        <f t="shared" si="153"/>
        <v>1.17</v>
      </c>
      <c r="AW359" s="112">
        <f t="shared" si="153"/>
        <v>53.648068669527895</v>
      </c>
      <c r="AX359" s="112">
        <f t="shared" si="153"/>
        <v>36.89320388349514</v>
      </c>
      <c r="AY359" s="61">
        <f t="shared" si="153"/>
        <v>27.962489343563547</v>
      </c>
      <c r="AZ359" s="97">
        <f t="shared" si="153"/>
        <v>76.58</v>
      </c>
      <c r="BA359" s="68">
        <f t="shared" si="153"/>
        <v>65.8</v>
      </c>
      <c r="BB359" s="68">
        <f t="shared" si="153"/>
        <v>28.2</v>
      </c>
      <c r="BC359" s="68">
        <f t="shared" si="153"/>
        <v>2.9999999999999997E-4</v>
      </c>
      <c r="BD359" s="68">
        <f t="shared" si="153"/>
        <v>0</v>
      </c>
      <c r="BE359" s="15">
        <f t="shared" si="153"/>
        <v>0</v>
      </c>
      <c r="BF359" s="6">
        <f t="shared" si="153"/>
        <v>2660</v>
      </c>
      <c r="BG359" s="41">
        <f t="shared" si="153"/>
        <v>510</v>
      </c>
      <c r="BH359" s="42">
        <f t="shared" si="153"/>
        <v>0</v>
      </c>
      <c r="BI359" s="42">
        <f t="shared" si="153"/>
        <v>0</v>
      </c>
      <c r="BJ359" s="42">
        <f t="shared" si="153"/>
        <v>0</v>
      </c>
      <c r="BK359" s="42">
        <f t="shared" si="153"/>
        <v>0</v>
      </c>
      <c r="BL359" s="42">
        <f t="shared" si="153"/>
        <v>0</v>
      </c>
      <c r="BM359" s="15">
        <f t="shared" si="153"/>
        <v>0</v>
      </c>
    </row>
    <row r="360" spans="1:65" outlineLevel="2">
      <c r="A360" s="187" t="s">
        <v>50</v>
      </c>
      <c r="B360" s="188"/>
      <c r="C360" s="51">
        <f>IFERROR(SUBTOTAL(1,C327:C357),"")</f>
        <v>377164.22580645164</v>
      </c>
      <c r="D360" s="61">
        <f t="shared" ref="D360:BM360" si="154">IFERROR(SUBTOTAL(1,D327:D357),"")</f>
        <v>33.461290322580645</v>
      </c>
      <c r="E360" s="12">
        <f t="shared" si="154"/>
        <v>35.483870967741936</v>
      </c>
      <c r="F360" s="12">
        <f t="shared" si="154"/>
        <v>32.58064516129032</v>
      </c>
      <c r="G360" s="12">
        <f t="shared" si="154"/>
        <v>36.225806451612904</v>
      </c>
      <c r="H360" s="12">
        <f t="shared" si="154"/>
        <v>31.483870967741936</v>
      </c>
      <c r="I360" s="12">
        <f t="shared" si="154"/>
        <v>34.483870967741936</v>
      </c>
      <c r="J360" s="12">
        <f t="shared" si="154"/>
        <v>31.580645161290324</v>
      </c>
      <c r="K360" s="12">
        <f t="shared" si="154"/>
        <v>35.225806451612904</v>
      </c>
      <c r="L360" s="12">
        <f t="shared" si="154"/>
        <v>30.483870967741936</v>
      </c>
      <c r="M360" s="72">
        <f t="shared" si="154"/>
        <v>6.9</v>
      </c>
      <c r="N360" s="83">
        <f t="shared" si="154"/>
        <v>6.9649999999999999</v>
      </c>
      <c r="O360" s="83">
        <f t="shared" si="154"/>
        <v>6.9049999999999994</v>
      </c>
      <c r="P360" s="83">
        <f t="shared" si="154"/>
        <v>6.8525</v>
      </c>
      <c r="Q360" s="83">
        <f t="shared" si="154"/>
        <v>6.9274999999999993</v>
      </c>
      <c r="R360" s="83">
        <f t="shared" si="154"/>
        <v>6.9124999999999996</v>
      </c>
      <c r="S360" s="83">
        <f t="shared" si="154"/>
        <v>6.8925000000000001</v>
      </c>
      <c r="T360" s="83" t="str">
        <f t="shared" si="154"/>
        <v/>
      </c>
      <c r="U360" s="83" t="str">
        <f t="shared" si="154"/>
        <v/>
      </c>
      <c r="V360" s="6">
        <f t="shared" si="154"/>
        <v>150.72499999999999</v>
      </c>
      <c r="W360" s="41">
        <f t="shared" si="154"/>
        <v>154.875</v>
      </c>
      <c r="X360" s="41">
        <f t="shared" si="154"/>
        <v>164.35000000000002</v>
      </c>
      <c r="Y360" s="41">
        <f t="shared" si="154"/>
        <v>175.2</v>
      </c>
      <c r="Z360" s="41">
        <f t="shared" si="154"/>
        <v>148.92500000000001</v>
      </c>
      <c r="AA360" s="41">
        <f t="shared" si="154"/>
        <v>104.625</v>
      </c>
      <c r="AB360" s="41">
        <f t="shared" si="154"/>
        <v>156.47499999999999</v>
      </c>
      <c r="AC360" s="41" t="str">
        <f t="shared" si="154"/>
        <v/>
      </c>
      <c r="AD360" s="41" t="str">
        <f t="shared" si="154"/>
        <v/>
      </c>
      <c r="AE360" s="6">
        <f t="shared" si="154"/>
        <v>2913.7250000000004</v>
      </c>
      <c r="AF360" s="41">
        <f t="shared" si="154"/>
        <v>3227.5</v>
      </c>
      <c r="AG360" s="41">
        <f t="shared" si="154"/>
        <v>2910</v>
      </c>
      <c r="AH360" s="41">
        <f t="shared" si="154"/>
        <v>2815</v>
      </c>
      <c r="AI360" s="41">
        <f t="shared" si="154"/>
        <v>2867.5</v>
      </c>
      <c r="AJ360" s="41">
        <f t="shared" si="154"/>
        <v>2817.5</v>
      </c>
      <c r="AK360" s="41">
        <f t="shared" si="154"/>
        <v>2845</v>
      </c>
      <c r="AL360" s="41" t="str">
        <f t="shared" si="154"/>
        <v/>
      </c>
      <c r="AM360" s="41" t="str">
        <f t="shared" si="154"/>
        <v/>
      </c>
      <c r="AN360" s="41">
        <f t="shared" si="154"/>
        <v>21.322580645161292</v>
      </c>
      <c r="AO360" s="41">
        <f t="shared" si="154"/>
        <v>1888.7096774193549</v>
      </c>
      <c r="AP360" s="110">
        <f t="shared" si="154"/>
        <v>2.2524999999999999</v>
      </c>
      <c r="AQ360" s="111">
        <f t="shared" si="154"/>
        <v>1.625</v>
      </c>
      <c r="AR360" s="112">
        <f t="shared" si="154"/>
        <v>72.334107523936723</v>
      </c>
      <c r="AS360" s="112">
        <f t="shared" si="154"/>
        <v>27.665892476063281</v>
      </c>
      <c r="AT360" s="113">
        <f t="shared" si="154"/>
        <v>2084.8387096774195</v>
      </c>
      <c r="AU360" s="114">
        <f t="shared" si="154"/>
        <v>2.085</v>
      </c>
      <c r="AV360" s="115">
        <f t="shared" si="154"/>
        <v>1.2449999999999999</v>
      </c>
      <c r="AW360" s="112">
        <f t="shared" si="154"/>
        <v>59.986292983049324</v>
      </c>
      <c r="AX360" s="112">
        <f t="shared" si="154"/>
        <v>40.013707016950683</v>
      </c>
      <c r="AY360" s="61">
        <f t="shared" si="154"/>
        <v>41.899276538990634</v>
      </c>
      <c r="AZ360" s="97">
        <f t="shared" si="154"/>
        <v>78.556666666666672</v>
      </c>
      <c r="BA360" s="68">
        <f t="shared" si="154"/>
        <v>65.8</v>
      </c>
      <c r="BB360" s="68">
        <f t="shared" si="154"/>
        <v>28.2</v>
      </c>
      <c r="BC360" s="68">
        <f t="shared" si="154"/>
        <v>2.9999999999999997E-4</v>
      </c>
      <c r="BD360" s="68" t="str">
        <f t="shared" si="154"/>
        <v/>
      </c>
      <c r="BE360" s="15" t="str">
        <f>IFERROR(SUBTOTAL(1,BE327:BE357),"")</f>
        <v/>
      </c>
      <c r="BF360" s="6">
        <f t="shared" si="154"/>
        <v>10573.483870967742</v>
      </c>
      <c r="BG360" s="41">
        <f t="shared" si="154"/>
        <v>10007.41935483871</v>
      </c>
      <c r="BH360" s="42">
        <f t="shared" si="154"/>
        <v>0</v>
      </c>
      <c r="BI360" s="42" t="str">
        <f t="shared" si="154"/>
        <v/>
      </c>
      <c r="BJ360" s="42">
        <f t="shared" si="154"/>
        <v>0</v>
      </c>
      <c r="BK360" s="42" t="str">
        <f t="shared" si="154"/>
        <v/>
      </c>
      <c r="BL360" s="42" t="str">
        <f t="shared" si="154"/>
        <v/>
      </c>
      <c r="BM360" s="15">
        <f t="shared" si="154"/>
        <v>566.06451612903231</v>
      </c>
    </row>
    <row r="361" spans="1:65" ht="17.25" outlineLevel="1" thickBot="1">
      <c r="A361" s="189" t="s">
        <v>51</v>
      </c>
      <c r="B361" s="190"/>
      <c r="C361" s="52">
        <f>SUBTOTAL(9,C327:C357)</f>
        <v>11692091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58550</v>
      </c>
      <c r="AP361" s="116"/>
      <c r="AQ361" s="117"/>
      <c r="AR361" s="118"/>
      <c r="AS361" s="118"/>
      <c r="AT361" s="119">
        <f>SUBTOTAL(9,AT327:AT357)</f>
        <v>64630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55">SUBTOTAL(9,BF327:BF357)</f>
        <v>327778</v>
      </c>
      <c r="BG361" s="43">
        <f t="shared" si="155"/>
        <v>310230</v>
      </c>
      <c r="BH361" s="44">
        <f t="shared" si="155"/>
        <v>0</v>
      </c>
      <c r="BI361" s="44">
        <f t="shared" si="155"/>
        <v>0</v>
      </c>
      <c r="BJ361" s="44">
        <f t="shared" si="155"/>
        <v>0</v>
      </c>
      <c r="BK361" s="44">
        <f t="shared" si="155"/>
        <v>0</v>
      </c>
      <c r="BL361" s="44">
        <f t="shared" si="155"/>
        <v>0</v>
      </c>
      <c r="BM361" s="16">
        <f t="shared" si="155"/>
        <v>17548</v>
      </c>
    </row>
    <row r="362" spans="1:65" outlineLevel="5">
      <c r="A362" s="21">
        <f t="shared" si="136"/>
        <v>11</v>
      </c>
      <c r="B362" s="33">
        <f>B357+1</f>
        <v>45231</v>
      </c>
      <c r="C362" s="51">
        <v>361953</v>
      </c>
      <c r="D362" s="64">
        <f t="shared" ref="D362:D391" si="156">IFERROR(ROUND(AVERAGE(E362:L362),1),"")</f>
        <v>34.5</v>
      </c>
      <c r="E362" s="12">
        <v>38</v>
      </c>
      <c r="F362" s="12">
        <v>34</v>
      </c>
      <c r="G362" s="12">
        <v>35</v>
      </c>
      <c r="H362" s="12">
        <v>33</v>
      </c>
      <c r="I362" s="12">
        <v>37</v>
      </c>
      <c r="J362" s="12">
        <v>33</v>
      </c>
      <c r="K362" s="12">
        <v>34</v>
      </c>
      <c r="L362" s="12">
        <v>32</v>
      </c>
      <c r="M362" s="74" t="str">
        <f t="shared" ref="M362:M391" si="157">IFERROR(ROUND(AVERAGE(N362:U362),1),"")</f>
        <v/>
      </c>
      <c r="N362" s="83"/>
      <c r="O362" s="83"/>
      <c r="P362" s="83"/>
      <c r="Q362" s="83"/>
      <c r="R362" s="83"/>
      <c r="S362" s="83"/>
      <c r="T362" s="83"/>
      <c r="U362" s="83"/>
      <c r="V362" s="5" t="str">
        <f t="shared" ref="V362:V391" si="158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59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20</v>
      </c>
      <c r="AO362" s="41">
        <v>2040</v>
      </c>
      <c r="AP362" s="110"/>
      <c r="AQ362" s="111"/>
      <c r="AR362" s="126" t="str">
        <f t="shared" ref="AR362:AR391" si="160">IFERROR(AQ362/AP362*100,"")</f>
        <v/>
      </c>
      <c r="AS362" s="126" t="str">
        <f t="shared" ref="AS362:AS391" si="161">IFERROR(100-AR362,"")</f>
        <v/>
      </c>
      <c r="AT362" s="127">
        <v>2360</v>
      </c>
      <c r="AU362" s="128"/>
      <c r="AV362" s="129"/>
      <c r="AW362" s="126" t="str">
        <f t="shared" ref="AW362:AW391" si="162">IFERROR(AV362/AU362*100,"")</f>
        <v/>
      </c>
      <c r="AX362" s="126" t="str">
        <f t="shared" ref="AX362:AX391" si="163">IFERROR(100-AW362,"")</f>
        <v/>
      </c>
      <c r="AY362" s="64" t="str">
        <f t="shared" ref="AY362:AY391" si="164">IFERROR((1-((AW362*AS362)/(AX362*AR362)))*100,"")</f>
        <v/>
      </c>
      <c r="AZ362" s="97">
        <v>78.92</v>
      </c>
      <c r="BA362" s="68"/>
      <c r="BB362" s="68"/>
      <c r="BC362" s="68"/>
      <c r="BD362" s="68"/>
      <c r="BE362" s="15"/>
      <c r="BF362" s="5">
        <f t="shared" ref="BF362:BF391" si="165">IF(SUM(BG362:BM362)=0,"",SUM(BG362:BM362))</f>
        <v>17220</v>
      </c>
      <c r="BG362" s="41">
        <v>15180</v>
      </c>
      <c r="BH362" s="42">
        <v>0</v>
      </c>
      <c r="BI362" s="42"/>
      <c r="BJ362" s="42">
        <v>0</v>
      </c>
      <c r="BK362" s="42"/>
      <c r="BL362" s="42"/>
      <c r="BM362" s="15">
        <v>2040</v>
      </c>
    </row>
    <row r="363" spans="1:65" outlineLevel="5">
      <c r="A363" s="22">
        <f t="shared" si="136"/>
        <v>11</v>
      </c>
      <c r="B363" s="9">
        <f t="shared" si="151"/>
        <v>45232</v>
      </c>
      <c r="C363" s="51">
        <v>357695</v>
      </c>
      <c r="D363" s="64">
        <f t="shared" si="156"/>
        <v>34.5</v>
      </c>
      <c r="E363" s="12">
        <v>38</v>
      </c>
      <c r="F363" s="12">
        <v>34</v>
      </c>
      <c r="G363" s="12">
        <v>35</v>
      </c>
      <c r="H363" s="12">
        <v>33</v>
      </c>
      <c r="I363" s="12">
        <v>37</v>
      </c>
      <c r="J363" s="12">
        <v>33</v>
      </c>
      <c r="K363" s="12">
        <v>34</v>
      </c>
      <c r="L363" s="12">
        <v>32</v>
      </c>
      <c r="M363" s="74">
        <f t="shared" si="157"/>
        <v>6.9</v>
      </c>
      <c r="N363" s="83">
        <v>6.94</v>
      </c>
      <c r="O363" s="83">
        <v>6.88</v>
      </c>
      <c r="P363" s="83">
        <v>6.81</v>
      </c>
      <c r="Q363" s="83">
        <v>6.89</v>
      </c>
      <c r="R363" s="83">
        <v>6.85</v>
      </c>
      <c r="S363" s="83">
        <v>6.82</v>
      </c>
      <c r="T363" s="83"/>
      <c r="U363" s="83"/>
      <c r="V363" s="5">
        <f t="shared" si="158"/>
        <v>133.1</v>
      </c>
      <c r="W363" s="41">
        <v>134.6</v>
      </c>
      <c r="X363" s="41">
        <v>116.5</v>
      </c>
      <c r="Y363" s="41">
        <v>206.7</v>
      </c>
      <c r="Z363" s="41">
        <v>122.9</v>
      </c>
      <c r="AA363" s="41">
        <v>144.80000000000001</v>
      </c>
      <c r="AB363" s="41">
        <v>73.099999999999994</v>
      </c>
      <c r="AC363" s="41"/>
      <c r="AD363" s="41"/>
      <c r="AE363" s="5">
        <f t="shared" si="159"/>
        <v>3368.3</v>
      </c>
      <c r="AF363" s="41">
        <v>3000</v>
      </c>
      <c r="AG363" s="41">
        <v>4370</v>
      </c>
      <c r="AH363" s="41">
        <v>3200</v>
      </c>
      <c r="AI363" s="41">
        <v>3430</v>
      </c>
      <c r="AJ363" s="41">
        <v>3110</v>
      </c>
      <c r="AK363" s="41">
        <v>3100</v>
      </c>
      <c r="AL363" s="41"/>
      <c r="AM363" s="41"/>
      <c r="AN363" s="41">
        <v>19</v>
      </c>
      <c r="AO363" s="41">
        <v>2050</v>
      </c>
      <c r="AP363" s="110">
        <v>2.85</v>
      </c>
      <c r="AQ363" s="111">
        <v>2.06</v>
      </c>
      <c r="AR363" s="126">
        <f t="shared" si="160"/>
        <v>72.280701754385973</v>
      </c>
      <c r="AS363" s="126">
        <f t="shared" si="161"/>
        <v>27.719298245614027</v>
      </c>
      <c r="AT363" s="127">
        <v>2350</v>
      </c>
      <c r="AU363" s="128">
        <v>2.09</v>
      </c>
      <c r="AV363" s="129">
        <v>1.29</v>
      </c>
      <c r="AW363" s="126">
        <f t="shared" si="162"/>
        <v>61.722488038277525</v>
      </c>
      <c r="AX363" s="126">
        <f t="shared" si="163"/>
        <v>38.277511961722475</v>
      </c>
      <c r="AY363" s="64">
        <f t="shared" si="164"/>
        <v>38.161407766990273</v>
      </c>
      <c r="AZ363" s="97">
        <v>79.2</v>
      </c>
      <c r="BA363" s="68"/>
      <c r="BB363" s="68"/>
      <c r="BC363" s="68"/>
      <c r="BD363" s="68"/>
      <c r="BE363" s="15"/>
      <c r="BF363" s="5">
        <f t="shared" si="165"/>
        <v>15050</v>
      </c>
      <c r="BG363" s="41">
        <v>13030</v>
      </c>
      <c r="BH363" s="42">
        <v>0</v>
      </c>
      <c r="BI363" s="42"/>
      <c r="BJ363" s="42">
        <v>0</v>
      </c>
      <c r="BK363" s="42"/>
      <c r="BL363" s="42"/>
      <c r="BM363" s="15">
        <v>2020</v>
      </c>
    </row>
    <row r="364" spans="1:65" outlineLevel="5">
      <c r="A364" s="22">
        <f t="shared" si="136"/>
        <v>11</v>
      </c>
      <c r="B364" s="9">
        <f t="shared" si="151"/>
        <v>45233</v>
      </c>
      <c r="C364" s="51">
        <v>355208</v>
      </c>
      <c r="D364" s="64">
        <f t="shared" si="156"/>
        <v>35.299999999999997</v>
      </c>
      <c r="E364" s="12">
        <v>39</v>
      </c>
      <c r="F364" s="12">
        <v>35</v>
      </c>
      <c r="G364" s="12">
        <v>36</v>
      </c>
      <c r="H364" s="12">
        <v>33</v>
      </c>
      <c r="I364" s="12">
        <v>38</v>
      </c>
      <c r="J364" s="12">
        <v>34</v>
      </c>
      <c r="K364" s="12">
        <v>35</v>
      </c>
      <c r="L364" s="12">
        <v>32</v>
      </c>
      <c r="M364" s="74" t="str">
        <f t="shared" si="157"/>
        <v/>
      </c>
      <c r="N364" s="83"/>
      <c r="O364" s="83"/>
      <c r="P364" s="83"/>
      <c r="Q364" s="83"/>
      <c r="R364" s="83"/>
      <c r="S364" s="83"/>
      <c r="T364" s="83"/>
      <c r="U364" s="83"/>
      <c r="V364" s="5" t="str">
        <f t="shared" si="158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59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19</v>
      </c>
      <c r="AO364" s="41">
        <v>2050</v>
      </c>
      <c r="AP364" s="110"/>
      <c r="AQ364" s="111"/>
      <c r="AR364" s="126" t="str">
        <f t="shared" si="160"/>
        <v/>
      </c>
      <c r="AS364" s="126" t="str">
        <f t="shared" si="161"/>
        <v/>
      </c>
      <c r="AT364" s="127">
        <v>2360</v>
      </c>
      <c r="AU364" s="128"/>
      <c r="AV364" s="129"/>
      <c r="AW364" s="126" t="str">
        <f t="shared" si="162"/>
        <v/>
      </c>
      <c r="AX364" s="126" t="str">
        <f t="shared" si="163"/>
        <v/>
      </c>
      <c r="AY364" s="64" t="str">
        <f t="shared" si="164"/>
        <v/>
      </c>
      <c r="AZ364" s="97">
        <v>79.02</v>
      </c>
      <c r="BA364" s="68"/>
      <c r="BB364" s="68"/>
      <c r="BC364" s="68"/>
      <c r="BD364" s="68"/>
      <c r="BE364" s="15"/>
      <c r="BF364" s="5">
        <f t="shared" si="165"/>
        <v>17283</v>
      </c>
      <c r="BG364" s="41">
        <v>15150</v>
      </c>
      <c r="BH364" s="42">
        <v>0</v>
      </c>
      <c r="BI364" s="42"/>
      <c r="BJ364" s="42">
        <v>73</v>
      </c>
      <c r="BK364" s="42"/>
      <c r="BL364" s="42"/>
      <c r="BM364" s="15">
        <v>2060</v>
      </c>
    </row>
    <row r="365" spans="1:65" outlineLevel="5">
      <c r="A365" s="22">
        <f t="shared" si="136"/>
        <v>11</v>
      </c>
      <c r="B365" s="9">
        <f t="shared" si="151"/>
        <v>45234</v>
      </c>
      <c r="C365" s="51">
        <v>349128</v>
      </c>
      <c r="D365" s="64">
        <f t="shared" si="156"/>
        <v>35.299999999999997</v>
      </c>
      <c r="E365" s="12">
        <v>38</v>
      </c>
      <c r="F365" s="12">
        <v>35</v>
      </c>
      <c r="G365" s="12">
        <v>36</v>
      </c>
      <c r="H365" s="12">
        <v>34</v>
      </c>
      <c r="I365" s="12">
        <v>37</v>
      </c>
      <c r="J365" s="12">
        <v>34</v>
      </c>
      <c r="K365" s="12">
        <v>35</v>
      </c>
      <c r="L365" s="12">
        <v>33</v>
      </c>
      <c r="M365" s="74" t="str">
        <f t="shared" si="157"/>
        <v/>
      </c>
      <c r="N365" s="83"/>
      <c r="O365" s="83"/>
      <c r="P365" s="83"/>
      <c r="Q365" s="83"/>
      <c r="R365" s="83"/>
      <c r="S365" s="83"/>
      <c r="T365" s="83"/>
      <c r="U365" s="83"/>
      <c r="V365" s="5" t="str">
        <f t="shared" si="158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59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21</v>
      </c>
      <c r="AO365" s="41">
        <v>1920</v>
      </c>
      <c r="AP365" s="110"/>
      <c r="AQ365" s="111"/>
      <c r="AR365" s="126" t="str">
        <f t="shared" si="160"/>
        <v/>
      </c>
      <c r="AS365" s="126" t="str">
        <f t="shared" si="161"/>
        <v/>
      </c>
      <c r="AT365" s="127">
        <v>2280</v>
      </c>
      <c r="AU365" s="128"/>
      <c r="AV365" s="129"/>
      <c r="AW365" s="126" t="str">
        <f t="shared" si="162"/>
        <v/>
      </c>
      <c r="AX365" s="126" t="str">
        <f t="shared" si="163"/>
        <v/>
      </c>
      <c r="AY365" s="64" t="str">
        <f t="shared" si="164"/>
        <v/>
      </c>
      <c r="AZ365" s="97"/>
      <c r="BA365" s="68"/>
      <c r="BB365" s="68"/>
      <c r="BC365" s="68"/>
      <c r="BD365" s="68"/>
      <c r="BE365" s="15"/>
      <c r="BF365" s="5">
        <f t="shared" si="165"/>
        <v>14515</v>
      </c>
      <c r="BG365" s="41">
        <v>12380</v>
      </c>
      <c r="BH365" s="42">
        <v>0</v>
      </c>
      <c r="BI365" s="42"/>
      <c r="BJ365" s="42">
        <v>85</v>
      </c>
      <c r="BK365" s="42"/>
      <c r="BL365" s="42"/>
      <c r="BM365" s="15">
        <v>2050</v>
      </c>
    </row>
    <row r="366" spans="1:65" outlineLevel="5">
      <c r="A366" s="22">
        <f t="shared" si="136"/>
        <v>11</v>
      </c>
      <c r="B366" s="9">
        <f t="shared" si="151"/>
        <v>45235</v>
      </c>
      <c r="C366" s="51">
        <v>320734</v>
      </c>
      <c r="D366" s="64">
        <f t="shared" si="156"/>
        <v>35.299999999999997</v>
      </c>
      <c r="E366" s="12">
        <v>38</v>
      </c>
      <c r="F366" s="12">
        <v>35</v>
      </c>
      <c r="G366" s="12">
        <v>36</v>
      </c>
      <c r="H366" s="12">
        <v>34</v>
      </c>
      <c r="I366" s="12">
        <v>37</v>
      </c>
      <c r="J366" s="12">
        <v>34</v>
      </c>
      <c r="K366" s="12">
        <v>35</v>
      </c>
      <c r="L366" s="12">
        <v>33</v>
      </c>
      <c r="M366" s="74" t="str">
        <f t="shared" si="157"/>
        <v/>
      </c>
      <c r="N366" s="83"/>
      <c r="O366" s="83"/>
      <c r="P366" s="83"/>
      <c r="Q366" s="83"/>
      <c r="R366" s="83"/>
      <c r="S366" s="83"/>
      <c r="T366" s="83"/>
      <c r="U366" s="83"/>
      <c r="V366" s="5" t="str">
        <f t="shared" si="158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59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21</v>
      </c>
      <c r="AO366" s="41">
        <v>1900</v>
      </c>
      <c r="AP366" s="110"/>
      <c r="AQ366" s="111"/>
      <c r="AR366" s="126" t="str">
        <f t="shared" si="160"/>
        <v/>
      </c>
      <c r="AS366" s="126" t="str">
        <f t="shared" si="161"/>
        <v/>
      </c>
      <c r="AT366" s="127">
        <v>2360</v>
      </c>
      <c r="AU366" s="128"/>
      <c r="AV366" s="129"/>
      <c r="AW366" s="126" t="str">
        <f t="shared" si="162"/>
        <v/>
      </c>
      <c r="AX366" s="126" t="str">
        <f t="shared" si="163"/>
        <v/>
      </c>
      <c r="AY366" s="64" t="str">
        <f t="shared" si="164"/>
        <v/>
      </c>
      <c r="AZ366" s="97"/>
      <c r="BA366" s="68"/>
      <c r="BB366" s="68"/>
      <c r="BC366" s="68"/>
      <c r="BD366" s="68"/>
      <c r="BE366" s="15"/>
      <c r="BF366" s="5">
        <f t="shared" si="165"/>
        <v>17950</v>
      </c>
      <c r="BG366" s="41">
        <v>15880</v>
      </c>
      <c r="BH366" s="42">
        <v>0</v>
      </c>
      <c r="BI366" s="42"/>
      <c r="BJ366" s="42">
        <v>0</v>
      </c>
      <c r="BK366" s="42"/>
      <c r="BL366" s="42"/>
      <c r="BM366" s="15">
        <v>2070</v>
      </c>
    </row>
    <row r="367" spans="1:65" outlineLevel="5">
      <c r="A367" s="22">
        <f t="shared" si="136"/>
        <v>11</v>
      </c>
      <c r="B367" s="9">
        <f t="shared" si="151"/>
        <v>45236</v>
      </c>
      <c r="C367" s="51">
        <v>462286</v>
      </c>
      <c r="D367" s="64">
        <f t="shared" si="156"/>
        <v>36</v>
      </c>
      <c r="E367" s="12">
        <v>38</v>
      </c>
      <c r="F367" s="12">
        <v>36</v>
      </c>
      <c r="G367" s="12">
        <v>37</v>
      </c>
      <c r="H367" s="12">
        <v>35</v>
      </c>
      <c r="I367" s="12">
        <v>37</v>
      </c>
      <c r="J367" s="12">
        <v>35</v>
      </c>
      <c r="K367" s="12">
        <v>36</v>
      </c>
      <c r="L367" s="12">
        <v>34</v>
      </c>
      <c r="M367" s="74" t="str">
        <f t="shared" si="157"/>
        <v/>
      </c>
      <c r="N367" s="83"/>
      <c r="O367" s="83"/>
      <c r="P367" s="83"/>
      <c r="Q367" s="83"/>
      <c r="R367" s="83"/>
      <c r="S367" s="83"/>
      <c r="T367" s="83"/>
      <c r="U367" s="83"/>
      <c r="V367" s="5" t="str">
        <f t="shared" si="158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59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23</v>
      </c>
      <c r="AO367" s="41">
        <v>1700</v>
      </c>
      <c r="AP367" s="110"/>
      <c r="AQ367" s="111"/>
      <c r="AR367" s="126" t="str">
        <f t="shared" si="160"/>
        <v/>
      </c>
      <c r="AS367" s="126" t="str">
        <f t="shared" si="161"/>
        <v/>
      </c>
      <c r="AT367" s="127">
        <v>1980</v>
      </c>
      <c r="AU367" s="128"/>
      <c r="AV367" s="129"/>
      <c r="AW367" s="126" t="str">
        <f t="shared" si="162"/>
        <v/>
      </c>
      <c r="AX367" s="126" t="str">
        <f t="shared" si="163"/>
        <v/>
      </c>
      <c r="AY367" s="64" t="str">
        <f t="shared" si="164"/>
        <v/>
      </c>
      <c r="AZ367" s="97">
        <v>77.63</v>
      </c>
      <c r="BA367" s="68"/>
      <c r="BB367" s="68"/>
      <c r="BC367" s="68"/>
      <c r="BD367" s="68"/>
      <c r="BE367" s="15"/>
      <c r="BF367" s="5">
        <f t="shared" si="165"/>
        <v>14230</v>
      </c>
      <c r="BG367" s="41">
        <v>12090</v>
      </c>
      <c r="BH367" s="42">
        <v>0</v>
      </c>
      <c r="BI367" s="42"/>
      <c r="BJ367" s="42">
        <v>0</v>
      </c>
      <c r="BK367" s="42"/>
      <c r="BL367" s="42"/>
      <c r="BM367" s="15">
        <v>2140</v>
      </c>
    </row>
    <row r="368" spans="1:65" outlineLevel="5">
      <c r="A368" s="22">
        <f t="shared" si="136"/>
        <v>11</v>
      </c>
      <c r="B368" s="9">
        <f t="shared" si="151"/>
        <v>45237</v>
      </c>
      <c r="C368" s="51">
        <v>381199</v>
      </c>
      <c r="D368" s="64">
        <f t="shared" si="156"/>
        <v>36</v>
      </c>
      <c r="E368" s="12">
        <v>38</v>
      </c>
      <c r="F368" s="12">
        <v>36</v>
      </c>
      <c r="G368" s="12">
        <v>37</v>
      </c>
      <c r="H368" s="12">
        <v>35</v>
      </c>
      <c r="I368" s="12">
        <v>37</v>
      </c>
      <c r="J368" s="12">
        <v>35</v>
      </c>
      <c r="K368" s="12">
        <v>36</v>
      </c>
      <c r="L368" s="12">
        <v>34</v>
      </c>
      <c r="M368" s="74" t="str">
        <f t="shared" si="157"/>
        <v/>
      </c>
      <c r="N368" s="83"/>
      <c r="O368" s="83"/>
      <c r="P368" s="83"/>
      <c r="Q368" s="83"/>
      <c r="R368" s="83"/>
      <c r="S368" s="83"/>
      <c r="T368" s="83"/>
      <c r="U368" s="83"/>
      <c r="V368" s="5" t="str">
        <f t="shared" si="158"/>
        <v/>
      </c>
      <c r="W368" s="41"/>
      <c r="X368" s="41"/>
      <c r="Y368" s="41"/>
      <c r="Z368" s="41"/>
      <c r="AA368" s="41"/>
      <c r="AB368" s="41"/>
      <c r="AC368" s="41"/>
      <c r="AD368" s="41"/>
      <c r="AE368" s="5" t="str">
        <f t="shared" si="159"/>
        <v/>
      </c>
      <c r="AF368" s="41"/>
      <c r="AG368" s="41"/>
      <c r="AH368" s="41"/>
      <c r="AI368" s="41"/>
      <c r="AJ368" s="41"/>
      <c r="AK368" s="41"/>
      <c r="AL368" s="41"/>
      <c r="AM368" s="41"/>
      <c r="AN368" s="41">
        <v>26</v>
      </c>
      <c r="AO368" s="41">
        <v>1540</v>
      </c>
      <c r="AP368" s="110"/>
      <c r="AQ368" s="111"/>
      <c r="AR368" s="126" t="str">
        <f t="shared" si="160"/>
        <v/>
      </c>
      <c r="AS368" s="126" t="str">
        <f t="shared" si="161"/>
        <v/>
      </c>
      <c r="AT368" s="127">
        <v>1810</v>
      </c>
      <c r="AU368" s="128"/>
      <c r="AV368" s="129"/>
      <c r="AW368" s="126" t="str">
        <f t="shared" si="162"/>
        <v/>
      </c>
      <c r="AX368" s="126" t="str">
        <f t="shared" si="163"/>
        <v/>
      </c>
      <c r="AY368" s="64" t="str">
        <f t="shared" si="164"/>
        <v/>
      </c>
      <c r="AZ368" s="97">
        <v>79.349999999999994</v>
      </c>
      <c r="BA368" s="68"/>
      <c r="BB368" s="68"/>
      <c r="BC368" s="68"/>
      <c r="BD368" s="68"/>
      <c r="BE368" s="15"/>
      <c r="BF368" s="5">
        <f t="shared" si="165"/>
        <v>12901</v>
      </c>
      <c r="BG368" s="41">
        <v>10310</v>
      </c>
      <c r="BH368" s="42">
        <v>0</v>
      </c>
      <c r="BI368" s="42"/>
      <c r="BJ368" s="42">
        <v>191</v>
      </c>
      <c r="BK368" s="42"/>
      <c r="BL368" s="42"/>
      <c r="BM368" s="15">
        <v>2400</v>
      </c>
    </row>
    <row r="369" spans="1:65" outlineLevel="5">
      <c r="A369" s="22">
        <f t="shared" si="136"/>
        <v>11</v>
      </c>
      <c r="B369" s="9">
        <f t="shared" si="151"/>
        <v>45238</v>
      </c>
      <c r="C369" s="51">
        <v>366543</v>
      </c>
      <c r="D369" s="64">
        <f t="shared" si="156"/>
        <v>36</v>
      </c>
      <c r="E369" s="12">
        <v>38</v>
      </c>
      <c r="F369" s="12">
        <v>36</v>
      </c>
      <c r="G369" s="12">
        <v>37</v>
      </c>
      <c r="H369" s="12">
        <v>35</v>
      </c>
      <c r="I369" s="12">
        <v>37</v>
      </c>
      <c r="J369" s="12">
        <v>35</v>
      </c>
      <c r="K369" s="12">
        <v>36</v>
      </c>
      <c r="L369" s="12">
        <v>34</v>
      </c>
      <c r="M369" s="74" t="str">
        <f t="shared" si="157"/>
        <v/>
      </c>
      <c r="N369" s="83"/>
      <c r="O369" s="83"/>
      <c r="P369" s="83"/>
      <c r="Q369" s="83"/>
      <c r="R369" s="83"/>
      <c r="S369" s="83"/>
      <c r="T369" s="83"/>
      <c r="U369" s="83"/>
      <c r="V369" s="5" t="str">
        <f t="shared" si="158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59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26</v>
      </c>
      <c r="AO369" s="41">
        <v>1530</v>
      </c>
      <c r="AP369" s="110"/>
      <c r="AQ369" s="111"/>
      <c r="AR369" s="126" t="str">
        <f t="shared" si="160"/>
        <v/>
      </c>
      <c r="AS369" s="126" t="str">
        <f t="shared" si="161"/>
        <v/>
      </c>
      <c r="AT369" s="127">
        <v>1740</v>
      </c>
      <c r="AU369" s="128"/>
      <c r="AV369" s="129"/>
      <c r="AW369" s="126" t="str">
        <f t="shared" si="162"/>
        <v/>
      </c>
      <c r="AX369" s="126" t="str">
        <f t="shared" si="163"/>
        <v/>
      </c>
      <c r="AY369" s="64" t="str">
        <f t="shared" si="164"/>
        <v/>
      </c>
      <c r="AZ369" s="97">
        <v>80.400000000000006</v>
      </c>
      <c r="BA369" s="68"/>
      <c r="BB369" s="68"/>
      <c r="BC369" s="68"/>
      <c r="BD369" s="68"/>
      <c r="BE369" s="15"/>
      <c r="BF369" s="5">
        <f t="shared" si="165"/>
        <v>14019</v>
      </c>
      <c r="BG369" s="41">
        <v>11610</v>
      </c>
      <c r="BH369" s="42">
        <v>0</v>
      </c>
      <c r="BI369" s="42"/>
      <c r="BJ369" s="42">
        <v>359</v>
      </c>
      <c r="BK369" s="42"/>
      <c r="BL369" s="42"/>
      <c r="BM369" s="15">
        <v>2050</v>
      </c>
    </row>
    <row r="370" spans="1:65" outlineLevel="5">
      <c r="A370" s="22">
        <f t="shared" si="136"/>
        <v>11</v>
      </c>
      <c r="B370" s="9">
        <f t="shared" si="151"/>
        <v>45239</v>
      </c>
      <c r="C370" s="51">
        <v>364816</v>
      </c>
      <c r="D370" s="64">
        <f t="shared" si="156"/>
        <v>35.799999999999997</v>
      </c>
      <c r="E370" s="12">
        <v>37</v>
      </c>
      <c r="F370" s="12">
        <v>36</v>
      </c>
      <c r="G370" s="12">
        <v>37</v>
      </c>
      <c r="H370" s="12">
        <v>35</v>
      </c>
      <c r="I370" s="12">
        <v>36</v>
      </c>
      <c r="J370" s="12">
        <v>35</v>
      </c>
      <c r="K370" s="12">
        <v>36</v>
      </c>
      <c r="L370" s="12">
        <v>34</v>
      </c>
      <c r="M370" s="74">
        <f t="shared" si="157"/>
        <v>7.1</v>
      </c>
      <c r="N370" s="83">
        <v>7.13</v>
      </c>
      <c r="O370" s="83">
        <v>7.14</v>
      </c>
      <c r="P370" s="83">
        <v>7.12</v>
      </c>
      <c r="Q370" s="83">
        <v>7.11</v>
      </c>
      <c r="R370" s="83">
        <v>7.05</v>
      </c>
      <c r="S370" s="83">
        <v>7.07</v>
      </c>
      <c r="T370" s="83"/>
      <c r="U370" s="83"/>
      <c r="V370" s="5">
        <f t="shared" si="158"/>
        <v>132.30000000000001</v>
      </c>
      <c r="W370" s="41">
        <v>99.5</v>
      </c>
      <c r="X370" s="41">
        <v>151.6</v>
      </c>
      <c r="Y370" s="41">
        <v>235</v>
      </c>
      <c r="Z370" s="41">
        <v>64.8</v>
      </c>
      <c r="AA370" s="41">
        <v>40.9</v>
      </c>
      <c r="AB370" s="41">
        <v>201.8</v>
      </c>
      <c r="AC370" s="41"/>
      <c r="AD370" s="41"/>
      <c r="AE370" s="5">
        <f t="shared" si="159"/>
        <v>2676.7</v>
      </c>
      <c r="AF370" s="41">
        <v>3110</v>
      </c>
      <c r="AG370" s="41">
        <v>2550</v>
      </c>
      <c r="AH370" s="41">
        <v>2520</v>
      </c>
      <c r="AI370" s="41">
        <v>2520</v>
      </c>
      <c r="AJ370" s="41">
        <v>2820</v>
      </c>
      <c r="AK370" s="41">
        <v>2540</v>
      </c>
      <c r="AL370" s="41"/>
      <c r="AM370" s="41"/>
      <c r="AN370" s="41">
        <v>31</v>
      </c>
      <c r="AO370" s="41">
        <v>1300</v>
      </c>
      <c r="AP370" s="110">
        <v>3.23</v>
      </c>
      <c r="AQ370" s="111">
        <v>2.33</v>
      </c>
      <c r="AR370" s="126">
        <f t="shared" si="160"/>
        <v>72.136222910216716</v>
      </c>
      <c r="AS370" s="126">
        <f t="shared" si="161"/>
        <v>27.863777089783284</v>
      </c>
      <c r="AT370" s="127">
        <v>1540</v>
      </c>
      <c r="AU370" s="128">
        <v>1.88</v>
      </c>
      <c r="AV370" s="129">
        <v>1.1599999999999999</v>
      </c>
      <c r="AW370" s="126">
        <f t="shared" si="162"/>
        <v>61.702127659574465</v>
      </c>
      <c r="AX370" s="126">
        <f t="shared" si="163"/>
        <v>38.297872340425535</v>
      </c>
      <c r="AY370" s="64">
        <f t="shared" si="164"/>
        <v>37.768240343347635</v>
      </c>
      <c r="AZ370" s="97">
        <v>80.540000000000006</v>
      </c>
      <c r="BA370" s="68"/>
      <c r="BB370" s="68"/>
      <c r="BC370" s="68"/>
      <c r="BD370" s="68"/>
      <c r="BE370" s="15"/>
      <c r="BF370" s="5">
        <f t="shared" si="165"/>
        <v>12899</v>
      </c>
      <c r="BG370" s="41">
        <v>10790</v>
      </c>
      <c r="BH370" s="42">
        <v>0</v>
      </c>
      <c r="BI370" s="42"/>
      <c r="BJ370" s="42">
        <v>319</v>
      </c>
      <c r="BK370" s="42"/>
      <c r="BL370" s="42"/>
      <c r="BM370" s="15">
        <v>1790</v>
      </c>
    </row>
    <row r="371" spans="1:65" outlineLevel="5">
      <c r="A371" s="22">
        <f t="shared" si="136"/>
        <v>11</v>
      </c>
      <c r="B371" s="9">
        <f t="shared" si="151"/>
        <v>45240</v>
      </c>
      <c r="C371" s="51">
        <v>353079</v>
      </c>
      <c r="D371" s="64">
        <f t="shared" si="156"/>
        <v>35.799999999999997</v>
      </c>
      <c r="E371" s="12">
        <v>37</v>
      </c>
      <c r="F371" s="12">
        <v>36</v>
      </c>
      <c r="G371" s="12">
        <v>37</v>
      </c>
      <c r="H371" s="12">
        <v>35</v>
      </c>
      <c r="I371" s="12">
        <v>36</v>
      </c>
      <c r="J371" s="12">
        <v>35</v>
      </c>
      <c r="K371" s="12">
        <v>36</v>
      </c>
      <c r="L371" s="12">
        <v>34</v>
      </c>
      <c r="M371" s="74" t="str">
        <f t="shared" si="157"/>
        <v/>
      </c>
      <c r="N371" s="83"/>
      <c r="O371" s="83"/>
      <c r="P371" s="83"/>
      <c r="Q371" s="83"/>
      <c r="R371" s="83"/>
      <c r="S371" s="83"/>
      <c r="T371" s="83"/>
      <c r="U371" s="83"/>
      <c r="V371" s="5" t="str">
        <f t="shared" si="158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59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29</v>
      </c>
      <c r="AO371" s="41">
        <v>1380</v>
      </c>
      <c r="AP371" s="110"/>
      <c r="AQ371" s="111"/>
      <c r="AR371" s="126" t="str">
        <f t="shared" si="160"/>
        <v/>
      </c>
      <c r="AS371" s="126" t="str">
        <f t="shared" si="161"/>
        <v/>
      </c>
      <c r="AT371" s="127">
        <v>1850</v>
      </c>
      <c r="AU371" s="128"/>
      <c r="AV371" s="129"/>
      <c r="AW371" s="126" t="str">
        <f t="shared" si="162"/>
        <v/>
      </c>
      <c r="AX371" s="126" t="str">
        <f t="shared" si="163"/>
        <v/>
      </c>
      <c r="AY371" s="64" t="str">
        <f t="shared" si="164"/>
        <v/>
      </c>
      <c r="AZ371" s="97">
        <v>79.34</v>
      </c>
      <c r="BA371" s="68">
        <v>66.16</v>
      </c>
      <c r="BB371" s="68">
        <v>29.49</v>
      </c>
      <c r="BC371" s="68">
        <v>1E-4</v>
      </c>
      <c r="BD371" s="68"/>
      <c r="BE371" s="15"/>
      <c r="BF371" s="5">
        <f t="shared" si="165"/>
        <v>10644</v>
      </c>
      <c r="BG371" s="41">
        <v>7200</v>
      </c>
      <c r="BH371" s="42">
        <v>0</v>
      </c>
      <c r="BI371" s="42"/>
      <c r="BJ371" s="42">
        <v>334</v>
      </c>
      <c r="BK371" s="42"/>
      <c r="BL371" s="42"/>
      <c r="BM371" s="15">
        <v>3110</v>
      </c>
    </row>
    <row r="372" spans="1:65" outlineLevel="5">
      <c r="A372" s="22">
        <f t="shared" si="136"/>
        <v>11</v>
      </c>
      <c r="B372" s="9">
        <f t="shared" si="151"/>
        <v>45241</v>
      </c>
      <c r="C372" s="51">
        <v>331834</v>
      </c>
      <c r="D372" s="64">
        <f t="shared" si="156"/>
        <v>35.5</v>
      </c>
      <c r="E372" s="12">
        <v>37</v>
      </c>
      <c r="F372" s="12">
        <v>36</v>
      </c>
      <c r="G372" s="12">
        <v>37</v>
      </c>
      <c r="H372" s="12">
        <v>34</v>
      </c>
      <c r="I372" s="12">
        <v>36</v>
      </c>
      <c r="J372" s="12">
        <v>35</v>
      </c>
      <c r="K372" s="12">
        <v>36</v>
      </c>
      <c r="L372" s="12">
        <v>33</v>
      </c>
      <c r="M372" s="74" t="str">
        <f t="shared" si="157"/>
        <v/>
      </c>
      <c r="N372" s="83"/>
      <c r="O372" s="83"/>
      <c r="P372" s="83"/>
      <c r="Q372" s="83"/>
      <c r="R372" s="83"/>
      <c r="S372" s="83"/>
      <c r="T372" s="83"/>
      <c r="U372" s="83"/>
      <c r="V372" s="5" t="str">
        <f t="shared" si="158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59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32</v>
      </c>
      <c r="AO372" s="41">
        <v>1260</v>
      </c>
      <c r="AP372" s="110"/>
      <c r="AQ372" s="111"/>
      <c r="AR372" s="126" t="str">
        <f t="shared" si="160"/>
        <v/>
      </c>
      <c r="AS372" s="126" t="str">
        <f t="shared" si="161"/>
        <v/>
      </c>
      <c r="AT372" s="127">
        <v>1770</v>
      </c>
      <c r="AU372" s="128"/>
      <c r="AV372" s="129"/>
      <c r="AW372" s="126" t="str">
        <f t="shared" si="162"/>
        <v/>
      </c>
      <c r="AX372" s="126" t="str">
        <f t="shared" si="163"/>
        <v/>
      </c>
      <c r="AY372" s="64" t="str">
        <f t="shared" si="164"/>
        <v/>
      </c>
      <c r="AZ372" s="97"/>
      <c r="BA372" s="68"/>
      <c r="BB372" s="68"/>
      <c r="BC372" s="68"/>
      <c r="BD372" s="68"/>
      <c r="BE372" s="15"/>
      <c r="BF372" s="5">
        <f t="shared" si="165"/>
        <v>15550</v>
      </c>
      <c r="BG372" s="41">
        <v>11710</v>
      </c>
      <c r="BH372" s="42">
        <v>0</v>
      </c>
      <c r="BI372" s="42"/>
      <c r="BJ372" s="42">
        <v>0</v>
      </c>
      <c r="BK372" s="42"/>
      <c r="BL372" s="42"/>
      <c r="BM372" s="15">
        <v>3840</v>
      </c>
    </row>
    <row r="373" spans="1:65" outlineLevel="5">
      <c r="A373" s="22">
        <f t="shared" si="136"/>
        <v>11</v>
      </c>
      <c r="B373" s="9">
        <f t="shared" si="151"/>
        <v>45242</v>
      </c>
      <c r="C373" s="51">
        <v>327350</v>
      </c>
      <c r="D373" s="64">
        <f t="shared" si="156"/>
        <v>35.5</v>
      </c>
      <c r="E373" s="12">
        <v>37</v>
      </c>
      <c r="F373" s="12">
        <v>36</v>
      </c>
      <c r="G373" s="12">
        <v>37</v>
      </c>
      <c r="H373" s="12">
        <v>34</v>
      </c>
      <c r="I373" s="12">
        <v>36</v>
      </c>
      <c r="J373" s="12">
        <v>35</v>
      </c>
      <c r="K373" s="12">
        <v>36</v>
      </c>
      <c r="L373" s="12">
        <v>33</v>
      </c>
      <c r="M373" s="74" t="str">
        <f t="shared" si="157"/>
        <v/>
      </c>
      <c r="N373" s="83"/>
      <c r="O373" s="83"/>
      <c r="P373" s="83"/>
      <c r="Q373" s="83"/>
      <c r="R373" s="83"/>
      <c r="S373" s="83"/>
      <c r="T373" s="83"/>
      <c r="U373" s="83"/>
      <c r="V373" s="5" t="str">
        <f t="shared" si="158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59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31</v>
      </c>
      <c r="AO373" s="41">
        <v>1280</v>
      </c>
      <c r="AP373" s="110"/>
      <c r="AQ373" s="111"/>
      <c r="AR373" s="126" t="str">
        <f t="shared" si="160"/>
        <v/>
      </c>
      <c r="AS373" s="126" t="str">
        <f t="shared" si="161"/>
        <v/>
      </c>
      <c r="AT373" s="127">
        <v>1700</v>
      </c>
      <c r="AU373" s="128"/>
      <c r="AV373" s="129"/>
      <c r="AW373" s="126" t="str">
        <f t="shared" si="162"/>
        <v/>
      </c>
      <c r="AX373" s="126" t="str">
        <f t="shared" si="163"/>
        <v/>
      </c>
      <c r="AY373" s="64" t="str">
        <f t="shared" si="164"/>
        <v/>
      </c>
      <c r="AZ373" s="97"/>
      <c r="BA373" s="68"/>
      <c r="BB373" s="68"/>
      <c r="BC373" s="68"/>
      <c r="BD373" s="68"/>
      <c r="BE373" s="15"/>
      <c r="BF373" s="5">
        <f t="shared" si="165"/>
        <v>12420</v>
      </c>
      <c r="BG373" s="41">
        <v>8620</v>
      </c>
      <c r="BH373" s="42">
        <v>0</v>
      </c>
      <c r="BI373" s="42"/>
      <c r="BJ373" s="42">
        <v>0</v>
      </c>
      <c r="BK373" s="42"/>
      <c r="BL373" s="42"/>
      <c r="BM373" s="15">
        <v>3800</v>
      </c>
    </row>
    <row r="374" spans="1:65" outlineLevel="5">
      <c r="A374" s="22">
        <f t="shared" si="136"/>
        <v>11</v>
      </c>
      <c r="B374" s="9">
        <f t="shared" si="151"/>
        <v>45243</v>
      </c>
      <c r="C374" s="51">
        <v>329113</v>
      </c>
      <c r="D374" s="64">
        <f t="shared" si="156"/>
        <v>35.5</v>
      </c>
      <c r="E374" s="12">
        <v>37</v>
      </c>
      <c r="F374" s="12">
        <v>36</v>
      </c>
      <c r="G374" s="12">
        <v>37</v>
      </c>
      <c r="H374" s="12">
        <v>34</v>
      </c>
      <c r="I374" s="12">
        <v>36</v>
      </c>
      <c r="J374" s="12">
        <v>35</v>
      </c>
      <c r="K374" s="12">
        <v>36</v>
      </c>
      <c r="L374" s="12">
        <v>33</v>
      </c>
      <c r="M374" s="74" t="str">
        <f t="shared" si="157"/>
        <v/>
      </c>
      <c r="N374" s="83"/>
      <c r="O374" s="83"/>
      <c r="P374" s="83"/>
      <c r="Q374" s="83"/>
      <c r="R374" s="83"/>
      <c r="S374" s="83"/>
      <c r="T374" s="83"/>
      <c r="U374" s="83"/>
      <c r="V374" s="5" t="str">
        <f t="shared" si="158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59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33</v>
      </c>
      <c r="AO374" s="41">
        <v>1220</v>
      </c>
      <c r="AP374" s="110"/>
      <c r="AQ374" s="111"/>
      <c r="AR374" s="126" t="str">
        <f t="shared" si="160"/>
        <v/>
      </c>
      <c r="AS374" s="126" t="str">
        <f t="shared" si="161"/>
        <v/>
      </c>
      <c r="AT374" s="127">
        <v>1620</v>
      </c>
      <c r="AU374" s="128"/>
      <c r="AV374" s="129"/>
      <c r="AW374" s="126" t="str">
        <f t="shared" si="162"/>
        <v/>
      </c>
      <c r="AX374" s="126" t="str">
        <f t="shared" si="163"/>
        <v/>
      </c>
      <c r="AY374" s="64" t="str">
        <f t="shared" si="164"/>
        <v/>
      </c>
      <c r="AZ374" s="97">
        <v>78.63</v>
      </c>
      <c r="BA374" s="68"/>
      <c r="BB374" s="68"/>
      <c r="BC374" s="68"/>
      <c r="BD374" s="68"/>
      <c r="BE374" s="15"/>
      <c r="BF374" s="5">
        <f t="shared" si="165"/>
        <v>11280</v>
      </c>
      <c r="BG374" s="41">
        <v>8610</v>
      </c>
      <c r="BH374" s="42">
        <v>0</v>
      </c>
      <c r="BI374" s="42"/>
      <c r="BJ374" s="42">
        <v>0</v>
      </c>
      <c r="BK374" s="42"/>
      <c r="BL374" s="42"/>
      <c r="BM374" s="15">
        <v>2670</v>
      </c>
    </row>
    <row r="375" spans="1:65" outlineLevel="5">
      <c r="A375" s="22">
        <f t="shared" si="136"/>
        <v>11</v>
      </c>
      <c r="B375" s="9">
        <f t="shared" si="151"/>
        <v>45244</v>
      </c>
      <c r="C375" s="51">
        <v>355587</v>
      </c>
      <c r="D375" s="64">
        <f t="shared" si="156"/>
        <v>35.299999999999997</v>
      </c>
      <c r="E375" s="12">
        <v>37</v>
      </c>
      <c r="F375" s="12">
        <v>36</v>
      </c>
      <c r="G375" s="12">
        <v>36</v>
      </c>
      <c r="H375" s="12">
        <v>34</v>
      </c>
      <c r="I375" s="12">
        <v>36</v>
      </c>
      <c r="J375" s="12">
        <v>35</v>
      </c>
      <c r="K375" s="12">
        <v>35</v>
      </c>
      <c r="L375" s="12">
        <v>33</v>
      </c>
      <c r="M375" s="74" t="str">
        <f t="shared" si="157"/>
        <v/>
      </c>
      <c r="N375" s="83"/>
      <c r="O375" s="83"/>
      <c r="P375" s="83"/>
      <c r="Q375" s="83"/>
      <c r="R375" s="83"/>
      <c r="S375" s="83"/>
      <c r="T375" s="83"/>
      <c r="U375" s="83"/>
      <c r="V375" s="5" t="str">
        <f t="shared" si="158"/>
        <v/>
      </c>
      <c r="W375" s="41"/>
      <c r="X375" s="41"/>
      <c r="Y375" s="41"/>
      <c r="Z375" s="41"/>
      <c r="AA375" s="41"/>
      <c r="AB375" s="41"/>
      <c r="AC375" s="41"/>
      <c r="AD375" s="41"/>
      <c r="AE375" s="5" t="str">
        <f t="shared" si="159"/>
        <v/>
      </c>
      <c r="AF375" s="41"/>
      <c r="AG375" s="41"/>
      <c r="AH375" s="41"/>
      <c r="AI375" s="41"/>
      <c r="AJ375" s="41"/>
      <c r="AK375" s="41"/>
      <c r="AL375" s="41"/>
      <c r="AM375" s="41"/>
      <c r="AN375" s="41">
        <v>32</v>
      </c>
      <c r="AO375" s="41">
        <v>1250</v>
      </c>
      <c r="AP375" s="110"/>
      <c r="AQ375" s="111"/>
      <c r="AR375" s="126" t="str">
        <f t="shared" si="160"/>
        <v/>
      </c>
      <c r="AS375" s="126" t="str">
        <f t="shared" si="161"/>
        <v/>
      </c>
      <c r="AT375" s="127">
        <v>1760</v>
      </c>
      <c r="AU375" s="128"/>
      <c r="AV375" s="129"/>
      <c r="AW375" s="126" t="str">
        <f t="shared" si="162"/>
        <v/>
      </c>
      <c r="AX375" s="126" t="str">
        <f t="shared" si="163"/>
        <v/>
      </c>
      <c r="AY375" s="64" t="str">
        <f t="shared" si="164"/>
        <v/>
      </c>
      <c r="AZ375" s="97">
        <v>79.209999999999994</v>
      </c>
      <c r="BA375" s="68"/>
      <c r="BB375" s="68"/>
      <c r="BC375" s="68"/>
      <c r="BD375" s="68"/>
      <c r="BE375" s="15"/>
      <c r="BF375" s="5">
        <f t="shared" si="165"/>
        <v>11505</v>
      </c>
      <c r="BG375" s="41">
        <v>8630</v>
      </c>
      <c r="BH375" s="42">
        <v>0</v>
      </c>
      <c r="BI375" s="42"/>
      <c r="BJ375" s="42">
        <v>75</v>
      </c>
      <c r="BK375" s="42"/>
      <c r="BL375" s="42"/>
      <c r="BM375" s="15">
        <v>2800</v>
      </c>
    </row>
    <row r="376" spans="1:65" outlineLevel="5">
      <c r="A376" s="22">
        <f t="shared" si="136"/>
        <v>11</v>
      </c>
      <c r="B376" s="9">
        <f t="shared" si="151"/>
        <v>45245</v>
      </c>
      <c r="C376" s="51">
        <v>353315</v>
      </c>
      <c r="D376" s="64">
        <f t="shared" si="156"/>
        <v>34.799999999999997</v>
      </c>
      <c r="E376" s="12">
        <v>37</v>
      </c>
      <c r="F376" s="12">
        <v>35</v>
      </c>
      <c r="G376" s="12">
        <v>36</v>
      </c>
      <c r="H376" s="12">
        <v>33</v>
      </c>
      <c r="I376" s="12">
        <v>36</v>
      </c>
      <c r="J376" s="12">
        <v>34</v>
      </c>
      <c r="K376" s="12">
        <v>35</v>
      </c>
      <c r="L376" s="12">
        <v>32</v>
      </c>
      <c r="M376" s="74" t="str">
        <f t="shared" si="157"/>
        <v/>
      </c>
      <c r="N376" s="83"/>
      <c r="O376" s="83"/>
      <c r="P376" s="83"/>
      <c r="Q376" s="83"/>
      <c r="R376" s="83"/>
      <c r="S376" s="83"/>
      <c r="T376" s="83"/>
      <c r="U376" s="83"/>
      <c r="V376" s="5" t="str">
        <f t="shared" si="158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59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32</v>
      </c>
      <c r="AO376" s="41">
        <v>1250</v>
      </c>
      <c r="AP376" s="110"/>
      <c r="AQ376" s="111"/>
      <c r="AR376" s="126" t="str">
        <f t="shared" si="160"/>
        <v/>
      </c>
      <c r="AS376" s="126" t="str">
        <f t="shared" si="161"/>
        <v/>
      </c>
      <c r="AT376" s="127">
        <v>1730</v>
      </c>
      <c r="AU376" s="128"/>
      <c r="AV376" s="129"/>
      <c r="AW376" s="126" t="str">
        <f t="shared" si="162"/>
        <v/>
      </c>
      <c r="AX376" s="126" t="str">
        <f t="shared" si="163"/>
        <v/>
      </c>
      <c r="AY376" s="64" t="str">
        <f t="shared" si="164"/>
        <v/>
      </c>
      <c r="AZ376" s="97">
        <v>78.92</v>
      </c>
      <c r="BA376" s="68"/>
      <c r="BB376" s="68"/>
      <c r="BC376" s="68"/>
      <c r="BD376" s="68"/>
      <c r="BE376" s="15"/>
      <c r="BF376" s="5">
        <f t="shared" si="165"/>
        <v>11910</v>
      </c>
      <c r="BG376" s="41">
        <v>8870</v>
      </c>
      <c r="BH376" s="42">
        <v>0</v>
      </c>
      <c r="BI376" s="42"/>
      <c r="BJ376" s="42">
        <v>0</v>
      </c>
      <c r="BK376" s="42"/>
      <c r="BL376" s="42"/>
      <c r="BM376" s="15">
        <v>3040</v>
      </c>
    </row>
    <row r="377" spans="1:65" outlineLevel="5">
      <c r="A377" s="22">
        <f t="shared" si="136"/>
        <v>11</v>
      </c>
      <c r="B377" s="9">
        <f t="shared" si="151"/>
        <v>45246</v>
      </c>
      <c r="C377" s="51">
        <v>390375</v>
      </c>
      <c r="D377" s="64">
        <f t="shared" si="156"/>
        <v>34.799999999999997</v>
      </c>
      <c r="E377" s="12">
        <v>37</v>
      </c>
      <c r="F377" s="12">
        <v>35</v>
      </c>
      <c r="G377" s="12">
        <v>36</v>
      </c>
      <c r="H377" s="12">
        <v>33</v>
      </c>
      <c r="I377" s="12">
        <v>36</v>
      </c>
      <c r="J377" s="12">
        <v>34</v>
      </c>
      <c r="K377" s="12">
        <v>35</v>
      </c>
      <c r="L377" s="12">
        <v>32</v>
      </c>
      <c r="M377" s="74">
        <f t="shared" si="157"/>
        <v>7.1</v>
      </c>
      <c r="N377" s="83">
        <v>7</v>
      </c>
      <c r="O377" s="83">
        <v>7.12</v>
      </c>
      <c r="P377" s="83">
        <v>7.14</v>
      </c>
      <c r="Q377" s="83">
        <v>7.15</v>
      </c>
      <c r="R377" s="83">
        <v>7.19</v>
      </c>
      <c r="S377" s="83">
        <v>7.14</v>
      </c>
      <c r="T377" s="83"/>
      <c r="U377" s="83"/>
      <c r="V377" s="5">
        <f t="shared" si="158"/>
        <v>78.3</v>
      </c>
      <c r="W377" s="41">
        <v>94</v>
      </c>
      <c r="X377" s="41">
        <v>64.3</v>
      </c>
      <c r="Y377" s="41">
        <v>74.099999999999994</v>
      </c>
      <c r="Z377" s="41">
        <v>156</v>
      </c>
      <c r="AA377" s="41">
        <v>47.1</v>
      </c>
      <c r="AB377" s="41">
        <v>34.299999999999997</v>
      </c>
      <c r="AC377" s="41"/>
      <c r="AD377" s="41"/>
      <c r="AE377" s="5">
        <f t="shared" si="159"/>
        <v>3746.7</v>
      </c>
      <c r="AF377" s="41">
        <v>3900</v>
      </c>
      <c r="AG377" s="41">
        <v>4050</v>
      </c>
      <c r="AH377" s="41">
        <v>3670</v>
      </c>
      <c r="AI377" s="41">
        <v>3620</v>
      </c>
      <c r="AJ377" s="41">
        <v>3770</v>
      </c>
      <c r="AK377" s="41">
        <v>3470</v>
      </c>
      <c r="AL377" s="41"/>
      <c r="AM377" s="41"/>
      <c r="AN377" s="41">
        <v>29</v>
      </c>
      <c r="AO377" s="41">
        <v>1390</v>
      </c>
      <c r="AP377" s="110">
        <v>3.05</v>
      </c>
      <c r="AQ377" s="111">
        <v>2.2799999999999998</v>
      </c>
      <c r="AR377" s="126">
        <f t="shared" si="160"/>
        <v>74.754098360655746</v>
      </c>
      <c r="AS377" s="126">
        <f t="shared" si="161"/>
        <v>25.245901639344254</v>
      </c>
      <c r="AT377" s="127">
        <v>1890</v>
      </c>
      <c r="AU377" s="128">
        <v>1.98</v>
      </c>
      <c r="AV377" s="129">
        <v>1.25</v>
      </c>
      <c r="AW377" s="126">
        <f t="shared" si="162"/>
        <v>63.131313131313128</v>
      </c>
      <c r="AX377" s="126">
        <f t="shared" si="163"/>
        <v>36.868686868686872</v>
      </c>
      <c r="AY377" s="64">
        <f t="shared" si="164"/>
        <v>42.171353040134619</v>
      </c>
      <c r="AZ377" s="97">
        <v>78.7</v>
      </c>
      <c r="BA377" s="68"/>
      <c r="BB377" s="68"/>
      <c r="BC377" s="68"/>
      <c r="BD377" s="68"/>
      <c r="BE377" s="15"/>
      <c r="BF377" s="5">
        <f t="shared" si="165"/>
        <v>15450</v>
      </c>
      <c r="BG377" s="41">
        <v>12700</v>
      </c>
      <c r="BH377" s="42">
        <v>0</v>
      </c>
      <c r="BI377" s="42"/>
      <c r="BJ377" s="42">
        <v>0</v>
      </c>
      <c r="BK377" s="42"/>
      <c r="BL377" s="42"/>
      <c r="BM377" s="15">
        <v>2750</v>
      </c>
    </row>
    <row r="378" spans="1:65" outlineLevel="5">
      <c r="A378" s="22">
        <f t="shared" si="136"/>
        <v>11</v>
      </c>
      <c r="B378" s="9">
        <f t="shared" si="151"/>
        <v>45247</v>
      </c>
      <c r="C378" s="51">
        <v>392944</v>
      </c>
      <c r="D378" s="64">
        <f t="shared" si="156"/>
        <v>35</v>
      </c>
      <c r="E378" s="12">
        <v>37</v>
      </c>
      <c r="F378" s="12">
        <v>35</v>
      </c>
      <c r="G378" s="12">
        <v>37</v>
      </c>
      <c r="H378" s="12">
        <v>33</v>
      </c>
      <c r="I378" s="12">
        <v>36</v>
      </c>
      <c r="J378" s="12">
        <v>34</v>
      </c>
      <c r="K378" s="12">
        <v>36</v>
      </c>
      <c r="L378" s="12">
        <v>32</v>
      </c>
      <c r="M378" s="74" t="str">
        <f t="shared" si="157"/>
        <v/>
      </c>
      <c r="N378" s="83"/>
      <c r="O378" s="83"/>
      <c r="P378" s="83"/>
      <c r="Q378" s="83"/>
      <c r="R378" s="83"/>
      <c r="S378" s="83"/>
      <c r="T378" s="83"/>
      <c r="U378" s="83"/>
      <c r="V378" s="5" t="str">
        <f t="shared" si="158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59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24</v>
      </c>
      <c r="AO378" s="41">
        <v>1650</v>
      </c>
      <c r="AP378" s="110"/>
      <c r="AQ378" s="111"/>
      <c r="AR378" s="126" t="str">
        <f t="shared" si="160"/>
        <v/>
      </c>
      <c r="AS378" s="126" t="str">
        <f t="shared" si="161"/>
        <v/>
      </c>
      <c r="AT378" s="127">
        <v>2140</v>
      </c>
      <c r="AU378" s="128"/>
      <c r="AV378" s="129"/>
      <c r="AW378" s="126" t="str">
        <f t="shared" si="162"/>
        <v/>
      </c>
      <c r="AX378" s="126" t="str">
        <f t="shared" si="163"/>
        <v/>
      </c>
      <c r="AY378" s="64" t="str">
        <f t="shared" si="164"/>
        <v/>
      </c>
      <c r="AZ378" s="97">
        <v>78.56</v>
      </c>
      <c r="BA378" s="68"/>
      <c r="BB378" s="68"/>
      <c r="BC378" s="68"/>
      <c r="BD378" s="68"/>
      <c r="BE378" s="15"/>
      <c r="BF378" s="5">
        <f t="shared" si="165"/>
        <v>13770</v>
      </c>
      <c r="BG378" s="41">
        <v>10750</v>
      </c>
      <c r="BH378" s="42">
        <v>0</v>
      </c>
      <c r="BI378" s="42"/>
      <c r="BJ378" s="42">
        <v>0</v>
      </c>
      <c r="BK378" s="42"/>
      <c r="BL378" s="42"/>
      <c r="BM378" s="15">
        <v>3020</v>
      </c>
    </row>
    <row r="379" spans="1:65" outlineLevel="5">
      <c r="A379" s="22">
        <f t="shared" ref="A379:A426" si="166">MONTH(B379)</f>
        <v>11</v>
      </c>
      <c r="B379" s="9">
        <f t="shared" si="151"/>
        <v>45248</v>
      </c>
      <c r="C379" s="51">
        <v>342916</v>
      </c>
      <c r="D379" s="64">
        <f t="shared" si="156"/>
        <v>34.799999999999997</v>
      </c>
      <c r="E379" s="12">
        <v>37</v>
      </c>
      <c r="F379" s="12">
        <v>35</v>
      </c>
      <c r="G379" s="12">
        <v>36</v>
      </c>
      <c r="H379" s="12">
        <v>33</v>
      </c>
      <c r="I379" s="12">
        <v>36</v>
      </c>
      <c r="J379" s="12">
        <v>34</v>
      </c>
      <c r="K379" s="12">
        <v>35</v>
      </c>
      <c r="L379" s="12">
        <v>32</v>
      </c>
      <c r="M379" s="74" t="str">
        <f t="shared" si="157"/>
        <v/>
      </c>
      <c r="N379" s="83"/>
      <c r="O379" s="83"/>
      <c r="P379" s="83"/>
      <c r="Q379" s="83"/>
      <c r="R379" s="83"/>
      <c r="S379" s="83"/>
      <c r="T379" s="83"/>
      <c r="U379" s="83"/>
      <c r="V379" s="5" t="str">
        <f t="shared" si="158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59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26</v>
      </c>
      <c r="AO379" s="41">
        <v>1520</v>
      </c>
      <c r="AP379" s="110"/>
      <c r="AQ379" s="111"/>
      <c r="AR379" s="126" t="str">
        <f t="shared" si="160"/>
        <v/>
      </c>
      <c r="AS379" s="126" t="str">
        <f t="shared" si="161"/>
        <v/>
      </c>
      <c r="AT379" s="127">
        <v>2200</v>
      </c>
      <c r="AU379" s="128"/>
      <c r="AV379" s="129"/>
      <c r="AW379" s="126" t="str">
        <f t="shared" si="162"/>
        <v/>
      </c>
      <c r="AX379" s="126" t="str">
        <f t="shared" si="163"/>
        <v/>
      </c>
      <c r="AY379" s="64" t="str">
        <f t="shared" si="164"/>
        <v/>
      </c>
      <c r="AZ379" s="97"/>
      <c r="BA379" s="68"/>
      <c r="BB379" s="68"/>
      <c r="BC379" s="68"/>
      <c r="BD379" s="68"/>
      <c r="BE379" s="15"/>
      <c r="BF379" s="5">
        <f t="shared" si="165"/>
        <v>17130</v>
      </c>
      <c r="BG379" s="41">
        <v>14350</v>
      </c>
      <c r="BH379" s="42">
        <v>0</v>
      </c>
      <c r="BI379" s="42"/>
      <c r="BJ379" s="42">
        <v>0</v>
      </c>
      <c r="BK379" s="42"/>
      <c r="BL379" s="42"/>
      <c r="BM379" s="15">
        <v>2780</v>
      </c>
    </row>
    <row r="380" spans="1:65" outlineLevel="5">
      <c r="A380" s="22">
        <f t="shared" si="166"/>
        <v>11</v>
      </c>
      <c r="B380" s="9">
        <f t="shared" si="151"/>
        <v>45249</v>
      </c>
      <c r="C380" s="51">
        <v>330181</v>
      </c>
      <c r="D380" s="64">
        <f t="shared" si="156"/>
        <v>34.799999999999997</v>
      </c>
      <c r="E380" s="12">
        <v>37</v>
      </c>
      <c r="F380" s="12">
        <v>35</v>
      </c>
      <c r="G380" s="12">
        <v>36</v>
      </c>
      <c r="H380" s="12">
        <v>33</v>
      </c>
      <c r="I380" s="12">
        <v>36</v>
      </c>
      <c r="J380" s="12">
        <v>34</v>
      </c>
      <c r="K380" s="12">
        <v>35</v>
      </c>
      <c r="L380" s="12">
        <v>32</v>
      </c>
      <c r="M380" s="74" t="str">
        <f t="shared" si="157"/>
        <v/>
      </c>
      <c r="N380" s="83"/>
      <c r="O380" s="83"/>
      <c r="P380" s="83"/>
      <c r="Q380" s="83"/>
      <c r="R380" s="83"/>
      <c r="S380" s="83"/>
      <c r="T380" s="83"/>
      <c r="U380" s="83"/>
      <c r="V380" s="5" t="str">
        <f t="shared" si="158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59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25</v>
      </c>
      <c r="AO380" s="41">
        <v>1600</v>
      </c>
      <c r="AP380" s="110"/>
      <c r="AQ380" s="111"/>
      <c r="AR380" s="126" t="str">
        <f t="shared" si="160"/>
        <v/>
      </c>
      <c r="AS380" s="126" t="str">
        <f t="shared" si="161"/>
        <v/>
      </c>
      <c r="AT380" s="127">
        <v>2120</v>
      </c>
      <c r="AU380" s="128"/>
      <c r="AV380" s="129"/>
      <c r="AW380" s="126" t="str">
        <f t="shared" si="162"/>
        <v/>
      </c>
      <c r="AX380" s="126" t="str">
        <f t="shared" si="163"/>
        <v/>
      </c>
      <c r="AY380" s="64" t="str">
        <f t="shared" si="164"/>
        <v/>
      </c>
      <c r="AZ380" s="97"/>
      <c r="BA380" s="68"/>
      <c r="BB380" s="68"/>
      <c r="BC380" s="68"/>
      <c r="BD380" s="68"/>
      <c r="BE380" s="15"/>
      <c r="BF380" s="5">
        <f t="shared" si="165"/>
        <v>15900</v>
      </c>
      <c r="BG380" s="41">
        <v>12810</v>
      </c>
      <c r="BH380" s="42">
        <v>0</v>
      </c>
      <c r="BI380" s="42"/>
      <c r="BJ380" s="42">
        <v>0</v>
      </c>
      <c r="BK380" s="42"/>
      <c r="BL380" s="42"/>
      <c r="BM380" s="15">
        <v>3090</v>
      </c>
    </row>
    <row r="381" spans="1:65" outlineLevel="5">
      <c r="A381" s="22">
        <f t="shared" si="166"/>
        <v>11</v>
      </c>
      <c r="B381" s="9">
        <f t="shared" si="151"/>
        <v>45250</v>
      </c>
      <c r="C381" s="51">
        <v>336108</v>
      </c>
      <c r="D381" s="64">
        <f t="shared" si="156"/>
        <v>34.799999999999997</v>
      </c>
      <c r="E381" s="12">
        <v>37</v>
      </c>
      <c r="F381" s="12">
        <v>35</v>
      </c>
      <c r="G381" s="12">
        <v>36</v>
      </c>
      <c r="H381" s="12">
        <v>33</v>
      </c>
      <c r="I381" s="12">
        <v>36</v>
      </c>
      <c r="J381" s="12">
        <v>34</v>
      </c>
      <c r="K381" s="12">
        <v>35</v>
      </c>
      <c r="L381" s="12">
        <v>32</v>
      </c>
      <c r="M381" s="74" t="str">
        <f t="shared" si="157"/>
        <v/>
      </c>
      <c r="N381" s="83"/>
      <c r="O381" s="83"/>
      <c r="P381" s="83"/>
      <c r="Q381" s="83"/>
      <c r="R381" s="83"/>
      <c r="S381" s="83"/>
      <c r="T381" s="83"/>
      <c r="U381" s="83"/>
      <c r="V381" s="5" t="str">
        <f t="shared" si="158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59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25</v>
      </c>
      <c r="AO381" s="41">
        <v>1590</v>
      </c>
      <c r="AP381" s="110"/>
      <c r="AQ381" s="111"/>
      <c r="AR381" s="126" t="str">
        <f t="shared" si="160"/>
        <v/>
      </c>
      <c r="AS381" s="126" t="str">
        <f t="shared" si="161"/>
        <v/>
      </c>
      <c r="AT381" s="127">
        <v>2090</v>
      </c>
      <c r="AU381" s="128"/>
      <c r="AV381" s="129"/>
      <c r="AW381" s="126" t="str">
        <f t="shared" si="162"/>
        <v/>
      </c>
      <c r="AX381" s="126" t="str">
        <f t="shared" si="163"/>
        <v/>
      </c>
      <c r="AY381" s="64" t="str">
        <f t="shared" si="164"/>
        <v/>
      </c>
      <c r="AZ381" s="97">
        <v>77.8</v>
      </c>
      <c r="BA381" s="68"/>
      <c r="BB381" s="68"/>
      <c r="BC381" s="68"/>
      <c r="BD381" s="68"/>
      <c r="BE381" s="15"/>
      <c r="BF381" s="5">
        <f t="shared" si="165"/>
        <v>18840</v>
      </c>
      <c r="BG381" s="41">
        <v>15820</v>
      </c>
      <c r="BH381" s="42">
        <v>0</v>
      </c>
      <c r="BI381" s="42"/>
      <c r="BJ381" s="42">
        <v>0</v>
      </c>
      <c r="BK381" s="42"/>
      <c r="BL381" s="42"/>
      <c r="BM381" s="15">
        <v>3020</v>
      </c>
    </row>
    <row r="382" spans="1:65" outlineLevel="5">
      <c r="A382" s="22">
        <f t="shared" si="166"/>
        <v>11</v>
      </c>
      <c r="B382" s="9">
        <f t="shared" si="151"/>
        <v>45251</v>
      </c>
      <c r="C382" s="51">
        <v>367636</v>
      </c>
      <c r="D382" s="64">
        <f t="shared" si="156"/>
        <v>34.799999999999997</v>
      </c>
      <c r="E382" s="12">
        <v>37</v>
      </c>
      <c r="F382" s="12">
        <v>35</v>
      </c>
      <c r="G382" s="12">
        <v>36</v>
      </c>
      <c r="H382" s="12">
        <v>33</v>
      </c>
      <c r="I382" s="12">
        <v>36</v>
      </c>
      <c r="J382" s="12">
        <v>34</v>
      </c>
      <c r="K382" s="12">
        <v>35</v>
      </c>
      <c r="L382" s="12">
        <v>32</v>
      </c>
      <c r="M382" s="74" t="str">
        <f t="shared" si="157"/>
        <v/>
      </c>
      <c r="N382" s="83"/>
      <c r="O382" s="83"/>
      <c r="P382" s="83"/>
      <c r="Q382" s="83"/>
      <c r="R382" s="83"/>
      <c r="S382" s="83"/>
      <c r="T382" s="83"/>
      <c r="U382" s="83"/>
      <c r="V382" s="5" t="str">
        <f t="shared" si="158"/>
        <v/>
      </c>
      <c r="W382" s="41"/>
      <c r="X382" s="41"/>
      <c r="Y382" s="41"/>
      <c r="Z382" s="41"/>
      <c r="AA382" s="41"/>
      <c r="AB382" s="41"/>
      <c r="AC382" s="41"/>
      <c r="AD382" s="41"/>
      <c r="AE382" s="5" t="str">
        <f t="shared" si="159"/>
        <v/>
      </c>
      <c r="AF382" s="41"/>
      <c r="AG382" s="41"/>
      <c r="AH382" s="41"/>
      <c r="AI382" s="41"/>
      <c r="AJ382" s="41"/>
      <c r="AK382" s="41"/>
      <c r="AL382" s="41"/>
      <c r="AM382" s="41"/>
      <c r="AN382" s="41">
        <v>23</v>
      </c>
      <c r="AO382" s="41">
        <v>1700</v>
      </c>
      <c r="AP382" s="110"/>
      <c r="AQ382" s="111"/>
      <c r="AR382" s="126" t="str">
        <f t="shared" si="160"/>
        <v/>
      </c>
      <c r="AS382" s="126" t="str">
        <f t="shared" si="161"/>
        <v/>
      </c>
      <c r="AT382" s="127">
        <v>2210</v>
      </c>
      <c r="AU382" s="128"/>
      <c r="AV382" s="129"/>
      <c r="AW382" s="126" t="str">
        <f t="shared" si="162"/>
        <v/>
      </c>
      <c r="AX382" s="126" t="str">
        <f t="shared" si="163"/>
        <v/>
      </c>
      <c r="AY382" s="64" t="str">
        <f t="shared" si="164"/>
        <v/>
      </c>
      <c r="AZ382" s="97">
        <v>80.34</v>
      </c>
      <c r="BA382" s="68"/>
      <c r="BB382" s="68"/>
      <c r="BC382" s="68"/>
      <c r="BD382" s="68"/>
      <c r="BE382" s="15"/>
      <c r="BF382" s="5">
        <f t="shared" si="165"/>
        <v>19365</v>
      </c>
      <c r="BG382" s="41">
        <v>15830</v>
      </c>
      <c r="BH382" s="42">
        <v>0</v>
      </c>
      <c r="BI382" s="42"/>
      <c r="BJ382" s="42">
        <v>135</v>
      </c>
      <c r="BK382" s="42"/>
      <c r="BL382" s="42"/>
      <c r="BM382" s="15">
        <v>3400</v>
      </c>
    </row>
    <row r="383" spans="1:65" outlineLevel="5">
      <c r="A383" s="22">
        <f t="shared" si="166"/>
        <v>11</v>
      </c>
      <c r="B383" s="9">
        <f t="shared" si="151"/>
        <v>45252</v>
      </c>
      <c r="C383" s="51">
        <v>369966</v>
      </c>
      <c r="D383" s="64">
        <f t="shared" si="156"/>
        <v>34.799999999999997</v>
      </c>
      <c r="E383" s="12">
        <v>37</v>
      </c>
      <c r="F383" s="12">
        <v>35</v>
      </c>
      <c r="G383" s="12">
        <v>36</v>
      </c>
      <c r="H383" s="12">
        <v>33</v>
      </c>
      <c r="I383" s="12">
        <v>36</v>
      </c>
      <c r="J383" s="12">
        <v>34</v>
      </c>
      <c r="K383" s="12">
        <v>35</v>
      </c>
      <c r="L383" s="12">
        <v>32</v>
      </c>
      <c r="M383" s="74" t="str">
        <f t="shared" si="157"/>
        <v/>
      </c>
      <c r="N383" s="83"/>
      <c r="O383" s="83"/>
      <c r="P383" s="83"/>
      <c r="Q383" s="83"/>
      <c r="R383" s="83"/>
      <c r="S383" s="83"/>
      <c r="T383" s="83"/>
      <c r="U383" s="83"/>
      <c r="V383" s="5" t="str">
        <f t="shared" si="158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59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26</v>
      </c>
      <c r="AO383" s="41">
        <v>1560</v>
      </c>
      <c r="AP383" s="110"/>
      <c r="AQ383" s="111"/>
      <c r="AR383" s="126" t="str">
        <f t="shared" si="160"/>
        <v/>
      </c>
      <c r="AS383" s="126" t="str">
        <f t="shared" si="161"/>
        <v/>
      </c>
      <c r="AT383" s="127">
        <v>2170</v>
      </c>
      <c r="AU383" s="128"/>
      <c r="AV383" s="129"/>
      <c r="AW383" s="126" t="str">
        <f t="shared" si="162"/>
        <v/>
      </c>
      <c r="AX383" s="126" t="str">
        <f t="shared" si="163"/>
        <v/>
      </c>
      <c r="AY383" s="64" t="str">
        <f t="shared" si="164"/>
        <v/>
      </c>
      <c r="AZ383" s="97">
        <v>78.489999999999995</v>
      </c>
      <c r="BA383" s="68"/>
      <c r="BB383" s="68"/>
      <c r="BC383" s="68"/>
      <c r="BD383" s="68"/>
      <c r="BE383" s="15"/>
      <c r="BF383" s="5">
        <f t="shared" si="165"/>
        <v>20618</v>
      </c>
      <c r="BG383" s="41">
        <v>15850</v>
      </c>
      <c r="BH383" s="42">
        <v>0</v>
      </c>
      <c r="BI383" s="42"/>
      <c r="BJ383" s="42">
        <v>1638</v>
      </c>
      <c r="BK383" s="42"/>
      <c r="BL383" s="42"/>
      <c r="BM383" s="15">
        <v>3130</v>
      </c>
    </row>
    <row r="384" spans="1:65" outlineLevel="5">
      <c r="A384" s="22">
        <f t="shared" si="166"/>
        <v>11</v>
      </c>
      <c r="B384" s="9">
        <f t="shared" si="151"/>
        <v>45253</v>
      </c>
      <c r="C384" s="51">
        <v>364396</v>
      </c>
      <c r="D384" s="64">
        <f t="shared" si="156"/>
        <v>35</v>
      </c>
      <c r="E384" s="12">
        <v>37</v>
      </c>
      <c r="F384" s="12">
        <v>35</v>
      </c>
      <c r="G384" s="12">
        <v>36</v>
      </c>
      <c r="H384" s="12">
        <v>34</v>
      </c>
      <c r="I384" s="12">
        <v>36</v>
      </c>
      <c r="J384" s="12">
        <v>34</v>
      </c>
      <c r="K384" s="12">
        <v>35</v>
      </c>
      <c r="L384" s="12">
        <v>33</v>
      </c>
      <c r="M384" s="74">
        <f t="shared" si="157"/>
        <v>7.1</v>
      </c>
      <c r="N384" s="83">
        <v>7.06</v>
      </c>
      <c r="O384" s="83">
        <v>7.22</v>
      </c>
      <c r="P384" s="83">
        <v>7.11</v>
      </c>
      <c r="Q384" s="83">
        <v>7.14</v>
      </c>
      <c r="R384" s="83">
        <v>7.11</v>
      </c>
      <c r="S384" s="83">
        <v>7.16</v>
      </c>
      <c r="T384" s="83"/>
      <c r="U384" s="83"/>
      <c r="V384" s="5">
        <f t="shared" si="158"/>
        <v>239.5</v>
      </c>
      <c r="W384" s="41">
        <v>171.5</v>
      </c>
      <c r="X384" s="41">
        <v>219.6</v>
      </c>
      <c r="Y384" s="41">
        <v>483.4</v>
      </c>
      <c r="Z384" s="41">
        <v>89.2</v>
      </c>
      <c r="AA384" s="41">
        <v>304.8</v>
      </c>
      <c r="AB384" s="41">
        <v>168.4</v>
      </c>
      <c r="AC384" s="41"/>
      <c r="AD384" s="41"/>
      <c r="AE384" s="5">
        <f t="shared" si="159"/>
        <v>4180</v>
      </c>
      <c r="AF384" s="41">
        <v>4750</v>
      </c>
      <c r="AG384" s="41">
        <v>3880</v>
      </c>
      <c r="AH384" s="41">
        <v>4020</v>
      </c>
      <c r="AI384" s="41">
        <v>3730</v>
      </c>
      <c r="AJ384" s="41">
        <v>3900</v>
      </c>
      <c r="AK384" s="41">
        <v>4800</v>
      </c>
      <c r="AL384" s="41"/>
      <c r="AM384" s="41"/>
      <c r="AN384" s="41">
        <v>25</v>
      </c>
      <c r="AO384" s="41">
        <v>1600</v>
      </c>
      <c r="AP384" s="110">
        <v>2.84</v>
      </c>
      <c r="AQ384" s="111">
        <v>2.21</v>
      </c>
      <c r="AR384" s="126">
        <f t="shared" si="160"/>
        <v>77.816901408450718</v>
      </c>
      <c r="AS384" s="126">
        <f t="shared" si="161"/>
        <v>22.183098591549282</v>
      </c>
      <c r="AT384" s="127">
        <v>1920</v>
      </c>
      <c r="AU384" s="128">
        <v>2.02</v>
      </c>
      <c r="AV384" s="129">
        <v>1.29</v>
      </c>
      <c r="AW384" s="126">
        <f t="shared" si="162"/>
        <v>63.861386138613859</v>
      </c>
      <c r="AX384" s="126">
        <f t="shared" si="163"/>
        <v>36.138613861386141</v>
      </c>
      <c r="AY384" s="64">
        <f t="shared" si="164"/>
        <v>49.624992251906072</v>
      </c>
      <c r="AZ384" s="97">
        <v>79.2</v>
      </c>
      <c r="BA384" s="68"/>
      <c r="BB384" s="68"/>
      <c r="BC384" s="68"/>
      <c r="BD384" s="68"/>
      <c r="BE384" s="15"/>
      <c r="BF384" s="5">
        <f t="shared" si="165"/>
        <v>17241</v>
      </c>
      <c r="BG384" s="41">
        <v>11040</v>
      </c>
      <c r="BH384" s="42">
        <v>0</v>
      </c>
      <c r="BI384" s="42"/>
      <c r="BJ384" s="42">
        <v>5431</v>
      </c>
      <c r="BK384" s="42"/>
      <c r="BL384" s="42"/>
      <c r="BM384" s="15">
        <v>770</v>
      </c>
    </row>
    <row r="385" spans="1:65" outlineLevel="5">
      <c r="A385" s="22">
        <f t="shared" si="166"/>
        <v>11</v>
      </c>
      <c r="B385" s="9">
        <f t="shared" si="151"/>
        <v>45254</v>
      </c>
      <c r="C385" s="51">
        <v>350805</v>
      </c>
      <c r="D385" s="64">
        <f t="shared" si="156"/>
        <v>35</v>
      </c>
      <c r="E385" s="12">
        <v>38</v>
      </c>
      <c r="F385" s="12">
        <v>35</v>
      </c>
      <c r="G385" s="12">
        <v>35</v>
      </c>
      <c r="H385" s="12">
        <v>34</v>
      </c>
      <c r="I385" s="12">
        <v>37</v>
      </c>
      <c r="J385" s="12">
        <v>34</v>
      </c>
      <c r="K385" s="12">
        <v>34</v>
      </c>
      <c r="L385" s="12">
        <v>33</v>
      </c>
      <c r="M385" s="74" t="str">
        <f t="shared" si="157"/>
        <v/>
      </c>
      <c r="N385" s="83"/>
      <c r="O385" s="83"/>
      <c r="P385" s="83"/>
      <c r="Q385" s="83"/>
      <c r="R385" s="83"/>
      <c r="S385" s="83"/>
      <c r="T385" s="83"/>
      <c r="U385" s="83"/>
      <c r="V385" s="5" t="str">
        <f t="shared" si="158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59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59</v>
      </c>
      <c r="AO385" s="41">
        <v>680</v>
      </c>
      <c r="AP385" s="110"/>
      <c r="AQ385" s="111"/>
      <c r="AR385" s="126" t="str">
        <f t="shared" si="160"/>
        <v/>
      </c>
      <c r="AS385" s="126" t="str">
        <f t="shared" si="161"/>
        <v/>
      </c>
      <c r="AT385" s="127">
        <v>820</v>
      </c>
      <c r="AU385" s="128"/>
      <c r="AV385" s="129"/>
      <c r="AW385" s="126" t="str">
        <f t="shared" si="162"/>
        <v/>
      </c>
      <c r="AX385" s="126" t="str">
        <f t="shared" si="163"/>
        <v/>
      </c>
      <c r="AY385" s="64" t="str">
        <f t="shared" si="164"/>
        <v/>
      </c>
      <c r="AZ385" s="97"/>
      <c r="BA385" s="68"/>
      <c r="BB385" s="68"/>
      <c r="BC385" s="68"/>
      <c r="BD385" s="68"/>
      <c r="BE385" s="15"/>
      <c r="BF385" s="5">
        <f t="shared" si="165"/>
        <v>17169</v>
      </c>
      <c r="BG385" s="41">
        <v>9990</v>
      </c>
      <c r="BH385" s="42">
        <v>0</v>
      </c>
      <c r="BI385" s="42"/>
      <c r="BJ385" s="42">
        <v>3489</v>
      </c>
      <c r="BK385" s="42"/>
      <c r="BL385" s="42"/>
      <c r="BM385" s="15">
        <v>3690</v>
      </c>
    </row>
    <row r="386" spans="1:65" outlineLevel="5">
      <c r="A386" s="22">
        <f t="shared" si="166"/>
        <v>11</v>
      </c>
      <c r="B386" s="9">
        <f t="shared" si="151"/>
        <v>45255</v>
      </c>
      <c r="C386" s="51">
        <v>331195</v>
      </c>
      <c r="D386" s="64">
        <f t="shared" si="156"/>
        <v>34.5</v>
      </c>
      <c r="E386" s="12">
        <v>37</v>
      </c>
      <c r="F386" s="12">
        <v>34</v>
      </c>
      <c r="G386" s="12">
        <v>35</v>
      </c>
      <c r="H386" s="12">
        <v>34</v>
      </c>
      <c r="I386" s="12">
        <v>36</v>
      </c>
      <c r="J386" s="12">
        <v>33</v>
      </c>
      <c r="K386" s="12">
        <v>34</v>
      </c>
      <c r="L386" s="12">
        <v>33</v>
      </c>
      <c r="M386" s="74" t="str">
        <f t="shared" si="157"/>
        <v/>
      </c>
      <c r="N386" s="83"/>
      <c r="O386" s="83"/>
      <c r="P386" s="83"/>
      <c r="Q386" s="83"/>
      <c r="R386" s="83"/>
      <c r="S386" s="83"/>
      <c r="T386" s="83"/>
      <c r="U386" s="83"/>
      <c r="V386" s="5" t="str">
        <f t="shared" si="158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59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42</v>
      </c>
      <c r="AO386" s="41">
        <v>960</v>
      </c>
      <c r="AP386" s="110"/>
      <c r="AQ386" s="111"/>
      <c r="AR386" s="126" t="str">
        <f t="shared" si="160"/>
        <v/>
      </c>
      <c r="AS386" s="126" t="str">
        <f t="shared" si="161"/>
        <v/>
      </c>
      <c r="AT386" s="127">
        <v>1650</v>
      </c>
      <c r="AU386" s="128"/>
      <c r="AV386" s="129"/>
      <c r="AW386" s="126" t="str">
        <f t="shared" si="162"/>
        <v/>
      </c>
      <c r="AX386" s="126" t="str">
        <f t="shared" si="163"/>
        <v/>
      </c>
      <c r="AY386" s="64" t="str">
        <f t="shared" si="164"/>
        <v/>
      </c>
      <c r="AZ386" s="97"/>
      <c r="BA386" s="68"/>
      <c r="BB386" s="68"/>
      <c r="BC386" s="68"/>
      <c r="BD386" s="68"/>
      <c r="BE386" s="15"/>
      <c r="BF386" s="5">
        <f t="shared" si="165"/>
        <v>12892</v>
      </c>
      <c r="BG386" s="41">
        <v>10150</v>
      </c>
      <c r="BH386" s="42">
        <v>0</v>
      </c>
      <c r="BI386" s="42"/>
      <c r="BJ386" s="42">
        <v>1752</v>
      </c>
      <c r="BK386" s="42"/>
      <c r="BL386" s="42"/>
      <c r="BM386" s="15">
        <v>990</v>
      </c>
    </row>
    <row r="387" spans="1:65" outlineLevel="5">
      <c r="A387" s="22">
        <f t="shared" si="166"/>
        <v>11</v>
      </c>
      <c r="B387" s="9">
        <f t="shared" si="151"/>
        <v>45256</v>
      </c>
      <c r="C387" s="51">
        <v>335260</v>
      </c>
      <c r="D387" s="64">
        <f t="shared" si="156"/>
        <v>34.799999999999997</v>
      </c>
      <c r="E387" s="12">
        <v>37</v>
      </c>
      <c r="F387" s="12">
        <v>35</v>
      </c>
      <c r="G387" s="12">
        <v>35</v>
      </c>
      <c r="H387" s="12">
        <v>34</v>
      </c>
      <c r="I387" s="12">
        <v>36</v>
      </c>
      <c r="J387" s="12">
        <v>34</v>
      </c>
      <c r="K387" s="12">
        <v>34</v>
      </c>
      <c r="L387" s="12">
        <v>33</v>
      </c>
      <c r="M387" s="74" t="str">
        <f t="shared" si="157"/>
        <v/>
      </c>
      <c r="N387" s="83"/>
      <c r="O387" s="83"/>
      <c r="P387" s="83"/>
      <c r="Q387" s="83"/>
      <c r="R387" s="83"/>
      <c r="S387" s="83"/>
      <c r="T387" s="83"/>
      <c r="U387" s="83"/>
      <c r="V387" s="5" t="str">
        <f t="shared" si="158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59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38</v>
      </c>
      <c r="AO387" s="41">
        <v>1050</v>
      </c>
      <c r="AP387" s="110"/>
      <c r="AQ387" s="111"/>
      <c r="AR387" s="126" t="str">
        <f t="shared" si="160"/>
        <v/>
      </c>
      <c r="AS387" s="126" t="str">
        <f t="shared" si="161"/>
        <v/>
      </c>
      <c r="AT387" s="127">
        <v>1710</v>
      </c>
      <c r="AU387" s="128"/>
      <c r="AV387" s="129"/>
      <c r="AW387" s="126" t="str">
        <f t="shared" si="162"/>
        <v/>
      </c>
      <c r="AX387" s="126" t="str">
        <f t="shared" si="163"/>
        <v/>
      </c>
      <c r="AY387" s="64" t="str">
        <f t="shared" si="164"/>
        <v/>
      </c>
      <c r="AZ387" s="97"/>
      <c r="BA387" s="68"/>
      <c r="BB387" s="68"/>
      <c r="BC387" s="68"/>
      <c r="BD387" s="68"/>
      <c r="BE387" s="15"/>
      <c r="BF387" s="5">
        <f t="shared" si="165"/>
        <v>13280</v>
      </c>
      <c r="BG387" s="41">
        <v>10150</v>
      </c>
      <c r="BH387" s="42">
        <v>0</v>
      </c>
      <c r="BI387" s="42"/>
      <c r="BJ387" s="42">
        <v>0</v>
      </c>
      <c r="BK387" s="42"/>
      <c r="BL387" s="42"/>
      <c r="BM387" s="15">
        <v>3130</v>
      </c>
    </row>
    <row r="388" spans="1:65" outlineLevel="5">
      <c r="A388" s="22">
        <f t="shared" si="166"/>
        <v>11</v>
      </c>
      <c r="B388" s="9">
        <f t="shared" si="151"/>
        <v>45257</v>
      </c>
      <c r="C388" s="51">
        <v>345727</v>
      </c>
      <c r="D388" s="64">
        <f t="shared" si="156"/>
        <v>34.799999999999997</v>
      </c>
      <c r="E388" s="12">
        <v>37</v>
      </c>
      <c r="F388" s="12">
        <v>35</v>
      </c>
      <c r="G388" s="12">
        <v>35</v>
      </c>
      <c r="H388" s="12">
        <v>34</v>
      </c>
      <c r="I388" s="12">
        <v>36</v>
      </c>
      <c r="J388" s="12">
        <v>34</v>
      </c>
      <c r="K388" s="12">
        <v>34</v>
      </c>
      <c r="L388" s="12">
        <v>33</v>
      </c>
      <c r="M388" s="74" t="str">
        <f t="shared" si="157"/>
        <v/>
      </c>
      <c r="N388" s="83"/>
      <c r="O388" s="83"/>
      <c r="P388" s="83"/>
      <c r="Q388" s="83"/>
      <c r="R388" s="83"/>
      <c r="S388" s="83"/>
      <c r="T388" s="83"/>
      <c r="U388" s="83"/>
      <c r="V388" s="5" t="str">
        <f t="shared" si="158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59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35</v>
      </c>
      <c r="AO388" s="41">
        <v>1140</v>
      </c>
      <c r="AP388" s="110"/>
      <c r="AQ388" s="111"/>
      <c r="AR388" s="126" t="str">
        <f t="shared" si="160"/>
        <v/>
      </c>
      <c r="AS388" s="126" t="str">
        <f t="shared" si="161"/>
        <v/>
      </c>
      <c r="AT388" s="127">
        <v>1740</v>
      </c>
      <c r="AU388" s="128"/>
      <c r="AV388" s="129"/>
      <c r="AW388" s="126" t="str">
        <f t="shared" si="162"/>
        <v/>
      </c>
      <c r="AX388" s="126" t="str">
        <f t="shared" si="163"/>
        <v/>
      </c>
      <c r="AY388" s="64" t="str">
        <f t="shared" si="164"/>
        <v/>
      </c>
      <c r="AZ388" s="97">
        <v>79.430000000000007</v>
      </c>
      <c r="BA388" s="68"/>
      <c r="BB388" s="68"/>
      <c r="BC388" s="68"/>
      <c r="BD388" s="68"/>
      <c r="BE388" s="15"/>
      <c r="BF388" s="5">
        <f t="shared" si="165"/>
        <v>17973</v>
      </c>
      <c r="BG388" s="41">
        <v>11960</v>
      </c>
      <c r="BH388" s="42">
        <v>0</v>
      </c>
      <c r="BI388" s="42"/>
      <c r="BJ388" s="42">
        <v>2463</v>
      </c>
      <c r="BK388" s="42"/>
      <c r="BL388" s="42"/>
      <c r="BM388" s="15">
        <v>3550</v>
      </c>
    </row>
    <row r="389" spans="1:65" outlineLevel="5">
      <c r="A389" s="22">
        <f t="shared" si="166"/>
        <v>11</v>
      </c>
      <c r="B389" s="9">
        <f t="shared" si="151"/>
        <v>45258</v>
      </c>
      <c r="C389" s="51">
        <v>353728</v>
      </c>
      <c r="D389" s="64">
        <f t="shared" si="156"/>
        <v>34.799999999999997</v>
      </c>
      <c r="E389" s="12">
        <v>37</v>
      </c>
      <c r="F389" s="12">
        <v>35</v>
      </c>
      <c r="G389" s="12">
        <v>35</v>
      </c>
      <c r="H389" s="12">
        <v>34</v>
      </c>
      <c r="I389" s="12">
        <v>36</v>
      </c>
      <c r="J389" s="12">
        <v>34</v>
      </c>
      <c r="K389" s="12">
        <v>34</v>
      </c>
      <c r="L389" s="12">
        <v>33</v>
      </c>
      <c r="M389" s="74" t="str">
        <f t="shared" si="157"/>
        <v/>
      </c>
      <c r="N389" s="83"/>
      <c r="O389" s="83"/>
      <c r="P389" s="83"/>
      <c r="Q389" s="83"/>
      <c r="R389" s="83"/>
      <c r="S389" s="83"/>
      <c r="T389" s="83"/>
      <c r="U389" s="83"/>
      <c r="V389" s="5" t="str">
        <f t="shared" si="158"/>
        <v/>
      </c>
      <c r="W389" s="41"/>
      <c r="X389" s="41"/>
      <c r="Y389" s="41"/>
      <c r="Z389" s="41"/>
      <c r="AA389" s="41"/>
      <c r="AB389" s="41"/>
      <c r="AC389" s="41"/>
      <c r="AD389" s="41"/>
      <c r="AE389" s="5" t="str">
        <f t="shared" si="159"/>
        <v/>
      </c>
      <c r="AF389" s="41"/>
      <c r="AG389" s="41"/>
      <c r="AH389" s="41"/>
      <c r="AI389" s="41"/>
      <c r="AJ389" s="41"/>
      <c r="AK389" s="41"/>
      <c r="AL389" s="41"/>
      <c r="AM389" s="41"/>
      <c r="AN389" s="41">
        <v>33</v>
      </c>
      <c r="AO389" s="41">
        <v>1210</v>
      </c>
      <c r="AP389" s="110"/>
      <c r="AQ389" s="111"/>
      <c r="AR389" s="126" t="str">
        <f t="shared" si="160"/>
        <v/>
      </c>
      <c r="AS389" s="126" t="str">
        <f t="shared" si="161"/>
        <v/>
      </c>
      <c r="AT389" s="127">
        <v>1740</v>
      </c>
      <c r="AU389" s="128"/>
      <c r="AV389" s="129"/>
      <c r="AW389" s="126" t="str">
        <f t="shared" si="162"/>
        <v/>
      </c>
      <c r="AX389" s="126" t="str">
        <f t="shared" si="163"/>
        <v/>
      </c>
      <c r="AY389" s="64" t="str">
        <f t="shared" si="164"/>
        <v/>
      </c>
      <c r="AZ389" s="97">
        <v>78.44</v>
      </c>
      <c r="BA389" s="68"/>
      <c r="BB389" s="68"/>
      <c r="BC389" s="68"/>
      <c r="BD389" s="68"/>
      <c r="BE389" s="15"/>
      <c r="BF389" s="5">
        <f t="shared" si="165"/>
        <v>13654</v>
      </c>
      <c r="BG389" s="41">
        <v>7140</v>
      </c>
      <c r="BH389" s="42">
        <v>0</v>
      </c>
      <c r="BI389" s="42"/>
      <c r="BJ389" s="42">
        <v>3094</v>
      </c>
      <c r="BK389" s="42"/>
      <c r="BL389" s="42"/>
      <c r="BM389" s="15">
        <v>3420</v>
      </c>
    </row>
    <row r="390" spans="1:65" outlineLevel="5">
      <c r="A390" s="22">
        <f t="shared" si="166"/>
        <v>11</v>
      </c>
      <c r="B390" s="9">
        <f t="shared" si="151"/>
        <v>45259</v>
      </c>
      <c r="C390" s="51">
        <v>349329</v>
      </c>
      <c r="D390" s="64">
        <f t="shared" si="156"/>
        <v>34.5</v>
      </c>
      <c r="E390" s="12">
        <v>37</v>
      </c>
      <c r="F390" s="12">
        <v>35</v>
      </c>
      <c r="G390" s="12">
        <v>35</v>
      </c>
      <c r="H390" s="12">
        <v>33</v>
      </c>
      <c r="I390" s="12">
        <v>36</v>
      </c>
      <c r="J390" s="12">
        <v>34</v>
      </c>
      <c r="K390" s="12">
        <v>34</v>
      </c>
      <c r="L390" s="12">
        <v>32</v>
      </c>
      <c r="M390" s="74" t="str">
        <f t="shared" si="157"/>
        <v/>
      </c>
      <c r="N390" s="83"/>
      <c r="O390" s="83"/>
      <c r="P390" s="83"/>
      <c r="Q390" s="83"/>
      <c r="R390" s="83"/>
      <c r="S390" s="83"/>
      <c r="T390" s="83"/>
      <c r="U390" s="83"/>
      <c r="V390" s="5" t="str">
        <f t="shared" si="158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59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35</v>
      </c>
      <c r="AO390" s="41">
        <v>1140</v>
      </c>
      <c r="AP390" s="110"/>
      <c r="AQ390" s="111"/>
      <c r="AR390" s="126" t="str">
        <f t="shared" si="160"/>
        <v/>
      </c>
      <c r="AS390" s="126" t="str">
        <f t="shared" si="161"/>
        <v/>
      </c>
      <c r="AT390" s="127">
        <v>1710</v>
      </c>
      <c r="AU390" s="128"/>
      <c r="AV390" s="129"/>
      <c r="AW390" s="126" t="str">
        <f t="shared" si="162"/>
        <v/>
      </c>
      <c r="AX390" s="126" t="str">
        <f t="shared" si="163"/>
        <v/>
      </c>
      <c r="AY390" s="64" t="str">
        <f t="shared" si="164"/>
        <v/>
      </c>
      <c r="AZ390" s="97">
        <v>78.959999999999994</v>
      </c>
      <c r="BA390" s="68"/>
      <c r="BB390" s="68"/>
      <c r="BC390" s="68"/>
      <c r="BD390" s="68"/>
      <c r="BE390" s="15"/>
      <c r="BF390" s="5">
        <f t="shared" si="165"/>
        <v>13440</v>
      </c>
      <c r="BG390" s="41">
        <v>7090</v>
      </c>
      <c r="BH390" s="42">
        <v>0</v>
      </c>
      <c r="BI390" s="42"/>
      <c r="BJ390" s="42">
        <v>3140</v>
      </c>
      <c r="BK390" s="42"/>
      <c r="BL390" s="42"/>
      <c r="BM390" s="15">
        <v>3210</v>
      </c>
    </row>
    <row r="391" spans="1:65" ht="17.25" outlineLevel="5" thickBot="1">
      <c r="A391" s="31">
        <f t="shared" si="166"/>
        <v>11</v>
      </c>
      <c r="B391" s="32">
        <f t="shared" si="151"/>
        <v>45260</v>
      </c>
      <c r="C391" s="51">
        <v>345756</v>
      </c>
      <c r="D391" s="64">
        <f t="shared" si="156"/>
        <v>34</v>
      </c>
      <c r="E391" s="12">
        <v>37</v>
      </c>
      <c r="F391" s="12">
        <v>34</v>
      </c>
      <c r="G391" s="12">
        <v>34</v>
      </c>
      <c r="H391" s="12">
        <v>33</v>
      </c>
      <c r="I391" s="12">
        <v>36</v>
      </c>
      <c r="J391" s="12">
        <v>33</v>
      </c>
      <c r="K391" s="12">
        <v>33</v>
      </c>
      <c r="L391" s="12">
        <v>32</v>
      </c>
      <c r="M391" s="74">
        <f t="shared" si="157"/>
        <v>7</v>
      </c>
      <c r="N391" s="83">
        <v>6.99</v>
      </c>
      <c r="O391" s="83">
        <v>6.96</v>
      </c>
      <c r="P391" s="83">
        <v>7.02</v>
      </c>
      <c r="Q391" s="83">
        <v>7.03</v>
      </c>
      <c r="R391" s="83">
        <v>7.02</v>
      </c>
      <c r="S391" s="83">
        <v>7.01</v>
      </c>
      <c r="T391" s="83"/>
      <c r="U391" s="83"/>
      <c r="V391" s="5">
        <f t="shared" si="158"/>
        <v>156.80000000000001</v>
      </c>
      <c r="W391" s="41">
        <v>61.7</v>
      </c>
      <c r="X391" s="41">
        <v>236.3</v>
      </c>
      <c r="Y391" s="41">
        <v>187.8</v>
      </c>
      <c r="Z391" s="41">
        <v>271.2</v>
      </c>
      <c r="AA391" s="41">
        <v>97</v>
      </c>
      <c r="AB391" s="41">
        <v>86.9</v>
      </c>
      <c r="AC391" s="41"/>
      <c r="AD391" s="41"/>
      <c r="AE391" s="5">
        <f t="shared" si="159"/>
        <v>4205</v>
      </c>
      <c r="AF391" s="41">
        <v>4110</v>
      </c>
      <c r="AG391" s="41">
        <v>4360</v>
      </c>
      <c r="AH391" s="41">
        <v>4030</v>
      </c>
      <c r="AI391" s="41">
        <v>4100</v>
      </c>
      <c r="AJ391" s="41">
        <v>4350</v>
      </c>
      <c r="AK391" s="41">
        <v>4280</v>
      </c>
      <c r="AL391" s="41"/>
      <c r="AM391" s="41"/>
      <c r="AN391" s="41">
        <v>36</v>
      </c>
      <c r="AO391" s="41">
        <v>1110</v>
      </c>
      <c r="AP391" s="110">
        <v>2.6</v>
      </c>
      <c r="AQ391" s="111">
        <v>1.92</v>
      </c>
      <c r="AR391" s="126">
        <f t="shared" si="160"/>
        <v>73.84615384615384</v>
      </c>
      <c r="AS391" s="126">
        <f t="shared" si="161"/>
        <v>26.15384615384616</v>
      </c>
      <c r="AT391" s="127">
        <v>1670</v>
      </c>
      <c r="AU391" s="128">
        <v>1.91</v>
      </c>
      <c r="AV391" s="129">
        <v>1.18</v>
      </c>
      <c r="AW391" s="126">
        <f t="shared" si="162"/>
        <v>61.780104712041883</v>
      </c>
      <c r="AX391" s="126">
        <f t="shared" si="163"/>
        <v>38.219895287958117</v>
      </c>
      <c r="AY391" s="64">
        <f t="shared" si="164"/>
        <v>42.751141552511406</v>
      </c>
      <c r="AZ391" s="97">
        <v>79</v>
      </c>
      <c r="BA391" s="68"/>
      <c r="BB391" s="68"/>
      <c r="BC391" s="68"/>
      <c r="BD391" s="68"/>
      <c r="BE391" s="15"/>
      <c r="BF391" s="5">
        <f t="shared" si="165"/>
        <v>11020</v>
      </c>
      <c r="BG391" s="41">
        <v>7030</v>
      </c>
      <c r="BH391" s="42">
        <v>0</v>
      </c>
      <c r="BI391" s="42"/>
      <c r="BJ391" s="42">
        <v>1448</v>
      </c>
      <c r="BK391" s="42"/>
      <c r="BL391" s="42"/>
      <c r="BM391" s="15">
        <v>2542</v>
      </c>
    </row>
    <row r="392" spans="1:65" outlineLevel="4">
      <c r="A392" s="157" t="s">
        <v>44</v>
      </c>
      <c r="B392" s="158"/>
      <c r="C392" s="50">
        <f t="shared" ref="C392:BM392" si="167">SUBTOTAL(4,C362:C391)</f>
        <v>462286</v>
      </c>
      <c r="D392" s="60">
        <f t="shared" si="167"/>
        <v>36</v>
      </c>
      <c r="E392" s="28">
        <f t="shared" si="167"/>
        <v>39</v>
      </c>
      <c r="F392" s="28">
        <f t="shared" si="167"/>
        <v>36</v>
      </c>
      <c r="G392" s="28">
        <f t="shared" si="167"/>
        <v>37</v>
      </c>
      <c r="H392" s="28">
        <f t="shared" si="167"/>
        <v>35</v>
      </c>
      <c r="I392" s="28">
        <f t="shared" si="167"/>
        <v>38</v>
      </c>
      <c r="J392" s="28">
        <f t="shared" si="167"/>
        <v>35</v>
      </c>
      <c r="K392" s="28">
        <f t="shared" si="167"/>
        <v>36</v>
      </c>
      <c r="L392" s="28">
        <f t="shared" si="167"/>
        <v>34</v>
      </c>
      <c r="M392" s="71">
        <f t="shared" si="167"/>
        <v>7.1</v>
      </c>
      <c r="N392" s="82">
        <f t="shared" si="167"/>
        <v>7.13</v>
      </c>
      <c r="O392" s="82">
        <f t="shared" si="167"/>
        <v>7.22</v>
      </c>
      <c r="P392" s="82">
        <f t="shared" si="167"/>
        <v>7.14</v>
      </c>
      <c r="Q392" s="82">
        <f t="shared" si="167"/>
        <v>7.15</v>
      </c>
      <c r="R392" s="82">
        <f t="shared" si="167"/>
        <v>7.19</v>
      </c>
      <c r="S392" s="82">
        <f t="shared" si="167"/>
        <v>7.16</v>
      </c>
      <c r="T392" s="82">
        <f t="shared" si="167"/>
        <v>0</v>
      </c>
      <c r="U392" s="82">
        <f t="shared" si="167"/>
        <v>0</v>
      </c>
      <c r="V392" s="29">
        <f t="shared" si="167"/>
        <v>239.5</v>
      </c>
      <c r="W392" s="39">
        <f t="shared" si="167"/>
        <v>171.5</v>
      </c>
      <c r="X392" s="39">
        <f t="shared" si="167"/>
        <v>236.3</v>
      </c>
      <c r="Y392" s="39">
        <f t="shared" si="167"/>
        <v>483.4</v>
      </c>
      <c r="Z392" s="39">
        <f t="shared" si="167"/>
        <v>271.2</v>
      </c>
      <c r="AA392" s="39">
        <f t="shared" si="167"/>
        <v>304.8</v>
      </c>
      <c r="AB392" s="39">
        <f t="shared" si="167"/>
        <v>201.8</v>
      </c>
      <c r="AC392" s="39">
        <f t="shared" si="167"/>
        <v>0</v>
      </c>
      <c r="AD392" s="39">
        <f t="shared" si="167"/>
        <v>0</v>
      </c>
      <c r="AE392" s="29">
        <f t="shared" si="167"/>
        <v>4205</v>
      </c>
      <c r="AF392" s="39">
        <f t="shared" si="167"/>
        <v>4750</v>
      </c>
      <c r="AG392" s="39">
        <f t="shared" si="167"/>
        <v>4370</v>
      </c>
      <c r="AH392" s="39">
        <f t="shared" si="167"/>
        <v>4030</v>
      </c>
      <c r="AI392" s="39">
        <f t="shared" si="167"/>
        <v>4100</v>
      </c>
      <c r="AJ392" s="39">
        <f t="shared" si="167"/>
        <v>4350</v>
      </c>
      <c r="AK392" s="39">
        <f t="shared" si="167"/>
        <v>4800</v>
      </c>
      <c r="AL392" s="39">
        <f t="shared" si="167"/>
        <v>0</v>
      </c>
      <c r="AM392" s="39">
        <f t="shared" si="167"/>
        <v>0</v>
      </c>
      <c r="AN392" s="39">
        <f t="shared" si="167"/>
        <v>59</v>
      </c>
      <c r="AO392" s="39">
        <f t="shared" si="167"/>
        <v>2050</v>
      </c>
      <c r="AP392" s="104">
        <f t="shared" si="167"/>
        <v>3.23</v>
      </c>
      <c r="AQ392" s="105">
        <f t="shared" si="167"/>
        <v>2.33</v>
      </c>
      <c r="AR392" s="106">
        <f t="shared" si="167"/>
        <v>77.816901408450718</v>
      </c>
      <c r="AS392" s="106">
        <f t="shared" si="167"/>
        <v>27.863777089783284</v>
      </c>
      <c r="AT392" s="107">
        <f t="shared" si="167"/>
        <v>2360</v>
      </c>
      <c r="AU392" s="108">
        <f t="shared" si="167"/>
        <v>2.09</v>
      </c>
      <c r="AV392" s="109">
        <f t="shared" si="167"/>
        <v>1.29</v>
      </c>
      <c r="AW392" s="106">
        <f t="shared" si="167"/>
        <v>63.861386138613859</v>
      </c>
      <c r="AX392" s="106">
        <f t="shared" si="167"/>
        <v>38.297872340425535</v>
      </c>
      <c r="AY392" s="60">
        <f t="shared" si="167"/>
        <v>49.624992251906072</v>
      </c>
      <c r="AZ392" s="96">
        <f t="shared" si="167"/>
        <v>80.540000000000006</v>
      </c>
      <c r="BA392" s="67">
        <f t="shared" si="167"/>
        <v>66.16</v>
      </c>
      <c r="BB392" s="67">
        <f t="shared" si="167"/>
        <v>29.49</v>
      </c>
      <c r="BC392" s="67">
        <f t="shared" si="167"/>
        <v>1E-4</v>
      </c>
      <c r="BD392" s="67">
        <f t="shared" si="167"/>
        <v>0</v>
      </c>
      <c r="BE392" s="27">
        <f t="shared" si="167"/>
        <v>0</v>
      </c>
      <c r="BF392" s="29">
        <f t="shared" si="167"/>
        <v>20618</v>
      </c>
      <c r="BG392" s="39">
        <f t="shared" si="167"/>
        <v>15880</v>
      </c>
      <c r="BH392" s="40">
        <f t="shared" si="167"/>
        <v>0</v>
      </c>
      <c r="BI392" s="40">
        <f t="shared" si="167"/>
        <v>0</v>
      </c>
      <c r="BJ392" s="40">
        <f t="shared" si="167"/>
        <v>5431</v>
      </c>
      <c r="BK392" s="40">
        <f t="shared" si="167"/>
        <v>0</v>
      </c>
      <c r="BL392" s="40">
        <f t="shared" si="167"/>
        <v>0</v>
      </c>
      <c r="BM392" s="27">
        <f t="shared" si="167"/>
        <v>3840</v>
      </c>
    </row>
    <row r="393" spans="1:65" outlineLevel="3">
      <c r="A393" s="187" t="s">
        <v>33</v>
      </c>
      <c r="B393" s="188"/>
      <c r="C393" s="51">
        <f t="shared" ref="C393:BM393" si="168">SUBTOTAL(5,C362:C391)</f>
        <v>320734</v>
      </c>
      <c r="D393" s="61">
        <f t="shared" si="168"/>
        <v>34</v>
      </c>
      <c r="E393" s="12">
        <f t="shared" si="168"/>
        <v>37</v>
      </c>
      <c r="F393" s="12">
        <f t="shared" si="168"/>
        <v>34</v>
      </c>
      <c r="G393" s="12">
        <f t="shared" si="168"/>
        <v>34</v>
      </c>
      <c r="H393" s="12">
        <f t="shared" si="168"/>
        <v>33</v>
      </c>
      <c r="I393" s="12">
        <f t="shared" si="168"/>
        <v>36</v>
      </c>
      <c r="J393" s="12">
        <f t="shared" si="168"/>
        <v>33</v>
      </c>
      <c r="K393" s="12">
        <f t="shared" si="168"/>
        <v>33</v>
      </c>
      <c r="L393" s="12">
        <f t="shared" si="168"/>
        <v>32</v>
      </c>
      <c r="M393" s="72">
        <f t="shared" si="168"/>
        <v>6.9</v>
      </c>
      <c r="N393" s="83">
        <f t="shared" si="168"/>
        <v>6.94</v>
      </c>
      <c r="O393" s="83">
        <f t="shared" si="168"/>
        <v>6.88</v>
      </c>
      <c r="P393" s="83">
        <f t="shared" si="168"/>
        <v>6.81</v>
      </c>
      <c r="Q393" s="83">
        <f t="shared" si="168"/>
        <v>6.89</v>
      </c>
      <c r="R393" s="83">
        <f t="shared" si="168"/>
        <v>6.85</v>
      </c>
      <c r="S393" s="83">
        <f t="shared" si="168"/>
        <v>6.82</v>
      </c>
      <c r="T393" s="83">
        <f t="shared" si="168"/>
        <v>0</v>
      </c>
      <c r="U393" s="83">
        <f t="shared" si="168"/>
        <v>0</v>
      </c>
      <c r="V393" s="6">
        <f t="shared" si="168"/>
        <v>78.3</v>
      </c>
      <c r="W393" s="41">
        <f t="shared" si="168"/>
        <v>61.7</v>
      </c>
      <c r="X393" s="41">
        <f t="shared" si="168"/>
        <v>64.3</v>
      </c>
      <c r="Y393" s="41">
        <f t="shared" si="168"/>
        <v>74.099999999999994</v>
      </c>
      <c r="Z393" s="41">
        <f t="shared" si="168"/>
        <v>64.8</v>
      </c>
      <c r="AA393" s="41">
        <f t="shared" si="168"/>
        <v>40.9</v>
      </c>
      <c r="AB393" s="41">
        <f t="shared" si="168"/>
        <v>34.299999999999997</v>
      </c>
      <c r="AC393" s="41">
        <f t="shared" si="168"/>
        <v>0</v>
      </c>
      <c r="AD393" s="41">
        <f t="shared" si="168"/>
        <v>0</v>
      </c>
      <c r="AE393" s="6">
        <f t="shared" si="168"/>
        <v>2676.7</v>
      </c>
      <c r="AF393" s="41">
        <f t="shared" si="168"/>
        <v>3000</v>
      </c>
      <c r="AG393" s="41">
        <f t="shared" si="168"/>
        <v>2550</v>
      </c>
      <c r="AH393" s="41">
        <f t="shared" si="168"/>
        <v>2520</v>
      </c>
      <c r="AI393" s="41">
        <f t="shared" si="168"/>
        <v>2520</v>
      </c>
      <c r="AJ393" s="41">
        <f t="shared" si="168"/>
        <v>2820</v>
      </c>
      <c r="AK393" s="41">
        <f t="shared" si="168"/>
        <v>2540</v>
      </c>
      <c r="AL393" s="41">
        <f t="shared" si="168"/>
        <v>0</v>
      </c>
      <c r="AM393" s="41">
        <f t="shared" si="168"/>
        <v>0</v>
      </c>
      <c r="AN393" s="41">
        <f t="shared" si="168"/>
        <v>19</v>
      </c>
      <c r="AO393" s="41">
        <f t="shared" si="168"/>
        <v>680</v>
      </c>
      <c r="AP393" s="110">
        <f t="shared" si="168"/>
        <v>2.6</v>
      </c>
      <c r="AQ393" s="111">
        <f t="shared" si="168"/>
        <v>1.92</v>
      </c>
      <c r="AR393" s="112">
        <f t="shared" si="168"/>
        <v>72.136222910216716</v>
      </c>
      <c r="AS393" s="112">
        <f t="shared" si="168"/>
        <v>22.183098591549282</v>
      </c>
      <c r="AT393" s="113">
        <f t="shared" si="168"/>
        <v>820</v>
      </c>
      <c r="AU393" s="114">
        <f t="shared" si="168"/>
        <v>1.88</v>
      </c>
      <c r="AV393" s="115">
        <f t="shared" si="168"/>
        <v>1.1599999999999999</v>
      </c>
      <c r="AW393" s="112">
        <f t="shared" si="168"/>
        <v>61.702127659574465</v>
      </c>
      <c r="AX393" s="112">
        <f t="shared" si="168"/>
        <v>36.138613861386141</v>
      </c>
      <c r="AY393" s="61">
        <f t="shared" si="168"/>
        <v>37.768240343347635</v>
      </c>
      <c r="AZ393" s="97">
        <f t="shared" si="168"/>
        <v>77.63</v>
      </c>
      <c r="BA393" s="68">
        <f t="shared" si="168"/>
        <v>66.16</v>
      </c>
      <c r="BB393" s="68">
        <f t="shared" si="168"/>
        <v>29.49</v>
      </c>
      <c r="BC393" s="68">
        <f t="shared" si="168"/>
        <v>1E-4</v>
      </c>
      <c r="BD393" s="68">
        <f t="shared" si="168"/>
        <v>0</v>
      </c>
      <c r="BE393" s="15">
        <f t="shared" si="168"/>
        <v>0</v>
      </c>
      <c r="BF393" s="6">
        <f t="shared" si="168"/>
        <v>10644</v>
      </c>
      <c r="BG393" s="41">
        <f t="shared" si="168"/>
        <v>7030</v>
      </c>
      <c r="BH393" s="42">
        <f t="shared" si="168"/>
        <v>0</v>
      </c>
      <c r="BI393" s="42">
        <f t="shared" si="168"/>
        <v>0</v>
      </c>
      <c r="BJ393" s="42">
        <f t="shared" si="168"/>
        <v>0</v>
      </c>
      <c r="BK393" s="42">
        <f t="shared" si="168"/>
        <v>0</v>
      </c>
      <c r="BL393" s="42">
        <f t="shared" si="168"/>
        <v>0</v>
      </c>
      <c r="BM393" s="15">
        <f t="shared" si="168"/>
        <v>770</v>
      </c>
    </row>
    <row r="394" spans="1:65" outlineLevel="2">
      <c r="A394" s="187" t="s">
        <v>22</v>
      </c>
      <c r="B394" s="188"/>
      <c r="C394" s="51">
        <f>IFERROR(SUBTOTAL(1,C362:C391),"")</f>
        <v>355872.06666666665</v>
      </c>
      <c r="D394" s="61">
        <f t="shared" ref="D394:BM394" si="169">IFERROR(SUBTOTAL(1,D362:D391),"")</f>
        <v>35.076666666666661</v>
      </c>
      <c r="E394" s="12">
        <f t="shared" si="169"/>
        <v>37.333333333333336</v>
      </c>
      <c r="F394" s="12">
        <f t="shared" si="169"/>
        <v>35.166666666666664</v>
      </c>
      <c r="G394" s="12">
        <f t="shared" si="169"/>
        <v>35.966666666666669</v>
      </c>
      <c r="H394" s="12">
        <f t="shared" si="169"/>
        <v>33.733333333333334</v>
      </c>
      <c r="I394" s="12">
        <f t="shared" si="169"/>
        <v>36.333333333333336</v>
      </c>
      <c r="J394" s="12">
        <f t="shared" si="169"/>
        <v>34.166666666666664</v>
      </c>
      <c r="K394" s="12">
        <f t="shared" si="169"/>
        <v>34.966666666666669</v>
      </c>
      <c r="L394" s="12">
        <f t="shared" si="169"/>
        <v>32.733333333333334</v>
      </c>
      <c r="M394" s="72">
        <f t="shared" si="169"/>
        <v>7.0400000000000009</v>
      </c>
      <c r="N394" s="83">
        <f t="shared" si="169"/>
        <v>7.0239999999999991</v>
      </c>
      <c r="O394" s="83">
        <f t="shared" si="169"/>
        <v>7.0640000000000001</v>
      </c>
      <c r="P394" s="83">
        <f t="shared" si="169"/>
        <v>7.0400000000000009</v>
      </c>
      <c r="Q394" s="83">
        <f t="shared" si="169"/>
        <v>7.0640000000000001</v>
      </c>
      <c r="R394" s="83">
        <f t="shared" si="169"/>
        <v>7.0439999999999996</v>
      </c>
      <c r="S394" s="83">
        <f t="shared" si="169"/>
        <v>7.0400000000000009</v>
      </c>
      <c r="T394" s="83" t="str">
        <f t="shared" si="169"/>
        <v/>
      </c>
      <c r="U394" s="83" t="str">
        <f t="shared" si="169"/>
        <v/>
      </c>
      <c r="V394" s="6">
        <f t="shared" si="169"/>
        <v>148</v>
      </c>
      <c r="W394" s="41">
        <f t="shared" si="169"/>
        <v>112.26000000000002</v>
      </c>
      <c r="X394" s="41">
        <f t="shared" si="169"/>
        <v>157.66</v>
      </c>
      <c r="Y394" s="41">
        <f t="shared" si="169"/>
        <v>237.4</v>
      </c>
      <c r="Z394" s="41">
        <f t="shared" si="169"/>
        <v>140.82</v>
      </c>
      <c r="AA394" s="41">
        <f t="shared" si="169"/>
        <v>126.92</v>
      </c>
      <c r="AB394" s="41">
        <f t="shared" si="169"/>
        <v>112.9</v>
      </c>
      <c r="AC394" s="41" t="str">
        <f t="shared" si="169"/>
        <v/>
      </c>
      <c r="AD394" s="41" t="str">
        <f t="shared" si="169"/>
        <v/>
      </c>
      <c r="AE394" s="6">
        <f t="shared" si="169"/>
        <v>3635.34</v>
      </c>
      <c r="AF394" s="41">
        <f t="shared" si="169"/>
        <v>3774</v>
      </c>
      <c r="AG394" s="41">
        <f t="shared" si="169"/>
        <v>3842</v>
      </c>
      <c r="AH394" s="41">
        <f t="shared" si="169"/>
        <v>3488</v>
      </c>
      <c r="AI394" s="41">
        <f t="shared" si="169"/>
        <v>3480</v>
      </c>
      <c r="AJ394" s="41">
        <f t="shared" si="169"/>
        <v>3590</v>
      </c>
      <c r="AK394" s="41">
        <f t="shared" si="169"/>
        <v>3638</v>
      </c>
      <c r="AL394" s="41" t="str">
        <f t="shared" si="169"/>
        <v/>
      </c>
      <c r="AM394" s="41" t="str">
        <f t="shared" si="169"/>
        <v/>
      </c>
      <c r="AN394" s="41">
        <f t="shared" si="169"/>
        <v>29.2</v>
      </c>
      <c r="AO394" s="41">
        <f t="shared" si="169"/>
        <v>1452.3333333333333</v>
      </c>
      <c r="AP394" s="110">
        <f t="shared" si="169"/>
        <v>2.9139999999999997</v>
      </c>
      <c r="AQ394" s="111">
        <f t="shared" si="169"/>
        <v>2.1599999999999997</v>
      </c>
      <c r="AR394" s="112">
        <f t="shared" si="169"/>
        <v>74.166815655972599</v>
      </c>
      <c r="AS394" s="112">
        <f t="shared" si="169"/>
        <v>25.833184344027405</v>
      </c>
      <c r="AT394" s="113">
        <f t="shared" si="169"/>
        <v>1899.6666666666667</v>
      </c>
      <c r="AU394" s="114">
        <f t="shared" si="169"/>
        <v>1.9759999999999998</v>
      </c>
      <c r="AV394" s="115">
        <f t="shared" si="169"/>
        <v>1.234</v>
      </c>
      <c r="AW394" s="112">
        <f t="shared" si="169"/>
        <v>62.439483935964162</v>
      </c>
      <c r="AX394" s="112">
        <f t="shared" si="169"/>
        <v>37.560516064035831</v>
      </c>
      <c r="AY394" s="61">
        <f t="shared" si="169"/>
        <v>42.095426990977998</v>
      </c>
      <c r="AZ394" s="97">
        <f t="shared" si="169"/>
        <v>79.051428571428573</v>
      </c>
      <c r="BA394" s="68">
        <f t="shared" si="169"/>
        <v>66.16</v>
      </c>
      <c r="BB394" s="68">
        <f t="shared" si="169"/>
        <v>29.49</v>
      </c>
      <c r="BC394" s="68">
        <f t="shared" si="169"/>
        <v>1E-4</v>
      </c>
      <c r="BD394" s="68" t="str">
        <f t="shared" si="169"/>
        <v/>
      </c>
      <c r="BE394" s="15" t="str">
        <f>IFERROR(SUBTOTAL(1,BE362:BE391),"")</f>
        <v/>
      </c>
      <c r="BF394" s="6">
        <f t="shared" si="169"/>
        <v>14903.933333333332</v>
      </c>
      <c r="BG394" s="41">
        <f t="shared" si="169"/>
        <v>11424</v>
      </c>
      <c r="BH394" s="42">
        <f t="shared" si="169"/>
        <v>0</v>
      </c>
      <c r="BI394" s="42" t="str">
        <f t="shared" si="169"/>
        <v/>
      </c>
      <c r="BJ394" s="42">
        <f t="shared" si="169"/>
        <v>800.86666666666667</v>
      </c>
      <c r="BK394" s="42" t="str">
        <f t="shared" si="169"/>
        <v/>
      </c>
      <c r="BL394" s="42" t="str">
        <f t="shared" si="169"/>
        <v/>
      </c>
      <c r="BM394" s="15">
        <f t="shared" si="169"/>
        <v>2679.0666666666666</v>
      </c>
    </row>
    <row r="395" spans="1:65" ht="17.25" outlineLevel="1" thickBot="1">
      <c r="A395" s="189" t="s">
        <v>47</v>
      </c>
      <c r="B395" s="190"/>
      <c r="C395" s="52">
        <f>SUBTOTAL(9,C362:C391)</f>
        <v>10676162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43570</v>
      </c>
      <c r="AP395" s="116"/>
      <c r="AQ395" s="117"/>
      <c r="AR395" s="118"/>
      <c r="AS395" s="118"/>
      <c r="AT395" s="119">
        <f>SUBTOTAL(9,AT362:AT391)</f>
        <v>56990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70">SUBTOTAL(9,BF362:BF391)</f>
        <v>447118</v>
      </c>
      <c r="BG395" s="43">
        <f t="shared" si="170"/>
        <v>342720</v>
      </c>
      <c r="BH395" s="44">
        <f t="shared" si="170"/>
        <v>0</v>
      </c>
      <c r="BI395" s="44">
        <f t="shared" si="170"/>
        <v>0</v>
      </c>
      <c r="BJ395" s="44">
        <f t="shared" si="170"/>
        <v>24026</v>
      </c>
      <c r="BK395" s="44">
        <f t="shared" si="170"/>
        <v>0</v>
      </c>
      <c r="BL395" s="44">
        <f t="shared" si="170"/>
        <v>0</v>
      </c>
      <c r="BM395" s="16">
        <f t="shared" si="170"/>
        <v>80372</v>
      </c>
    </row>
    <row r="396" spans="1:65" outlineLevel="5">
      <c r="A396" s="21">
        <f t="shared" si="166"/>
        <v>12</v>
      </c>
      <c r="B396" s="33">
        <f>B391+1</f>
        <v>45261</v>
      </c>
      <c r="C396" s="51">
        <v>342677</v>
      </c>
      <c r="D396" s="64">
        <f t="shared" ref="D396:D426" si="171">IFERROR(ROUND(AVERAGE(E396:L396),1),"")</f>
        <v>34</v>
      </c>
      <c r="E396" s="12">
        <v>37</v>
      </c>
      <c r="F396" s="12">
        <v>34</v>
      </c>
      <c r="G396" s="12">
        <v>34</v>
      </c>
      <c r="H396" s="12">
        <v>33</v>
      </c>
      <c r="I396" s="12">
        <v>36</v>
      </c>
      <c r="J396" s="12">
        <v>33</v>
      </c>
      <c r="K396" s="12">
        <v>33</v>
      </c>
      <c r="L396" s="12">
        <v>32</v>
      </c>
      <c r="M396" s="74" t="str">
        <f t="shared" ref="M396:M426" si="172">IFERROR(ROUND(AVERAGE(N396:U396),1),"")</f>
        <v/>
      </c>
      <c r="N396" s="83" t="s">
        <v>103</v>
      </c>
      <c r="O396" s="83" t="s">
        <v>103</v>
      </c>
      <c r="P396" s="83" t="s">
        <v>103</v>
      </c>
      <c r="Q396" s="83" t="s">
        <v>103</v>
      </c>
      <c r="R396" s="83" t="s">
        <v>103</v>
      </c>
      <c r="S396" s="83" t="s">
        <v>103</v>
      </c>
      <c r="T396" s="83"/>
      <c r="U396" s="83"/>
      <c r="V396" s="5" t="str">
        <f t="shared" ref="V396:V426" si="173">IFERROR(ROUND(AVERAGE(W396:AD396),1),"")</f>
        <v/>
      </c>
      <c r="W396" s="41" t="s">
        <v>103</v>
      </c>
      <c r="X396" s="41" t="s">
        <v>103</v>
      </c>
      <c r="Y396" s="41" t="s">
        <v>103</v>
      </c>
      <c r="Z396" s="41" t="s">
        <v>103</v>
      </c>
      <c r="AA396" s="41" t="s">
        <v>103</v>
      </c>
      <c r="AB396" s="41" t="s">
        <v>103</v>
      </c>
      <c r="AC396" s="41"/>
      <c r="AD396" s="41"/>
      <c r="AE396" s="5" t="str">
        <f t="shared" ref="AE396:AE426" si="174">IFERROR(ROUND(AVERAGE(AF396:AM396),1),"")</f>
        <v/>
      </c>
      <c r="AF396" s="41" t="s">
        <v>103</v>
      </c>
      <c r="AG396" s="41" t="s">
        <v>103</v>
      </c>
      <c r="AH396" s="41" t="s">
        <v>103</v>
      </c>
      <c r="AI396" s="41" t="s">
        <v>103</v>
      </c>
      <c r="AJ396" s="41" t="s">
        <v>103</v>
      </c>
      <c r="AK396" s="41" t="s">
        <v>103</v>
      </c>
      <c r="AL396" s="41"/>
      <c r="AM396" s="41"/>
      <c r="AN396" s="41">
        <v>29.984962406015036</v>
      </c>
      <c r="AO396" s="41">
        <v>1330</v>
      </c>
      <c r="AP396" s="110" t="s">
        <v>103</v>
      </c>
      <c r="AQ396" s="111"/>
      <c r="AR396" s="126" t="str">
        <f t="shared" ref="AR396:AR426" si="175">IFERROR(AQ396/AP396*100,"")</f>
        <v/>
      </c>
      <c r="AS396" s="126" t="str">
        <f t="shared" ref="AS396:AS426" si="176">IFERROR(100-AR396,"")</f>
        <v/>
      </c>
      <c r="AT396" s="127">
        <v>1810</v>
      </c>
      <c r="AU396" s="128"/>
      <c r="AV396" s="129" t="s">
        <v>103</v>
      </c>
      <c r="AW396" s="126" t="str">
        <f t="shared" ref="AW396:AW426" si="177">IFERROR(AV396/AU396*100,"")</f>
        <v/>
      </c>
      <c r="AX396" s="126" t="str">
        <f t="shared" ref="AX396:AX426" si="178">IFERROR(100-AW396,"")</f>
        <v/>
      </c>
      <c r="AY396" s="64" t="str">
        <f t="shared" ref="AY396:AY426" si="179">IFERROR((1-((AW396*AS396)/(AX396*AR396)))*100,"")</f>
        <v/>
      </c>
      <c r="AZ396" s="97">
        <v>77.5</v>
      </c>
      <c r="BA396" s="68"/>
      <c r="BB396" s="68"/>
      <c r="BC396" s="68"/>
      <c r="BD396" s="68"/>
      <c r="BE396" s="15"/>
      <c r="BF396" s="5">
        <f t="shared" ref="BF396:BF426" si="180">IF(SUM(BG396:BM396)=0,"",SUM(BG396:BM396))</f>
        <v>15110</v>
      </c>
      <c r="BG396" s="41">
        <v>12040</v>
      </c>
      <c r="BH396" s="42"/>
      <c r="BI396" s="42"/>
      <c r="BJ396" s="42">
        <v>0</v>
      </c>
      <c r="BK396" s="42"/>
      <c r="BL396" s="42"/>
      <c r="BM396" s="15">
        <v>3070</v>
      </c>
    </row>
    <row r="397" spans="1:65" outlineLevel="5">
      <c r="A397" s="22">
        <f t="shared" si="166"/>
        <v>12</v>
      </c>
      <c r="B397" s="9">
        <f t="shared" si="151"/>
        <v>45262</v>
      </c>
      <c r="C397" s="51">
        <v>332527</v>
      </c>
      <c r="D397" s="64">
        <f t="shared" si="171"/>
        <v>34</v>
      </c>
      <c r="E397" s="12">
        <v>37</v>
      </c>
      <c r="F397" s="12">
        <v>34</v>
      </c>
      <c r="G397" s="12">
        <v>34</v>
      </c>
      <c r="H397" s="12">
        <v>33</v>
      </c>
      <c r="I397" s="12">
        <v>36</v>
      </c>
      <c r="J397" s="12">
        <v>33</v>
      </c>
      <c r="K397" s="12">
        <v>33</v>
      </c>
      <c r="L397" s="12">
        <v>32</v>
      </c>
      <c r="M397" s="74" t="str">
        <f t="shared" si="172"/>
        <v/>
      </c>
      <c r="N397" s="83" t="s">
        <v>103</v>
      </c>
      <c r="O397" s="83" t="s">
        <v>103</v>
      </c>
      <c r="P397" s="83" t="s">
        <v>103</v>
      </c>
      <c r="Q397" s="83" t="s">
        <v>103</v>
      </c>
      <c r="R397" s="83" t="s">
        <v>103</v>
      </c>
      <c r="S397" s="83" t="s">
        <v>103</v>
      </c>
      <c r="T397" s="83"/>
      <c r="U397" s="83"/>
      <c r="V397" s="5" t="str">
        <f t="shared" si="173"/>
        <v/>
      </c>
      <c r="W397" s="41" t="s">
        <v>103</v>
      </c>
      <c r="X397" s="41" t="s">
        <v>103</v>
      </c>
      <c r="Y397" s="41" t="s">
        <v>103</v>
      </c>
      <c r="Z397" s="41" t="s">
        <v>103</v>
      </c>
      <c r="AA397" s="41" t="s">
        <v>103</v>
      </c>
      <c r="AB397" s="41" t="s">
        <v>103</v>
      </c>
      <c r="AC397" s="41"/>
      <c r="AD397" s="41"/>
      <c r="AE397" s="5" t="str">
        <f t="shared" si="174"/>
        <v/>
      </c>
      <c r="AF397" s="41" t="s">
        <v>103</v>
      </c>
      <c r="AG397" s="41" t="s">
        <v>103</v>
      </c>
      <c r="AH397" s="41" t="s">
        <v>103</v>
      </c>
      <c r="AI397" s="41" t="s">
        <v>103</v>
      </c>
      <c r="AJ397" s="41" t="s">
        <v>103</v>
      </c>
      <c r="AK397" s="41" t="s">
        <v>103</v>
      </c>
      <c r="AL397" s="41"/>
      <c r="AM397" s="41"/>
      <c r="AN397" s="41">
        <v>29.984962406015036</v>
      </c>
      <c r="AO397" s="41">
        <v>1330</v>
      </c>
      <c r="AP397" s="110" t="s">
        <v>103</v>
      </c>
      <c r="AQ397" s="111"/>
      <c r="AR397" s="126" t="str">
        <f t="shared" si="175"/>
        <v/>
      </c>
      <c r="AS397" s="126" t="str">
        <f t="shared" si="176"/>
        <v/>
      </c>
      <c r="AT397" s="127">
        <v>1950</v>
      </c>
      <c r="AU397" s="128"/>
      <c r="AV397" s="129" t="s">
        <v>103</v>
      </c>
      <c r="AW397" s="126" t="str">
        <f t="shared" si="177"/>
        <v/>
      </c>
      <c r="AX397" s="126" t="str">
        <f t="shared" si="178"/>
        <v/>
      </c>
      <c r="AY397" s="64" t="str">
        <f t="shared" si="179"/>
        <v/>
      </c>
      <c r="AZ397" s="97">
        <v>77.5</v>
      </c>
      <c r="BA397" s="68"/>
      <c r="BB397" s="68"/>
      <c r="BC397" s="68"/>
      <c r="BD397" s="68"/>
      <c r="BE397" s="15"/>
      <c r="BF397" s="5">
        <f t="shared" si="180"/>
        <v>16500</v>
      </c>
      <c r="BG397" s="41">
        <v>13710</v>
      </c>
      <c r="BH397" s="42"/>
      <c r="BI397" s="42"/>
      <c r="BJ397" s="42">
        <v>0</v>
      </c>
      <c r="BK397" s="42"/>
      <c r="BL397" s="42"/>
      <c r="BM397" s="15">
        <v>2790</v>
      </c>
    </row>
    <row r="398" spans="1:65" outlineLevel="5">
      <c r="A398" s="22">
        <f t="shared" si="166"/>
        <v>12</v>
      </c>
      <c r="B398" s="9">
        <f t="shared" si="151"/>
        <v>45263</v>
      </c>
      <c r="C398" s="51">
        <v>329969</v>
      </c>
      <c r="D398" s="64">
        <f t="shared" si="171"/>
        <v>34</v>
      </c>
      <c r="E398" s="12">
        <v>37</v>
      </c>
      <c r="F398" s="12">
        <v>34</v>
      </c>
      <c r="G398" s="12">
        <v>34</v>
      </c>
      <c r="H398" s="12">
        <v>33</v>
      </c>
      <c r="I398" s="12">
        <v>36</v>
      </c>
      <c r="J398" s="12">
        <v>33</v>
      </c>
      <c r="K398" s="12">
        <v>33</v>
      </c>
      <c r="L398" s="12">
        <v>32</v>
      </c>
      <c r="M398" s="74" t="str">
        <f t="shared" si="172"/>
        <v/>
      </c>
      <c r="N398" s="83" t="s">
        <v>103</v>
      </c>
      <c r="O398" s="83" t="s">
        <v>103</v>
      </c>
      <c r="P398" s="83" t="s">
        <v>103</v>
      </c>
      <c r="Q398" s="83" t="s">
        <v>103</v>
      </c>
      <c r="R398" s="83" t="s">
        <v>103</v>
      </c>
      <c r="S398" s="83" t="s">
        <v>103</v>
      </c>
      <c r="T398" s="83"/>
      <c r="U398" s="83"/>
      <c r="V398" s="5" t="str">
        <f t="shared" si="173"/>
        <v/>
      </c>
      <c r="W398" s="41" t="s">
        <v>103</v>
      </c>
      <c r="X398" s="41" t="s">
        <v>103</v>
      </c>
      <c r="Y398" s="41" t="s">
        <v>103</v>
      </c>
      <c r="Z398" s="41" t="s">
        <v>103</v>
      </c>
      <c r="AA398" s="41" t="s">
        <v>103</v>
      </c>
      <c r="AB398" s="41" t="s">
        <v>103</v>
      </c>
      <c r="AC398" s="41"/>
      <c r="AD398" s="41"/>
      <c r="AE398" s="5" t="str">
        <f t="shared" si="174"/>
        <v/>
      </c>
      <c r="AF398" s="41" t="s">
        <v>103</v>
      </c>
      <c r="AG398" s="41" t="s">
        <v>103</v>
      </c>
      <c r="AH398" s="41" t="s">
        <v>103</v>
      </c>
      <c r="AI398" s="41" t="s">
        <v>103</v>
      </c>
      <c r="AJ398" s="41" t="s">
        <v>103</v>
      </c>
      <c r="AK398" s="41" t="s">
        <v>103</v>
      </c>
      <c r="AL398" s="41"/>
      <c r="AM398" s="41"/>
      <c r="AN398" s="41">
        <v>23.880239520958085</v>
      </c>
      <c r="AO398" s="41">
        <v>1670</v>
      </c>
      <c r="AP398" s="110" t="s">
        <v>103</v>
      </c>
      <c r="AQ398" s="111"/>
      <c r="AR398" s="126" t="str">
        <f t="shared" si="175"/>
        <v/>
      </c>
      <c r="AS398" s="126" t="str">
        <f t="shared" si="176"/>
        <v/>
      </c>
      <c r="AT398" s="127">
        <v>2170</v>
      </c>
      <c r="AU398" s="128"/>
      <c r="AV398" s="129" t="s">
        <v>103</v>
      </c>
      <c r="AW398" s="126" t="str">
        <f t="shared" si="177"/>
        <v/>
      </c>
      <c r="AX398" s="126" t="str">
        <f t="shared" si="178"/>
        <v/>
      </c>
      <c r="AY398" s="64" t="str">
        <f t="shared" si="179"/>
        <v/>
      </c>
      <c r="AZ398" s="97">
        <v>77.5</v>
      </c>
      <c r="BA398" s="68"/>
      <c r="BB398" s="68"/>
      <c r="BC398" s="68"/>
      <c r="BD398" s="68"/>
      <c r="BE398" s="15"/>
      <c r="BF398" s="5">
        <f t="shared" si="180"/>
        <v>18427</v>
      </c>
      <c r="BG398" s="41">
        <v>13380</v>
      </c>
      <c r="BH398" s="42"/>
      <c r="BI398" s="42"/>
      <c r="BJ398" s="42">
        <v>1217</v>
      </c>
      <c r="BK398" s="42"/>
      <c r="BL398" s="42"/>
      <c r="BM398" s="15">
        <v>3830</v>
      </c>
    </row>
    <row r="399" spans="1:65" outlineLevel="5">
      <c r="A399" s="22">
        <f t="shared" si="166"/>
        <v>12</v>
      </c>
      <c r="B399" s="9">
        <f t="shared" si="151"/>
        <v>45264</v>
      </c>
      <c r="C399" s="51">
        <v>339305</v>
      </c>
      <c r="D399" s="64">
        <f t="shared" si="171"/>
        <v>33.799999999999997</v>
      </c>
      <c r="E399" s="12">
        <v>37</v>
      </c>
      <c r="F399" s="12">
        <v>33</v>
      </c>
      <c r="G399" s="12">
        <v>34</v>
      </c>
      <c r="H399" s="12">
        <v>33</v>
      </c>
      <c r="I399" s="12">
        <v>36</v>
      </c>
      <c r="J399" s="12">
        <v>32</v>
      </c>
      <c r="K399" s="12">
        <v>33</v>
      </c>
      <c r="L399" s="12">
        <v>32</v>
      </c>
      <c r="M399" s="74" t="str">
        <f t="shared" si="172"/>
        <v/>
      </c>
      <c r="N399" s="83" t="s">
        <v>103</v>
      </c>
      <c r="O399" s="83" t="s">
        <v>103</v>
      </c>
      <c r="P399" s="83" t="s">
        <v>103</v>
      </c>
      <c r="Q399" s="83" t="s">
        <v>103</v>
      </c>
      <c r="R399" s="83" t="s">
        <v>103</v>
      </c>
      <c r="S399" s="83" t="s">
        <v>103</v>
      </c>
      <c r="T399" s="83"/>
      <c r="U399" s="83"/>
      <c r="V399" s="5" t="str">
        <f t="shared" si="173"/>
        <v/>
      </c>
      <c r="W399" s="41" t="s">
        <v>103</v>
      </c>
      <c r="X399" s="41" t="s">
        <v>103</v>
      </c>
      <c r="Y399" s="41" t="s">
        <v>103</v>
      </c>
      <c r="Z399" s="41" t="s">
        <v>103</v>
      </c>
      <c r="AA399" s="41" t="s">
        <v>103</v>
      </c>
      <c r="AB399" s="41" t="s">
        <v>103</v>
      </c>
      <c r="AC399" s="41"/>
      <c r="AD399" s="41"/>
      <c r="AE399" s="5">
        <f t="shared" si="174"/>
        <v>3743.3</v>
      </c>
      <c r="AF399" s="41">
        <v>4790</v>
      </c>
      <c r="AG399" s="41">
        <v>3350</v>
      </c>
      <c r="AH399" s="41">
        <v>3540</v>
      </c>
      <c r="AI399" s="41">
        <v>3580</v>
      </c>
      <c r="AJ399" s="41">
        <v>3800</v>
      </c>
      <c r="AK399" s="41">
        <v>3400</v>
      </c>
      <c r="AL399" s="41"/>
      <c r="AM399" s="41"/>
      <c r="AN399" s="41">
        <v>32.688524590163937</v>
      </c>
      <c r="AO399" s="41">
        <v>1220</v>
      </c>
      <c r="AP399" s="110" t="s">
        <v>103</v>
      </c>
      <c r="AQ399" s="111"/>
      <c r="AR399" s="126" t="str">
        <f t="shared" si="175"/>
        <v/>
      </c>
      <c r="AS399" s="126" t="str">
        <f t="shared" si="176"/>
        <v/>
      </c>
      <c r="AT399" s="127">
        <v>1290</v>
      </c>
      <c r="AU399" s="128"/>
      <c r="AV399" s="129" t="s">
        <v>103</v>
      </c>
      <c r="AW399" s="126" t="str">
        <f t="shared" si="177"/>
        <v/>
      </c>
      <c r="AX399" s="126" t="str">
        <f t="shared" si="178"/>
        <v/>
      </c>
      <c r="AY399" s="64" t="str">
        <f t="shared" si="179"/>
        <v/>
      </c>
      <c r="AZ399" s="97">
        <v>78.8</v>
      </c>
      <c r="BA399" s="68"/>
      <c r="BB399" s="68"/>
      <c r="BC399" s="68"/>
      <c r="BD399" s="68"/>
      <c r="BE399" s="15"/>
      <c r="BF399" s="5">
        <f t="shared" si="180"/>
        <v>19151</v>
      </c>
      <c r="BG399" s="41">
        <v>15470</v>
      </c>
      <c r="BH399" s="42"/>
      <c r="BI399" s="42"/>
      <c r="BJ399" s="42">
        <v>191</v>
      </c>
      <c r="BK399" s="42"/>
      <c r="BL399" s="42"/>
      <c r="BM399" s="15">
        <v>3490</v>
      </c>
    </row>
    <row r="400" spans="1:65" outlineLevel="5">
      <c r="A400" s="22">
        <f t="shared" si="166"/>
        <v>12</v>
      </c>
      <c r="B400" s="9">
        <f t="shared" si="151"/>
        <v>45265</v>
      </c>
      <c r="C400" s="51">
        <v>355877</v>
      </c>
      <c r="D400" s="64">
        <f t="shared" si="171"/>
        <v>34.299999999999997</v>
      </c>
      <c r="E400" s="12">
        <v>38</v>
      </c>
      <c r="F400" s="12">
        <v>34</v>
      </c>
      <c r="G400" s="12">
        <v>34</v>
      </c>
      <c r="H400" s="12">
        <v>33</v>
      </c>
      <c r="I400" s="12">
        <v>37</v>
      </c>
      <c r="J400" s="12">
        <v>33</v>
      </c>
      <c r="K400" s="12">
        <v>33</v>
      </c>
      <c r="L400" s="12">
        <v>32</v>
      </c>
      <c r="M400" s="74" t="str">
        <f t="shared" si="172"/>
        <v/>
      </c>
      <c r="N400" s="83" t="s">
        <v>103</v>
      </c>
      <c r="O400" s="83" t="s">
        <v>103</v>
      </c>
      <c r="P400" s="83" t="s">
        <v>103</v>
      </c>
      <c r="Q400" s="83" t="s">
        <v>103</v>
      </c>
      <c r="R400" s="83" t="s">
        <v>103</v>
      </c>
      <c r="S400" s="83" t="s">
        <v>103</v>
      </c>
      <c r="T400" s="83"/>
      <c r="U400" s="83"/>
      <c r="V400" s="5" t="str">
        <f t="shared" si="173"/>
        <v/>
      </c>
      <c r="W400" s="41" t="s">
        <v>103</v>
      </c>
      <c r="X400" s="41" t="s">
        <v>103</v>
      </c>
      <c r="Y400" s="41" t="s">
        <v>103</v>
      </c>
      <c r="Z400" s="41" t="s">
        <v>103</v>
      </c>
      <c r="AA400" s="41" t="s">
        <v>103</v>
      </c>
      <c r="AB400" s="41" t="s">
        <v>103</v>
      </c>
      <c r="AC400" s="41"/>
      <c r="AD400" s="41"/>
      <c r="AE400" s="5" t="str">
        <f t="shared" si="174"/>
        <v/>
      </c>
      <c r="AF400" s="41" t="s">
        <v>103</v>
      </c>
      <c r="AG400" s="41" t="s">
        <v>103</v>
      </c>
      <c r="AH400" s="41" t="s">
        <v>103</v>
      </c>
      <c r="AI400" s="41" t="s">
        <v>103</v>
      </c>
      <c r="AJ400" s="41" t="s">
        <v>103</v>
      </c>
      <c r="AK400" s="41" t="s">
        <v>103</v>
      </c>
      <c r="AL400" s="41"/>
      <c r="AM400" s="41"/>
      <c r="AN400" s="41">
        <v>34.982456140350877</v>
      </c>
      <c r="AO400" s="41">
        <v>1140</v>
      </c>
      <c r="AP400" s="110" t="s">
        <v>103</v>
      </c>
      <c r="AQ400" s="111" t="s">
        <v>103</v>
      </c>
      <c r="AR400" s="126" t="str">
        <f t="shared" si="175"/>
        <v/>
      </c>
      <c r="AS400" s="126" t="str">
        <f t="shared" si="176"/>
        <v/>
      </c>
      <c r="AT400" s="127">
        <v>990</v>
      </c>
      <c r="AU400" s="128"/>
      <c r="AV400" s="129" t="s">
        <v>103</v>
      </c>
      <c r="AW400" s="126" t="str">
        <f t="shared" si="177"/>
        <v/>
      </c>
      <c r="AX400" s="126" t="str">
        <f t="shared" si="178"/>
        <v/>
      </c>
      <c r="AY400" s="64" t="str">
        <f t="shared" si="179"/>
        <v/>
      </c>
      <c r="AZ400" s="97">
        <v>80.5</v>
      </c>
      <c r="BA400" s="68"/>
      <c r="BB400" s="68"/>
      <c r="BC400" s="68"/>
      <c r="BD400" s="68"/>
      <c r="BE400" s="15"/>
      <c r="BF400" s="5">
        <f t="shared" si="180"/>
        <v>14730</v>
      </c>
      <c r="BG400" s="41">
        <v>11440</v>
      </c>
      <c r="BH400" s="42"/>
      <c r="BI400" s="42"/>
      <c r="BJ400" s="42">
        <v>0</v>
      </c>
      <c r="BK400" s="42"/>
      <c r="BL400" s="42"/>
      <c r="BM400" s="15">
        <v>3290</v>
      </c>
    </row>
    <row r="401" spans="1:65" outlineLevel="5">
      <c r="A401" s="22">
        <f t="shared" si="166"/>
        <v>12</v>
      </c>
      <c r="B401" s="9">
        <f t="shared" si="151"/>
        <v>45266</v>
      </c>
      <c r="C401" s="51">
        <v>366867</v>
      </c>
      <c r="D401" s="64">
        <f t="shared" si="171"/>
        <v>34.299999999999997</v>
      </c>
      <c r="E401" s="12">
        <v>38</v>
      </c>
      <c r="F401" s="12">
        <v>34</v>
      </c>
      <c r="G401" s="12">
        <v>34</v>
      </c>
      <c r="H401" s="12">
        <v>33</v>
      </c>
      <c r="I401" s="12">
        <v>37</v>
      </c>
      <c r="J401" s="12">
        <v>33</v>
      </c>
      <c r="K401" s="12">
        <v>33</v>
      </c>
      <c r="L401" s="12">
        <v>32</v>
      </c>
      <c r="M401" s="74" t="str">
        <f t="shared" si="172"/>
        <v/>
      </c>
      <c r="N401" s="83" t="s">
        <v>103</v>
      </c>
      <c r="O401" s="83" t="s">
        <v>103</v>
      </c>
      <c r="P401" s="83" t="s">
        <v>103</v>
      </c>
      <c r="Q401" s="83" t="s">
        <v>103</v>
      </c>
      <c r="R401" s="83" t="s">
        <v>103</v>
      </c>
      <c r="S401" s="83" t="s">
        <v>103</v>
      </c>
      <c r="T401" s="83"/>
      <c r="U401" s="83"/>
      <c r="V401" s="5" t="str">
        <f t="shared" si="173"/>
        <v/>
      </c>
      <c r="W401" s="41" t="s">
        <v>103</v>
      </c>
      <c r="X401" s="41" t="s">
        <v>103</v>
      </c>
      <c r="Y401" s="41" t="s">
        <v>103</v>
      </c>
      <c r="Z401" s="41" t="s">
        <v>103</v>
      </c>
      <c r="AA401" s="41" t="s">
        <v>103</v>
      </c>
      <c r="AB401" s="41" t="s">
        <v>103</v>
      </c>
      <c r="AC401" s="41"/>
      <c r="AD401" s="41"/>
      <c r="AE401" s="5" t="str">
        <f t="shared" si="174"/>
        <v/>
      </c>
      <c r="AF401" s="41" t="s">
        <v>103</v>
      </c>
      <c r="AG401" s="41" t="s">
        <v>103</v>
      </c>
      <c r="AH401" s="41" t="s">
        <v>103</v>
      </c>
      <c r="AI401" s="41" t="s">
        <v>103</v>
      </c>
      <c r="AJ401" s="41" t="s">
        <v>103</v>
      </c>
      <c r="AK401" s="41" t="s">
        <v>103</v>
      </c>
      <c r="AL401" s="41"/>
      <c r="AM401" s="41"/>
      <c r="AN401" s="41">
        <v>33.233333333333334</v>
      </c>
      <c r="AO401" s="41">
        <v>1200</v>
      </c>
      <c r="AP401" s="110" t="s">
        <v>103</v>
      </c>
      <c r="AQ401" s="111" t="s">
        <v>103</v>
      </c>
      <c r="AR401" s="126" t="str">
        <f t="shared" si="175"/>
        <v/>
      </c>
      <c r="AS401" s="126" t="str">
        <f t="shared" si="176"/>
        <v/>
      </c>
      <c r="AT401" s="127">
        <v>1490</v>
      </c>
      <c r="AU401" s="128"/>
      <c r="AV401" s="129" t="s">
        <v>103</v>
      </c>
      <c r="AW401" s="126" t="str">
        <f t="shared" si="177"/>
        <v/>
      </c>
      <c r="AX401" s="126" t="str">
        <f t="shared" si="178"/>
        <v/>
      </c>
      <c r="AY401" s="64" t="str">
        <f t="shared" si="179"/>
        <v/>
      </c>
      <c r="AZ401" s="97">
        <v>78.599999999999994</v>
      </c>
      <c r="BA401" s="68"/>
      <c r="BB401" s="68"/>
      <c r="BC401" s="68"/>
      <c r="BD401" s="68"/>
      <c r="BE401" s="15"/>
      <c r="BF401" s="5">
        <f t="shared" si="180"/>
        <v>12400</v>
      </c>
      <c r="BG401" s="41">
        <v>9060</v>
      </c>
      <c r="BH401" s="42"/>
      <c r="BI401" s="42"/>
      <c r="BJ401" s="42">
        <v>0</v>
      </c>
      <c r="BK401" s="42"/>
      <c r="BL401" s="42"/>
      <c r="BM401" s="15">
        <v>3340</v>
      </c>
    </row>
    <row r="402" spans="1:65" outlineLevel="5">
      <c r="A402" s="22">
        <f t="shared" si="166"/>
        <v>12</v>
      </c>
      <c r="B402" s="9">
        <f t="shared" si="151"/>
        <v>45267</v>
      </c>
      <c r="C402" s="51">
        <v>375941</v>
      </c>
      <c r="D402" s="64">
        <f t="shared" si="171"/>
        <v>34</v>
      </c>
      <c r="E402" s="12">
        <v>37</v>
      </c>
      <c r="F402" s="12">
        <v>34</v>
      </c>
      <c r="G402" s="12">
        <v>34</v>
      </c>
      <c r="H402" s="12">
        <v>33</v>
      </c>
      <c r="I402" s="12">
        <v>36</v>
      </c>
      <c r="J402" s="12">
        <v>33</v>
      </c>
      <c r="K402" s="12">
        <v>33</v>
      </c>
      <c r="L402" s="12">
        <v>32</v>
      </c>
      <c r="M402" s="74">
        <f t="shared" si="172"/>
        <v>7.1</v>
      </c>
      <c r="N402" s="83">
        <v>7.15</v>
      </c>
      <c r="O402" s="83">
        <v>7.1</v>
      </c>
      <c r="P402" s="83">
        <v>7.09</v>
      </c>
      <c r="Q402" s="83">
        <v>7.13</v>
      </c>
      <c r="R402" s="83">
        <v>7.12</v>
      </c>
      <c r="S402" s="83">
        <v>7.12</v>
      </c>
      <c r="T402" s="83"/>
      <c r="U402" s="83"/>
      <c r="V402" s="5">
        <f t="shared" si="173"/>
        <v>250.1</v>
      </c>
      <c r="W402" s="41">
        <v>140.30000000000001</v>
      </c>
      <c r="X402" s="41">
        <v>313.5</v>
      </c>
      <c r="Y402" s="41">
        <v>359.5</v>
      </c>
      <c r="Z402" s="41">
        <v>433.6</v>
      </c>
      <c r="AA402" s="41">
        <v>171.7</v>
      </c>
      <c r="AB402" s="41">
        <v>82.1</v>
      </c>
      <c r="AC402" s="41"/>
      <c r="AD402" s="41"/>
      <c r="AE402" s="5" t="str">
        <f t="shared" si="174"/>
        <v/>
      </c>
      <c r="AF402" s="41" t="s">
        <v>103</v>
      </c>
      <c r="AG402" s="41" t="s">
        <v>103</v>
      </c>
      <c r="AH402" s="41" t="s">
        <v>103</v>
      </c>
      <c r="AI402" s="41" t="s">
        <v>103</v>
      </c>
      <c r="AJ402" s="41" t="s">
        <v>103</v>
      </c>
      <c r="AK402" s="41" t="s">
        <v>103</v>
      </c>
      <c r="AL402" s="41"/>
      <c r="AM402" s="41"/>
      <c r="AN402" s="41">
        <v>27.315068493150687</v>
      </c>
      <c r="AO402" s="41">
        <v>1460</v>
      </c>
      <c r="AP402" s="110">
        <v>2.9006849315068495</v>
      </c>
      <c r="AQ402" s="111">
        <v>2.1102739726027395</v>
      </c>
      <c r="AR402" s="126">
        <f t="shared" si="175"/>
        <v>72.750885478158196</v>
      </c>
      <c r="AS402" s="126">
        <f t="shared" si="176"/>
        <v>27.249114521841804</v>
      </c>
      <c r="AT402" s="127">
        <v>1490</v>
      </c>
      <c r="AU402" s="128">
        <v>1.92</v>
      </c>
      <c r="AV402" s="129">
        <v>1.03</v>
      </c>
      <c r="AW402" s="126">
        <f t="shared" si="177"/>
        <v>53.645833333333336</v>
      </c>
      <c r="AX402" s="126">
        <f t="shared" si="178"/>
        <v>46.354166666666664</v>
      </c>
      <c r="AY402" s="64">
        <f t="shared" si="179"/>
        <v>56.652772155545563</v>
      </c>
      <c r="AZ402" s="97">
        <v>78.900000000000006</v>
      </c>
      <c r="BA402" s="68"/>
      <c r="BB402" s="68"/>
      <c r="BC402" s="68"/>
      <c r="BD402" s="68"/>
      <c r="BE402" s="15"/>
      <c r="BF402" s="5">
        <f t="shared" si="180"/>
        <v>16720</v>
      </c>
      <c r="BG402" s="41">
        <v>13380</v>
      </c>
      <c r="BH402" s="42"/>
      <c r="BI402" s="42"/>
      <c r="BJ402" s="42">
        <v>0</v>
      </c>
      <c r="BK402" s="42"/>
      <c r="BL402" s="42"/>
      <c r="BM402" s="15">
        <v>3340</v>
      </c>
    </row>
    <row r="403" spans="1:65" outlineLevel="5">
      <c r="A403" s="22">
        <f t="shared" si="166"/>
        <v>12</v>
      </c>
      <c r="B403" s="9">
        <f t="shared" si="151"/>
        <v>45268</v>
      </c>
      <c r="C403" s="51">
        <v>354479</v>
      </c>
      <c r="D403" s="64">
        <f t="shared" si="171"/>
        <v>34.299999999999997</v>
      </c>
      <c r="E403" s="12">
        <v>37</v>
      </c>
      <c r="F403" s="12">
        <v>34</v>
      </c>
      <c r="G403" s="12">
        <v>34</v>
      </c>
      <c r="H403" s="12">
        <v>34</v>
      </c>
      <c r="I403" s="12">
        <v>36</v>
      </c>
      <c r="J403" s="12">
        <v>33</v>
      </c>
      <c r="K403" s="12">
        <v>33</v>
      </c>
      <c r="L403" s="12">
        <v>33</v>
      </c>
      <c r="M403" s="74" t="str">
        <f t="shared" si="172"/>
        <v/>
      </c>
      <c r="N403" s="83" t="s">
        <v>103</v>
      </c>
      <c r="O403" s="83" t="s">
        <v>103</v>
      </c>
      <c r="P403" s="83" t="s">
        <v>103</v>
      </c>
      <c r="Q403" s="83" t="s">
        <v>103</v>
      </c>
      <c r="R403" s="83" t="s">
        <v>103</v>
      </c>
      <c r="S403" s="83" t="s">
        <v>103</v>
      </c>
      <c r="T403" s="83"/>
      <c r="U403" s="83"/>
      <c r="V403" s="5" t="str">
        <f t="shared" si="173"/>
        <v/>
      </c>
      <c r="W403" s="41" t="s">
        <v>103</v>
      </c>
      <c r="X403" s="41" t="s">
        <v>103</v>
      </c>
      <c r="Y403" s="41" t="s">
        <v>103</v>
      </c>
      <c r="Z403" s="41" t="s">
        <v>103</v>
      </c>
      <c r="AA403" s="41" t="s">
        <v>103</v>
      </c>
      <c r="AB403" s="41" t="s">
        <v>103</v>
      </c>
      <c r="AC403" s="41"/>
      <c r="AD403" s="41"/>
      <c r="AE403" s="5" t="str">
        <f t="shared" si="174"/>
        <v/>
      </c>
      <c r="AF403" s="41" t="s">
        <v>103</v>
      </c>
      <c r="AG403" s="41" t="s">
        <v>103</v>
      </c>
      <c r="AH403" s="41" t="s">
        <v>103</v>
      </c>
      <c r="AI403" s="41" t="s">
        <v>103</v>
      </c>
      <c r="AJ403" s="41" t="s">
        <v>103</v>
      </c>
      <c r="AK403" s="41" t="s">
        <v>103</v>
      </c>
      <c r="AL403" s="41"/>
      <c r="AM403" s="41"/>
      <c r="AN403" s="41">
        <v>35.292035398230091</v>
      </c>
      <c r="AO403" s="41">
        <v>1130</v>
      </c>
      <c r="AP403" s="110" t="s">
        <v>103</v>
      </c>
      <c r="AQ403" s="111" t="s">
        <v>103</v>
      </c>
      <c r="AR403" s="126" t="str">
        <f t="shared" si="175"/>
        <v/>
      </c>
      <c r="AS403" s="126" t="str">
        <f t="shared" si="176"/>
        <v/>
      </c>
      <c r="AT403" s="127">
        <v>1040</v>
      </c>
      <c r="AU403" s="128" t="s">
        <v>103</v>
      </c>
      <c r="AV403" s="129" t="s">
        <v>103</v>
      </c>
      <c r="AW403" s="126" t="str">
        <f t="shared" si="177"/>
        <v/>
      </c>
      <c r="AX403" s="126" t="str">
        <f t="shared" si="178"/>
        <v/>
      </c>
      <c r="AY403" s="64" t="str">
        <f t="shared" si="179"/>
        <v/>
      </c>
      <c r="AZ403" s="97">
        <v>78.900000000000006</v>
      </c>
      <c r="BA403" s="68"/>
      <c r="BB403" s="68"/>
      <c r="BC403" s="68"/>
      <c r="BD403" s="68"/>
      <c r="BE403" s="15"/>
      <c r="BF403" s="5">
        <f t="shared" si="180"/>
        <v>14070</v>
      </c>
      <c r="BG403" s="41">
        <v>10580</v>
      </c>
      <c r="BH403" s="42"/>
      <c r="BI403" s="42"/>
      <c r="BJ403" s="42">
        <v>0</v>
      </c>
      <c r="BK403" s="42"/>
      <c r="BL403" s="42"/>
      <c r="BM403" s="15">
        <v>3490</v>
      </c>
    </row>
    <row r="404" spans="1:65" outlineLevel="5">
      <c r="A404" s="22">
        <f t="shared" si="166"/>
        <v>12</v>
      </c>
      <c r="B404" s="9">
        <f t="shared" si="151"/>
        <v>45269</v>
      </c>
      <c r="C404" s="51">
        <v>337616</v>
      </c>
      <c r="D404" s="64">
        <f t="shared" si="171"/>
        <v>34.299999999999997</v>
      </c>
      <c r="E404" s="12">
        <v>36</v>
      </c>
      <c r="F404" s="12">
        <v>34</v>
      </c>
      <c r="G404" s="12">
        <v>35</v>
      </c>
      <c r="H404" s="12">
        <v>34</v>
      </c>
      <c r="I404" s="12">
        <v>35</v>
      </c>
      <c r="J404" s="12">
        <v>33</v>
      </c>
      <c r="K404" s="12">
        <v>34</v>
      </c>
      <c r="L404" s="12">
        <v>33</v>
      </c>
      <c r="M404" s="74" t="str">
        <f t="shared" si="172"/>
        <v/>
      </c>
      <c r="N404" s="83" t="s">
        <v>103</v>
      </c>
      <c r="O404" s="83" t="s">
        <v>103</v>
      </c>
      <c r="P404" s="83" t="s">
        <v>103</v>
      </c>
      <c r="Q404" s="83" t="s">
        <v>103</v>
      </c>
      <c r="R404" s="83" t="s">
        <v>103</v>
      </c>
      <c r="S404" s="83" t="s">
        <v>103</v>
      </c>
      <c r="T404" s="83"/>
      <c r="U404" s="83"/>
      <c r="V404" s="5" t="str">
        <f t="shared" si="173"/>
        <v/>
      </c>
      <c r="W404" s="41" t="s">
        <v>103</v>
      </c>
      <c r="X404" s="41" t="s">
        <v>103</v>
      </c>
      <c r="Y404" s="41" t="s">
        <v>103</v>
      </c>
      <c r="Z404" s="41" t="s">
        <v>103</v>
      </c>
      <c r="AA404" s="41" t="s">
        <v>103</v>
      </c>
      <c r="AB404" s="41" t="s">
        <v>103</v>
      </c>
      <c r="AC404" s="41"/>
      <c r="AD404" s="41"/>
      <c r="AE404" s="5" t="str">
        <f t="shared" si="174"/>
        <v/>
      </c>
      <c r="AF404" s="41" t="s">
        <v>103</v>
      </c>
      <c r="AG404" s="41" t="s">
        <v>103</v>
      </c>
      <c r="AH404" s="41" t="s">
        <v>103</v>
      </c>
      <c r="AI404" s="41" t="s">
        <v>103</v>
      </c>
      <c r="AJ404" s="41" t="s">
        <v>103</v>
      </c>
      <c r="AK404" s="41" t="s">
        <v>103</v>
      </c>
      <c r="AL404" s="41"/>
      <c r="AM404" s="41"/>
      <c r="AN404" s="41">
        <v>21.556756756756755</v>
      </c>
      <c r="AO404" s="41">
        <v>1850</v>
      </c>
      <c r="AP404" s="110" t="s">
        <v>103</v>
      </c>
      <c r="AQ404" s="111" t="s">
        <v>103</v>
      </c>
      <c r="AR404" s="126" t="str">
        <f t="shared" si="175"/>
        <v/>
      </c>
      <c r="AS404" s="126" t="str">
        <f t="shared" si="176"/>
        <v/>
      </c>
      <c r="AT404" s="127">
        <v>2060</v>
      </c>
      <c r="AU404" s="128" t="s">
        <v>103</v>
      </c>
      <c r="AV404" s="129" t="s">
        <v>103</v>
      </c>
      <c r="AW404" s="126" t="str">
        <f t="shared" si="177"/>
        <v/>
      </c>
      <c r="AX404" s="126" t="str">
        <f t="shared" si="178"/>
        <v/>
      </c>
      <c r="AY404" s="64" t="str">
        <f t="shared" si="179"/>
        <v/>
      </c>
      <c r="AZ404" s="97">
        <v>78.900000000000006</v>
      </c>
      <c r="BA404" s="68"/>
      <c r="BB404" s="68"/>
      <c r="BC404" s="68"/>
      <c r="BD404" s="68"/>
      <c r="BE404" s="15"/>
      <c r="BF404" s="5">
        <f t="shared" si="180"/>
        <v>20371</v>
      </c>
      <c r="BG404" s="41">
        <v>14370</v>
      </c>
      <c r="BH404" s="42"/>
      <c r="BI404" s="42"/>
      <c r="BJ404" s="42">
        <v>2451</v>
      </c>
      <c r="BK404" s="42"/>
      <c r="BL404" s="42"/>
      <c r="BM404" s="15">
        <v>3550</v>
      </c>
    </row>
    <row r="405" spans="1:65" outlineLevel="5">
      <c r="A405" s="22">
        <f t="shared" si="166"/>
        <v>12</v>
      </c>
      <c r="B405" s="9">
        <f t="shared" si="151"/>
        <v>45270</v>
      </c>
      <c r="C405" s="51">
        <v>325242</v>
      </c>
      <c r="D405" s="64">
        <f t="shared" si="171"/>
        <v>34.299999999999997</v>
      </c>
      <c r="E405" s="12">
        <v>36</v>
      </c>
      <c r="F405" s="12">
        <v>34</v>
      </c>
      <c r="G405" s="12">
        <v>35</v>
      </c>
      <c r="H405" s="12">
        <v>34</v>
      </c>
      <c r="I405" s="12">
        <v>35</v>
      </c>
      <c r="J405" s="12">
        <v>33</v>
      </c>
      <c r="K405" s="12">
        <v>34</v>
      </c>
      <c r="L405" s="12">
        <v>33</v>
      </c>
      <c r="M405" s="74" t="str">
        <f t="shared" si="172"/>
        <v/>
      </c>
      <c r="N405" s="83" t="s">
        <v>103</v>
      </c>
      <c r="O405" s="83" t="s">
        <v>103</v>
      </c>
      <c r="P405" s="83" t="s">
        <v>103</v>
      </c>
      <c r="Q405" s="83" t="s">
        <v>103</v>
      </c>
      <c r="R405" s="83" t="s">
        <v>103</v>
      </c>
      <c r="S405" s="83" t="s">
        <v>103</v>
      </c>
      <c r="T405" s="83"/>
      <c r="U405" s="83"/>
      <c r="V405" s="5" t="str">
        <f t="shared" si="173"/>
        <v/>
      </c>
      <c r="W405" s="41" t="s">
        <v>103</v>
      </c>
      <c r="X405" s="41" t="s">
        <v>103</v>
      </c>
      <c r="Y405" s="41" t="s">
        <v>103</v>
      </c>
      <c r="Z405" s="41" t="s">
        <v>103</v>
      </c>
      <c r="AA405" s="41" t="s">
        <v>103</v>
      </c>
      <c r="AB405" s="41" t="s">
        <v>103</v>
      </c>
      <c r="AC405" s="41"/>
      <c r="AD405" s="41"/>
      <c r="AE405" s="5" t="str">
        <f t="shared" si="174"/>
        <v/>
      </c>
      <c r="AF405" s="41" t="s">
        <v>103</v>
      </c>
      <c r="AG405" s="41" t="s">
        <v>103</v>
      </c>
      <c r="AH405" s="41" t="s">
        <v>103</v>
      </c>
      <c r="AI405" s="41" t="s">
        <v>103</v>
      </c>
      <c r="AJ405" s="41" t="s">
        <v>103</v>
      </c>
      <c r="AK405" s="41" t="s">
        <v>103</v>
      </c>
      <c r="AL405" s="41"/>
      <c r="AM405" s="41"/>
      <c r="AN405" s="41">
        <v>20.663212435233159</v>
      </c>
      <c r="AO405" s="41">
        <v>1930</v>
      </c>
      <c r="AP405" s="110" t="s">
        <v>103</v>
      </c>
      <c r="AQ405" s="111" t="s">
        <v>103</v>
      </c>
      <c r="AR405" s="126" t="str">
        <f t="shared" si="175"/>
        <v/>
      </c>
      <c r="AS405" s="126" t="str">
        <f t="shared" si="176"/>
        <v/>
      </c>
      <c r="AT405" s="127">
        <v>2040</v>
      </c>
      <c r="AU405" s="128" t="s">
        <v>103</v>
      </c>
      <c r="AV405" s="129" t="s">
        <v>103</v>
      </c>
      <c r="AW405" s="126" t="str">
        <f t="shared" si="177"/>
        <v/>
      </c>
      <c r="AX405" s="126" t="str">
        <f t="shared" si="178"/>
        <v/>
      </c>
      <c r="AY405" s="64" t="str">
        <f t="shared" si="179"/>
        <v/>
      </c>
      <c r="AZ405" s="97">
        <v>78.900000000000006</v>
      </c>
      <c r="BA405" s="68"/>
      <c r="BB405" s="68"/>
      <c r="BC405" s="68"/>
      <c r="BD405" s="68"/>
      <c r="BE405" s="15"/>
      <c r="BF405" s="5">
        <f t="shared" si="180"/>
        <v>15572</v>
      </c>
      <c r="BG405" s="41">
        <v>8810</v>
      </c>
      <c r="BH405" s="42"/>
      <c r="BI405" s="42"/>
      <c r="BJ405" s="42">
        <v>3222</v>
      </c>
      <c r="BK405" s="42"/>
      <c r="BL405" s="42"/>
      <c r="BM405" s="15">
        <v>3540</v>
      </c>
    </row>
    <row r="406" spans="1:65" outlineLevel="5">
      <c r="A406" s="22">
        <f t="shared" si="166"/>
        <v>12</v>
      </c>
      <c r="B406" s="9">
        <f t="shared" si="151"/>
        <v>45271</v>
      </c>
      <c r="C406" s="51">
        <v>427998</v>
      </c>
      <c r="D406" s="64">
        <f t="shared" si="171"/>
        <v>33.799999999999997</v>
      </c>
      <c r="E406" s="12">
        <v>36</v>
      </c>
      <c r="F406" s="12">
        <v>33</v>
      </c>
      <c r="G406" s="12">
        <v>34</v>
      </c>
      <c r="H406" s="12">
        <v>34</v>
      </c>
      <c r="I406" s="12">
        <v>35</v>
      </c>
      <c r="J406" s="12">
        <v>32</v>
      </c>
      <c r="K406" s="12">
        <v>33</v>
      </c>
      <c r="L406" s="12">
        <v>33</v>
      </c>
      <c r="M406" s="74" t="str">
        <f t="shared" si="172"/>
        <v/>
      </c>
      <c r="N406" s="83" t="s">
        <v>103</v>
      </c>
      <c r="O406" s="83" t="s">
        <v>103</v>
      </c>
      <c r="P406" s="83" t="s">
        <v>103</v>
      </c>
      <c r="Q406" s="83" t="s">
        <v>103</v>
      </c>
      <c r="R406" s="83" t="s">
        <v>103</v>
      </c>
      <c r="S406" s="83" t="s">
        <v>103</v>
      </c>
      <c r="T406" s="83"/>
      <c r="U406" s="83"/>
      <c r="V406" s="5" t="str">
        <f t="shared" si="173"/>
        <v/>
      </c>
      <c r="W406" s="41" t="s">
        <v>103</v>
      </c>
      <c r="X406" s="41" t="s">
        <v>103</v>
      </c>
      <c r="Y406" s="41" t="s">
        <v>103</v>
      </c>
      <c r="Z406" s="41" t="s">
        <v>103</v>
      </c>
      <c r="AA406" s="41" t="s">
        <v>103</v>
      </c>
      <c r="AB406" s="41" t="s">
        <v>103</v>
      </c>
      <c r="AC406" s="41"/>
      <c r="AD406" s="41"/>
      <c r="AE406" s="5">
        <f t="shared" si="174"/>
        <v>4575</v>
      </c>
      <c r="AF406" s="41">
        <v>5240</v>
      </c>
      <c r="AG406" s="41">
        <v>4490</v>
      </c>
      <c r="AH406" s="41">
        <v>4800</v>
      </c>
      <c r="AI406" s="41">
        <v>4010</v>
      </c>
      <c r="AJ406" s="41">
        <v>4400</v>
      </c>
      <c r="AK406" s="41">
        <v>4510</v>
      </c>
      <c r="AL406" s="41"/>
      <c r="AM406" s="41"/>
      <c r="AN406" s="41">
        <v>23.321637426900583</v>
      </c>
      <c r="AO406" s="41">
        <v>1710</v>
      </c>
      <c r="AP406" s="110" t="s">
        <v>103</v>
      </c>
      <c r="AQ406" s="111" t="s">
        <v>103</v>
      </c>
      <c r="AR406" s="126" t="str">
        <f t="shared" si="175"/>
        <v/>
      </c>
      <c r="AS406" s="126" t="str">
        <f t="shared" si="176"/>
        <v/>
      </c>
      <c r="AT406" s="127">
        <v>1740</v>
      </c>
      <c r="AU406" s="128"/>
      <c r="AV406" s="129" t="s">
        <v>103</v>
      </c>
      <c r="AW406" s="126" t="str">
        <f t="shared" si="177"/>
        <v/>
      </c>
      <c r="AX406" s="126" t="str">
        <f t="shared" si="178"/>
        <v/>
      </c>
      <c r="AY406" s="64" t="str">
        <f t="shared" si="179"/>
        <v/>
      </c>
      <c r="AZ406" s="97">
        <v>78.2</v>
      </c>
      <c r="BA406" s="68"/>
      <c r="BB406" s="68"/>
      <c r="BC406" s="68"/>
      <c r="BD406" s="68"/>
      <c r="BE406" s="15"/>
      <c r="BF406" s="5">
        <f t="shared" si="180"/>
        <v>20661</v>
      </c>
      <c r="BG406" s="41">
        <v>15880</v>
      </c>
      <c r="BH406" s="42"/>
      <c r="BI406" s="42"/>
      <c r="BJ406" s="42">
        <v>1131</v>
      </c>
      <c r="BK406" s="42"/>
      <c r="BL406" s="42"/>
      <c r="BM406" s="15">
        <v>3650</v>
      </c>
    </row>
    <row r="407" spans="1:65" outlineLevel="5">
      <c r="A407" s="22">
        <f t="shared" si="166"/>
        <v>12</v>
      </c>
      <c r="B407" s="9">
        <f t="shared" si="151"/>
        <v>45272</v>
      </c>
      <c r="C407" s="51">
        <v>428850</v>
      </c>
      <c r="D407" s="64">
        <f t="shared" si="171"/>
        <v>34.299999999999997</v>
      </c>
      <c r="E407" s="12">
        <v>37</v>
      </c>
      <c r="F407" s="12">
        <v>34</v>
      </c>
      <c r="G407" s="12">
        <v>34</v>
      </c>
      <c r="H407" s="12">
        <v>34</v>
      </c>
      <c r="I407" s="12">
        <v>36</v>
      </c>
      <c r="J407" s="12">
        <v>33</v>
      </c>
      <c r="K407" s="12">
        <v>33</v>
      </c>
      <c r="L407" s="12">
        <v>33</v>
      </c>
      <c r="M407" s="74" t="str">
        <f t="shared" si="172"/>
        <v/>
      </c>
      <c r="N407" s="83" t="s">
        <v>103</v>
      </c>
      <c r="O407" s="83" t="s">
        <v>103</v>
      </c>
      <c r="P407" s="83" t="s">
        <v>103</v>
      </c>
      <c r="Q407" s="83" t="s">
        <v>103</v>
      </c>
      <c r="R407" s="83" t="s">
        <v>103</v>
      </c>
      <c r="S407" s="83" t="s">
        <v>103</v>
      </c>
      <c r="T407" s="83"/>
      <c r="U407" s="83"/>
      <c r="V407" s="5" t="str">
        <f t="shared" si="173"/>
        <v/>
      </c>
      <c r="W407" s="41" t="s">
        <v>103</v>
      </c>
      <c r="X407" s="41" t="s">
        <v>103</v>
      </c>
      <c r="Y407" s="41" t="s">
        <v>103</v>
      </c>
      <c r="Z407" s="41" t="s">
        <v>103</v>
      </c>
      <c r="AA407" s="41" t="s">
        <v>103</v>
      </c>
      <c r="AB407" s="41" t="s">
        <v>103</v>
      </c>
      <c r="AC407" s="41"/>
      <c r="AD407" s="41"/>
      <c r="AE407" s="5" t="str">
        <f t="shared" si="174"/>
        <v/>
      </c>
      <c r="AF407" s="41" t="s">
        <v>103</v>
      </c>
      <c r="AG407" s="41" t="s">
        <v>103</v>
      </c>
      <c r="AH407" s="41" t="s">
        <v>103</v>
      </c>
      <c r="AI407" s="41" t="s">
        <v>103</v>
      </c>
      <c r="AJ407" s="41" t="s">
        <v>103</v>
      </c>
      <c r="AK407" s="41" t="s">
        <v>103</v>
      </c>
      <c r="AL407" s="41"/>
      <c r="AM407" s="41"/>
      <c r="AN407" s="41">
        <v>19.840796019900498</v>
      </c>
      <c r="AO407" s="41">
        <v>2010</v>
      </c>
      <c r="AP407" s="110" t="s">
        <v>103</v>
      </c>
      <c r="AQ407" s="111" t="s">
        <v>103</v>
      </c>
      <c r="AR407" s="126" t="str">
        <f t="shared" si="175"/>
        <v/>
      </c>
      <c r="AS407" s="126" t="str">
        <f t="shared" si="176"/>
        <v/>
      </c>
      <c r="AT407" s="127">
        <v>2220</v>
      </c>
      <c r="AU407" s="128"/>
      <c r="AV407" s="129" t="s">
        <v>103</v>
      </c>
      <c r="AW407" s="126" t="str">
        <f t="shared" si="177"/>
        <v/>
      </c>
      <c r="AX407" s="126" t="str">
        <f t="shared" si="178"/>
        <v/>
      </c>
      <c r="AY407" s="64" t="str">
        <f t="shared" si="179"/>
        <v/>
      </c>
      <c r="AZ407" s="97">
        <v>78.5</v>
      </c>
      <c r="BA407" s="68"/>
      <c r="BB407" s="68"/>
      <c r="BC407" s="68"/>
      <c r="BD407" s="68"/>
      <c r="BE407" s="15"/>
      <c r="BF407" s="5">
        <f t="shared" si="180"/>
        <v>21018</v>
      </c>
      <c r="BG407" s="41">
        <v>15840</v>
      </c>
      <c r="BH407" s="42"/>
      <c r="BI407" s="42"/>
      <c r="BJ407" s="42">
        <v>1728</v>
      </c>
      <c r="BK407" s="42"/>
      <c r="BL407" s="42"/>
      <c r="BM407" s="15">
        <v>3450</v>
      </c>
    </row>
    <row r="408" spans="1:65" outlineLevel="5">
      <c r="A408" s="22">
        <f t="shared" si="166"/>
        <v>12</v>
      </c>
      <c r="B408" s="9">
        <f t="shared" si="151"/>
        <v>45273</v>
      </c>
      <c r="C408" s="51">
        <v>382254</v>
      </c>
      <c r="D408" s="64">
        <f t="shared" si="171"/>
        <v>34.5</v>
      </c>
      <c r="E408" s="12">
        <v>37</v>
      </c>
      <c r="F408" s="12">
        <v>34</v>
      </c>
      <c r="G408" s="12">
        <v>35</v>
      </c>
      <c r="H408" s="12">
        <v>34</v>
      </c>
      <c r="I408" s="12">
        <v>36</v>
      </c>
      <c r="J408" s="12">
        <v>33</v>
      </c>
      <c r="K408" s="12">
        <v>34</v>
      </c>
      <c r="L408" s="12">
        <v>33</v>
      </c>
      <c r="M408" s="74" t="str">
        <f t="shared" si="172"/>
        <v/>
      </c>
      <c r="N408" s="83" t="s">
        <v>103</v>
      </c>
      <c r="O408" s="83" t="s">
        <v>103</v>
      </c>
      <c r="P408" s="83" t="s">
        <v>103</v>
      </c>
      <c r="Q408" s="83" t="s">
        <v>103</v>
      </c>
      <c r="R408" s="83" t="s">
        <v>103</v>
      </c>
      <c r="S408" s="83" t="s">
        <v>103</v>
      </c>
      <c r="T408" s="83"/>
      <c r="U408" s="83"/>
      <c r="V408" s="5" t="str">
        <f t="shared" si="173"/>
        <v/>
      </c>
      <c r="W408" s="41" t="s">
        <v>103</v>
      </c>
      <c r="X408" s="41" t="s">
        <v>103</v>
      </c>
      <c r="Y408" s="41" t="s">
        <v>103</v>
      </c>
      <c r="Z408" s="41" t="s">
        <v>103</v>
      </c>
      <c r="AA408" s="41" t="s">
        <v>103</v>
      </c>
      <c r="AB408" s="41" t="s">
        <v>103</v>
      </c>
      <c r="AC408" s="41"/>
      <c r="AD408" s="41"/>
      <c r="AE408" s="5" t="str">
        <f t="shared" si="174"/>
        <v/>
      </c>
      <c r="AF408" s="41" t="s">
        <v>103</v>
      </c>
      <c r="AG408" s="41" t="s">
        <v>103</v>
      </c>
      <c r="AH408" s="41" t="s">
        <v>103</v>
      </c>
      <c r="AI408" s="41" t="s">
        <v>103</v>
      </c>
      <c r="AJ408" s="41" t="s">
        <v>103</v>
      </c>
      <c r="AK408" s="41" t="s">
        <v>103</v>
      </c>
      <c r="AL408" s="41"/>
      <c r="AM408" s="41"/>
      <c r="AN408" s="41">
        <v>20.040201005025125</v>
      </c>
      <c r="AO408" s="41">
        <v>1990</v>
      </c>
      <c r="AP408" s="110" t="s">
        <v>103</v>
      </c>
      <c r="AQ408" s="111" t="s">
        <v>103</v>
      </c>
      <c r="AR408" s="126" t="str">
        <f t="shared" si="175"/>
        <v/>
      </c>
      <c r="AS408" s="126" t="str">
        <f t="shared" si="176"/>
        <v/>
      </c>
      <c r="AT408" s="127">
        <v>2170</v>
      </c>
      <c r="AU408" s="128"/>
      <c r="AV408" s="129" t="s">
        <v>103</v>
      </c>
      <c r="AW408" s="126" t="str">
        <f t="shared" si="177"/>
        <v/>
      </c>
      <c r="AX408" s="126" t="str">
        <f t="shared" si="178"/>
        <v/>
      </c>
      <c r="AY408" s="64" t="str">
        <f t="shared" si="179"/>
        <v/>
      </c>
      <c r="AZ408" s="97">
        <v>78.7</v>
      </c>
      <c r="BA408" s="68"/>
      <c r="BB408" s="68"/>
      <c r="BC408" s="68"/>
      <c r="BD408" s="68"/>
      <c r="BE408" s="15"/>
      <c r="BF408" s="5">
        <f t="shared" si="180"/>
        <v>22494</v>
      </c>
      <c r="BG408" s="41">
        <v>15840</v>
      </c>
      <c r="BH408" s="42"/>
      <c r="BI408" s="42"/>
      <c r="BJ408" s="42">
        <v>3094</v>
      </c>
      <c r="BK408" s="42"/>
      <c r="BL408" s="42"/>
      <c r="BM408" s="15">
        <v>3560</v>
      </c>
    </row>
    <row r="409" spans="1:65" outlineLevel="5">
      <c r="A409" s="22">
        <f t="shared" si="166"/>
        <v>12</v>
      </c>
      <c r="B409" s="9">
        <f t="shared" si="151"/>
        <v>45274</v>
      </c>
      <c r="C409" s="51">
        <v>409175</v>
      </c>
      <c r="D409" s="64">
        <f t="shared" si="171"/>
        <v>34.5</v>
      </c>
      <c r="E409" s="12">
        <v>37</v>
      </c>
      <c r="F409" s="12">
        <v>34</v>
      </c>
      <c r="G409" s="12">
        <v>35</v>
      </c>
      <c r="H409" s="12">
        <v>34</v>
      </c>
      <c r="I409" s="12">
        <v>36</v>
      </c>
      <c r="J409" s="12">
        <v>33</v>
      </c>
      <c r="K409" s="12">
        <v>34</v>
      </c>
      <c r="L409" s="12">
        <v>33</v>
      </c>
      <c r="M409" s="74">
        <f t="shared" si="172"/>
        <v>6.9</v>
      </c>
      <c r="N409" s="83">
        <v>6.95</v>
      </c>
      <c r="O409" s="83">
        <v>6.94</v>
      </c>
      <c r="P409" s="83">
        <v>6.94</v>
      </c>
      <c r="Q409" s="83">
        <v>6.91</v>
      </c>
      <c r="R409" s="83">
        <v>6.9</v>
      </c>
      <c r="S409" s="83">
        <v>6.93</v>
      </c>
      <c r="T409" s="83"/>
      <c r="U409" s="83"/>
      <c r="V409" s="5">
        <f t="shared" si="173"/>
        <v>140.80000000000001</v>
      </c>
      <c r="W409" s="41">
        <v>77</v>
      </c>
      <c r="X409" s="41">
        <v>275.3</v>
      </c>
      <c r="Y409" s="41">
        <v>188.7</v>
      </c>
      <c r="Z409" s="41">
        <v>59.9</v>
      </c>
      <c r="AA409" s="41">
        <v>184.9</v>
      </c>
      <c r="AB409" s="41">
        <v>58.8</v>
      </c>
      <c r="AC409" s="41"/>
      <c r="AD409" s="41"/>
      <c r="AE409" s="5" t="str">
        <f t="shared" si="174"/>
        <v/>
      </c>
      <c r="AF409" s="41" t="s">
        <v>103</v>
      </c>
      <c r="AG409" s="41" t="s">
        <v>103</v>
      </c>
      <c r="AH409" s="41" t="s">
        <v>103</v>
      </c>
      <c r="AI409" s="41" t="s">
        <v>103</v>
      </c>
      <c r="AJ409" s="41" t="s">
        <v>103</v>
      </c>
      <c r="AK409" s="41" t="s">
        <v>103</v>
      </c>
      <c r="AL409" s="41"/>
      <c r="AM409" s="41"/>
      <c r="AN409" s="41">
        <v>19.840796019900498</v>
      </c>
      <c r="AO409" s="41">
        <v>2010</v>
      </c>
      <c r="AP409" s="110">
        <v>2.982238805970149</v>
      </c>
      <c r="AQ409" s="111">
        <v>2.2502985074626869</v>
      </c>
      <c r="AR409" s="126">
        <f t="shared" si="175"/>
        <v>75.456683849657196</v>
      </c>
      <c r="AS409" s="126">
        <f t="shared" si="176"/>
        <v>24.543316150342804</v>
      </c>
      <c r="AT409" s="127">
        <v>2210</v>
      </c>
      <c r="AU409" s="128">
        <v>2.1</v>
      </c>
      <c r="AV409" s="129">
        <v>1.31</v>
      </c>
      <c r="AW409" s="126">
        <f t="shared" si="177"/>
        <v>62.38095238095238</v>
      </c>
      <c r="AX409" s="126">
        <f t="shared" si="178"/>
        <v>37.61904761904762</v>
      </c>
      <c r="AY409" s="64">
        <f t="shared" si="179"/>
        <v>46.063876320961747</v>
      </c>
      <c r="AZ409" s="97">
        <v>78.900000000000006</v>
      </c>
      <c r="BA409" s="68"/>
      <c r="BB409" s="68"/>
      <c r="BC409" s="68"/>
      <c r="BD409" s="68"/>
      <c r="BE409" s="15"/>
      <c r="BF409" s="5">
        <f t="shared" si="180"/>
        <v>22475</v>
      </c>
      <c r="BG409" s="41">
        <v>15850</v>
      </c>
      <c r="BH409" s="42"/>
      <c r="BI409" s="42"/>
      <c r="BJ409" s="42">
        <v>3155</v>
      </c>
      <c r="BK409" s="42"/>
      <c r="BL409" s="42"/>
      <c r="BM409" s="15">
        <v>3470</v>
      </c>
    </row>
    <row r="410" spans="1:65" outlineLevel="5">
      <c r="A410" s="22">
        <f t="shared" si="166"/>
        <v>12</v>
      </c>
      <c r="B410" s="9">
        <f t="shared" si="151"/>
        <v>45275</v>
      </c>
      <c r="C410" s="51">
        <v>494926</v>
      </c>
      <c r="D410" s="64">
        <f t="shared" si="171"/>
        <v>34.799999999999997</v>
      </c>
      <c r="E410" s="12">
        <v>37</v>
      </c>
      <c r="F410" s="12">
        <v>35</v>
      </c>
      <c r="G410" s="12">
        <v>35</v>
      </c>
      <c r="H410" s="12">
        <v>34</v>
      </c>
      <c r="I410" s="12">
        <v>36</v>
      </c>
      <c r="J410" s="12">
        <v>34</v>
      </c>
      <c r="K410" s="12">
        <v>34</v>
      </c>
      <c r="L410" s="12">
        <v>33</v>
      </c>
      <c r="M410" s="74" t="str">
        <f t="shared" si="172"/>
        <v/>
      </c>
      <c r="N410" s="83" t="s">
        <v>103</v>
      </c>
      <c r="O410" s="83" t="s">
        <v>103</v>
      </c>
      <c r="P410" s="83" t="s">
        <v>103</v>
      </c>
      <c r="Q410" s="83" t="s">
        <v>103</v>
      </c>
      <c r="R410" s="83" t="s">
        <v>103</v>
      </c>
      <c r="S410" s="83" t="s">
        <v>103</v>
      </c>
      <c r="T410" s="83"/>
      <c r="U410" s="83"/>
      <c r="V410" s="5" t="str">
        <f t="shared" si="173"/>
        <v/>
      </c>
      <c r="W410" s="41" t="s">
        <v>103</v>
      </c>
      <c r="X410" s="41" t="s">
        <v>103</v>
      </c>
      <c r="Y410" s="41" t="s">
        <v>103</v>
      </c>
      <c r="Z410" s="41" t="s">
        <v>103</v>
      </c>
      <c r="AA410" s="41" t="s">
        <v>103</v>
      </c>
      <c r="AB410" s="41" t="s">
        <v>103</v>
      </c>
      <c r="AC410" s="41"/>
      <c r="AD410" s="41"/>
      <c r="AE410" s="5" t="str">
        <f t="shared" si="174"/>
        <v/>
      </c>
      <c r="AF410" s="41" t="s">
        <v>103</v>
      </c>
      <c r="AG410" s="41" t="s">
        <v>103</v>
      </c>
      <c r="AH410" s="41" t="s">
        <v>103</v>
      </c>
      <c r="AI410" s="41" t="s">
        <v>103</v>
      </c>
      <c r="AJ410" s="41" t="s">
        <v>103</v>
      </c>
      <c r="AK410" s="41" t="s">
        <v>103</v>
      </c>
      <c r="AL410" s="41"/>
      <c r="AM410" s="41"/>
      <c r="AN410" s="41">
        <v>21.556756756756755</v>
      </c>
      <c r="AO410" s="41">
        <v>1850</v>
      </c>
      <c r="AP410" s="110" t="s">
        <v>103</v>
      </c>
      <c r="AQ410" s="111" t="s">
        <v>103</v>
      </c>
      <c r="AR410" s="126" t="str">
        <f t="shared" si="175"/>
        <v/>
      </c>
      <c r="AS410" s="126" t="str">
        <f t="shared" si="176"/>
        <v/>
      </c>
      <c r="AT410" s="127">
        <v>1950</v>
      </c>
      <c r="AU410" s="128"/>
      <c r="AV410" s="129" t="s">
        <v>103</v>
      </c>
      <c r="AW410" s="126" t="str">
        <f t="shared" si="177"/>
        <v/>
      </c>
      <c r="AX410" s="126" t="str">
        <f t="shared" si="178"/>
        <v/>
      </c>
      <c r="AY410" s="64" t="str">
        <f t="shared" si="179"/>
        <v/>
      </c>
      <c r="AZ410" s="97">
        <v>79.3</v>
      </c>
      <c r="BA410" s="68"/>
      <c r="BB410" s="68"/>
      <c r="BC410" s="68"/>
      <c r="BD410" s="68"/>
      <c r="BE410" s="15"/>
      <c r="BF410" s="5">
        <f t="shared" si="180"/>
        <v>23649</v>
      </c>
      <c r="BG410" s="41">
        <v>15840</v>
      </c>
      <c r="BH410" s="42"/>
      <c r="BI410" s="42"/>
      <c r="BJ410" s="42">
        <v>4079</v>
      </c>
      <c r="BK410" s="42"/>
      <c r="BL410" s="42"/>
      <c r="BM410" s="15">
        <v>3730</v>
      </c>
    </row>
    <row r="411" spans="1:65" outlineLevel="5">
      <c r="A411" s="22">
        <f t="shared" si="166"/>
        <v>12</v>
      </c>
      <c r="B411" s="9">
        <f t="shared" si="151"/>
        <v>45276</v>
      </c>
      <c r="C411" s="51">
        <v>490723</v>
      </c>
      <c r="D411" s="64">
        <f t="shared" si="171"/>
        <v>34.799999999999997</v>
      </c>
      <c r="E411" s="12">
        <v>37</v>
      </c>
      <c r="F411" s="12">
        <v>35</v>
      </c>
      <c r="G411" s="12">
        <v>35</v>
      </c>
      <c r="H411" s="12">
        <v>34</v>
      </c>
      <c r="I411" s="12">
        <v>36</v>
      </c>
      <c r="J411" s="12">
        <v>34</v>
      </c>
      <c r="K411" s="12">
        <v>34</v>
      </c>
      <c r="L411" s="12">
        <v>33</v>
      </c>
      <c r="M411" s="74" t="str">
        <f t="shared" si="172"/>
        <v/>
      </c>
      <c r="N411" s="83" t="s">
        <v>103</v>
      </c>
      <c r="O411" s="83" t="s">
        <v>103</v>
      </c>
      <c r="P411" s="83" t="s">
        <v>103</v>
      </c>
      <c r="Q411" s="83" t="s">
        <v>103</v>
      </c>
      <c r="R411" s="83" t="s">
        <v>103</v>
      </c>
      <c r="S411" s="83" t="s">
        <v>103</v>
      </c>
      <c r="T411" s="83"/>
      <c r="U411" s="83"/>
      <c r="V411" s="5" t="str">
        <f t="shared" si="173"/>
        <v/>
      </c>
      <c r="W411" s="41" t="s">
        <v>103</v>
      </c>
      <c r="X411" s="41" t="s">
        <v>103</v>
      </c>
      <c r="Y411" s="41" t="s">
        <v>103</v>
      </c>
      <c r="Z411" s="41" t="s">
        <v>103</v>
      </c>
      <c r="AA411" s="41" t="s">
        <v>103</v>
      </c>
      <c r="AB411" s="41" t="s">
        <v>103</v>
      </c>
      <c r="AC411" s="41"/>
      <c r="AD411" s="41"/>
      <c r="AE411" s="5" t="str">
        <f t="shared" si="174"/>
        <v/>
      </c>
      <c r="AF411" s="41" t="s">
        <v>103</v>
      </c>
      <c r="AG411" s="41" t="s">
        <v>103</v>
      </c>
      <c r="AH411" s="41" t="s">
        <v>103</v>
      </c>
      <c r="AI411" s="41" t="s">
        <v>103</v>
      </c>
      <c r="AJ411" s="41" t="s">
        <v>103</v>
      </c>
      <c r="AK411" s="41" t="s">
        <v>103</v>
      </c>
      <c r="AL411" s="41"/>
      <c r="AM411" s="41"/>
      <c r="AN411" s="41">
        <v>23.052023121387283</v>
      </c>
      <c r="AO411" s="41">
        <v>1730</v>
      </c>
      <c r="AP411" s="110" t="s">
        <v>103</v>
      </c>
      <c r="AQ411" s="111" t="s">
        <v>103</v>
      </c>
      <c r="AR411" s="126" t="str">
        <f t="shared" si="175"/>
        <v/>
      </c>
      <c r="AS411" s="126" t="str">
        <f t="shared" si="176"/>
        <v/>
      </c>
      <c r="AT411" s="127">
        <v>1700</v>
      </c>
      <c r="AU411" s="128" t="s">
        <v>103</v>
      </c>
      <c r="AV411" s="129" t="s">
        <v>103</v>
      </c>
      <c r="AW411" s="126" t="str">
        <f t="shared" si="177"/>
        <v/>
      </c>
      <c r="AX411" s="126" t="str">
        <f t="shared" si="178"/>
        <v/>
      </c>
      <c r="AY411" s="64" t="str">
        <f t="shared" si="179"/>
        <v/>
      </c>
      <c r="AZ411" s="97">
        <v>79.3</v>
      </c>
      <c r="BA411" s="68"/>
      <c r="BB411" s="68"/>
      <c r="BC411" s="68"/>
      <c r="BD411" s="68"/>
      <c r="BE411" s="15"/>
      <c r="BF411" s="5">
        <f t="shared" si="180"/>
        <v>20377</v>
      </c>
      <c r="BG411" s="41">
        <v>15840</v>
      </c>
      <c r="BH411" s="42"/>
      <c r="BI411" s="42"/>
      <c r="BJ411" s="42">
        <v>1507</v>
      </c>
      <c r="BK411" s="42"/>
      <c r="BL411" s="42"/>
      <c r="BM411" s="15">
        <v>3030</v>
      </c>
    </row>
    <row r="412" spans="1:65" outlineLevel="5">
      <c r="A412" s="22">
        <f t="shared" si="166"/>
        <v>12</v>
      </c>
      <c r="B412" s="9">
        <f t="shared" si="151"/>
        <v>45277</v>
      </c>
      <c r="C412" s="51">
        <v>408922</v>
      </c>
      <c r="D412" s="64">
        <f t="shared" si="171"/>
        <v>34.5</v>
      </c>
      <c r="E412" s="12">
        <v>37</v>
      </c>
      <c r="F412" s="12">
        <v>34</v>
      </c>
      <c r="G412" s="12">
        <v>35</v>
      </c>
      <c r="H412" s="12">
        <v>34</v>
      </c>
      <c r="I412" s="12">
        <v>36</v>
      </c>
      <c r="J412" s="12">
        <v>33</v>
      </c>
      <c r="K412" s="12">
        <v>34</v>
      </c>
      <c r="L412" s="12">
        <v>33</v>
      </c>
      <c r="M412" s="74" t="str">
        <f t="shared" si="172"/>
        <v/>
      </c>
      <c r="N412" s="83" t="s">
        <v>103</v>
      </c>
      <c r="O412" s="83" t="s">
        <v>103</v>
      </c>
      <c r="P412" s="83" t="s">
        <v>103</v>
      </c>
      <c r="Q412" s="83" t="s">
        <v>103</v>
      </c>
      <c r="R412" s="83" t="s">
        <v>103</v>
      </c>
      <c r="S412" s="83" t="s">
        <v>103</v>
      </c>
      <c r="T412" s="83"/>
      <c r="U412" s="83"/>
      <c r="V412" s="5" t="str">
        <f t="shared" si="173"/>
        <v/>
      </c>
      <c r="W412" s="41" t="s">
        <v>103</v>
      </c>
      <c r="X412" s="41" t="s">
        <v>103</v>
      </c>
      <c r="Y412" s="41" t="s">
        <v>103</v>
      </c>
      <c r="Z412" s="41" t="s">
        <v>103</v>
      </c>
      <c r="AA412" s="41" t="s">
        <v>103</v>
      </c>
      <c r="AB412" s="41" t="s">
        <v>103</v>
      </c>
      <c r="AC412" s="41"/>
      <c r="AD412" s="41"/>
      <c r="AE412" s="5" t="str">
        <f t="shared" si="174"/>
        <v/>
      </c>
      <c r="AF412" s="41" t="s">
        <v>103</v>
      </c>
      <c r="AG412" s="41" t="s">
        <v>103</v>
      </c>
      <c r="AH412" s="41" t="s">
        <v>103</v>
      </c>
      <c r="AI412" s="41" t="s">
        <v>103</v>
      </c>
      <c r="AJ412" s="41" t="s">
        <v>103</v>
      </c>
      <c r="AK412" s="41" t="s">
        <v>103</v>
      </c>
      <c r="AL412" s="41"/>
      <c r="AM412" s="41"/>
      <c r="AN412" s="41">
        <v>24.169696969696968</v>
      </c>
      <c r="AO412" s="41">
        <v>1650</v>
      </c>
      <c r="AP412" s="110" t="s">
        <v>103</v>
      </c>
      <c r="AQ412" s="111" t="s">
        <v>103</v>
      </c>
      <c r="AR412" s="126" t="str">
        <f t="shared" si="175"/>
        <v/>
      </c>
      <c r="AS412" s="126" t="str">
        <f t="shared" si="176"/>
        <v/>
      </c>
      <c r="AT412" s="127">
        <v>1700</v>
      </c>
      <c r="AU412" s="128" t="s">
        <v>103</v>
      </c>
      <c r="AV412" s="129" t="s">
        <v>103</v>
      </c>
      <c r="AW412" s="126" t="str">
        <f t="shared" si="177"/>
        <v/>
      </c>
      <c r="AX412" s="126" t="str">
        <f t="shared" si="178"/>
        <v/>
      </c>
      <c r="AY412" s="64" t="str">
        <f t="shared" si="179"/>
        <v/>
      </c>
      <c r="AZ412" s="97">
        <v>79.3</v>
      </c>
      <c r="BA412" s="68"/>
      <c r="BB412" s="68"/>
      <c r="BC412" s="68"/>
      <c r="BD412" s="68"/>
      <c r="BE412" s="15"/>
      <c r="BF412" s="5">
        <f t="shared" si="180"/>
        <v>18620</v>
      </c>
      <c r="BG412" s="41">
        <v>15800</v>
      </c>
      <c r="BH412" s="42"/>
      <c r="BI412" s="42"/>
      <c r="BJ412" s="42">
        <v>0</v>
      </c>
      <c r="BK412" s="42"/>
      <c r="BL412" s="42"/>
      <c r="BM412" s="15">
        <v>2820</v>
      </c>
    </row>
    <row r="413" spans="1:65" outlineLevel="5">
      <c r="A413" s="22">
        <f t="shared" si="166"/>
        <v>12</v>
      </c>
      <c r="B413" s="9">
        <f t="shared" si="151"/>
        <v>45278</v>
      </c>
      <c r="C413" s="51">
        <v>388813</v>
      </c>
      <c r="D413" s="64">
        <f t="shared" si="171"/>
        <v>34.5</v>
      </c>
      <c r="E413" s="12">
        <v>37</v>
      </c>
      <c r="F413" s="12">
        <v>34</v>
      </c>
      <c r="G413" s="12">
        <v>35</v>
      </c>
      <c r="H413" s="12">
        <v>34</v>
      </c>
      <c r="I413" s="12">
        <v>36</v>
      </c>
      <c r="J413" s="12">
        <v>33</v>
      </c>
      <c r="K413" s="12">
        <v>34</v>
      </c>
      <c r="L413" s="12">
        <v>33</v>
      </c>
      <c r="M413" s="74" t="str">
        <f t="shared" si="172"/>
        <v/>
      </c>
      <c r="N413" s="83" t="s">
        <v>103</v>
      </c>
      <c r="O413" s="83" t="s">
        <v>103</v>
      </c>
      <c r="P413" s="83" t="s">
        <v>103</v>
      </c>
      <c r="Q413" s="83" t="s">
        <v>103</v>
      </c>
      <c r="R413" s="83" t="s">
        <v>103</v>
      </c>
      <c r="S413" s="83" t="s">
        <v>103</v>
      </c>
      <c r="T413" s="83"/>
      <c r="U413" s="83"/>
      <c r="V413" s="5" t="str">
        <f t="shared" si="173"/>
        <v/>
      </c>
      <c r="W413" s="41" t="s">
        <v>103</v>
      </c>
      <c r="X413" s="41" t="s">
        <v>103</v>
      </c>
      <c r="Y413" s="41" t="s">
        <v>103</v>
      </c>
      <c r="Z413" s="41" t="s">
        <v>103</v>
      </c>
      <c r="AA413" s="41" t="s">
        <v>103</v>
      </c>
      <c r="AB413" s="41" t="s">
        <v>103</v>
      </c>
      <c r="AC413" s="41"/>
      <c r="AD413" s="41"/>
      <c r="AE413" s="5">
        <f t="shared" si="174"/>
        <v>4623.3</v>
      </c>
      <c r="AF413" s="41">
        <v>5140</v>
      </c>
      <c r="AG413" s="41">
        <v>4480</v>
      </c>
      <c r="AH413" s="41">
        <v>4320</v>
      </c>
      <c r="AI413" s="41">
        <v>4650</v>
      </c>
      <c r="AJ413" s="41">
        <v>4950</v>
      </c>
      <c r="AK413" s="41">
        <v>4200</v>
      </c>
      <c r="AL413" s="41"/>
      <c r="AM413" s="41"/>
      <c r="AN413" s="41">
        <v>30.212121212121211</v>
      </c>
      <c r="AO413" s="41">
        <v>1320</v>
      </c>
      <c r="AP413" s="110" t="s">
        <v>103</v>
      </c>
      <c r="AQ413" s="111" t="s">
        <v>103</v>
      </c>
      <c r="AR413" s="126" t="str">
        <f t="shared" si="175"/>
        <v/>
      </c>
      <c r="AS413" s="126" t="str">
        <f t="shared" si="176"/>
        <v/>
      </c>
      <c r="AT413" s="127">
        <v>1400</v>
      </c>
      <c r="AU413" s="128"/>
      <c r="AV413" s="129" t="s">
        <v>103</v>
      </c>
      <c r="AW413" s="126" t="str">
        <f t="shared" si="177"/>
        <v/>
      </c>
      <c r="AX413" s="126" t="str">
        <f t="shared" si="178"/>
        <v/>
      </c>
      <c r="AY413" s="64" t="str">
        <f t="shared" si="179"/>
        <v/>
      </c>
      <c r="AZ413" s="97" t="s">
        <v>103</v>
      </c>
      <c r="BA413" s="68"/>
      <c r="BB413" s="68"/>
      <c r="BC413" s="68"/>
      <c r="BD413" s="68"/>
      <c r="BE413" s="15"/>
      <c r="BF413" s="5">
        <f t="shared" si="180"/>
        <v>18890</v>
      </c>
      <c r="BG413" s="41">
        <v>15810</v>
      </c>
      <c r="BH413" s="42"/>
      <c r="BI413" s="42"/>
      <c r="BJ413" s="42">
        <v>0</v>
      </c>
      <c r="BK413" s="42"/>
      <c r="BL413" s="42"/>
      <c r="BM413" s="15">
        <v>3080</v>
      </c>
    </row>
    <row r="414" spans="1:65" outlineLevel="5">
      <c r="A414" s="22">
        <f t="shared" si="166"/>
        <v>12</v>
      </c>
      <c r="B414" s="9">
        <f t="shared" si="151"/>
        <v>45279</v>
      </c>
      <c r="C414" s="51">
        <v>389730</v>
      </c>
      <c r="D414" s="64">
        <f t="shared" si="171"/>
        <v>35</v>
      </c>
      <c r="E414" s="12">
        <v>37</v>
      </c>
      <c r="F414" s="12">
        <v>34</v>
      </c>
      <c r="G414" s="12">
        <v>36</v>
      </c>
      <c r="H414" s="12">
        <v>35</v>
      </c>
      <c r="I414" s="12">
        <v>36</v>
      </c>
      <c r="J414" s="12">
        <v>33</v>
      </c>
      <c r="K414" s="12">
        <v>35</v>
      </c>
      <c r="L414" s="12">
        <v>34</v>
      </c>
      <c r="M414" s="74" t="str">
        <f t="shared" si="172"/>
        <v/>
      </c>
      <c r="N414" s="83" t="s">
        <v>103</v>
      </c>
      <c r="O414" s="83" t="s">
        <v>103</v>
      </c>
      <c r="P414" s="83" t="s">
        <v>103</v>
      </c>
      <c r="Q414" s="83" t="s">
        <v>103</v>
      </c>
      <c r="R414" s="83" t="s">
        <v>103</v>
      </c>
      <c r="S414" s="83" t="s">
        <v>103</v>
      </c>
      <c r="T414" s="83"/>
      <c r="U414" s="83"/>
      <c r="V414" s="5" t="str">
        <f t="shared" si="173"/>
        <v/>
      </c>
      <c r="W414" s="41" t="s">
        <v>103</v>
      </c>
      <c r="X414" s="41" t="s">
        <v>103</v>
      </c>
      <c r="Y414" s="41" t="s">
        <v>103</v>
      </c>
      <c r="Z414" s="41" t="s">
        <v>103</v>
      </c>
      <c r="AA414" s="41" t="s">
        <v>103</v>
      </c>
      <c r="AB414" s="41" t="s">
        <v>103</v>
      </c>
      <c r="AC414" s="41"/>
      <c r="AD414" s="41"/>
      <c r="AE414" s="5" t="str">
        <f t="shared" si="174"/>
        <v/>
      </c>
      <c r="AF414" s="41" t="s">
        <v>103</v>
      </c>
      <c r="AG414" s="41" t="s">
        <v>103</v>
      </c>
      <c r="AH414" s="41" t="s">
        <v>103</v>
      </c>
      <c r="AI414" s="41" t="s">
        <v>103</v>
      </c>
      <c r="AJ414" s="41" t="s">
        <v>103</v>
      </c>
      <c r="AK414" s="41" t="s">
        <v>103</v>
      </c>
      <c r="AL414" s="41"/>
      <c r="AM414" s="41"/>
      <c r="AN414" s="41">
        <v>25.081761006289309</v>
      </c>
      <c r="AO414" s="41">
        <v>1590</v>
      </c>
      <c r="AP414" s="110" t="s">
        <v>103</v>
      </c>
      <c r="AQ414" s="111" t="s">
        <v>103</v>
      </c>
      <c r="AR414" s="126" t="str">
        <f t="shared" si="175"/>
        <v/>
      </c>
      <c r="AS414" s="126" t="str">
        <f t="shared" si="176"/>
        <v/>
      </c>
      <c r="AT414" s="127">
        <v>1790</v>
      </c>
      <c r="AU414" s="128"/>
      <c r="AV414" s="129" t="s">
        <v>103</v>
      </c>
      <c r="AW414" s="126" t="str">
        <f t="shared" si="177"/>
        <v/>
      </c>
      <c r="AX414" s="126" t="str">
        <f t="shared" si="178"/>
        <v/>
      </c>
      <c r="AY414" s="64" t="str">
        <f t="shared" si="179"/>
        <v/>
      </c>
      <c r="AZ414" s="97">
        <v>79.599999999999994</v>
      </c>
      <c r="BA414" s="68"/>
      <c r="BB414" s="68"/>
      <c r="BC414" s="68"/>
      <c r="BD414" s="68"/>
      <c r="BE414" s="15"/>
      <c r="BF414" s="5">
        <f t="shared" si="180"/>
        <v>18900</v>
      </c>
      <c r="BG414" s="41">
        <v>15800</v>
      </c>
      <c r="BH414" s="42"/>
      <c r="BI414" s="42"/>
      <c r="BJ414" s="42">
        <v>0</v>
      </c>
      <c r="BK414" s="42"/>
      <c r="BL414" s="42"/>
      <c r="BM414" s="15">
        <v>3100</v>
      </c>
    </row>
    <row r="415" spans="1:65" outlineLevel="5">
      <c r="A415" s="22">
        <f t="shared" si="166"/>
        <v>12</v>
      </c>
      <c r="B415" s="9">
        <f t="shared" si="151"/>
        <v>45280</v>
      </c>
      <c r="C415" s="51">
        <v>380364</v>
      </c>
      <c r="D415" s="64">
        <f t="shared" si="171"/>
        <v>34.799999999999997</v>
      </c>
      <c r="E415" s="12">
        <v>37</v>
      </c>
      <c r="F415" s="12">
        <v>34</v>
      </c>
      <c r="G415" s="12">
        <v>36</v>
      </c>
      <c r="H415" s="12">
        <v>34</v>
      </c>
      <c r="I415" s="12">
        <v>36</v>
      </c>
      <c r="J415" s="12">
        <v>33</v>
      </c>
      <c r="K415" s="12">
        <v>35</v>
      </c>
      <c r="L415" s="12">
        <v>33</v>
      </c>
      <c r="M415" s="74" t="str">
        <f t="shared" si="172"/>
        <v/>
      </c>
      <c r="N415" s="83" t="s">
        <v>103</v>
      </c>
      <c r="O415" s="83" t="s">
        <v>103</v>
      </c>
      <c r="P415" s="83" t="s">
        <v>103</v>
      </c>
      <c r="Q415" s="83" t="s">
        <v>103</v>
      </c>
      <c r="R415" s="83" t="s">
        <v>103</v>
      </c>
      <c r="S415" s="83" t="s">
        <v>103</v>
      </c>
      <c r="T415" s="83"/>
      <c r="U415" s="83"/>
      <c r="V415" s="5" t="str">
        <f t="shared" si="173"/>
        <v/>
      </c>
      <c r="W415" s="41" t="s">
        <v>103</v>
      </c>
      <c r="X415" s="41" t="s">
        <v>103</v>
      </c>
      <c r="Y415" s="41" t="s">
        <v>103</v>
      </c>
      <c r="Z415" s="41" t="s">
        <v>103</v>
      </c>
      <c r="AA415" s="41" t="s">
        <v>103</v>
      </c>
      <c r="AB415" s="41" t="s">
        <v>103</v>
      </c>
      <c r="AC415" s="41"/>
      <c r="AD415" s="41"/>
      <c r="AE415" s="5" t="str">
        <f t="shared" si="174"/>
        <v/>
      </c>
      <c r="AF415" s="41" t="s">
        <v>103</v>
      </c>
      <c r="AG415" s="41" t="s">
        <v>103</v>
      </c>
      <c r="AH415" s="41" t="s">
        <v>103</v>
      </c>
      <c r="AI415" s="41" t="s">
        <v>103</v>
      </c>
      <c r="AJ415" s="41" t="s">
        <v>103</v>
      </c>
      <c r="AK415" s="41" t="s">
        <v>103</v>
      </c>
      <c r="AL415" s="41"/>
      <c r="AM415" s="41"/>
      <c r="AN415" s="41">
        <v>20.141414141414142</v>
      </c>
      <c r="AO415" s="41">
        <v>1980</v>
      </c>
      <c r="AP415" s="110" t="s">
        <v>103</v>
      </c>
      <c r="AQ415" s="111" t="s">
        <v>103</v>
      </c>
      <c r="AR415" s="126" t="str">
        <f t="shared" si="175"/>
        <v/>
      </c>
      <c r="AS415" s="126" t="str">
        <f t="shared" si="176"/>
        <v/>
      </c>
      <c r="AT415" s="127">
        <v>2210</v>
      </c>
      <c r="AU415" s="128"/>
      <c r="AV415" s="129" t="s">
        <v>103</v>
      </c>
      <c r="AW415" s="126" t="str">
        <f t="shared" si="177"/>
        <v/>
      </c>
      <c r="AX415" s="126" t="str">
        <f t="shared" si="178"/>
        <v/>
      </c>
      <c r="AY415" s="64" t="str">
        <f t="shared" si="179"/>
        <v/>
      </c>
      <c r="AZ415" s="97">
        <v>79</v>
      </c>
      <c r="BA415" s="68"/>
      <c r="BB415" s="68"/>
      <c r="BC415" s="68"/>
      <c r="BD415" s="68"/>
      <c r="BE415" s="15"/>
      <c r="BF415" s="5">
        <f t="shared" si="180"/>
        <v>21513</v>
      </c>
      <c r="BG415" s="41">
        <v>15820</v>
      </c>
      <c r="BH415" s="42"/>
      <c r="BI415" s="42"/>
      <c r="BJ415" s="42">
        <v>2553</v>
      </c>
      <c r="BK415" s="42"/>
      <c r="BL415" s="42"/>
      <c r="BM415" s="15">
        <v>3140</v>
      </c>
    </row>
    <row r="416" spans="1:65" outlineLevel="5">
      <c r="A416" s="22">
        <f t="shared" si="166"/>
        <v>12</v>
      </c>
      <c r="B416" s="9">
        <f t="shared" ref="B416:B426" si="181">B415+1</f>
        <v>45281</v>
      </c>
      <c r="C416" s="51">
        <v>378762</v>
      </c>
      <c r="D416" s="64">
        <f t="shared" si="171"/>
        <v>34.799999999999997</v>
      </c>
      <c r="E416" s="12">
        <v>37</v>
      </c>
      <c r="F416" s="12">
        <v>34</v>
      </c>
      <c r="G416" s="12">
        <v>36</v>
      </c>
      <c r="H416" s="12">
        <v>34</v>
      </c>
      <c r="I416" s="12">
        <v>36</v>
      </c>
      <c r="J416" s="12">
        <v>33</v>
      </c>
      <c r="K416" s="12">
        <v>35</v>
      </c>
      <c r="L416" s="12">
        <v>33</v>
      </c>
      <c r="M416" s="74">
        <f t="shared" si="172"/>
        <v>7</v>
      </c>
      <c r="N416" s="83">
        <v>6.98</v>
      </c>
      <c r="O416" s="83">
        <v>7</v>
      </c>
      <c r="P416" s="83">
        <v>7.02</v>
      </c>
      <c r="Q416" s="83">
        <v>7.07</v>
      </c>
      <c r="R416" s="83">
        <v>7.06</v>
      </c>
      <c r="S416" s="83">
        <v>7.07</v>
      </c>
      <c r="T416" s="83"/>
      <c r="U416" s="83"/>
      <c r="V416" s="5">
        <f t="shared" si="173"/>
        <v>379.5</v>
      </c>
      <c r="W416" s="41">
        <v>402.1</v>
      </c>
      <c r="X416" s="41">
        <v>355.4</v>
      </c>
      <c r="Y416" s="41">
        <v>362.4</v>
      </c>
      <c r="Z416" s="41">
        <v>431.8</v>
      </c>
      <c r="AA416" s="41">
        <v>355</v>
      </c>
      <c r="AB416" s="41">
        <v>370</v>
      </c>
      <c r="AC416" s="41"/>
      <c r="AD416" s="41"/>
      <c r="AE416" s="5" t="str">
        <f t="shared" si="174"/>
        <v/>
      </c>
      <c r="AF416" s="41" t="s">
        <v>103</v>
      </c>
      <c r="AG416" s="41" t="s">
        <v>103</v>
      </c>
      <c r="AH416" s="41" t="s">
        <v>103</v>
      </c>
      <c r="AI416" s="41" t="s">
        <v>103</v>
      </c>
      <c r="AJ416" s="41" t="s">
        <v>103</v>
      </c>
      <c r="AK416" s="41" t="s">
        <v>103</v>
      </c>
      <c r="AL416" s="41"/>
      <c r="AM416" s="41"/>
      <c r="AN416" s="41">
        <v>20.346938775510203</v>
      </c>
      <c r="AO416" s="41">
        <v>1960</v>
      </c>
      <c r="AP416" s="110">
        <v>2.7229591836734692</v>
      </c>
      <c r="AQ416" s="111">
        <v>2.0598979591836737</v>
      </c>
      <c r="AR416" s="126">
        <f t="shared" si="175"/>
        <v>75.649241146711645</v>
      </c>
      <c r="AS416" s="126">
        <f t="shared" si="176"/>
        <v>24.350758853288355</v>
      </c>
      <c r="AT416" s="127">
        <v>2170</v>
      </c>
      <c r="AU416" s="128">
        <v>2.0699999999999998</v>
      </c>
      <c r="AV416" s="129">
        <v>1.23</v>
      </c>
      <c r="AW416" s="126">
        <f t="shared" si="177"/>
        <v>59.420289855072475</v>
      </c>
      <c r="AX416" s="126">
        <f t="shared" si="178"/>
        <v>40.579710144927525</v>
      </c>
      <c r="AY416" s="64">
        <f t="shared" si="179"/>
        <v>52.866059486656901</v>
      </c>
      <c r="AZ416" s="97">
        <v>77.2</v>
      </c>
      <c r="BA416" s="68">
        <v>67.17</v>
      </c>
      <c r="BB416" s="68">
        <v>30.19</v>
      </c>
      <c r="BC416" s="68">
        <v>0</v>
      </c>
      <c r="BD416" s="68"/>
      <c r="BE416" s="15"/>
      <c r="BF416" s="5">
        <f t="shared" si="180"/>
        <v>21646</v>
      </c>
      <c r="BG416" s="41">
        <v>15800</v>
      </c>
      <c r="BH416" s="42"/>
      <c r="BI416" s="42"/>
      <c r="BJ416" s="42">
        <v>2886</v>
      </c>
      <c r="BK416" s="42"/>
      <c r="BL416" s="42"/>
      <c r="BM416" s="15">
        <v>2960</v>
      </c>
    </row>
    <row r="417" spans="1:65" outlineLevel="5">
      <c r="A417" s="22">
        <f t="shared" si="166"/>
        <v>12</v>
      </c>
      <c r="B417" s="9">
        <f t="shared" si="181"/>
        <v>45282</v>
      </c>
      <c r="C417" s="51">
        <v>367737</v>
      </c>
      <c r="D417" s="64">
        <f t="shared" si="171"/>
        <v>34.799999999999997</v>
      </c>
      <c r="E417" s="12">
        <v>37</v>
      </c>
      <c r="F417" s="12">
        <v>34</v>
      </c>
      <c r="G417" s="12">
        <v>36</v>
      </c>
      <c r="H417" s="12">
        <v>34</v>
      </c>
      <c r="I417" s="12">
        <v>36</v>
      </c>
      <c r="J417" s="12">
        <v>33</v>
      </c>
      <c r="K417" s="12">
        <v>35</v>
      </c>
      <c r="L417" s="12">
        <v>33</v>
      </c>
      <c r="M417" s="74" t="str">
        <f t="shared" si="172"/>
        <v/>
      </c>
      <c r="N417" s="83" t="s">
        <v>103</v>
      </c>
      <c r="O417" s="83" t="s">
        <v>103</v>
      </c>
      <c r="P417" s="83" t="s">
        <v>103</v>
      </c>
      <c r="Q417" s="83" t="s">
        <v>103</v>
      </c>
      <c r="R417" s="83" t="s">
        <v>103</v>
      </c>
      <c r="S417" s="83" t="s">
        <v>103</v>
      </c>
      <c r="T417" s="83"/>
      <c r="U417" s="83"/>
      <c r="V417" s="5" t="str">
        <f t="shared" si="173"/>
        <v/>
      </c>
      <c r="W417" s="41" t="s">
        <v>103</v>
      </c>
      <c r="X417" s="41" t="s">
        <v>103</v>
      </c>
      <c r="Y417" s="41" t="s">
        <v>103</v>
      </c>
      <c r="Z417" s="41" t="s">
        <v>103</v>
      </c>
      <c r="AA417" s="41" t="s">
        <v>103</v>
      </c>
      <c r="AB417" s="41" t="s">
        <v>103</v>
      </c>
      <c r="AC417" s="41"/>
      <c r="AD417" s="41"/>
      <c r="AE417" s="5" t="str">
        <f t="shared" si="174"/>
        <v/>
      </c>
      <c r="AF417" s="41" t="s">
        <v>103</v>
      </c>
      <c r="AG417" s="41" t="s">
        <v>103</v>
      </c>
      <c r="AH417" s="41" t="s">
        <v>103</v>
      </c>
      <c r="AI417" s="41" t="s">
        <v>103</v>
      </c>
      <c r="AJ417" s="41" t="s">
        <v>103</v>
      </c>
      <c r="AK417" s="41" t="s">
        <v>103</v>
      </c>
      <c r="AL417" s="41"/>
      <c r="AM417" s="41"/>
      <c r="AN417" s="41">
        <v>20.989473684210527</v>
      </c>
      <c r="AO417" s="41">
        <v>1900</v>
      </c>
      <c r="AP417" s="110" t="s">
        <v>103</v>
      </c>
      <c r="AQ417" s="111" t="s">
        <v>103</v>
      </c>
      <c r="AR417" s="126" t="str">
        <f t="shared" si="175"/>
        <v/>
      </c>
      <c r="AS417" s="126" t="str">
        <f t="shared" si="176"/>
        <v/>
      </c>
      <c r="AT417" s="127">
        <v>2150</v>
      </c>
      <c r="AU417" s="128"/>
      <c r="AV417" s="129" t="s">
        <v>103</v>
      </c>
      <c r="AW417" s="126" t="str">
        <f t="shared" si="177"/>
        <v/>
      </c>
      <c r="AX417" s="126" t="str">
        <f t="shared" si="178"/>
        <v/>
      </c>
      <c r="AY417" s="64" t="str">
        <f t="shared" si="179"/>
        <v/>
      </c>
      <c r="AZ417" s="97">
        <v>78.599999999999994</v>
      </c>
      <c r="BA417" s="68"/>
      <c r="BB417" s="68"/>
      <c r="BC417" s="68"/>
      <c r="BD417" s="68"/>
      <c r="BE417" s="15"/>
      <c r="BF417" s="5">
        <f t="shared" si="180"/>
        <v>16840</v>
      </c>
      <c r="BG417" s="41">
        <v>11090</v>
      </c>
      <c r="BH417" s="42"/>
      <c r="BI417" s="42"/>
      <c r="BJ417" s="42">
        <v>2890</v>
      </c>
      <c r="BK417" s="42"/>
      <c r="BL417" s="42"/>
      <c r="BM417" s="15">
        <v>2860</v>
      </c>
    </row>
    <row r="418" spans="1:65" outlineLevel="5">
      <c r="A418" s="22">
        <f t="shared" si="166"/>
        <v>12</v>
      </c>
      <c r="B418" s="9">
        <f t="shared" si="181"/>
        <v>45283</v>
      </c>
      <c r="C418" s="51">
        <v>360674</v>
      </c>
      <c r="D418" s="64">
        <f t="shared" si="171"/>
        <v>34.5</v>
      </c>
      <c r="E418" s="12">
        <v>37</v>
      </c>
      <c r="F418" s="12">
        <v>34</v>
      </c>
      <c r="G418" s="12">
        <v>36</v>
      </c>
      <c r="H418" s="12">
        <v>33</v>
      </c>
      <c r="I418" s="12">
        <v>36</v>
      </c>
      <c r="J418" s="12">
        <v>33</v>
      </c>
      <c r="K418" s="12">
        <v>35</v>
      </c>
      <c r="L418" s="12">
        <v>32</v>
      </c>
      <c r="M418" s="74" t="str">
        <f t="shared" si="172"/>
        <v/>
      </c>
      <c r="N418" s="83" t="s">
        <v>103</v>
      </c>
      <c r="O418" s="83" t="s">
        <v>103</v>
      </c>
      <c r="P418" s="83" t="s">
        <v>103</v>
      </c>
      <c r="Q418" s="83" t="s">
        <v>103</v>
      </c>
      <c r="R418" s="83" t="s">
        <v>103</v>
      </c>
      <c r="S418" s="83" t="s">
        <v>103</v>
      </c>
      <c r="T418" s="83"/>
      <c r="U418" s="83"/>
      <c r="V418" s="5" t="str">
        <f t="shared" si="173"/>
        <v/>
      </c>
      <c r="W418" s="41" t="s">
        <v>103</v>
      </c>
      <c r="X418" s="41" t="s">
        <v>103</v>
      </c>
      <c r="Y418" s="41" t="s">
        <v>103</v>
      </c>
      <c r="Z418" s="41" t="s">
        <v>103</v>
      </c>
      <c r="AA418" s="41" t="s">
        <v>103</v>
      </c>
      <c r="AB418" s="41" t="s">
        <v>103</v>
      </c>
      <c r="AC418" s="41"/>
      <c r="AD418" s="41"/>
      <c r="AE418" s="5" t="str">
        <f t="shared" si="174"/>
        <v/>
      </c>
      <c r="AF418" s="41" t="s">
        <v>103</v>
      </c>
      <c r="AG418" s="41" t="s">
        <v>103</v>
      </c>
      <c r="AH418" s="41" t="s">
        <v>103</v>
      </c>
      <c r="AI418" s="41" t="s">
        <v>103</v>
      </c>
      <c r="AJ418" s="41" t="s">
        <v>103</v>
      </c>
      <c r="AK418" s="41" t="s">
        <v>103</v>
      </c>
      <c r="AL418" s="41"/>
      <c r="AM418" s="41"/>
      <c r="AN418" s="41">
        <v>18.811320754716981</v>
      </c>
      <c r="AO418" s="41">
        <v>2120</v>
      </c>
      <c r="AP418" s="110" t="s">
        <v>103</v>
      </c>
      <c r="AQ418" s="111" t="s">
        <v>103</v>
      </c>
      <c r="AR418" s="126" t="str">
        <f t="shared" si="175"/>
        <v/>
      </c>
      <c r="AS418" s="126" t="str">
        <f t="shared" si="176"/>
        <v/>
      </c>
      <c r="AT418" s="127">
        <v>2170</v>
      </c>
      <c r="AU418" s="128" t="s">
        <v>103</v>
      </c>
      <c r="AV418" s="129"/>
      <c r="AW418" s="126" t="str">
        <f t="shared" si="177"/>
        <v/>
      </c>
      <c r="AX418" s="126" t="str">
        <f t="shared" si="178"/>
        <v/>
      </c>
      <c r="AY418" s="64" t="str">
        <f t="shared" si="179"/>
        <v/>
      </c>
      <c r="AZ418" s="97">
        <v>78.599999999999994</v>
      </c>
      <c r="BA418" s="68"/>
      <c r="BB418" s="68"/>
      <c r="BC418" s="68"/>
      <c r="BD418" s="68"/>
      <c r="BE418" s="15"/>
      <c r="BF418" s="5">
        <f t="shared" si="180"/>
        <v>16863</v>
      </c>
      <c r="BG418" s="41">
        <v>13130</v>
      </c>
      <c r="BH418" s="42"/>
      <c r="BI418" s="42"/>
      <c r="BJ418" s="42">
        <v>763</v>
      </c>
      <c r="BK418" s="42"/>
      <c r="BL418" s="42"/>
      <c r="BM418" s="15">
        <v>2970</v>
      </c>
    </row>
    <row r="419" spans="1:65" outlineLevel="5">
      <c r="A419" s="22">
        <f t="shared" si="166"/>
        <v>12</v>
      </c>
      <c r="B419" s="9">
        <f t="shared" si="181"/>
        <v>45284</v>
      </c>
      <c r="C419" s="51">
        <v>341424</v>
      </c>
      <c r="D419" s="64">
        <f t="shared" si="171"/>
        <v>33.799999999999997</v>
      </c>
      <c r="E419" s="12">
        <v>36</v>
      </c>
      <c r="F419" s="12">
        <v>34</v>
      </c>
      <c r="G419" s="12">
        <v>35</v>
      </c>
      <c r="H419" s="12">
        <v>32</v>
      </c>
      <c r="I419" s="12">
        <v>35</v>
      </c>
      <c r="J419" s="12">
        <v>33</v>
      </c>
      <c r="K419" s="12">
        <v>34</v>
      </c>
      <c r="L419" s="12">
        <v>31</v>
      </c>
      <c r="M419" s="74" t="str">
        <f t="shared" si="172"/>
        <v/>
      </c>
      <c r="N419" s="83" t="s">
        <v>103</v>
      </c>
      <c r="O419" s="83" t="s">
        <v>103</v>
      </c>
      <c r="P419" s="83" t="s">
        <v>103</v>
      </c>
      <c r="Q419" s="83" t="s">
        <v>103</v>
      </c>
      <c r="R419" s="83" t="s">
        <v>103</v>
      </c>
      <c r="S419" s="83" t="s">
        <v>103</v>
      </c>
      <c r="T419" s="83"/>
      <c r="U419" s="83"/>
      <c r="V419" s="5" t="str">
        <f t="shared" si="173"/>
        <v/>
      </c>
      <c r="W419" s="41" t="s">
        <v>103</v>
      </c>
      <c r="X419" s="41" t="s">
        <v>103</v>
      </c>
      <c r="Y419" s="41" t="s">
        <v>103</v>
      </c>
      <c r="Z419" s="41" t="s">
        <v>103</v>
      </c>
      <c r="AA419" s="41" t="s">
        <v>103</v>
      </c>
      <c r="AB419" s="41" t="s">
        <v>103</v>
      </c>
      <c r="AC419" s="41"/>
      <c r="AD419" s="41"/>
      <c r="AE419" s="5" t="str">
        <f t="shared" si="174"/>
        <v/>
      </c>
      <c r="AF419" s="41" t="s">
        <v>103</v>
      </c>
      <c r="AG419" s="41" t="s">
        <v>103</v>
      </c>
      <c r="AH419" s="41" t="s">
        <v>103</v>
      </c>
      <c r="AI419" s="41" t="s">
        <v>103</v>
      </c>
      <c r="AJ419" s="41" t="s">
        <v>103</v>
      </c>
      <c r="AK419" s="41" t="s">
        <v>103</v>
      </c>
      <c r="AL419" s="41"/>
      <c r="AM419" s="41"/>
      <c r="AN419" s="41">
        <v>21.326203208556151</v>
      </c>
      <c r="AO419" s="41">
        <v>1870</v>
      </c>
      <c r="AP419" s="110" t="s">
        <v>103</v>
      </c>
      <c r="AQ419" s="111" t="s">
        <v>103</v>
      </c>
      <c r="AR419" s="126" t="str">
        <f t="shared" si="175"/>
        <v/>
      </c>
      <c r="AS419" s="126" t="str">
        <f t="shared" si="176"/>
        <v/>
      </c>
      <c r="AT419" s="127">
        <v>2220</v>
      </c>
      <c r="AU419" s="128" t="s">
        <v>103</v>
      </c>
      <c r="AV419" s="129" t="s">
        <v>103</v>
      </c>
      <c r="AW419" s="126" t="str">
        <f t="shared" si="177"/>
        <v/>
      </c>
      <c r="AX419" s="126" t="str">
        <f t="shared" si="178"/>
        <v/>
      </c>
      <c r="AY419" s="64" t="str">
        <f t="shared" si="179"/>
        <v/>
      </c>
      <c r="AZ419" s="97">
        <v>78.599999999999994</v>
      </c>
      <c r="BA419" s="68"/>
      <c r="BB419" s="68"/>
      <c r="BC419" s="68"/>
      <c r="BD419" s="68"/>
      <c r="BE419" s="15"/>
      <c r="BF419" s="5">
        <f t="shared" si="180"/>
        <v>19844</v>
      </c>
      <c r="BG419" s="41">
        <v>15600</v>
      </c>
      <c r="BH419" s="42"/>
      <c r="BI419" s="42"/>
      <c r="BJ419" s="42">
        <v>1054</v>
      </c>
      <c r="BK419" s="42"/>
      <c r="BL419" s="42"/>
      <c r="BM419" s="15">
        <v>3190</v>
      </c>
    </row>
    <row r="420" spans="1:65" outlineLevel="5">
      <c r="A420" s="22">
        <f t="shared" si="166"/>
        <v>12</v>
      </c>
      <c r="B420" s="9">
        <f t="shared" si="181"/>
        <v>45285</v>
      </c>
      <c r="C420" s="51">
        <v>350461</v>
      </c>
      <c r="D420" s="64">
        <f t="shared" si="171"/>
        <v>33.5</v>
      </c>
      <c r="E420" s="12">
        <v>36</v>
      </c>
      <c r="F420" s="12">
        <v>33</v>
      </c>
      <c r="G420" s="12">
        <v>35</v>
      </c>
      <c r="H420" s="12">
        <v>32</v>
      </c>
      <c r="I420" s="12">
        <v>35</v>
      </c>
      <c r="J420" s="12">
        <v>32</v>
      </c>
      <c r="K420" s="12">
        <v>34</v>
      </c>
      <c r="L420" s="12">
        <v>31</v>
      </c>
      <c r="M420" s="74" t="str">
        <f t="shared" si="172"/>
        <v/>
      </c>
      <c r="N420" s="83" t="s">
        <v>103</v>
      </c>
      <c r="O420" s="83" t="s">
        <v>103</v>
      </c>
      <c r="P420" s="83" t="s">
        <v>103</v>
      </c>
      <c r="Q420" s="83" t="s">
        <v>103</v>
      </c>
      <c r="R420" s="83" t="s">
        <v>103</v>
      </c>
      <c r="S420" s="83" t="s">
        <v>103</v>
      </c>
      <c r="T420" s="83"/>
      <c r="U420" s="83"/>
      <c r="V420" s="5" t="str">
        <f t="shared" si="173"/>
        <v/>
      </c>
      <c r="W420" s="41" t="s">
        <v>103</v>
      </c>
      <c r="X420" s="41" t="s">
        <v>103</v>
      </c>
      <c r="Y420" s="41" t="s">
        <v>103</v>
      </c>
      <c r="Z420" s="41" t="s">
        <v>103</v>
      </c>
      <c r="AA420" s="41" t="s">
        <v>103</v>
      </c>
      <c r="AB420" s="41" t="s">
        <v>103</v>
      </c>
      <c r="AC420" s="41"/>
      <c r="AD420" s="41"/>
      <c r="AE420" s="5">
        <f t="shared" si="174"/>
        <v>4663.3</v>
      </c>
      <c r="AF420" s="41">
        <v>4610</v>
      </c>
      <c r="AG420" s="41">
        <v>5130</v>
      </c>
      <c r="AH420" s="41">
        <v>4860</v>
      </c>
      <c r="AI420" s="41">
        <v>4510</v>
      </c>
      <c r="AJ420" s="41">
        <v>4360</v>
      </c>
      <c r="AK420" s="41">
        <v>4510</v>
      </c>
      <c r="AL420" s="41"/>
      <c r="AM420" s="41"/>
      <c r="AN420" s="41">
        <v>19.359223300970875</v>
      </c>
      <c r="AO420" s="41">
        <v>2060</v>
      </c>
      <c r="AP420" s="110" t="s">
        <v>103</v>
      </c>
      <c r="AQ420" s="111" t="s">
        <v>103</v>
      </c>
      <c r="AR420" s="126" t="str">
        <f t="shared" si="175"/>
        <v/>
      </c>
      <c r="AS420" s="126" t="str">
        <f t="shared" si="176"/>
        <v/>
      </c>
      <c r="AT420" s="127">
        <v>2230</v>
      </c>
      <c r="AU420" s="128" t="s">
        <v>103</v>
      </c>
      <c r="AV420" s="129" t="s">
        <v>103</v>
      </c>
      <c r="AW420" s="126" t="str">
        <f t="shared" si="177"/>
        <v/>
      </c>
      <c r="AX420" s="126" t="str">
        <f t="shared" si="178"/>
        <v/>
      </c>
      <c r="AY420" s="64" t="str">
        <f t="shared" si="179"/>
        <v/>
      </c>
      <c r="AZ420" s="97">
        <v>78.599999999999994</v>
      </c>
      <c r="BA420" s="68"/>
      <c r="BB420" s="68"/>
      <c r="BC420" s="68"/>
      <c r="BD420" s="68"/>
      <c r="BE420" s="15"/>
      <c r="BF420" s="5">
        <f t="shared" si="180"/>
        <v>16610</v>
      </c>
      <c r="BG420" s="41">
        <v>13510</v>
      </c>
      <c r="BH420" s="42"/>
      <c r="BI420" s="42"/>
      <c r="BJ420" s="42">
        <v>0</v>
      </c>
      <c r="BK420" s="42"/>
      <c r="BL420" s="42"/>
      <c r="BM420" s="15">
        <v>3100</v>
      </c>
    </row>
    <row r="421" spans="1:65" outlineLevel="5">
      <c r="A421" s="22">
        <f t="shared" si="166"/>
        <v>12</v>
      </c>
      <c r="B421" s="9">
        <f t="shared" si="181"/>
        <v>45286</v>
      </c>
      <c r="C421" s="51">
        <v>354975</v>
      </c>
      <c r="D421" s="64">
        <f t="shared" si="171"/>
        <v>33.299999999999997</v>
      </c>
      <c r="E421" s="12">
        <v>35</v>
      </c>
      <c r="F421" s="12">
        <v>33</v>
      </c>
      <c r="G421" s="12">
        <v>35</v>
      </c>
      <c r="H421" s="12">
        <v>32</v>
      </c>
      <c r="I421" s="12">
        <v>34</v>
      </c>
      <c r="J421" s="12">
        <v>32</v>
      </c>
      <c r="K421" s="12">
        <v>34</v>
      </c>
      <c r="L421" s="12">
        <v>31</v>
      </c>
      <c r="M421" s="74" t="str">
        <f t="shared" si="172"/>
        <v/>
      </c>
      <c r="N421" s="83" t="s">
        <v>103</v>
      </c>
      <c r="O421" s="83" t="s">
        <v>103</v>
      </c>
      <c r="P421" s="83" t="s">
        <v>103</v>
      </c>
      <c r="Q421" s="83" t="s">
        <v>103</v>
      </c>
      <c r="R421" s="83" t="s">
        <v>103</v>
      </c>
      <c r="S421" s="83" t="s">
        <v>103</v>
      </c>
      <c r="T421" s="83"/>
      <c r="U421" s="83"/>
      <c r="V421" s="5" t="str">
        <f t="shared" si="173"/>
        <v/>
      </c>
      <c r="W421" s="41" t="s">
        <v>103</v>
      </c>
      <c r="X421" s="41" t="s">
        <v>103</v>
      </c>
      <c r="Y421" s="41" t="s">
        <v>103</v>
      </c>
      <c r="Z421" s="41" t="s">
        <v>103</v>
      </c>
      <c r="AA421" s="41" t="s">
        <v>103</v>
      </c>
      <c r="AB421" s="41" t="s">
        <v>103</v>
      </c>
      <c r="AC421" s="41"/>
      <c r="AD421" s="41"/>
      <c r="AE421" s="5" t="str">
        <f t="shared" si="174"/>
        <v/>
      </c>
      <c r="AF421" s="41" t="s">
        <v>103</v>
      </c>
      <c r="AG421" s="41" t="s">
        <v>103</v>
      </c>
      <c r="AH421" s="41" t="s">
        <v>103</v>
      </c>
      <c r="AI421" s="41" t="s">
        <v>103</v>
      </c>
      <c r="AJ421" s="41" t="s">
        <v>103</v>
      </c>
      <c r="AK421" s="41" t="s">
        <v>103</v>
      </c>
      <c r="AL421" s="41"/>
      <c r="AM421" s="41"/>
      <c r="AN421" s="41">
        <v>20.879581151832461</v>
      </c>
      <c r="AO421" s="41">
        <v>1910</v>
      </c>
      <c r="AP421" s="110" t="s">
        <v>103</v>
      </c>
      <c r="AQ421" s="111" t="s">
        <v>103</v>
      </c>
      <c r="AR421" s="126" t="str">
        <f t="shared" si="175"/>
        <v/>
      </c>
      <c r="AS421" s="126" t="str">
        <f t="shared" si="176"/>
        <v/>
      </c>
      <c r="AT421" s="127">
        <v>2000</v>
      </c>
      <c r="AU421" s="128"/>
      <c r="AV421" s="129" t="s">
        <v>103</v>
      </c>
      <c r="AW421" s="126" t="str">
        <f t="shared" si="177"/>
        <v/>
      </c>
      <c r="AX421" s="126" t="str">
        <f t="shared" si="178"/>
        <v/>
      </c>
      <c r="AY421" s="64" t="str">
        <f t="shared" si="179"/>
        <v/>
      </c>
      <c r="AZ421" s="97">
        <v>78.599999999999994</v>
      </c>
      <c r="BA421" s="68"/>
      <c r="BB421" s="68"/>
      <c r="BC421" s="68"/>
      <c r="BD421" s="68"/>
      <c r="BE421" s="15"/>
      <c r="BF421" s="5">
        <f t="shared" si="180"/>
        <v>22299</v>
      </c>
      <c r="BG421" s="41">
        <v>15640</v>
      </c>
      <c r="BH421" s="42"/>
      <c r="BI421" s="42"/>
      <c r="BJ421" s="42">
        <v>3449</v>
      </c>
      <c r="BK421" s="42"/>
      <c r="BL421" s="42"/>
      <c r="BM421" s="15">
        <v>3210</v>
      </c>
    </row>
    <row r="422" spans="1:65" outlineLevel="5">
      <c r="A422" s="22">
        <f t="shared" si="166"/>
        <v>12</v>
      </c>
      <c r="B422" s="9">
        <f t="shared" si="181"/>
        <v>45287</v>
      </c>
      <c r="C422" s="51">
        <v>364192</v>
      </c>
      <c r="D422" s="64">
        <f t="shared" si="171"/>
        <v>33.299999999999997</v>
      </c>
      <c r="E422" s="12">
        <v>35</v>
      </c>
      <c r="F422" s="12">
        <v>33</v>
      </c>
      <c r="G422" s="12">
        <v>35</v>
      </c>
      <c r="H422" s="12">
        <v>32</v>
      </c>
      <c r="I422" s="12">
        <v>34</v>
      </c>
      <c r="J422" s="12">
        <v>32</v>
      </c>
      <c r="K422" s="12">
        <v>34</v>
      </c>
      <c r="L422" s="12">
        <v>31</v>
      </c>
      <c r="M422" s="74" t="str">
        <f t="shared" si="172"/>
        <v/>
      </c>
      <c r="N422" s="83" t="s">
        <v>103</v>
      </c>
      <c r="O422" s="83" t="s">
        <v>103</v>
      </c>
      <c r="P422" s="83" t="s">
        <v>103</v>
      </c>
      <c r="Q422" s="83" t="s">
        <v>103</v>
      </c>
      <c r="R422" s="83" t="s">
        <v>103</v>
      </c>
      <c r="S422" s="83" t="s">
        <v>103</v>
      </c>
      <c r="T422" s="83"/>
      <c r="U422" s="83"/>
      <c r="V422" s="5" t="str">
        <f t="shared" si="173"/>
        <v/>
      </c>
      <c r="W422" s="41" t="s">
        <v>103</v>
      </c>
      <c r="X422" s="41" t="s">
        <v>103</v>
      </c>
      <c r="Y422" s="41" t="s">
        <v>103</v>
      </c>
      <c r="Z422" s="41" t="s">
        <v>103</v>
      </c>
      <c r="AA422" s="41" t="s">
        <v>103</v>
      </c>
      <c r="AB422" s="41" t="s">
        <v>103</v>
      </c>
      <c r="AC422" s="41"/>
      <c r="AD422" s="41"/>
      <c r="AE422" s="5" t="str">
        <f t="shared" si="174"/>
        <v/>
      </c>
      <c r="AF422" s="41" t="s">
        <v>103</v>
      </c>
      <c r="AG422" s="41" t="s">
        <v>103</v>
      </c>
      <c r="AH422" s="41" t="s">
        <v>103</v>
      </c>
      <c r="AI422" s="41" t="s">
        <v>103</v>
      </c>
      <c r="AJ422" s="41" t="s">
        <v>103</v>
      </c>
      <c r="AK422" s="41" t="s">
        <v>103</v>
      </c>
      <c r="AL422" s="41"/>
      <c r="AM422" s="41"/>
      <c r="AN422" s="41">
        <v>25.564102564102566</v>
      </c>
      <c r="AO422" s="41">
        <v>1560</v>
      </c>
      <c r="AP422" s="110" t="s">
        <v>103</v>
      </c>
      <c r="AQ422" s="111" t="s">
        <v>103</v>
      </c>
      <c r="AR422" s="126" t="str">
        <f t="shared" si="175"/>
        <v/>
      </c>
      <c r="AS422" s="126" t="str">
        <f t="shared" si="176"/>
        <v/>
      </c>
      <c r="AT422" s="127">
        <v>1620</v>
      </c>
      <c r="AU422" s="128"/>
      <c r="AV422" s="129" t="s">
        <v>103</v>
      </c>
      <c r="AW422" s="126" t="str">
        <f t="shared" si="177"/>
        <v/>
      </c>
      <c r="AX422" s="126" t="str">
        <f t="shared" si="178"/>
        <v/>
      </c>
      <c r="AY422" s="64" t="str">
        <f t="shared" si="179"/>
        <v/>
      </c>
      <c r="AZ422" s="97">
        <v>79.8</v>
      </c>
      <c r="BA422" s="68"/>
      <c r="BB422" s="68"/>
      <c r="BC422" s="68"/>
      <c r="BD422" s="68"/>
      <c r="BE422" s="15"/>
      <c r="BF422" s="5">
        <f t="shared" si="180"/>
        <v>20108</v>
      </c>
      <c r="BG422" s="41">
        <v>15830</v>
      </c>
      <c r="BH422" s="42"/>
      <c r="BI422" s="42"/>
      <c r="BJ422" s="42">
        <v>948</v>
      </c>
      <c r="BK422" s="42"/>
      <c r="BL422" s="42"/>
      <c r="BM422" s="15">
        <v>3330</v>
      </c>
    </row>
    <row r="423" spans="1:65" outlineLevel="5">
      <c r="A423" s="22">
        <f t="shared" si="166"/>
        <v>12</v>
      </c>
      <c r="B423" s="9">
        <f t="shared" si="181"/>
        <v>45288</v>
      </c>
      <c r="C423" s="51">
        <v>359609</v>
      </c>
      <c r="D423" s="64">
        <f t="shared" si="171"/>
        <v>33.299999999999997</v>
      </c>
      <c r="E423" s="12">
        <v>35</v>
      </c>
      <c r="F423" s="12">
        <v>33</v>
      </c>
      <c r="G423" s="12">
        <v>35</v>
      </c>
      <c r="H423" s="12">
        <v>32</v>
      </c>
      <c r="I423" s="12">
        <v>34</v>
      </c>
      <c r="J423" s="12">
        <v>32</v>
      </c>
      <c r="K423" s="12">
        <v>34</v>
      </c>
      <c r="L423" s="12">
        <v>31</v>
      </c>
      <c r="M423" s="74">
        <f t="shared" si="172"/>
        <v>7.1</v>
      </c>
      <c r="N423" s="83">
        <v>7.03</v>
      </c>
      <c r="O423" s="83">
        <v>7.19</v>
      </c>
      <c r="P423" s="83">
        <v>7.17</v>
      </c>
      <c r="Q423" s="83">
        <v>7.17</v>
      </c>
      <c r="R423" s="83">
        <v>7.16</v>
      </c>
      <c r="S423" s="83">
        <v>7.15</v>
      </c>
      <c r="T423" s="83"/>
      <c r="U423" s="83"/>
      <c r="V423" s="5">
        <f t="shared" si="173"/>
        <v>412</v>
      </c>
      <c r="W423" s="41">
        <v>199</v>
      </c>
      <c r="X423" s="41">
        <v>649.29999999999995</v>
      </c>
      <c r="Y423" s="41">
        <v>323.7</v>
      </c>
      <c r="Z423" s="41">
        <v>584.5</v>
      </c>
      <c r="AA423" s="41">
        <v>445.7</v>
      </c>
      <c r="AB423" s="41">
        <v>269.5</v>
      </c>
      <c r="AC423" s="41"/>
      <c r="AD423" s="41"/>
      <c r="AE423" s="5" t="str">
        <f t="shared" si="174"/>
        <v/>
      </c>
      <c r="AF423" s="41" t="s">
        <v>103</v>
      </c>
      <c r="AG423" s="41" t="s">
        <v>103</v>
      </c>
      <c r="AH423" s="41" t="s">
        <v>103</v>
      </c>
      <c r="AI423" s="41" t="s">
        <v>103</v>
      </c>
      <c r="AJ423" s="41" t="s">
        <v>103</v>
      </c>
      <c r="AK423" s="41" t="s">
        <v>103</v>
      </c>
      <c r="AL423" s="41"/>
      <c r="AM423" s="41"/>
      <c r="AN423" s="41">
        <v>27.129251700680271</v>
      </c>
      <c r="AO423" s="41">
        <v>1470</v>
      </c>
      <c r="AP423" s="110">
        <v>3.0642857142857145</v>
      </c>
      <c r="AQ423" s="111">
        <v>2.3914285714285715</v>
      </c>
      <c r="AR423" s="126">
        <f t="shared" si="175"/>
        <v>78.04195804195804</v>
      </c>
      <c r="AS423" s="126">
        <f t="shared" si="176"/>
        <v>21.95804195804196</v>
      </c>
      <c r="AT423" s="127">
        <v>1620</v>
      </c>
      <c r="AU423" s="128">
        <v>1.98</v>
      </c>
      <c r="AV423" s="129">
        <v>1.39</v>
      </c>
      <c r="AW423" s="126">
        <f t="shared" si="177"/>
        <v>70.202020202020194</v>
      </c>
      <c r="AX423" s="126">
        <f t="shared" si="178"/>
        <v>29.797979797979806</v>
      </c>
      <c r="AY423" s="64">
        <f t="shared" si="179"/>
        <v>33.713018650142779</v>
      </c>
      <c r="AZ423" s="97">
        <v>78.599999999999994</v>
      </c>
      <c r="BA423" s="68">
        <v>66.599999999999994</v>
      </c>
      <c r="BB423" s="68">
        <v>32.58</v>
      </c>
      <c r="BC423" s="68">
        <v>4</v>
      </c>
      <c r="BD423" s="68"/>
      <c r="BE423" s="15"/>
      <c r="BF423" s="5">
        <f t="shared" si="180"/>
        <v>19120</v>
      </c>
      <c r="BG423" s="41">
        <v>15840</v>
      </c>
      <c r="BH423" s="42"/>
      <c r="BI423" s="42"/>
      <c r="BJ423" s="42">
        <v>0</v>
      </c>
      <c r="BK423" s="42"/>
      <c r="BL423" s="42"/>
      <c r="BM423" s="15">
        <v>3280</v>
      </c>
    </row>
    <row r="424" spans="1:65" outlineLevel="5">
      <c r="A424" s="22">
        <f t="shared" si="166"/>
        <v>12</v>
      </c>
      <c r="B424" s="9">
        <f t="shared" si="181"/>
        <v>45289</v>
      </c>
      <c r="C424" s="51">
        <v>352581</v>
      </c>
      <c r="D424" s="64">
        <f t="shared" si="171"/>
        <v>33.299999999999997</v>
      </c>
      <c r="E424" s="12">
        <v>35</v>
      </c>
      <c r="F424" s="12">
        <v>33</v>
      </c>
      <c r="G424" s="12">
        <v>35</v>
      </c>
      <c r="H424" s="12">
        <v>32</v>
      </c>
      <c r="I424" s="12">
        <v>34</v>
      </c>
      <c r="J424" s="12">
        <v>32</v>
      </c>
      <c r="K424" s="12">
        <v>34</v>
      </c>
      <c r="L424" s="12">
        <v>31</v>
      </c>
      <c r="M424" s="74" t="str">
        <f t="shared" si="172"/>
        <v/>
      </c>
      <c r="N424" s="83" t="s">
        <v>103</v>
      </c>
      <c r="O424" s="83" t="s">
        <v>103</v>
      </c>
      <c r="P424" s="83" t="s">
        <v>103</v>
      </c>
      <c r="Q424" s="83" t="s">
        <v>103</v>
      </c>
      <c r="R424" s="83" t="s">
        <v>103</v>
      </c>
      <c r="S424" s="83" t="s">
        <v>103</v>
      </c>
      <c r="T424" s="83"/>
      <c r="U424" s="83"/>
      <c r="V424" s="5" t="str">
        <f t="shared" si="173"/>
        <v/>
      </c>
      <c r="W424" s="41" t="s">
        <v>103</v>
      </c>
      <c r="X424" s="41" t="s">
        <v>103</v>
      </c>
      <c r="Y424" s="41" t="s">
        <v>103</v>
      </c>
      <c r="Z424" s="41" t="s">
        <v>103</v>
      </c>
      <c r="AA424" s="41" t="s">
        <v>103</v>
      </c>
      <c r="AB424" s="41" t="s">
        <v>103</v>
      </c>
      <c r="AC424" s="41"/>
      <c r="AD424" s="41"/>
      <c r="AE424" s="5" t="str">
        <f t="shared" si="174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25.564102564102566</v>
      </c>
      <c r="AO424" s="41">
        <v>1560</v>
      </c>
      <c r="AP424" s="110" t="s">
        <v>103</v>
      </c>
      <c r="AQ424" s="111" t="s">
        <v>103</v>
      </c>
      <c r="AR424" s="126" t="str">
        <f t="shared" si="175"/>
        <v/>
      </c>
      <c r="AS424" s="126" t="str">
        <f t="shared" si="176"/>
        <v/>
      </c>
      <c r="AT424" s="127">
        <v>1610</v>
      </c>
      <c r="AU424" s="128"/>
      <c r="AV424" s="129" t="s">
        <v>103</v>
      </c>
      <c r="AW424" s="126" t="str">
        <f t="shared" si="177"/>
        <v/>
      </c>
      <c r="AX424" s="126" t="str">
        <f t="shared" si="178"/>
        <v/>
      </c>
      <c r="AY424" s="64" t="str">
        <f t="shared" si="179"/>
        <v/>
      </c>
      <c r="AZ424" s="97">
        <v>79.8</v>
      </c>
      <c r="BA424" s="68"/>
      <c r="BB424" s="68"/>
      <c r="BC424" s="68"/>
      <c r="BD424" s="68"/>
      <c r="BE424" s="15"/>
      <c r="BF424" s="5">
        <f t="shared" si="180"/>
        <v>18540</v>
      </c>
      <c r="BG424" s="41">
        <v>15200</v>
      </c>
      <c r="BH424" s="42"/>
      <c r="BI424" s="42"/>
      <c r="BJ424" s="42"/>
      <c r="BK424" s="42"/>
      <c r="BL424" s="42"/>
      <c r="BM424" s="15">
        <v>3340</v>
      </c>
    </row>
    <row r="425" spans="1:65" outlineLevel="5">
      <c r="A425" s="22">
        <f t="shared" si="166"/>
        <v>12</v>
      </c>
      <c r="B425" s="9">
        <f t="shared" si="181"/>
        <v>45290</v>
      </c>
      <c r="C425" s="51">
        <v>343471</v>
      </c>
      <c r="D425" s="64">
        <f t="shared" si="171"/>
        <v>33</v>
      </c>
      <c r="E425" s="12">
        <v>34</v>
      </c>
      <c r="F425" s="12">
        <v>33</v>
      </c>
      <c r="G425" s="12">
        <v>35</v>
      </c>
      <c r="H425" s="12">
        <v>32</v>
      </c>
      <c r="I425" s="12">
        <v>33</v>
      </c>
      <c r="J425" s="12">
        <v>32</v>
      </c>
      <c r="K425" s="12">
        <v>34</v>
      </c>
      <c r="L425" s="12">
        <v>31</v>
      </c>
      <c r="M425" s="74" t="str">
        <f t="shared" si="172"/>
        <v/>
      </c>
      <c r="N425" s="83" t="s">
        <v>103</v>
      </c>
      <c r="O425" s="83" t="s">
        <v>103</v>
      </c>
      <c r="P425" s="83" t="s">
        <v>103</v>
      </c>
      <c r="Q425" s="83" t="s">
        <v>103</v>
      </c>
      <c r="R425" s="83" t="s">
        <v>103</v>
      </c>
      <c r="S425" s="83" t="s">
        <v>103</v>
      </c>
      <c r="T425" s="83"/>
      <c r="U425" s="83"/>
      <c r="V425" s="5" t="str">
        <f t="shared" si="173"/>
        <v/>
      </c>
      <c r="W425" s="41" t="s">
        <v>103</v>
      </c>
      <c r="X425" s="41" t="s">
        <v>103</v>
      </c>
      <c r="Y425" s="41" t="s">
        <v>103</v>
      </c>
      <c r="Z425" s="41" t="s">
        <v>103</v>
      </c>
      <c r="AA425" s="41" t="s">
        <v>103</v>
      </c>
      <c r="AB425" s="41" t="s">
        <v>103</v>
      </c>
      <c r="AC425" s="41"/>
      <c r="AD425" s="41"/>
      <c r="AE425" s="5" t="str">
        <f t="shared" si="174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26.236842105263158</v>
      </c>
      <c r="AO425" s="41">
        <v>1520</v>
      </c>
      <c r="AP425" s="110" t="s">
        <v>103</v>
      </c>
      <c r="AQ425" s="111" t="s">
        <v>103</v>
      </c>
      <c r="AR425" s="126" t="str">
        <f t="shared" si="175"/>
        <v/>
      </c>
      <c r="AS425" s="126" t="str">
        <f t="shared" si="176"/>
        <v/>
      </c>
      <c r="AT425" s="127">
        <v>1610</v>
      </c>
      <c r="AU425" s="128" t="s">
        <v>103</v>
      </c>
      <c r="AV425" s="129" t="s">
        <v>103</v>
      </c>
      <c r="AW425" s="126" t="str">
        <f t="shared" si="177"/>
        <v/>
      </c>
      <c r="AX425" s="126" t="str">
        <f t="shared" si="178"/>
        <v/>
      </c>
      <c r="AY425" s="64" t="str">
        <f t="shared" si="179"/>
        <v/>
      </c>
      <c r="AZ425" s="97">
        <v>79.8</v>
      </c>
      <c r="BA425" s="68"/>
      <c r="BB425" s="68"/>
      <c r="BC425" s="68"/>
      <c r="BD425" s="68"/>
      <c r="BE425" s="15"/>
      <c r="BF425" s="5">
        <f t="shared" si="180"/>
        <v>14790</v>
      </c>
      <c r="BG425" s="41">
        <v>11550</v>
      </c>
      <c r="BH425" s="42"/>
      <c r="BI425" s="42"/>
      <c r="BJ425" s="42"/>
      <c r="BK425" s="42"/>
      <c r="BL425" s="42"/>
      <c r="BM425" s="15">
        <v>3240</v>
      </c>
    </row>
    <row r="426" spans="1:65" ht="17.25" outlineLevel="5" thickBot="1">
      <c r="A426" s="23">
        <f t="shared" si="166"/>
        <v>12</v>
      </c>
      <c r="B426" s="10">
        <f t="shared" si="181"/>
        <v>45291</v>
      </c>
      <c r="C426" s="52">
        <v>340603</v>
      </c>
      <c r="D426" s="64">
        <f t="shared" si="171"/>
        <v>33</v>
      </c>
      <c r="E426" s="13">
        <v>34</v>
      </c>
      <c r="F426" s="13">
        <v>33</v>
      </c>
      <c r="G426" s="13">
        <v>35</v>
      </c>
      <c r="H426" s="13">
        <v>32</v>
      </c>
      <c r="I426" s="13">
        <v>33</v>
      </c>
      <c r="J426" s="13">
        <v>32</v>
      </c>
      <c r="K426" s="13">
        <v>34</v>
      </c>
      <c r="L426" s="13">
        <v>31</v>
      </c>
      <c r="M426" s="74" t="str">
        <f t="shared" si="172"/>
        <v/>
      </c>
      <c r="N426" s="88" t="s">
        <v>103</v>
      </c>
      <c r="O426" s="88" t="s">
        <v>103</v>
      </c>
      <c r="P426" s="88" t="s">
        <v>103</v>
      </c>
      <c r="Q426" s="88" t="s">
        <v>103</v>
      </c>
      <c r="R426" s="88" t="s">
        <v>103</v>
      </c>
      <c r="S426" s="88" t="s">
        <v>103</v>
      </c>
      <c r="T426" s="88"/>
      <c r="U426" s="88"/>
      <c r="V426" s="5" t="str">
        <f t="shared" si="173"/>
        <v/>
      </c>
      <c r="W426" s="43" t="s">
        <v>103</v>
      </c>
      <c r="X426" s="43" t="s">
        <v>103</v>
      </c>
      <c r="Y426" s="43" t="s">
        <v>103</v>
      </c>
      <c r="Z426" s="43" t="s">
        <v>103</v>
      </c>
      <c r="AA426" s="43" t="s">
        <v>103</v>
      </c>
      <c r="AB426" s="43" t="s">
        <v>103</v>
      </c>
      <c r="AC426" s="43"/>
      <c r="AD426" s="43"/>
      <c r="AE426" s="5" t="str">
        <f t="shared" si="174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25.401273885350317</v>
      </c>
      <c r="AO426" s="43">
        <v>1570</v>
      </c>
      <c r="AP426" s="134" t="s">
        <v>103</v>
      </c>
      <c r="AQ426" s="135" t="s">
        <v>103</v>
      </c>
      <c r="AR426" s="126" t="str">
        <f t="shared" si="175"/>
        <v/>
      </c>
      <c r="AS426" s="126" t="str">
        <f t="shared" si="176"/>
        <v/>
      </c>
      <c r="AT426" s="127">
        <v>1590</v>
      </c>
      <c r="AU426" s="128" t="s">
        <v>103</v>
      </c>
      <c r="AV426" s="129" t="s">
        <v>103</v>
      </c>
      <c r="AW426" s="126" t="str">
        <f t="shared" si="177"/>
        <v/>
      </c>
      <c r="AX426" s="126" t="str">
        <f t="shared" si="178"/>
        <v/>
      </c>
      <c r="AY426" s="64" t="str">
        <f t="shared" si="179"/>
        <v/>
      </c>
      <c r="AZ426" s="99">
        <v>79.8</v>
      </c>
      <c r="BA426" s="77"/>
      <c r="BB426" s="77"/>
      <c r="BC426" s="77"/>
      <c r="BD426" s="77"/>
      <c r="BE426" s="16"/>
      <c r="BF426" s="5">
        <f t="shared" si="180"/>
        <v>14320</v>
      </c>
      <c r="BG426" s="43">
        <v>10970</v>
      </c>
      <c r="BH426" s="44"/>
      <c r="BI426" s="44"/>
      <c r="BJ426" s="44"/>
      <c r="BK426" s="44"/>
      <c r="BL426" s="44"/>
      <c r="BM426" s="16">
        <v>3350</v>
      </c>
    </row>
    <row r="427" spans="1:65" outlineLevel="4">
      <c r="A427" s="157" t="s">
        <v>45</v>
      </c>
      <c r="B427" s="158"/>
      <c r="C427" s="50">
        <f t="shared" ref="C427:BM427" si="182">SUBTOTAL(4,C396:C426)</f>
        <v>494926</v>
      </c>
      <c r="D427" s="60">
        <f t="shared" si="182"/>
        <v>35</v>
      </c>
      <c r="E427" s="28">
        <f t="shared" si="182"/>
        <v>38</v>
      </c>
      <c r="F427" s="28">
        <f t="shared" si="182"/>
        <v>35</v>
      </c>
      <c r="G427" s="28">
        <f t="shared" si="182"/>
        <v>36</v>
      </c>
      <c r="H427" s="28">
        <f t="shared" si="182"/>
        <v>35</v>
      </c>
      <c r="I427" s="28">
        <f t="shared" si="182"/>
        <v>37</v>
      </c>
      <c r="J427" s="28">
        <f t="shared" si="182"/>
        <v>34</v>
      </c>
      <c r="K427" s="28">
        <f t="shared" si="182"/>
        <v>35</v>
      </c>
      <c r="L427" s="28">
        <f t="shared" si="182"/>
        <v>34</v>
      </c>
      <c r="M427" s="71">
        <f t="shared" si="182"/>
        <v>7.1</v>
      </c>
      <c r="N427" s="82">
        <f t="shared" si="182"/>
        <v>7.15</v>
      </c>
      <c r="O427" s="82">
        <f t="shared" si="182"/>
        <v>7.19</v>
      </c>
      <c r="P427" s="82">
        <f t="shared" si="182"/>
        <v>7.17</v>
      </c>
      <c r="Q427" s="82">
        <f t="shared" si="182"/>
        <v>7.17</v>
      </c>
      <c r="R427" s="82">
        <f t="shared" si="182"/>
        <v>7.16</v>
      </c>
      <c r="S427" s="82">
        <f t="shared" si="182"/>
        <v>7.15</v>
      </c>
      <c r="T427" s="82">
        <f t="shared" si="182"/>
        <v>0</v>
      </c>
      <c r="U427" s="82">
        <f t="shared" si="182"/>
        <v>0</v>
      </c>
      <c r="V427" s="29">
        <f t="shared" si="182"/>
        <v>412</v>
      </c>
      <c r="W427" s="39">
        <f t="shared" si="182"/>
        <v>402.1</v>
      </c>
      <c r="X427" s="39">
        <f t="shared" si="182"/>
        <v>649.29999999999995</v>
      </c>
      <c r="Y427" s="39">
        <f t="shared" si="182"/>
        <v>362.4</v>
      </c>
      <c r="Z427" s="39">
        <f t="shared" si="182"/>
        <v>584.5</v>
      </c>
      <c r="AA427" s="39">
        <f t="shared" si="182"/>
        <v>445.7</v>
      </c>
      <c r="AB427" s="39">
        <f t="shared" si="182"/>
        <v>370</v>
      </c>
      <c r="AC427" s="39">
        <f t="shared" si="182"/>
        <v>0</v>
      </c>
      <c r="AD427" s="39">
        <f t="shared" si="182"/>
        <v>0</v>
      </c>
      <c r="AE427" s="29">
        <f t="shared" si="182"/>
        <v>4663.3</v>
      </c>
      <c r="AF427" s="39">
        <f t="shared" si="182"/>
        <v>5240</v>
      </c>
      <c r="AG427" s="39">
        <f t="shared" si="182"/>
        <v>5130</v>
      </c>
      <c r="AH427" s="39">
        <f t="shared" si="182"/>
        <v>4860</v>
      </c>
      <c r="AI427" s="39">
        <f t="shared" si="182"/>
        <v>4650</v>
      </c>
      <c r="AJ427" s="39">
        <f t="shared" si="182"/>
        <v>4950</v>
      </c>
      <c r="AK427" s="39">
        <f t="shared" si="182"/>
        <v>4510</v>
      </c>
      <c r="AL427" s="39">
        <f t="shared" si="182"/>
        <v>0</v>
      </c>
      <c r="AM427" s="39">
        <f t="shared" si="182"/>
        <v>0</v>
      </c>
      <c r="AN427" s="39">
        <f t="shared" si="182"/>
        <v>35.292035398230091</v>
      </c>
      <c r="AO427" s="39">
        <f t="shared" si="182"/>
        <v>2120</v>
      </c>
      <c r="AP427" s="104">
        <f t="shared" si="182"/>
        <v>3.0642857142857145</v>
      </c>
      <c r="AQ427" s="105">
        <f t="shared" si="182"/>
        <v>2.3914285714285715</v>
      </c>
      <c r="AR427" s="106">
        <f t="shared" si="182"/>
        <v>78.04195804195804</v>
      </c>
      <c r="AS427" s="106">
        <f t="shared" si="182"/>
        <v>27.249114521841804</v>
      </c>
      <c r="AT427" s="107">
        <f t="shared" si="182"/>
        <v>2230</v>
      </c>
      <c r="AU427" s="108">
        <f t="shared" si="182"/>
        <v>2.1</v>
      </c>
      <c r="AV427" s="109">
        <f t="shared" si="182"/>
        <v>1.39</v>
      </c>
      <c r="AW427" s="106">
        <f t="shared" si="182"/>
        <v>70.202020202020194</v>
      </c>
      <c r="AX427" s="106">
        <f t="shared" si="182"/>
        <v>46.354166666666664</v>
      </c>
      <c r="AY427" s="60">
        <f t="shared" si="182"/>
        <v>56.652772155545563</v>
      </c>
      <c r="AZ427" s="96">
        <f t="shared" si="182"/>
        <v>80.5</v>
      </c>
      <c r="BA427" s="67">
        <f t="shared" si="182"/>
        <v>67.17</v>
      </c>
      <c r="BB427" s="67">
        <f t="shared" si="182"/>
        <v>32.58</v>
      </c>
      <c r="BC427" s="67">
        <f t="shared" si="182"/>
        <v>4</v>
      </c>
      <c r="BD427" s="67">
        <f t="shared" si="182"/>
        <v>0</v>
      </c>
      <c r="BE427" s="27">
        <f t="shared" si="182"/>
        <v>0</v>
      </c>
      <c r="BF427" s="29">
        <f t="shared" si="182"/>
        <v>23649</v>
      </c>
      <c r="BG427" s="39">
        <f t="shared" si="182"/>
        <v>15880</v>
      </c>
      <c r="BH427" s="40">
        <f t="shared" si="182"/>
        <v>0</v>
      </c>
      <c r="BI427" s="40">
        <f t="shared" si="182"/>
        <v>0</v>
      </c>
      <c r="BJ427" s="40">
        <f t="shared" si="182"/>
        <v>4079</v>
      </c>
      <c r="BK427" s="40">
        <f t="shared" si="182"/>
        <v>0</v>
      </c>
      <c r="BL427" s="40">
        <f t="shared" si="182"/>
        <v>0</v>
      </c>
      <c r="BM427" s="27">
        <f t="shared" si="182"/>
        <v>3830</v>
      </c>
    </row>
    <row r="428" spans="1:65" outlineLevel="3">
      <c r="A428" s="187" t="s">
        <v>34</v>
      </c>
      <c r="B428" s="188"/>
      <c r="C428" s="51">
        <f t="shared" ref="C428:BM428" si="183">SUBTOTAL(5,C396:C426)</f>
        <v>325242</v>
      </c>
      <c r="D428" s="61">
        <f t="shared" si="183"/>
        <v>33</v>
      </c>
      <c r="E428" s="12">
        <f t="shared" si="183"/>
        <v>34</v>
      </c>
      <c r="F428" s="12">
        <f t="shared" si="183"/>
        <v>33</v>
      </c>
      <c r="G428" s="12">
        <f t="shared" si="183"/>
        <v>34</v>
      </c>
      <c r="H428" s="12">
        <f t="shared" si="183"/>
        <v>32</v>
      </c>
      <c r="I428" s="12">
        <f t="shared" si="183"/>
        <v>33</v>
      </c>
      <c r="J428" s="12">
        <f t="shared" si="183"/>
        <v>32</v>
      </c>
      <c r="K428" s="12">
        <f t="shared" si="183"/>
        <v>33</v>
      </c>
      <c r="L428" s="12">
        <f t="shared" si="183"/>
        <v>31</v>
      </c>
      <c r="M428" s="72">
        <f t="shared" si="183"/>
        <v>6.9</v>
      </c>
      <c r="N428" s="83">
        <f t="shared" si="183"/>
        <v>6.95</v>
      </c>
      <c r="O428" s="83">
        <f t="shared" si="183"/>
        <v>6.94</v>
      </c>
      <c r="P428" s="83">
        <f t="shared" si="183"/>
        <v>6.94</v>
      </c>
      <c r="Q428" s="83">
        <f t="shared" si="183"/>
        <v>6.91</v>
      </c>
      <c r="R428" s="83">
        <f t="shared" si="183"/>
        <v>6.9</v>
      </c>
      <c r="S428" s="83">
        <f t="shared" si="183"/>
        <v>6.93</v>
      </c>
      <c r="T428" s="83">
        <f t="shared" si="183"/>
        <v>0</v>
      </c>
      <c r="U428" s="83">
        <f t="shared" si="183"/>
        <v>0</v>
      </c>
      <c r="V428" s="6">
        <f t="shared" si="183"/>
        <v>140.80000000000001</v>
      </c>
      <c r="W428" s="41">
        <f t="shared" si="183"/>
        <v>77</v>
      </c>
      <c r="X428" s="41">
        <f t="shared" si="183"/>
        <v>275.3</v>
      </c>
      <c r="Y428" s="41">
        <f t="shared" si="183"/>
        <v>188.7</v>
      </c>
      <c r="Z428" s="41">
        <f t="shared" si="183"/>
        <v>59.9</v>
      </c>
      <c r="AA428" s="41">
        <f t="shared" si="183"/>
        <v>171.7</v>
      </c>
      <c r="AB428" s="41">
        <f t="shared" si="183"/>
        <v>58.8</v>
      </c>
      <c r="AC428" s="41">
        <f t="shared" si="183"/>
        <v>0</v>
      </c>
      <c r="AD428" s="41">
        <f t="shared" si="183"/>
        <v>0</v>
      </c>
      <c r="AE428" s="6">
        <f t="shared" si="183"/>
        <v>3743.3</v>
      </c>
      <c r="AF428" s="41">
        <f t="shared" si="183"/>
        <v>4610</v>
      </c>
      <c r="AG428" s="41">
        <f t="shared" si="183"/>
        <v>3350</v>
      </c>
      <c r="AH428" s="41">
        <f t="shared" si="183"/>
        <v>3540</v>
      </c>
      <c r="AI428" s="41">
        <f t="shared" si="183"/>
        <v>3580</v>
      </c>
      <c r="AJ428" s="41">
        <f t="shared" si="183"/>
        <v>3800</v>
      </c>
      <c r="AK428" s="41">
        <f t="shared" si="183"/>
        <v>3400</v>
      </c>
      <c r="AL428" s="41">
        <f t="shared" si="183"/>
        <v>0</v>
      </c>
      <c r="AM428" s="41">
        <f t="shared" si="183"/>
        <v>0</v>
      </c>
      <c r="AN428" s="41">
        <f t="shared" si="183"/>
        <v>18.811320754716981</v>
      </c>
      <c r="AO428" s="41">
        <f t="shared" si="183"/>
        <v>1130</v>
      </c>
      <c r="AP428" s="110">
        <f t="shared" si="183"/>
        <v>2.7229591836734692</v>
      </c>
      <c r="AQ428" s="111">
        <f t="shared" si="183"/>
        <v>2.0598979591836737</v>
      </c>
      <c r="AR428" s="112">
        <f t="shared" si="183"/>
        <v>72.750885478158196</v>
      </c>
      <c r="AS428" s="112">
        <f t="shared" si="183"/>
        <v>21.95804195804196</v>
      </c>
      <c r="AT428" s="113">
        <f t="shared" si="183"/>
        <v>990</v>
      </c>
      <c r="AU428" s="114">
        <f t="shared" si="183"/>
        <v>1.92</v>
      </c>
      <c r="AV428" s="115">
        <f t="shared" si="183"/>
        <v>1.03</v>
      </c>
      <c r="AW428" s="112">
        <f t="shared" si="183"/>
        <v>53.645833333333336</v>
      </c>
      <c r="AX428" s="112">
        <f t="shared" si="183"/>
        <v>29.797979797979806</v>
      </c>
      <c r="AY428" s="61">
        <f t="shared" si="183"/>
        <v>33.713018650142779</v>
      </c>
      <c r="AZ428" s="97">
        <f t="shared" si="183"/>
        <v>77.2</v>
      </c>
      <c r="BA428" s="68">
        <f t="shared" si="183"/>
        <v>66.599999999999994</v>
      </c>
      <c r="BB428" s="68">
        <f t="shared" si="183"/>
        <v>30.19</v>
      </c>
      <c r="BC428" s="68">
        <f t="shared" si="183"/>
        <v>0</v>
      </c>
      <c r="BD428" s="68">
        <f t="shared" si="183"/>
        <v>0</v>
      </c>
      <c r="BE428" s="15">
        <f t="shared" si="183"/>
        <v>0</v>
      </c>
      <c r="BF428" s="6">
        <f t="shared" si="183"/>
        <v>12400</v>
      </c>
      <c r="BG428" s="41">
        <f t="shared" si="183"/>
        <v>8810</v>
      </c>
      <c r="BH428" s="42">
        <f t="shared" si="183"/>
        <v>0</v>
      </c>
      <c r="BI428" s="42">
        <f t="shared" si="183"/>
        <v>0</v>
      </c>
      <c r="BJ428" s="42">
        <f t="shared" si="183"/>
        <v>0</v>
      </c>
      <c r="BK428" s="42">
        <f t="shared" si="183"/>
        <v>0</v>
      </c>
      <c r="BL428" s="42">
        <f t="shared" si="183"/>
        <v>0</v>
      </c>
      <c r="BM428" s="15">
        <f t="shared" si="183"/>
        <v>2790</v>
      </c>
    </row>
    <row r="429" spans="1:65" outlineLevel="2">
      <c r="A429" s="187" t="s">
        <v>23</v>
      </c>
      <c r="B429" s="188"/>
      <c r="C429" s="51">
        <f>IFERROR(SUBTOTAL(1,C396:C426),"")</f>
        <v>373443.3548387097</v>
      </c>
      <c r="D429" s="61">
        <f t="shared" ref="D429:BM429" si="184">IFERROR(SUBTOTAL(1,D396:D426),"")</f>
        <v>34.109677419354824</v>
      </c>
      <c r="E429" s="12">
        <f t="shared" si="184"/>
        <v>36.451612903225808</v>
      </c>
      <c r="F429" s="12">
        <f t="shared" si="184"/>
        <v>33.774193548387096</v>
      </c>
      <c r="G429" s="12">
        <f t="shared" si="184"/>
        <v>34.838709677419352</v>
      </c>
      <c r="H429" s="12">
        <f t="shared" si="184"/>
        <v>33.258064516129032</v>
      </c>
      <c r="I429" s="12">
        <f t="shared" si="184"/>
        <v>35.451612903225808</v>
      </c>
      <c r="J429" s="12">
        <f t="shared" si="184"/>
        <v>32.774193548387096</v>
      </c>
      <c r="K429" s="12">
        <f t="shared" si="184"/>
        <v>33.838709677419352</v>
      </c>
      <c r="L429" s="12">
        <f t="shared" si="184"/>
        <v>32.258064516129032</v>
      </c>
      <c r="M429" s="72">
        <f t="shared" si="184"/>
        <v>7.0250000000000004</v>
      </c>
      <c r="N429" s="83">
        <f t="shared" si="184"/>
        <v>7.0275000000000007</v>
      </c>
      <c r="O429" s="83">
        <f t="shared" si="184"/>
        <v>7.0575000000000001</v>
      </c>
      <c r="P429" s="83">
        <f t="shared" si="184"/>
        <v>7.0549999999999997</v>
      </c>
      <c r="Q429" s="83">
        <f t="shared" si="184"/>
        <v>7.07</v>
      </c>
      <c r="R429" s="83">
        <f t="shared" si="184"/>
        <v>7.06</v>
      </c>
      <c r="S429" s="83">
        <f t="shared" si="184"/>
        <v>7.0675000000000008</v>
      </c>
      <c r="T429" s="83" t="str">
        <f t="shared" si="184"/>
        <v/>
      </c>
      <c r="U429" s="83" t="str">
        <f t="shared" si="184"/>
        <v/>
      </c>
      <c r="V429" s="6">
        <f t="shared" si="184"/>
        <v>295.60000000000002</v>
      </c>
      <c r="W429" s="41">
        <f t="shared" si="184"/>
        <v>204.60000000000002</v>
      </c>
      <c r="X429" s="41">
        <f t="shared" si="184"/>
        <v>398.375</v>
      </c>
      <c r="Y429" s="41">
        <f t="shared" si="184"/>
        <v>308.57499999999999</v>
      </c>
      <c r="Z429" s="41">
        <f t="shared" si="184"/>
        <v>377.45</v>
      </c>
      <c r="AA429" s="41">
        <f t="shared" si="184"/>
        <v>289.32499999999999</v>
      </c>
      <c r="AB429" s="41">
        <f t="shared" si="184"/>
        <v>195.1</v>
      </c>
      <c r="AC429" s="41" t="str">
        <f t="shared" si="184"/>
        <v/>
      </c>
      <c r="AD429" s="41" t="str">
        <f t="shared" si="184"/>
        <v/>
      </c>
      <c r="AE429" s="6">
        <f t="shared" si="184"/>
        <v>4401.2249999999995</v>
      </c>
      <c r="AF429" s="41">
        <f t="shared" si="184"/>
        <v>4945</v>
      </c>
      <c r="AG429" s="41">
        <f t="shared" si="184"/>
        <v>4362.5</v>
      </c>
      <c r="AH429" s="41">
        <f t="shared" si="184"/>
        <v>4380</v>
      </c>
      <c r="AI429" s="41">
        <f t="shared" si="184"/>
        <v>4187.5</v>
      </c>
      <c r="AJ429" s="41">
        <f t="shared" si="184"/>
        <v>4377.5</v>
      </c>
      <c r="AK429" s="41">
        <f t="shared" si="184"/>
        <v>4155</v>
      </c>
      <c r="AL429" s="41" t="str">
        <f t="shared" si="184"/>
        <v/>
      </c>
      <c r="AM429" s="41" t="str">
        <f t="shared" si="184"/>
        <v/>
      </c>
      <c r="AN429" s="41">
        <f t="shared" si="184"/>
        <v>24.788615124351463</v>
      </c>
      <c r="AO429" s="41">
        <f t="shared" si="184"/>
        <v>1664.516129032258</v>
      </c>
      <c r="AP429" s="110">
        <f t="shared" si="184"/>
        <v>2.9175421588590456</v>
      </c>
      <c r="AQ429" s="111">
        <f t="shared" si="184"/>
        <v>2.2029747526694181</v>
      </c>
      <c r="AR429" s="112">
        <f t="shared" si="184"/>
        <v>75.474692129121266</v>
      </c>
      <c r="AS429" s="112">
        <f t="shared" si="184"/>
        <v>24.525307870878731</v>
      </c>
      <c r="AT429" s="113">
        <f t="shared" si="184"/>
        <v>1819.6774193548388</v>
      </c>
      <c r="AU429" s="114">
        <f t="shared" si="184"/>
        <v>2.0175000000000001</v>
      </c>
      <c r="AV429" s="115">
        <f t="shared" si="184"/>
        <v>1.24</v>
      </c>
      <c r="AW429" s="112">
        <f t="shared" si="184"/>
        <v>61.412273942844593</v>
      </c>
      <c r="AX429" s="112">
        <f t="shared" si="184"/>
        <v>38.587726057155407</v>
      </c>
      <c r="AY429" s="61">
        <f t="shared" si="184"/>
        <v>47.323931653326746</v>
      </c>
      <c r="AZ429" s="97">
        <f t="shared" si="184"/>
        <v>78.826666666666654</v>
      </c>
      <c r="BA429" s="68">
        <f t="shared" si="184"/>
        <v>66.884999999999991</v>
      </c>
      <c r="BB429" s="68">
        <f t="shared" si="184"/>
        <v>31.384999999999998</v>
      </c>
      <c r="BC429" s="68">
        <f t="shared" si="184"/>
        <v>2</v>
      </c>
      <c r="BD429" s="68" t="str">
        <f t="shared" si="184"/>
        <v/>
      </c>
      <c r="BE429" s="15" t="str">
        <f>IFERROR(SUBTOTAL(1,BE396:BE426),"")</f>
        <v/>
      </c>
      <c r="BF429" s="6">
        <f t="shared" si="184"/>
        <v>18471.870967741936</v>
      </c>
      <c r="BG429" s="41">
        <f t="shared" si="184"/>
        <v>14023.225806451614</v>
      </c>
      <c r="BH429" s="42" t="str">
        <f t="shared" si="184"/>
        <v/>
      </c>
      <c r="BI429" s="42" t="str">
        <f t="shared" si="184"/>
        <v/>
      </c>
      <c r="BJ429" s="42">
        <f t="shared" si="184"/>
        <v>1297.0714285714287</v>
      </c>
      <c r="BK429" s="42" t="str">
        <f t="shared" si="184"/>
        <v/>
      </c>
      <c r="BL429" s="42" t="str">
        <f t="shared" si="184"/>
        <v/>
      </c>
      <c r="BM429" s="15">
        <f t="shared" si="184"/>
        <v>3277.0967741935483</v>
      </c>
    </row>
    <row r="430" spans="1:65" ht="17.25" outlineLevel="1" thickBot="1">
      <c r="A430" s="189" t="s">
        <v>46</v>
      </c>
      <c r="B430" s="190"/>
      <c r="C430" s="52">
        <f>SUBTOTAL(9,C396:C426)</f>
        <v>11576744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51600</v>
      </c>
      <c r="AP430" s="116"/>
      <c r="AQ430" s="117"/>
      <c r="AR430" s="118"/>
      <c r="AS430" s="118"/>
      <c r="AT430" s="119">
        <f>SUBTOTAL(9,AT396:AT426)</f>
        <v>56410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85">SUBTOTAL(9,BF396:BF426)</f>
        <v>572628</v>
      </c>
      <c r="BG430" s="43">
        <f t="shared" si="185"/>
        <v>434720</v>
      </c>
      <c r="BH430" s="44">
        <f t="shared" si="185"/>
        <v>0</v>
      </c>
      <c r="BI430" s="44">
        <f t="shared" si="185"/>
        <v>0</v>
      </c>
      <c r="BJ430" s="44">
        <f t="shared" si="185"/>
        <v>36318</v>
      </c>
      <c r="BK430" s="44">
        <f t="shared" si="185"/>
        <v>0</v>
      </c>
      <c r="BL430" s="44">
        <f t="shared" si="185"/>
        <v>0</v>
      </c>
      <c r="BM430" s="16">
        <f t="shared" si="185"/>
        <v>101590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M431"/>
  <sheetViews>
    <sheetView showGridLines="0" tabSelected="1" zoomScale="55" zoomScaleNormal="55" zoomScaleSheetLayoutView="55" workbookViewId="0">
      <pane xSplit="2" ySplit="16" topLeftCell="C17" activePane="bottomRight" state="frozen"/>
      <selection activeCell="C21" sqref="C21"/>
      <selection pane="topRight" activeCell="C21" sqref="C21"/>
      <selection pane="bottomLeft" activeCell="C21" sqref="C21"/>
      <selection pane="bottomRight" activeCell="O55" sqref="O55"/>
    </sheetView>
  </sheetViews>
  <sheetFormatPr defaultRowHeight="16.5" outlineLevelRow="5" outlineLevelCol="1"/>
  <cols>
    <col min="1" max="1" width="6" style="20" bestFit="1" customWidth="1"/>
    <col min="2" max="2" width="11.125" style="2" bestFit="1" customWidth="1"/>
    <col min="3" max="3" width="14.625" style="4" customWidth="1"/>
    <col min="4" max="4" width="9.25" style="3" bestFit="1" customWidth="1"/>
    <col min="5" max="12" width="9.25" style="3" customWidth="1" outlineLevel="1"/>
    <col min="13" max="13" width="9.25" style="53" bestFit="1" customWidth="1"/>
    <col min="14" max="21" width="9.25" style="53" customWidth="1" outlineLevel="1"/>
    <col min="22" max="22" width="9.25" style="4" bestFit="1" customWidth="1"/>
    <col min="23" max="30" width="9.25" style="4" customWidth="1" outlineLevel="1"/>
    <col min="31" max="31" width="14.25" style="4" bestFit="1" customWidth="1"/>
    <col min="32" max="39" width="9.25" style="4" customWidth="1" outlineLevel="1"/>
    <col min="40" max="40" width="13.75" style="4" customWidth="1"/>
    <col min="41" max="41" width="14.625" style="4" customWidth="1"/>
    <col min="42" max="43" width="8.625" style="100" customWidth="1"/>
    <col min="44" max="44" width="10.625" style="100" customWidth="1"/>
    <col min="45" max="45" width="10.625" style="100" bestFit="1" customWidth="1"/>
    <col min="46" max="46" width="14.625" style="101" customWidth="1"/>
    <col min="47" max="48" width="8.625" style="102" customWidth="1"/>
    <col min="49" max="49" width="10.625" style="100" customWidth="1"/>
    <col min="50" max="50" width="10.625" style="100" bestFit="1" customWidth="1"/>
    <col min="51" max="51" width="11.625" style="3" customWidth="1"/>
    <col min="52" max="56" width="11.625" style="53" customWidth="1"/>
    <col min="57" max="57" width="14.625" style="4" customWidth="1"/>
    <col min="58" max="58" width="20.375" style="4" bestFit="1" customWidth="1"/>
    <col min="59" max="59" width="14" style="4" customWidth="1" outlineLevel="1"/>
    <col min="60" max="60" width="20.875" style="4" customWidth="1" outlineLevel="1"/>
    <col min="61" max="61" width="18.875" style="4" customWidth="1" outlineLevel="1"/>
    <col min="62" max="63" width="20.25" style="4" customWidth="1" outlineLevel="1"/>
    <col min="64" max="65" width="20.875" style="4" customWidth="1" outlineLevel="1"/>
  </cols>
  <sheetData>
    <row r="1" spans="1:65" ht="19.5">
      <c r="A1" s="19" t="s">
        <v>106</v>
      </c>
    </row>
    <row r="2" spans="1:65" s="35" customFormat="1">
      <c r="A2" s="138" t="s">
        <v>99</v>
      </c>
      <c r="B2" s="34"/>
      <c r="M2" s="53"/>
      <c r="N2" s="53"/>
      <c r="O2" s="53"/>
      <c r="P2" s="53"/>
      <c r="Q2" s="53"/>
      <c r="R2" s="53"/>
      <c r="S2" s="53"/>
      <c r="T2" s="53"/>
      <c r="U2" s="5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P2" s="100"/>
      <c r="AQ2" s="100"/>
      <c r="AR2" s="100"/>
      <c r="AS2" s="100"/>
      <c r="AT2" s="103"/>
      <c r="AU2" s="103"/>
      <c r="AV2" s="103"/>
      <c r="AW2" s="100"/>
      <c r="AX2" s="100"/>
      <c r="AZ2" s="53"/>
      <c r="BA2" s="53"/>
      <c r="BB2" s="53"/>
      <c r="BC2" s="53"/>
      <c r="BD2" s="53"/>
      <c r="BG2" s="4"/>
      <c r="BH2" s="4"/>
      <c r="BI2" s="4"/>
      <c r="BJ2" s="4"/>
      <c r="BK2" s="4"/>
      <c r="BL2" s="4"/>
      <c r="BM2" s="4"/>
    </row>
    <row r="3" spans="1:65" s="35" customFormat="1">
      <c r="A3" s="139" t="s">
        <v>100</v>
      </c>
      <c r="B3" s="34"/>
      <c r="M3" s="53"/>
      <c r="N3" s="53"/>
      <c r="O3" s="53"/>
      <c r="P3" s="53"/>
      <c r="Q3" s="53"/>
      <c r="R3" s="53"/>
      <c r="S3" s="53"/>
      <c r="T3" s="53"/>
      <c r="U3" s="5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03"/>
      <c r="AP3" s="103"/>
      <c r="AQ3" s="103"/>
      <c r="AR3" s="103"/>
      <c r="AS3" s="103"/>
      <c r="AT3" s="103"/>
      <c r="AU3" s="103"/>
      <c r="AV3" s="103"/>
      <c r="AW3" s="100"/>
      <c r="AX3" s="100"/>
      <c r="AZ3" s="53"/>
      <c r="BA3" s="53"/>
      <c r="BB3" s="53"/>
      <c r="BC3" s="53"/>
      <c r="BD3" s="53"/>
      <c r="BG3" s="4"/>
      <c r="BH3" s="4">
        <f>BF11/60</f>
        <v>95084.116666666669</v>
      </c>
      <c r="BI3" s="4"/>
      <c r="BJ3" s="4"/>
      <c r="BK3" s="4"/>
      <c r="BL3" s="4"/>
      <c r="BM3" s="4"/>
    </row>
    <row r="4" spans="1:65" s="35" customFormat="1">
      <c r="A4" s="140" t="s">
        <v>101</v>
      </c>
      <c r="B4" s="141"/>
      <c r="C4" s="142"/>
      <c r="D4" s="142"/>
      <c r="E4" s="142"/>
      <c r="F4" s="142"/>
      <c r="G4" s="142"/>
      <c r="H4" s="142"/>
      <c r="M4" s="53"/>
      <c r="N4" s="53"/>
      <c r="O4" s="53"/>
      <c r="P4" s="53"/>
      <c r="Q4" s="53"/>
      <c r="R4" s="53"/>
      <c r="S4" s="53"/>
      <c r="T4" s="53"/>
      <c r="U4" s="5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P4" s="100"/>
      <c r="AQ4" s="100"/>
      <c r="AR4" s="100"/>
      <c r="AS4" s="100"/>
      <c r="AT4" s="103"/>
      <c r="AU4" s="103"/>
      <c r="AV4" s="103"/>
      <c r="AW4" s="100"/>
      <c r="AX4" s="100"/>
      <c r="AZ4" s="53"/>
      <c r="BA4" s="53"/>
      <c r="BB4" s="53"/>
      <c r="BC4" s="53"/>
      <c r="BD4" s="53"/>
      <c r="BG4" s="4"/>
      <c r="BH4" s="4"/>
      <c r="BI4" s="4"/>
      <c r="BJ4" s="4"/>
      <c r="BK4" s="4"/>
      <c r="BL4" s="4"/>
      <c r="BM4" s="4"/>
    </row>
    <row r="5" spans="1:65" s="35" customFormat="1" ht="17.25" thickBot="1">
      <c r="A5" s="36"/>
      <c r="B5" s="34"/>
      <c r="M5" s="53"/>
      <c r="N5" s="53"/>
      <c r="O5" s="53"/>
      <c r="P5" s="53"/>
      <c r="Q5" s="53"/>
      <c r="R5" s="53"/>
      <c r="S5" s="53"/>
      <c r="T5" s="53"/>
      <c r="U5" s="5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P5" s="100"/>
      <c r="AQ5" s="100"/>
      <c r="AR5" s="100"/>
      <c r="AS5" s="100"/>
      <c r="AT5" s="103"/>
      <c r="AU5" s="103"/>
      <c r="AV5" s="103"/>
      <c r="AW5" s="100"/>
      <c r="AX5" s="100"/>
      <c r="AZ5" s="53"/>
      <c r="BA5" s="53"/>
      <c r="BB5" s="53"/>
      <c r="BC5" s="53"/>
      <c r="BD5" s="53"/>
      <c r="BG5" s="4"/>
      <c r="BH5" s="4"/>
      <c r="BI5" s="4"/>
      <c r="BJ5" s="4"/>
      <c r="BK5" s="4"/>
      <c r="BL5" s="4"/>
      <c r="BM5" s="4"/>
    </row>
    <row r="6" spans="1:65" s="35" customFormat="1" ht="17.25" customHeight="1" thickBot="1">
      <c r="A6" s="179" t="s">
        <v>61</v>
      </c>
      <c r="B6" s="180"/>
      <c r="C6" s="163" t="s">
        <v>2</v>
      </c>
      <c r="D6" s="183" t="s">
        <v>68</v>
      </c>
      <c r="E6" s="184"/>
      <c r="F6" s="184"/>
      <c r="G6" s="184"/>
      <c r="H6" s="184"/>
      <c r="I6" s="184"/>
      <c r="J6" s="184"/>
      <c r="K6" s="184"/>
      <c r="L6" s="184"/>
      <c r="M6" s="185" t="s">
        <v>77</v>
      </c>
      <c r="N6" s="186"/>
      <c r="O6" s="186"/>
      <c r="P6" s="186"/>
      <c r="Q6" s="186"/>
      <c r="R6" s="186"/>
      <c r="S6" s="186"/>
      <c r="T6" s="186"/>
      <c r="U6" s="186"/>
      <c r="V6" s="167" t="s">
        <v>80</v>
      </c>
      <c r="W6" s="163"/>
      <c r="X6" s="163"/>
      <c r="Y6" s="163"/>
      <c r="Z6" s="163"/>
      <c r="AA6" s="163"/>
      <c r="AB6" s="163"/>
      <c r="AC6" s="163"/>
      <c r="AD6" s="163"/>
      <c r="AE6" s="153" t="s">
        <v>82</v>
      </c>
      <c r="AF6" s="163"/>
      <c r="AG6" s="163"/>
      <c r="AH6" s="163"/>
      <c r="AI6" s="163"/>
      <c r="AJ6" s="163"/>
      <c r="AK6" s="163"/>
      <c r="AL6" s="163"/>
      <c r="AM6" s="163"/>
      <c r="AN6" s="153" t="s">
        <v>67</v>
      </c>
      <c r="AO6" s="167" t="s">
        <v>1</v>
      </c>
      <c r="AP6" s="171" t="s">
        <v>93</v>
      </c>
      <c r="AQ6" s="173" t="s">
        <v>94</v>
      </c>
      <c r="AR6" s="175" t="s">
        <v>95</v>
      </c>
      <c r="AS6" s="175" t="s">
        <v>91</v>
      </c>
      <c r="AT6" s="169" t="s">
        <v>66</v>
      </c>
      <c r="AU6" s="171" t="s">
        <v>96</v>
      </c>
      <c r="AV6" s="173" t="s">
        <v>97</v>
      </c>
      <c r="AW6" s="175" t="s">
        <v>98</v>
      </c>
      <c r="AX6" s="175" t="s">
        <v>92</v>
      </c>
      <c r="AY6" s="177" t="s">
        <v>89</v>
      </c>
      <c r="AZ6" s="159" t="s">
        <v>87</v>
      </c>
      <c r="BA6" s="161" t="s">
        <v>104</v>
      </c>
      <c r="BB6" s="162"/>
      <c r="BC6" s="162"/>
      <c r="BD6" s="162"/>
      <c r="BE6" s="163" t="s">
        <v>102</v>
      </c>
      <c r="BF6" s="165" t="s">
        <v>3</v>
      </c>
      <c r="BG6" s="167" t="s">
        <v>4</v>
      </c>
      <c r="BH6" s="153" t="s">
        <v>7</v>
      </c>
      <c r="BI6" s="153" t="s">
        <v>8</v>
      </c>
      <c r="BJ6" s="153" t="s">
        <v>6</v>
      </c>
      <c r="BK6" s="153" t="s">
        <v>5</v>
      </c>
      <c r="BL6" s="153" t="s">
        <v>9</v>
      </c>
      <c r="BM6" s="155" t="s">
        <v>10</v>
      </c>
    </row>
    <row r="7" spans="1:65" s="1" customFormat="1" ht="35.25" thickBot="1">
      <c r="A7" s="181"/>
      <c r="B7" s="182"/>
      <c r="C7" s="164"/>
      <c r="D7" s="75" t="s">
        <v>78</v>
      </c>
      <c r="E7" s="59" t="s">
        <v>69</v>
      </c>
      <c r="F7" s="58" t="s">
        <v>70</v>
      </c>
      <c r="G7" s="58" t="s">
        <v>71</v>
      </c>
      <c r="H7" s="58" t="s">
        <v>72</v>
      </c>
      <c r="I7" s="58" t="s">
        <v>73</v>
      </c>
      <c r="J7" s="58" t="s">
        <v>74</v>
      </c>
      <c r="K7" s="58" t="s">
        <v>75</v>
      </c>
      <c r="L7" s="58" t="s">
        <v>76</v>
      </c>
      <c r="M7" s="63" t="s">
        <v>79</v>
      </c>
      <c r="N7" s="80" t="s">
        <v>69</v>
      </c>
      <c r="O7" s="81" t="s">
        <v>70</v>
      </c>
      <c r="P7" s="81" t="s">
        <v>71</v>
      </c>
      <c r="Q7" s="81" t="s">
        <v>72</v>
      </c>
      <c r="R7" s="81" t="s">
        <v>73</v>
      </c>
      <c r="S7" s="81" t="s">
        <v>74</v>
      </c>
      <c r="T7" s="81" t="s">
        <v>75</v>
      </c>
      <c r="U7" s="89" t="s">
        <v>76</v>
      </c>
      <c r="V7" s="90" t="s">
        <v>81</v>
      </c>
      <c r="W7" s="91" t="s">
        <v>69</v>
      </c>
      <c r="X7" s="92" t="s">
        <v>70</v>
      </c>
      <c r="Y7" s="92" t="s">
        <v>71</v>
      </c>
      <c r="Z7" s="92" t="s">
        <v>72</v>
      </c>
      <c r="AA7" s="92" t="s">
        <v>73</v>
      </c>
      <c r="AB7" s="92" t="s">
        <v>74</v>
      </c>
      <c r="AC7" s="92" t="s">
        <v>75</v>
      </c>
      <c r="AD7" s="92" t="s">
        <v>76</v>
      </c>
      <c r="AE7" s="90" t="s">
        <v>83</v>
      </c>
      <c r="AF7" s="91" t="s">
        <v>69</v>
      </c>
      <c r="AG7" s="92" t="s">
        <v>70</v>
      </c>
      <c r="AH7" s="92" t="s">
        <v>71</v>
      </c>
      <c r="AI7" s="92" t="s">
        <v>72</v>
      </c>
      <c r="AJ7" s="92" t="s">
        <v>73</v>
      </c>
      <c r="AK7" s="92" t="s">
        <v>74</v>
      </c>
      <c r="AL7" s="92" t="s">
        <v>75</v>
      </c>
      <c r="AM7" s="92" t="s">
        <v>76</v>
      </c>
      <c r="AN7" s="154"/>
      <c r="AO7" s="168"/>
      <c r="AP7" s="172"/>
      <c r="AQ7" s="174"/>
      <c r="AR7" s="176"/>
      <c r="AS7" s="176"/>
      <c r="AT7" s="170"/>
      <c r="AU7" s="172"/>
      <c r="AV7" s="174"/>
      <c r="AW7" s="176"/>
      <c r="AX7" s="176"/>
      <c r="AY7" s="178"/>
      <c r="AZ7" s="160"/>
      <c r="BA7" s="65" t="s">
        <v>84</v>
      </c>
      <c r="BB7" s="65" t="s">
        <v>85</v>
      </c>
      <c r="BC7" s="65" t="s">
        <v>86</v>
      </c>
      <c r="BD7" s="66" t="s">
        <v>90</v>
      </c>
      <c r="BE7" s="164"/>
      <c r="BF7" s="166"/>
      <c r="BG7" s="168"/>
      <c r="BH7" s="154"/>
      <c r="BI7" s="154"/>
      <c r="BJ7" s="154"/>
      <c r="BK7" s="154"/>
      <c r="BL7" s="154"/>
      <c r="BM7" s="156"/>
    </row>
    <row r="8" spans="1:65">
      <c r="A8" s="157" t="s">
        <v>12</v>
      </c>
      <c r="B8" s="158"/>
      <c r="C8" s="50">
        <f t="shared" ref="C8:BM8" si="0">SUBTOTAL(4,C17:C426)</f>
        <v>607811</v>
      </c>
      <c r="D8" s="60">
        <f t="shared" si="0"/>
        <v>40.5</v>
      </c>
      <c r="E8" s="28">
        <f t="shared" si="0"/>
        <v>42</v>
      </c>
      <c r="F8" s="28">
        <f t="shared" si="0"/>
        <v>41</v>
      </c>
      <c r="G8" s="28">
        <f t="shared" si="0"/>
        <v>41</v>
      </c>
      <c r="H8" s="28">
        <f t="shared" si="0"/>
        <v>40</v>
      </c>
      <c r="I8" s="28">
        <f t="shared" si="0"/>
        <v>41</v>
      </c>
      <c r="J8" s="28">
        <f t="shared" si="0"/>
        <v>40</v>
      </c>
      <c r="K8" s="28">
        <f t="shared" si="0"/>
        <v>40</v>
      </c>
      <c r="L8" s="28">
        <f t="shared" si="0"/>
        <v>39</v>
      </c>
      <c r="M8" s="71">
        <f t="shared" si="0"/>
        <v>7.3</v>
      </c>
      <c r="N8" s="82">
        <f t="shared" si="0"/>
        <v>7.31</v>
      </c>
      <c r="O8" s="82">
        <f t="shared" si="0"/>
        <v>7.9</v>
      </c>
      <c r="P8" s="82">
        <f t="shared" si="0"/>
        <v>7.35</v>
      </c>
      <c r="Q8" s="82">
        <f t="shared" si="0"/>
        <v>7.32</v>
      </c>
      <c r="R8" s="82">
        <f t="shared" si="0"/>
        <v>7.6</v>
      </c>
      <c r="S8" s="82">
        <f t="shared" si="0"/>
        <v>7.36</v>
      </c>
      <c r="T8" s="82">
        <f t="shared" si="0"/>
        <v>0</v>
      </c>
      <c r="U8" s="82">
        <f t="shared" si="0"/>
        <v>0</v>
      </c>
      <c r="V8" s="29">
        <f t="shared" si="0"/>
        <v>333.9</v>
      </c>
      <c r="W8" s="39">
        <f t="shared" si="0"/>
        <v>303.8</v>
      </c>
      <c r="X8" s="39">
        <f t="shared" si="0"/>
        <v>342.1</v>
      </c>
      <c r="Y8" s="39">
        <f t="shared" si="0"/>
        <v>366.3</v>
      </c>
      <c r="Z8" s="39">
        <f t="shared" si="0"/>
        <v>424</v>
      </c>
      <c r="AA8" s="39">
        <f t="shared" si="0"/>
        <v>384.8</v>
      </c>
      <c r="AB8" s="39">
        <f t="shared" si="0"/>
        <v>401.8</v>
      </c>
      <c r="AC8" s="39">
        <f t="shared" si="0"/>
        <v>0</v>
      </c>
      <c r="AD8" s="39">
        <f t="shared" si="0"/>
        <v>0</v>
      </c>
      <c r="AE8" s="29">
        <f t="shared" si="0"/>
        <v>6001.7</v>
      </c>
      <c r="AF8" s="39">
        <f t="shared" si="0"/>
        <v>7050</v>
      </c>
      <c r="AG8" s="39">
        <f t="shared" si="0"/>
        <v>6510</v>
      </c>
      <c r="AH8" s="39">
        <f t="shared" si="0"/>
        <v>6120</v>
      </c>
      <c r="AI8" s="39">
        <f t="shared" si="0"/>
        <v>6250</v>
      </c>
      <c r="AJ8" s="39">
        <f t="shared" si="0"/>
        <v>6160</v>
      </c>
      <c r="AK8" s="39">
        <f t="shared" si="0"/>
        <v>6110</v>
      </c>
      <c r="AL8" s="39">
        <f t="shared" si="0"/>
        <v>0</v>
      </c>
      <c r="AM8" s="39">
        <f t="shared" si="0"/>
        <v>0</v>
      </c>
      <c r="AN8" s="39">
        <f t="shared" si="0"/>
        <v>62</v>
      </c>
      <c r="AO8" s="39">
        <f t="shared" si="0"/>
        <v>2140</v>
      </c>
      <c r="AP8" s="104">
        <f t="shared" si="0"/>
        <v>5.68</v>
      </c>
      <c r="AQ8" s="105">
        <f t="shared" si="0"/>
        <v>4.3099999999999996</v>
      </c>
      <c r="AR8" s="106">
        <f t="shared" si="0"/>
        <v>77.80898876404494</v>
      </c>
      <c r="AS8" s="106">
        <f t="shared" si="0"/>
        <v>40.804597701149426</v>
      </c>
      <c r="AT8" s="107">
        <f t="shared" si="0"/>
        <v>2400</v>
      </c>
      <c r="AU8" s="108">
        <f t="shared" si="0"/>
        <v>3.18</v>
      </c>
      <c r="AV8" s="109">
        <f t="shared" si="0"/>
        <v>1.8</v>
      </c>
      <c r="AW8" s="106">
        <f t="shared" si="0"/>
        <v>66.666666666666657</v>
      </c>
      <c r="AX8" s="106">
        <f t="shared" si="0"/>
        <v>100</v>
      </c>
      <c r="AY8" s="60">
        <f t="shared" si="0"/>
        <v>70.855207595838039</v>
      </c>
      <c r="AZ8" s="96">
        <f t="shared" si="0"/>
        <v>85.55</v>
      </c>
      <c r="BA8" s="67">
        <f t="shared" si="0"/>
        <v>66.94</v>
      </c>
      <c r="BB8" s="67">
        <f t="shared" si="0"/>
        <v>34.799999999999997</v>
      </c>
      <c r="BC8" s="67">
        <f t="shared" si="0"/>
        <v>4.0000000000000002E-4</v>
      </c>
      <c r="BD8" s="67">
        <f t="shared" si="0"/>
        <v>0</v>
      </c>
      <c r="BE8" s="27">
        <f t="shared" si="0"/>
        <v>0</v>
      </c>
      <c r="BF8" s="29">
        <f t="shared" si="0"/>
        <v>23966</v>
      </c>
      <c r="BG8" s="39">
        <f t="shared" si="0"/>
        <v>15920</v>
      </c>
      <c r="BH8" s="40">
        <f t="shared" si="0"/>
        <v>0</v>
      </c>
      <c r="BI8" s="40">
        <f t="shared" si="0"/>
        <v>0</v>
      </c>
      <c r="BJ8" s="40">
        <f t="shared" si="0"/>
        <v>11178</v>
      </c>
      <c r="BK8" s="40">
        <f t="shared" si="0"/>
        <v>0</v>
      </c>
      <c r="BL8" s="40">
        <f t="shared" si="0"/>
        <v>0</v>
      </c>
      <c r="BM8" s="27">
        <f t="shared" si="0"/>
        <v>4030</v>
      </c>
    </row>
    <row r="9" spans="1:65">
      <c r="A9" s="187" t="s">
        <v>11</v>
      </c>
      <c r="B9" s="188"/>
      <c r="C9" s="51">
        <f t="shared" ref="C9:BM9" si="1">SUBTOTAL(5,C17:C426)</f>
        <v>318872</v>
      </c>
      <c r="D9" s="61">
        <f t="shared" si="1"/>
        <v>31.8</v>
      </c>
      <c r="E9" s="12">
        <f t="shared" si="1"/>
        <v>34</v>
      </c>
      <c r="F9" s="12">
        <f t="shared" si="1"/>
        <v>31</v>
      </c>
      <c r="G9" s="12">
        <f t="shared" si="1"/>
        <v>33</v>
      </c>
      <c r="H9" s="12">
        <f t="shared" si="1"/>
        <v>31</v>
      </c>
      <c r="I9" s="12">
        <f t="shared" si="1"/>
        <v>33</v>
      </c>
      <c r="J9" s="12">
        <f t="shared" si="1"/>
        <v>30</v>
      </c>
      <c r="K9" s="12">
        <f t="shared" si="1"/>
        <v>32</v>
      </c>
      <c r="L9" s="12">
        <f t="shared" si="1"/>
        <v>30</v>
      </c>
      <c r="M9" s="72">
        <f t="shared" si="1"/>
        <v>7</v>
      </c>
      <c r="N9" s="83">
        <f t="shared" si="1"/>
        <v>6.79</v>
      </c>
      <c r="O9" s="83">
        <f t="shared" si="1"/>
        <v>6.7</v>
      </c>
      <c r="P9" s="83">
        <f t="shared" si="1"/>
        <v>6.8</v>
      </c>
      <c r="Q9" s="83">
        <f t="shared" si="1"/>
        <v>6.85</v>
      </c>
      <c r="R9" s="83">
        <f t="shared" si="1"/>
        <v>6.87</v>
      </c>
      <c r="S9" s="83">
        <f t="shared" si="1"/>
        <v>6.88</v>
      </c>
      <c r="T9" s="83">
        <f t="shared" si="1"/>
        <v>0</v>
      </c>
      <c r="U9" s="83">
        <f t="shared" si="1"/>
        <v>0</v>
      </c>
      <c r="V9" s="6">
        <f t="shared" si="1"/>
        <v>108</v>
      </c>
      <c r="W9" s="41">
        <f t="shared" si="1"/>
        <v>57.8</v>
      </c>
      <c r="X9" s="41">
        <f t="shared" si="1"/>
        <v>84</v>
      </c>
      <c r="Y9" s="41">
        <f t="shared" si="1"/>
        <v>64.900000000000006</v>
      </c>
      <c r="Z9" s="41">
        <f t="shared" si="1"/>
        <v>4.5999999999999996</v>
      </c>
      <c r="AA9" s="41">
        <f t="shared" si="1"/>
        <v>53.6</v>
      </c>
      <c r="AB9" s="41">
        <f t="shared" si="1"/>
        <v>51</v>
      </c>
      <c r="AC9" s="41">
        <f t="shared" si="1"/>
        <v>0</v>
      </c>
      <c r="AD9" s="41">
        <f t="shared" si="1"/>
        <v>0</v>
      </c>
      <c r="AE9" s="6">
        <f t="shared" si="1"/>
        <v>2240</v>
      </c>
      <c r="AF9" s="41">
        <f t="shared" si="1"/>
        <v>2560</v>
      </c>
      <c r="AG9" s="41">
        <f t="shared" si="1"/>
        <v>2560</v>
      </c>
      <c r="AH9" s="41">
        <f t="shared" si="1"/>
        <v>2300</v>
      </c>
      <c r="AI9" s="41">
        <f t="shared" si="1"/>
        <v>1990</v>
      </c>
      <c r="AJ9" s="41">
        <f t="shared" si="1"/>
        <v>1930</v>
      </c>
      <c r="AK9" s="41">
        <f t="shared" si="1"/>
        <v>1900</v>
      </c>
      <c r="AL9" s="41">
        <f t="shared" si="1"/>
        <v>0</v>
      </c>
      <c r="AM9" s="41">
        <f t="shared" si="1"/>
        <v>0</v>
      </c>
      <c r="AN9" s="41">
        <f t="shared" si="1"/>
        <v>18.635514018691588</v>
      </c>
      <c r="AO9" s="41">
        <f t="shared" si="1"/>
        <v>610</v>
      </c>
      <c r="AP9" s="110">
        <f t="shared" si="1"/>
        <v>2.44</v>
      </c>
      <c r="AQ9" s="111">
        <f t="shared" si="1"/>
        <v>1.64</v>
      </c>
      <c r="AR9" s="112">
        <f t="shared" si="1"/>
        <v>59.195402298850574</v>
      </c>
      <c r="AS9" s="112">
        <f t="shared" si="1"/>
        <v>22.19101123595506</v>
      </c>
      <c r="AT9" s="113">
        <f t="shared" si="1"/>
        <v>450</v>
      </c>
      <c r="AU9" s="114">
        <f t="shared" si="1"/>
        <v>1.22</v>
      </c>
      <c r="AV9" s="115">
        <f t="shared" si="1"/>
        <v>0.7</v>
      </c>
      <c r="AW9" s="112">
        <f t="shared" si="1"/>
        <v>0</v>
      </c>
      <c r="AX9" s="112">
        <f t="shared" si="1"/>
        <v>33.333333333333343</v>
      </c>
      <c r="AY9" s="61">
        <f t="shared" si="1"/>
        <v>18.324222893040719</v>
      </c>
      <c r="AZ9" s="97">
        <f t="shared" si="1"/>
        <v>70.58</v>
      </c>
      <c r="BA9" s="68">
        <f t="shared" si="1"/>
        <v>64.25</v>
      </c>
      <c r="BB9" s="68">
        <f t="shared" si="1"/>
        <v>30.67</v>
      </c>
      <c r="BC9" s="68">
        <f t="shared" si="1"/>
        <v>0</v>
      </c>
      <c r="BD9" s="68">
        <f t="shared" si="1"/>
        <v>0</v>
      </c>
      <c r="BE9" s="15">
        <f t="shared" si="1"/>
        <v>0</v>
      </c>
      <c r="BF9" s="6">
        <f t="shared" si="1"/>
        <v>5971</v>
      </c>
      <c r="BG9" s="41">
        <f t="shared" si="1"/>
        <v>0</v>
      </c>
      <c r="BH9" s="42">
        <f t="shared" si="1"/>
        <v>0</v>
      </c>
      <c r="BI9" s="42">
        <f t="shared" si="1"/>
        <v>0</v>
      </c>
      <c r="BJ9" s="42">
        <f t="shared" si="1"/>
        <v>203</v>
      </c>
      <c r="BK9" s="42">
        <f t="shared" si="1"/>
        <v>0</v>
      </c>
      <c r="BL9" s="42">
        <f t="shared" si="1"/>
        <v>0</v>
      </c>
      <c r="BM9" s="15">
        <f t="shared" si="1"/>
        <v>0</v>
      </c>
    </row>
    <row r="10" spans="1:65">
      <c r="A10" s="187" t="s">
        <v>62</v>
      </c>
      <c r="B10" s="188"/>
      <c r="C10" s="51">
        <f>IFERROR(SUBTOTAL(1,C17:C426),"")</f>
        <v>426887.23224043718</v>
      </c>
      <c r="D10" s="61">
        <f t="shared" ref="D10:BM10" si="2">IFERROR(SUBTOTAL(1,D17:D426),"")</f>
        <v>36.674863387978057</v>
      </c>
      <c r="E10" s="12">
        <f t="shared" si="2"/>
        <v>37.827868852459019</v>
      </c>
      <c r="F10" s="12">
        <f t="shared" si="2"/>
        <v>36.857923497267763</v>
      </c>
      <c r="G10" s="12">
        <f t="shared" si="2"/>
        <v>37.800546448087431</v>
      </c>
      <c r="H10" s="12">
        <f t="shared" si="2"/>
        <v>36.106557377049178</v>
      </c>
      <c r="I10" s="12">
        <f t="shared" si="2"/>
        <v>36.827868852459019</v>
      </c>
      <c r="J10" s="12">
        <f t="shared" si="2"/>
        <v>35.857923497267763</v>
      </c>
      <c r="K10" s="12">
        <f t="shared" si="2"/>
        <v>36.806010928961747</v>
      </c>
      <c r="L10" s="12">
        <f t="shared" si="2"/>
        <v>35.114754098360656</v>
      </c>
      <c r="M10" s="72">
        <f t="shared" si="2"/>
        <v>7.0722713864306588</v>
      </c>
      <c r="N10" s="83">
        <f t="shared" si="2"/>
        <v>7.0765781710914455</v>
      </c>
      <c r="O10" s="83">
        <f t="shared" si="2"/>
        <v>7.0782625368731562</v>
      </c>
      <c r="P10" s="83">
        <f t="shared" si="2"/>
        <v>7.0776696165191701</v>
      </c>
      <c r="Q10" s="83">
        <f t="shared" si="2"/>
        <v>7.0699115044247725</v>
      </c>
      <c r="R10" s="83">
        <f t="shared" si="2"/>
        <v>7.0704955752212424</v>
      </c>
      <c r="S10" s="83">
        <f t="shared" si="2"/>
        <v>7.0623008849557536</v>
      </c>
      <c r="T10" s="83" t="str">
        <f t="shared" si="2"/>
        <v/>
      </c>
      <c r="U10" s="83" t="str">
        <f t="shared" si="2"/>
        <v/>
      </c>
      <c r="V10" s="6">
        <f t="shared" si="2"/>
        <v>177.7059999999999</v>
      </c>
      <c r="W10" s="41">
        <f t="shared" si="2"/>
        <v>164.84200000000001</v>
      </c>
      <c r="X10" s="41">
        <f t="shared" si="2"/>
        <v>187.68399999999997</v>
      </c>
      <c r="Y10" s="41">
        <f t="shared" si="2"/>
        <v>190.66800000000001</v>
      </c>
      <c r="Z10" s="41">
        <f t="shared" si="2"/>
        <v>184.51399999999995</v>
      </c>
      <c r="AA10" s="41">
        <f t="shared" si="2"/>
        <v>164.27199999999996</v>
      </c>
      <c r="AB10" s="41">
        <f t="shared" si="2"/>
        <v>174.18800000000002</v>
      </c>
      <c r="AC10" s="41" t="str">
        <f t="shared" si="2"/>
        <v/>
      </c>
      <c r="AD10" s="41" t="str">
        <f t="shared" si="2"/>
        <v/>
      </c>
      <c r="AE10" s="6">
        <f t="shared" si="2"/>
        <v>4184.670000000001</v>
      </c>
      <c r="AF10" s="41">
        <f t="shared" si="2"/>
        <v>4399.8</v>
      </c>
      <c r="AG10" s="41">
        <f t="shared" si="2"/>
        <v>4164</v>
      </c>
      <c r="AH10" s="41">
        <f t="shared" si="2"/>
        <v>4130.3999999999996</v>
      </c>
      <c r="AI10" s="41">
        <f t="shared" si="2"/>
        <v>4036.8</v>
      </c>
      <c r="AJ10" s="41">
        <f t="shared" si="2"/>
        <v>4220.3999999999996</v>
      </c>
      <c r="AK10" s="41">
        <f t="shared" si="2"/>
        <v>4156.6000000000004</v>
      </c>
      <c r="AL10" s="41" t="str">
        <f t="shared" si="2"/>
        <v/>
      </c>
      <c r="AM10" s="41" t="str">
        <f t="shared" si="2"/>
        <v/>
      </c>
      <c r="AN10" s="41">
        <f t="shared" si="2"/>
        <v>28.965301103560158</v>
      </c>
      <c r="AO10" s="41">
        <f t="shared" si="2"/>
        <v>1413.5245901639344</v>
      </c>
      <c r="AP10" s="110">
        <f t="shared" si="2"/>
        <v>3.9624974666723691</v>
      </c>
      <c r="AQ10" s="111">
        <f t="shared" si="2"/>
        <v>2.7952414045324763</v>
      </c>
      <c r="AR10" s="112">
        <f t="shared" si="2"/>
        <v>70.427395344238079</v>
      </c>
      <c r="AS10" s="112">
        <f t="shared" si="2"/>
        <v>29.572604655761932</v>
      </c>
      <c r="AT10" s="113">
        <f t="shared" si="2"/>
        <v>1708.1420765027322</v>
      </c>
      <c r="AU10" s="114">
        <f t="shared" si="2"/>
        <v>2.4873214285714278</v>
      </c>
      <c r="AV10" s="115">
        <f t="shared" si="2"/>
        <v>1.3575471698113206</v>
      </c>
      <c r="AW10" s="112">
        <f t="shared" si="2"/>
        <v>52.976580832740936</v>
      </c>
      <c r="AX10" s="112">
        <f t="shared" si="2"/>
        <v>47.02341916725905</v>
      </c>
      <c r="AY10" s="61">
        <f t="shared" si="2"/>
        <v>48.082117988516124</v>
      </c>
      <c r="AZ10" s="97">
        <f t="shared" si="2"/>
        <v>77.400792349726743</v>
      </c>
      <c r="BA10" s="68">
        <f t="shared" si="2"/>
        <v>65.92</v>
      </c>
      <c r="BB10" s="68">
        <f t="shared" si="2"/>
        <v>31.820000000000004</v>
      </c>
      <c r="BC10" s="68">
        <f t="shared" si="2"/>
        <v>1.3750000000000001E-4</v>
      </c>
      <c r="BD10" s="68" t="str">
        <f t="shared" si="2"/>
        <v/>
      </c>
      <c r="BE10" s="15" t="str">
        <f>IFERROR(SUBTOTAL(1,BE17:BE426),"")</f>
        <v/>
      </c>
      <c r="BF10" s="6">
        <f t="shared" si="2"/>
        <v>15587.560109289618</v>
      </c>
      <c r="BG10" s="41">
        <f t="shared" si="2"/>
        <v>8140.601092896175</v>
      </c>
      <c r="BH10" s="42">
        <f t="shared" si="2"/>
        <v>0</v>
      </c>
      <c r="BI10" s="42" t="str">
        <f t="shared" si="2"/>
        <v/>
      </c>
      <c r="BJ10" s="42">
        <f t="shared" si="2"/>
        <v>6999.2213114754095</v>
      </c>
      <c r="BK10" s="42" t="str">
        <f t="shared" si="2"/>
        <v/>
      </c>
      <c r="BL10" s="42" t="str">
        <f t="shared" si="2"/>
        <v/>
      </c>
      <c r="BM10" s="15">
        <f t="shared" si="2"/>
        <v>2731.2</v>
      </c>
    </row>
    <row r="11" spans="1:65" ht="17.25" thickBot="1">
      <c r="A11" s="189" t="s">
        <v>64</v>
      </c>
      <c r="B11" s="190"/>
      <c r="C11" s="52">
        <f>SUBTOTAL(9,C17:C426)</f>
        <v>156240727</v>
      </c>
      <c r="D11" s="62"/>
      <c r="E11" s="30"/>
      <c r="F11" s="30"/>
      <c r="G11" s="30"/>
      <c r="H11" s="30"/>
      <c r="I11" s="30"/>
      <c r="J11" s="30"/>
      <c r="K11" s="30"/>
      <c r="L11" s="30"/>
      <c r="M11" s="73"/>
      <c r="N11" s="84"/>
      <c r="O11" s="84"/>
      <c r="P11" s="84"/>
      <c r="Q11" s="84"/>
      <c r="R11" s="84"/>
      <c r="S11" s="84"/>
      <c r="T11" s="84"/>
      <c r="U11" s="84"/>
      <c r="V11" s="93"/>
      <c r="W11" s="94"/>
      <c r="X11" s="94"/>
      <c r="Y11" s="94"/>
      <c r="Z11" s="94"/>
      <c r="AA11" s="94"/>
      <c r="AB11" s="94"/>
      <c r="AC11" s="94"/>
      <c r="AD11" s="94"/>
      <c r="AE11" s="93"/>
      <c r="AF11" s="94"/>
      <c r="AG11" s="94"/>
      <c r="AH11" s="94"/>
      <c r="AI11" s="94"/>
      <c r="AJ11" s="94"/>
      <c r="AK11" s="94"/>
      <c r="AL11" s="94"/>
      <c r="AM11" s="94"/>
      <c r="AN11" s="94"/>
      <c r="AO11" s="43">
        <f>SUBTOTAL(9,AO17:AO426)</f>
        <v>517350</v>
      </c>
      <c r="AP11" s="116"/>
      <c r="AQ11" s="117"/>
      <c r="AR11" s="118"/>
      <c r="AS11" s="118"/>
      <c r="AT11" s="119">
        <f>SUBTOTAL(9,AT17:AT426)</f>
        <v>625180</v>
      </c>
      <c r="AU11" s="120"/>
      <c r="AV11" s="121"/>
      <c r="AW11" s="118"/>
      <c r="AX11" s="118"/>
      <c r="AY11" s="62"/>
      <c r="AZ11" s="98"/>
      <c r="BA11" s="69"/>
      <c r="BB11" s="69"/>
      <c r="BC11" s="69"/>
      <c r="BD11" s="69"/>
      <c r="BE11" s="16">
        <f>SUBTOTAL(9,BE17:BE426)</f>
        <v>0</v>
      </c>
      <c r="BF11" s="7">
        <f>SUBTOTAL(9,BF17:BF426)</f>
        <v>5705047</v>
      </c>
      <c r="BG11" s="43">
        <f>SUBTOTAL(9,BG17:BG426)</f>
        <v>2979460</v>
      </c>
      <c r="BH11" s="44">
        <f>SUBTOTAL(9,BH17:BH426)</f>
        <v>0</v>
      </c>
      <c r="BI11" s="44">
        <f>SUBTOTAL(9,BI17:BI426)</f>
        <v>0</v>
      </c>
      <c r="BJ11" s="44">
        <f t="shared" ref="BJ11:BK11" si="3">SUBTOTAL(9,BJ17:BJ425)</f>
        <v>2556060</v>
      </c>
      <c r="BK11" s="44">
        <f t="shared" si="3"/>
        <v>0</v>
      </c>
      <c r="BL11" s="44">
        <f>SUBTOTAL(9,BL17:BL426)</f>
        <v>0</v>
      </c>
      <c r="BM11" s="16">
        <f>SUBTOTAL(9,BM17:BM426)</f>
        <v>163872</v>
      </c>
    </row>
    <row r="12" spans="1:65" ht="17.25" thickBot="1">
      <c r="A12" s="189" t="s">
        <v>63</v>
      </c>
      <c r="B12" s="190"/>
      <c r="C12" s="52">
        <f>IFERROR(SUBTOTAL(9,C17:C426)/COUNTA(C17:C47,C52:C80,C85:C115,C120:C149,C154:C184,C189:C218,C223:C253,C258:C288,C293:C322,C327:C357,C362:C391,C396:C426),"")</f>
        <v>426887.23224043718</v>
      </c>
      <c r="D12" s="62"/>
      <c r="E12" s="30"/>
      <c r="F12" s="30"/>
      <c r="G12" s="30"/>
      <c r="H12" s="30"/>
      <c r="I12" s="30"/>
      <c r="J12" s="30"/>
      <c r="K12" s="30"/>
      <c r="L12" s="30"/>
      <c r="M12" s="73"/>
      <c r="N12" s="84"/>
      <c r="O12" s="84"/>
      <c r="P12" s="84"/>
      <c r="Q12" s="84"/>
      <c r="R12" s="84"/>
      <c r="S12" s="84"/>
      <c r="T12" s="84"/>
      <c r="U12" s="84"/>
      <c r="V12" s="93"/>
      <c r="W12" s="94"/>
      <c r="X12" s="94"/>
      <c r="Y12" s="94"/>
      <c r="Z12" s="94"/>
      <c r="AA12" s="94"/>
      <c r="AB12" s="94"/>
      <c r="AC12" s="94"/>
      <c r="AD12" s="94"/>
      <c r="AE12" s="93"/>
      <c r="AF12" s="94"/>
      <c r="AG12" s="94"/>
      <c r="AH12" s="94"/>
      <c r="AI12" s="94"/>
      <c r="AJ12" s="94"/>
      <c r="AK12" s="94"/>
      <c r="AL12" s="94"/>
      <c r="AM12" s="94"/>
      <c r="AN12" s="94"/>
      <c r="AO12" s="43">
        <f>IFERROR(SUBTOTAL(9,AO17:AO426)/COUNTA(AO17:AO47,AO52:AO80,AO85:AO115,AO120:AO149,AO154:AO184,AO189:AO218,AO223:AO253,AO258:AO288,AO293:AO322,AO327:AO357,AO362:AO391,AO396:AO426),"")</f>
        <v>1413.5245901639344</v>
      </c>
      <c r="AP12" s="116"/>
      <c r="AQ12" s="117"/>
      <c r="AR12" s="118"/>
      <c r="AS12" s="118"/>
      <c r="AT12" s="119">
        <f>IFERROR(SUBTOTAL(9,AT17:AT426)/COUNTA(AT17:AT47,AT52:AT80,AT85:AT115,AT120:AT149,AT154:AT184,AT189:AT218,AT223:AT253,AT258:AT288,AT293:AT322,AT327:AT357,AT362:AT391,AT396:AT426),"")</f>
        <v>1708.1420765027322</v>
      </c>
      <c r="AU12" s="120"/>
      <c r="AV12" s="121"/>
      <c r="AW12" s="118"/>
      <c r="AX12" s="118"/>
      <c r="AY12" s="62"/>
      <c r="AZ12" s="98"/>
      <c r="BA12" s="69"/>
      <c r="BB12" s="69"/>
      <c r="BC12" s="69"/>
      <c r="BD12" s="69"/>
      <c r="BE12" s="16" t="str">
        <f>IFERROR(SUBTOTAL(9,BE17:BE426)/COUNTA(BE17:BE47,BE52:BE80,BE85:BE115,BE120:BE149,BE154:BE184,BE189:BE218,BE223:BE253,BE258:BE288,BE293:BE322,BE327:BE357,BE362:BE391,BE396:BE426),"")</f>
        <v/>
      </c>
      <c r="BF12" s="79">
        <f>SUBTOTAL(9,BF17:BF426)/COUNTA(BF17:BF47,BF52:BF80,BF85:BF115,BF120:BF149,BF154:BF184,BF189:BF218,BF223:BF253,BF258:BF288,BF293:BF322,BF327:BF357,BF362:BF391,BF396:BF426)</f>
        <v>15587.560109289618</v>
      </c>
      <c r="BG12" s="78">
        <f>IFERROR(SUBTOTAL(9,BG17:BG426)/COUNTA(BG17:BG47,BG52:BG80,BG85:BG115,BG120:BG149,BG154:BG184,BG189:BG218,BG223:BG253,BG258:BG288,BG293:BG322,BG327:BG357,BG362:BG391,BG396:BG426),"")</f>
        <v>8140.601092896175</v>
      </c>
      <c r="BH12" s="37">
        <f t="shared" ref="BH12:BM12" si="4">IFERROR(SUBTOTAL(9,BH17:BH426)/COUNTA(BH17:BH47,BH52:BH80,BH85:BH115,BH120:BH149,BH154:BH184,BH189:BH218,BH223:BH253,BH258:BH288,BH293:BH322,BH327:BH357,BH362:BH391,BH396:BH426),"")</f>
        <v>0</v>
      </c>
      <c r="BI12" s="37" t="str">
        <f t="shared" si="4"/>
        <v/>
      </c>
      <c r="BJ12" s="37">
        <f t="shared" si="4"/>
        <v>6999.2213114754095</v>
      </c>
      <c r="BK12" s="37" t="str">
        <f t="shared" si="4"/>
        <v/>
      </c>
      <c r="BL12" s="37" t="str">
        <f t="shared" si="4"/>
        <v/>
      </c>
      <c r="BM12" s="38">
        <f t="shared" si="4"/>
        <v>2731.2</v>
      </c>
    </row>
    <row r="13" spans="1:65" s="57" customFormat="1">
      <c r="A13" s="56"/>
      <c r="B13" s="56"/>
      <c r="D13" s="55"/>
      <c r="M13" s="85"/>
      <c r="N13" s="54"/>
      <c r="O13" s="54"/>
      <c r="P13" s="54"/>
      <c r="Q13" s="54"/>
      <c r="R13" s="54"/>
      <c r="S13" s="54"/>
      <c r="T13" s="54"/>
      <c r="U13" s="54"/>
      <c r="V13" s="95"/>
      <c r="W13" s="17"/>
      <c r="X13" s="17"/>
      <c r="Y13" s="17"/>
      <c r="Z13" s="17"/>
      <c r="AA13" s="17"/>
      <c r="AB13" s="17"/>
      <c r="AC13" s="17"/>
      <c r="AD13" s="17"/>
      <c r="AE13" s="95"/>
      <c r="AF13" s="17"/>
      <c r="AG13" s="17"/>
      <c r="AH13" s="17"/>
      <c r="AI13" s="17"/>
      <c r="AJ13" s="17"/>
      <c r="AK13" s="17"/>
      <c r="AL13" s="17"/>
      <c r="AM13" s="17"/>
      <c r="AN13" s="95"/>
      <c r="AO13" s="55"/>
      <c r="AP13" s="122"/>
      <c r="AQ13" s="122"/>
      <c r="AR13" s="122"/>
      <c r="AS13" s="122"/>
      <c r="AT13" s="123"/>
      <c r="AU13" s="123"/>
      <c r="AV13" s="123"/>
      <c r="AW13" s="122"/>
      <c r="AX13" s="122"/>
      <c r="AZ13" s="54"/>
      <c r="BA13" s="54"/>
      <c r="BB13" s="54"/>
      <c r="BC13" s="54"/>
      <c r="BD13" s="54"/>
      <c r="BE13" s="55"/>
      <c r="BG13" s="17"/>
      <c r="BH13" s="17"/>
      <c r="BI13" s="17"/>
      <c r="BJ13" s="17"/>
      <c r="BK13" s="17"/>
      <c r="BL13" s="17"/>
      <c r="BM13" s="17"/>
    </row>
    <row r="14" spans="1:65" s="57" customFormat="1" ht="17.25" thickBot="1">
      <c r="A14" s="56"/>
      <c r="B14" s="56"/>
      <c r="M14" s="54"/>
      <c r="N14" s="54"/>
      <c r="O14" s="54"/>
      <c r="P14" s="54"/>
      <c r="Q14" s="54"/>
      <c r="R14" s="54"/>
      <c r="S14" s="54"/>
      <c r="T14" s="54"/>
      <c r="U14" s="54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P14" s="122"/>
      <c r="AQ14" s="122"/>
      <c r="AR14" s="122"/>
      <c r="AS14" s="122"/>
      <c r="AT14" s="123"/>
      <c r="AU14" s="123"/>
      <c r="AV14" s="123"/>
      <c r="AW14" s="122"/>
      <c r="AX14" s="122"/>
      <c r="AZ14" s="54"/>
      <c r="BA14" s="54"/>
      <c r="BB14" s="54"/>
      <c r="BC14" s="54"/>
      <c r="BD14" s="54"/>
      <c r="BG14" s="17"/>
      <c r="BH14" s="17"/>
      <c r="BI14" s="17"/>
      <c r="BJ14" s="17"/>
      <c r="BK14" s="17"/>
      <c r="BL14" s="17"/>
      <c r="BM14" s="17"/>
    </row>
    <row r="15" spans="1:65" s="35" customFormat="1" ht="17.25" customHeight="1" thickBot="1">
      <c r="A15" s="191" t="s">
        <v>0</v>
      </c>
      <c r="B15" s="193" t="s">
        <v>88</v>
      </c>
      <c r="C15" s="163" t="s">
        <v>2</v>
      </c>
      <c r="D15" s="183" t="s">
        <v>68</v>
      </c>
      <c r="E15" s="184"/>
      <c r="F15" s="184"/>
      <c r="G15" s="184"/>
      <c r="H15" s="184"/>
      <c r="I15" s="184"/>
      <c r="J15" s="184"/>
      <c r="K15" s="184"/>
      <c r="L15" s="184"/>
      <c r="M15" s="185" t="s">
        <v>77</v>
      </c>
      <c r="N15" s="186"/>
      <c r="O15" s="186"/>
      <c r="P15" s="186"/>
      <c r="Q15" s="186"/>
      <c r="R15" s="186"/>
      <c r="S15" s="186"/>
      <c r="T15" s="186"/>
      <c r="U15" s="186"/>
      <c r="V15" s="167" t="s">
        <v>80</v>
      </c>
      <c r="W15" s="163"/>
      <c r="X15" s="163"/>
      <c r="Y15" s="163"/>
      <c r="Z15" s="163"/>
      <c r="AA15" s="163"/>
      <c r="AB15" s="163"/>
      <c r="AC15" s="163"/>
      <c r="AD15" s="163"/>
      <c r="AE15" s="153" t="s">
        <v>82</v>
      </c>
      <c r="AF15" s="163"/>
      <c r="AG15" s="163"/>
      <c r="AH15" s="163"/>
      <c r="AI15" s="163"/>
      <c r="AJ15" s="163"/>
      <c r="AK15" s="163"/>
      <c r="AL15" s="163"/>
      <c r="AM15" s="163"/>
      <c r="AN15" s="153" t="s">
        <v>67</v>
      </c>
      <c r="AO15" s="167" t="s">
        <v>1</v>
      </c>
      <c r="AP15" s="171" t="s">
        <v>93</v>
      </c>
      <c r="AQ15" s="173" t="s">
        <v>94</v>
      </c>
      <c r="AR15" s="175" t="s">
        <v>95</v>
      </c>
      <c r="AS15" s="175" t="s">
        <v>91</v>
      </c>
      <c r="AT15" s="169" t="s">
        <v>66</v>
      </c>
      <c r="AU15" s="171" t="s">
        <v>96</v>
      </c>
      <c r="AV15" s="173" t="s">
        <v>97</v>
      </c>
      <c r="AW15" s="175" t="s">
        <v>98</v>
      </c>
      <c r="AX15" s="175" t="s">
        <v>92</v>
      </c>
      <c r="AY15" s="177" t="s">
        <v>89</v>
      </c>
      <c r="AZ15" s="159" t="s">
        <v>87</v>
      </c>
      <c r="BA15" s="161" t="s">
        <v>105</v>
      </c>
      <c r="BB15" s="162"/>
      <c r="BC15" s="162"/>
      <c r="BD15" s="162"/>
      <c r="BE15" s="163" t="s">
        <v>102</v>
      </c>
      <c r="BF15" s="165" t="s">
        <v>3</v>
      </c>
      <c r="BG15" s="167" t="s">
        <v>4</v>
      </c>
      <c r="BH15" s="153" t="s">
        <v>7</v>
      </c>
      <c r="BI15" s="153" t="s">
        <v>8</v>
      </c>
      <c r="BJ15" s="153" t="s">
        <v>6</v>
      </c>
      <c r="BK15" s="153" t="s">
        <v>5</v>
      </c>
      <c r="BL15" s="153" t="s">
        <v>9</v>
      </c>
      <c r="BM15" s="155" t="s">
        <v>10</v>
      </c>
    </row>
    <row r="16" spans="1:65" s="1" customFormat="1" ht="35.25" thickBot="1">
      <c r="A16" s="192"/>
      <c r="B16" s="194"/>
      <c r="C16" s="164"/>
      <c r="D16" s="75" t="s">
        <v>78</v>
      </c>
      <c r="E16" s="59" t="s">
        <v>69</v>
      </c>
      <c r="F16" s="58" t="s">
        <v>70</v>
      </c>
      <c r="G16" s="58" t="s">
        <v>71</v>
      </c>
      <c r="H16" s="58" t="s">
        <v>72</v>
      </c>
      <c r="I16" s="58" t="s">
        <v>73</v>
      </c>
      <c r="J16" s="58" t="s">
        <v>74</v>
      </c>
      <c r="K16" s="58" t="s">
        <v>75</v>
      </c>
      <c r="L16" s="58" t="s">
        <v>76</v>
      </c>
      <c r="M16" s="63" t="s">
        <v>79</v>
      </c>
      <c r="N16" s="80" t="s">
        <v>69</v>
      </c>
      <c r="O16" s="81" t="s">
        <v>70</v>
      </c>
      <c r="P16" s="81" t="s">
        <v>71</v>
      </c>
      <c r="Q16" s="81" t="s">
        <v>72</v>
      </c>
      <c r="R16" s="81" t="s">
        <v>73</v>
      </c>
      <c r="S16" s="81" t="s">
        <v>74</v>
      </c>
      <c r="T16" s="81" t="s">
        <v>75</v>
      </c>
      <c r="U16" s="89" t="s">
        <v>76</v>
      </c>
      <c r="V16" s="90" t="s">
        <v>81</v>
      </c>
      <c r="W16" s="91" t="s">
        <v>69</v>
      </c>
      <c r="X16" s="92" t="s">
        <v>70</v>
      </c>
      <c r="Y16" s="92" t="s">
        <v>71</v>
      </c>
      <c r="Z16" s="92" t="s">
        <v>72</v>
      </c>
      <c r="AA16" s="92" t="s">
        <v>73</v>
      </c>
      <c r="AB16" s="92" t="s">
        <v>74</v>
      </c>
      <c r="AC16" s="92" t="s">
        <v>75</v>
      </c>
      <c r="AD16" s="92" t="s">
        <v>76</v>
      </c>
      <c r="AE16" s="90" t="s">
        <v>83</v>
      </c>
      <c r="AF16" s="91" t="s">
        <v>69</v>
      </c>
      <c r="AG16" s="92" t="s">
        <v>70</v>
      </c>
      <c r="AH16" s="92" t="s">
        <v>71</v>
      </c>
      <c r="AI16" s="92" t="s">
        <v>72</v>
      </c>
      <c r="AJ16" s="92" t="s">
        <v>73</v>
      </c>
      <c r="AK16" s="92" t="s">
        <v>74</v>
      </c>
      <c r="AL16" s="92" t="s">
        <v>75</v>
      </c>
      <c r="AM16" s="92" t="s">
        <v>76</v>
      </c>
      <c r="AN16" s="154"/>
      <c r="AO16" s="168"/>
      <c r="AP16" s="172"/>
      <c r="AQ16" s="174"/>
      <c r="AR16" s="176"/>
      <c r="AS16" s="176"/>
      <c r="AT16" s="170"/>
      <c r="AU16" s="172"/>
      <c r="AV16" s="174"/>
      <c r="AW16" s="176"/>
      <c r="AX16" s="176"/>
      <c r="AY16" s="178"/>
      <c r="AZ16" s="160"/>
      <c r="BA16" s="65" t="s">
        <v>84</v>
      </c>
      <c r="BB16" s="65" t="s">
        <v>85</v>
      </c>
      <c r="BC16" s="65" t="s">
        <v>86</v>
      </c>
      <c r="BD16" s="66" t="s">
        <v>90</v>
      </c>
      <c r="BE16" s="164"/>
      <c r="BF16" s="166"/>
      <c r="BG16" s="168"/>
      <c r="BH16" s="154"/>
      <c r="BI16" s="154"/>
      <c r="BJ16" s="154"/>
      <c r="BK16" s="154"/>
      <c r="BL16" s="154"/>
      <c r="BM16" s="156"/>
    </row>
    <row r="17" spans="1:65" outlineLevel="5">
      <c r="A17" s="21">
        <f>MONTH(B17)</f>
        <v>1</v>
      </c>
      <c r="B17" s="8">
        <v>45292</v>
      </c>
      <c r="C17" s="146">
        <v>327581</v>
      </c>
      <c r="D17" s="64">
        <f>IFERROR(ROUND(AVERAGE(E17:L17),1),"")</f>
        <v>33</v>
      </c>
      <c r="E17" s="11">
        <v>34</v>
      </c>
      <c r="F17" s="11">
        <v>33</v>
      </c>
      <c r="G17" s="11">
        <v>35</v>
      </c>
      <c r="H17" s="11">
        <v>32</v>
      </c>
      <c r="I17" s="11">
        <v>33</v>
      </c>
      <c r="J17" s="11">
        <v>32</v>
      </c>
      <c r="K17" s="11">
        <v>34</v>
      </c>
      <c r="L17" s="11">
        <v>31</v>
      </c>
      <c r="M17" s="74" t="str">
        <f>IFERROR(ROUND(AVERAGE(N17:U17),1),"")</f>
        <v/>
      </c>
      <c r="N17" s="86"/>
      <c r="O17" s="86"/>
      <c r="P17" s="86"/>
      <c r="Q17" s="86"/>
      <c r="R17" s="86"/>
      <c r="S17" s="86"/>
      <c r="T17" s="86"/>
      <c r="U17" s="86"/>
      <c r="V17" s="5" t="str">
        <f>IFERROR(ROUND(AVERAGE(W17:AD17),1),"")</f>
        <v/>
      </c>
      <c r="W17" s="45"/>
      <c r="X17" s="45"/>
      <c r="Y17" s="45"/>
      <c r="Z17" s="45"/>
      <c r="AA17" s="45"/>
      <c r="AB17" s="45"/>
      <c r="AC17" s="45"/>
      <c r="AD17" s="45"/>
      <c r="AE17" s="5" t="str">
        <f>IFERROR(ROUND(AVERAGE(AF17:AM17),1),"")</f>
        <v/>
      </c>
      <c r="AF17" s="45"/>
      <c r="AG17" s="45"/>
      <c r="AH17" s="45"/>
      <c r="AI17" s="45"/>
      <c r="AJ17" s="45"/>
      <c r="AK17" s="45"/>
      <c r="AL17" s="45"/>
      <c r="AM17" s="45"/>
      <c r="AN17" s="45">
        <v>24</v>
      </c>
      <c r="AO17" s="45">
        <v>1570</v>
      </c>
      <c r="AP17" s="124"/>
      <c r="AQ17" s="125"/>
      <c r="AR17" s="126" t="str">
        <f>IFERROR(AQ17/AP17*100,"")</f>
        <v/>
      </c>
      <c r="AS17" s="126" t="str">
        <f>IFERROR(100-AR17,"")</f>
        <v/>
      </c>
      <c r="AT17" s="127">
        <v>1590</v>
      </c>
      <c r="AU17" s="128"/>
      <c r="AV17" s="129"/>
      <c r="AW17" s="126" t="str">
        <f>IFERROR(AV17/AU17*100,"")</f>
        <v/>
      </c>
      <c r="AX17" s="126" t="str">
        <f>IFERROR(100-AW17,"")</f>
        <v/>
      </c>
      <c r="AY17" s="64" t="str">
        <f t="shared" ref="AY17:AY47" si="5">IFERROR((1-((AW17*AS17)/(AX17*AR17)))*100,"")</f>
        <v/>
      </c>
      <c r="AZ17" s="147">
        <v>79.8</v>
      </c>
      <c r="BA17" s="70"/>
      <c r="BB17" s="70"/>
      <c r="BC17" s="70"/>
      <c r="BD17" s="70"/>
      <c r="BE17" s="14"/>
      <c r="BF17" s="5">
        <f>IF(SUM(BG17:BM17)=0,"",SUM(BG17:BM17))</f>
        <v>22143</v>
      </c>
      <c r="BG17" s="45">
        <v>15840</v>
      </c>
      <c r="BH17" s="148">
        <v>0</v>
      </c>
      <c r="BI17" s="148"/>
      <c r="BJ17" s="148">
        <v>2973</v>
      </c>
      <c r="BK17" s="148"/>
      <c r="BL17" s="148"/>
      <c r="BM17" s="14">
        <v>3330</v>
      </c>
    </row>
    <row r="18" spans="1:65" outlineLevel="5">
      <c r="A18" s="22">
        <f t="shared" ref="A18:A90" si="6">MONTH(B18)</f>
        <v>1</v>
      </c>
      <c r="B18" s="9">
        <f>B17+1</f>
        <v>45293</v>
      </c>
      <c r="C18" s="51">
        <v>334844</v>
      </c>
      <c r="D18" s="64">
        <f t="shared" ref="D18:D47" si="7">IFERROR(ROUND(AVERAGE(E18:L18),1),"")</f>
        <v>33</v>
      </c>
      <c r="E18" s="12">
        <v>34</v>
      </c>
      <c r="F18" s="12">
        <v>33</v>
      </c>
      <c r="G18" s="12">
        <v>35</v>
      </c>
      <c r="H18" s="12">
        <v>32</v>
      </c>
      <c r="I18" s="12">
        <v>33</v>
      </c>
      <c r="J18" s="12">
        <v>32</v>
      </c>
      <c r="K18" s="12">
        <v>34</v>
      </c>
      <c r="L18" s="12">
        <v>31</v>
      </c>
      <c r="M18" s="74" t="str">
        <f t="shared" ref="M18:M47" si="8">IFERROR(ROUND(AVERAGE(N18:U18),1),"")</f>
        <v/>
      </c>
      <c r="N18" s="83"/>
      <c r="O18" s="83"/>
      <c r="P18" s="83"/>
      <c r="Q18" s="83"/>
      <c r="R18" s="83"/>
      <c r="S18" s="83"/>
      <c r="T18" s="83"/>
      <c r="U18" s="83"/>
      <c r="V18" s="5" t="str">
        <f t="shared" ref="V18:V47" si="9">IFERROR(ROUND(AVERAGE(W18:AD18),1),"")</f>
        <v/>
      </c>
      <c r="W18" s="41"/>
      <c r="X18" s="41"/>
      <c r="Y18" s="41"/>
      <c r="Z18" s="41"/>
      <c r="AA18" s="41"/>
      <c r="AB18" s="41"/>
      <c r="AC18" s="41"/>
      <c r="AD18" s="41"/>
      <c r="AE18" s="5" t="str">
        <f t="shared" ref="AE18:AE47" si="10">IFERROR(ROUND(AVERAGE(AF18:AM18),1),"")</f>
        <v/>
      </c>
      <c r="AF18" s="41"/>
      <c r="AG18" s="41"/>
      <c r="AH18" s="41"/>
      <c r="AI18" s="41"/>
      <c r="AJ18" s="41"/>
      <c r="AK18" s="41"/>
      <c r="AL18" s="41"/>
      <c r="AM18" s="41"/>
      <c r="AN18" s="41">
        <v>24</v>
      </c>
      <c r="AO18" s="41">
        <v>1570</v>
      </c>
      <c r="AP18" s="124"/>
      <c r="AQ18" s="125"/>
      <c r="AR18" s="126" t="str">
        <f>IFERROR(AQ18/AP18*100,"")</f>
        <v/>
      </c>
      <c r="AS18" s="126" t="str">
        <f>IFERROR(100-AR18,"")</f>
        <v/>
      </c>
      <c r="AT18" s="127">
        <v>1580</v>
      </c>
      <c r="AU18" s="128"/>
      <c r="AV18" s="129"/>
      <c r="AW18" s="126" t="str">
        <f>IFERROR(AV18/AU18*100,"")</f>
        <v/>
      </c>
      <c r="AX18" s="126" t="str">
        <f>IFERROR(100-AW18,"")</f>
        <v/>
      </c>
      <c r="AY18" s="64" t="str">
        <f t="shared" si="5"/>
        <v/>
      </c>
      <c r="AZ18" s="97">
        <v>79.55</v>
      </c>
      <c r="BA18" s="68"/>
      <c r="BB18" s="68"/>
      <c r="BC18" s="68"/>
      <c r="BD18" s="68"/>
      <c r="BE18" s="15"/>
      <c r="BF18" s="5">
        <f t="shared" ref="BF18:BF47" si="11">IF(SUM(BG18:BM18)=0,"",SUM(BG18:BM18))</f>
        <v>22254</v>
      </c>
      <c r="BG18" s="41">
        <v>15830</v>
      </c>
      <c r="BH18" s="148">
        <v>0</v>
      </c>
      <c r="BI18" s="42"/>
      <c r="BJ18" s="42">
        <v>3114</v>
      </c>
      <c r="BK18" s="42"/>
      <c r="BL18" s="42"/>
      <c r="BM18" s="15">
        <v>3310</v>
      </c>
    </row>
    <row r="19" spans="1:65" outlineLevel="5">
      <c r="A19" s="22">
        <f t="shared" si="6"/>
        <v>1</v>
      </c>
      <c r="B19" s="9">
        <f t="shared" ref="B19:B80" si="12">B18+1</f>
        <v>45294</v>
      </c>
      <c r="C19" s="51">
        <v>349807</v>
      </c>
      <c r="D19" s="64">
        <f t="shared" si="7"/>
        <v>33.299999999999997</v>
      </c>
      <c r="E19" s="12">
        <v>35</v>
      </c>
      <c r="F19" s="12">
        <v>33</v>
      </c>
      <c r="G19" s="12">
        <v>35</v>
      </c>
      <c r="H19" s="12">
        <v>32</v>
      </c>
      <c r="I19" s="12">
        <v>34</v>
      </c>
      <c r="J19" s="12">
        <v>32</v>
      </c>
      <c r="K19" s="12">
        <v>34</v>
      </c>
      <c r="L19" s="12">
        <v>31</v>
      </c>
      <c r="M19" s="74" t="str">
        <f t="shared" si="8"/>
        <v/>
      </c>
      <c r="N19" s="83"/>
      <c r="O19" s="83"/>
      <c r="P19" s="83"/>
      <c r="Q19" s="83"/>
      <c r="R19" s="83"/>
      <c r="S19" s="83"/>
      <c r="T19" s="83"/>
      <c r="U19" s="83"/>
      <c r="V19" s="5">
        <f t="shared" si="9"/>
        <v>333.9</v>
      </c>
      <c r="W19" s="41">
        <v>185.4</v>
      </c>
      <c r="X19" s="41">
        <v>342.1</v>
      </c>
      <c r="Y19" s="41">
        <v>269.7</v>
      </c>
      <c r="Z19" s="41">
        <v>424</v>
      </c>
      <c r="AA19" s="41">
        <v>380.2</v>
      </c>
      <c r="AB19" s="41">
        <v>401.8</v>
      </c>
      <c r="AC19" s="41"/>
      <c r="AD19" s="41"/>
      <c r="AE19" s="5">
        <f t="shared" si="10"/>
        <v>4590</v>
      </c>
      <c r="AF19" s="41">
        <v>5100</v>
      </c>
      <c r="AG19" s="41">
        <v>4410</v>
      </c>
      <c r="AH19" s="41">
        <v>4330</v>
      </c>
      <c r="AI19" s="41">
        <v>4500</v>
      </c>
      <c r="AJ19" s="41">
        <v>4410</v>
      </c>
      <c r="AK19" s="41">
        <v>4790</v>
      </c>
      <c r="AL19" s="41"/>
      <c r="AM19" s="41"/>
      <c r="AN19" s="41">
        <v>26</v>
      </c>
      <c r="AO19" s="41">
        <v>1420</v>
      </c>
      <c r="AP19" s="124"/>
      <c r="AQ19" s="125"/>
      <c r="AR19" s="126" t="str">
        <f>IFERROR(AQ19/AP19*100,"")</f>
        <v/>
      </c>
      <c r="AS19" s="126" t="str">
        <f>IFERROR(100-AR19,"")</f>
        <v/>
      </c>
      <c r="AT19" s="127">
        <v>1580</v>
      </c>
      <c r="AU19" s="128"/>
      <c r="AV19" s="129"/>
      <c r="AW19" s="126" t="str">
        <f>IFERROR(AV19/AU19*100,"")</f>
        <v/>
      </c>
      <c r="AX19" s="126" t="str">
        <f>IFERROR(100-AW19,"")</f>
        <v/>
      </c>
      <c r="AY19" s="64" t="str">
        <f t="shared" si="5"/>
        <v/>
      </c>
      <c r="AZ19" s="97">
        <v>79.459999999999994</v>
      </c>
      <c r="BA19" s="68"/>
      <c r="BB19" s="68"/>
      <c r="BC19" s="68"/>
      <c r="BD19" s="68"/>
      <c r="BE19" s="15"/>
      <c r="BF19" s="5">
        <f t="shared" si="11"/>
        <v>22698</v>
      </c>
      <c r="BG19" s="41">
        <v>15730</v>
      </c>
      <c r="BH19" s="148">
        <v>0</v>
      </c>
      <c r="BI19" s="42"/>
      <c r="BJ19" s="42">
        <v>3568</v>
      </c>
      <c r="BK19" s="42"/>
      <c r="BL19" s="42"/>
      <c r="BM19" s="15">
        <v>3400</v>
      </c>
    </row>
    <row r="20" spans="1:65" outlineLevel="5">
      <c r="A20" s="22">
        <f t="shared" si="6"/>
        <v>1</v>
      </c>
      <c r="B20" s="9">
        <f t="shared" si="12"/>
        <v>45295</v>
      </c>
      <c r="C20" s="51">
        <v>348154</v>
      </c>
      <c r="D20" s="64">
        <f t="shared" si="7"/>
        <v>33.799999999999997</v>
      </c>
      <c r="E20" s="12">
        <v>36</v>
      </c>
      <c r="F20" s="12">
        <v>33</v>
      </c>
      <c r="G20" s="12">
        <v>35</v>
      </c>
      <c r="H20" s="12">
        <v>33</v>
      </c>
      <c r="I20" s="12">
        <v>35</v>
      </c>
      <c r="J20" s="12">
        <v>32</v>
      </c>
      <c r="K20" s="12">
        <v>34</v>
      </c>
      <c r="L20" s="12">
        <v>32</v>
      </c>
      <c r="M20" s="74" t="str">
        <f t="shared" si="8"/>
        <v/>
      </c>
      <c r="N20" s="83"/>
      <c r="O20" s="83"/>
      <c r="P20" s="83"/>
      <c r="Q20" s="83"/>
      <c r="R20" s="83"/>
      <c r="S20" s="83"/>
      <c r="T20" s="83"/>
      <c r="U20" s="83"/>
      <c r="V20" s="5" t="str">
        <f t="shared" si="9"/>
        <v/>
      </c>
      <c r="W20" s="41"/>
      <c r="X20" s="41"/>
      <c r="Y20" s="41"/>
      <c r="Z20" s="41"/>
      <c r="AA20" s="41"/>
      <c r="AB20" s="41"/>
      <c r="AC20" s="41"/>
      <c r="AD20" s="41"/>
      <c r="AE20" s="5" t="str">
        <f t="shared" si="10"/>
        <v/>
      </c>
      <c r="AF20" s="41"/>
      <c r="AG20" s="41"/>
      <c r="AH20" s="41"/>
      <c r="AI20" s="41"/>
      <c r="AJ20" s="41"/>
      <c r="AK20" s="41"/>
      <c r="AL20" s="41"/>
      <c r="AM20" s="41"/>
      <c r="AN20" s="41">
        <v>25</v>
      </c>
      <c r="AO20" s="41">
        <v>1500</v>
      </c>
      <c r="AP20" s="124"/>
      <c r="AQ20" s="125"/>
      <c r="AR20" s="126" t="str">
        <f>IFERROR(AQ20/AP20*100,"")</f>
        <v/>
      </c>
      <c r="AS20" s="126" t="str">
        <f>IFERROR(100-AR20,"")</f>
        <v/>
      </c>
      <c r="AT20" s="127">
        <v>1580</v>
      </c>
      <c r="AU20" s="128"/>
      <c r="AV20" s="129"/>
      <c r="AW20" s="126" t="str">
        <f>IFERROR(AV20/AU20*100,"")</f>
        <v/>
      </c>
      <c r="AX20" s="126" t="str">
        <f>IFERROR(100-AW20,"")</f>
        <v/>
      </c>
      <c r="AY20" s="64" t="str">
        <f t="shared" si="5"/>
        <v/>
      </c>
      <c r="AZ20" s="97">
        <v>77.27</v>
      </c>
      <c r="BA20" s="68"/>
      <c r="BB20" s="68"/>
      <c r="BC20" s="68"/>
      <c r="BD20" s="68"/>
      <c r="BE20" s="15"/>
      <c r="BF20" s="5">
        <f t="shared" si="11"/>
        <v>21899</v>
      </c>
      <c r="BG20" s="41">
        <v>15840</v>
      </c>
      <c r="BH20" s="148">
        <v>0</v>
      </c>
      <c r="BI20" s="42"/>
      <c r="BJ20" s="42">
        <v>3089</v>
      </c>
      <c r="BK20" s="42"/>
      <c r="BL20" s="42"/>
      <c r="BM20" s="15">
        <v>2970</v>
      </c>
    </row>
    <row r="21" spans="1:65" outlineLevel="5">
      <c r="A21" s="22">
        <f t="shared" si="6"/>
        <v>1</v>
      </c>
      <c r="B21" s="9">
        <f t="shared" si="12"/>
        <v>45296</v>
      </c>
      <c r="C21" s="51">
        <v>349279</v>
      </c>
      <c r="D21" s="64">
        <f t="shared" si="7"/>
        <v>34.299999999999997</v>
      </c>
      <c r="E21" s="12">
        <v>37</v>
      </c>
      <c r="F21" s="12">
        <v>33</v>
      </c>
      <c r="G21" s="12">
        <v>36</v>
      </c>
      <c r="H21" s="12">
        <v>33</v>
      </c>
      <c r="I21" s="12">
        <v>36</v>
      </c>
      <c r="J21" s="12">
        <v>32</v>
      </c>
      <c r="K21" s="12">
        <v>35</v>
      </c>
      <c r="L21" s="12">
        <v>32</v>
      </c>
      <c r="M21" s="74">
        <f t="shared" si="8"/>
        <v>7</v>
      </c>
      <c r="N21" s="83">
        <v>6.86</v>
      </c>
      <c r="O21" s="83">
        <v>6.97</v>
      </c>
      <c r="P21" s="83">
        <v>7.07</v>
      </c>
      <c r="Q21" s="83">
        <v>7.11</v>
      </c>
      <c r="R21" s="83">
        <v>7.12</v>
      </c>
      <c r="S21" s="83">
        <v>7.13</v>
      </c>
      <c r="T21" s="83"/>
      <c r="U21" s="83"/>
      <c r="V21" s="5" t="str">
        <f t="shared" si="9"/>
        <v/>
      </c>
      <c r="W21" s="41"/>
      <c r="X21" s="41"/>
      <c r="Y21" s="41"/>
      <c r="Z21" s="41"/>
      <c r="AA21" s="41"/>
      <c r="AB21" s="41"/>
      <c r="AC21" s="41"/>
      <c r="AD21" s="41"/>
      <c r="AE21" s="5" t="str">
        <f t="shared" si="10"/>
        <v/>
      </c>
      <c r="AF21" s="41"/>
      <c r="AG21" s="41"/>
      <c r="AH21" s="41"/>
      <c r="AI21" s="41"/>
      <c r="AJ21" s="41"/>
      <c r="AK21" s="41"/>
      <c r="AL21" s="41"/>
      <c r="AM21" s="41"/>
      <c r="AN21" s="41">
        <v>24</v>
      </c>
      <c r="AO21" s="41">
        <v>1580</v>
      </c>
      <c r="AP21" s="110">
        <v>3.56</v>
      </c>
      <c r="AQ21" s="111">
        <v>2.77</v>
      </c>
      <c r="AR21" s="126">
        <f t="shared" ref="AR21:AR47" si="13">IFERROR(AQ21/AP21*100,"")</f>
        <v>77.80898876404494</v>
      </c>
      <c r="AS21" s="126">
        <f t="shared" ref="AS21:AS47" si="14">IFERROR(100-AR21,"")</f>
        <v>22.19101123595506</v>
      </c>
      <c r="AT21" s="113">
        <v>1580</v>
      </c>
      <c r="AU21" s="114">
        <v>1.87</v>
      </c>
      <c r="AV21" s="115">
        <v>1.1599999999999999</v>
      </c>
      <c r="AW21" s="126">
        <f t="shared" ref="AW21:AW47" si="15">IFERROR(AV21/AU21*100,"")</f>
        <v>62.032085561497318</v>
      </c>
      <c r="AX21" s="126">
        <f t="shared" ref="AX21:AX47" si="16">IFERROR(100-AW21,"")</f>
        <v>37.967914438502682</v>
      </c>
      <c r="AY21" s="64">
        <f>IFERROR((1-((AW21*AS21)/(AX21*AR21)))*100,"")</f>
        <v>53.404179590176447</v>
      </c>
      <c r="AZ21" s="97">
        <v>77.569999999999993</v>
      </c>
      <c r="BA21" s="68"/>
      <c r="BB21" s="68"/>
      <c r="BC21" s="68"/>
      <c r="BD21" s="68"/>
      <c r="BE21" s="15"/>
      <c r="BF21" s="5">
        <f t="shared" si="11"/>
        <v>22715</v>
      </c>
      <c r="BG21" s="41">
        <v>15860</v>
      </c>
      <c r="BH21" s="148">
        <v>0</v>
      </c>
      <c r="BI21" s="42"/>
      <c r="BJ21" s="42">
        <v>3495</v>
      </c>
      <c r="BK21" s="42"/>
      <c r="BL21" s="42"/>
      <c r="BM21" s="15">
        <v>3360</v>
      </c>
    </row>
    <row r="22" spans="1:65" outlineLevel="5">
      <c r="A22" s="22">
        <f t="shared" si="6"/>
        <v>1</v>
      </c>
      <c r="B22" s="9">
        <f t="shared" si="12"/>
        <v>45297</v>
      </c>
      <c r="C22" s="51">
        <v>335888</v>
      </c>
      <c r="D22" s="64">
        <f t="shared" si="7"/>
        <v>34</v>
      </c>
      <c r="E22" s="12">
        <v>37</v>
      </c>
      <c r="F22" s="12">
        <v>33</v>
      </c>
      <c r="G22" s="12">
        <v>35</v>
      </c>
      <c r="H22" s="12">
        <v>33</v>
      </c>
      <c r="I22" s="12">
        <v>36</v>
      </c>
      <c r="J22" s="12">
        <v>32</v>
      </c>
      <c r="K22" s="12">
        <v>34</v>
      </c>
      <c r="L22" s="12">
        <v>32</v>
      </c>
      <c r="M22" s="74" t="str">
        <f t="shared" si="8"/>
        <v/>
      </c>
      <c r="N22" s="83"/>
      <c r="O22" s="83"/>
      <c r="P22" s="83"/>
      <c r="Q22" s="83"/>
      <c r="R22" s="83"/>
      <c r="S22" s="83"/>
      <c r="T22" s="83"/>
      <c r="U22" s="83"/>
      <c r="V22" s="5" t="str">
        <f t="shared" si="9"/>
        <v/>
      </c>
      <c r="W22" s="41"/>
      <c r="X22" s="41"/>
      <c r="Y22" s="41"/>
      <c r="Z22" s="41"/>
      <c r="AA22" s="41"/>
      <c r="AB22" s="41"/>
      <c r="AC22" s="41"/>
      <c r="AD22" s="41"/>
      <c r="AE22" s="5" t="str">
        <f t="shared" si="10"/>
        <v/>
      </c>
      <c r="AF22" s="41"/>
      <c r="AG22" s="41"/>
      <c r="AH22" s="41"/>
      <c r="AI22" s="41"/>
      <c r="AJ22" s="41"/>
      <c r="AK22" s="41"/>
      <c r="AL22" s="41"/>
      <c r="AM22" s="41"/>
      <c r="AN22" s="41">
        <v>24</v>
      </c>
      <c r="AO22" s="41">
        <v>1580</v>
      </c>
      <c r="AP22" s="110"/>
      <c r="AQ22" s="111"/>
      <c r="AR22" s="126" t="str">
        <f t="shared" si="13"/>
        <v/>
      </c>
      <c r="AS22" s="126" t="str">
        <f t="shared" si="14"/>
        <v/>
      </c>
      <c r="AT22" s="113">
        <v>1580</v>
      </c>
      <c r="AU22" s="114"/>
      <c r="AV22" s="115"/>
      <c r="AW22" s="126" t="str">
        <f t="shared" si="15"/>
        <v/>
      </c>
      <c r="AX22" s="126" t="str">
        <f t="shared" si="16"/>
        <v/>
      </c>
      <c r="AY22" s="64" t="str">
        <f t="shared" si="5"/>
        <v/>
      </c>
      <c r="AZ22" s="97">
        <v>78.47</v>
      </c>
      <c r="BA22" s="68"/>
      <c r="BB22" s="68"/>
      <c r="BC22" s="68"/>
      <c r="BD22" s="68"/>
      <c r="BE22" s="15"/>
      <c r="BF22" s="5">
        <f t="shared" si="11"/>
        <v>23158</v>
      </c>
      <c r="BG22" s="41">
        <v>15130</v>
      </c>
      <c r="BH22" s="148">
        <v>0</v>
      </c>
      <c r="BI22" s="42"/>
      <c r="BJ22" s="42">
        <v>4648</v>
      </c>
      <c r="BK22" s="42"/>
      <c r="BL22" s="42"/>
      <c r="BM22" s="15">
        <v>3380</v>
      </c>
    </row>
    <row r="23" spans="1:65" outlineLevel="5">
      <c r="A23" s="22">
        <f t="shared" si="6"/>
        <v>1</v>
      </c>
      <c r="B23" s="9">
        <f t="shared" si="12"/>
        <v>45298</v>
      </c>
      <c r="C23" s="51">
        <v>319455</v>
      </c>
      <c r="D23" s="64">
        <f t="shared" si="7"/>
        <v>33.799999999999997</v>
      </c>
      <c r="E23" s="12">
        <v>37</v>
      </c>
      <c r="F23" s="12">
        <v>33</v>
      </c>
      <c r="G23" s="12">
        <v>35</v>
      </c>
      <c r="H23" s="12">
        <v>32</v>
      </c>
      <c r="I23" s="12">
        <v>36</v>
      </c>
      <c r="J23" s="12">
        <v>32</v>
      </c>
      <c r="K23" s="12">
        <v>34</v>
      </c>
      <c r="L23" s="12">
        <v>31</v>
      </c>
      <c r="M23" s="74" t="str">
        <f t="shared" si="8"/>
        <v/>
      </c>
      <c r="N23" s="83"/>
      <c r="O23" s="83"/>
      <c r="P23" s="83"/>
      <c r="Q23" s="83"/>
      <c r="R23" s="83"/>
      <c r="S23" s="83"/>
      <c r="T23" s="83"/>
      <c r="U23" s="83"/>
      <c r="V23" s="5" t="str">
        <f t="shared" si="9"/>
        <v/>
      </c>
      <c r="W23" s="41"/>
      <c r="X23" s="41"/>
      <c r="Y23" s="41"/>
      <c r="Z23" s="41"/>
      <c r="AA23" s="41"/>
      <c r="AB23" s="41"/>
      <c r="AC23" s="41"/>
      <c r="AD23" s="41"/>
      <c r="AE23" s="5" t="str">
        <f t="shared" si="10"/>
        <v/>
      </c>
      <c r="AF23" s="41"/>
      <c r="AG23" s="41"/>
      <c r="AH23" s="41"/>
      <c r="AI23" s="41"/>
      <c r="AJ23" s="41"/>
      <c r="AK23" s="41"/>
      <c r="AL23" s="41"/>
      <c r="AM23" s="41"/>
      <c r="AN23" s="41">
        <v>25</v>
      </c>
      <c r="AO23" s="41">
        <v>1480</v>
      </c>
      <c r="AP23" s="110"/>
      <c r="AQ23" s="111"/>
      <c r="AR23" s="126" t="str">
        <f t="shared" si="13"/>
        <v/>
      </c>
      <c r="AS23" s="126" t="str">
        <f t="shared" si="14"/>
        <v/>
      </c>
      <c r="AT23" s="113">
        <v>1610</v>
      </c>
      <c r="AU23" s="114"/>
      <c r="AV23" s="115"/>
      <c r="AW23" s="126" t="str">
        <f t="shared" si="15"/>
        <v/>
      </c>
      <c r="AX23" s="126" t="str">
        <f t="shared" si="16"/>
        <v/>
      </c>
      <c r="AY23" s="64" t="str">
        <f t="shared" si="5"/>
        <v/>
      </c>
      <c r="AZ23" s="97">
        <v>77.27</v>
      </c>
      <c r="BA23" s="68"/>
      <c r="BB23" s="68"/>
      <c r="BC23" s="68"/>
      <c r="BD23" s="68"/>
      <c r="BE23" s="15"/>
      <c r="BF23" s="5">
        <f t="shared" si="11"/>
        <v>16568</v>
      </c>
      <c r="BG23" s="41">
        <v>9210</v>
      </c>
      <c r="BH23" s="148">
        <v>0</v>
      </c>
      <c r="BI23" s="42"/>
      <c r="BJ23" s="42">
        <v>4238</v>
      </c>
      <c r="BK23" s="42"/>
      <c r="BL23" s="42"/>
      <c r="BM23" s="15">
        <v>3120</v>
      </c>
    </row>
    <row r="24" spans="1:65" outlineLevel="5">
      <c r="A24" s="22">
        <f t="shared" si="6"/>
        <v>1</v>
      </c>
      <c r="B24" s="9">
        <f t="shared" si="12"/>
        <v>45299</v>
      </c>
      <c r="C24" s="51">
        <v>345798</v>
      </c>
      <c r="D24" s="64">
        <f t="shared" si="7"/>
        <v>33.799999999999997</v>
      </c>
      <c r="E24" s="12">
        <v>37</v>
      </c>
      <c r="F24" s="12">
        <v>33</v>
      </c>
      <c r="G24" s="12">
        <v>35</v>
      </c>
      <c r="H24" s="12">
        <v>32</v>
      </c>
      <c r="I24" s="12">
        <v>36</v>
      </c>
      <c r="J24" s="12">
        <v>32</v>
      </c>
      <c r="K24" s="12">
        <v>34</v>
      </c>
      <c r="L24" s="12">
        <v>31</v>
      </c>
      <c r="M24" s="74" t="str">
        <f t="shared" si="8"/>
        <v/>
      </c>
      <c r="N24" s="83"/>
      <c r="O24" s="83"/>
      <c r="P24" s="83"/>
      <c r="Q24" s="83"/>
      <c r="R24" s="83"/>
      <c r="S24" s="83"/>
      <c r="T24" s="83"/>
      <c r="U24" s="83"/>
      <c r="V24" s="5" t="str">
        <f t="shared" si="9"/>
        <v/>
      </c>
      <c r="W24" s="41"/>
      <c r="X24" s="41"/>
      <c r="Y24" s="41"/>
      <c r="Z24" s="41"/>
      <c r="AA24" s="41"/>
      <c r="AB24" s="41"/>
      <c r="AC24" s="41"/>
      <c r="AD24" s="41"/>
      <c r="AE24" s="5" t="str">
        <f t="shared" si="10"/>
        <v/>
      </c>
      <c r="AF24" s="41"/>
      <c r="AG24" s="41"/>
      <c r="AH24" s="41"/>
      <c r="AI24" s="41"/>
      <c r="AJ24" s="41"/>
      <c r="AK24" s="41"/>
      <c r="AL24" s="41"/>
      <c r="AM24" s="41"/>
      <c r="AN24" s="41">
        <v>22</v>
      </c>
      <c r="AO24" s="41">
        <v>1680</v>
      </c>
      <c r="AP24" s="110"/>
      <c r="AQ24" s="111"/>
      <c r="AR24" s="126" t="str">
        <f t="shared" si="13"/>
        <v/>
      </c>
      <c r="AS24" s="126" t="str">
        <f t="shared" si="14"/>
        <v/>
      </c>
      <c r="AT24" s="113">
        <v>1750</v>
      </c>
      <c r="AU24" s="114"/>
      <c r="AV24" s="115"/>
      <c r="AW24" s="126" t="str">
        <f t="shared" si="15"/>
        <v/>
      </c>
      <c r="AX24" s="126" t="str">
        <f t="shared" si="16"/>
        <v/>
      </c>
      <c r="AY24" s="64" t="str">
        <f t="shared" si="5"/>
        <v/>
      </c>
      <c r="AZ24" s="97">
        <v>77.38</v>
      </c>
      <c r="BA24" s="68"/>
      <c r="BB24" s="68"/>
      <c r="BC24" s="68"/>
      <c r="BD24" s="68"/>
      <c r="BE24" s="15"/>
      <c r="BF24" s="5">
        <f t="shared" si="11"/>
        <v>17759</v>
      </c>
      <c r="BG24" s="41">
        <v>13940</v>
      </c>
      <c r="BH24" s="148">
        <v>0</v>
      </c>
      <c r="BI24" s="42"/>
      <c r="BJ24" s="42">
        <v>819</v>
      </c>
      <c r="BK24" s="42"/>
      <c r="BL24" s="42"/>
      <c r="BM24" s="15">
        <v>3000</v>
      </c>
    </row>
    <row r="25" spans="1:65" outlineLevel="5">
      <c r="A25" s="22">
        <f t="shared" si="6"/>
        <v>1</v>
      </c>
      <c r="B25" s="9">
        <f t="shared" si="12"/>
        <v>45300</v>
      </c>
      <c r="C25" s="51">
        <v>358655</v>
      </c>
      <c r="D25" s="64">
        <f t="shared" si="7"/>
        <v>33.799999999999997</v>
      </c>
      <c r="E25" s="12">
        <v>37</v>
      </c>
      <c r="F25" s="12">
        <v>33</v>
      </c>
      <c r="G25" s="12">
        <v>35</v>
      </c>
      <c r="H25" s="12">
        <v>32</v>
      </c>
      <c r="I25" s="12">
        <v>36</v>
      </c>
      <c r="J25" s="12">
        <v>32</v>
      </c>
      <c r="K25" s="12">
        <v>34</v>
      </c>
      <c r="L25" s="12">
        <v>31</v>
      </c>
      <c r="M25" s="74" t="str">
        <f t="shared" si="8"/>
        <v/>
      </c>
      <c r="N25" s="83"/>
      <c r="O25" s="83"/>
      <c r="P25" s="83"/>
      <c r="Q25" s="83"/>
      <c r="R25" s="83"/>
      <c r="S25" s="83"/>
      <c r="T25" s="83"/>
      <c r="U25" s="83"/>
      <c r="V25" s="5">
        <f t="shared" si="9"/>
        <v>170.7</v>
      </c>
      <c r="W25" s="41">
        <v>176</v>
      </c>
      <c r="X25" s="41">
        <v>246</v>
      </c>
      <c r="Y25" s="41">
        <v>223</v>
      </c>
      <c r="Z25" s="41">
        <v>93</v>
      </c>
      <c r="AA25" s="41">
        <v>87</v>
      </c>
      <c r="AB25" s="41">
        <v>199</v>
      </c>
      <c r="AC25" s="41"/>
      <c r="AD25" s="41"/>
      <c r="AE25" s="5">
        <f t="shared" si="10"/>
        <v>4876.7</v>
      </c>
      <c r="AF25" s="41">
        <v>4500</v>
      </c>
      <c r="AG25" s="41">
        <v>4790</v>
      </c>
      <c r="AH25" s="41">
        <v>4940</v>
      </c>
      <c r="AI25" s="41">
        <v>5050</v>
      </c>
      <c r="AJ25" s="41">
        <v>4690</v>
      </c>
      <c r="AK25" s="41">
        <v>5290</v>
      </c>
      <c r="AL25" s="41"/>
      <c r="AM25" s="41"/>
      <c r="AN25" s="41">
        <v>21</v>
      </c>
      <c r="AO25" s="41">
        <v>1780</v>
      </c>
      <c r="AP25" s="110"/>
      <c r="AQ25" s="111"/>
      <c r="AR25" s="126" t="str">
        <f t="shared" si="13"/>
        <v/>
      </c>
      <c r="AS25" s="126" t="str">
        <f t="shared" si="14"/>
        <v/>
      </c>
      <c r="AT25" s="113">
        <v>1940</v>
      </c>
      <c r="AU25" s="114"/>
      <c r="AV25" s="115"/>
      <c r="AW25" s="126" t="str">
        <f t="shared" si="15"/>
        <v/>
      </c>
      <c r="AX25" s="126" t="str">
        <f t="shared" si="16"/>
        <v/>
      </c>
      <c r="AY25" s="64" t="str">
        <f t="shared" si="5"/>
        <v/>
      </c>
      <c r="AZ25" s="97">
        <v>77.430000000000007</v>
      </c>
      <c r="BA25" s="68"/>
      <c r="BB25" s="68"/>
      <c r="BC25" s="68"/>
      <c r="BD25" s="68"/>
      <c r="BE25" s="15"/>
      <c r="BF25" s="5">
        <f t="shared" si="11"/>
        <v>23966</v>
      </c>
      <c r="BG25" s="41">
        <v>15830</v>
      </c>
      <c r="BH25" s="148">
        <v>0</v>
      </c>
      <c r="BI25" s="42"/>
      <c r="BJ25" s="42">
        <v>5026</v>
      </c>
      <c r="BK25" s="42"/>
      <c r="BL25" s="42"/>
      <c r="BM25" s="15">
        <v>3110</v>
      </c>
    </row>
    <row r="26" spans="1:65" outlineLevel="5">
      <c r="A26" s="22">
        <f t="shared" si="6"/>
        <v>1</v>
      </c>
      <c r="B26" s="9">
        <f t="shared" si="12"/>
        <v>45301</v>
      </c>
      <c r="C26" s="51">
        <v>388099</v>
      </c>
      <c r="D26" s="64">
        <f t="shared" si="7"/>
        <v>33.799999999999997</v>
      </c>
      <c r="E26" s="12">
        <v>37</v>
      </c>
      <c r="F26" s="12">
        <v>33</v>
      </c>
      <c r="G26" s="12">
        <v>35</v>
      </c>
      <c r="H26" s="12">
        <v>32</v>
      </c>
      <c r="I26" s="12">
        <v>36</v>
      </c>
      <c r="J26" s="12">
        <v>32</v>
      </c>
      <c r="K26" s="12">
        <v>34</v>
      </c>
      <c r="L26" s="12">
        <v>31</v>
      </c>
      <c r="M26" s="74" t="str">
        <f t="shared" si="8"/>
        <v/>
      </c>
      <c r="N26" s="83"/>
      <c r="O26" s="83"/>
      <c r="P26" s="83"/>
      <c r="Q26" s="83"/>
      <c r="R26" s="83"/>
      <c r="S26" s="83"/>
      <c r="T26" s="83"/>
      <c r="U26" s="83"/>
      <c r="V26" s="5" t="str">
        <f t="shared" si="9"/>
        <v/>
      </c>
      <c r="W26" s="41"/>
      <c r="X26" s="41"/>
      <c r="Y26" s="41"/>
      <c r="Z26" s="41"/>
      <c r="AA26" s="41"/>
      <c r="AB26" s="41"/>
      <c r="AC26" s="41"/>
      <c r="AD26" s="41"/>
      <c r="AE26" s="5" t="str">
        <f t="shared" si="10"/>
        <v/>
      </c>
      <c r="AF26" s="41"/>
      <c r="AG26" s="41"/>
      <c r="AH26" s="41"/>
      <c r="AI26" s="41"/>
      <c r="AJ26" s="41"/>
      <c r="AK26" s="41"/>
      <c r="AL26" s="41"/>
      <c r="AM26" s="41"/>
      <c r="AN26" s="41">
        <v>20</v>
      </c>
      <c r="AO26" s="41">
        <v>1890</v>
      </c>
      <c r="AP26" s="110"/>
      <c r="AQ26" s="111"/>
      <c r="AR26" s="126" t="str">
        <f t="shared" si="13"/>
        <v/>
      </c>
      <c r="AS26" s="126" t="str">
        <f t="shared" si="14"/>
        <v/>
      </c>
      <c r="AT26" s="113">
        <v>1970</v>
      </c>
      <c r="AU26" s="114"/>
      <c r="AV26" s="115"/>
      <c r="AW26" s="126" t="str">
        <f t="shared" si="15"/>
        <v/>
      </c>
      <c r="AX26" s="126" t="str">
        <f t="shared" si="16"/>
        <v/>
      </c>
      <c r="AY26" s="64" t="str">
        <f t="shared" si="5"/>
        <v/>
      </c>
      <c r="AZ26" s="97">
        <v>77.83</v>
      </c>
      <c r="BA26" s="68"/>
      <c r="BB26" s="68"/>
      <c r="BC26" s="68"/>
      <c r="BD26" s="68"/>
      <c r="BE26" s="15"/>
      <c r="BF26" s="5">
        <f t="shared" si="11"/>
        <v>21998</v>
      </c>
      <c r="BG26" s="41">
        <v>15840</v>
      </c>
      <c r="BH26" s="148">
        <v>0</v>
      </c>
      <c r="BI26" s="42"/>
      <c r="BJ26" s="42">
        <v>3258</v>
      </c>
      <c r="BK26" s="42"/>
      <c r="BL26" s="42"/>
      <c r="BM26" s="15">
        <v>2900</v>
      </c>
    </row>
    <row r="27" spans="1:65" outlineLevel="5">
      <c r="A27" s="22">
        <f t="shared" si="6"/>
        <v>1</v>
      </c>
      <c r="B27" s="9">
        <f t="shared" si="12"/>
        <v>45302</v>
      </c>
      <c r="C27" s="51">
        <v>350648</v>
      </c>
      <c r="D27" s="64">
        <f t="shared" si="7"/>
        <v>33.799999999999997</v>
      </c>
      <c r="E27" s="12">
        <v>37</v>
      </c>
      <c r="F27" s="12">
        <v>33</v>
      </c>
      <c r="G27" s="12">
        <v>35</v>
      </c>
      <c r="H27" s="12">
        <v>32</v>
      </c>
      <c r="I27" s="12">
        <v>36</v>
      </c>
      <c r="J27" s="12">
        <v>32</v>
      </c>
      <c r="K27" s="12">
        <v>34</v>
      </c>
      <c r="L27" s="12">
        <v>31</v>
      </c>
      <c r="M27" s="74" t="str">
        <f t="shared" si="8"/>
        <v/>
      </c>
      <c r="N27" s="83"/>
      <c r="O27" s="83"/>
      <c r="P27" s="83"/>
      <c r="Q27" s="83"/>
      <c r="R27" s="83"/>
      <c r="S27" s="83"/>
      <c r="T27" s="83"/>
      <c r="U27" s="83"/>
      <c r="V27" s="5" t="str">
        <f t="shared" si="9"/>
        <v/>
      </c>
      <c r="W27" s="41"/>
      <c r="X27" s="41"/>
      <c r="Y27" s="41"/>
      <c r="Z27" s="41"/>
      <c r="AA27" s="41"/>
      <c r="AB27" s="41"/>
      <c r="AC27" s="41"/>
      <c r="AD27" s="41"/>
      <c r="AE27" s="5" t="str">
        <f t="shared" si="10"/>
        <v/>
      </c>
      <c r="AF27" s="41"/>
      <c r="AG27" s="41"/>
      <c r="AH27" s="41"/>
      <c r="AI27" s="41"/>
      <c r="AJ27" s="41"/>
      <c r="AK27" s="41"/>
      <c r="AL27" s="41"/>
      <c r="AM27" s="41"/>
      <c r="AN27" s="41">
        <v>20</v>
      </c>
      <c r="AO27" s="41">
        <v>1860</v>
      </c>
      <c r="AP27" s="110">
        <v>3.51</v>
      </c>
      <c r="AQ27" s="111">
        <v>2.65</v>
      </c>
      <c r="AR27" s="126">
        <f t="shared" si="13"/>
        <v>75.498575498575505</v>
      </c>
      <c r="AS27" s="126">
        <f t="shared" si="14"/>
        <v>24.501424501424495</v>
      </c>
      <c r="AT27" s="113">
        <v>1970</v>
      </c>
      <c r="AU27" s="114">
        <v>1.44</v>
      </c>
      <c r="AV27" s="115">
        <v>0.96</v>
      </c>
      <c r="AW27" s="126">
        <f t="shared" si="15"/>
        <v>66.666666666666657</v>
      </c>
      <c r="AX27" s="126">
        <f t="shared" si="16"/>
        <v>33.333333333333343</v>
      </c>
      <c r="AY27" s="64">
        <f t="shared" si="5"/>
        <v>35.094339622641556</v>
      </c>
      <c r="AZ27" s="97">
        <v>76.23</v>
      </c>
      <c r="BA27" s="68"/>
      <c r="BB27" s="68"/>
      <c r="BC27" s="68"/>
      <c r="BD27" s="68"/>
      <c r="BE27" s="15"/>
      <c r="BF27" s="5">
        <f t="shared" si="11"/>
        <v>22599</v>
      </c>
      <c r="BG27" s="41">
        <v>15860</v>
      </c>
      <c r="BH27" s="148">
        <v>0</v>
      </c>
      <c r="BI27" s="42"/>
      <c r="BJ27" s="42">
        <v>3129</v>
      </c>
      <c r="BK27" s="42"/>
      <c r="BL27" s="42"/>
      <c r="BM27" s="15">
        <v>3610</v>
      </c>
    </row>
    <row r="28" spans="1:65" outlineLevel="5">
      <c r="A28" s="22">
        <f t="shared" si="6"/>
        <v>1</v>
      </c>
      <c r="B28" s="9">
        <f t="shared" si="12"/>
        <v>45303</v>
      </c>
      <c r="C28" s="51">
        <v>345721</v>
      </c>
      <c r="D28" s="64">
        <f t="shared" si="7"/>
        <v>33.799999999999997</v>
      </c>
      <c r="E28" s="12">
        <v>37</v>
      </c>
      <c r="F28" s="12">
        <v>33</v>
      </c>
      <c r="G28" s="12">
        <v>35</v>
      </c>
      <c r="H28" s="12">
        <v>32</v>
      </c>
      <c r="I28" s="12">
        <v>36</v>
      </c>
      <c r="J28" s="12">
        <v>32</v>
      </c>
      <c r="K28" s="12">
        <v>34</v>
      </c>
      <c r="L28" s="12">
        <v>31</v>
      </c>
      <c r="M28" s="74">
        <f t="shared" si="8"/>
        <v>7</v>
      </c>
      <c r="N28" s="83">
        <v>6.79</v>
      </c>
      <c r="O28" s="83">
        <v>6.92</v>
      </c>
      <c r="P28" s="83">
        <v>7.02</v>
      </c>
      <c r="Q28" s="83">
        <v>7.08</v>
      </c>
      <c r="R28" s="83">
        <v>7.11</v>
      </c>
      <c r="S28" s="83">
        <v>7.17</v>
      </c>
      <c r="T28" s="83"/>
      <c r="U28" s="83"/>
      <c r="V28" s="5" t="str">
        <f t="shared" si="9"/>
        <v/>
      </c>
      <c r="W28" s="41"/>
      <c r="X28" s="41"/>
      <c r="Y28" s="41"/>
      <c r="Z28" s="41"/>
      <c r="AA28" s="41"/>
      <c r="AB28" s="41"/>
      <c r="AC28" s="41"/>
      <c r="AD28" s="41"/>
      <c r="AE28" s="5" t="str">
        <f t="shared" si="10"/>
        <v/>
      </c>
      <c r="AF28" s="41"/>
      <c r="AG28" s="41"/>
      <c r="AH28" s="41"/>
      <c r="AI28" s="41"/>
      <c r="AJ28" s="41"/>
      <c r="AK28" s="41"/>
      <c r="AL28" s="41"/>
      <c r="AM28" s="41"/>
      <c r="AN28" s="41">
        <v>22</v>
      </c>
      <c r="AO28" s="41">
        <v>1740</v>
      </c>
      <c r="AP28" s="110"/>
      <c r="AQ28" s="111"/>
      <c r="AR28" s="126" t="str">
        <f t="shared" si="13"/>
        <v/>
      </c>
      <c r="AS28" s="126" t="str">
        <f t="shared" si="14"/>
        <v/>
      </c>
      <c r="AT28" s="113">
        <v>1950</v>
      </c>
      <c r="AU28" s="114"/>
      <c r="AV28" s="115"/>
      <c r="AW28" s="126" t="str">
        <f t="shared" si="15"/>
        <v/>
      </c>
      <c r="AX28" s="126" t="str">
        <f t="shared" si="16"/>
        <v/>
      </c>
      <c r="AY28" s="64" t="str">
        <f t="shared" si="5"/>
        <v/>
      </c>
      <c r="AZ28" s="97">
        <v>77.13</v>
      </c>
      <c r="BA28" s="68"/>
      <c r="BB28" s="68"/>
      <c r="BC28" s="68"/>
      <c r="BD28" s="68"/>
      <c r="BE28" s="15"/>
      <c r="BF28" s="5">
        <f t="shared" si="11"/>
        <v>22062</v>
      </c>
      <c r="BG28" s="41">
        <v>15850</v>
      </c>
      <c r="BH28" s="148">
        <v>0</v>
      </c>
      <c r="BI28" s="42"/>
      <c r="BJ28" s="42">
        <v>3092</v>
      </c>
      <c r="BK28" s="42"/>
      <c r="BL28" s="42"/>
      <c r="BM28" s="15">
        <v>3120</v>
      </c>
    </row>
    <row r="29" spans="1:65" outlineLevel="5">
      <c r="A29" s="22">
        <f t="shared" si="6"/>
        <v>1</v>
      </c>
      <c r="B29" s="9">
        <f t="shared" si="12"/>
        <v>45304</v>
      </c>
      <c r="C29" s="51">
        <v>327665</v>
      </c>
      <c r="D29" s="64">
        <f t="shared" si="7"/>
        <v>34</v>
      </c>
      <c r="E29" s="12">
        <v>37</v>
      </c>
      <c r="F29" s="12">
        <v>33</v>
      </c>
      <c r="G29" s="12">
        <v>35</v>
      </c>
      <c r="H29" s="12">
        <v>33</v>
      </c>
      <c r="I29" s="12">
        <v>36</v>
      </c>
      <c r="J29" s="12">
        <v>32</v>
      </c>
      <c r="K29" s="12">
        <v>34</v>
      </c>
      <c r="L29" s="12">
        <v>32</v>
      </c>
      <c r="M29" s="74" t="str">
        <f t="shared" si="8"/>
        <v/>
      </c>
      <c r="N29" s="83"/>
      <c r="O29" s="83"/>
      <c r="P29" s="83"/>
      <c r="Q29" s="83"/>
      <c r="R29" s="83"/>
      <c r="S29" s="83"/>
      <c r="T29" s="83"/>
      <c r="U29" s="83"/>
      <c r="V29" s="5" t="str">
        <f t="shared" si="9"/>
        <v/>
      </c>
      <c r="W29" s="41"/>
      <c r="X29" s="41"/>
      <c r="Y29" s="41"/>
      <c r="Z29" s="41"/>
      <c r="AA29" s="41"/>
      <c r="AB29" s="41"/>
      <c r="AC29" s="41"/>
      <c r="AD29" s="41"/>
      <c r="AE29" s="5" t="str">
        <f t="shared" si="10"/>
        <v/>
      </c>
      <c r="AF29" s="41"/>
      <c r="AG29" s="41"/>
      <c r="AH29" s="41"/>
      <c r="AI29" s="41"/>
      <c r="AJ29" s="41"/>
      <c r="AK29" s="41"/>
      <c r="AL29" s="41"/>
      <c r="AM29" s="41"/>
      <c r="AN29" s="41">
        <v>20</v>
      </c>
      <c r="AO29" s="41">
        <v>1910</v>
      </c>
      <c r="AP29" s="110"/>
      <c r="AQ29" s="111"/>
      <c r="AR29" s="126" t="str">
        <f t="shared" si="13"/>
        <v/>
      </c>
      <c r="AS29" s="126" t="str">
        <f t="shared" si="14"/>
        <v/>
      </c>
      <c r="AT29" s="113">
        <v>1960</v>
      </c>
      <c r="AU29" s="114"/>
      <c r="AV29" s="115"/>
      <c r="AW29" s="126" t="str">
        <f t="shared" si="15"/>
        <v/>
      </c>
      <c r="AX29" s="126" t="str">
        <f t="shared" si="16"/>
        <v/>
      </c>
      <c r="AY29" s="64" t="str">
        <f t="shared" si="5"/>
        <v/>
      </c>
      <c r="AZ29" s="97">
        <v>75.53</v>
      </c>
      <c r="BA29" s="68"/>
      <c r="BB29" s="68"/>
      <c r="BC29" s="68"/>
      <c r="BD29" s="68"/>
      <c r="BE29" s="15"/>
      <c r="BF29" s="5">
        <f t="shared" si="11"/>
        <v>23113</v>
      </c>
      <c r="BG29" s="41">
        <v>15850</v>
      </c>
      <c r="BH29" s="148">
        <v>0</v>
      </c>
      <c r="BI29" s="42"/>
      <c r="BJ29" s="42">
        <v>4043</v>
      </c>
      <c r="BK29" s="42"/>
      <c r="BL29" s="42"/>
      <c r="BM29" s="15">
        <v>3220</v>
      </c>
    </row>
    <row r="30" spans="1:65" outlineLevel="5">
      <c r="A30" s="22">
        <f t="shared" si="6"/>
        <v>1</v>
      </c>
      <c r="B30" s="9">
        <f t="shared" si="12"/>
        <v>45305</v>
      </c>
      <c r="C30" s="51">
        <v>330793</v>
      </c>
      <c r="D30" s="64">
        <f t="shared" si="7"/>
        <v>33.799999999999997</v>
      </c>
      <c r="E30" s="12">
        <v>37</v>
      </c>
      <c r="F30" s="12">
        <v>33</v>
      </c>
      <c r="G30" s="12">
        <v>34</v>
      </c>
      <c r="H30" s="12">
        <v>33</v>
      </c>
      <c r="I30" s="12">
        <v>36</v>
      </c>
      <c r="J30" s="12">
        <v>32</v>
      </c>
      <c r="K30" s="12">
        <v>33</v>
      </c>
      <c r="L30" s="12">
        <v>32</v>
      </c>
      <c r="M30" s="74" t="str">
        <f t="shared" si="8"/>
        <v/>
      </c>
      <c r="N30" s="83"/>
      <c r="O30" s="83"/>
      <c r="P30" s="83"/>
      <c r="Q30" s="83"/>
      <c r="R30" s="83"/>
      <c r="S30" s="83"/>
      <c r="T30" s="83"/>
      <c r="U30" s="83"/>
      <c r="V30" s="5" t="str">
        <f t="shared" si="9"/>
        <v/>
      </c>
      <c r="W30" s="41"/>
      <c r="X30" s="41"/>
      <c r="Y30" s="41"/>
      <c r="Z30" s="41"/>
      <c r="AA30" s="41"/>
      <c r="AB30" s="41"/>
      <c r="AC30" s="41"/>
      <c r="AD30" s="41"/>
      <c r="AE30" s="5" t="str">
        <f t="shared" si="10"/>
        <v/>
      </c>
      <c r="AF30" s="41"/>
      <c r="AG30" s="41"/>
      <c r="AH30" s="41"/>
      <c r="AI30" s="41"/>
      <c r="AJ30" s="41"/>
      <c r="AK30" s="41"/>
      <c r="AL30" s="41"/>
      <c r="AM30" s="41"/>
      <c r="AN30" s="41">
        <v>21</v>
      </c>
      <c r="AO30" s="41">
        <v>1800</v>
      </c>
      <c r="AP30" s="110"/>
      <c r="AQ30" s="111"/>
      <c r="AR30" s="126" t="str">
        <f t="shared" si="13"/>
        <v/>
      </c>
      <c r="AS30" s="126" t="str">
        <f t="shared" si="14"/>
        <v/>
      </c>
      <c r="AT30" s="113">
        <v>1920</v>
      </c>
      <c r="AU30" s="114"/>
      <c r="AV30" s="115"/>
      <c r="AW30" s="126" t="str">
        <f t="shared" si="15"/>
        <v/>
      </c>
      <c r="AX30" s="126" t="str">
        <f t="shared" si="16"/>
        <v/>
      </c>
      <c r="AY30" s="64" t="str">
        <f t="shared" si="5"/>
        <v/>
      </c>
      <c r="AZ30" s="97">
        <v>78.44</v>
      </c>
      <c r="BA30" s="68"/>
      <c r="BB30" s="68"/>
      <c r="BC30" s="68"/>
      <c r="BD30" s="68"/>
      <c r="BE30" s="15"/>
      <c r="BF30" s="5">
        <f t="shared" si="11"/>
        <v>22451</v>
      </c>
      <c r="BG30" s="41">
        <v>15870</v>
      </c>
      <c r="BH30" s="148">
        <v>0</v>
      </c>
      <c r="BI30" s="42"/>
      <c r="BJ30" s="42">
        <v>3151</v>
      </c>
      <c r="BK30" s="42"/>
      <c r="BL30" s="42"/>
      <c r="BM30" s="15">
        <v>3430</v>
      </c>
    </row>
    <row r="31" spans="1:65" outlineLevel="5">
      <c r="A31" s="22">
        <f t="shared" si="6"/>
        <v>1</v>
      </c>
      <c r="B31" s="9">
        <f t="shared" si="12"/>
        <v>45306</v>
      </c>
      <c r="C31" s="51">
        <v>340620</v>
      </c>
      <c r="D31" s="64">
        <f t="shared" si="7"/>
        <v>33.799999999999997</v>
      </c>
      <c r="E31" s="12">
        <v>37</v>
      </c>
      <c r="F31" s="12">
        <v>33</v>
      </c>
      <c r="G31" s="12">
        <v>34</v>
      </c>
      <c r="H31" s="12">
        <v>33</v>
      </c>
      <c r="I31" s="12">
        <v>36</v>
      </c>
      <c r="J31" s="12">
        <v>32</v>
      </c>
      <c r="K31" s="12">
        <v>33</v>
      </c>
      <c r="L31" s="12">
        <v>32</v>
      </c>
      <c r="M31" s="74" t="str">
        <f t="shared" si="8"/>
        <v/>
      </c>
      <c r="N31" s="83"/>
      <c r="O31" s="83"/>
      <c r="P31" s="83"/>
      <c r="Q31" s="83"/>
      <c r="R31" s="83"/>
      <c r="S31" s="83"/>
      <c r="T31" s="83"/>
      <c r="U31" s="83"/>
      <c r="V31" s="5" t="str">
        <f t="shared" si="9"/>
        <v/>
      </c>
      <c r="W31" s="41"/>
      <c r="X31" s="41"/>
      <c r="Y31" s="41"/>
      <c r="Z31" s="41"/>
      <c r="AA31" s="41"/>
      <c r="AB31" s="41"/>
      <c r="AC31" s="41"/>
      <c r="AD31" s="41"/>
      <c r="AE31" s="5" t="str">
        <f t="shared" si="10"/>
        <v/>
      </c>
      <c r="AF31" s="41"/>
      <c r="AG31" s="41"/>
      <c r="AH31" s="41"/>
      <c r="AI31" s="41"/>
      <c r="AJ31" s="41"/>
      <c r="AK31" s="41"/>
      <c r="AL31" s="41"/>
      <c r="AM31" s="41"/>
      <c r="AN31" s="41">
        <v>21</v>
      </c>
      <c r="AO31" s="41">
        <v>1760</v>
      </c>
      <c r="AP31" s="110"/>
      <c r="AQ31" s="111"/>
      <c r="AR31" s="126" t="str">
        <f t="shared" si="13"/>
        <v/>
      </c>
      <c r="AS31" s="126" t="str">
        <f t="shared" si="14"/>
        <v/>
      </c>
      <c r="AT31" s="113">
        <v>1960</v>
      </c>
      <c r="AU31" s="114"/>
      <c r="AV31" s="115"/>
      <c r="AW31" s="126" t="str">
        <f t="shared" si="15"/>
        <v/>
      </c>
      <c r="AX31" s="126" t="str">
        <f t="shared" si="16"/>
        <v/>
      </c>
      <c r="AY31" s="64" t="str">
        <f t="shared" si="5"/>
        <v/>
      </c>
      <c r="AZ31" s="97">
        <v>77.63</v>
      </c>
      <c r="BA31" s="68"/>
      <c r="BB31" s="68"/>
      <c r="BC31" s="68"/>
      <c r="BD31" s="68"/>
      <c r="BE31" s="15"/>
      <c r="BF31" s="5">
        <f t="shared" si="11"/>
        <v>22187</v>
      </c>
      <c r="BG31" s="41">
        <v>15880</v>
      </c>
      <c r="BH31" s="148">
        <v>0</v>
      </c>
      <c r="BI31" s="42"/>
      <c r="BJ31" s="42">
        <v>3067</v>
      </c>
      <c r="BK31" s="42"/>
      <c r="BL31" s="42"/>
      <c r="BM31" s="15">
        <v>3240</v>
      </c>
    </row>
    <row r="32" spans="1:65" outlineLevel="5">
      <c r="A32" s="22">
        <f t="shared" si="6"/>
        <v>1</v>
      </c>
      <c r="B32" s="9">
        <f t="shared" si="12"/>
        <v>45307</v>
      </c>
      <c r="C32" s="51">
        <v>338008</v>
      </c>
      <c r="D32" s="64">
        <f t="shared" si="7"/>
        <v>33.799999999999997</v>
      </c>
      <c r="E32" s="12">
        <v>37</v>
      </c>
      <c r="F32" s="12">
        <v>33</v>
      </c>
      <c r="G32" s="12">
        <v>34</v>
      </c>
      <c r="H32" s="12">
        <v>33</v>
      </c>
      <c r="I32" s="12">
        <v>36</v>
      </c>
      <c r="J32" s="12">
        <v>32</v>
      </c>
      <c r="K32" s="12">
        <v>33</v>
      </c>
      <c r="L32" s="12">
        <v>32</v>
      </c>
      <c r="M32" s="74" t="str">
        <f t="shared" si="8"/>
        <v/>
      </c>
      <c r="N32" s="83"/>
      <c r="O32" s="83"/>
      <c r="P32" s="83"/>
      <c r="Q32" s="83"/>
      <c r="R32" s="83"/>
      <c r="S32" s="83"/>
      <c r="T32" s="83"/>
      <c r="U32" s="83"/>
      <c r="V32" s="5">
        <f t="shared" si="9"/>
        <v>130.69999999999999</v>
      </c>
      <c r="W32" s="41">
        <v>57.8</v>
      </c>
      <c r="X32" s="41">
        <v>201.3</v>
      </c>
      <c r="Y32" s="41">
        <v>195.3</v>
      </c>
      <c r="Z32" s="41">
        <v>4.5999999999999996</v>
      </c>
      <c r="AA32" s="41">
        <v>146.69999999999999</v>
      </c>
      <c r="AB32" s="41">
        <v>178.3</v>
      </c>
      <c r="AC32" s="41"/>
      <c r="AD32" s="41"/>
      <c r="AE32" s="5">
        <f t="shared" si="10"/>
        <v>4991.7</v>
      </c>
      <c r="AF32" s="41">
        <v>5500</v>
      </c>
      <c r="AG32" s="41">
        <v>5100</v>
      </c>
      <c r="AH32" s="41">
        <v>4850</v>
      </c>
      <c r="AI32" s="41">
        <v>4690</v>
      </c>
      <c r="AJ32" s="41">
        <v>4840</v>
      </c>
      <c r="AK32" s="41">
        <v>4970</v>
      </c>
      <c r="AL32" s="41"/>
      <c r="AM32" s="41"/>
      <c r="AN32" s="41">
        <v>20</v>
      </c>
      <c r="AO32" s="41">
        <v>1840</v>
      </c>
      <c r="AP32" s="110"/>
      <c r="AQ32" s="111"/>
      <c r="AR32" s="126" t="str">
        <f t="shared" si="13"/>
        <v/>
      </c>
      <c r="AS32" s="126" t="str">
        <f t="shared" si="14"/>
        <v/>
      </c>
      <c r="AT32" s="113">
        <v>1930</v>
      </c>
      <c r="AU32" s="114"/>
      <c r="AV32" s="115"/>
      <c r="AW32" s="126" t="str">
        <f t="shared" si="15"/>
        <v/>
      </c>
      <c r="AX32" s="126" t="str">
        <f t="shared" si="16"/>
        <v/>
      </c>
      <c r="AY32" s="64" t="str">
        <f t="shared" si="5"/>
        <v/>
      </c>
      <c r="AZ32" s="97">
        <v>77.48</v>
      </c>
      <c r="BA32" s="68"/>
      <c r="BB32" s="68"/>
      <c r="BC32" s="68"/>
      <c r="BD32" s="68"/>
      <c r="BE32" s="15"/>
      <c r="BF32" s="5">
        <f t="shared" si="11"/>
        <v>23308</v>
      </c>
      <c r="BG32" s="41">
        <v>15880</v>
      </c>
      <c r="BH32" s="148">
        <v>0</v>
      </c>
      <c r="BI32" s="42"/>
      <c r="BJ32" s="42">
        <v>4328</v>
      </c>
      <c r="BK32" s="42"/>
      <c r="BL32" s="42"/>
      <c r="BM32" s="15">
        <v>3100</v>
      </c>
    </row>
    <row r="33" spans="1:65" outlineLevel="5">
      <c r="A33" s="22">
        <f t="shared" si="6"/>
        <v>1</v>
      </c>
      <c r="B33" s="9">
        <f t="shared" si="12"/>
        <v>45308</v>
      </c>
      <c r="C33" s="51">
        <v>335830</v>
      </c>
      <c r="D33" s="64">
        <f t="shared" si="7"/>
        <v>33.799999999999997</v>
      </c>
      <c r="E33" s="12">
        <v>37</v>
      </c>
      <c r="F33" s="12">
        <v>33</v>
      </c>
      <c r="G33" s="12">
        <v>34</v>
      </c>
      <c r="H33" s="12">
        <v>33</v>
      </c>
      <c r="I33" s="12">
        <v>36</v>
      </c>
      <c r="J33" s="12">
        <v>32</v>
      </c>
      <c r="K33" s="12">
        <v>33</v>
      </c>
      <c r="L33" s="12">
        <v>32</v>
      </c>
      <c r="M33" s="74" t="str">
        <f t="shared" si="8"/>
        <v/>
      </c>
      <c r="N33" s="83"/>
      <c r="O33" s="83"/>
      <c r="P33" s="83"/>
      <c r="Q33" s="83"/>
      <c r="R33" s="83"/>
      <c r="S33" s="83"/>
      <c r="T33" s="83"/>
      <c r="U33" s="83"/>
      <c r="V33" s="5" t="str">
        <f t="shared" si="9"/>
        <v/>
      </c>
      <c r="W33" s="41"/>
      <c r="X33" s="41"/>
      <c r="Y33" s="41"/>
      <c r="Z33" s="41"/>
      <c r="AA33" s="41"/>
      <c r="AB33" s="41"/>
      <c r="AC33" s="41"/>
      <c r="AD33" s="41"/>
      <c r="AE33" s="5" t="str">
        <f t="shared" si="10"/>
        <v/>
      </c>
      <c r="AF33" s="41"/>
      <c r="AG33" s="41"/>
      <c r="AH33" s="41"/>
      <c r="AI33" s="41"/>
      <c r="AJ33" s="41"/>
      <c r="AK33" s="41"/>
      <c r="AL33" s="41"/>
      <c r="AM33" s="41"/>
      <c r="AN33" s="41">
        <v>23</v>
      </c>
      <c r="AO33" s="41">
        <v>1630</v>
      </c>
      <c r="AP33" s="110"/>
      <c r="AQ33" s="111"/>
      <c r="AR33" s="126" t="str">
        <f t="shared" si="13"/>
        <v/>
      </c>
      <c r="AS33" s="126" t="str">
        <f t="shared" si="14"/>
        <v/>
      </c>
      <c r="AT33" s="113">
        <v>1710</v>
      </c>
      <c r="AU33" s="114"/>
      <c r="AV33" s="115"/>
      <c r="AW33" s="126" t="str">
        <f t="shared" si="15"/>
        <v/>
      </c>
      <c r="AX33" s="126" t="str">
        <f t="shared" si="16"/>
        <v/>
      </c>
      <c r="AY33" s="64" t="str">
        <f t="shared" si="5"/>
        <v/>
      </c>
      <c r="AZ33" s="97">
        <v>77.55</v>
      </c>
      <c r="BA33" s="68"/>
      <c r="BB33" s="68"/>
      <c r="BC33" s="68"/>
      <c r="BD33" s="68"/>
      <c r="BE33" s="15"/>
      <c r="BF33" s="5">
        <f t="shared" si="11"/>
        <v>23866</v>
      </c>
      <c r="BG33" s="41">
        <v>15870</v>
      </c>
      <c r="BH33" s="148">
        <v>0</v>
      </c>
      <c r="BI33" s="42"/>
      <c r="BJ33" s="42">
        <v>4716</v>
      </c>
      <c r="BK33" s="42"/>
      <c r="BL33" s="42"/>
      <c r="BM33" s="15">
        <v>3280</v>
      </c>
    </row>
    <row r="34" spans="1:65" outlineLevel="5">
      <c r="A34" s="22">
        <f t="shared" si="6"/>
        <v>1</v>
      </c>
      <c r="B34" s="9">
        <f t="shared" si="12"/>
        <v>45309</v>
      </c>
      <c r="C34" s="51">
        <v>395665</v>
      </c>
      <c r="D34" s="64">
        <f t="shared" si="7"/>
        <v>34.299999999999997</v>
      </c>
      <c r="E34" s="12">
        <v>37</v>
      </c>
      <c r="F34" s="12">
        <v>34</v>
      </c>
      <c r="G34" s="12">
        <v>34</v>
      </c>
      <c r="H34" s="12">
        <v>34</v>
      </c>
      <c r="I34" s="12">
        <v>36</v>
      </c>
      <c r="J34" s="12">
        <v>33</v>
      </c>
      <c r="K34" s="12">
        <v>33</v>
      </c>
      <c r="L34" s="12">
        <v>33</v>
      </c>
      <c r="M34" s="74" t="str">
        <f t="shared" si="8"/>
        <v/>
      </c>
      <c r="N34" s="83"/>
      <c r="O34" s="83"/>
      <c r="P34" s="83"/>
      <c r="Q34" s="83"/>
      <c r="R34" s="83"/>
      <c r="S34" s="83"/>
      <c r="T34" s="83"/>
      <c r="U34" s="83"/>
      <c r="V34" s="5" t="str">
        <f t="shared" si="9"/>
        <v/>
      </c>
      <c r="W34" s="41"/>
      <c r="X34" s="41"/>
      <c r="Y34" s="41"/>
      <c r="Z34" s="41"/>
      <c r="AA34" s="41"/>
      <c r="AB34" s="41"/>
      <c r="AC34" s="41"/>
      <c r="AD34" s="41"/>
      <c r="AE34" s="5" t="str">
        <f t="shared" si="10"/>
        <v/>
      </c>
      <c r="AF34" s="41"/>
      <c r="AG34" s="41"/>
      <c r="AH34" s="41"/>
      <c r="AI34" s="41"/>
      <c r="AJ34" s="41"/>
      <c r="AK34" s="41"/>
      <c r="AL34" s="41"/>
      <c r="AM34" s="41"/>
      <c r="AN34" s="41">
        <v>27</v>
      </c>
      <c r="AO34" s="41">
        <v>1410</v>
      </c>
      <c r="AP34" s="110">
        <v>3.7</v>
      </c>
      <c r="AQ34" s="111">
        <v>2.74</v>
      </c>
      <c r="AR34" s="126">
        <f t="shared" si="13"/>
        <v>74.054054054054049</v>
      </c>
      <c r="AS34" s="126">
        <f t="shared" si="14"/>
        <v>25.945945945945951</v>
      </c>
      <c r="AT34" s="113">
        <v>1440</v>
      </c>
      <c r="AU34" s="114">
        <v>2.4700000000000002</v>
      </c>
      <c r="AV34" s="115">
        <v>1.49</v>
      </c>
      <c r="AW34" s="126">
        <f t="shared" si="15"/>
        <v>60.323886639676104</v>
      </c>
      <c r="AX34" s="126">
        <f t="shared" si="16"/>
        <v>39.676113360323896</v>
      </c>
      <c r="AY34" s="64">
        <f t="shared" si="5"/>
        <v>46.730224936690014</v>
      </c>
      <c r="AZ34" s="97">
        <v>77.849999999999994</v>
      </c>
      <c r="BA34" s="68"/>
      <c r="BB34" s="68"/>
      <c r="BC34" s="68"/>
      <c r="BD34" s="68"/>
      <c r="BE34" s="15"/>
      <c r="BF34" s="5">
        <f t="shared" si="11"/>
        <v>22617</v>
      </c>
      <c r="BG34" s="41">
        <v>15910</v>
      </c>
      <c r="BH34" s="148">
        <v>0</v>
      </c>
      <c r="BI34" s="42"/>
      <c r="BJ34" s="42">
        <v>3277</v>
      </c>
      <c r="BK34" s="42"/>
      <c r="BL34" s="42"/>
      <c r="BM34" s="15">
        <v>3430</v>
      </c>
    </row>
    <row r="35" spans="1:65" outlineLevel="5">
      <c r="A35" s="22">
        <f t="shared" si="6"/>
        <v>1</v>
      </c>
      <c r="B35" s="9">
        <f t="shared" si="12"/>
        <v>45310</v>
      </c>
      <c r="C35" s="51">
        <v>387629</v>
      </c>
      <c r="D35" s="64">
        <f t="shared" si="7"/>
        <v>34</v>
      </c>
      <c r="E35" s="12">
        <v>37</v>
      </c>
      <c r="F35" s="12">
        <v>33</v>
      </c>
      <c r="G35" s="12">
        <v>34</v>
      </c>
      <c r="H35" s="12">
        <v>34</v>
      </c>
      <c r="I35" s="12">
        <v>36</v>
      </c>
      <c r="J35" s="12">
        <v>32</v>
      </c>
      <c r="K35" s="12">
        <v>33</v>
      </c>
      <c r="L35" s="12">
        <v>33</v>
      </c>
      <c r="M35" s="74">
        <f t="shared" si="8"/>
        <v>7.2</v>
      </c>
      <c r="N35" s="83">
        <v>6.94</v>
      </c>
      <c r="O35" s="83">
        <v>7.16</v>
      </c>
      <c r="P35" s="83">
        <v>7.21</v>
      </c>
      <c r="Q35" s="83">
        <v>7.29</v>
      </c>
      <c r="R35" s="83">
        <v>7.33</v>
      </c>
      <c r="S35" s="83">
        <v>7.32</v>
      </c>
      <c r="T35" s="83"/>
      <c r="U35" s="83"/>
      <c r="V35" s="5" t="str">
        <f t="shared" si="9"/>
        <v/>
      </c>
      <c r="W35" s="41"/>
      <c r="X35" s="41"/>
      <c r="Y35" s="41"/>
      <c r="Z35" s="41"/>
      <c r="AA35" s="41"/>
      <c r="AB35" s="41"/>
      <c r="AC35" s="41"/>
      <c r="AD35" s="41"/>
      <c r="AE35" s="5" t="str">
        <f t="shared" si="10"/>
        <v/>
      </c>
      <c r="AF35" s="41"/>
      <c r="AG35" s="41"/>
      <c r="AH35" s="41"/>
      <c r="AI35" s="41"/>
      <c r="AJ35" s="41"/>
      <c r="AK35" s="41"/>
      <c r="AL35" s="41"/>
      <c r="AM35" s="41"/>
      <c r="AN35" s="41">
        <v>26</v>
      </c>
      <c r="AO35" s="41">
        <v>1470</v>
      </c>
      <c r="AP35" s="110"/>
      <c r="AQ35" s="111"/>
      <c r="AR35" s="126" t="str">
        <f t="shared" si="13"/>
        <v/>
      </c>
      <c r="AS35" s="126" t="str">
        <f t="shared" si="14"/>
        <v/>
      </c>
      <c r="AT35" s="113">
        <v>1410</v>
      </c>
      <c r="AU35" s="114"/>
      <c r="AV35" s="115"/>
      <c r="AW35" s="126" t="str">
        <f t="shared" si="15"/>
        <v/>
      </c>
      <c r="AX35" s="126" t="str">
        <f t="shared" si="16"/>
        <v/>
      </c>
      <c r="AY35" s="64" t="str">
        <f t="shared" si="5"/>
        <v/>
      </c>
      <c r="AZ35" s="97">
        <v>77.319999999999993</v>
      </c>
      <c r="BA35" s="68"/>
      <c r="BB35" s="68"/>
      <c r="BC35" s="68"/>
      <c r="BD35" s="68"/>
      <c r="BE35" s="15"/>
      <c r="BF35" s="5">
        <f t="shared" si="11"/>
        <v>22239</v>
      </c>
      <c r="BG35" s="41">
        <v>15920</v>
      </c>
      <c r="BH35" s="148">
        <v>0</v>
      </c>
      <c r="BI35" s="42"/>
      <c r="BJ35" s="42">
        <v>3149</v>
      </c>
      <c r="BK35" s="42"/>
      <c r="BL35" s="42"/>
      <c r="BM35" s="15">
        <v>3170</v>
      </c>
    </row>
    <row r="36" spans="1:65" outlineLevel="5">
      <c r="A36" s="22">
        <f t="shared" si="6"/>
        <v>1</v>
      </c>
      <c r="B36" s="9">
        <f t="shared" si="12"/>
        <v>45311</v>
      </c>
      <c r="C36" s="51">
        <v>422815</v>
      </c>
      <c r="D36" s="64">
        <f t="shared" si="7"/>
        <v>34.299999999999997</v>
      </c>
      <c r="E36" s="12">
        <v>37</v>
      </c>
      <c r="F36" s="12">
        <v>34</v>
      </c>
      <c r="G36" s="12">
        <v>34</v>
      </c>
      <c r="H36" s="12">
        <v>34</v>
      </c>
      <c r="I36" s="12">
        <v>36</v>
      </c>
      <c r="J36" s="12">
        <v>33</v>
      </c>
      <c r="K36" s="12">
        <v>33</v>
      </c>
      <c r="L36" s="12">
        <v>33</v>
      </c>
      <c r="M36" s="74" t="str">
        <f t="shared" si="8"/>
        <v/>
      </c>
      <c r="N36" s="83"/>
      <c r="O36" s="83"/>
      <c r="P36" s="83"/>
      <c r="Q36" s="83"/>
      <c r="R36" s="83"/>
      <c r="S36" s="83"/>
      <c r="T36" s="83"/>
      <c r="U36" s="83"/>
      <c r="V36" s="5" t="str">
        <f t="shared" si="9"/>
        <v/>
      </c>
      <c r="W36" s="41"/>
      <c r="X36" s="41"/>
      <c r="Y36" s="41"/>
      <c r="Z36" s="41"/>
      <c r="AA36" s="41"/>
      <c r="AB36" s="41"/>
      <c r="AC36" s="41"/>
      <c r="AD36" s="41"/>
      <c r="AE36" s="5" t="str">
        <f t="shared" si="10"/>
        <v/>
      </c>
      <c r="AF36" s="41"/>
      <c r="AG36" s="41"/>
      <c r="AH36" s="41"/>
      <c r="AI36" s="41"/>
      <c r="AJ36" s="41"/>
      <c r="AK36" s="41"/>
      <c r="AL36" s="41"/>
      <c r="AM36" s="41"/>
      <c r="AN36" s="41">
        <v>28</v>
      </c>
      <c r="AO36" s="41">
        <v>1330</v>
      </c>
      <c r="AP36" s="110"/>
      <c r="AQ36" s="111"/>
      <c r="AR36" s="126" t="str">
        <f t="shared" si="13"/>
        <v/>
      </c>
      <c r="AS36" s="126" t="str">
        <f t="shared" si="14"/>
        <v/>
      </c>
      <c r="AT36" s="113">
        <v>1470</v>
      </c>
      <c r="AU36" s="114"/>
      <c r="AV36" s="115"/>
      <c r="AW36" s="126" t="str">
        <f t="shared" si="15"/>
        <v/>
      </c>
      <c r="AX36" s="126" t="str">
        <f t="shared" si="16"/>
        <v/>
      </c>
      <c r="AY36" s="64" t="str">
        <f t="shared" si="5"/>
        <v/>
      </c>
      <c r="AZ36" s="97">
        <v>78.66</v>
      </c>
      <c r="BA36" s="68"/>
      <c r="BB36" s="68"/>
      <c r="BC36" s="68"/>
      <c r="BD36" s="68"/>
      <c r="BE36" s="15"/>
      <c r="BF36" s="5">
        <f t="shared" si="11"/>
        <v>22971</v>
      </c>
      <c r="BG36" s="41">
        <v>15920</v>
      </c>
      <c r="BH36" s="148">
        <v>0</v>
      </c>
      <c r="BI36" s="42"/>
      <c r="BJ36" s="42">
        <v>3711</v>
      </c>
      <c r="BK36" s="42"/>
      <c r="BL36" s="42"/>
      <c r="BM36" s="15">
        <v>3340</v>
      </c>
    </row>
    <row r="37" spans="1:65" outlineLevel="5">
      <c r="A37" s="22">
        <f t="shared" si="6"/>
        <v>1</v>
      </c>
      <c r="B37" s="9">
        <f t="shared" si="12"/>
        <v>45312</v>
      </c>
      <c r="C37" s="51">
        <v>436712</v>
      </c>
      <c r="D37" s="64">
        <f t="shared" si="7"/>
        <v>34.5</v>
      </c>
      <c r="E37" s="12">
        <v>38</v>
      </c>
      <c r="F37" s="12">
        <v>34</v>
      </c>
      <c r="G37" s="12">
        <v>34</v>
      </c>
      <c r="H37" s="12">
        <v>34</v>
      </c>
      <c r="I37" s="12">
        <v>37</v>
      </c>
      <c r="J37" s="12">
        <v>33</v>
      </c>
      <c r="K37" s="12">
        <v>33</v>
      </c>
      <c r="L37" s="12">
        <v>33</v>
      </c>
      <c r="M37" s="74" t="str">
        <f t="shared" si="8"/>
        <v/>
      </c>
      <c r="N37" s="83"/>
      <c r="O37" s="83"/>
      <c r="P37" s="83"/>
      <c r="Q37" s="83"/>
      <c r="R37" s="83"/>
      <c r="S37" s="83"/>
      <c r="T37" s="83"/>
      <c r="U37" s="83"/>
      <c r="V37" s="5" t="str">
        <f t="shared" si="9"/>
        <v/>
      </c>
      <c r="W37" s="41"/>
      <c r="X37" s="41"/>
      <c r="Y37" s="41"/>
      <c r="Z37" s="41"/>
      <c r="AA37" s="41"/>
      <c r="AB37" s="41"/>
      <c r="AC37" s="41"/>
      <c r="AD37" s="41"/>
      <c r="AE37" s="5" t="str">
        <f t="shared" si="10"/>
        <v/>
      </c>
      <c r="AF37" s="41"/>
      <c r="AG37" s="41"/>
      <c r="AH37" s="41"/>
      <c r="AI37" s="41"/>
      <c r="AJ37" s="41"/>
      <c r="AK37" s="41"/>
      <c r="AL37" s="41"/>
      <c r="AM37" s="41"/>
      <c r="AN37" s="41">
        <v>28</v>
      </c>
      <c r="AO37" s="41">
        <v>1350</v>
      </c>
      <c r="AP37" s="110"/>
      <c r="AQ37" s="111"/>
      <c r="AR37" s="126" t="str">
        <f t="shared" si="13"/>
        <v/>
      </c>
      <c r="AS37" s="126" t="str">
        <f t="shared" si="14"/>
        <v/>
      </c>
      <c r="AT37" s="113">
        <v>1470</v>
      </c>
      <c r="AU37" s="114"/>
      <c r="AV37" s="115"/>
      <c r="AW37" s="126" t="str">
        <f t="shared" si="15"/>
        <v/>
      </c>
      <c r="AX37" s="126" t="str">
        <f t="shared" si="16"/>
        <v/>
      </c>
      <c r="AY37" s="64" t="str">
        <f t="shared" si="5"/>
        <v/>
      </c>
      <c r="AZ37" s="97">
        <v>75.25</v>
      </c>
      <c r="BA37" s="68"/>
      <c r="BB37" s="68"/>
      <c r="BC37" s="68"/>
      <c r="BD37" s="68"/>
      <c r="BE37" s="15"/>
      <c r="BF37" s="5">
        <f t="shared" si="11"/>
        <v>21128</v>
      </c>
      <c r="BG37" s="41">
        <v>15900</v>
      </c>
      <c r="BH37" s="148">
        <v>0</v>
      </c>
      <c r="BI37" s="42"/>
      <c r="BJ37" s="42">
        <v>1858</v>
      </c>
      <c r="BK37" s="42"/>
      <c r="BL37" s="42"/>
      <c r="BM37" s="15">
        <v>3370</v>
      </c>
    </row>
    <row r="38" spans="1:65" outlineLevel="5">
      <c r="A38" s="22">
        <f t="shared" si="6"/>
        <v>1</v>
      </c>
      <c r="B38" s="9">
        <f t="shared" si="12"/>
        <v>45313</v>
      </c>
      <c r="C38" s="51">
        <v>377957</v>
      </c>
      <c r="D38" s="64">
        <f t="shared" si="7"/>
        <v>35</v>
      </c>
      <c r="E38" s="12">
        <v>39</v>
      </c>
      <c r="F38" s="12">
        <v>34</v>
      </c>
      <c r="G38" s="12">
        <v>35</v>
      </c>
      <c r="H38" s="12">
        <v>34</v>
      </c>
      <c r="I38" s="12">
        <v>38</v>
      </c>
      <c r="J38" s="12">
        <v>33</v>
      </c>
      <c r="K38" s="12">
        <v>34</v>
      </c>
      <c r="L38" s="12">
        <v>33</v>
      </c>
      <c r="M38" s="74" t="str">
        <f t="shared" si="8"/>
        <v/>
      </c>
      <c r="N38" s="83"/>
      <c r="O38" s="83"/>
      <c r="P38" s="83"/>
      <c r="Q38" s="83"/>
      <c r="R38" s="83"/>
      <c r="S38" s="83"/>
      <c r="T38" s="83"/>
      <c r="U38" s="83"/>
      <c r="V38" s="5" t="str">
        <f t="shared" si="9"/>
        <v/>
      </c>
      <c r="W38" s="41"/>
      <c r="X38" s="41"/>
      <c r="Y38" s="41"/>
      <c r="Z38" s="41"/>
      <c r="AA38" s="41"/>
      <c r="AB38" s="41"/>
      <c r="AC38" s="41"/>
      <c r="AD38" s="41"/>
      <c r="AE38" s="5" t="str">
        <f t="shared" si="10"/>
        <v/>
      </c>
      <c r="AF38" s="41"/>
      <c r="AG38" s="41"/>
      <c r="AH38" s="41"/>
      <c r="AI38" s="41"/>
      <c r="AJ38" s="41"/>
      <c r="AK38" s="41"/>
      <c r="AL38" s="41"/>
      <c r="AM38" s="41"/>
      <c r="AN38" s="41">
        <v>28</v>
      </c>
      <c r="AO38" s="41">
        <v>1340</v>
      </c>
      <c r="AP38" s="110"/>
      <c r="AQ38" s="111"/>
      <c r="AR38" s="126" t="str">
        <f t="shared" si="13"/>
        <v/>
      </c>
      <c r="AS38" s="126" t="str">
        <f t="shared" si="14"/>
        <v/>
      </c>
      <c r="AT38" s="113">
        <v>1460</v>
      </c>
      <c r="AU38" s="114"/>
      <c r="AV38" s="115"/>
      <c r="AW38" s="126" t="str">
        <f t="shared" si="15"/>
        <v/>
      </c>
      <c r="AX38" s="126" t="str">
        <f t="shared" si="16"/>
        <v/>
      </c>
      <c r="AY38" s="64" t="str">
        <f t="shared" si="5"/>
        <v/>
      </c>
      <c r="AZ38" s="97">
        <v>76.64</v>
      </c>
      <c r="BA38" s="68"/>
      <c r="BB38" s="68"/>
      <c r="BC38" s="68"/>
      <c r="BD38" s="68"/>
      <c r="BE38" s="15"/>
      <c r="BF38" s="5">
        <f t="shared" si="11"/>
        <v>23863</v>
      </c>
      <c r="BG38" s="41">
        <v>15890</v>
      </c>
      <c r="BH38" s="148">
        <v>0</v>
      </c>
      <c r="BI38" s="42"/>
      <c r="BJ38" s="42">
        <v>4733</v>
      </c>
      <c r="BK38" s="42"/>
      <c r="BL38" s="42"/>
      <c r="BM38" s="15">
        <v>3240</v>
      </c>
    </row>
    <row r="39" spans="1:65" outlineLevel="5">
      <c r="A39" s="22">
        <f t="shared" si="6"/>
        <v>1</v>
      </c>
      <c r="B39" s="9">
        <f t="shared" si="12"/>
        <v>45314</v>
      </c>
      <c r="C39" s="51">
        <v>368101</v>
      </c>
      <c r="D39" s="64">
        <f t="shared" si="7"/>
        <v>34.799999999999997</v>
      </c>
      <c r="E39" s="12">
        <v>38</v>
      </c>
      <c r="F39" s="12">
        <v>34</v>
      </c>
      <c r="G39" s="12">
        <v>35</v>
      </c>
      <c r="H39" s="12">
        <v>34</v>
      </c>
      <c r="I39" s="12">
        <v>37</v>
      </c>
      <c r="J39" s="12">
        <v>33</v>
      </c>
      <c r="K39" s="12">
        <v>34</v>
      </c>
      <c r="L39" s="12">
        <v>33</v>
      </c>
      <c r="M39" s="74" t="str">
        <f t="shared" si="8"/>
        <v/>
      </c>
      <c r="N39" s="83"/>
      <c r="O39" s="83"/>
      <c r="P39" s="83"/>
      <c r="Q39" s="83"/>
      <c r="R39" s="83"/>
      <c r="S39" s="83"/>
      <c r="T39" s="83"/>
      <c r="U39" s="83"/>
      <c r="V39" s="5" t="str">
        <f t="shared" si="9"/>
        <v/>
      </c>
      <c r="W39" s="41"/>
      <c r="X39" s="41"/>
      <c r="Y39" s="41"/>
      <c r="Z39" s="41"/>
      <c r="AA39" s="41"/>
      <c r="AB39" s="41"/>
      <c r="AC39" s="41"/>
      <c r="AD39" s="41"/>
      <c r="AE39" s="5" t="str">
        <f t="shared" si="10"/>
        <v/>
      </c>
      <c r="AF39" s="41"/>
      <c r="AG39" s="41"/>
      <c r="AH39" s="41"/>
      <c r="AI39" s="41"/>
      <c r="AJ39" s="41"/>
      <c r="AK39" s="41"/>
      <c r="AL39" s="41"/>
      <c r="AM39" s="41"/>
      <c r="AN39" s="41">
        <v>28</v>
      </c>
      <c r="AO39" s="41">
        <v>1360</v>
      </c>
      <c r="AP39" s="110"/>
      <c r="AQ39" s="111"/>
      <c r="AR39" s="126" t="str">
        <f t="shared" si="13"/>
        <v/>
      </c>
      <c r="AS39" s="126" t="str">
        <f t="shared" si="14"/>
        <v/>
      </c>
      <c r="AT39" s="113">
        <v>1460</v>
      </c>
      <c r="AU39" s="114"/>
      <c r="AV39" s="115"/>
      <c r="AW39" s="126" t="str">
        <f t="shared" si="15"/>
        <v/>
      </c>
      <c r="AX39" s="126" t="str">
        <f t="shared" si="16"/>
        <v/>
      </c>
      <c r="AY39" s="64" t="str">
        <f t="shared" si="5"/>
        <v/>
      </c>
      <c r="AZ39" s="97">
        <v>77.209999999999994</v>
      </c>
      <c r="BA39" s="68"/>
      <c r="BB39" s="68"/>
      <c r="BC39" s="68"/>
      <c r="BD39" s="68"/>
      <c r="BE39" s="15"/>
      <c r="BF39" s="5">
        <f t="shared" si="11"/>
        <v>17197</v>
      </c>
      <c r="BG39" s="41">
        <v>12020</v>
      </c>
      <c r="BH39" s="148">
        <v>0</v>
      </c>
      <c r="BI39" s="42"/>
      <c r="BJ39" s="42">
        <v>2307</v>
      </c>
      <c r="BK39" s="42"/>
      <c r="BL39" s="42"/>
      <c r="BM39" s="15">
        <v>2870</v>
      </c>
    </row>
    <row r="40" spans="1:65" outlineLevel="5">
      <c r="A40" s="22">
        <f t="shared" si="6"/>
        <v>1</v>
      </c>
      <c r="B40" s="9">
        <f t="shared" si="12"/>
        <v>45315</v>
      </c>
      <c r="C40" s="51">
        <v>359411</v>
      </c>
      <c r="D40" s="64">
        <f t="shared" si="7"/>
        <v>34.5</v>
      </c>
      <c r="E40" s="12">
        <v>37</v>
      </c>
      <c r="F40" s="12">
        <v>34</v>
      </c>
      <c r="G40" s="12">
        <v>35</v>
      </c>
      <c r="H40" s="12">
        <v>34</v>
      </c>
      <c r="I40" s="12">
        <v>36</v>
      </c>
      <c r="J40" s="12">
        <v>33</v>
      </c>
      <c r="K40" s="12">
        <v>34</v>
      </c>
      <c r="L40" s="12">
        <v>33</v>
      </c>
      <c r="M40" s="74" t="str">
        <f t="shared" si="8"/>
        <v/>
      </c>
      <c r="N40" s="83"/>
      <c r="O40" s="83"/>
      <c r="P40" s="83"/>
      <c r="Q40" s="83"/>
      <c r="R40" s="83"/>
      <c r="S40" s="83"/>
      <c r="T40" s="83"/>
      <c r="U40" s="83"/>
      <c r="V40" s="5" t="str">
        <f t="shared" si="9"/>
        <v/>
      </c>
      <c r="W40" s="41"/>
      <c r="X40" s="41"/>
      <c r="Y40" s="41"/>
      <c r="Z40" s="41"/>
      <c r="AA40" s="41"/>
      <c r="AB40" s="41"/>
      <c r="AC40" s="41"/>
      <c r="AD40" s="41"/>
      <c r="AE40" s="5" t="str">
        <f t="shared" si="10"/>
        <v/>
      </c>
      <c r="AF40" s="41"/>
      <c r="AG40" s="41"/>
      <c r="AH40" s="41"/>
      <c r="AI40" s="41"/>
      <c r="AJ40" s="41"/>
      <c r="AK40" s="41"/>
      <c r="AL40" s="41"/>
      <c r="AM40" s="41"/>
      <c r="AN40" s="41">
        <v>27</v>
      </c>
      <c r="AO40" s="41">
        <v>1390</v>
      </c>
      <c r="AP40" s="110"/>
      <c r="AQ40" s="111"/>
      <c r="AR40" s="126" t="str">
        <f t="shared" si="13"/>
        <v/>
      </c>
      <c r="AS40" s="126" t="str">
        <f t="shared" si="14"/>
        <v/>
      </c>
      <c r="AT40" s="113">
        <v>1470</v>
      </c>
      <c r="AU40" s="114"/>
      <c r="AV40" s="115"/>
      <c r="AW40" s="126" t="str">
        <f t="shared" si="15"/>
        <v/>
      </c>
      <c r="AX40" s="126" t="str">
        <f t="shared" si="16"/>
        <v/>
      </c>
      <c r="AY40" s="64" t="str">
        <f t="shared" si="5"/>
        <v/>
      </c>
      <c r="AZ40" s="97">
        <v>77.33</v>
      </c>
      <c r="BA40" s="68"/>
      <c r="BB40" s="68"/>
      <c r="BC40" s="68"/>
      <c r="BD40" s="68"/>
      <c r="BE40" s="15"/>
      <c r="BF40" s="5">
        <f t="shared" si="11"/>
        <v>21134</v>
      </c>
      <c r="BG40" s="41">
        <v>15820</v>
      </c>
      <c r="BH40" s="148">
        <v>0</v>
      </c>
      <c r="BI40" s="42"/>
      <c r="BJ40" s="42">
        <v>2484</v>
      </c>
      <c r="BK40" s="42"/>
      <c r="BL40" s="42"/>
      <c r="BM40" s="15">
        <v>2830</v>
      </c>
    </row>
    <row r="41" spans="1:65" outlineLevel="5">
      <c r="A41" s="22">
        <f t="shared" si="6"/>
        <v>1</v>
      </c>
      <c r="B41" s="9">
        <f t="shared" si="12"/>
        <v>45316</v>
      </c>
      <c r="C41" s="51">
        <v>361667</v>
      </c>
      <c r="D41" s="64">
        <f t="shared" si="7"/>
        <v>35</v>
      </c>
      <c r="E41" s="12">
        <v>37</v>
      </c>
      <c r="F41" s="12">
        <v>34</v>
      </c>
      <c r="G41" s="12">
        <v>36</v>
      </c>
      <c r="H41" s="12">
        <v>35</v>
      </c>
      <c r="I41" s="12">
        <v>36</v>
      </c>
      <c r="J41" s="12">
        <v>33</v>
      </c>
      <c r="K41" s="12">
        <v>35</v>
      </c>
      <c r="L41" s="12">
        <v>34</v>
      </c>
      <c r="M41" s="74" t="str">
        <f t="shared" si="8"/>
        <v/>
      </c>
      <c r="N41" s="83"/>
      <c r="O41" s="83"/>
      <c r="P41" s="83"/>
      <c r="Q41" s="83"/>
      <c r="R41" s="83"/>
      <c r="S41" s="83"/>
      <c r="T41" s="83"/>
      <c r="U41" s="83"/>
      <c r="V41" s="5" t="str">
        <f t="shared" si="9"/>
        <v/>
      </c>
      <c r="W41" s="41"/>
      <c r="X41" s="41"/>
      <c r="Y41" s="41"/>
      <c r="Z41" s="41"/>
      <c r="AA41" s="41"/>
      <c r="AB41" s="41"/>
      <c r="AC41" s="41"/>
      <c r="AD41" s="41"/>
      <c r="AE41" s="5" t="str">
        <f t="shared" si="10"/>
        <v/>
      </c>
      <c r="AF41" s="41"/>
      <c r="AG41" s="41"/>
      <c r="AH41" s="41"/>
      <c r="AI41" s="41"/>
      <c r="AJ41" s="41"/>
      <c r="AK41" s="41"/>
      <c r="AL41" s="41"/>
      <c r="AM41" s="41"/>
      <c r="AN41" s="41">
        <v>27</v>
      </c>
      <c r="AO41" s="41">
        <v>1380</v>
      </c>
      <c r="AP41" s="110">
        <v>4.17</v>
      </c>
      <c r="AQ41" s="111">
        <v>3.11</v>
      </c>
      <c r="AR41" s="126">
        <f t="shared" si="13"/>
        <v>74.580335731414877</v>
      </c>
      <c r="AS41" s="126">
        <f t="shared" si="14"/>
        <v>25.419664268585123</v>
      </c>
      <c r="AT41" s="113">
        <v>1470</v>
      </c>
      <c r="AU41" s="114">
        <v>1.34</v>
      </c>
      <c r="AV41" s="115">
        <v>0.88</v>
      </c>
      <c r="AW41" s="126">
        <f t="shared" si="15"/>
        <v>65.671641791044777</v>
      </c>
      <c r="AX41" s="126">
        <f t="shared" si="16"/>
        <v>34.328358208955223</v>
      </c>
      <c r="AY41" s="64">
        <f t="shared" si="5"/>
        <v>34.796588843841768</v>
      </c>
      <c r="AZ41" s="97">
        <v>78.599999999999994</v>
      </c>
      <c r="BA41" s="68"/>
      <c r="BB41" s="68"/>
      <c r="BC41" s="68"/>
      <c r="BD41" s="68"/>
      <c r="BE41" s="15"/>
      <c r="BF41" s="5">
        <f t="shared" si="11"/>
        <v>20418</v>
      </c>
      <c r="BG41" s="41">
        <v>14430</v>
      </c>
      <c r="BH41" s="148">
        <v>0</v>
      </c>
      <c r="BI41" s="42"/>
      <c r="BJ41" s="42">
        <v>4068</v>
      </c>
      <c r="BK41" s="42"/>
      <c r="BL41" s="42"/>
      <c r="BM41" s="15">
        <v>1920</v>
      </c>
    </row>
    <row r="42" spans="1:65" outlineLevel="5">
      <c r="A42" s="22">
        <f t="shared" si="6"/>
        <v>1</v>
      </c>
      <c r="B42" s="9">
        <f t="shared" si="12"/>
        <v>45317</v>
      </c>
      <c r="C42" s="51">
        <v>348647</v>
      </c>
      <c r="D42" s="64">
        <f t="shared" si="7"/>
        <v>35.299999999999997</v>
      </c>
      <c r="E42" s="12">
        <v>37</v>
      </c>
      <c r="F42" s="12">
        <v>34</v>
      </c>
      <c r="G42" s="12">
        <v>37</v>
      </c>
      <c r="H42" s="12">
        <v>35</v>
      </c>
      <c r="I42" s="12">
        <v>36</v>
      </c>
      <c r="J42" s="12">
        <v>33</v>
      </c>
      <c r="K42" s="12">
        <v>36</v>
      </c>
      <c r="L42" s="12">
        <v>34</v>
      </c>
      <c r="M42" s="74">
        <f t="shared" si="8"/>
        <v>7.3</v>
      </c>
      <c r="N42" s="83">
        <v>7.21</v>
      </c>
      <c r="O42" s="83">
        <v>7.24</v>
      </c>
      <c r="P42" s="83">
        <v>7.35</v>
      </c>
      <c r="Q42" s="83">
        <v>7.32</v>
      </c>
      <c r="R42" s="83">
        <v>7.4</v>
      </c>
      <c r="S42" s="83">
        <v>7.36</v>
      </c>
      <c r="T42" s="83"/>
      <c r="U42" s="83"/>
      <c r="V42" s="5" t="str">
        <f t="shared" si="9"/>
        <v/>
      </c>
      <c r="W42" s="41"/>
      <c r="X42" s="41"/>
      <c r="Y42" s="41"/>
      <c r="Z42" s="41"/>
      <c r="AA42" s="41"/>
      <c r="AB42" s="41"/>
      <c r="AC42" s="41"/>
      <c r="AD42" s="41"/>
      <c r="AE42" s="5" t="str">
        <f t="shared" si="10"/>
        <v/>
      </c>
      <c r="AF42" s="41"/>
      <c r="AG42" s="41"/>
      <c r="AH42" s="41"/>
      <c r="AI42" s="41"/>
      <c r="AJ42" s="41"/>
      <c r="AK42" s="41"/>
      <c r="AL42" s="41"/>
      <c r="AM42" s="41"/>
      <c r="AN42" s="41">
        <v>27</v>
      </c>
      <c r="AO42" s="41">
        <v>1400</v>
      </c>
      <c r="AP42" s="110"/>
      <c r="AQ42" s="111"/>
      <c r="AR42" s="126" t="str">
        <f t="shared" si="13"/>
        <v/>
      </c>
      <c r="AS42" s="126" t="str">
        <f t="shared" si="14"/>
        <v/>
      </c>
      <c r="AT42" s="113">
        <v>1480</v>
      </c>
      <c r="AU42" s="114"/>
      <c r="AV42" s="115"/>
      <c r="AW42" s="126" t="str">
        <f t="shared" si="15"/>
        <v/>
      </c>
      <c r="AX42" s="126" t="str">
        <f t="shared" si="16"/>
        <v/>
      </c>
      <c r="AY42" s="64" t="str">
        <f t="shared" si="5"/>
        <v/>
      </c>
      <c r="AZ42" s="97">
        <v>76.95</v>
      </c>
      <c r="BA42" s="68"/>
      <c r="BB42" s="68"/>
      <c r="BC42" s="68"/>
      <c r="BD42" s="68"/>
      <c r="BE42" s="15"/>
      <c r="BF42" s="5">
        <f t="shared" si="11"/>
        <v>21324</v>
      </c>
      <c r="BG42" s="41">
        <v>14840</v>
      </c>
      <c r="BH42" s="148">
        <v>0</v>
      </c>
      <c r="BI42" s="42"/>
      <c r="BJ42" s="42">
        <v>5284</v>
      </c>
      <c r="BK42" s="42"/>
      <c r="BL42" s="42"/>
      <c r="BM42" s="15">
        <v>1200</v>
      </c>
    </row>
    <row r="43" spans="1:65" outlineLevel="5">
      <c r="A43" s="22">
        <f t="shared" si="6"/>
        <v>1</v>
      </c>
      <c r="B43" s="9">
        <f t="shared" si="12"/>
        <v>45318</v>
      </c>
      <c r="C43" s="51">
        <v>337171</v>
      </c>
      <c r="D43" s="64">
        <f t="shared" si="7"/>
        <v>35.299999999999997</v>
      </c>
      <c r="E43" s="12">
        <v>37</v>
      </c>
      <c r="F43" s="12">
        <v>34</v>
      </c>
      <c r="G43" s="12">
        <v>37</v>
      </c>
      <c r="H43" s="12">
        <v>35</v>
      </c>
      <c r="I43" s="12">
        <v>36</v>
      </c>
      <c r="J43" s="12">
        <v>33</v>
      </c>
      <c r="K43" s="12">
        <v>36</v>
      </c>
      <c r="L43" s="12">
        <v>34</v>
      </c>
      <c r="M43" s="74" t="str">
        <f t="shared" si="8"/>
        <v/>
      </c>
      <c r="N43" s="83"/>
      <c r="O43" s="83"/>
      <c r="P43" s="83"/>
      <c r="Q43" s="83"/>
      <c r="R43" s="83"/>
      <c r="S43" s="83"/>
      <c r="T43" s="83"/>
      <c r="U43" s="83"/>
      <c r="V43" s="5" t="str">
        <f t="shared" si="9"/>
        <v/>
      </c>
      <c r="W43" s="41"/>
      <c r="X43" s="41"/>
      <c r="Y43" s="41"/>
      <c r="Z43" s="41"/>
      <c r="AA43" s="41"/>
      <c r="AB43" s="41"/>
      <c r="AC43" s="41"/>
      <c r="AD43" s="41"/>
      <c r="AE43" s="5" t="str">
        <f t="shared" si="10"/>
        <v/>
      </c>
      <c r="AF43" s="41"/>
      <c r="AG43" s="41"/>
      <c r="AH43" s="41"/>
      <c r="AI43" s="41"/>
      <c r="AJ43" s="41"/>
      <c r="AK43" s="41"/>
      <c r="AL43" s="41"/>
      <c r="AM43" s="41"/>
      <c r="AN43" s="41">
        <v>27</v>
      </c>
      <c r="AO43" s="41">
        <v>1390</v>
      </c>
      <c r="AP43" s="110"/>
      <c r="AQ43" s="111"/>
      <c r="AR43" s="126" t="str">
        <f t="shared" si="13"/>
        <v/>
      </c>
      <c r="AS43" s="126" t="str">
        <f t="shared" si="14"/>
        <v/>
      </c>
      <c r="AT43" s="113">
        <v>1490</v>
      </c>
      <c r="AU43" s="114"/>
      <c r="AV43" s="115"/>
      <c r="AW43" s="126" t="str">
        <f t="shared" si="15"/>
        <v/>
      </c>
      <c r="AX43" s="126" t="str">
        <f t="shared" si="16"/>
        <v/>
      </c>
      <c r="AY43" s="64" t="str">
        <f t="shared" si="5"/>
        <v/>
      </c>
      <c r="AZ43" s="97">
        <v>77.23</v>
      </c>
      <c r="BA43" s="68"/>
      <c r="BB43" s="68"/>
      <c r="BC43" s="68"/>
      <c r="BD43" s="68"/>
      <c r="BE43" s="15"/>
      <c r="BF43" s="5">
        <f t="shared" si="11"/>
        <v>21466</v>
      </c>
      <c r="BG43" s="41">
        <v>12810</v>
      </c>
      <c r="BH43" s="148">
        <v>0</v>
      </c>
      <c r="BI43" s="42"/>
      <c r="BJ43" s="42">
        <v>5426</v>
      </c>
      <c r="BK43" s="42"/>
      <c r="BL43" s="42"/>
      <c r="BM43" s="15">
        <v>3230</v>
      </c>
    </row>
    <row r="44" spans="1:65" outlineLevel="5">
      <c r="A44" s="22">
        <f t="shared" si="6"/>
        <v>1</v>
      </c>
      <c r="B44" s="9">
        <f t="shared" si="12"/>
        <v>45319</v>
      </c>
      <c r="C44" s="51">
        <v>319883</v>
      </c>
      <c r="D44" s="64">
        <f t="shared" si="7"/>
        <v>35</v>
      </c>
      <c r="E44" s="12">
        <v>37</v>
      </c>
      <c r="F44" s="12">
        <v>34</v>
      </c>
      <c r="G44" s="12">
        <v>37</v>
      </c>
      <c r="H44" s="12">
        <v>34</v>
      </c>
      <c r="I44" s="12">
        <v>36</v>
      </c>
      <c r="J44" s="12">
        <v>33</v>
      </c>
      <c r="K44" s="12">
        <v>36</v>
      </c>
      <c r="L44" s="12">
        <v>33</v>
      </c>
      <c r="M44" s="74" t="str">
        <f t="shared" si="8"/>
        <v/>
      </c>
      <c r="N44" s="83"/>
      <c r="O44" s="83"/>
      <c r="P44" s="83"/>
      <c r="Q44" s="83"/>
      <c r="R44" s="83"/>
      <c r="S44" s="83"/>
      <c r="T44" s="83"/>
      <c r="U44" s="83"/>
      <c r="V44" s="5" t="str">
        <f t="shared" si="9"/>
        <v/>
      </c>
      <c r="W44" s="41"/>
      <c r="X44" s="41"/>
      <c r="Y44" s="41"/>
      <c r="Z44" s="41"/>
      <c r="AA44" s="41"/>
      <c r="AB44" s="41"/>
      <c r="AC44" s="41"/>
      <c r="AD44" s="41"/>
      <c r="AE44" s="5" t="str">
        <f t="shared" si="10"/>
        <v/>
      </c>
      <c r="AF44" s="41"/>
      <c r="AG44" s="41"/>
      <c r="AH44" s="41"/>
      <c r="AI44" s="41"/>
      <c r="AJ44" s="41"/>
      <c r="AK44" s="41"/>
      <c r="AL44" s="41"/>
      <c r="AM44" s="41"/>
      <c r="AN44" s="41">
        <v>27</v>
      </c>
      <c r="AO44" s="41">
        <v>1370</v>
      </c>
      <c r="AP44" s="110"/>
      <c r="AQ44" s="111"/>
      <c r="AR44" s="126" t="str">
        <f t="shared" si="13"/>
        <v/>
      </c>
      <c r="AS44" s="126" t="str">
        <f t="shared" si="14"/>
        <v/>
      </c>
      <c r="AT44" s="113">
        <v>1480</v>
      </c>
      <c r="AU44" s="114"/>
      <c r="AV44" s="115"/>
      <c r="AW44" s="126" t="str">
        <f t="shared" si="15"/>
        <v/>
      </c>
      <c r="AX44" s="126" t="str">
        <f t="shared" si="16"/>
        <v/>
      </c>
      <c r="AY44" s="64" t="str">
        <f t="shared" si="5"/>
        <v/>
      </c>
      <c r="AZ44" s="97">
        <v>77.540000000000006</v>
      </c>
      <c r="BA44" s="68"/>
      <c r="BB44" s="68"/>
      <c r="BC44" s="68"/>
      <c r="BD44" s="68"/>
      <c r="BE44" s="15"/>
      <c r="BF44" s="5">
        <f t="shared" si="11"/>
        <v>20296</v>
      </c>
      <c r="BG44" s="41">
        <v>12830</v>
      </c>
      <c r="BH44" s="148">
        <v>0</v>
      </c>
      <c r="BI44" s="42"/>
      <c r="BJ44" s="42">
        <v>4246</v>
      </c>
      <c r="BK44" s="42"/>
      <c r="BL44" s="42"/>
      <c r="BM44" s="15">
        <v>3220</v>
      </c>
    </row>
    <row r="45" spans="1:65" outlineLevel="5">
      <c r="A45" s="22">
        <f t="shared" si="6"/>
        <v>1</v>
      </c>
      <c r="B45" s="9">
        <f t="shared" si="12"/>
        <v>45320</v>
      </c>
      <c r="C45" s="51">
        <v>334915</v>
      </c>
      <c r="D45" s="64">
        <f t="shared" si="7"/>
        <v>35</v>
      </c>
      <c r="E45" s="12">
        <v>37</v>
      </c>
      <c r="F45" s="12">
        <v>34</v>
      </c>
      <c r="G45" s="12">
        <v>37</v>
      </c>
      <c r="H45" s="12">
        <v>34</v>
      </c>
      <c r="I45" s="12">
        <v>36</v>
      </c>
      <c r="J45" s="12">
        <v>33</v>
      </c>
      <c r="K45" s="12">
        <v>36</v>
      </c>
      <c r="L45" s="12">
        <v>33</v>
      </c>
      <c r="M45" s="74" t="str">
        <f t="shared" si="8"/>
        <v/>
      </c>
      <c r="N45" s="83"/>
      <c r="O45" s="83"/>
      <c r="P45" s="83"/>
      <c r="Q45" s="83"/>
      <c r="R45" s="83"/>
      <c r="S45" s="83"/>
      <c r="T45" s="83"/>
      <c r="U45" s="83"/>
      <c r="V45" s="5">
        <f t="shared" si="9"/>
        <v>155.80000000000001</v>
      </c>
      <c r="W45" s="41">
        <v>68.8</v>
      </c>
      <c r="X45" s="41">
        <v>183.5</v>
      </c>
      <c r="Y45" s="41">
        <v>142.5</v>
      </c>
      <c r="Z45" s="41">
        <v>231</v>
      </c>
      <c r="AA45" s="41">
        <v>53.6</v>
      </c>
      <c r="AB45" s="41">
        <v>255.4</v>
      </c>
      <c r="AC45" s="41"/>
      <c r="AD45" s="41"/>
      <c r="AE45" s="5">
        <f t="shared" si="10"/>
        <v>5336.7</v>
      </c>
      <c r="AF45" s="41">
        <v>6780</v>
      </c>
      <c r="AG45" s="41">
        <v>5090</v>
      </c>
      <c r="AH45" s="41">
        <v>4750</v>
      </c>
      <c r="AI45" s="41">
        <v>4420</v>
      </c>
      <c r="AJ45" s="41">
        <v>5380</v>
      </c>
      <c r="AK45" s="41">
        <v>5600</v>
      </c>
      <c r="AL45" s="41"/>
      <c r="AM45" s="41"/>
      <c r="AN45" s="41">
        <v>26</v>
      </c>
      <c r="AO45" s="41">
        <v>1430</v>
      </c>
      <c r="AP45" s="110"/>
      <c r="AQ45" s="111"/>
      <c r="AR45" s="126" t="str">
        <f t="shared" si="13"/>
        <v/>
      </c>
      <c r="AS45" s="126" t="str">
        <f t="shared" si="14"/>
        <v/>
      </c>
      <c r="AT45" s="113">
        <v>1430</v>
      </c>
      <c r="AU45" s="114"/>
      <c r="AV45" s="115"/>
      <c r="AW45" s="126" t="str">
        <f t="shared" si="15"/>
        <v/>
      </c>
      <c r="AX45" s="126" t="str">
        <f t="shared" si="16"/>
        <v/>
      </c>
      <c r="AY45" s="64" t="str">
        <f t="shared" si="5"/>
        <v/>
      </c>
      <c r="AZ45" s="97">
        <v>76.94</v>
      </c>
      <c r="BA45" s="68"/>
      <c r="BB45" s="68"/>
      <c r="BC45" s="68"/>
      <c r="BD45" s="68"/>
      <c r="BE45" s="15"/>
      <c r="BF45" s="5">
        <f t="shared" si="11"/>
        <v>21221</v>
      </c>
      <c r="BG45" s="41">
        <v>12820</v>
      </c>
      <c r="BH45" s="148">
        <v>0</v>
      </c>
      <c r="BI45" s="42"/>
      <c r="BJ45" s="42">
        <v>5171</v>
      </c>
      <c r="BK45" s="42"/>
      <c r="BL45" s="42"/>
      <c r="BM45" s="15">
        <v>3230</v>
      </c>
    </row>
    <row r="46" spans="1:65" outlineLevel="5">
      <c r="A46" s="22">
        <f t="shared" si="6"/>
        <v>1</v>
      </c>
      <c r="B46" s="9">
        <f t="shared" si="12"/>
        <v>45321</v>
      </c>
      <c r="C46" s="51">
        <v>344335</v>
      </c>
      <c r="D46" s="64">
        <f t="shared" si="7"/>
        <v>34.799999999999997</v>
      </c>
      <c r="E46" s="12">
        <v>36</v>
      </c>
      <c r="F46" s="12">
        <v>34</v>
      </c>
      <c r="G46" s="12">
        <v>37</v>
      </c>
      <c r="H46" s="12">
        <v>34</v>
      </c>
      <c r="I46" s="12">
        <v>35</v>
      </c>
      <c r="J46" s="12">
        <v>33</v>
      </c>
      <c r="K46" s="12">
        <v>36</v>
      </c>
      <c r="L46" s="12">
        <v>33</v>
      </c>
      <c r="M46" s="74" t="str">
        <f t="shared" si="8"/>
        <v/>
      </c>
      <c r="N46" s="83"/>
      <c r="O46" s="83"/>
      <c r="P46" s="83"/>
      <c r="Q46" s="83"/>
      <c r="R46" s="83"/>
      <c r="S46" s="83"/>
      <c r="T46" s="83"/>
      <c r="U46" s="83"/>
      <c r="V46" s="5" t="str">
        <f t="shared" si="9"/>
        <v/>
      </c>
      <c r="W46" s="41"/>
      <c r="X46" s="41"/>
      <c r="Y46" s="41"/>
      <c r="Z46" s="41"/>
      <c r="AA46" s="41"/>
      <c r="AB46" s="41"/>
      <c r="AC46" s="41"/>
      <c r="AD46" s="41"/>
      <c r="AE46" s="5" t="str">
        <f t="shared" si="10"/>
        <v/>
      </c>
      <c r="AF46" s="41"/>
      <c r="AG46" s="41"/>
      <c r="AH46" s="41"/>
      <c r="AI46" s="41"/>
      <c r="AJ46" s="41"/>
      <c r="AK46" s="41"/>
      <c r="AL46" s="41"/>
      <c r="AM46" s="41"/>
      <c r="AN46" s="41">
        <v>28</v>
      </c>
      <c r="AO46" s="41">
        <v>1350</v>
      </c>
      <c r="AP46" s="110"/>
      <c r="AQ46" s="111"/>
      <c r="AR46" s="126" t="str">
        <f t="shared" si="13"/>
        <v/>
      </c>
      <c r="AS46" s="126" t="str">
        <f t="shared" si="14"/>
        <v/>
      </c>
      <c r="AT46" s="113">
        <v>1410</v>
      </c>
      <c r="AU46" s="114"/>
      <c r="AV46" s="115"/>
      <c r="AW46" s="126" t="str">
        <f t="shared" si="15"/>
        <v/>
      </c>
      <c r="AX46" s="126" t="str">
        <f t="shared" si="16"/>
        <v/>
      </c>
      <c r="AY46" s="64" t="str">
        <f t="shared" si="5"/>
        <v/>
      </c>
      <c r="AZ46" s="97">
        <v>77.959999999999994</v>
      </c>
      <c r="BA46" s="68"/>
      <c r="BB46" s="68"/>
      <c r="BC46" s="68"/>
      <c r="BD46" s="68"/>
      <c r="BE46" s="15"/>
      <c r="BF46" s="5">
        <f t="shared" si="11"/>
        <v>23533</v>
      </c>
      <c r="BG46" s="41">
        <v>14550</v>
      </c>
      <c r="BH46" s="148">
        <v>0</v>
      </c>
      <c r="BI46" s="42"/>
      <c r="BJ46" s="42">
        <v>5603</v>
      </c>
      <c r="BK46" s="42"/>
      <c r="BL46" s="42"/>
      <c r="BM46" s="15">
        <v>3380</v>
      </c>
    </row>
    <row r="47" spans="1:65" ht="17.25" outlineLevel="5" thickBot="1">
      <c r="A47" s="31">
        <f t="shared" si="6"/>
        <v>1</v>
      </c>
      <c r="B47" s="32">
        <f t="shared" si="12"/>
        <v>45322</v>
      </c>
      <c r="C47" s="149">
        <v>353593</v>
      </c>
      <c r="D47" s="64">
        <f t="shared" si="7"/>
        <v>34.799999999999997</v>
      </c>
      <c r="E47" s="26">
        <v>36</v>
      </c>
      <c r="F47" s="26">
        <v>34</v>
      </c>
      <c r="G47" s="26">
        <v>37</v>
      </c>
      <c r="H47" s="26">
        <v>34</v>
      </c>
      <c r="I47" s="26">
        <v>35</v>
      </c>
      <c r="J47" s="26">
        <v>33</v>
      </c>
      <c r="K47" s="26">
        <v>36</v>
      </c>
      <c r="L47" s="26">
        <v>33</v>
      </c>
      <c r="M47" s="74" t="str">
        <f t="shared" si="8"/>
        <v/>
      </c>
      <c r="N47" s="87"/>
      <c r="O47" s="87"/>
      <c r="P47" s="87"/>
      <c r="Q47" s="87"/>
      <c r="R47" s="87"/>
      <c r="S47" s="87"/>
      <c r="T47" s="87"/>
      <c r="U47" s="87"/>
      <c r="V47" s="5" t="str">
        <f t="shared" si="9"/>
        <v/>
      </c>
      <c r="W47" s="46"/>
      <c r="X47" s="46"/>
      <c r="Y47" s="46"/>
      <c r="Z47" s="46"/>
      <c r="AA47" s="46"/>
      <c r="AB47" s="46"/>
      <c r="AC47" s="46"/>
      <c r="AD47" s="46"/>
      <c r="AE47" s="5" t="str">
        <f t="shared" si="10"/>
        <v/>
      </c>
      <c r="AF47" s="46"/>
      <c r="AG47" s="46"/>
      <c r="AH47" s="46"/>
      <c r="AI47" s="46"/>
      <c r="AJ47" s="46"/>
      <c r="AK47" s="46"/>
      <c r="AL47" s="46"/>
      <c r="AM47" s="46"/>
      <c r="AN47" s="46">
        <v>28</v>
      </c>
      <c r="AO47" s="46">
        <v>1350</v>
      </c>
      <c r="AP47" s="130"/>
      <c r="AQ47" s="131"/>
      <c r="AR47" s="126" t="str">
        <f t="shared" si="13"/>
        <v/>
      </c>
      <c r="AS47" s="126" t="str">
        <f t="shared" si="14"/>
        <v/>
      </c>
      <c r="AT47" s="150">
        <v>1370</v>
      </c>
      <c r="AU47" s="132"/>
      <c r="AV47" s="133"/>
      <c r="AW47" s="126" t="str">
        <f t="shared" si="15"/>
        <v/>
      </c>
      <c r="AX47" s="126" t="str">
        <f t="shared" si="16"/>
        <v/>
      </c>
      <c r="AY47" s="64" t="str">
        <f t="shared" si="5"/>
        <v/>
      </c>
      <c r="AZ47" s="151">
        <v>75.06</v>
      </c>
      <c r="BA47" s="255">
        <v>65.03</v>
      </c>
      <c r="BB47" s="76">
        <v>34.799999999999997</v>
      </c>
      <c r="BC47" s="76">
        <v>0</v>
      </c>
      <c r="BD47" s="76"/>
      <c r="BE47" s="25"/>
      <c r="BF47" s="5">
        <f t="shared" si="11"/>
        <v>20568</v>
      </c>
      <c r="BG47" s="46">
        <v>11530</v>
      </c>
      <c r="BH47" s="148">
        <v>0</v>
      </c>
      <c r="BI47" s="152"/>
      <c r="BJ47" s="152">
        <v>5640</v>
      </c>
      <c r="BK47" s="152"/>
      <c r="BL47" s="152"/>
      <c r="BM47" s="25">
        <v>3398</v>
      </c>
    </row>
    <row r="48" spans="1:65" outlineLevel="4">
      <c r="A48" s="157" t="s">
        <v>35</v>
      </c>
      <c r="B48" s="158"/>
      <c r="C48" s="50">
        <f t="shared" ref="C48:BM48" si="17">SUBTOTAL(4,C17:C47)</f>
        <v>436712</v>
      </c>
      <c r="D48" s="60">
        <f t="shared" si="17"/>
        <v>35.299999999999997</v>
      </c>
      <c r="E48" s="28">
        <f t="shared" si="17"/>
        <v>39</v>
      </c>
      <c r="F48" s="28">
        <f t="shared" si="17"/>
        <v>34</v>
      </c>
      <c r="G48" s="28">
        <f t="shared" si="17"/>
        <v>37</v>
      </c>
      <c r="H48" s="28">
        <f t="shared" si="17"/>
        <v>35</v>
      </c>
      <c r="I48" s="28">
        <f t="shared" si="17"/>
        <v>38</v>
      </c>
      <c r="J48" s="28">
        <f t="shared" si="17"/>
        <v>33</v>
      </c>
      <c r="K48" s="28">
        <f t="shared" si="17"/>
        <v>36</v>
      </c>
      <c r="L48" s="28">
        <f t="shared" si="17"/>
        <v>34</v>
      </c>
      <c r="M48" s="71">
        <f t="shared" si="17"/>
        <v>7.3</v>
      </c>
      <c r="N48" s="82">
        <f t="shared" si="17"/>
        <v>7.21</v>
      </c>
      <c r="O48" s="82">
        <f t="shared" si="17"/>
        <v>7.24</v>
      </c>
      <c r="P48" s="82">
        <f t="shared" si="17"/>
        <v>7.35</v>
      </c>
      <c r="Q48" s="82">
        <f t="shared" si="17"/>
        <v>7.32</v>
      </c>
      <c r="R48" s="82">
        <f t="shared" si="17"/>
        <v>7.4</v>
      </c>
      <c r="S48" s="82">
        <f t="shared" si="17"/>
        <v>7.36</v>
      </c>
      <c r="T48" s="82">
        <f t="shared" si="17"/>
        <v>0</v>
      </c>
      <c r="U48" s="82">
        <f t="shared" si="17"/>
        <v>0</v>
      </c>
      <c r="V48" s="29">
        <f t="shared" si="17"/>
        <v>333.9</v>
      </c>
      <c r="W48" s="39">
        <f t="shared" si="17"/>
        <v>185.4</v>
      </c>
      <c r="X48" s="39">
        <f t="shared" si="17"/>
        <v>342.1</v>
      </c>
      <c r="Y48" s="39">
        <f t="shared" si="17"/>
        <v>269.7</v>
      </c>
      <c r="Z48" s="39">
        <f t="shared" si="17"/>
        <v>424</v>
      </c>
      <c r="AA48" s="39">
        <f t="shared" si="17"/>
        <v>380.2</v>
      </c>
      <c r="AB48" s="39">
        <f t="shared" si="17"/>
        <v>401.8</v>
      </c>
      <c r="AC48" s="39">
        <f t="shared" si="17"/>
        <v>0</v>
      </c>
      <c r="AD48" s="39">
        <f t="shared" si="17"/>
        <v>0</v>
      </c>
      <c r="AE48" s="29">
        <f t="shared" si="17"/>
        <v>5336.7</v>
      </c>
      <c r="AF48" s="39">
        <f t="shared" si="17"/>
        <v>6780</v>
      </c>
      <c r="AG48" s="39">
        <f t="shared" si="17"/>
        <v>5100</v>
      </c>
      <c r="AH48" s="39">
        <f t="shared" si="17"/>
        <v>4940</v>
      </c>
      <c r="AI48" s="39">
        <f t="shared" si="17"/>
        <v>5050</v>
      </c>
      <c r="AJ48" s="39">
        <f t="shared" si="17"/>
        <v>5380</v>
      </c>
      <c r="AK48" s="39">
        <f t="shared" si="17"/>
        <v>5600</v>
      </c>
      <c r="AL48" s="39">
        <f t="shared" si="17"/>
        <v>0</v>
      </c>
      <c r="AM48" s="39">
        <f t="shared" si="17"/>
        <v>0</v>
      </c>
      <c r="AN48" s="39">
        <f t="shared" si="17"/>
        <v>28</v>
      </c>
      <c r="AO48" s="39">
        <f t="shared" si="17"/>
        <v>1910</v>
      </c>
      <c r="AP48" s="104">
        <f t="shared" si="17"/>
        <v>4.17</v>
      </c>
      <c r="AQ48" s="105">
        <f t="shared" si="17"/>
        <v>3.11</v>
      </c>
      <c r="AR48" s="106">
        <f t="shared" si="17"/>
        <v>77.80898876404494</v>
      </c>
      <c r="AS48" s="106">
        <f t="shared" si="17"/>
        <v>25.945945945945951</v>
      </c>
      <c r="AT48" s="107">
        <f t="shared" si="17"/>
        <v>1970</v>
      </c>
      <c r="AU48" s="108">
        <f t="shared" si="17"/>
        <v>2.4700000000000002</v>
      </c>
      <c r="AV48" s="109">
        <f t="shared" si="17"/>
        <v>1.49</v>
      </c>
      <c r="AW48" s="106">
        <f t="shared" si="17"/>
        <v>66.666666666666657</v>
      </c>
      <c r="AX48" s="106">
        <f t="shared" si="17"/>
        <v>39.676113360323896</v>
      </c>
      <c r="AY48" s="60">
        <f t="shared" si="17"/>
        <v>53.404179590176447</v>
      </c>
      <c r="AZ48" s="96">
        <f t="shared" si="17"/>
        <v>79.8</v>
      </c>
      <c r="BA48" s="67">
        <f t="shared" si="17"/>
        <v>65.03</v>
      </c>
      <c r="BB48" s="67">
        <f t="shared" si="17"/>
        <v>34.799999999999997</v>
      </c>
      <c r="BC48" s="67">
        <f t="shared" si="17"/>
        <v>0</v>
      </c>
      <c r="BD48" s="67">
        <f t="shared" si="17"/>
        <v>0</v>
      </c>
      <c r="BE48" s="27">
        <f t="shared" si="17"/>
        <v>0</v>
      </c>
      <c r="BF48" s="29">
        <f t="shared" si="17"/>
        <v>23966</v>
      </c>
      <c r="BG48" s="39">
        <f t="shared" si="17"/>
        <v>15920</v>
      </c>
      <c r="BH48" s="40">
        <f t="shared" si="17"/>
        <v>0</v>
      </c>
      <c r="BI48" s="40">
        <f t="shared" si="17"/>
        <v>0</v>
      </c>
      <c r="BJ48" s="40">
        <f t="shared" si="17"/>
        <v>5640</v>
      </c>
      <c r="BK48" s="40">
        <f t="shared" si="17"/>
        <v>0</v>
      </c>
      <c r="BL48" s="40">
        <f t="shared" si="17"/>
        <v>0</v>
      </c>
      <c r="BM48" s="27">
        <f t="shared" si="17"/>
        <v>3610</v>
      </c>
    </row>
    <row r="49" spans="1:65" outlineLevel="3">
      <c r="A49" s="187" t="s">
        <v>24</v>
      </c>
      <c r="B49" s="188"/>
      <c r="C49" s="51">
        <f t="shared" ref="C49:BM49" si="18">SUBTOTAL(5,C17:C47)</f>
        <v>319455</v>
      </c>
      <c r="D49" s="61">
        <f t="shared" si="18"/>
        <v>33</v>
      </c>
      <c r="E49" s="12">
        <f t="shared" si="18"/>
        <v>34</v>
      </c>
      <c r="F49" s="12">
        <f t="shared" si="18"/>
        <v>33</v>
      </c>
      <c r="G49" s="12">
        <f t="shared" si="18"/>
        <v>34</v>
      </c>
      <c r="H49" s="12">
        <f t="shared" si="18"/>
        <v>32</v>
      </c>
      <c r="I49" s="12">
        <f t="shared" si="18"/>
        <v>33</v>
      </c>
      <c r="J49" s="12">
        <f t="shared" si="18"/>
        <v>32</v>
      </c>
      <c r="K49" s="12">
        <f t="shared" si="18"/>
        <v>33</v>
      </c>
      <c r="L49" s="12">
        <f t="shared" si="18"/>
        <v>31</v>
      </c>
      <c r="M49" s="72">
        <f t="shared" si="18"/>
        <v>7</v>
      </c>
      <c r="N49" s="83">
        <f t="shared" si="18"/>
        <v>6.79</v>
      </c>
      <c r="O49" s="83">
        <f t="shared" si="18"/>
        <v>6.92</v>
      </c>
      <c r="P49" s="83">
        <f t="shared" si="18"/>
        <v>7.02</v>
      </c>
      <c r="Q49" s="83">
        <f t="shared" si="18"/>
        <v>7.08</v>
      </c>
      <c r="R49" s="83">
        <f t="shared" si="18"/>
        <v>7.11</v>
      </c>
      <c r="S49" s="83">
        <f t="shared" si="18"/>
        <v>7.13</v>
      </c>
      <c r="T49" s="83">
        <f t="shared" si="18"/>
        <v>0</v>
      </c>
      <c r="U49" s="83">
        <f t="shared" si="18"/>
        <v>0</v>
      </c>
      <c r="V49" s="6">
        <f t="shared" si="18"/>
        <v>130.69999999999999</v>
      </c>
      <c r="W49" s="41">
        <f t="shared" si="18"/>
        <v>57.8</v>
      </c>
      <c r="X49" s="41">
        <f t="shared" si="18"/>
        <v>183.5</v>
      </c>
      <c r="Y49" s="41">
        <f t="shared" si="18"/>
        <v>142.5</v>
      </c>
      <c r="Z49" s="41">
        <f t="shared" si="18"/>
        <v>4.5999999999999996</v>
      </c>
      <c r="AA49" s="41">
        <f t="shared" si="18"/>
        <v>53.6</v>
      </c>
      <c r="AB49" s="41">
        <f t="shared" si="18"/>
        <v>178.3</v>
      </c>
      <c r="AC49" s="41">
        <f t="shared" si="18"/>
        <v>0</v>
      </c>
      <c r="AD49" s="41">
        <f t="shared" si="18"/>
        <v>0</v>
      </c>
      <c r="AE49" s="6">
        <f t="shared" si="18"/>
        <v>4590</v>
      </c>
      <c r="AF49" s="41">
        <f t="shared" si="18"/>
        <v>4500</v>
      </c>
      <c r="AG49" s="41">
        <f t="shared" si="18"/>
        <v>4410</v>
      </c>
      <c r="AH49" s="41">
        <f t="shared" si="18"/>
        <v>4330</v>
      </c>
      <c r="AI49" s="41">
        <f t="shared" si="18"/>
        <v>4420</v>
      </c>
      <c r="AJ49" s="41">
        <f t="shared" si="18"/>
        <v>4410</v>
      </c>
      <c r="AK49" s="41">
        <f t="shared" si="18"/>
        <v>4790</v>
      </c>
      <c r="AL49" s="41">
        <f t="shared" si="18"/>
        <v>0</v>
      </c>
      <c r="AM49" s="41">
        <f t="shared" si="18"/>
        <v>0</v>
      </c>
      <c r="AN49" s="41">
        <f t="shared" si="18"/>
        <v>20</v>
      </c>
      <c r="AO49" s="41">
        <f t="shared" si="18"/>
        <v>1330</v>
      </c>
      <c r="AP49" s="110">
        <f t="shared" si="18"/>
        <v>3.51</v>
      </c>
      <c r="AQ49" s="111">
        <f t="shared" si="18"/>
        <v>2.65</v>
      </c>
      <c r="AR49" s="112">
        <f t="shared" si="18"/>
        <v>74.054054054054049</v>
      </c>
      <c r="AS49" s="112">
        <f t="shared" si="18"/>
        <v>22.19101123595506</v>
      </c>
      <c r="AT49" s="113">
        <f t="shared" si="18"/>
        <v>1370</v>
      </c>
      <c r="AU49" s="114">
        <f t="shared" si="18"/>
        <v>1.34</v>
      </c>
      <c r="AV49" s="115">
        <f t="shared" si="18"/>
        <v>0.88</v>
      </c>
      <c r="AW49" s="112">
        <f t="shared" si="18"/>
        <v>60.323886639676104</v>
      </c>
      <c r="AX49" s="112">
        <f t="shared" si="18"/>
        <v>33.333333333333343</v>
      </c>
      <c r="AY49" s="61">
        <f t="shared" si="18"/>
        <v>34.796588843841768</v>
      </c>
      <c r="AZ49" s="97">
        <f t="shared" si="18"/>
        <v>75.06</v>
      </c>
      <c r="BA49" s="68">
        <f t="shared" si="18"/>
        <v>65.03</v>
      </c>
      <c r="BB49" s="68">
        <f t="shared" si="18"/>
        <v>34.799999999999997</v>
      </c>
      <c r="BC49" s="68">
        <f t="shared" si="18"/>
        <v>0</v>
      </c>
      <c r="BD49" s="68">
        <f t="shared" si="18"/>
        <v>0</v>
      </c>
      <c r="BE49" s="15">
        <f t="shared" si="18"/>
        <v>0</v>
      </c>
      <c r="BF49" s="6">
        <f t="shared" si="18"/>
        <v>16568</v>
      </c>
      <c r="BG49" s="41">
        <f t="shared" si="18"/>
        <v>9210</v>
      </c>
      <c r="BH49" s="42">
        <f t="shared" si="18"/>
        <v>0</v>
      </c>
      <c r="BI49" s="42">
        <f t="shared" si="18"/>
        <v>0</v>
      </c>
      <c r="BJ49" s="42">
        <f t="shared" si="18"/>
        <v>819</v>
      </c>
      <c r="BK49" s="42">
        <f t="shared" si="18"/>
        <v>0</v>
      </c>
      <c r="BL49" s="42">
        <f t="shared" si="18"/>
        <v>0</v>
      </c>
      <c r="BM49" s="15">
        <f t="shared" si="18"/>
        <v>1200</v>
      </c>
    </row>
    <row r="50" spans="1:65" outlineLevel="2">
      <c r="A50" s="187" t="s">
        <v>13</v>
      </c>
      <c r="B50" s="188"/>
      <c r="C50" s="51">
        <f>IFERROR(SUBTOTAL(1,C17:C47),"")</f>
        <v>354043.41935483873</v>
      </c>
      <c r="D50" s="61">
        <f t="shared" ref="D50:BM50" si="19">IFERROR(SUBTOTAL(1,D17:D47),"")</f>
        <v>34.193548387096769</v>
      </c>
      <c r="E50" s="12">
        <f t="shared" si="19"/>
        <v>36.774193548387096</v>
      </c>
      <c r="F50" s="12">
        <f t="shared" si="19"/>
        <v>33.41935483870968</v>
      </c>
      <c r="G50" s="12">
        <f t="shared" si="19"/>
        <v>35.193548387096776</v>
      </c>
      <c r="H50" s="12">
        <f t="shared" si="19"/>
        <v>33.258064516129032</v>
      </c>
      <c r="I50" s="12">
        <f t="shared" si="19"/>
        <v>35.774193548387096</v>
      </c>
      <c r="J50" s="12">
        <f t="shared" si="19"/>
        <v>32.41935483870968</v>
      </c>
      <c r="K50" s="12">
        <f t="shared" si="19"/>
        <v>34.193548387096776</v>
      </c>
      <c r="L50" s="12">
        <f t="shared" si="19"/>
        <v>32.258064516129032</v>
      </c>
      <c r="M50" s="72">
        <f t="shared" si="19"/>
        <v>7.125</v>
      </c>
      <c r="N50" s="83">
        <f t="shared" si="19"/>
        <v>6.95</v>
      </c>
      <c r="O50" s="83">
        <f t="shared" si="19"/>
        <v>7.0724999999999998</v>
      </c>
      <c r="P50" s="83">
        <f t="shared" si="19"/>
        <v>7.1624999999999996</v>
      </c>
      <c r="Q50" s="83">
        <f t="shared" si="19"/>
        <v>7.2</v>
      </c>
      <c r="R50" s="83">
        <f t="shared" si="19"/>
        <v>7.24</v>
      </c>
      <c r="S50" s="83">
        <f t="shared" si="19"/>
        <v>7.2450000000000001</v>
      </c>
      <c r="T50" s="83" t="str">
        <f t="shared" si="19"/>
        <v/>
      </c>
      <c r="U50" s="83" t="str">
        <f t="shared" si="19"/>
        <v/>
      </c>
      <c r="V50" s="6">
        <f t="shared" si="19"/>
        <v>197.77499999999998</v>
      </c>
      <c r="W50" s="41">
        <f t="shared" si="19"/>
        <v>122</v>
      </c>
      <c r="X50" s="41">
        <f t="shared" si="19"/>
        <v>243.22500000000002</v>
      </c>
      <c r="Y50" s="41">
        <f t="shared" si="19"/>
        <v>207.625</v>
      </c>
      <c r="Z50" s="41">
        <f t="shared" si="19"/>
        <v>188.15</v>
      </c>
      <c r="AA50" s="41">
        <f t="shared" si="19"/>
        <v>166.875</v>
      </c>
      <c r="AB50" s="41">
        <f t="shared" si="19"/>
        <v>258.625</v>
      </c>
      <c r="AC50" s="41" t="str">
        <f t="shared" si="19"/>
        <v/>
      </c>
      <c r="AD50" s="41" t="str">
        <f t="shared" si="19"/>
        <v/>
      </c>
      <c r="AE50" s="6">
        <f t="shared" si="19"/>
        <v>4948.7750000000005</v>
      </c>
      <c r="AF50" s="41">
        <f t="shared" si="19"/>
        <v>5470</v>
      </c>
      <c r="AG50" s="41">
        <f t="shared" si="19"/>
        <v>4847.5</v>
      </c>
      <c r="AH50" s="41">
        <f t="shared" si="19"/>
        <v>4717.5</v>
      </c>
      <c r="AI50" s="41">
        <f t="shared" si="19"/>
        <v>4665</v>
      </c>
      <c r="AJ50" s="41">
        <f t="shared" si="19"/>
        <v>4830</v>
      </c>
      <c r="AK50" s="41">
        <f t="shared" si="19"/>
        <v>5162.5</v>
      </c>
      <c r="AL50" s="41" t="str">
        <f t="shared" si="19"/>
        <v/>
      </c>
      <c r="AM50" s="41" t="str">
        <f t="shared" si="19"/>
        <v/>
      </c>
      <c r="AN50" s="41">
        <f t="shared" si="19"/>
        <v>24.64516129032258</v>
      </c>
      <c r="AO50" s="41">
        <f t="shared" si="19"/>
        <v>1545.483870967742</v>
      </c>
      <c r="AP50" s="110">
        <f t="shared" si="19"/>
        <v>3.7349999999999999</v>
      </c>
      <c r="AQ50" s="111">
        <f t="shared" si="19"/>
        <v>2.8174999999999999</v>
      </c>
      <c r="AR50" s="112">
        <f t="shared" si="19"/>
        <v>75.485488512022343</v>
      </c>
      <c r="AS50" s="112">
        <f t="shared" si="19"/>
        <v>24.514511487977657</v>
      </c>
      <c r="AT50" s="113">
        <f t="shared" si="19"/>
        <v>1628.0645161290322</v>
      </c>
      <c r="AU50" s="114">
        <f t="shared" si="19"/>
        <v>1.78</v>
      </c>
      <c r="AV50" s="115">
        <f t="shared" si="19"/>
        <v>1.1225000000000001</v>
      </c>
      <c r="AW50" s="112">
        <f t="shared" si="19"/>
        <v>63.67357016472122</v>
      </c>
      <c r="AX50" s="112">
        <f t="shared" si="19"/>
        <v>36.326429835278788</v>
      </c>
      <c r="AY50" s="61">
        <f t="shared" si="19"/>
        <v>42.506333248337441</v>
      </c>
      <c r="AZ50" s="97">
        <f t="shared" si="19"/>
        <v>77.501935483870966</v>
      </c>
      <c r="BA50" s="68">
        <f t="shared" si="19"/>
        <v>65.03</v>
      </c>
      <c r="BB50" s="68">
        <f t="shared" si="19"/>
        <v>34.799999999999997</v>
      </c>
      <c r="BC50" s="68">
        <f t="shared" si="19"/>
        <v>0</v>
      </c>
      <c r="BD50" s="68" t="str">
        <f t="shared" si="19"/>
        <v/>
      </c>
      <c r="BE50" s="15" t="str">
        <f>IFERROR(SUBTOTAL(1,BE17:BE47),"")</f>
        <v/>
      </c>
      <c r="BF50" s="6">
        <f t="shared" si="19"/>
        <v>21765.129032258064</v>
      </c>
      <c r="BG50" s="41">
        <f t="shared" si="19"/>
        <v>14880.645161290322</v>
      </c>
      <c r="BH50" s="42">
        <f t="shared" si="19"/>
        <v>0</v>
      </c>
      <c r="BI50" s="42" t="str">
        <f t="shared" si="19"/>
        <v/>
      </c>
      <c r="BJ50" s="42">
        <f t="shared" si="19"/>
        <v>3764.8709677419356</v>
      </c>
      <c r="BK50" s="42" t="str">
        <f t="shared" si="19"/>
        <v/>
      </c>
      <c r="BL50" s="42" t="str">
        <f t="shared" si="19"/>
        <v/>
      </c>
      <c r="BM50" s="15">
        <f t="shared" si="19"/>
        <v>3119.6129032258063</v>
      </c>
    </row>
    <row r="51" spans="1:65" ht="17.25" outlineLevel="1" thickBot="1">
      <c r="A51" s="189" t="s">
        <v>60</v>
      </c>
      <c r="B51" s="190"/>
      <c r="C51" s="52">
        <f>SUBTOTAL(9,C17:C47)</f>
        <v>10975346</v>
      </c>
      <c r="D51" s="62"/>
      <c r="E51" s="30"/>
      <c r="F51" s="30"/>
      <c r="G51" s="30"/>
      <c r="H51" s="30"/>
      <c r="I51" s="30"/>
      <c r="J51" s="30"/>
      <c r="K51" s="30"/>
      <c r="L51" s="30"/>
      <c r="M51" s="73"/>
      <c r="N51" s="84"/>
      <c r="O51" s="84"/>
      <c r="P51" s="84"/>
      <c r="Q51" s="84"/>
      <c r="R51" s="84"/>
      <c r="S51" s="84"/>
      <c r="T51" s="84"/>
      <c r="U51" s="84"/>
      <c r="V51" s="93"/>
      <c r="W51" s="94"/>
      <c r="X51" s="94"/>
      <c r="Y51" s="94"/>
      <c r="Z51" s="94"/>
      <c r="AA51" s="94"/>
      <c r="AB51" s="94"/>
      <c r="AC51" s="94"/>
      <c r="AD51" s="94"/>
      <c r="AE51" s="93"/>
      <c r="AF51" s="94"/>
      <c r="AG51" s="94"/>
      <c r="AH51" s="94"/>
      <c r="AI51" s="94"/>
      <c r="AJ51" s="94"/>
      <c r="AK51" s="94"/>
      <c r="AL51" s="94"/>
      <c r="AM51" s="94"/>
      <c r="AN51" s="94"/>
      <c r="AO51" s="43">
        <f>SUBTOTAL(9,AO17:AO47)</f>
        <v>47910</v>
      </c>
      <c r="AP51" s="116"/>
      <c r="AQ51" s="117"/>
      <c r="AR51" s="118"/>
      <c r="AS51" s="118"/>
      <c r="AT51" s="119">
        <f>SUBTOTAL(9,AT17:AT47)</f>
        <v>50470</v>
      </c>
      <c r="AU51" s="120"/>
      <c r="AV51" s="121"/>
      <c r="AW51" s="118"/>
      <c r="AX51" s="118"/>
      <c r="AY51" s="62"/>
      <c r="AZ51" s="98"/>
      <c r="BA51" s="69"/>
      <c r="BB51" s="69"/>
      <c r="BC51" s="69"/>
      <c r="BD51" s="69"/>
      <c r="BE51" s="16">
        <f>SUBTOTAL(9,BE17:BE47)</f>
        <v>0</v>
      </c>
      <c r="BF51" s="7">
        <f t="shared" ref="BF51:BM51" si="20">SUBTOTAL(9,BF17:BF47)</f>
        <v>674719</v>
      </c>
      <c r="BG51" s="43">
        <f t="shared" si="20"/>
        <v>461300</v>
      </c>
      <c r="BH51" s="44">
        <f t="shared" si="20"/>
        <v>0</v>
      </c>
      <c r="BI51" s="44">
        <f t="shared" si="20"/>
        <v>0</v>
      </c>
      <c r="BJ51" s="44">
        <f t="shared" si="20"/>
        <v>116711</v>
      </c>
      <c r="BK51" s="44">
        <f t="shared" si="20"/>
        <v>0</v>
      </c>
      <c r="BL51" s="44">
        <f t="shared" si="20"/>
        <v>0</v>
      </c>
      <c r="BM51" s="16">
        <f t="shared" si="20"/>
        <v>96708</v>
      </c>
    </row>
    <row r="52" spans="1:65" outlineLevel="5">
      <c r="A52" s="21">
        <f t="shared" si="6"/>
        <v>2</v>
      </c>
      <c r="B52" s="33">
        <f>B47+1</f>
        <v>45323</v>
      </c>
      <c r="C52" s="146">
        <v>351233</v>
      </c>
      <c r="D52" s="64">
        <f t="shared" ref="D52:D80" si="21">IFERROR(ROUND(AVERAGE(E52:L52),1),"")</f>
        <v>34.799999999999997</v>
      </c>
      <c r="E52" s="11">
        <v>36</v>
      </c>
      <c r="F52" s="11">
        <v>34</v>
      </c>
      <c r="G52" s="11">
        <v>37</v>
      </c>
      <c r="H52" s="11">
        <v>34</v>
      </c>
      <c r="I52" s="11">
        <v>35</v>
      </c>
      <c r="J52" s="11">
        <v>33</v>
      </c>
      <c r="K52" s="11">
        <v>36</v>
      </c>
      <c r="L52" s="11">
        <v>33</v>
      </c>
      <c r="M52" s="74">
        <f t="shared" ref="M52:M80" si="22">IFERROR(ROUND(AVERAGE(N52:U52),1),"")</f>
        <v>7.1</v>
      </c>
      <c r="N52" s="86">
        <v>7.11</v>
      </c>
      <c r="O52" s="86">
        <v>7.12</v>
      </c>
      <c r="P52" s="86">
        <v>7.15</v>
      </c>
      <c r="Q52" s="86">
        <v>7.08</v>
      </c>
      <c r="R52" s="86">
        <v>7.09</v>
      </c>
      <c r="S52" s="86">
        <v>7.1</v>
      </c>
      <c r="T52" s="86"/>
      <c r="U52" s="86"/>
      <c r="V52" s="5" t="str">
        <f t="shared" ref="V52:V80" si="23">IFERROR(ROUND(AVERAGE(W52:AD52),1),"")</f>
        <v/>
      </c>
      <c r="W52" s="45"/>
      <c r="X52" s="45"/>
      <c r="Y52" s="45"/>
      <c r="Z52" s="45"/>
      <c r="AA52" s="45"/>
      <c r="AB52" s="45"/>
      <c r="AC52" s="45"/>
      <c r="AD52" s="45"/>
      <c r="AE52" s="5" t="str">
        <f t="shared" ref="AE52:AE80" si="24">IFERROR(ROUND(AVERAGE(AF52:AM52),1),"")</f>
        <v/>
      </c>
      <c r="AF52" s="45"/>
      <c r="AG52" s="45"/>
      <c r="AH52" s="45"/>
      <c r="AI52" s="45"/>
      <c r="AJ52" s="45"/>
      <c r="AK52" s="45"/>
      <c r="AL52" s="45"/>
      <c r="AM52" s="45"/>
      <c r="AN52" s="45">
        <v>27</v>
      </c>
      <c r="AO52" s="45">
        <v>1400</v>
      </c>
      <c r="AP52" s="124">
        <v>4.28</v>
      </c>
      <c r="AQ52" s="125">
        <v>3.21</v>
      </c>
      <c r="AR52" s="126">
        <f t="shared" ref="AR52:AR80" si="25">IFERROR(AQ52/AP52*100,"")</f>
        <v>75</v>
      </c>
      <c r="AS52" s="126">
        <f t="shared" ref="AS52:AS80" si="26">IFERROR(100-AR52,"")</f>
        <v>25</v>
      </c>
      <c r="AT52" s="127">
        <v>1440</v>
      </c>
      <c r="AU52" s="128">
        <v>1.32</v>
      </c>
      <c r="AV52" s="129">
        <v>0.81</v>
      </c>
      <c r="AW52" s="126">
        <f t="shared" ref="AW52:AW80" si="27">IFERROR(AV52/AU52*100,"")</f>
        <v>61.363636363636367</v>
      </c>
      <c r="AX52" s="126">
        <f t="shared" ref="AX52:AX80" si="28">IFERROR(100-AW52,"")</f>
        <v>38.636363636363633</v>
      </c>
      <c r="AY52" s="64">
        <f t="shared" ref="AY52:AY80" si="29">IFERROR((1-((AW52*AS52)/(AX52*AR52)))*100,"")</f>
        <v>47.058823529411754</v>
      </c>
      <c r="AZ52" s="147">
        <v>77.48</v>
      </c>
      <c r="BA52" s="70"/>
      <c r="BB52" s="70"/>
      <c r="BC52" s="70"/>
      <c r="BD52" s="70"/>
      <c r="BE52" s="14"/>
      <c r="BF52" s="5">
        <f t="shared" ref="BF52:BF80" si="30">IF(SUM(BG52:BM52)=0,"",SUM(BG52:BM52))</f>
        <v>20964</v>
      </c>
      <c r="BG52" s="45">
        <v>14400</v>
      </c>
      <c r="BH52" s="148">
        <v>0</v>
      </c>
      <c r="BI52" s="148"/>
      <c r="BJ52" s="148">
        <v>3364</v>
      </c>
      <c r="BK52" s="148"/>
      <c r="BL52" s="148"/>
      <c r="BM52" s="14">
        <v>3200</v>
      </c>
    </row>
    <row r="53" spans="1:65" outlineLevel="5">
      <c r="A53" s="22">
        <f t="shared" si="6"/>
        <v>2</v>
      </c>
      <c r="B53" s="9">
        <f t="shared" si="12"/>
        <v>45324</v>
      </c>
      <c r="C53" s="51">
        <v>336134</v>
      </c>
      <c r="D53" s="64">
        <f t="shared" si="21"/>
        <v>34.799999999999997</v>
      </c>
      <c r="E53" s="12">
        <v>36</v>
      </c>
      <c r="F53" s="12">
        <v>34</v>
      </c>
      <c r="G53" s="12">
        <v>37</v>
      </c>
      <c r="H53" s="12">
        <v>34</v>
      </c>
      <c r="I53" s="12">
        <v>35</v>
      </c>
      <c r="J53" s="12">
        <v>33</v>
      </c>
      <c r="K53" s="12">
        <v>36</v>
      </c>
      <c r="L53" s="12">
        <v>33</v>
      </c>
      <c r="M53" s="74">
        <f t="shared" si="22"/>
        <v>7.1</v>
      </c>
      <c r="N53" s="83">
        <v>7.01</v>
      </c>
      <c r="O53" s="83">
        <v>7.12</v>
      </c>
      <c r="P53" s="83">
        <v>7.13</v>
      </c>
      <c r="Q53" s="83">
        <v>7.14</v>
      </c>
      <c r="R53" s="83">
        <v>7.08</v>
      </c>
      <c r="S53" s="83">
        <v>7.11</v>
      </c>
      <c r="T53" s="83"/>
      <c r="U53" s="83"/>
      <c r="V53" s="5" t="str">
        <f t="shared" si="23"/>
        <v/>
      </c>
      <c r="W53" s="41"/>
      <c r="X53" s="41"/>
      <c r="Y53" s="41"/>
      <c r="Z53" s="41"/>
      <c r="AA53" s="41"/>
      <c r="AB53" s="41"/>
      <c r="AC53" s="41"/>
      <c r="AD53" s="41"/>
      <c r="AE53" s="5" t="str">
        <f t="shared" si="24"/>
        <v/>
      </c>
      <c r="AF53" s="41"/>
      <c r="AG53" s="41"/>
      <c r="AH53" s="41"/>
      <c r="AI53" s="41"/>
      <c r="AJ53" s="41"/>
      <c r="AK53" s="41"/>
      <c r="AL53" s="41"/>
      <c r="AM53" s="41"/>
      <c r="AN53" s="41">
        <v>31</v>
      </c>
      <c r="AO53" s="41">
        <v>1200</v>
      </c>
      <c r="AP53" s="110"/>
      <c r="AQ53" s="111"/>
      <c r="AR53" s="126" t="str">
        <f t="shared" si="25"/>
        <v/>
      </c>
      <c r="AS53" s="126" t="str">
        <f t="shared" si="26"/>
        <v/>
      </c>
      <c r="AT53" s="127">
        <v>1090</v>
      </c>
      <c r="AU53" s="128"/>
      <c r="AV53" s="129"/>
      <c r="AW53" s="126" t="str">
        <f t="shared" si="27"/>
        <v/>
      </c>
      <c r="AX53" s="126" t="str">
        <f t="shared" si="28"/>
        <v/>
      </c>
      <c r="AY53" s="64" t="str">
        <f t="shared" si="29"/>
        <v/>
      </c>
      <c r="AZ53" s="97">
        <v>77.48</v>
      </c>
      <c r="BA53" s="68"/>
      <c r="BB53" s="68"/>
      <c r="BC53" s="68"/>
      <c r="BD53" s="68"/>
      <c r="BE53" s="15"/>
      <c r="BF53" s="5">
        <f t="shared" si="30"/>
        <v>23422</v>
      </c>
      <c r="BG53" s="41">
        <v>15860</v>
      </c>
      <c r="BH53" s="148">
        <v>0</v>
      </c>
      <c r="BI53" s="42"/>
      <c r="BJ53" s="42">
        <v>4202</v>
      </c>
      <c r="BK53" s="42"/>
      <c r="BL53" s="42"/>
      <c r="BM53" s="15">
        <v>3360</v>
      </c>
    </row>
    <row r="54" spans="1:65" outlineLevel="5">
      <c r="A54" s="22">
        <f t="shared" si="6"/>
        <v>2</v>
      </c>
      <c r="B54" s="9">
        <f t="shared" si="12"/>
        <v>45325</v>
      </c>
      <c r="C54" s="51">
        <v>335607</v>
      </c>
      <c r="D54" s="64">
        <f t="shared" si="21"/>
        <v>35</v>
      </c>
      <c r="E54" s="12">
        <v>37</v>
      </c>
      <c r="F54" s="12">
        <v>34</v>
      </c>
      <c r="G54" s="12">
        <v>37</v>
      </c>
      <c r="H54" s="12">
        <v>34</v>
      </c>
      <c r="I54" s="12">
        <v>36</v>
      </c>
      <c r="J54" s="12">
        <v>33</v>
      </c>
      <c r="K54" s="12">
        <v>36</v>
      </c>
      <c r="L54" s="12">
        <v>33</v>
      </c>
      <c r="M54" s="74">
        <f t="shared" si="22"/>
        <v>7.1</v>
      </c>
      <c r="N54" s="83">
        <v>7.11</v>
      </c>
      <c r="O54" s="83">
        <v>7.12</v>
      </c>
      <c r="P54" s="83">
        <v>7.09</v>
      </c>
      <c r="Q54" s="83">
        <v>7.06</v>
      </c>
      <c r="R54" s="83">
        <v>7.13</v>
      </c>
      <c r="S54" s="83">
        <v>7.16</v>
      </c>
      <c r="T54" s="83"/>
      <c r="U54" s="83"/>
      <c r="V54" s="5" t="str">
        <f t="shared" si="23"/>
        <v/>
      </c>
      <c r="W54" s="41"/>
      <c r="X54" s="41"/>
      <c r="Y54" s="41"/>
      <c r="Z54" s="41"/>
      <c r="AA54" s="41"/>
      <c r="AB54" s="41"/>
      <c r="AC54" s="41"/>
      <c r="AD54" s="41"/>
      <c r="AE54" s="5" t="str">
        <f t="shared" si="24"/>
        <v/>
      </c>
      <c r="AF54" s="41"/>
      <c r="AG54" s="41"/>
      <c r="AH54" s="41"/>
      <c r="AI54" s="41"/>
      <c r="AJ54" s="41"/>
      <c r="AK54" s="41"/>
      <c r="AL54" s="41"/>
      <c r="AM54" s="41"/>
      <c r="AN54" s="41">
        <v>27</v>
      </c>
      <c r="AO54" s="41">
        <v>1370</v>
      </c>
      <c r="AP54" s="110"/>
      <c r="AQ54" s="111"/>
      <c r="AR54" s="126" t="str">
        <f t="shared" si="25"/>
        <v/>
      </c>
      <c r="AS54" s="126" t="str">
        <f t="shared" si="26"/>
        <v/>
      </c>
      <c r="AT54" s="127">
        <v>1400</v>
      </c>
      <c r="AU54" s="128"/>
      <c r="AV54" s="129"/>
      <c r="AW54" s="126" t="str">
        <f t="shared" si="27"/>
        <v/>
      </c>
      <c r="AX54" s="126" t="str">
        <f t="shared" si="28"/>
        <v/>
      </c>
      <c r="AY54" s="64" t="str">
        <f t="shared" si="29"/>
        <v/>
      </c>
      <c r="AZ54" s="97">
        <v>76.83</v>
      </c>
      <c r="BA54" s="68"/>
      <c r="BB54" s="68"/>
      <c r="BC54" s="68"/>
      <c r="BD54" s="68"/>
      <c r="BE54" s="15"/>
      <c r="BF54" s="5">
        <f t="shared" si="30"/>
        <v>23217</v>
      </c>
      <c r="BG54" s="41">
        <v>15850</v>
      </c>
      <c r="BH54" s="148">
        <v>0</v>
      </c>
      <c r="BI54" s="42"/>
      <c r="BJ54" s="42">
        <v>4377</v>
      </c>
      <c r="BK54" s="42"/>
      <c r="BL54" s="42"/>
      <c r="BM54" s="15">
        <v>2990</v>
      </c>
    </row>
    <row r="55" spans="1:65" outlineLevel="5">
      <c r="A55" s="22">
        <f t="shared" si="6"/>
        <v>2</v>
      </c>
      <c r="B55" s="9">
        <f t="shared" si="12"/>
        <v>45326</v>
      </c>
      <c r="C55" s="51">
        <v>346240</v>
      </c>
      <c r="D55" s="64">
        <f t="shared" si="21"/>
        <v>35.299999999999997</v>
      </c>
      <c r="E55" s="12">
        <v>37</v>
      </c>
      <c r="F55" s="12">
        <v>35</v>
      </c>
      <c r="G55" s="12">
        <v>37</v>
      </c>
      <c r="H55" s="12">
        <v>34</v>
      </c>
      <c r="I55" s="12">
        <v>36</v>
      </c>
      <c r="J55" s="12">
        <v>34</v>
      </c>
      <c r="K55" s="12">
        <v>36</v>
      </c>
      <c r="L55" s="12">
        <v>33</v>
      </c>
      <c r="M55" s="74">
        <f t="shared" si="22"/>
        <v>7.1</v>
      </c>
      <c r="N55" s="83">
        <v>7.11</v>
      </c>
      <c r="O55" s="83">
        <v>7.08</v>
      </c>
      <c r="P55" s="83">
        <v>7.13</v>
      </c>
      <c r="Q55" s="83">
        <v>7.14</v>
      </c>
      <c r="R55" s="83">
        <v>7.09</v>
      </c>
      <c r="S55" s="83">
        <v>7.12</v>
      </c>
      <c r="T55" s="83"/>
      <c r="U55" s="83"/>
      <c r="V55" s="5" t="str">
        <f t="shared" si="23"/>
        <v/>
      </c>
      <c r="W55" s="41"/>
      <c r="X55" s="41"/>
      <c r="Y55" s="41"/>
      <c r="Z55" s="41"/>
      <c r="AA55" s="41"/>
      <c r="AB55" s="41"/>
      <c r="AC55" s="41"/>
      <c r="AD55" s="41"/>
      <c r="AE55" s="5" t="str">
        <f t="shared" si="24"/>
        <v/>
      </c>
      <c r="AF55" s="41"/>
      <c r="AG55" s="41"/>
      <c r="AH55" s="41"/>
      <c r="AI55" s="41"/>
      <c r="AJ55" s="41"/>
      <c r="AK55" s="41"/>
      <c r="AL55" s="41"/>
      <c r="AM55" s="41"/>
      <c r="AN55" s="41">
        <v>27</v>
      </c>
      <c r="AO55" s="41">
        <v>1390</v>
      </c>
      <c r="AP55" s="110"/>
      <c r="AQ55" s="111"/>
      <c r="AR55" s="126" t="str">
        <f t="shared" si="25"/>
        <v/>
      </c>
      <c r="AS55" s="126" t="str">
        <f t="shared" si="26"/>
        <v/>
      </c>
      <c r="AT55" s="127">
        <v>1400</v>
      </c>
      <c r="AU55" s="128"/>
      <c r="AV55" s="129"/>
      <c r="AW55" s="126" t="str">
        <f t="shared" si="27"/>
        <v/>
      </c>
      <c r="AX55" s="126" t="str">
        <f t="shared" si="28"/>
        <v/>
      </c>
      <c r="AY55" s="64" t="str">
        <f t="shared" si="29"/>
        <v/>
      </c>
      <c r="AZ55" s="97">
        <v>76.77</v>
      </c>
      <c r="BA55" s="68"/>
      <c r="BB55" s="68"/>
      <c r="BC55" s="68"/>
      <c r="BD55" s="68"/>
      <c r="BE55" s="15"/>
      <c r="BF55" s="5">
        <f t="shared" si="30"/>
        <v>20163</v>
      </c>
      <c r="BG55" s="41">
        <v>11890</v>
      </c>
      <c r="BH55" s="148">
        <v>0</v>
      </c>
      <c r="BI55" s="42"/>
      <c r="BJ55" s="42">
        <v>4853</v>
      </c>
      <c r="BK55" s="42"/>
      <c r="BL55" s="42"/>
      <c r="BM55" s="15">
        <v>3420</v>
      </c>
    </row>
    <row r="56" spans="1:65" outlineLevel="5">
      <c r="A56" s="22">
        <f t="shared" si="6"/>
        <v>2</v>
      </c>
      <c r="B56" s="9">
        <f t="shared" si="12"/>
        <v>45327</v>
      </c>
      <c r="C56" s="51">
        <v>472377</v>
      </c>
      <c r="D56" s="64">
        <f t="shared" si="21"/>
        <v>35</v>
      </c>
      <c r="E56" s="12">
        <v>37</v>
      </c>
      <c r="F56" s="12">
        <v>34</v>
      </c>
      <c r="G56" s="12">
        <v>37</v>
      </c>
      <c r="H56" s="12">
        <v>34</v>
      </c>
      <c r="I56" s="12">
        <v>36</v>
      </c>
      <c r="J56" s="12">
        <v>33</v>
      </c>
      <c r="K56" s="12">
        <v>36</v>
      </c>
      <c r="L56" s="12">
        <v>33</v>
      </c>
      <c r="M56" s="74">
        <f t="shared" si="22"/>
        <v>7.1</v>
      </c>
      <c r="N56" s="83">
        <v>7.12</v>
      </c>
      <c r="O56" s="83">
        <v>7.09</v>
      </c>
      <c r="P56" s="83">
        <v>7.13</v>
      </c>
      <c r="Q56" s="83">
        <v>7.09</v>
      </c>
      <c r="R56" s="83">
        <v>7.11</v>
      </c>
      <c r="S56" s="83">
        <v>7.13</v>
      </c>
      <c r="T56" s="83"/>
      <c r="U56" s="83"/>
      <c r="V56" s="5" t="str">
        <f t="shared" si="23"/>
        <v/>
      </c>
      <c r="W56" s="41"/>
      <c r="X56" s="41"/>
      <c r="Y56" s="41"/>
      <c r="Z56" s="41"/>
      <c r="AA56" s="41"/>
      <c r="AB56" s="41"/>
      <c r="AC56" s="41"/>
      <c r="AD56" s="41"/>
      <c r="AE56" s="5" t="str">
        <f t="shared" si="24"/>
        <v/>
      </c>
      <c r="AF56" s="41"/>
      <c r="AG56" s="41"/>
      <c r="AH56" s="41"/>
      <c r="AI56" s="41"/>
      <c r="AJ56" s="41"/>
      <c r="AK56" s="41"/>
      <c r="AL56" s="41"/>
      <c r="AM56" s="41"/>
      <c r="AN56" s="41">
        <v>27</v>
      </c>
      <c r="AO56" s="41">
        <v>1410</v>
      </c>
      <c r="AP56" s="110"/>
      <c r="AQ56" s="111"/>
      <c r="AR56" s="126" t="str">
        <f t="shared" si="25"/>
        <v/>
      </c>
      <c r="AS56" s="126" t="str">
        <f t="shared" si="26"/>
        <v/>
      </c>
      <c r="AT56" s="127">
        <v>1400</v>
      </c>
      <c r="AU56" s="128"/>
      <c r="AV56" s="129"/>
      <c r="AW56" s="126" t="str">
        <f t="shared" si="27"/>
        <v/>
      </c>
      <c r="AX56" s="126" t="str">
        <f t="shared" si="28"/>
        <v/>
      </c>
      <c r="AY56" s="64" t="str">
        <f t="shared" si="29"/>
        <v/>
      </c>
      <c r="AZ56" s="97">
        <v>76.86</v>
      </c>
      <c r="BA56" s="68"/>
      <c r="BB56" s="68"/>
      <c r="BC56" s="68"/>
      <c r="BD56" s="68"/>
      <c r="BE56" s="15"/>
      <c r="BF56" s="5">
        <f t="shared" si="30"/>
        <v>23249</v>
      </c>
      <c r="BG56" s="41">
        <v>15890</v>
      </c>
      <c r="BH56" s="148">
        <v>0</v>
      </c>
      <c r="BI56" s="42"/>
      <c r="BJ56" s="42">
        <v>3799</v>
      </c>
      <c r="BK56" s="42"/>
      <c r="BL56" s="42"/>
      <c r="BM56" s="15">
        <v>3560</v>
      </c>
    </row>
    <row r="57" spans="1:65" outlineLevel="5">
      <c r="A57" s="22">
        <f t="shared" si="6"/>
        <v>2</v>
      </c>
      <c r="B57" s="9">
        <f t="shared" si="12"/>
        <v>45328</v>
      </c>
      <c r="C57" s="51">
        <v>381403</v>
      </c>
      <c r="D57" s="64">
        <f t="shared" si="21"/>
        <v>35.299999999999997</v>
      </c>
      <c r="E57" s="12">
        <v>37</v>
      </c>
      <c r="F57" s="12">
        <v>35</v>
      </c>
      <c r="G57" s="12">
        <v>37</v>
      </c>
      <c r="H57" s="12">
        <v>34</v>
      </c>
      <c r="I57" s="12">
        <v>36</v>
      </c>
      <c r="J57" s="12">
        <v>34</v>
      </c>
      <c r="K57" s="12">
        <v>36</v>
      </c>
      <c r="L57" s="12">
        <v>33</v>
      </c>
      <c r="M57" s="74">
        <f t="shared" si="22"/>
        <v>7.1</v>
      </c>
      <c r="N57" s="83">
        <v>6.98</v>
      </c>
      <c r="O57" s="83">
        <v>7.13</v>
      </c>
      <c r="P57" s="83">
        <v>7.13</v>
      </c>
      <c r="Q57" s="83">
        <v>7.15</v>
      </c>
      <c r="R57" s="83">
        <v>7.09</v>
      </c>
      <c r="S57" s="83">
        <v>7.15</v>
      </c>
      <c r="T57" s="83"/>
      <c r="U57" s="83"/>
      <c r="V57" s="5">
        <f t="shared" si="23"/>
        <v>137.69999999999999</v>
      </c>
      <c r="W57" s="41">
        <v>70.7</v>
      </c>
      <c r="X57" s="41">
        <v>99.1</v>
      </c>
      <c r="Y57" s="41">
        <v>158.9</v>
      </c>
      <c r="Z57" s="41">
        <v>245.9</v>
      </c>
      <c r="AA57" s="41">
        <v>124.5</v>
      </c>
      <c r="AB57" s="41">
        <v>127.3</v>
      </c>
      <c r="AC57" s="41"/>
      <c r="AD57" s="41"/>
      <c r="AE57" s="5">
        <f t="shared" si="24"/>
        <v>5661.7</v>
      </c>
      <c r="AF57" s="41">
        <v>6730</v>
      </c>
      <c r="AG57" s="41">
        <v>5360</v>
      </c>
      <c r="AH57" s="41">
        <v>5400</v>
      </c>
      <c r="AI57" s="41">
        <v>5780</v>
      </c>
      <c r="AJ57" s="41">
        <v>5110</v>
      </c>
      <c r="AK57" s="41">
        <v>5590</v>
      </c>
      <c r="AL57" s="41"/>
      <c r="AM57" s="41"/>
      <c r="AN57" s="41">
        <v>29</v>
      </c>
      <c r="AO57" s="41">
        <v>1320</v>
      </c>
      <c r="AP57" s="110"/>
      <c r="AQ57" s="111"/>
      <c r="AR57" s="126" t="str">
        <f t="shared" si="25"/>
        <v/>
      </c>
      <c r="AS57" s="126" t="str">
        <f t="shared" si="26"/>
        <v/>
      </c>
      <c r="AT57" s="127">
        <v>1390</v>
      </c>
      <c r="AU57" s="128"/>
      <c r="AV57" s="129"/>
      <c r="AW57" s="126" t="str">
        <f t="shared" si="27"/>
        <v/>
      </c>
      <c r="AX57" s="126" t="str">
        <f t="shared" si="28"/>
        <v/>
      </c>
      <c r="AY57" s="64" t="str">
        <f t="shared" si="29"/>
        <v/>
      </c>
      <c r="AZ57" s="97">
        <v>76.13</v>
      </c>
      <c r="BA57" s="68"/>
      <c r="BB57" s="68"/>
      <c r="BC57" s="68"/>
      <c r="BD57" s="68"/>
      <c r="BE57" s="15"/>
      <c r="BF57" s="5">
        <f t="shared" si="30"/>
        <v>22899</v>
      </c>
      <c r="BG57" s="41">
        <v>15850</v>
      </c>
      <c r="BH57" s="148">
        <v>0</v>
      </c>
      <c r="BI57" s="42"/>
      <c r="BJ57" s="42">
        <v>3879</v>
      </c>
      <c r="BK57" s="42"/>
      <c r="BL57" s="42"/>
      <c r="BM57" s="15">
        <v>3170</v>
      </c>
    </row>
    <row r="58" spans="1:65" outlineLevel="5">
      <c r="A58" s="22">
        <f t="shared" si="6"/>
        <v>2</v>
      </c>
      <c r="B58" s="9">
        <f t="shared" si="12"/>
        <v>45329</v>
      </c>
      <c r="C58" s="51">
        <v>370290</v>
      </c>
      <c r="D58" s="64">
        <f t="shared" si="21"/>
        <v>35.799999999999997</v>
      </c>
      <c r="E58" s="12">
        <v>38</v>
      </c>
      <c r="F58" s="12">
        <v>35</v>
      </c>
      <c r="G58" s="12">
        <v>37</v>
      </c>
      <c r="H58" s="12">
        <v>35</v>
      </c>
      <c r="I58" s="12">
        <v>37</v>
      </c>
      <c r="J58" s="12">
        <v>34</v>
      </c>
      <c r="K58" s="12">
        <v>36</v>
      </c>
      <c r="L58" s="12">
        <v>34</v>
      </c>
      <c r="M58" s="74">
        <f t="shared" si="22"/>
        <v>7.1</v>
      </c>
      <c r="N58" s="83">
        <v>7.11</v>
      </c>
      <c r="O58" s="83">
        <v>7.08</v>
      </c>
      <c r="P58" s="83">
        <v>7.12</v>
      </c>
      <c r="Q58" s="83">
        <v>7.08</v>
      </c>
      <c r="R58" s="83">
        <v>7.11</v>
      </c>
      <c r="S58" s="83">
        <v>7.13</v>
      </c>
      <c r="T58" s="83"/>
      <c r="U58" s="83"/>
      <c r="V58" s="5" t="str">
        <f t="shared" si="23"/>
        <v/>
      </c>
      <c r="W58" s="41"/>
      <c r="X58" s="41"/>
      <c r="Y58" s="41"/>
      <c r="Z58" s="41"/>
      <c r="AA58" s="41"/>
      <c r="AB58" s="41"/>
      <c r="AC58" s="41"/>
      <c r="AD58" s="41"/>
      <c r="AE58" s="5" t="str">
        <f t="shared" si="24"/>
        <v/>
      </c>
      <c r="AF58" s="41"/>
      <c r="AG58" s="41"/>
      <c r="AH58" s="41"/>
      <c r="AI58" s="41"/>
      <c r="AJ58" s="41"/>
      <c r="AK58" s="41"/>
      <c r="AL58" s="41"/>
      <c r="AM58" s="41"/>
      <c r="AN58" s="41">
        <v>26</v>
      </c>
      <c r="AO58" s="41">
        <v>1440</v>
      </c>
      <c r="AP58" s="110"/>
      <c r="AQ58" s="111"/>
      <c r="AR58" s="126" t="str">
        <f t="shared" si="25"/>
        <v/>
      </c>
      <c r="AS58" s="126" t="str">
        <f t="shared" si="26"/>
        <v/>
      </c>
      <c r="AT58" s="127">
        <v>1390</v>
      </c>
      <c r="AU58" s="128"/>
      <c r="AV58" s="129"/>
      <c r="AW58" s="126" t="str">
        <f t="shared" si="27"/>
        <v/>
      </c>
      <c r="AX58" s="126" t="str">
        <f t="shared" si="28"/>
        <v/>
      </c>
      <c r="AY58" s="64" t="str">
        <f t="shared" si="29"/>
        <v/>
      </c>
      <c r="AZ58" s="97">
        <v>76.709999999999994</v>
      </c>
      <c r="BA58" s="68"/>
      <c r="BB58" s="68"/>
      <c r="BC58" s="68"/>
      <c r="BD58" s="68"/>
      <c r="BE58" s="15"/>
      <c r="BF58" s="5">
        <f t="shared" si="30"/>
        <v>22395</v>
      </c>
      <c r="BG58" s="41">
        <v>15850</v>
      </c>
      <c r="BH58" s="148">
        <v>0</v>
      </c>
      <c r="BI58" s="42"/>
      <c r="BJ58" s="42">
        <v>3185</v>
      </c>
      <c r="BK58" s="42"/>
      <c r="BL58" s="42"/>
      <c r="BM58" s="15">
        <v>3360</v>
      </c>
    </row>
    <row r="59" spans="1:65" outlineLevel="5">
      <c r="A59" s="22">
        <f t="shared" si="6"/>
        <v>2</v>
      </c>
      <c r="B59" s="9">
        <f t="shared" si="12"/>
        <v>45330</v>
      </c>
      <c r="C59" s="51">
        <v>374122</v>
      </c>
      <c r="D59" s="64">
        <f t="shared" si="21"/>
        <v>35.5</v>
      </c>
      <c r="E59" s="12">
        <v>37</v>
      </c>
      <c r="F59" s="12">
        <v>35</v>
      </c>
      <c r="G59" s="12">
        <v>37</v>
      </c>
      <c r="H59" s="12">
        <v>35</v>
      </c>
      <c r="I59" s="12">
        <v>36</v>
      </c>
      <c r="J59" s="12">
        <v>34</v>
      </c>
      <c r="K59" s="12">
        <v>36</v>
      </c>
      <c r="L59" s="12">
        <v>34</v>
      </c>
      <c r="M59" s="74">
        <f t="shared" si="22"/>
        <v>7.1</v>
      </c>
      <c r="N59" s="83">
        <v>7.1</v>
      </c>
      <c r="O59" s="83">
        <v>7.09</v>
      </c>
      <c r="P59" s="83">
        <v>7.11</v>
      </c>
      <c r="Q59" s="83">
        <v>7.12</v>
      </c>
      <c r="R59" s="83">
        <v>7.02</v>
      </c>
      <c r="S59" s="83">
        <v>7.12</v>
      </c>
      <c r="T59" s="83"/>
      <c r="U59" s="83"/>
      <c r="V59" s="5" t="str">
        <f t="shared" si="23"/>
        <v/>
      </c>
      <c r="W59" s="41"/>
      <c r="X59" s="41"/>
      <c r="Y59" s="41"/>
      <c r="Z59" s="41"/>
      <c r="AA59" s="41"/>
      <c r="AB59" s="41"/>
      <c r="AC59" s="41"/>
      <c r="AD59" s="41"/>
      <c r="AE59" s="5" t="str">
        <f t="shared" si="24"/>
        <v/>
      </c>
      <c r="AF59" s="41"/>
      <c r="AG59" s="41"/>
      <c r="AH59" s="41"/>
      <c r="AI59" s="41"/>
      <c r="AJ59" s="41"/>
      <c r="AK59" s="41"/>
      <c r="AL59" s="41"/>
      <c r="AM59" s="41"/>
      <c r="AN59" s="41">
        <v>31</v>
      </c>
      <c r="AO59" s="41">
        <v>1230</v>
      </c>
      <c r="AP59" s="110">
        <v>4.71</v>
      </c>
      <c r="AQ59" s="111">
        <v>3.61</v>
      </c>
      <c r="AR59" s="126">
        <f t="shared" si="25"/>
        <v>76.645435244161348</v>
      </c>
      <c r="AS59" s="126">
        <f t="shared" si="26"/>
        <v>23.354564755838652</v>
      </c>
      <c r="AT59" s="127">
        <v>1210</v>
      </c>
      <c r="AU59" s="128">
        <v>2.34</v>
      </c>
      <c r="AV59" s="129">
        <v>1.47</v>
      </c>
      <c r="AW59" s="126">
        <f t="shared" si="27"/>
        <v>62.820512820512818</v>
      </c>
      <c r="AX59" s="126">
        <f t="shared" si="28"/>
        <v>37.179487179487182</v>
      </c>
      <c r="AY59" s="64">
        <f t="shared" si="29"/>
        <v>48.514662336421786</v>
      </c>
      <c r="AZ59" s="97">
        <v>76.239999999999995</v>
      </c>
      <c r="BA59" s="68"/>
      <c r="BB59" s="68"/>
      <c r="BC59" s="68"/>
      <c r="BD59" s="68"/>
      <c r="BE59" s="15"/>
      <c r="BF59" s="5">
        <f t="shared" si="30"/>
        <v>23770</v>
      </c>
      <c r="BG59" s="41">
        <v>15860</v>
      </c>
      <c r="BH59" s="148">
        <v>0</v>
      </c>
      <c r="BI59" s="42"/>
      <c r="BJ59" s="42">
        <v>4680</v>
      </c>
      <c r="BK59" s="42"/>
      <c r="BL59" s="42"/>
      <c r="BM59" s="15">
        <v>3230</v>
      </c>
    </row>
    <row r="60" spans="1:65" outlineLevel="5">
      <c r="A60" s="22">
        <f t="shared" si="6"/>
        <v>2</v>
      </c>
      <c r="B60" s="9">
        <f t="shared" si="12"/>
        <v>45331</v>
      </c>
      <c r="C60" s="51">
        <v>356748</v>
      </c>
      <c r="D60" s="64">
        <f t="shared" si="21"/>
        <v>35.799999999999997</v>
      </c>
      <c r="E60" s="12">
        <v>37</v>
      </c>
      <c r="F60" s="12">
        <v>35</v>
      </c>
      <c r="G60" s="12">
        <v>38</v>
      </c>
      <c r="H60" s="12">
        <v>35</v>
      </c>
      <c r="I60" s="12">
        <v>36</v>
      </c>
      <c r="J60" s="12">
        <v>34</v>
      </c>
      <c r="K60" s="12">
        <v>37</v>
      </c>
      <c r="L60" s="12">
        <v>34</v>
      </c>
      <c r="M60" s="74">
        <f t="shared" si="22"/>
        <v>7.1</v>
      </c>
      <c r="N60" s="83">
        <v>7.09</v>
      </c>
      <c r="O60" s="83">
        <v>7.12</v>
      </c>
      <c r="P60" s="83">
        <v>7.09</v>
      </c>
      <c r="Q60" s="83">
        <v>7.08</v>
      </c>
      <c r="R60" s="83">
        <v>7.12</v>
      </c>
      <c r="S60" s="83">
        <v>7.13</v>
      </c>
      <c r="T60" s="83"/>
      <c r="U60" s="83"/>
      <c r="V60" s="5" t="str">
        <f t="shared" si="23"/>
        <v/>
      </c>
      <c r="W60" s="41"/>
      <c r="X60" s="41"/>
      <c r="Y60" s="41"/>
      <c r="Z60" s="41"/>
      <c r="AA60" s="41"/>
      <c r="AB60" s="41"/>
      <c r="AC60" s="41"/>
      <c r="AD60" s="41"/>
      <c r="AE60" s="5" t="str">
        <f t="shared" si="24"/>
        <v/>
      </c>
      <c r="AF60" s="41"/>
      <c r="AG60" s="41"/>
      <c r="AH60" s="41"/>
      <c r="AI60" s="41"/>
      <c r="AJ60" s="41"/>
      <c r="AK60" s="41"/>
      <c r="AL60" s="41"/>
      <c r="AM60" s="41"/>
      <c r="AN60" s="41">
        <v>32</v>
      </c>
      <c r="AO60" s="41">
        <v>1190</v>
      </c>
      <c r="AP60" s="110"/>
      <c r="AQ60" s="111"/>
      <c r="AR60" s="126" t="str">
        <f t="shared" si="25"/>
        <v/>
      </c>
      <c r="AS60" s="126" t="str">
        <f t="shared" si="26"/>
        <v/>
      </c>
      <c r="AT60" s="127">
        <v>1210</v>
      </c>
      <c r="AU60" s="128"/>
      <c r="AV60" s="129"/>
      <c r="AW60" s="126" t="str">
        <f t="shared" si="27"/>
        <v/>
      </c>
      <c r="AX60" s="126" t="str">
        <f t="shared" si="28"/>
        <v/>
      </c>
      <c r="AY60" s="64" t="str">
        <f t="shared" si="29"/>
        <v/>
      </c>
      <c r="AZ60" s="97">
        <v>77.58</v>
      </c>
      <c r="BA60" s="68"/>
      <c r="BB60" s="68"/>
      <c r="BC60" s="68"/>
      <c r="BD60" s="68"/>
      <c r="BE60" s="15"/>
      <c r="BF60" s="5">
        <f t="shared" si="30"/>
        <v>16747</v>
      </c>
      <c r="BG60" s="41">
        <v>8050</v>
      </c>
      <c r="BH60" s="148">
        <v>0</v>
      </c>
      <c r="BI60" s="42"/>
      <c r="BJ60" s="42">
        <v>5527</v>
      </c>
      <c r="BK60" s="42"/>
      <c r="BL60" s="42"/>
      <c r="BM60" s="15">
        <v>3170</v>
      </c>
    </row>
    <row r="61" spans="1:65" outlineLevel="5">
      <c r="A61" s="22">
        <f t="shared" si="6"/>
        <v>2</v>
      </c>
      <c r="B61" s="9">
        <f t="shared" si="12"/>
        <v>45332</v>
      </c>
      <c r="C61" s="51">
        <v>338124</v>
      </c>
      <c r="D61" s="64">
        <f t="shared" si="21"/>
        <v>34</v>
      </c>
      <c r="E61" s="12">
        <v>36</v>
      </c>
      <c r="F61" s="12">
        <v>34</v>
      </c>
      <c r="G61" s="12">
        <v>35</v>
      </c>
      <c r="H61" s="12">
        <v>33</v>
      </c>
      <c r="I61" s="12">
        <v>35</v>
      </c>
      <c r="J61" s="12">
        <v>33</v>
      </c>
      <c r="K61" s="12">
        <v>34</v>
      </c>
      <c r="L61" s="12">
        <v>32</v>
      </c>
      <c r="M61" s="74">
        <f t="shared" si="22"/>
        <v>7.1</v>
      </c>
      <c r="N61" s="83">
        <v>7.09</v>
      </c>
      <c r="O61" s="83">
        <v>7.12</v>
      </c>
      <c r="P61" s="83">
        <v>7.13</v>
      </c>
      <c r="Q61" s="83">
        <v>7.09</v>
      </c>
      <c r="R61" s="83">
        <v>7.15</v>
      </c>
      <c r="S61" s="83">
        <v>7.17</v>
      </c>
      <c r="T61" s="83"/>
      <c r="U61" s="83"/>
      <c r="V61" s="5" t="str">
        <f t="shared" si="23"/>
        <v/>
      </c>
      <c r="W61" s="41"/>
      <c r="X61" s="41"/>
      <c r="Y61" s="41"/>
      <c r="Z61" s="41"/>
      <c r="AA61" s="41"/>
      <c r="AB61" s="41"/>
      <c r="AC61" s="41"/>
      <c r="AD61" s="41"/>
      <c r="AE61" s="5" t="str">
        <f t="shared" si="24"/>
        <v/>
      </c>
      <c r="AF61" s="41"/>
      <c r="AG61" s="41"/>
      <c r="AH61" s="41"/>
      <c r="AI61" s="41"/>
      <c r="AJ61" s="41"/>
      <c r="AK61" s="41"/>
      <c r="AL61" s="41"/>
      <c r="AM61" s="41"/>
      <c r="AN61" s="41">
        <v>35</v>
      </c>
      <c r="AO61" s="41">
        <v>1070</v>
      </c>
      <c r="AP61" s="110"/>
      <c r="AQ61" s="111"/>
      <c r="AR61" s="126" t="str">
        <f t="shared" si="25"/>
        <v/>
      </c>
      <c r="AS61" s="126" t="str">
        <f t="shared" si="26"/>
        <v/>
      </c>
      <c r="AT61" s="127">
        <v>940</v>
      </c>
      <c r="AU61" s="128"/>
      <c r="AV61" s="129"/>
      <c r="AW61" s="126" t="str">
        <f t="shared" si="27"/>
        <v/>
      </c>
      <c r="AX61" s="126" t="str">
        <f t="shared" si="28"/>
        <v/>
      </c>
      <c r="AY61" s="64" t="str">
        <f t="shared" si="29"/>
        <v/>
      </c>
      <c r="AZ61" s="97">
        <v>70.58</v>
      </c>
      <c r="BA61" s="68"/>
      <c r="BB61" s="68"/>
      <c r="BC61" s="68"/>
      <c r="BD61" s="68"/>
      <c r="BE61" s="15"/>
      <c r="BF61" s="5">
        <f t="shared" si="30"/>
        <v>15855</v>
      </c>
      <c r="BG61" s="41">
        <v>7070</v>
      </c>
      <c r="BH61" s="148">
        <v>0</v>
      </c>
      <c r="BI61" s="42"/>
      <c r="BJ61" s="42">
        <v>5525</v>
      </c>
      <c r="BK61" s="42"/>
      <c r="BL61" s="42"/>
      <c r="BM61" s="15">
        <v>3260</v>
      </c>
    </row>
    <row r="62" spans="1:65" outlineLevel="5">
      <c r="A62" s="22">
        <f t="shared" si="6"/>
        <v>2</v>
      </c>
      <c r="B62" s="9">
        <f t="shared" si="12"/>
        <v>45333</v>
      </c>
      <c r="C62" s="51">
        <v>323325</v>
      </c>
      <c r="D62" s="64">
        <f t="shared" si="21"/>
        <v>35.299999999999997</v>
      </c>
      <c r="E62" s="12">
        <v>37</v>
      </c>
      <c r="F62" s="12">
        <v>35</v>
      </c>
      <c r="G62" s="12">
        <v>37</v>
      </c>
      <c r="H62" s="12">
        <v>34</v>
      </c>
      <c r="I62" s="12">
        <v>36</v>
      </c>
      <c r="J62" s="12">
        <v>34</v>
      </c>
      <c r="K62" s="12">
        <v>36</v>
      </c>
      <c r="L62" s="12">
        <v>33</v>
      </c>
      <c r="M62" s="74">
        <f t="shared" si="22"/>
        <v>7.1</v>
      </c>
      <c r="N62" s="83">
        <v>7.09</v>
      </c>
      <c r="O62" s="83">
        <v>7.11</v>
      </c>
      <c r="P62" s="83">
        <v>7.08</v>
      </c>
      <c r="Q62" s="83">
        <v>7.12</v>
      </c>
      <c r="R62" s="83">
        <v>7.13</v>
      </c>
      <c r="S62" s="83">
        <v>7.16</v>
      </c>
      <c r="T62" s="83"/>
      <c r="U62" s="83"/>
      <c r="V62" s="5" t="str">
        <f t="shared" si="23"/>
        <v/>
      </c>
      <c r="W62" s="41"/>
      <c r="X62" s="41"/>
      <c r="Y62" s="41"/>
      <c r="Z62" s="41"/>
      <c r="AA62" s="41"/>
      <c r="AB62" s="41"/>
      <c r="AC62" s="41"/>
      <c r="AD62" s="41"/>
      <c r="AE62" s="5" t="str">
        <f t="shared" si="24"/>
        <v/>
      </c>
      <c r="AF62" s="41"/>
      <c r="AG62" s="41"/>
      <c r="AH62" s="41"/>
      <c r="AI62" s="41"/>
      <c r="AJ62" s="41"/>
      <c r="AK62" s="41"/>
      <c r="AL62" s="41"/>
      <c r="AM62" s="41"/>
      <c r="AN62" s="41">
        <v>35</v>
      </c>
      <c r="AO62" s="41">
        <v>1080</v>
      </c>
      <c r="AP62" s="110"/>
      <c r="AQ62" s="111"/>
      <c r="AR62" s="126" t="str">
        <f t="shared" si="25"/>
        <v/>
      </c>
      <c r="AS62" s="126" t="str">
        <f t="shared" si="26"/>
        <v/>
      </c>
      <c r="AT62" s="127">
        <v>1060</v>
      </c>
      <c r="AU62" s="128"/>
      <c r="AV62" s="129"/>
      <c r="AW62" s="126" t="str">
        <f t="shared" si="27"/>
        <v/>
      </c>
      <c r="AX62" s="126" t="str">
        <f t="shared" si="28"/>
        <v/>
      </c>
      <c r="AY62" s="64" t="str">
        <f t="shared" si="29"/>
        <v/>
      </c>
      <c r="AZ62" s="97">
        <v>74.77</v>
      </c>
      <c r="BA62" s="68"/>
      <c r="BB62" s="68"/>
      <c r="BC62" s="68"/>
      <c r="BD62" s="68"/>
      <c r="BE62" s="15"/>
      <c r="BF62" s="5">
        <f t="shared" si="30"/>
        <v>21271</v>
      </c>
      <c r="BG62" s="41">
        <v>12540</v>
      </c>
      <c r="BH62" s="148">
        <v>0</v>
      </c>
      <c r="BI62" s="42"/>
      <c r="BJ62" s="42">
        <v>5551</v>
      </c>
      <c r="BK62" s="42"/>
      <c r="BL62" s="42"/>
      <c r="BM62" s="15">
        <v>3180</v>
      </c>
    </row>
    <row r="63" spans="1:65" outlineLevel="5">
      <c r="A63" s="22">
        <f t="shared" si="6"/>
        <v>2</v>
      </c>
      <c r="B63" s="9">
        <f t="shared" si="12"/>
        <v>45334</v>
      </c>
      <c r="C63" s="51">
        <v>318872</v>
      </c>
      <c r="D63" s="64">
        <f t="shared" si="21"/>
        <v>35.299999999999997</v>
      </c>
      <c r="E63" s="12">
        <v>37</v>
      </c>
      <c r="F63" s="12">
        <v>35</v>
      </c>
      <c r="G63" s="12">
        <v>37</v>
      </c>
      <c r="H63" s="12">
        <v>34</v>
      </c>
      <c r="I63" s="12">
        <v>36</v>
      </c>
      <c r="J63" s="12">
        <v>34</v>
      </c>
      <c r="K63" s="12">
        <v>36</v>
      </c>
      <c r="L63" s="12">
        <v>33</v>
      </c>
      <c r="M63" s="74">
        <f t="shared" si="22"/>
        <v>7.1</v>
      </c>
      <c r="N63" s="83">
        <v>7.12</v>
      </c>
      <c r="O63" s="83">
        <v>7.09</v>
      </c>
      <c r="P63" s="83">
        <v>7.13</v>
      </c>
      <c r="Q63" s="83">
        <v>7.09</v>
      </c>
      <c r="R63" s="83">
        <v>7.11</v>
      </c>
      <c r="S63" s="83">
        <v>7.13</v>
      </c>
      <c r="T63" s="83"/>
      <c r="U63" s="83"/>
      <c r="V63" s="5" t="str">
        <f t="shared" si="23"/>
        <v/>
      </c>
      <c r="W63" s="41"/>
      <c r="X63" s="41"/>
      <c r="Y63" s="41"/>
      <c r="Z63" s="41"/>
      <c r="AA63" s="41"/>
      <c r="AB63" s="41"/>
      <c r="AC63" s="41"/>
      <c r="AD63" s="41"/>
      <c r="AE63" s="5" t="str">
        <f t="shared" si="24"/>
        <v/>
      </c>
      <c r="AF63" s="41"/>
      <c r="AG63" s="41"/>
      <c r="AH63" s="41"/>
      <c r="AI63" s="41"/>
      <c r="AJ63" s="41"/>
      <c r="AK63" s="41"/>
      <c r="AL63" s="41"/>
      <c r="AM63" s="41"/>
      <c r="AN63" s="41">
        <v>43</v>
      </c>
      <c r="AO63" s="41">
        <v>870</v>
      </c>
      <c r="AP63" s="110"/>
      <c r="AQ63" s="111"/>
      <c r="AR63" s="126" t="str">
        <f t="shared" si="25"/>
        <v/>
      </c>
      <c r="AS63" s="126" t="str">
        <f t="shared" si="26"/>
        <v/>
      </c>
      <c r="AT63" s="127">
        <v>710</v>
      </c>
      <c r="AU63" s="128"/>
      <c r="AV63" s="129"/>
      <c r="AW63" s="126" t="str">
        <f t="shared" si="27"/>
        <v/>
      </c>
      <c r="AX63" s="126" t="str">
        <f t="shared" si="28"/>
        <v/>
      </c>
      <c r="AY63" s="64" t="str">
        <f t="shared" si="29"/>
        <v/>
      </c>
      <c r="AZ63" s="97">
        <v>75.64</v>
      </c>
      <c r="BA63" s="68"/>
      <c r="BB63" s="68"/>
      <c r="BC63" s="68"/>
      <c r="BD63" s="68"/>
      <c r="BE63" s="15"/>
      <c r="BF63" s="5">
        <f t="shared" si="30"/>
        <v>17698</v>
      </c>
      <c r="BG63" s="41">
        <v>8790</v>
      </c>
      <c r="BH63" s="148">
        <v>0</v>
      </c>
      <c r="BI63" s="42"/>
      <c r="BJ63" s="42">
        <v>5588</v>
      </c>
      <c r="BK63" s="42"/>
      <c r="BL63" s="42"/>
      <c r="BM63" s="15">
        <v>3320</v>
      </c>
    </row>
    <row r="64" spans="1:65" outlineLevel="5">
      <c r="A64" s="22">
        <f t="shared" si="6"/>
        <v>2</v>
      </c>
      <c r="B64" s="9">
        <f t="shared" si="12"/>
        <v>45335</v>
      </c>
      <c r="C64" s="51">
        <v>323306</v>
      </c>
      <c r="D64" s="64">
        <f t="shared" si="21"/>
        <v>35.299999999999997</v>
      </c>
      <c r="E64" s="12">
        <v>37</v>
      </c>
      <c r="F64" s="12">
        <v>35</v>
      </c>
      <c r="G64" s="12">
        <v>37</v>
      </c>
      <c r="H64" s="12">
        <v>34</v>
      </c>
      <c r="I64" s="12">
        <v>36</v>
      </c>
      <c r="J64" s="12">
        <v>34</v>
      </c>
      <c r="K64" s="12">
        <v>36</v>
      </c>
      <c r="L64" s="12">
        <v>33</v>
      </c>
      <c r="M64" s="74">
        <f t="shared" si="22"/>
        <v>7.1</v>
      </c>
      <c r="N64" s="83">
        <v>7.12</v>
      </c>
      <c r="O64" s="83">
        <v>7.13</v>
      </c>
      <c r="P64" s="83">
        <v>7.09</v>
      </c>
      <c r="Q64" s="83">
        <v>7.11</v>
      </c>
      <c r="R64" s="83">
        <v>7.06</v>
      </c>
      <c r="S64" s="83">
        <v>7.15</v>
      </c>
      <c r="T64" s="83"/>
      <c r="U64" s="83"/>
      <c r="V64" s="5">
        <f t="shared" si="23"/>
        <v>143.6</v>
      </c>
      <c r="W64" s="41">
        <v>174.7</v>
      </c>
      <c r="X64" s="41">
        <v>84</v>
      </c>
      <c r="Y64" s="41">
        <v>177.2</v>
      </c>
      <c r="Z64" s="41">
        <v>222.7</v>
      </c>
      <c r="AA64" s="41">
        <v>90.9</v>
      </c>
      <c r="AB64" s="41">
        <v>112</v>
      </c>
      <c r="AC64" s="41"/>
      <c r="AD64" s="41"/>
      <c r="AE64" s="5">
        <f t="shared" si="24"/>
        <v>5633.3</v>
      </c>
      <c r="AF64" s="41">
        <v>7050</v>
      </c>
      <c r="AG64" s="41">
        <v>6510</v>
      </c>
      <c r="AH64" s="41">
        <v>4610</v>
      </c>
      <c r="AI64" s="41">
        <v>3360</v>
      </c>
      <c r="AJ64" s="41">
        <v>6160</v>
      </c>
      <c r="AK64" s="41">
        <v>6110</v>
      </c>
      <c r="AL64" s="41"/>
      <c r="AM64" s="41"/>
      <c r="AN64" s="41">
        <v>55</v>
      </c>
      <c r="AO64" s="41">
        <v>690</v>
      </c>
      <c r="AP64" s="110"/>
      <c r="AQ64" s="111"/>
      <c r="AR64" s="126" t="str">
        <f t="shared" si="25"/>
        <v/>
      </c>
      <c r="AS64" s="126" t="str">
        <f t="shared" si="26"/>
        <v/>
      </c>
      <c r="AT64" s="127">
        <v>450</v>
      </c>
      <c r="AU64" s="128"/>
      <c r="AV64" s="129"/>
      <c r="AW64" s="126" t="str">
        <f t="shared" si="27"/>
        <v/>
      </c>
      <c r="AX64" s="126" t="str">
        <f t="shared" si="28"/>
        <v/>
      </c>
      <c r="AY64" s="64" t="str">
        <f t="shared" si="29"/>
        <v/>
      </c>
      <c r="AZ64" s="97">
        <v>75.739999999999995</v>
      </c>
      <c r="BA64" s="68"/>
      <c r="BB64" s="68"/>
      <c r="BC64" s="68"/>
      <c r="BD64" s="68"/>
      <c r="BE64" s="15"/>
      <c r="BF64" s="5">
        <f t="shared" si="30"/>
        <v>17878</v>
      </c>
      <c r="BG64" s="41">
        <v>11080</v>
      </c>
      <c r="BH64" s="148">
        <v>0</v>
      </c>
      <c r="BI64" s="42"/>
      <c r="BJ64" s="42">
        <v>3368</v>
      </c>
      <c r="BK64" s="42"/>
      <c r="BL64" s="42"/>
      <c r="BM64" s="15">
        <v>3430</v>
      </c>
    </row>
    <row r="65" spans="1:65" outlineLevel="5">
      <c r="A65" s="22">
        <f t="shared" si="6"/>
        <v>2</v>
      </c>
      <c r="B65" s="9">
        <f t="shared" si="12"/>
        <v>45336</v>
      </c>
      <c r="C65" s="51">
        <v>366786</v>
      </c>
      <c r="D65" s="64">
        <f t="shared" si="21"/>
        <v>35</v>
      </c>
      <c r="E65" s="12">
        <v>37</v>
      </c>
      <c r="F65" s="12">
        <v>34</v>
      </c>
      <c r="G65" s="12">
        <v>37</v>
      </c>
      <c r="H65" s="12">
        <v>34</v>
      </c>
      <c r="I65" s="12">
        <v>36</v>
      </c>
      <c r="J65" s="12">
        <v>33</v>
      </c>
      <c r="K65" s="12">
        <v>36</v>
      </c>
      <c r="L65" s="12">
        <v>33</v>
      </c>
      <c r="M65" s="74">
        <f t="shared" si="22"/>
        <v>7.1</v>
      </c>
      <c r="N65" s="83">
        <v>7.08</v>
      </c>
      <c r="O65" s="83">
        <v>7.11</v>
      </c>
      <c r="P65" s="83">
        <v>7.12</v>
      </c>
      <c r="Q65" s="83">
        <v>6.98</v>
      </c>
      <c r="R65" s="83">
        <v>7.09</v>
      </c>
      <c r="S65" s="83">
        <v>7.02</v>
      </c>
      <c r="T65" s="83"/>
      <c r="U65" s="83"/>
      <c r="V65" s="5" t="str">
        <f t="shared" si="23"/>
        <v/>
      </c>
      <c r="W65" s="41"/>
      <c r="X65" s="41"/>
      <c r="Y65" s="41"/>
      <c r="Z65" s="41"/>
      <c r="AA65" s="41"/>
      <c r="AB65" s="41"/>
      <c r="AC65" s="41"/>
      <c r="AD65" s="41"/>
      <c r="AE65" s="5" t="str">
        <f t="shared" si="24"/>
        <v/>
      </c>
      <c r="AF65" s="41"/>
      <c r="AG65" s="41"/>
      <c r="AH65" s="41"/>
      <c r="AI65" s="41"/>
      <c r="AJ65" s="41"/>
      <c r="AK65" s="41"/>
      <c r="AL65" s="41"/>
      <c r="AM65" s="41"/>
      <c r="AN65" s="41">
        <v>62</v>
      </c>
      <c r="AO65" s="41">
        <v>610</v>
      </c>
      <c r="AP65" s="110"/>
      <c r="AQ65" s="111"/>
      <c r="AR65" s="126" t="str">
        <f t="shared" si="25"/>
        <v/>
      </c>
      <c r="AS65" s="126" t="str">
        <f t="shared" si="26"/>
        <v/>
      </c>
      <c r="AT65" s="127">
        <v>680</v>
      </c>
      <c r="AU65" s="128"/>
      <c r="AV65" s="129"/>
      <c r="AW65" s="126" t="str">
        <f t="shared" si="27"/>
        <v/>
      </c>
      <c r="AX65" s="126" t="str">
        <f t="shared" si="28"/>
        <v/>
      </c>
      <c r="AY65" s="64" t="str">
        <f t="shared" si="29"/>
        <v/>
      </c>
      <c r="AZ65" s="97">
        <v>74.56</v>
      </c>
      <c r="BA65" s="68"/>
      <c r="BB65" s="68"/>
      <c r="BC65" s="68"/>
      <c r="BD65" s="68"/>
      <c r="BE65" s="15"/>
      <c r="BF65" s="5">
        <f t="shared" si="30"/>
        <v>16713</v>
      </c>
      <c r="BG65" s="41">
        <v>9510</v>
      </c>
      <c r="BH65" s="148">
        <v>0</v>
      </c>
      <c r="BI65" s="42"/>
      <c r="BJ65" s="42">
        <v>3403</v>
      </c>
      <c r="BK65" s="42"/>
      <c r="BL65" s="42"/>
      <c r="BM65" s="15">
        <v>3800</v>
      </c>
    </row>
    <row r="66" spans="1:65" outlineLevel="5">
      <c r="A66" s="22">
        <f t="shared" si="6"/>
        <v>2</v>
      </c>
      <c r="B66" s="9">
        <f t="shared" si="12"/>
        <v>45337</v>
      </c>
      <c r="C66" s="51">
        <v>386670</v>
      </c>
      <c r="D66" s="64">
        <f t="shared" si="21"/>
        <v>35.5</v>
      </c>
      <c r="E66" s="12">
        <v>37</v>
      </c>
      <c r="F66" s="12">
        <v>35</v>
      </c>
      <c r="G66" s="12">
        <v>37</v>
      </c>
      <c r="H66" s="12">
        <v>35</v>
      </c>
      <c r="I66" s="12">
        <v>36</v>
      </c>
      <c r="J66" s="12">
        <v>34</v>
      </c>
      <c r="K66" s="12">
        <v>36</v>
      </c>
      <c r="L66" s="12">
        <v>34</v>
      </c>
      <c r="M66" s="74">
        <f t="shared" si="22"/>
        <v>7.1</v>
      </c>
      <c r="N66" s="83">
        <v>7.11</v>
      </c>
      <c r="O66" s="83">
        <v>7.08</v>
      </c>
      <c r="P66" s="83">
        <v>7.09</v>
      </c>
      <c r="Q66" s="83">
        <v>7.11</v>
      </c>
      <c r="R66" s="83">
        <v>7.06</v>
      </c>
      <c r="S66" s="83">
        <v>7.12</v>
      </c>
      <c r="T66" s="83"/>
      <c r="U66" s="83"/>
      <c r="V66" s="5" t="str">
        <f t="shared" si="23"/>
        <v/>
      </c>
      <c r="W66" s="41"/>
      <c r="X66" s="41"/>
      <c r="Y66" s="41"/>
      <c r="Z66" s="41"/>
      <c r="AA66" s="41"/>
      <c r="AB66" s="41"/>
      <c r="AC66" s="41"/>
      <c r="AD66" s="41"/>
      <c r="AE66" s="5" t="str">
        <f t="shared" si="24"/>
        <v/>
      </c>
      <c r="AF66" s="41"/>
      <c r="AG66" s="41"/>
      <c r="AH66" s="41"/>
      <c r="AI66" s="41"/>
      <c r="AJ66" s="41"/>
      <c r="AK66" s="41"/>
      <c r="AL66" s="41"/>
      <c r="AM66" s="41"/>
      <c r="AN66" s="41">
        <v>46</v>
      </c>
      <c r="AO66" s="41">
        <v>820</v>
      </c>
      <c r="AP66" s="110">
        <v>5.6</v>
      </c>
      <c r="AQ66" s="111">
        <v>4.3099999999999996</v>
      </c>
      <c r="AR66" s="126">
        <f t="shared" si="25"/>
        <v>76.964285714285708</v>
      </c>
      <c r="AS66" s="126">
        <f t="shared" si="26"/>
        <v>23.035714285714292</v>
      </c>
      <c r="AT66" s="127">
        <v>1030</v>
      </c>
      <c r="AU66" s="128">
        <v>2.64</v>
      </c>
      <c r="AV66" s="129">
        <v>1.63</v>
      </c>
      <c r="AW66" s="126">
        <f t="shared" si="27"/>
        <v>61.742424242424235</v>
      </c>
      <c r="AX66" s="126">
        <f t="shared" si="28"/>
        <v>38.257575757575765</v>
      </c>
      <c r="AY66" s="64">
        <f t="shared" si="29"/>
        <v>51.696492155015974</v>
      </c>
      <c r="AZ66" s="97">
        <v>76.040000000000006</v>
      </c>
      <c r="BA66" s="68"/>
      <c r="BB66" s="68"/>
      <c r="BC66" s="68"/>
      <c r="BD66" s="68"/>
      <c r="BE66" s="15"/>
      <c r="BF66" s="5">
        <f t="shared" si="30"/>
        <v>18384</v>
      </c>
      <c r="BG66" s="41">
        <v>11270</v>
      </c>
      <c r="BH66" s="148">
        <v>0</v>
      </c>
      <c r="BI66" s="42"/>
      <c r="BJ66" s="42">
        <v>3244</v>
      </c>
      <c r="BK66" s="42"/>
      <c r="BL66" s="42"/>
      <c r="BM66" s="15">
        <v>3870</v>
      </c>
    </row>
    <row r="67" spans="1:65" outlineLevel="5">
      <c r="A67" s="22">
        <f t="shared" si="6"/>
        <v>2</v>
      </c>
      <c r="B67" s="9">
        <f t="shared" si="12"/>
        <v>45338</v>
      </c>
      <c r="C67" s="51">
        <v>344480</v>
      </c>
      <c r="D67" s="64">
        <f t="shared" si="21"/>
        <v>35.5</v>
      </c>
      <c r="E67" s="12">
        <v>37</v>
      </c>
      <c r="F67" s="12">
        <v>35</v>
      </c>
      <c r="G67" s="12">
        <v>37</v>
      </c>
      <c r="H67" s="12">
        <v>35</v>
      </c>
      <c r="I67" s="12">
        <v>36</v>
      </c>
      <c r="J67" s="12">
        <v>34</v>
      </c>
      <c r="K67" s="12">
        <v>36</v>
      </c>
      <c r="L67" s="12">
        <v>34</v>
      </c>
      <c r="M67" s="74">
        <f t="shared" si="22"/>
        <v>7.1</v>
      </c>
      <c r="N67" s="83">
        <v>7.08</v>
      </c>
      <c r="O67" s="83">
        <v>7.12</v>
      </c>
      <c r="P67" s="83">
        <v>7.09</v>
      </c>
      <c r="Q67" s="83">
        <v>7.12</v>
      </c>
      <c r="R67" s="83">
        <v>7.07</v>
      </c>
      <c r="S67" s="83">
        <v>7.06</v>
      </c>
      <c r="T67" s="83"/>
      <c r="U67" s="83"/>
      <c r="V67" s="5" t="str">
        <f t="shared" si="23"/>
        <v/>
      </c>
      <c r="W67" s="41"/>
      <c r="X67" s="41"/>
      <c r="Y67" s="41"/>
      <c r="Z67" s="41"/>
      <c r="AA67" s="41"/>
      <c r="AB67" s="41"/>
      <c r="AC67" s="41"/>
      <c r="AD67" s="41"/>
      <c r="AE67" s="5" t="str">
        <f t="shared" si="24"/>
        <v/>
      </c>
      <c r="AF67" s="41"/>
      <c r="AG67" s="41"/>
      <c r="AH67" s="41"/>
      <c r="AI67" s="41"/>
      <c r="AJ67" s="41"/>
      <c r="AK67" s="41"/>
      <c r="AL67" s="41"/>
      <c r="AM67" s="41"/>
      <c r="AN67" s="41">
        <v>35</v>
      </c>
      <c r="AO67" s="41">
        <v>1060</v>
      </c>
      <c r="AP67" s="110"/>
      <c r="AQ67" s="111"/>
      <c r="AR67" s="126" t="str">
        <f t="shared" si="25"/>
        <v/>
      </c>
      <c r="AS67" s="126" t="str">
        <f t="shared" si="26"/>
        <v/>
      </c>
      <c r="AT67" s="127">
        <v>1430</v>
      </c>
      <c r="AU67" s="128"/>
      <c r="AV67" s="129"/>
      <c r="AW67" s="126" t="str">
        <f t="shared" si="27"/>
        <v/>
      </c>
      <c r="AX67" s="126" t="str">
        <f t="shared" si="28"/>
        <v/>
      </c>
      <c r="AY67" s="64" t="str">
        <f t="shared" si="29"/>
        <v/>
      </c>
      <c r="AZ67" s="97">
        <v>76.95</v>
      </c>
      <c r="BA67" s="68">
        <v>65.88</v>
      </c>
      <c r="BB67" s="68">
        <v>33.29</v>
      </c>
      <c r="BC67" s="68">
        <v>2.9999999999999997E-4</v>
      </c>
      <c r="BD67" s="68"/>
      <c r="BE67" s="15"/>
      <c r="BF67" s="5">
        <f t="shared" si="30"/>
        <v>18411</v>
      </c>
      <c r="BG67" s="41">
        <v>9570</v>
      </c>
      <c r="BH67" s="148">
        <v>0</v>
      </c>
      <c r="BI67" s="42"/>
      <c r="BJ67" s="42">
        <v>5321</v>
      </c>
      <c r="BK67" s="42"/>
      <c r="BL67" s="42"/>
      <c r="BM67" s="15">
        <v>3520</v>
      </c>
    </row>
    <row r="68" spans="1:65" outlineLevel="5">
      <c r="A68" s="22">
        <f t="shared" si="6"/>
        <v>2</v>
      </c>
      <c r="B68" s="9">
        <f t="shared" si="12"/>
        <v>45339</v>
      </c>
      <c r="C68" s="51">
        <v>331567</v>
      </c>
      <c r="D68" s="64">
        <f t="shared" si="21"/>
        <v>35.5</v>
      </c>
      <c r="E68" s="12">
        <v>37</v>
      </c>
      <c r="F68" s="12">
        <v>35</v>
      </c>
      <c r="G68" s="12">
        <v>37</v>
      </c>
      <c r="H68" s="12">
        <v>35</v>
      </c>
      <c r="I68" s="12">
        <v>36</v>
      </c>
      <c r="J68" s="12">
        <v>34</v>
      </c>
      <c r="K68" s="12">
        <v>36</v>
      </c>
      <c r="L68" s="12">
        <v>34</v>
      </c>
      <c r="M68" s="74">
        <f t="shared" si="22"/>
        <v>7.1</v>
      </c>
      <c r="N68" s="83">
        <v>7.18</v>
      </c>
      <c r="O68" s="83">
        <v>7.09</v>
      </c>
      <c r="P68" s="83">
        <v>7.11</v>
      </c>
      <c r="Q68" s="83">
        <v>7.15</v>
      </c>
      <c r="R68" s="83">
        <v>7.09</v>
      </c>
      <c r="S68" s="83">
        <v>7.12</v>
      </c>
      <c r="T68" s="83"/>
      <c r="U68" s="83"/>
      <c r="V68" s="5" t="str">
        <f t="shared" si="23"/>
        <v/>
      </c>
      <c r="W68" s="41"/>
      <c r="X68" s="41"/>
      <c r="Y68" s="41"/>
      <c r="Z68" s="41"/>
      <c r="AA68" s="41"/>
      <c r="AB68" s="41"/>
      <c r="AC68" s="41"/>
      <c r="AD68" s="41"/>
      <c r="AE68" s="5" t="str">
        <f t="shared" si="24"/>
        <v/>
      </c>
      <c r="AF68" s="41"/>
      <c r="AG68" s="41"/>
      <c r="AH68" s="41"/>
      <c r="AI68" s="41"/>
      <c r="AJ68" s="41"/>
      <c r="AK68" s="41"/>
      <c r="AL68" s="41"/>
      <c r="AM68" s="41"/>
      <c r="AN68" s="41">
        <v>36</v>
      </c>
      <c r="AO68" s="41">
        <v>1040</v>
      </c>
      <c r="AP68" s="110"/>
      <c r="AQ68" s="111"/>
      <c r="AR68" s="126" t="str">
        <f t="shared" si="25"/>
        <v/>
      </c>
      <c r="AS68" s="126" t="str">
        <f t="shared" si="26"/>
        <v/>
      </c>
      <c r="AT68" s="127">
        <v>1290</v>
      </c>
      <c r="AU68" s="128"/>
      <c r="AV68" s="129"/>
      <c r="AW68" s="126" t="str">
        <f t="shared" si="27"/>
        <v/>
      </c>
      <c r="AX68" s="126" t="str">
        <f t="shared" si="28"/>
        <v/>
      </c>
      <c r="AY68" s="64" t="str">
        <f t="shared" si="29"/>
        <v/>
      </c>
      <c r="AZ68" s="97">
        <v>76.47</v>
      </c>
      <c r="BA68" s="68"/>
      <c r="BB68" s="68"/>
      <c r="BC68" s="68"/>
      <c r="BD68" s="68"/>
      <c r="BE68" s="15"/>
      <c r="BF68" s="5">
        <f t="shared" si="30"/>
        <v>17148</v>
      </c>
      <c r="BG68" s="41">
        <v>6780</v>
      </c>
      <c r="BH68" s="148">
        <v>0</v>
      </c>
      <c r="BI68" s="42"/>
      <c r="BJ68" s="42">
        <v>6708</v>
      </c>
      <c r="BK68" s="42"/>
      <c r="BL68" s="42"/>
      <c r="BM68" s="15">
        <v>3660</v>
      </c>
    </row>
    <row r="69" spans="1:65" outlineLevel="5">
      <c r="A69" s="22">
        <f t="shared" si="6"/>
        <v>2</v>
      </c>
      <c r="B69" s="9">
        <f t="shared" si="12"/>
        <v>45340</v>
      </c>
      <c r="C69" s="51">
        <v>323632</v>
      </c>
      <c r="D69" s="64">
        <f t="shared" si="21"/>
        <v>35.5</v>
      </c>
      <c r="E69" s="12">
        <v>37</v>
      </c>
      <c r="F69" s="12">
        <v>35</v>
      </c>
      <c r="G69" s="12">
        <v>37</v>
      </c>
      <c r="H69" s="12">
        <v>35</v>
      </c>
      <c r="I69" s="12">
        <v>36</v>
      </c>
      <c r="J69" s="12">
        <v>34</v>
      </c>
      <c r="K69" s="12">
        <v>36</v>
      </c>
      <c r="L69" s="12">
        <v>34</v>
      </c>
      <c r="M69" s="74">
        <f t="shared" si="22"/>
        <v>7.1</v>
      </c>
      <c r="N69" s="83">
        <v>7.11</v>
      </c>
      <c r="O69" s="83">
        <v>7.08</v>
      </c>
      <c r="P69" s="83">
        <v>7.09</v>
      </c>
      <c r="Q69" s="83">
        <v>7.12</v>
      </c>
      <c r="R69" s="83">
        <v>7.11</v>
      </c>
      <c r="S69" s="83">
        <v>7.09</v>
      </c>
      <c r="T69" s="83"/>
      <c r="U69" s="83"/>
      <c r="V69" s="5" t="str">
        <f t="shared" si="23"/>
        <v/>
      </c>
      <c r="W69" s="41"/>
      <c r="X69" s="41"/>
      <c r="Y69" s="41"/>
      <c r="Z69" s="41"/>
      <c r="AA69" s="41"/>
      <c r="AB69" s="41"/>
      <c r="AC69" s="41"/>
      <c r="AD69" s="41"/>
      <c r="AE69" s="5" t="str">
        <f t="shared" si="24"/>
        <v/>
      </c>
      <c r="AF69" s="41"/>
      <c r="AG69" s="41"/>
      <c r="AH69" s="41"/>
      <c r="AI69" s="41"/>
      <c r="AJ69" s="41"/>
      <c r="AK69" s="41"/>
      <c r="AL69" s="41"/>
      <c r="AM69" s="41"/>
      <c r="AN69" s="41">
        <v>32</v>
      </c>
      <c r="AO69" s="41">
        <v>1170</v>
      </c>
      <c r="AP69" s="110"/>
      <c r="AQ69" s="111"/>
      <c r="AR69" s="126" t="str">
        <f t="shared" si="25"/>
        <v/>
      </c>
      <c r="AS69" s="126" t="str">
        <f t="shared" si="26"/>
        <v/>
      </c>
      <c r="AT69" s="127">
        <v>1430</v>
      </c>
      <c r="AU69" s="128"/>
      <c r="AV69" s="129"/>
      <c r="AW69" s="126" t="str">
        <f t="shared" si="27"/>
        <v/>
      </c>
      <c r="AX69" s="126" t="str">
        <f t="shared" si="28"/>
        <v/>
      </c>
      <c r="AY69" s="64" t="str">
        <f t="shared" si="29"/>
        <v/>
      </c>
      <c r="AZ69" s="97">
        <v>76.08</v>
      </c>
      <c r="BA69" s="68"/>
      <c r="BB69" s="68"/>
      <c r="BC69" s="68"/>
      <c r="BD69" s="68"/>
      <c r="BE69" s="15"/>
      <c r="BF69" s="5">
        <f t="shared" si="30"/>
        <v>16453</v>
      </c>
      <c r="BG69" s="41">
        <v>7070</v>
      </c>
      <c r="BH69" s="148">
        <v>0</v>
      </c>
      <c r="BI69" s="42"/>
      <c r="BJ69" s="42">
        <v>5743</v>
      </c>
      <c r="BK69" s="42"/>
      <c r="BL69" s="42"/>
      <c r="BM69" s="15">
        <v>3640</v>
      </c>
    </row>
    <row r="70" spans="1:65" outlineLevel="5">
      <c r="A70" s="22">
        <f t="shared" si="6"/>
        <v>2</v>
      </c>
      <c r="B70" s="9">
        <f t="shared" si="12"/>
        <v>45341</v>
      </c>
      <c r="C70" s="51">
        <v>551448</v>
      </c>
      <c r="D70" s="64">
        <f t="shared" si="21"/>
        <v>35.299999999999997</v>
      </c>
      <c r="E70" s="12">
        <v>37</v>
      </c>
      <c r="F70" s="12">
        <v>35</v>
      </c>
      <c r="G70" s="12">
        <v>37</v>
      </c>
      <c r="H70" s="12">
        <v>34</v>
      </c>
      <c r="I70" s="12">
        <v>36</v>
      </c>
      <c r="J70" s="12">
        <v>34</v>
      </c>
      <c r="K70" s="12">
        <v>36</v>
      </c>
      <c r="L70" s="12">
        <v>33</v>
      </c>
      <c r="M70" s="74">
        <f t="shared" si="22"/>
        <v>7.1</v>
      </c>
      <c r="N70" s="83">
        <v>7.05</v>
      </c>
      <c r="O70" s="83">
        <v>7.11</v>
      </c>
      <c r="P70" s="83">
        <v>7.08</v>
      </c>
      <c r="Q70" s="83">
        <v>7.09</v>
      </c>
      <c r="R70" s="83">
        <v>7.08</v>
      </c>
      <c r="S70" s="83">
        <v>7.13</v>
      </c>
      <c r="T70" s="83"/>
      <c r="U70" s="83"/>
      <c r="V70" s="5" t="str">
        <f t="shared" si="23"/>
        <v/>
      </c>
      <c r="W70" s="41"/>
      <c r="X70" s="41"/>
      <c r="Y70" s="41"/>
      <c r="Z70" s="41"/>
      <c r="AA70" s="41"/>
      <c r="AB70" s="41"/>
      <c r="AC70" s="41"/>
      <c r="AD70" s="41"/>
      <c r="AE70" s="5" t="str">
        <f t="shared" si="24"/>
        <v/>
      </c>
      <c r="AF70" s="41"/>
      <c r="AG70" s="41"/>
      <c r="AH70" s="41"/>
      <c r="AI70" s="41"/>
      <c r="AJ70" s="41"/>
      <c r="AK70" s="41"/>
      <c r="AL70" s="41"/>
      <c r="AM70" s="41"/>
      <c r="AN70" s="41">
        <v>33</v>
      </c>
      <c r="AO70" s="41">
        <v>1140</v>
      </c>
      <c r="AP70" s="110"/>
      <c r="AQ70" s="111"/>
      <c r="AR70" s="126" t="str">
        <f t="shared" si="25"/>
        <v/>
      </c>
      <c r="AS70" s="126" t="str">
        <f t="shared" si="26"/>
        <v/>
      </c>
      <c r="AT70" s="127">
        <v>1430</v>
      </c>
      <c r="AU70" s="128"/>
      <c r="AV70" s="129"/>
      <c r="AW70" s="126" t="str">
        <f t="shared" si="27"/>
        <v/>
      </c>
      <c r="AX70" s="126" t="str">
        <f t="shared" si="28"/>
        <v/>
      </c>
      <c r="AY70" s="64" t="str">
        <f t="shared" si="29"/>
        <v/>
      </c>
      <c r="AZ70" s="97">
        <v>76.08</v>
      </c>
      <c r="BA70" s="68"/>
      <c r="BB70" s="68"/>
      <c r="BC70" s="68"/>
      <c r="BD70" s="68"/>
      <c r="BE70" s="15"/>
      <c r="BF70" s="5">
        <f t="shared" si="30"/>
        <v>18854</v>
      </c>
      <c r="BG70" s="41">
        <v>7190</v>
      </c>
      <c r="BH70" s="148">
        <v>0</v>
      </c>
      <c r="BI70" s="42"/>
      <c r="BJ70" s="42">
        <v>7634</v>
      </c>
      <c r="BK70" s="42"/>
      <c r="BL70" s="42"/>
      <c r="BM70" s="15">
        <v>4030</v>
      </c>
    </row>
    <row r="71" spans="1:65" outlineLevel="5">
      <c r="A71" s="22">
        <f t="shared" si="6"/>
        <v>2</v>
      </c>
      <c r="B71" s="9">
        <f t="shared" si="12"/>
        <v>45342</v>
      </c>
      <c r="C71" s="51">
        <v>507108</v>
      </c>
      <c r="D71" s="64">
        <f t="shared" si="21"/>
        <v>35</v>
      </c>
      <c r="E71" s="12">
        <v>37</v>
      </c>
      <c r="F71" s="12">
        <v>34</v>
      </c>
      <c r="G71" s="12">
        <v>37</v>
      </c>
      <c r="H71" s="12">
        <v>34</v>
      </c>
      <c r="I71" s="12">
        <v>36</v>
      </c>
      <c r="J71" s="12">
        <v>33</v>
      </c>
      <c r="K71" s="12">
        <v>36</v>
      </c>
      <c r="L71" s="12">
        <v>33</v>
      </c>
      <c r="M71" s="74">
        <f t="shared" si="22"/>
        <v>7.1</v>
      </c>
      <c r="N71" s="83">
        <v>7.09</v>
      </c>
      <c r="O71" s="83">
        <v>7.11</v>
      </c>
      <c r="P71" s="83">
        <v>7.08</v>
      </c>
      <c r="Q71" s="83">
        <v>7.09</v>
      </c>
      <c r="R71" s="83">
        <v>7.11</v>
      </c>
      <c r="S71" s="83">
        <v>7.09</v>
      </c>
      <c r="T71" s="83"/>
      <c r="U71" s="83"/>
      <c r="V71" s="5">
        <f t="shared" si="23"/>
        <v>153.1</v>
      </c>
      <c r="W71" s="41">
        <v>238.2</v>
      </c>
      <c r="X71" s="41">
        <v>97.1</v>
      </c>
      <c r="Y71" s="41">
        <v>182.2</v>
      </c>
      <c r="Z71" s="41">
        <v>82.2</v>
      </c>
      <c r="AA71" s="41">
        <v>191.2</v>
      </c>
      <c r="AB71" s="41">
        <v>127.5</v>
      </c>
      <c r="AC71" s="41"/>
      <c r="AD71" s="41"/>
      <c r="AE71" s="5">
        <f t="shared" si="24"/>
        <v>4033.3</v>
      </c>
      <c r="AF71" s="41">
        <v>3460</v>
      </c>
      <c r="AG71" s="41">
        <v>4320</v>
      </c>
      <c r="AH71" s="41">
        <v>4160</v>
      </c>
      <c r="AI71" s="41">
        <v>4280</v>
      </c>
      <c r="AJ71" s="41">
        <v>4130</v>
      </c>
      <c r="AK71" s="41">
        <v>3850</v>
      </c>
      <c r="AL71" s="41"/>
      <c r="AM71" s="41"/>
      <c r="AN71" s="41">
        <v>31</v>
      </c>
      <c r="AO71" s="41">
        <v>1220</v>
      </c>
      <c r="AP71" s="110"/>
      <c r="AQ71" s="111"/>
      <c r="AR71" s="126" t="str">
        <f t="shared" si="25"/>
        <v/>
      </c>
      <c r="AS71" s="126" t="str">
        <f t="shared" si="26"/>
        <v/>
      </c>
      <c r="AT71" s="127">
        <v>1440</v>
      </c>
      <c r="AU71" s="128"/>
      <c r="AV71" s="129"/>
      <c r="AW71" s="126" t="str">
        <f t="shared" si="27"/>
        <v/>
      </c>
      <c r="AX71" s="126" t="str">
        <f t="shared" si="28"/>
        <v/>
      </c>
      <c r="AY71" s="64" t="str">
        <f t="shared" si="29"/>
        <v/>
      </c>
      <c r="AZ71" s="97">
        <v>76.42</v>
      </c>
      <c r="BA71" s="68"/>
      <c r="BB71" s="68"/>
      <c r="BC71" s="68"/>
      <c r="BD71" s="68"/>
      <c r="BE71" s="15"/>
      <c r="BF71" s="5">
        <f t="shared" si="30"/>
        <v>15232</v>
      </c>
      <c r="BG71" s="41">
        <v>7210</v>
      </c>
      <c r="BH71" s="148">
        <v>0</v>
      </c>
      <c r="BI71" s="42"/>
      <c r="BJ71" s="42">
        <v>6028</v>
      </c>
      <c r="BK71" s="42"/>
      <c r="BL71" s="42"/>
      <c r="BM71" s="15">
        <v>1994</v>
      </c>
    </row>
    <row r="72" spans="1:65" outlineLevel="5">
      <c r="A72" s="22">
        <f t="shared" si="6"/>
        <v>2</v>
      </c>
      <c r="B72" s="9">
        <f t="shared" si="12"/>
        <v>45343</v>
      </c>
      <c r="C72" s="51">
        <v>461341</v>
      </c>
      <c r="D72" s="64">
        <f t="shared" si="21"/>
        <v>35</v>
      </c>
      <c r="E72" s="12">
        <v>37</v>
      </c>
      <c r="F72" s="12">
        <v>34</v>
      </c>
      <c r="G72" s="12">
        <v>37</v>
      </c>
      <c r="H72" s="12">
        <v>34</v>
      </c>
      <c r="I72" s="12">
        <v>36</v>
      </c>
      <c r="J72" s="12">
        <v>33</v>
      </c>
      <c r="K72" s="12">
        <v>36</v>
      </c>
      <c r="L72" s="12">
        <v>33</v>
      </c>
      <c r="M72" s="74">
        <f t="shared" si="22"/>
        <v>7.1</v>
      </c>
      <c r="N72" s="83">
        <v>7.12</v>
      </c>
      <c r="O72" s="83">
        <v>7.09</v>
      </c>
      <c r="P72" s="83">
        <v>7.11</v>
      </c>
      <c r="Q72" s="83">
        <v>7.08</v>
      </c>
      <c r="R72" s="83">
        <v>7.12</v>
      </c>
      <c r="S72" s="83">
        <v>7.14</v>
      </c>
      <c r="T72" s="83"/>
      <c r="U72" s="83"/>
      <c r="V72" s="5" t="str">
        <f t="shared" si="23"/>
        <v/>
      </c>
      <c r="W72" s="41"/>
      <c r="X72" s="41"/>
      <c r="Y72" s="41"/>
      <c r="Z72" s="41"/>
      <c r="AA72" s="41"/>
      <c r="AB72" s="41"/>
      <c r="AC72" s="41"/>
      <c r="AD72" s="41"/>
      <c r="AE72" s="5" t="str">
        <f t="shared" si="24"/>
        <v/>
      </c>
      <c r="AF72" s="41"/>
      <c r="AG72" s="41"/>
      <c r="AH72" s="41"/>
      <c r="AI72" s="41"/>
      <c r="AJ72" s="41"/>
      <c r="AK72" s="41"/>
      <c r="AL72" s="41"/>
      <c r="AM72" s="41"/>
      <c r="AN72" s="41">
        <v>35</v>
      </c>
      <c r="AO72" s="41">
        <v>1060</v>
      </c>
      <c r="AP72" s="110"/>
      <c r="AQ72" s="111"/>
      <c r="AR72" s="126" t="str">
        <f t="shared" si="25"/>
        <v/>
      </c>
      <c r="AS72" s="126" t="str">
        <f t="shared" si="26"/>
        <v/>
      </c>
      <c r="AT72" s="127">
        <v>1420</v>
      </c>
      <c r="AU72" s="128"/>
      <c r="AV72" s="129"/>
      <c r="AW72" s="126" t="str">
        <f t="shared" si="27"/>
        <v/>
      </c>
      <c r="AX72" s="126" t="str">
        <f t="shared" si="28"/>
        <v/>
      </c>
      <c r="AY72" s="64" t="str">
        <f t="shared" si="29"/>
        <v/>
      </c>
      <c r="AZ72" s="97">
        <v>76.510000000000005</v>
      </c>
      <c r="BA72" s="68"/>
      <c r="BB72" s="68"/>
      <c r="BC72" s="68"/>
      <c r="BD72" s="68"/>
      <c r="BE72" s="15"/>
      <c r="BF72" s="5">
        <f t="shared" si="30"/>
        <v>23152</v>
      </c>
      <c r="BG72" s="41">
        <v>15520</v>
      </c>
      <c r="BH72" s="148">
        <v>0</v>
      </c>
      <c r="BI72" s="42"/>
      <c r="BJ72" s="42">
        <v>7632</v>
      </c>
      <c r="BK72" s="42"/>
      <c r="BL72" s="42"/>
      <c r="BM72" s="15">
        <v>0</v>
      </c>
    </row>
    <row r="73" spans="1:65" outlineLevel="5">
      <c r="A73" s="22">
        <f t="shared" si="6"/>
        <v>2</v>
      </c>
      <c r="B73" s="9">
        <f t="shared" si="12"/>
        <v>45344</v>
      </c>
      <c r="C73" s="51">
        <v>418462</v>
      </c>
      <c r="D73" s="64">
        <f t="shared" si="21"/>
        <v>35.299999999999997</v>
      </c>
      <c r="E73" s="12">
        <v>37</v>
      </c>
      <c r="F73" s="12">
        <v>34</v>
      </c>
      <c r="G73" s="12">
        <v>37</v>
      </c>
      <c r="H73" s="12">
        <v>35</v>
      </c>
      <c r="I73" s="12">
        <v>36</v>
      </c>
      <c r="J73" s="12">
        <v>33</v>
      </c>
      <c r="K73" s="12">
        <v>36</v>
      </c>
      <c r="L73" s="12">
        <v>34</v>
      </c>
      <c r="M73" s="74">
        <f t="shared" si="22"/>
        <v>7.1</v>
      </c>
      <c r="N73" s="83">
        <v>7.09</v>
      </c>
      <c r="O73" s="83">
        <v>7.06</v>
      </c>
      <c r="P73" s="83">
        <v>7.12</v>
      </c>
      <c r="Q73" s="83">
        <v>7.12</v>
      </c>
      <c r="R73" s="83">
        <v>7.15</v>
      </c>
      <c r="S73" s="83">
        <v>7.02</v>
      </c>
      <c r="T73" s="83"/>
      <c r="U73" s="83"/>
      <c r="V73" s="5" t="str">
        <f t="shared" si="23"/>
        <v/>
      </c>
      <c r="W73" s="41"/>
      <c r="X73" s="41"/>
      <c r="Y73" s="41"/>
      <c r="Z73" s="41"/>
      <c r="AA73" s="41"/>
      <c r="AB73" s="41"/>
      <c r="AC73" s="41"/>
      <c r="AD73" s="41"/>
      <c r="AE73" s="5" t="str">
        <f t="shared" si="24"/>
        <v/>
      </c>
      <c r="AF73" s="41"/>
      <c r="AG73" s="41"/>
      <c r="AH73" s="41"/>
      <c r="AI73" s="41"/>
      <c r="AJ73" s="41"/>
      <c r="AK73" s="41"/>
      <c r="AL73" s="41"/>
      <c r="AM73" s="41"/>
      <c r="AN73" s="41">
        <v>32</v>
      </c>
      <c r="AO73" s="41">
        <v>1170</v>
      </c>
      <c r="AP73" s="110">
        <v>5.25</v>
      </c>
      <c r="AQ73" s="111">
        <v>3.94</v>
      </c>
      <c r="AR73" s="126">
        <f t="shared" si="25"/>
        <v>75.047619047619051</v>
      </c>
      <c r="AS73" s="126">
        <f t="shared" si="26"/>
        <v>24.952380952380949</v>
      </c>
      <c r="AT73" s="127">
        <v>1410</v>
      </c>
      <c r="AU73" s="128">
        <v>2.77</v>
      </c>
      <c r="AV73" s="129">
        <v>1.62</v>
      </c>
      <c r="AW73" s="126">
        <f t="shared" si="27"/>
        <v>58.483754512635379</v>
      </c>
      <c r="AX73" s="126">
        <f t="shared" si="28"/>
        <v>41.516245487364621</v>
      </c>
      <c r="AY73" s="64">
        <f t="shared" si="29"/>
        <v>53.162657250055176</v>
      </c>
      <c r="AZ73" s="97">
        <v>75.36</v>
      </c>
      <c r="BA73" s="68"/>
      <c r="BB73" s="68"/>
      <c r="BC73" s="68"/>
      <c r="BD73" s="68"/>
      <c r="BE73" s="15"/>
      <c r="BF73" s="5">
        <f t="shared" si="30"/>
        <v>19730</v>
      </c>
      <c r="BG73" s="41">
        <v>11970</v>
      </c>
      <c r="BH73" s="148">
        <v>0</v>
      </c>
      <c r="BI73" s="42"/>
      <c r="BJ73" s="42">
        <v>7760</v>
      </c>
      <c r="BK73" s="42"/>
      <c r="BL73" s="42"/>
      <c r="BM73" s="15">
        <v>0</v>
      </c>
    </row>
    <row r="74" spans="1:65" outlineLevel="5">
      <c r="A74" s="22">
        <f t="shared" si="6"/>
        <v>2</v>
      </c>
      <c r="B74" s="9">
        <f t="shared" si="12"/>
        <v>45345</v>
      </c>
      <c r="C74" s="51">
        <v>415867</v>
      </c>
      <c r="D74" s="64">
        <f t="shared" si="21"/>
        <v>35.299999999999997</v>
      </c>
      <c r="E74" s="12">
        <v>37</v>
      </c>
      <c r="F74" s="12">
        <v>34</v>
      </c>
      <c r="G74" s="12">
        <v>37</v>
      </c>
      <c r="H74" s="12">
        <v>35</v>
      </c>
      <c r="I74" s="12">
        <v>36</v>
      </c>
      <c r="J74" s="12">
        <v>33</v>
      </c>
      <c r="K74" s="12">
        <v>36</v>
      </c>
      <c r="L74" s="12">
        <v>34</v>
      </c>
      <c r="M74" s="74">
        <f t="shared" si="22"/>
        <v>7.1</v>
      </c>
      <c r="N74" s="83">
        <v>7.11</v>
      </c>
      <c r="O74" s="83">
        <v>7.12</v>
      </c>
      <c r="P74" s="83">
        <v>7.09</v>
      </c>
      <c r="Q74" s="83">
        <v>7.08</v>
      </c>
      <c r="R74" s="83">
        <v>7.12</v>
      </c>
      <c r="S74" s="83">
        <v>7.09</v>
      </c>
      <c r="T74" s="83"/>
      <c r="U74" s="83"/>
      <c r="V74" s="5" t="str">
        <f t="shared" si="23"/>
        <v/>
      </c>
      <c r="W74" s="41"/>
      <c r="X74" s="41"/>
      <c r="Y74" s="41"/>
      <c r="Z74" s="41"/>
      <c r="AA74" s="41"/>
      <c r="AB74" s="41"/>
      <c r="AC74" s="41"/>
      <c r="AD74" s="41"/>
      <c r="AE74" s="5" t="str">
        <f t="shared" si="24"/>
        <v/>
      </c>
      <c r="AF74" s="41"/>
      <c r="AG74" s="41"/>
      <c r="AH74" s="41"/>
      <c r="AI74" s="41"/>
      <c r="AJ74" s="41"/>
      <c r="AK74" s="41"/>
      <c r="AL74" s="41"/>
      <c r="AM74" s="41"/>
      <c r="AN74" s="41">
        <v>34</v>
      </c>
      <c r="AO74" s="41">
        <v>1110</v>
      </c>
      <c r="AP74" s="110"/>
      <c r="AQ74" s="111"/>
      <c r="AR74" s="126" t="str">
        <f t="shared" si="25"/>
        <v/>
      </c>
      <c r="AS74" s="126" t="str">
        <f t="shared" si="26"/>
        <v/>
      </c>
      <c r="AT74" s="127">
        <v>1400</v>
      </c>
      <c r="AU74" s="128"/>
      <c r="AV74" s="129"/>
      <c r="AW74" s="126" t="str">
        <f t="shared" si="27"/>
        <v/>
      </c>
      <c r="AX74" s="126" t="str">
        <f t="shared" si="28"/>
        <v/>
      </c>
      <c r="AY74" s="64" t="str">
        <f t="shared" si="29"/>
        <v/>
      </c>
      <c r="AZ74" s="97">
        <v>75.88</v>
      </c>
      <c r="BA74" s="68"/>
      <c r="BB74" s="68"/>
      <c r="BC74" s="68"/>
      <c r="BD74" s="68"/>
      <c r="BE74" s="15"/>
      <c r="BF74" s="5">
        <f t="shared" si="30"/>
        <v>20428</v>
      </c>
      <c r="BG74" s="41">
        <v>12800</v>
      </c>
      <c r="BH74" s="148">
        <v>0</v>
      </c>
      <c r="BI74" s="42"/>
      <c r="BJ74" s="42">
        <v>7628</v>
      </c>
      <c r="BK74" s="42"/>
      <c r="BL74" s="42"/>
      <c r="BM74" s="15">
        <v>0</v>
      </c>
    </row>
    <row r="75" spans="1:65" outlineLevel="5">
      <c r="A75" s="22">
        <f t="shared" si="6"/>
        <v>2</v>
      </c>
      <c r="B75" s="9">
        <f t="shared" si="12"/>
        <v>45346</v>
      </c>
      <c r="C75" s="51">
        <v>383455</v>
      </c>
      <c r="D75" s="64">
        <f t="shared" si="21"/>
        <v>35</v>
      </c>
      <c r="E75" s="12">
        <v>37</v>
      </c>
      <c r="F75" s="12">
        <v>34</v>
      </c>
      <c r="G75" s="12">
        <v>36</v>
      </c>
      <c r="H75" s="12">
        <v>35</v>
      </c>
      <c r="I75" s="12">
        <v>36</v>
      </c>
      <c r="J75" s="12">
        <v>33</v>
      </c>
      <c r="K75" s="12">
        <v>35</v>
      </c>
      <c r="L75" s="12">
        <v>34</v>
      </c>
      <c r="M75" s="74">
        <f t="shared" si="22"/>
        <v>7.1</v>
      </c>
      <c r="N75" s="83">
        <v>7.12</v>
      </c>
      <c r="O75" s="83">
        <v>7.09</v>
      </c>
      <c r="P75" s="83">
        <v>7.11</v>
      </c>
      <c r="Q75" s="83">
        <v>7.09</v>
      </c>
      <c r="R75" s="83">
        <v>7.18</v>
      </c>
      <c r="S75" s="83">
        <v>7.12</v>
      </c>
      <c r="T75" s="83"/>
      <c r="U75" s="83"/>
      <c r="V75" s="5" t="str">
        <f t="shared" si="23"/>
        <v/>
      </c>
      <c r="W75" s="41"/>
      <c r="X75" s="41"/>
      <c r="Y75" s="41"/>
      <c r="Z75" s="41"/>
      <c r="AA75" s="41"/>
      <c r="AB75" s="41"/>
      <c r="AC75" s="41"/>
      <c r="AD75" s="41"/>
      <c r="AE75" s="5" t="str">
        <f t="shared" si="24"/>
        <v/>
      </c>
      <c r="AF75" s="41"/>
      <c r="AG75" s="41"/>
      <c r="AH75" s="41"/>
      <c r="AI75" s="41"/>
      <c r="AJ75" s="41"/>
      <c r="AK75" s="41"/>
      <c r="AL75" s="41"/>
      <c r="AM75" s="41"/>
      <c r="AN75" s="41">
        <v>34</v>
      </c>
      <c r="AO75" s="41">
        <v>1100</v>
      </c>
      <c r="AP75" s="110"/>
      <c r="AQ75" s="111"/>
      <c r="AR75" s="126" t="str">
        <f t="shared" si="25"/>
        <v/>
      </c>
      <c r="AS75" s="126" t="str">
        <f t="shared" si="26"/>
        <v/>
      </c>
      <c r="AT75" s="127">
        <v>1400</v>
      </c>
      <c r="AU75" s="128"/>
      <c r="AV75" s="129"/>
      <c r="AW75" s="126" t="str">
        <f t="shared" si="27"/>
        <v/>
      </c>
      <c r="AX75" s="126" t="str">
        <f t="shared" si="28"/>
        <v/>
      </c>
      <c r="AY75" s="64" t="str">
        <f t="shared" si="29"/>
        <v/>
      </c>
      <c r="AZ75" s="97">
        <v>76.86</v>
      </c>
      <c r="BA75" s="68"/>
      <c r="BB75" s="68"/>
      <c r="BC75" s="68"/>
      <c r="BD75" s="68"/>
      <c r="BE75" s="15"/>
      <c r="BF75" s="5">
        <f t="shared" si="30"/>
        <v>20866</v>
      </c>
      <c r="BG75" s="41">
        <v>13140</v>
      </c>
      <c r="BH75" s="148">
        <v>0</v>
      </c>
      <c r="BI75" s="42"/>
      <c r="BJ75" s="42">
        <v>7726</v>
      </c>
      <c r="BK75" s="42"/>
      <c r="BL75" s="42"/>
      <c r="BM75" s="15">
        <v>0</v>
      </c>
    </row>
    <row r="76" spans="1:65" outlineLevel="5">
      <c r="A76" s="22">
        <f t="shared" si="6"/>
        <v>2</v>
      </c>
      <c r="B76" s="9">
        <f t="shared" si="12"/>
        <v>45347</v>
      </c>
      <c r="C76" s="51">
        <v>406772</v>
      </c>
      <c r="D76" s="64">
        <f t="shared" si="21"/>
        <v>35.799999999999997</v>
      </c>
      <c r="E76" s="12">
        <v>38</v>
      </c>
      <c r="F76" s="12">
        <v>35</v>
      </c>
      <c r="G76" s="12">
        <v>37</v>
      </c>
      <c r="H76" s="12">
        <v>35</v>
      </c>
      <c r="I76" s="12">
        <v>37</v>
      </c>
      <c r="J76" s="12">
        <v>34</v>
      </c>
      <c r="K76" s="12">
        <v>36</v>
      </c>
      <c r="L76" s="12">
        <v>34</v>
      </c>
      <c r="M76" s="74">
        <f t="shared" si="22"/>
        <v>7.1</v>
      </c>
      <c r="N76" s="83">
        <v>7.11</v>
      </c>
      <c r="O76" s="83">
        <v>7.09</v>
      </c>
      <c r="P76" s="83">
        <v>7.08</v>
      </c>
      <c r="Q76" s="83">
        <v>7.06</v>
      </c>
      <c r="R76" s="83">
        <v>7.12</v>
      </c>
      <c r="S76" s="83">
        <v>6.98</v>
      </c>
      <c r="T76" s="83"/>
      <c r="U76" s="83"/>
      <c r="V76" s="5" t="str">
        <f t="shared" si="23"/>
        <v/>
      </c>
      <c r="W76" s="41"/>
      <c r="X76" s="41"/>
      <c r="Y76" s="41"/>
      <c r="Z76" s="41"/>
      <c r="AA76" s="41"/>
      <c r="AB76" s="41"/>
      <c r="AC76" s="41"/>
      <c r="AD76" s="41"/>
      <c r="AE76" s="5" t="str">
        <f t="shared" si="24"/>
        <v/>
      </c>
      <c r="AF76" s="41"/>
      <c r="AG76" s="41"/>
      <c r="AH76" s="41"/>
      <c r="AI76" s="41"/>
      <c r="AJ76" s="41"/>
      <c r="AK76" s="41"/>
      <c r="AL76" s="41"/>
      <c r="AM76" s="41"/>
      <c r="AN76" s="41">
        <v>34</v>
      </c>
      <c r="AO76" s="41">
        <v>1110</v>
      </c>
      <c r="AP76" s="110"/>
      <c r="AQ76" s="111"/>
      <c r="AR76" s="126" t="str">
        <f t="shared" si="25"/>
        <v/>
      </c>
      <c r="AS76" s="126" t="str">
        <f t="shared" si="26"/>
        <v/>
      </c>
      <c r="AT76" s="127">
        <v>1390</v>
      </c>
      <c r="AU76" s="128"/>
      <c r="AV76" s="129"/>
      <c r="AW76" s="126" t="str">
        <f t="shared" si="27"/>
        <v/>
      </c>
      <c r="AX76" s="126" t="str">
        <f t="shared" si="28"/>
        <v/>
      </c>
      <c r="AY76" s="64" t="str">
        <f t="shared" si="29"/>
        <v/>
      </c>
      <c r="AZ76" s="97">
        <v>76.430000000000007</v>
      </c>
      <c r="BA76" s="68"/>
      <c r="BB76" s="68"/>
      <c r="BC76" s="68"/>
      <c r="BD76" s="68"/>
      <c r="BE76" s="15"/>
      <c r="BF76" s="5">
        <f t="shared" si="30"/>
        <v>18035</v>
      </c>
      <c r="BG76" s="41">
        <v>10260</v>
      </c>
      <c r="BH76" s="148">
        <v>0</v>
      </c>
      <c r="BI76" s="42"/>
      <c r="BJ76" s="42">
        <v>7775</v>
      </c>
      <c r="BK76" s="42"/>
      <c r="BL76" s="42"/>
      <c r="BM76" s="15">
        <v>0</v>
      </c>
    </row>
    <row r="77" spans="1:65" outlineLevel="5">
      <c r="A77" s="22">
        <f t="shared" si="6"/>
        <v>2</v>
      </c>
      <c r="B77" s="9">
        <f t="shared" si="12"/>
        <v>45348</v>
      </c>
      <c r="C77" s="51">
        <v>385460</v>
      </c>
      <c r="D77" s="64">
        <f t="shared" si="21"/>
        <v>36</v>
      </c>
      <c r="E77" s="12">
        <v>38</v>
      </c>
      <c r="F77" s="12">
        <v>35</v>
      </c>
      <c r="G77" s="12">
        <v>38</v>
      </c>
      <c r="H77" s="12">
        <v>35</v>
      </c>
      <c r="I77" s="12">
        <v>37</v>
      </c>
      <c r="J77" s="12">
        <v>34</v>
      </c>
      <c r="K77" s="12">
        <v>37</v>
      </c>
      <c r="L77" s="12">
        <v>34</v>
      </c>
      <c r="M77" s="74">
        <f t="shared" si="22"/>
        <v>7.1</v>
      </c>
      <c r="N77" s="83">
        <v>7.11</v>
      </c>
      <c r="O77" s="83">
        <v>7.12</v>
      </c>
      <c r="P77" s="83">
        <v>7.09</v>
      </c>
      <c r="Q77" s="83">
        <v>7.08</v>
      </c>
      <c r="R77" s="83">
        <v>7.12</v>
      </c>
      <c r="S77" s="83">
        <v>7.01</v>
      </c>
      <c r="T77" s="83"/>
      <c r="U77" s="83"/>
      <c r="V77" s="5" t="str">
        <f t="shared" si="23"/>
        <v/>
      </c>
      <c r="W77" s="41"/>
      <c r="X77" s="41"/>
      <c r="Y77" s="41"/>
      <c r="Z77" s="41"/>
      <c r="AA77" s="41"/>
      <c r="AB77" s="41"/>
      <c r="AC77" s="41"/>
      <c r="AD77" s="41"/>
      <c r="AE77" s="5" t="str">
        <f t="shared" si="24"/>
        <v/>
      </c>
      <c r="AF77" s="41"/>
      <c r="AG77" s="41"/>
      <c r="AH77" s="41"/>
      <c r="AI77" s="41"/>
      <c r="AJ77" s="41"/>
      <c r="AK77" s="41"/>
      <c r="AL77" s="41"/>
      <c r="AM77" s="41"/>
      <c r="AN77" s="41">
        <v>31</v>
      </c>
      <c r="AO77" s="41">
        <v>1210</v>
      </c>
      <c r="AP77" s="110"/>
      <c r="AQ77" s="111"/>
      <c r="AR77" s="126" t="str">
        <f t="shared" si="25"/>
        <v/>
      </c>
      <c r="AS77" s="126" t="str">
        <f t="shared" si="26"/>
        <v/>
      </c>
      <c r="AT77" s="127">
        <v>1390</v>
      </c>
      <c r="AU77" s="128"/>
      <c r="AV77" s="129"/>
      <c r="AW77" s="126" t="str">
        <f t="shared" si="27"/>
        <v/>
      </c>
      <c r="AX77" s="126" t="str">
        <f t="shared" si="28"/>
        <v/>
      </c>
      <c r="AY77" s="64" t="str">
        <f t="shared" si="29"/>
        <v/>
      </c>
      <c r="AZ77" s="97">
        <v>76.209999999999994</v>
      </c>
      <c r="BA77" s="68"/>
      <c r="BB77" s="68"/>
      <c r="BC77" s="68"/>
      <c r="BD77" s="68"/>
      <c r="BE77" s="15"/>
      <c r="BF77" s="5">
        <f t="shared" si="30"/>
        <v>16899</v>
      </c>
      <c r="BG77" s="41">
        <v>8360</v>
      </c>
      <c r="BH77" s="148">
        <v>0</v>
      </c>
      <c r="BI77" s="42"/>
      <c r="BJ77" s="42">
        <v>8539</v>
      </c>
      <c r="BK77" s="42"/>
      <c r="BL77" s="42"/>
      <c r="BM77" s="15">
        <v>0</v>
      </c>
    </row>
    <row r="78" spans="1:65" outlineLevel="5">
      <c r="A78" s="22">
        <f t="shared" si="6"/>
        <v>2</v>
      </c>
      <c r="B78" s="9">
        <f t="shared" si="12"/>
        <v>45349</v>
      </c>
      <c r="C78" s="51">
        <v>375893</v>
      </c>
      <c r="D78" s="64">
        <f t="shared" si="21"/>
        <v>35.5</v>
      </c>
      <c r="E78" s="12">
        <v>37</v>
      </c>
      <c r="F78" s="12">
        <v>35</v>
      </c>
      <c r="G78" s="12">
        <v>37</v>
      </c>
      <c r="H78" s="12">
        <v>35</v>
      </c>
      <c r="I78" s="12">
        <v>36</v>
      </c>
      <c r="J78" s="12">
        <v>34</v>
      </c>
      <c r="K78" s="12">
        <v>36</v>
      </c>
      <c r="L78" s="12">
        <v>34</v>
      </c>
      <c r="M78" s="74">
        <f t="shared" si="22"/>
        <v>7.1</v>
      </c>
      <c r="N78" s="83">
        <v>7.09</v>
      </c>
      <c r="O78" s="83">
        <v>7.12</v>
      </c>
      <c r="P78" s="83">
        <v>7.07</v>
      </c>
      <c r="Q78" s="83">
        <v>7.12</v>
      </c>
      <c r="R78" s="83">
        <v>7.09</v>
      </c>
      <c r="S78" s="83">
        <v>7.08</v>
      </c>
      <c r="T78" s="83"/>
      <c r="U78" s="83"/>
      <c r="V78" s="5" t="str">
        <f t="shared" si="23"/>
        <v/>
      </c>
      <c r="W78" s="41"/>
      <c r="X78" s="41"/>
      <c r="Y78" s="41"/>
      <c r="Z78" s="41"/>
      <c r="AA78" s="41"/>
      <c r="AB78" s="41"/>
      <c r="AC78" s="41"/>
      <c r="AD78" s="41"/>
      <c r="AE78" s="5" t="str">
        <f t="shared" si="24"/>
        <v/>
      </c>
      <c r="AF78" s="41"/>
      <c r="AG78" s="41"/>
      <c r="AH78" s="41"/>
      <c r="AI78" s="41"/>
      <c r="AJ78" s="41"/>
      <c r="AK78" s="41"/>
      <c r="AL78" s="41"/>
      <c r="AM78" s="41"/>
      <c r="AN78" s="41">
        <v>33</v>
      </c>
      <c r="AO78" s="41">
        <v>1130</v>
      </c>
      <c r="AP78" s="110"/>
      <c r="AQ78" s="111"/>
      <c r="AR78" s="126" t="str">
        <f t="shared" si="25"/>
        <v/>
      </c>
      <c r="AS78" s="126" t="str">
        <f t="shared" si="26"/>
        <v/>
      </c>
      <c r="AT78" s="127">
        <v>1390</v>
      </c>
      <c r="AU78" s="128"/>
      <c r="AV78" s="129"/>
      <c r="AW78" s="126" t="str">
        <f t="shared" si="27"/>
        <v/>
      </c>
      <c r="AX78" s="126" t="str">
        <f t="shared" si="28"/>
        <v/>
      </c>
      <c r="AY78" s="64" t="str">
        <f t="shared" si="29"/>
        <v/>
      </c>
      <c r="AZ78" s="97">
        <v>75.87</v>
      </c>
      <c r="BA78" s="68"/>
      <c r="BB78" s="68"/>
      <c r="BC78" s="68"/>
      <c r="BD78" s="68"/>
      <c r="BE78" s="15"/>
      <c r="BF78" s="5">
        <f t="shared" si="30"/>
        <v>18108</v>
      </c>
      <c r="BG78" s="41">
        <v>8610</v>
      </c>
      <c r="BH78" s="148">
        <v>0</v>
      </c>
      <c r="BI78" s="42"/>
      <c r="BJ78" s="42">
        <v>9498</v>
      </c>
      <c r="BK78" s="42"/>
      <c r="BL78" s="42"/>
      <c r="BM78" s="15">
        <v>0</v>
      </c>
    </row>
    <row r="79" spans="1:65" outlineLevel="5">
      <c r="A79" s="22">
        <f t="shared" si="6"/>
        <v>2</v>
      </c>
      <c r="B79" s="144">
        <f t="shared" si="12"/>
        <v>45350</v>
      </c>
      <c r="C79" s="51">
        <v>390673</v>
      </c>
      <c r="D79" s="64">
        <f t="shared" si="21"/>
        <v>35.5</v>
      </c>
      <c r="E79" s="12">
        <v>37</v>
      </c>
      <c r="F79" s="12">
        <v>35</v>
      </c>
      <c r="G79" s="12">
        <v>37</v>
      </c>
      <c r="H79" s="12">
        <v>35</v>
      </c>
      <c r="I79" s="12">
        <v>36</v>
      </c>
      <c r="J79" s="12">
        <v>34</v>
      </c>
      <c r="K79" s="12">
        <v>36</v>
      </c>
      <c r="L79" s="12">
        <v>34</v>
      </c>
      <c r="M79" s="74">
        <f t="shared" si="22"/>
        <v>7.1</v>
      </c>
      <c r="N79" s="83">
        <v>7.09</v>
      </c>
      <c r="O79" s="83">
        <v>7.11</v>
      </c>
      <c r="P79" s="83">
        <v>7.07</v>
      </c>
      <c r="Q79" s="83">
        <v>7.12</v>
      </c>
      <c r="R79" s="83">
        <v>7.09</v>
      </c>
      <c r="S79" s="83">
        <v>7.05</v>
      </c>
      <c r="T79" s="83"/>
      <c r="U79" s="83"/>
      <c r="V79" s="5">
        <f t="shared" si="23"/>
        <v>155</v>
      </c>
      <c r="W79" s="41">
        <v>104.8</v>
      </c>
      <c r="X79" s="41">
        <v>256.89999999999998</v>
      </c>
      <c r="Y79" s="41">
        <v>131.4</v>
      </c>
      <c r="Z79" s="41">
        <v>217.8</v>
      </c>
      <c r="AA79" s="41">
        <v>167.9</v>
      </c>
      <c r="AB79" s="41">
        <v>51</v>
      </c>
      <c r="AC79" s="41"/>
      <c r="AD79" s="41"/>
      <c r="AE79" s="5">
        <f t="shared" si="24"/>
        <v>3756.7</v>
      </c>
      <c r="AF79" s="41">
        <v>3760</v>
      </c>
      <c r="AG79" s="41">
        <v>3170</v>
      </c>
      <c r="AH79" s="41">
        <v>3850</v>
      </c>
      <c r="AI79" s="41">
        <v>3160</v>
      </c>
      <c r="AJ79" s="41">
        <v>4240</v>
      </c>
      <c r="AK79" s="41">
        <v>4360</v>
      </c>
      <c r="AL79" s="41"/>
      <c r="AM79" s="41"/>
      <c r="AN79" s="41">
        <v>37</v>
      </c>
      <c r="AO79" s="41">
        <v>1020</v>
      </c>
      <c r="AP79" s="110">
        <v>4.4000000000000004</v>
      </c>
      <c r="AQ79" s="111">
        <v>3.37</v>
      </c>
      <c r="AR79" s="126">
        <f t="shared" si="25"/>
        <v>76.590909090909093</v>
      </c>
      <c r="AS79" s="126">
        <f t="shared" si="26"/>
        <v>23.409090909090907</v>
      </c>
      <c r="AT79" s="127">
        <v>1390</v>
      </c>
      <c r="AU79" s="128">
        <v>3.1</v>
      </c>
      <c r="AV79" s="129">
        <v>1.8</v>
      </c>
      <c r="AW79" s="126">
        <f t="shared" si="27"/>
        <v>58.064516129032263</v>
      </c>
      <c r="AX79" s="126">
        <f t="shared" si="28"/>
        <v>41.935483870967737</v>
      </c>
      <c r="AY79" s="64">
        <f t="shared" si="29"/>
        <v>57.680894772882894</v>
      </c>
      <c r="AZ79" s="97">
        <v>76.36</v>
      </c>
      <c r="BA79" s="68"/>
      <c r="BB79" s="68"/>
      <c r="BC79" s="68"/>
      <c r="BD79" s="68"/>
      <c r="BE79" s="15"/>
      <c r="BF79" s="5">
        <f t="shared" si="30"/>
        <v>15926</v>
      </c>
      <c r="BG79" s="41">
        <v>7150</v>
      </c>
      <c r="BH79" s="148">
        <v>0</v>
      </c>
      <c r="BI79" s="42"/>
      <c r="BJ79" s="42">
        <v>8776</v>
      </c>
      <c r="BK79" s="42"/>
      <c r="BL79" s="42"/>
      <c r="BM79" s="15">
        <v>0</v>
      </c>
    </row>
    <row r="80" spans="1:65" ht="17.25" outlineLevel="5" thickBot="1">
      <c r="A80" s="145">
        <f t="shared" si="6"/>
        <v>2</v>
      </c>
      <c r="B80" s="49">
        <f t="shared" si="12"/>
        <v>45351</v>
      </c>
      <c r="C80" s="51">
        <v>406425</v>
      </c>
      <c r="D80" s="64">
        <f t="shared" si="21"/>
        <v>36.299999999999997</v>
      </c>
      <c r="E80" s="12">
        <v>38</v>
      </c>
      <c r="F80" s="12">
        <v>35</v>
      </c>
      <c r="G80" s="12">
        <v>38</v>
      </c>
      <c r="H80" s="12">
        <v>36</v>
      </c>
      <c r="I80" s="12">
        <v>37</v>
      </c>
      <c r="J80" s="12">
        <v>34</v>
      </c>
      <c r="K80" s="12">
        <v>37</v>
      </c>
      <c r="L80" s="12">
        <v>35</v>
      </c>
      <c r="M80" s="74">
        <f t="shared" si="22"/>
        <v>7.1</v>
      </c>
      <c r="N80" s="83">
        <v>7.09</v>
      </c>
      <c r="O80" s="83">
        <v>7.08</v>
      </c>
      <c r="P80" s="83">
        <v>7.11</v>
      </c>
      <c r="Q80" s="83">
        <v>7.09</v>
      </c>
      <c r="R80" s="83">
        <v>7.07</v>
      </c>
      <c r="S80" s="83">
        <v>7.06</v>
      </c>
      <c r="T80" s="83"/>
      <c r="U80" s="83"/>
      <c r="V80" s="5" t="str">
        <f t="shared" si="23"/>
        <v/>
      </c>
      <c r="W80" s="41"/>
      <c r="X80" s="41"/>
      <c r="Y80" s="41"/>
      <c r="Z80" s="41"/>
      <c r="AA80" s="41"/>
      <c r="AB80" s="41"/>
      <c r="AC80" s="41"/>
      <c r="AD80" s="41"/>
      <c r="AE80" s="5" t="str">
        <f t="shared" si="24"/>
        <v/>
      </c>
      <c r="AF80" s="41"/>
      <c r="AG80" s="41"/>
      <c r="AH80" s="41"/>
      <c r="AI80" s="41"/>
      <c r="AJ80" s="41"/>
      <c r="AK80" s="41"/>
      <c r="AL80" s="41"/>
      <c r="AM80" s="41"/>
      <c r="AN80" s="41">
        <v>30</v>
      </c>
      <c r="AO80" s="41">
        <v>1270</v>
      </c>
      <c r="AP80" s="110"/>
      <c r="AQ80" s="111"/>
      <c r="AR80" s="126" t="str">
        <f t="shared" si="25"/>
        <v/>
      </c>
      <c r="AS80" s="126" t="str">
        <f t="shared" si="26"/>
        <v/>
      </c>
      <c r="AT80" s="127">
        <v>1590</v>
      </c>
      <c r="AU80" s="128"/>
      <c r="AV80" s="129"/>
      <c r="AW80" s="126" t="str">
        <f t="shared" si="27"/>
        <v/>
      </c>
      <c r="AX80" s="126" t="str">
        <f t="shared" si="28"/>
        <v/>
      </c>
      <c r="AY80" s="64" t="str">
        <f t="shared" si="29"/>
        <v/>
      </c>
      <c r="AZ80" s="97">
        <v>76.180000000000007</v>
      </c>
      <c r="BA80" s="68"/>
      <c r="BB80" s="68"/>
      <c r="BC80" s="68"/>
      <c r="BD80" s="68"/>
      <c r="BE80" s="15"/>
      <c r="BF80" s="5">
        <f t="shared" si="30"/>
        <v>18444</v>
      </c>
      <c r="BG80" s="41">
        <v>8340</v>
      </c>
      <c r="BH80" s="42">
        <v>0</v>
      </c>
      <c r="BI80" s="42"/>
      <c r="BJ80" s="42">
        <v>10104</v>
      </c>
      <c r="BK80" s="42"/>
      <c r="BL80" s="42"/>
      <c r="BM80" s="15">
        <v>0</v>
      </c>
    </row>
    <row r="81" spans="1:65" outlineLevel="4">
      <c r="A81" s="157" t="s">
        <v>36</v>
      </c>
      <c r="B81" s="158"/>
      <c r="C81" s="50">
        <f t="shared" ref="C81:BM81" si="31">SUBTOTAL(4,C52:C80)</f>
        <v>551448</v>
      </c>
      <c r="D81" s="60">
        <f t="shared" si="31"/>
        <v>36.299999999999997</v>
      </c>
      <c r="E81" s="28">
        <f t="shared" si="31"/>
        <v>38</v>
      </c>
      <c r="F81" s="28">
        <f t="shared" si="31"/>
        <v>35</v>
      </c>
      <c r="G81" s="28">
        <f t="shared" si="31"/>
        <v>38</v>
      </c>
      <c r="H81" s="28">
        <f t="shared" si="31"/>
        <v>36</v>
      </c>
      <c r="I81" s="28">
        <f t="shared" si="31"/>
        <v>37</v>
      </c>
      <c r="J81" s="28">
        <f t="shared" si="31"/>
        <v>34</v>
      </c>
      <c r="K81" s="28">
        <f t="shared" si="31"/>
        <v>37</v>
      </c>
      <c r="L81" s="28">
        <f t="shared" si="31"/>
        <v>35</v>
      </c>
      <c r="M81" s="71">
        <f t="shared" si="31"/>
        <v>7.1</v>
      </c>
      <c r="N81" s="82">
        <f t="shared" si="31"/>
        <v>7.18</v>
      </c>
      <c r="O81" s="82">
        <f t="shared" si="31"/>
        <v>7.13</v>
      </c>
      <c r="P81" s="82">
        <f t="shared" si="31"/>
        <v>7.15</v>
      </c>
      <c r="Q81" s="82">
        <f t="shared" si="31"/>
        <v>7.15</v>
      </c>
      <c r="R81" s="82">
        <f t="shared" si="31"/>
        <v>7.18</v>
      </c>
      <c r="S81" s="82">
        <f t="shared" si="31"/>
        <v>7.17</v>
      </c>
      <c r="T81" s="82">
        <f t="shared" si="31"/>
        <v>0</v>
      </c>
      <c r="U81" s="82">
        <f t="shared" si="31"/>
        <v>0</v>
      </c>
      <c r="V81" s="29">
        <f t="shared" si="31"/>
        <v>155</v>
      </c>
      <c r="W81" s="39">
        <f t="shared" si="31"/>
        <v>238.2</v>
      </c>
      <c r="X81" s="39">
        <f t="shared" si="31"/>
        <v>256.89999999999998</v>
      </c>
      <c r="Y81" s="39">
        <f t="shared" si="31"/>
        <v>182.2</v>
      </c>
      <c r="Z81" s="39">
        <f t="shared" si="31"/>
        <v>245.9</v>
      </c>
      <c r="AA81" s="39">
        <f t="shared" si="31"/>
        <v>191.2</v>
      </c>
      <c r="AB81" s="39">
        <f t="shared" si="31"/>
        <v>127.5</v>
      </c>
      <c r="AC81" s="39">
        <f t="shared" si="31"/>
        <v>0</v>
      </c>
      <c r="AD81" s="39">
        <f t="shared" si="31"/>
        <v>0</v>
      </c>
      <c r="AE81" s="29">
        <f t="shared" si="31"/>
        <v>5661.7</v>
      </c>
      <c r="AF81" s="39">
        <f t="shared" si="31"/>
        <v>7050</v>
      </c>
      <c r="AG81" s="39">
        <f t="shared" si="31"/>
        <v>6510</v>
      </c>
      <c r="AH81" s="39">
        <f t="shared" si="31"/>
        <v>5400</v>
      </c>
      <c r="AI81" s="39">
        <f t="shared" si="31"/>
        <v>5780</v>
      </c>
      <c r="AJ81" s="39">
        <f t="shared" si="31"/>
        <v>6160</v>
      </c>
      <c r="AK81" s="39">
        <f t="shared" si="31"/>
        <v>6110</v>
      </c>
      <c r="AL81" s="39">
        <f t="shared" si="31"/>
        <v>0</v>
      </c>
      <c r="AM81" s="39">
        <f t="shared" si="31"/>
        <v>0</v>
      </c>
      <c r="AN81" s="39">
        <f t="shared" si="31"/>
        <v>62</v>
      </c>
      <c r="AO81" s="39">
        <f t="shared" si="31"/>
        <v>1440</v>
      </c>
      <c r="AP81" s="104">
        <f t="shared" si="31"/>
        <v>5.6</v>
      </c>
      <c r="AQ81" s="105">
        <f t="shared" si="31"/>
        <v>4.3099999999999996</v>
      </c>
      <c r="AR81" s="106">
        <f t="shared" si="31"/>
        <v>76.964285714285708</v>
      </c>
      <c r="AS81" s="106">
        <f t="shared" si="31"/>
        <v>25</v>
      </c>
      <c r="AT81" s="107">
        <f t="shared" si="31"/>
        <v>1590</v>
      </c>
      <c r="AU81" s="108">
        <f t="shared" si="31"/>
        <v>3.1</v>
      </c>
      <c r="AV81" s="109">
        <f t="shared" si="31"/>
        <v>1.8</v>
      </c>
      <c r="AW81" s="106">
        <f t="shared" si="31"/>
        <v>62.820512820512818</v>
      </c>
      <c r="AX81" s="106">
        <f t="shared" si="31"/>
        <v>41.935483870967737</v>
      </c>
      <c r="AY81" s="60">
        <f t="shared" si="31"/>
        <v>57.680894772882894</v>
      </c>
      <c r="AZ81" s="96">
        <f t="shared" si="31"/>
        <v>77.58</v>
      </c>
      <c r="BA81" s="67">
        <f t="shared" si="31"/>
        <v>65.88</v>
      </c>
      <c r="BB81" s="67">
        <f t="shared" si="31"/>
        <v>33.29</v>
      </c>
      <c r="BC81" s="67">
        <f t="shared" si="31"/>
        <v>2.9999999999999997E-4</v>
      </c>
      <c r="BD81" s="67">
        <f t="shared" si="31"/>
        <v>0</v>
      </c>
      <c r="BE81" s="27">
        <f t="shared" si="31"/>
        <v>0</v>
      </c>
      <c r="BF81" s="29">
        <f t="shared" si="31"/>
        <v>23770</v>
      </c>
      <c r="BG81" s="39">
        <f t="shared" si="31"/>
        <v>15890</v>
      </c>
      <c r="BH81" s="40">
        <f t="shared" si="31"/>
        <v>0</v>
      </c>
      <c r="BI81" s="40">
        <f t="shared" si="31"/>
        <v>0</v>
      </c>
      <c r="BJ81" s="40">
        <f t="shared" si="31"/>
        <v>10104</v>
      </c>
      <c r="BK81" s="40">
        <f t="shared" si="31"/>
        <v>0</v>
      </c>
      <c r="BL81" s="40">
        <f t="shared" si="31"/>
        <v>0</v>
      </c>
      <c r="BM81" s="27">
        <f t="shared" si="31"/>
        <v>4030</v>
      </c>
    </row>
    <row r="82" spans="1:65" outlineLevel="3">
      <c r="A82" s="187" t="s">
        <v>25</v>
      </c>
      <c r="B82" s="188"/>
      <c r="C82" s="51">
        <f t="shared" ref="C82:BM82" si="32">SUBTOTAL(5,C52:C80)</f>
        <v>318872</v>
      </c>
      <c r="D82" s="61">
        <f t="shared" si="32"/>
        <v>34</v>
      </c>
      <c r="E82" s="12">
        <f t="shared" si="32"/>
        <v>36</v>
      </c>
      <c r="F82" s="12">
        <f t="shared" si="32"/>
        <v>34</v>
      </c>
      <c r="G82" s="12">
        <f t="shared" si="32"/>
        <v>35</v>
      </c>
      <c r="H82" s="12">
        <f t="shared" si="32"/>
        <v>33</v>
      </c>
      <c r="I82" s="12">
        <f t="shared" si="32"/>
        <v>35</v>
      </c>
      <c r="J82" s="12">
        <f t="shared" si="32"/>
        <v>33</v>
      </c>
      <c r="K82" s="12">
        <f t="shared" si="32"/>
        <v>34</v>
      </c>
      <c r="L82" s="12">
        <f t="shared" si="32"/>
        <v>32</v>
      </c>
      <c r="M82" s="72">
        <f t="shared" si="32"/>
        <v>7.1</v>
      </c>
      <c r="N82" s="83">
        <f t="shared" si="32"/>
        <v>6.98</v>
      </c>
      <c r="O82" s="83">
        <f t="shared" si="32"/>
        <v>7.06</v>
      </c>
      <c r="P82" s="83">
        <f t="shared" si="32"/>
        <v>7.07</v>
      </c>
      <c r="Q82" s="83">
        <f t="shared" si="32"/>
        <v>6.98</v>
      </c>
      <c r="R82" s="83">
        <f t="shared" si="32"/>
        <v>7.02</v>
      </c>
      <c r="S82" s="83">
        <f t="shared" si="32"/>
        <v>6.98</v>
      </c>
      <c r="T82" s="83">
        <f t="shared" si="32"/>
        <v>0</v>
      </c>
      <c r="U82" s="83">
        <f t="shared" si="32"/>
        <v>0</v>
      </c>
      <c r="V82" s="6">
        <f t="shared" si="32"/>
        <v>137.69999999999999</v>
      </c>
      <c r="W82" s="41">
        <f t="shared" si="32"/>
        <v>70.7</v>
      </c>
      <c r="X82" s="41">
        <f t="shared" si="32"/>
        <v>84</v>
      </c>
      <c r="Y82" s="41">
        <f t="shared" si="32"/>
        <v>131.4</v>
      </c>
      <c r="Z82" s="41">
        <f t="shared" si="32"/>
        <v>82.2</v>
      </c>
      <c r="AA82" s="41">
        <f t="shared" si="32"/>
        <v>90.9</v>
      </c>
      <c r="AB82" s="41">
        <f t="shared" si="32"/>
        <v>51</v>
      </c>
      <c r="AC82" s="41">
        <f t="shared" si="32"/>
        <v>0</v>
      </c>
      <c r="AD82" s="41">
        <f t="shared" si="32"/>
        <v>0</v>
      </c>
      <c r="AE82" s="6">
        <f t="shared" si="32"/>
        <v>3756.7</v>
      </c>
      <c r="AF82" s="41">
        <f t="shared" si="32"/>
        <v>3460</v>
      </c>
      <c r="AG82" s="41">
        <f t="shared" si="32"/>
        <v>3170</v>
      </c>
      <c r="AH82" s="41">
        <f t="shared" si="32"/>
        <v>3850</v>
      </c>
      <c r="AI82" s="41">
        <f t="shared" si="32"/>
        <v>3160</v>
      </c>
      <c r="AJ82" s="41">
        <f t="shared" si="32"/>
        <v>4130</v>
      </c>
      <c r="AK82" s="41">
        <f t="shared" si="32"/>
        <v>3850</v>
      </c>
      <c r="AL82" s="41">
        <f t="shared" si="32"/>
        <v>0</v>
      </c>
      <c r="AM82" s="41">
        <f t="shared" si="32"/>
        <v>0</v>
      </c>
      <c r="AN82" s="41">
        <f t="shared" si="32"/>
        <v>26</v>
      </c>
      <c r="AO82" s="41">
        <f t="shared" si="32"/>
        <v>610</v>
      </c>
      <c r="AP82" s="110">
        <f t="shared" si="32"/>
        <v>4.28</v>
      </c>
      <c r="AQ82" s="111">
        <f t="shared" si="32"/>
        <v>3.21</v>
      </c>
      <c r="AR82" s="112">
        <f t="shared" si="32"/>
        <v>75</v>
      </c>
      <c r="AS82" s="112">
        <f t="shared" si="32"/>
        <v>23.035714285714292</v>
      </c>
      <c r="AT82" s="113">
        <f t="shared" si="32"/>
        <v>450</v>
      </c>
      <c r="AU82" s="114">
        <f t="shared" si="32"/>
        <v>1.32</v>
      </c>
      <c r="AV82" s="115">
        <f t="shared" si="32"/>
        <v>0.81</v>
      </c>
      <c r="AW82" s="112">
        <f t="shared" si="32"/>
        <v>58.064516129032263</v>
      </c>
      <c r="AX82" s="112">
        <f t="shared" si="32"/>
        <v>37.179487179487182</v>
      </c>
      <c r="AY82" s="61">
        <f t="shared" si="32"/>
        <v>47.058823529411754</v>
      </c>
      <c r="AZ82" s="97">
        <f t="shared" si="32"/>
        <v>70.58</v>
      </c>
      <c r="BA82" s="68">
        <f t="shared" si="32"/>
        <v>65.88</v>
      </c>
      <c r="BB82" s="68">
        <f t="shared" si="32"/>
        <v>33.29</v>
      </c>
      <c r="BC82" s="68">
        <f t="shared" si="32"/>
        <v>2.9999999999999997E-4</v>
      </c>
      <c r="BD82" s="68">
        <f t="shared" si="32"/>
        <v>0</v>
      </c>
      <c r="BE82" s="15">
        <f t="shared" si="32"/>
        <v>0</v>
      </c>
      <c r="BF82" s="6">
        <f t="shared" si="32"/>
        <v>15232</v>
      </c>
      <c r="BG82" s="41">
        <f t="shared" si="32"/>
        <v>6780</v>
      </c>
      <c r="BH82" s="42">
        <f t="shared" si="32"/>
        <v>0</v>
      </c>
      <c r="BI82" s="42">
        <f t="shared" si="32"/>
        <v>0</v>
      </c>
      <c r="BJ82" s="42">
        <f t="shared" si="32"/>
        <v>3185</v>
      </c>
      <c r="BK82" s="42">
        <f t="shared" si="32"/>
        <v>0</v>
      </c>
      <c r="BL82" s="42">
        <f t="shared" si="32"/>
        <v>0</v>
      </c>
      <c r="BM82" s="15">
        <f t="shared" si="32"/>
        <v>0</v>
      </c>
    </row>
    <row r="83" spans="1:65" outlineLevel="2">
      <c r="A83" s="187" t="s">
        <v>14</v>
      </c>
      <c r="B83" s="188"/>
      <c r="C83" s="51">
        <f>IFERROR(SUBTOTAL(1,C52:C80),"")</f>
        <v>382200.68965517241</v>
      </c>
      <c r="D83" s="61">
        <f t="shared" ref="D83:BM83" si="33">IFERROR(SUBTOTAL(1,D52:D80),"")</f>
        <v>35.317241379310339</v>
      </c>
      <c r="E83" s="12">
        <f t="shared" si="33"/>
        <v>37.03448275862069</v>
      </c>
      <c r="F83" s="12">
        <f t="shared" si="33"/>
        <v>34.620689655172413</v>
      </c>
      <c r="G83" s="12">
        <f t="shared" si="33"/>
        <v>37</v>
      </c>
      <c r="H83" s="12">
        <f t="shared" si="33"/>
        <v>34.517241379310342</v>
      </c>
      <c r="I83" s="12">
        <f t="shared" si="33"/>
        <v>36.03448275862069</v>
      </c>
      <c r="J83" s="12">
        <f t="shared" si="33"/>
        <v>33.620689655172413</v>
      </c>
      <c r="K83" s="12">
        <f t="shared" si="33"/>
        <v>36</v>
      </c>
      <c r="L83" s="12">
        <f t="shared" si="33"/>
        <v>33.517241379310342</v>
      </c>
      <c r="M83" s="72">
        <f t="shared" si="33"/>
        <v>7.0999999999999961</v>
      </c>
      <c r="N83" s="83">
        <f t="shared" si="33"/>
        <v>7.0962068965517267</v>
      </c>
      <c r="O83" s="83">
        <f t="shared" si="33"/>
        <v>7.1027586206896576</v>
      </c>
      <c r="P83" s="83">
        <f t="shared" si="33"/>
        <v>7.1041379310344848</v>
      </c>
      <c r="Q83" s="83">
        <f t="shared" si="33"/>
        <v>7.0982758620689683</v>
      </c>
      <c r="R83" s="83">
        <f t="shared" si="33"/>
        <v>7.1020689655172422</v>
      </c>
      <c r="S83" s="83">
        <f t="shared" si="33"/>
        <v>7.1013793103448286</v>
      </c>
      <c r="T83" s="83" t="str">
        <f t="shared" si="33"/>
        <v/>
      </c>
      <c r="U83" s="83" t="str">
        <f t="shared" si="33"/>
        <v/>
      </c>
      <c r="V83" s="6">
        <f t="shared" si="33"/>
        <v>147.35</v>
      </c>
      <c r="W83" s="41">
        <f t="shared" si="33"/>
        <v>147.1</v>
      </c>
      <c r="X83" s="41">
        <f t="shared" si="33"/>
        <v>134.27499999999998</v>
      </c>
      <c r="Y83" s="41">
        <f t="shared" si="33"/>
        <v>162.42499999999998</v>
      </c>
      <c r="Z83" s="41">
        <f t="shared" si="33"/>
        <v>192.15000000000003</v>
      </c>
      <c r="AA83" s="41">
        <f t="shared" si="33"/>
        <v>143.625</v>
      </c>
      <c r="AB83" s="41">
        <f t="shared" si="33"/>
        <v>104.45</v>
      </c>
      <c r="AC83" s="41" t="str">
        <f t="shared" si="33"/>
        <v/>
      </c>
      <c r="AD83" s="41" t="str">
        <f t="shared" si="33"/>
        <v/>
      </c>
      <c r="AE83" s="6">
        <f t="shared" si="33"/>
        <v>4771.25</v>
      </c>
      <c r="AF83" s="41">
        <f t="shared" si="33"/>
        <v>5250</v>
      </c>
      <c r="AG83" s="41">
        <f t="shared" si="33"/>
        <v>4840</v>
      </c>
      <c r="AH83" s="41">
        <f t="shared" si="33"/>
        <v>4505</v>
      </c>
      <c r="AI83" s="41">
        <f t="shared" si="33"/>
        <v>4145</v>
      </c>
      <c r="AJ83" s="41">
        <f t="shared" si="33"/>
        <v>4910</v>
      </c>
      <c r="AK83" s="41">
        <f t="shared" si="33"/>
        <v>4977.5</v>
      </c>
      <c r="AL83" s="41" t="str">
        <f t="shared" si="33"/>
        <v/>
      </c>
      <c r="AM83" s="41" t="str">
        <f t="shared" si="33"/>
        <v/>
      </c>
      <c r="AN83" s="41">
        <f t="shared" si="33"/>
        <v>34.482758620689658</v>
      </c>
      <c r="AO83" s="41">
        <f t="shared" si="33"/>
        <v>1134.4827586206898</v>
      </c>
      <c r="AP83" s="110">
        <f t="shared" si="33"/>
        <v>4.8480000000000008</v>
      </c>
      <c r="AQ83" s="111">
        <f t="shared" si="33"/>
        <v>3.6879999999999997</v>
      </c>
      <c r="AR83" s="112">
        <f t="shared" si="33"/>
        <v>76.049649819395043</v>
      </c>
      <c r="AS83" s="112">
        <f t="shared" si="33"/>
        <v>23.950350180604961</v>
      </c>
      <c r="AT83" s="113">
        <f t="shared" si="33"/>
        <v>1262.0689655172414</v>
      </c>
      <c r="AU83" s="114">
        <f t="shared" si="33"/>
        <v>2.4340000000000002</v>
      </c>
      <c r="AV83" s="115">
        <f t="shared" si="33"/>
        <v>1.466</v>
      </c>
      <c r="AW83" s="112">
        <f t="shared" si="33"/>
        <v>60.494968813648221</v>
      </c>
      <c r="AX83" s="112">
        <f t="shared" si="33"/>
        <v>39.505031186351786</v>
      </c>
      <c r="AY83" s="61">
        <f t="shared" si="33"/>
        <v>51.622706008757518</v>
      </c>
      <c r="AZ83" s="97">
        <f t="shared" si="33"/>
        <v>76.105862068965507</v>
      </c>
      <c r="BA83" s="68">
        <f t="shared" si="33"/>
        <v>65.88</v>
      </c>
      <c r="BB83" s="68">
        <f t="shared" si="33"/>
        <v>33.29</v>
      </c>
      <c r="BC83" s="68">
        <f t="shared" si="33"/>
        <v>2.9999999999999997E-4</v>
      </c>
      <c r="BD83" s="68" t="str">
        <f t="shared" si="33"/>
        <v/>
      </c>
      <c r="BE83" s="15" t="str">
        <f>IFERROR(SUBTOTAL(1,BE52:BE80),"")</f>
        <v/>
      </c>
      <c r="BF83" s="6">
        <f t="shared" si="33"/>
        <v>19390.03448275862</v>
      </c>
      <c r="BG83" s="41">
        <f t="shared" si="33"/>
        <v>11163.103448275862</v>
      </c>
      <c r="BH83" s="42">
        <f t="shared" si="33"/>
        <v>0</v>
      </c>
      <c r="BI83" s="42" t="str">
        <f t="shared" si="33"/>
        <v/>
      </c>
      <c r="BJ83" s="42">
        <f t="shared" si="33"/>
        <v>5910.9310344827591</v>
      </c>
      <c r="BK83" s="42" t="str">
        <f t="shared" si="33"/>
        <v/>
      </c>
      <c r="BL83" s="42" t="str">
        <f t="shared" si="33"/>
        <v/>
      </c>
      <c r="BM83" s="15">
        <f t="shared" si="33"/>
        <v>2316</v>
      </c>
    </row>
    <row r="84" spans="1:65" ht="17.25" outlineLevel="1" thickBot="1">
      <c r="A84" s="189" t="s">
        <v>59</v>
      </c>
      <c r="B84" s="190"/>
      <c r="C84" s="52">
        <f>SUBTOTAL(9,C52:C80)</f>
        <v>11083820</v>
      </c>
      <c r="D84" s="62"/>
      <c r="E84" s="30"/>
      <c r="F84" s="30"/>
      <c r="G84" s="30"/>
      <c r="H84" s="30"/>
      <c r="I84" s="30"/>
      <c r="J84" s="30"/>
      <c r="K84" s="30"/>
      <c r="L84" s="30"/>
      <c r="M84" s="73"/>
      <c r="N84" s="84"/>
      <c r="O84" s="84"/>
      <c r="P84" s="84"/>
      <c r="Q84" s="84"/>
      <c r="R84" s="84"/>
      <c r="S84" s="84"/>
      <c r="T84" s="84"/>
      <c r="U84" s="84"/>
      <c r="V84" s="93"/>
      <c r="W84" s="94"/>
      <c r="X84" s="94"/>
      <c r="Y84" s="94"/>
      <c r="Z84" s="94"/>
      <c r="AA84" s="94"/>
      <c r="AB84" s="94"/>
      <c r="AC84" s="94"/>
      <c r="AD84" s="94"/>
      <c r="AE84" s="93"/>
      <c r="AF84" s="94"/>
      <c r="AG84" s="94"/>
      <c r="AH84" s="94"/>
      <c r="AI84" s="94"/>
      <c r="AJ84" s="94"/>
      <c r="AK84" s="94"/>
      <c r="AL84" s="94"/>
      <c r="AM84" s="94"/>
      <c r="AN84" s="94"/>
      <c r="AO84" s="43">
        <f>SUBTOTAL(9,AO52:AO80)</f>
        <v>32900</v>
      </c>
      <c r="AP84" s="116"/>
      <c r="AQ84" s="117"/>
      <c r="AR84" s="118"/>
      <c r="AS84" s="118"/>
      <c r="AT84" s="119">
        <f>SUBTOTAL(9,AT52:AT80)</f>
        <v>36600</v>
      </c>
      <c r="AU84" s="120"/>
      <c r="AV84" s="121"/>
      <c r="AW84" s="118"/>
      <c r="AX84" s="118"/>
      <c r="AY84" s="62"/>
      <c r="AZ84" s="98"/>
      <c r="BA84" s="69"/>
      <c r="BB84" s="69"/>
      <c r="BC84" s="69"/>
      <c r="BD84" s="69"/>
      <c r="BE84" s="16">
        <f>SUBTOTAL(9,BE52:BE80)</f>
        <v>0</v>
      </c>
      <c r="BF84" s="7">
        <f t="shared" ref="BF84:BM84" si="34">SUBTOTAL(9,BF52:BF80)</f>
        <v>562311</v>
      </c>
      <c r="BG84" s="43">
        <f t="shared" si="34"/>
        <v>323730</v>
      </c>
      <c r="BH84" s="44">
        <f t="shared" si="34"/>
        <v>0</v>
      </c>
      <c r="BI84" s="44">
        <f t="shared" si="34"/>
        <v>0</v>
      </c>
      <c r="BJ84" s="44">
        <f t="shared" si="34"/>
        <v>171417</v>
      </c>
      <c r="BK84" s="44">
        <f t="shared" si="34"/>
        <v>0</v>
      </c>
      <c r="BL84" s="44">
        <f t="shared" si="34"/>
        <v>0</v>
      </c>
      <c r="BM84" s="16">
        <f t="shared" si="34"/>
        <v>67164</v>
      </c>
    </row>
    <row r="85" spans="1:65" outlineLevel="5">
      <c r="A85" s="21">
        <f t="shared" si="6"/>
        <v>3</v>
      </c>
      <c r="B85" s="8">
        <f>B80+1</f>
        <v>45352</v>
      </c>
      <c r="C85" s="51">
        <v>399300</v>
      </c>
      <c r="D85" s="64">
        <f t="shared" ref="D85:D115" si="35">IFERROR(ROUND(AVERAGE(E85:L85),1),"")</f>
        <v>36.299999999999997</v>
      </c>
      <c r="E85" s="12">
        <v>38</v>
      </c>
      <c r="F85" s="12">
        <v>36</v>
      </c>
      <c r="G85" s="12">
        <v>38</v>
      </c>
      <c r="H85" s="12">
        <v>35</v>
      </c>
      <c r="I85" s="12">
        <v>37</v>
      </c>
      <c r="J85" s="12">
        <v>35</v>
      </c>
      <c r="K85" s="12">
        <v>37</v>
      </c>
      <c r="L85" s="12">
        <v>34</v>
      </c>
      <c r="M85" s="74">
        <f t="shared" ref="M85:M115" si="36">IFERROR(ROUND(AVERAGE(N85:U85),1),"")</f>
        <v>7.1</v>
      </c>
      <c r="N85" s="83">
        <v>7.1</v>
      </c>
      <c r="O85" s="83">
        <v>7.09</v>
      </c>
      <c r="P85" s="83">
        <v>7.11</v>
      </c>
      <c r="Q85" s="83">
        <v>7.02</v>
      </c>
      <c r="R85" s="83">
        <v>7.01</v>
      </c>
      <c r="S85" s="83">
        <v>6.98</v>
      </c>
      <c r="T85" s="83"/>
      <c r="U85" s="83"/>
      <c r="V85" s="5" t="str">
        <f t="shared" ref="V85:V115" si="37">IFERROR(ROUND(AVERAGE(W85:AD85),1),"")</f>
        <v/>
      </c>
      <c r="W85" s="41" t="s">
        <v>103</v>
      </c>
      <c r="X85" s="41" t="s">
        <v>103</v>
      </c>
      <c r="Y85" s="41" t="s">
        <v>103</v>
      </c>
      <c r="Z85" s="41" t="s">
        <v>103</v>
      </c>
      <c r="AA85" s="41" t="s">
        <v>103</v>
      </c>
      <c r="AB85" s="41" t="s">
        <v>103</v>
      </c>
      <c r="AC85" s="41"/>
      <c r="AD85" s="41"/>
      <c r="AE85" s="5" t="str">
        <f t="shared" ref="AE85:AE115" si="38">IFERROR(ROUND(AVERAGE(AF85:AM85),1),"")</f>
        <v/>
      </c>
      <c r="AF85" s="41" t="s">
        <v>103</v>
      </c>
      <c r="AG85" s="41" t="s">
        <v>103</v>
      </c>
      <c r="AH85" s="41" t="s">
        <v>103</v>
      </c>
      <c r="AI85" s="41" t="s">
        <v>103</v>
      </c>
      <c r="AJ85" s="41" t="s">
        <v>103</v>
      </c>
      <c r="AK85" s="41" t="s">
        <v>103</v>
      </c>
      <c r="AL85" s="41"/>
      <c r="AM85" s="41"/>
      <c r="AN85" s="41">
        <v>25.081761006289309</v>
      </c>
      <c r="AO85" s="41">
        <v>1590</v>
      </c>
      <c r="AP85" s="110"/>
      <c r="AQ85" s="111"/>
      <c r="AR85" s="126" t="str">
        <f t="shared" ref="AR85:AR115" si="39">IFERROR(AQ85/AP85*100,"")</f>
        <v/>
      </c>
      <c r="AS85" s="126" t="str">
        <f t="shared" ref="AS85:AS115" si="40">IFERROR(100-AR85,"")</f>
        <v/>
      </c>
      <c r="AT85" s="127">
        <v>1980</v>
      </c>
      <c r="AU85" s="128"/>
      <c r="AV85" s="129"/>
      <c r="AW85" s="126" t="str">
        <f t="shared" ref="AW85:AW115" si="41">IFERROR(AV85/AU85*100,"")</f>
        <v/>
      </c>
      <c r="AX85" s="126" t="str">
        <f t="shared" ref="AX85:AX115" si="42">IFERROR(100-AW85,"")</f>
        <v/>
      </c>
      <c r="AY85" s="64" t="str">
        <f t="shared" ref="AY85:AY115" si="43">IFERROR((1-((AW85*AS85)/(AX85*AR85)))*100,"")</f>
        <v/>
      </c>
      <c r="AZ85" s="97">
        <v>75.02</v>
      </c>
      <c r="BA85" s="68"/>
      <c r="BB85" s="68"/>
      <c r="BC85" s="68"/>
      <c r="BD85" s="68"/>
      <c r="BE85" s="15"/>
      <c r="BF85" s="5">
        <f t="shared" ref="BF85:BF115" si="44">IF(SUM(BG85:BM85)=0,"",SUM(BG85:BM85))</f>
        <v>16228</v>
      </c>
      <c r="BG85" s="41">
        <v>8610</v>
      </c>
      <c r="BH85" s="42"/>
      <c r="BI85" s="42"/>
      <c r="BJ85" s="42">
        <v>7618</v>
      </c>
      <c r="BK85" s="42"/>
      <c r="BL85" s="42"/>
      <c r="BM85" s="15"/>
    </row>
    <row r="86" spans="1:65" outlineLevel="5">
      <c r="A86" s="22">
        <f t="shared" si="6"/>
        <v>3</v>
      </c>
      <c r="B86" s="9">
        <f t="shared" ref="B86:B149" si="45">B85+1</f>
        <v>45353</v>
      </c>
      <c r="C86" s="51">
        <v>359060</v>
      </c>
      <c r="D86" s="64">
        <f t="shared" si="35"/>
        <v>35.799999999999997</v>
      </c>
      <c r="E86" s="12">
        <v>37</v>
      </c>
      <c r="F86" s="12">
        <v>35</v>
      </c>
      <c r="G86" s="12">
        <v>38</v>
      </c>
      <c r="H86" s="12">
        <v>35</v>
      </c>
      <c r="I86" s="12">
        <v>36</v>
      </c>
      <c r="J86" s="12">
        <v>34</v>
      </c>
      <c r="K86" s="12">
        <v>37</v>
      </c>
      <c r="L86" s="12">
        <v>34</v>
      </c>
      <c r="M86" s="74">
        <f t="shared" si="36"/>
        <v>7.1</v>
      </c>
      <c r="N86" s="83">
        <v>7.09</v>
      </c>
      <c r="O86" s="83">
        <v>7.11</v>
      </c>
      <c r="P86" s="83">
        <v>7.08</v>
      </c>
      <c r="Q86" s="83">
        <v>7.09</v>
      </c>
      <c r="R86" s="83">
        <v>7.09</v>
      </c>
      <c r="S86" s="83">
        <v>7.12</v>
      </c>
      <c r="T86" s="83"/>
      <c r="U86" s="83"/>
      <c r="V86" s="5" t="str">
        <f t="shared" si="37"/>
        <v/>
      </c>
      <c r="W86" s="41" t="s">
        <v>103</v>
      </c>
      <c r="X86" s="41" t="s">
        <v>103</v>
      </c>
      <c r="Y86" s="41" t="s">
        <v>103</v>
      </c>
      <c r="Z86" s="41" t="s">
        <v>103</v>
      </c>
      <c r="AA86" s="41" t="s">
        <v>103</v>
      </c>
      <c r="AB86" s="41" t="s">
        <v>103</v>
      </c>
      <c r="AC86" s="41"/>
      <c r="AD86" s="41"/>
      <c r="AE86" s="5" t="str">
        <f t="shared" si="38"/>
        <v/>
      </c>
      <c r="AF86" s="41" t="s">
        <v>103</v>
      </c>
      <c r="AG86" s="41" t="s">
        <v>103</v>
      </c>
      <c r="AH86" s="41" t="s">
        <v>103</v>
      </c>
      <c r="AI86" s="41" t="s">
        <v>103</v>
      </c>
      <c r="AJ86" s="41" t="s">
        <v>103</v>
      </c>
      <c r="AK86" s="41" t="s">
        <v>103</v>
      </c>
      <c r="AL86" s="41"/>
      <c r="AM86" s="41"/>
      <c r="AN86" s="41">
        <v>26.945945945945947</v>
      </c>
      <c r="AO86" s="41">
        <v>1480</v>
      </c>
      <c r="AP86" s="110"/>
      <c r="AQ86" s="111"/>
      <c r="AR86" s="126" t="str">
        <f t="shared" si="39"/>
        <v/>
      </c>
      <c r="AS86" s="126" t="str">
        <f t="shared" si="40"/>
        <v/>
      </c>
      <c r="AT86" s="127">
        <v>1970</v>
      </c>
      <c r="AU86" s="128"/>
      <c r="AV86" s="129"/>
      <c r="AW86" s="126" t="str">
        <f t="shared" si="41"/>
        <v/>
      </c>
      <c r="AX86" s="126" t="str">
        <f t="shared" si="42"/>
        <v/>
      </c>
      <c r="AY86" s="64" t="str">
        <f t="shared" si="43"/>
        <v/>
      </c>
      <c r="AZ86" s="97">
        <v>77.010000000000005</v>
      </c>
      <c r="BA86" s="68"/>
      <c r="BB86" s="68"/>
      <c r="BC86" s="68"/>
      <c r="BD86" s="68"/>
      <c r="BE86" s="15"/>
      <c r="BF86" s="5">
        <f t="shared" si="44"/>
        <v>18063</v>
      </c>
      <c r="BG86" s="41">
        <v>8590</v>
      </c>
      <c r="BH86" s="42"/>
      <c r="BI86" s="42"/>
      <c r="BJ86" s="42">
        <v>9473</v>
      </c>
      <c r="BK86" s="42"/>
      <c r="BL86" s="42"/>
      <c r="BM86" s="15"/>
    </row>
    <row r="87" spans="1:65" outlineLevel="5">
      <c r="A87" s="22">
        <f t="shared" si="6"/>
        <v>3</v>
      </c>
      <c r="B87" s="9">
        <f t="shared" si="45"/>
        <v>45354</v>
      </c>
      <c r="C87" s="51">
        <v>357059</v>
      </c>
      <c r="D87" s="64">
        <f t="shared" si="35"/>
        <v>35.5</v>
      </c>
      <c r="E87" s="12">
        <v>37</v>
      </c>
      <c r="F87" s="12">
        <v>35</v>
      </c>
      <c r="G87" s="12">
        <v>37</v>
      </c>
      <c r="H87" s="12">
        <v>35</v>
      </c>
      <c r="I87" s="12">
        <v>36</v>
      </c>
      <c r="J87" s="12">
        <v>34</v>
      </c>
      <c r="K87" s="12">
        <v>36</v>
      </c>
      <c r="L87" s="12">
        <v>34</v>
      </c>
      <c r="M87" s="74">
        <f t="shared" si="36"/>
        <v>7.1</v>
      </c>
      <c r="N87" s="83">
        <v>7.09</v>
      </c>
      <c r="O87" s="83">
        <v>7.11</v>
      </c>
      <c r="P87" s="83">
        <v>7.08</v>
      </c>
      <c r="Q87" s="83">
        <v>7.09</v>
      </c>
      <c r="R87" s="83">
        <v>7.1</v>
      </c>
      <c r="S87" s="83">
        <v>7.12</v>
      </c>
      <c r="T87" s="83"/>
      <c r="U87" s="83"/>
      <c r="V87" s="5" t="str">
        <f t="shared" si="37"/>
        <v/>
      </c>
      <c r="W87" s="41" t="s">
        <v>103</v>
      </c>
      <c r="X87" s="41" t="s">
        <v>103</v>
      </c>
      <c r="Y87" s="41" t="s">
        <v>103</v>
      </c>
      <c r="Z87" s="41" t="s">
        <v>103</v>
      </c>
      <c r="AA87" s="41" t="s">
        <v>103</v>
      </c>
      <c r="AB87" s="41" t="s">
        <v>103</v>
      </c>
      <c r="AC87" s="41"/>
      <c r="AD87" s="41"/>
      <c r="AE87" s="5" t="str">
        <f t="shared" si="38"/>
        <v/>
      </c>
      <c r="AF87" s="41" t="s">
        <v>103</v>
      </c>
      <c r="AG87" s="41" t="s">
        <v>103</v>
      </c>
      <c r="AH87" s="41" t="s">
        <v>103</v>
      </c>
      <c r="AI87" s="41" t="s">
        <v>103</v>
      </c>
      <c r="AJ87" s="41" t="s">
        <v>103</v>
      </c>
      <c r="AK87" s="41" t="s">
        <v>103</v>
      </c>
      <c r="AL87" s="41"/>
      <c r="AM87" s="41"/>
      <c r="AN87" s="41">
        <v>33.233333333333334</v>
      </c>
      <c r="AO87" s="41">
        <v>1200</v>
      </c>
      <c r="AP87" s="110"/>
      <c r="AQ87" s="111"/>
      <c r="AR87" s="126" t="str">
        <f t="shared" si="39"/>
        <v/>
      </c>
      <c r="AS87" s="126" t="str">
        <f t="shared" si="40"/>
        <v/>
      </c>
      <c r="AT87" s="127">
        <v>2000</v>
      </c>
      <c r="AU87" s="128"/>
      <c r="AV87" s="129"/>
      <c r="AW87" s="126" t="str">
        <f t="shared" si="41"/>
        <v/>
      </c>
      <c r="AX87" s="126" t="str">
        <f t="shared" si="42"/>
        <v/>
      </c>
      <c r="AY87" s="64" t="str">
        <f t="shared" si="43"/>
        <v/>
      </c>
      <c r="AZ87" s="97">
        <v>77.12</v>
      </c>
      <c r="BA87" s="68"/>
      <c r="BB87" s="68"/>
      <c r="BC87" s="68"/>
      <c r="BD87" s="68"/>
      <c r="BE87" s="15"/>
      <c r="BF87" s="5">
        <f t="shared" si="44"/>
        <v>16444</v>
      </c>
      <c r="BG87" s="41">
        <v>8630</v>
      </c>
      <c r="BH87" s="42"/>
      <c r="BI87" s="42"/>
      <c r="BJ87" s="42">
        <v>7814</v>
      </c>
      <c r="BK87" s="42"/>
      <c r="BL87" s="42"/>
      <c r="BM87" s="15"/>
    </row>
    <row r="88" spans="1:65" outlineLevel="5">
      <c r="A88" s="22">
        <f t="shared" si="6"/>
        <v>3</v>
      </c>
      <c r="B88" s="9">
        <f t="shared" si="45"/>
        <v>45355</v>
      </c>
      <c r="C88" s="51">
        <v>357645</v>
      </c>
      <c r="D88" s="64">
        <f t="shared" si="35"/>
        <v>35.299999999999997</v>
      </c>
      <c r="E88" s="12">
        <v>37</v>
      </c>
      <c r="F88" s="12">
        <v>35</v>
      </c>
      <c r="G88" s="12">
        <v>37</v>
      </c>
      <c r="H88" s="12">
        <v>34</v>
      </c>
      <c r="I88" s="12">
        <v>36</v>
      </c>
      <c r="J88" s="12">
        <v>34</v>
      </c>
      <c r="K88" s="12">
        <v>36</v>
      </c>
      <c r="L88" s="12">
        <v>33</v>
      </c>
      <c r="M88" s="74">
        <f t="shared" si="36"/>
        <v>7.1</v>
      </c>
      <c r="N88" s="83">
        <v>7.11</v>
      </c>
      <c r="O88" s="83">
        <v>7.09</v>
      </c>
      <c r="P88" s="83">
        <v>7.07</v>
      </c>
      <c r="Q88" s="83">
        <v>7.05</v>
      </c>
      <c r="R88" s="83">
        <v>7.11</v>
      </c>
      <c r="S88" s="83">
        <v>7.09</v>
      </c>
      <c r="T88" s="83"/>
      <c r="U88" s="83"/>
      <c r="V88" s="5" t="str">
        <f t="shared" si="37"/>
        <v/>
      </c>
      <c r="W88" s="41" t="s">
        <v>103</v>
      </c>
      <c r="X88" s="41" t="s">
        <v>103</v>
      </c>
      <c r="Y88" s="41" t="s">
        <v>103</v>
      </c>
      <c r="Z88" s="41" t="s">
        <v>103</v>
      </c>
      <c r="AA88" s="41" t="s">
        <v>103</v>
      </c>
      <c r="AB88" s="41" t="s">
        <v>103</v>
      </c>
      <c r="AC88" s="41"/>
      <c r="AD88" s="41"/>
      <c r="AE88" s="5" t="str">
        <f t="shared" si="38"/>
        <v/>
      </c>
      <c r="AF88" s="41" t="s">
        <v>103</v>
      </c>
      <c r="AG88" s="41" t="s">
        <v>103</v>
      </c>
      <c r="AH88" s="41" t="s">
        <v>103</v>
      </c>
      <c r="AI88" s="41" t="s">
        <v>103</v>
      </c>
      <c r="AJ88" s="41" t="s">
        <v>103</v>
      </c>
      <c r="AK88" s="41" t="s">
        <v>103</v>
      </c>
      <c r="AL88" s="41"/>
      <c r="AM88" s="41"/>
      <c r="AN88" s="41">
        <v>27.888111888111887</v>
      </c>
      <c r="AO88" s="41">
        <v>1430</v>
      </c>
      <c r="AP88" s="110"/>
      <c r="AQ88" s="111"/>
      <c r="AR88" s="126" t="str">
        <f t="shared" si="39"/>
        <v/>
      </c>
      <c r="AS88" s="126" t="str">
        <f t="shared" si="40"/>
        <v/>
      </c>
      <c r="AT88" s="127">
        <v>1690</v>
      </c>
      <c r="AU88" s="128"/>
      <c r="AV88" s="129"/>
      <c r="AW88" s="126" t="str">
        <f t="shared" si="41"/>
        <v/>
      </c>
      <c r="AX88" s="126" t="str">
        <f t="shared" si="42"/>
        <v/>
      </c>
      <c r="AY88" s="64" t="str">
        <f t="shared" si="43"/>
        <v/>
      </c>
      <c r="AZ88" s="97">
        <v>78.209999999999994</v>
      </c>
      <c r="BA88" s="68"/>
      <c r="BB88" s="68"/>
      <c r="BC88" s="68"/>
      <c r="BD88" s="68"/>
      <c r="BE88" s="15"/>
      <c r="BF88" s="5">
        <f t="shared" si="44"/>
        <v>16535</v>
      </c>
      <c r="BG88" s="41">
        <v>8650</v>
      </c>
      <c r="BH88" s="42"/>
      <c r="BI88" s="42"/>
      <c r="BJ88" s="42">
        <v>7885</v>
      </c>
      <c r="BK88" s="42"/>
      <c r="BL88" s="42"/>
      <c r="BM88" s="15"/>
    </row>
    <row r="89" spans="1:65" outlineLevel="5">
      <c r="A89" s="22">
        <f t="shared" si="6"/>
        <v>3</v>
      </c>
      <c r="B89" s="9">
        <f t="shared" si="45"/>
        <v>45356</v>
      </c>
      <c r="C89" s="51">
        <v>430880</v>
      </c>
      <c r="D89" s="64">
        <f t="shared" si="35"/>
        <v>35.299999999999997</v>
      </c>
      <c r="E89" s="12">
        <v>37</v>
      </c>
      <c r="F89" s="12">
        <v>35</v>
      </c>
      <c r="G89" s="12">
        <v>37</v>
      </c>
      <c r="H89" s="12">
        <v>34</v>
      </c>
      <c r="I89" s="12">
        <v>36</v>
      </c>
      <c r="J89" s="12">
        <v>34</v>
      </c>
      <c r="K89" s="12">
        <v>36</v>
      </c>
      <c r="L89" s="12">
        <v>33</v>
      </c>
      <c r="M89" s="74">
        <f t="shared" si="36"/>
        <v>7.1</v>
      </c>
      <c r="N89" s="83">
        <v>7.09</v>
      </c>
      <c r="O89" s="83">
        <v>7.11</v>
      </c>
      <c r="P89" s="83">
        <v>7.07</v>
      </c>
      <c r="Q89" s="83">
        <v>7.12</v>
      </c>
      <c r="R89" s="83">
        <v>7.09</v>
      </c>
      <c r="S89" s="83">
        <v>6.98</v>
      </c>
      <c r="T89" s="83"/>
      <c r="U89" s="83"/>
      <c r="V89" s="5" t="str">
        <f t="shared" si="37"/>
        <v/>
      </c>
      <c r="W89" s="41" t="s">
        <v>103</v>
      </c>
      <c r="X89" s="41" t="s">
        <v>103</v>
      </c>
      <c r="Y89" s="41" t="s">
        <v>103</v>
      </c>
      <c r="Z89" s="41" t="s">
        <v>103</v>
      </c>
      <c r="AA89" s="41" t="s">
        <v>103</v>
      </c>
      <c r="AB89" s="41" t="s">
        <v>103</v>
      </c>
      <c r="AC89" s="41"/>
      <c r="AD89" s="41"/>
      <c r="AE89" s="5" t="str">
        <f t="shared" si="38"/>
        <v/>
      </c>
      <c r="AF89" s="41" t="s">
        <v>103</v>
      </c>
      <c r="AG89" s="41" t="s">
        <v>103</v>
      </c>
      <c r="AH89" s="41" t="s">
        <v>103</v>
      </c>
      <c r="AI89" s="41" t="s">
        <v>103</v>
      </c>
      <c r="AJ89" s="41" t="s">
        <v>103</v>
      </c>
      <c r="AK89" s="41" t="s">
        <v>103</v>
      </c>
      <c r="AL89" s="41"/>
      <c r="AM89" s="41"/>
      <c r="AN89" s="41">
        <v>32.161290322580648</v>
      </c>
      <c r="AO89" s="41">
        <v>1240</v>
      </c>
      <c r="AP89" s="110"/>
      <c r="AQ89" s="111"/>
      <c r="AR89" s="126" t="str">
        <f t="shared" si="39"/>
        <v/>
      </c>
      <c r="AS89" s="126" t="str">
        <f t="shared" si="40"/>
        <v/>
      </c>
      <c r="AT89" s="127">
        <v>1390</v>
      </c>
      <c r="AU89" s="128"/>
      <c r="AV89" s="129"/>
      <c r="AW89" s="126" t="str">
        <f t="shared" si="41"/>
        <v/>
      </c>
      <c r="AX89" s="126" t="str">
        <f t="shared" si="42"/>
        <v/>
      </c>
      <c r="AY89" s="64" t="str">
        <f t="shared" si="43"/>
        <v/>
      </c>
      <c r="AZ89" s="97">
        <v>77.36</v>
      </c>
      <c r="BA89" s="68"/>
      <c r="BB89" s="68"/>
      <c r="BC89" s="68"/>
      <c r="BD89" s="68"/>
      <c r="BE89" s="15"/>
      <c r="BF89" s="5">
        <f t="shared" si="44"/>
        <v>17939</v>
      </c>
      <c r="BG89" s="41">
        <v>8650</v>
      </c>
      <c r="BH89" s="42"/>
      <c r="BI89" s="42"/>
      <c r="BJ89" s="42">
        <v>9289</v>
      </c>
      <c r="BK89" s="42"/>
      <c r="BL89" s="42"/>
      <c r="BM89" s="15"/>
    </row>
    <row r="90" spans="1:65" outlineLevel="5">
      <c r="A90" s="22">
        <f t="shared" si="6"/>
        <v>3</v>
      </c>
      <c r="B90" s="9">
        <f t="shared" si="45"/>
        <v>45357</v>
      </c>
      <c r="C90" s="51">
        <v>392556</v>
      </c>
      <c r="D90" s="64">
        <f t="shared" si="35"/>
        <v>35.299999999999997</v>
      </c>
      <c r="E90" s="12">
        <v>37</v>
      </c>
      <c r="F90" s="12">
        <v>35</v>
      </c>
      <c r="G90" s="12">
        <v>37</v>
      </c>
      <c r="H90" s="12">
        <v>34</v>
      </c>
      <c r="I90" s="12">
        <v>36</v>
      </c>
      <c r="J90" s="12">
        <v>34</v>
      </c>
      <c r="K90" s="12">
        <v>36</v>
      </c>
      <c r="L90" s="12">
        <v>33</v>
      </c>
      <c r="M90" s="74">
        <f t="shared" si="36"/>
        <v>7.1</v>
      </c>
      <c r="N90" s="83">
        <v>7.09</v>
      </c>
      <c r="O90" s="83">
        <v>7.11</v>
      </c>
      <c r="P90" s="83">
        <v>7.12</v>
      </c>
      <c r="Q90" s="83">
        <v>7.08</v>
      </c>
      <c r="R90" s="83">
        <v>7.09</v>
      </c>
      <c r="S90" s="83">
        <v>7.11</v>
      </c>
      <c r="T90" s="83"/>
      <c r="U90" s="83"/>
      <c r="V90" s="5">
        <f t="shared" si="37"/>
        <v>176.8</v>
      </c>
      <c r="W90" s="41">
        <v>121.4</v>
      </c>
      <c r="X90" s="41">
        <v>274.10000000000002</v>
      </c>
      <c r="Y90" s="41">
        <v>243.8</v>
      </c>
      <c r="Z90" s="41">
        <v>158.1</v>
      </c>
      <c r="AA90" s="41">
        <v>164</v>
      </c>
      <c r="AB90" s="41">
        <v>99.5</v>
      </c>
      <c r="AC90" s="41"/>
      <c r="AD90" s="41"/>
      <c r="AE90" s="5">
        <f t="shared" si="38"/>
        <v>3435</v>
      </c>
      <c r="AF90" s="41">
        <v>3560</v>
      </c>
      <c r="AG90" s="41">
        <v>3220</v>
      </c>
      <c r="AH90" s="41">
        <v>3130</v>
      </c>
      <c r="AI90" s="41">
        <v>3060</v>
      </c>
      <c r="AJ90" s="41">
        <v>3560</v>
      </c>
      <c r="AK90" s="41">
        <v>4080</v>
      </c>
      <c r="AL90" s="41"/>
      <c r="AM90" s="41"/>
      <c r="AN90" s="41">
        <v>31.650793650793652</v>
      </c>
      <c r="AO90" s="41">
        <v>1260</v>
      </c>
      <c r="AP90" s="110">
        <v>4.2699999999999996</v>
      </c>
      <c r="AQ90" s="111">
        <v>3.3</v>
      </c>
      <c r="AR90" s="126">
        <f t="shared" si="39"/>
        <v>77.283372365339588</v>
      </c>
      <c r="AS90" s="126">
        <f t="shared" si="40"/>
        <v>22.716627634660412</v>
      </c>
      <c r="AT90" s="127">
        <v>1380</v>
      </c>
      <c r="AU90" s="128">
        <v>2.1</v>
      </c>
      <c r="AV90" s="129">
        <v>1.2</v>
      </c>
      <c r="AW90" s="126">
        <f t="shared" si="41"/>
        <v>57.142857142857139</v>
      </c>
      <c r="AX90" s="126">
        <f t="shared" si="42"/>
        <v>42.857142857142861</v>
      </c>
      <c r="AY90" s="64">
        <f t="shared" si="43"/>
        <v>60.808080808080845</v>
      </c>
      <c r="AZ90" s="97">
        <v>78.239999999999995</v>
      </c>
      <c r="BA90" s="256">
        <v>65.099999999999994</v>
      </c>
      <c r="BB90" s="256">
        <v>33.549999999999997</v>
      </c>
      <c r="BC90" s="256">
        <v>1.0000000000000001E-5</v>
      </c>
      <c r="BD90" s="68"/>
      <c r="BE90" s="15"/>
      <c r="BF90" s="5">
        <f t="shared" si="44"/>
        <v>18052</v>
      </c>
      <c r="BG90" s="41">
        <v>8660</v>
      </c>
      <c r="BH90" s="42"/>
      <c r="BI90" s="42"/>
      <c r="BJ90" s="42">
        <v>9392</v>
      </c>
      <c r="BK90" s="42"/>
      <c r="BL90" s="42"/>
      <c r="BM90" s="15"/>
    </row>
    <row r="91" spans="1:65" outlineLevel="5">
      <c r="A91" s="22">
        <f t="shared" ref="A91:A162" si="46">MONTH(B91)</f>
        <v>3</v>
      </c>
      <c r="B91" s="9">
        <f t="shared" si="45"/>
        <v>45358</v>
      </c>
      <c r="C91" s="51">
        <v>376827</v>
      </c>
      <c r="D91" s="64">
        <f t="shared" si="35"/>
        <v>35.299999999999997</v>
      </c>
      <c r="E91" s="12">
        <v>37</v>
      </c>
      <c r="F91" s="12">
        <v>35</v>
      </c>
      <c r="G91" s="12">
        <v>37</v>
      </c>
      <c r="H91" s="12">
        <v>34</v>
      </c>
      <c r="I91" s="12">
        <v>36</v>
      </c>
      <c r="J91" s="12">
        <v>34</v>
      </c>
      <c r="K91" s="12">
        <v>36</v>
      </c>
      <c r="L91" s="12">
        <v>33</v>
      </c>
      <c r="M91" s="74">
        <f t="shared" si="36"/>
        <v>7.1</v>
      </c>
      <c r="N91" s="83">
        <v>7.11</v>
      </c>
      <c r="O91" s="83">
        <v>7.09</v>
      </c>
      <c r="P91" s="83">
        <v>7.14</v>
      </c>
      <c r="Q91" s="83">
        <v>7.1</v>
      </c>
      <c r="R91" s="83">
        <v>7.08</v>
      </c>
      <c r="S91" s="83">
        <v>7.13</v>
      </c>
      <c r="T91" s="83"/>
      <c r="U91" s="83"/>
      <c r="V91" s="5" t="str">
        <f t="shared" si="37"/>
        <v/>
      </c>
      <c r="W91" s="41" t="s">
        <v>103</v>
      </c>
      <c r="X91" s="41" t="s">
        <v>103</v>
      </c>
      <c r="Y91" s="41" t="s">
        <v>103</v>
      </c>
      <c r="Z91" s="41" t="s">
        <v>103</v>
      </c>
      <c r="AA91" s="41" t="s">
        <v>103</v>
      </c>
      <c r="AB91" s="41" t="s">
        <v>103</v>
      </c>
      <c r="AC91" s="41"/>
      <c r="AD91" s="41"/>
      <c r="AE91" s="5" t="str">
        <f t="shared" si="38"/>
        <v/>
      </c>
      <c r="AF91" s="41" t="s">
        <v>103</v>
      </c>
      <c r="AG91" s="41" t="s">
        <v>103</v>
      </c>
      <c r="AH91" s="41" t="s">
        <v>103</v>
      </c>
      <c r="AI91" s="41" t="s">
        <v>103</v>
      </c>
      <c r="AJ91" s="41" t="s">
        <v>103</v>
      </c>
      <c r="AK91" s="41" t="s">
        <v>103</v>
      </c>
      <c r="AL91" s="41"/>
      <c r="AM91" s="41"/>
      <c r="AN91" s="41">
        <v>30.914728682170544</v>
      </c>
      <c r="AO91" s="41">
        <v>1290</v>
      </c>
      <c r="AP91" s="110"/>
      <c r="AQ91" s="111"/>
      <c r="AR91" s="126" t="str">
        <f t="shared" si="39"/>
        <v/>
      </c>
      <c r="AS91" s="126" t="str">
        <f t="shared" si="40"/>
        <v/>
      </c>
      <c r="AT91" s="127">
        <v>1540</v>
      </c>
      <c r="AU91" s="128"/>
      <c r="AV91" s="129"/>
      <c r="AW91" s="126" t="str">
        <f t="shared" si="41"/>
        <v/>
      </c>
      <c r="AX91" s="126" t="str">
        <f t="shared" si="42"/>
        <v/>
      </c>
      <c r="AY91" s="64" t="str">
        <f t="shared" si="43"/>
        <v/>
      </c>
      <c r="AZ91" s="97">
        <v>77.959999999999994</v>
      </c>
      <c r="BA91" s="68"/>
      <c r="BB91" s="68"/>
      <c r="BC91" s="68"/>
      <c r="BD91" s="68"/>
      <c r="BE91" s="15"/>
      <c r="BF91" s="5">
        <f t="shared" si="44"/>
        <v>17384</v>
      </c>
      <c r="BG91" s="41">
        <v>8650</v>
      </c>
      <c r="BH91" s="42"/>
      <c r="BI91" s="42"/>
      <c r="BJ91" s="42">
        <v>8734</v>
      </c>
      <c r="BK91" s="42"/>
      <c r="BL91" s="42"/>
      <c r="BM91" s="15"/>
    </row>
    <row r="92" spans="1:65" outlineLevel="5">
      <c r="A92" s="22">
        <f t="shared" si="46"/>
        <v>3</v>
      </c>
      <c r="B92" s="9">
        <f t="shared" si="45"/>
        <v>45359</v>
      </c>
      <c r="C92" s="51">
        <v>366705</v>
      </c>
      <c r="D92" s="64">
        <f t="shared" si="35"/>
        <v>35.799999999999997</v>
      </c>
      <c r="E92" s="12">
        <v>38</v>
      </c>
      <c r="F92" s="12">
        <v>36</v>
      </c>
      <c r="G92" s="12">
        <v>37</v>
      </c>
      <c r="H92" s="12">
        <v>34</v>
      </c>
      <c r="I92" s="12">
        <v>37</v>
      </c>
      <c r="J92" s="12">
        <v>35</v>
      </c>
      <c r="K92" s="12">
        <v>36</v>
      </c>
      <c r="L92" s="12">
        <v>33</v>
      </c>
      <c r="M92" s="74">
        <f t="shared" si="36"/>
        <v>7.1</v>
      </c>
      <c r="N92" s="83">
        <v>7.09</v>
      </c>
      <c r="O92" s="83">
        <v>7.11</v>
      </c>
      <c r="P92" s="83">
        <v>7.07</v>
      </c>
      <c r="Q92" s="83">
        <v>7.1</v>
      </c>
      <c r="R92" s="83">
        <v>7.13</v>
      </c>
      <c r="S92" s="83">
        <v>7.15</v>
      </c>
      <c r="T92" s="83"/>
      <c r="U92" s="83"/>
      <c r="V92" s="5" t="str">
        <f t="shared" si="37"/>
        <v/>
      </c>
      <c r="W92" s="41" t="s">
        <v>103</v>
      </c>
      <c r="X92" s="41" t="s">
        <v>103</v>
      </c>
      <c r="Y92" s="41" t="s">
        <v>103</v>
      </c>
      <c r="Z92" s="41" t="s">
        <v>103</v>
      </c>
      <c r="AA92" s="41" t="s">
        <v>103</v>
      </c>
      <c r="AB92" s="41" t="s">
        <v>103</v>
      </c>
      <c r="AC92" s="41"/>
      <c r="AD92" s="41"/>
      <c r="AE92" s="5" t="str">
        <f t="shared" si="38"/>
        <v/>
      </c>
      <c r="AF92" s="41" t="s">
        <v>103</v>
      </c>
      <c r="AG92" s="41" t="s">
        <v>103</v>
      </c>
      <c r="AH92" s="41" t="s">
        <v>103</v>
      </c>
      <c r="AI92" s="41" t="s">
        <v>103</v>
      </c>
      <c r="AJ92" s="41" t="s">
        <v>103</v>
      </c>
      <c r="AK92" s="41" t="s">
        <v>103</v>
      </c>
      <c r="AL92" s="41"/>
      <c r="AM92" s="41"/>
      <c r="AN92" s="41">
        <v>27.315068493150687</v>
      </c>
      <c r="AO92" s="41">
        <v>1460</v>
      </c>
      <c r="AP92" s="110"/>
      <c r="AQ92" s="111"/>
      <c r="AR92" s="126" t="str">
        <f t="shared" si="39"/>
        <v/>
      </c>
      <c r="AS92" s="126" t="str">
        <f t="shared" si="40"/>
        <v/>
      </c>
      <c r="AT92" s="127">
        <v>1940</v>
      </c>
      <c r="AU92" s="128"/>
      <c r="AV92" s="129"/>
      <c r="AW92" s="126" t="str">
        <f t="shared" si="41"/>
        <v/>
      </c>
      <c r="AX92" s="126" t="str">
        <f t="shared" si="42"/>
        <v/>
      </c>
      <c r="AY92" s="64" t="str">
        <f t="shared" si="43"/>
        <v/>
      </c>
      <c r="AZ92" s="97">
        <v>78.2</v>
      </c>
      <c r="BA92" s="68"/>
      <c r="BB92" s="68"/>
      <c r="BC92" s="68"/>
      <c r="BD92" s="68"/>
      <c r="BE92" s="15"/>
      <c r="BF92" s="5">
        <f t="shared" si="44"/>
        <v>16363</v>
      </c>
      <c r="BG92" s="41">
        <v>8640</v>
      </c>
      <c r="BH92" s="42"/>
      <c r="BI92" s="42"/>
      <c r="BJ92" s="42">
        <v>7723</v>
      </c>
      <c r="BK92" s="42"/>
      <c r="BL92" s="42"/>
      <c r="BM92" s="15"/>
    </row>
    <row r="93" spans="1:65" outlineLevel="5">
      <c r="A93" s="22">
        <f t="shared" si="46"/>
        <v>3</v>
      </c>
      <c r="B93" s="9">
        <f t="shared" si="45"/>
        <v>45360</v>
      </c>
      <c r="C93" s="51">
        <v>363041</v>
      </c>
      <c r="D93" s="64">
        <f t="shared" si="35"/>
        <v>35.799999999999997</v>
      </c>
      <c r="E93" s="12">
        <v>39</v>
      </c>
      <c r="F93" s="12">
        <v>35</v>
      </c>
      <c r="G93" s="12">
        <v>37</v>
      </c>
      <c r="H93" s="12">
        <v>34</v>
      </c>
      <c r="I93" s="12">
        <v>38</v>
      </c>
      <c r="J93" s="12">
        <v>34</v>
      </c>
      <c r="K93" s="12">
        <v>36</v>
      </c>
      <c r="L93" s="12">
        <v>33</v>
      </c>
      <c r="M93" s="74">
        <f t="shared" si="36"/>
        <v>7.1</v>
      </c>
      <c r="N93" s="83">
        <v>7.13</v>
      </c>
      <c r="O93" s="83">
        <v>7.11</v>
      </c>
      <c r="P93" s="83">
        <v>7.03</v>
      </c>
      <c r="Q93" s="83">
        <v>7.01</v>
      </c>
      <c r="R93" s="83">
        <v>7.05</v>
      </c>
      <c r="S93" s="83">
        <v>6.99</v>
      </c>
      <c r="T93" s="83"/>
      <c r="U93" s="83"/>
      <c r="V93" s="5" t="str">
        <f t="shared" si="37"/>
        <v/>
      </c>
      <c r="W93" s="41" t="s">
        <v>103</v>
      </c>
      <c r="X93" s="41" t="s">
        <v>103</v>
      </c>
      <c r="Y93" s="41" t="s">
        <v>103</v>
      </c>
      <c r="Z93" s="41" t="s">
        <v>103</v>
      </c>
      <c r="AA93" s="41" t="s">
        <v>103</v>
      </c>
      <c r="AB93" s="41" t="s">
        <v>103</v>
      </c>
      <c r="AC93" s="41"/>
      <c r="AD93" s="41"/>
      <c r="AE93" s="5" t="str">
        <f t="shared" si="38"/>
        <v/>
      </c>
      <c r="AF93" s="41" t="s">
        <v>103</v>
      </c>
      <c r="AG93" s="41" t="s">
        <v>103</v>
      </c>
      <c r="AH93" s="41" t="s">
        <v>103</v>
      </c>
      <c r="AI93" s="41" t="s">
        <v>103</v>
      </c>
      <c r="AJ93" s="41" t="s">
        <v>103</v>
      </c>
      <c r="AK93" s="41" t="s">
        <v>103</v>
      </c>
      <c r="AL93" s="41"/>
      <c r="AM93" s="41"/>
      <c r="AN93" s="41">
        <v>26.410596026490065</v>
      </c>
      <c r="AO93" s="41">
        <v>1510</v>
      </c>
      <c r="AP93" s="110"/>
      <c r="AQ93" s="111"/>
      <c r="AR93" s="126" t="str">
        <f t="shared" si="39"/>
        <v/>
      </c>
      <c r="AS93" s="126" t="str">
        <f t="shared" si="40"/>
        <v/>
      </c>
      <c r="AT93" s="127">
        <v>1930</v>
      </c>
      <c r="AU93" s="128"/>
      <c r="AV93" s="129"/>
      <c r="AW93" s="126" t="str">
        <f t="shared" si="41"/>
        <v/>
      </c>
      <c r="AX93" s="126" t="str">
        <f t="shared" si="42"/>
        <v/>
      </c>
      <c r="AY93" s="64" t="str">
        <f t="shared" si="43"/>
        <v/>
      </c>
      <c r="AZ93" s="97">
        <v>75.89</v>
      </c>
      <c r="BA93" s="68"/>
      <c r="BB93" s="68"/>
      <c r="BC93" s="68"/>
      <c r="BD93" s="68"/>
      <c r="BE93" s="15"/>
      <c r="BF93" s="5">
        <f t="shared" si="44"/>
        <v>17826</v>
      </c>
      <c r="BG93" s="41">
        <v>8620</v>
      </c>
      <c r="BH93" s="42"/>
      <c r="BI93" s="42"/>
      <c r="BJ93" s="42">
        <v>9206</v>
      </c>
      <c r="BK93" s="42"/>
      <c r="BL93" s="42"/>
      <c r="BM93" s="15"/>
    </row>
    <row r="94" spans="1:65" outlineLevel="5">
      <c r="A94" s="22">
        <f t="shared" si="46"/>
        <v>3</v>
      </c>
      <c r="B94" s="9">
        <f t="shared" si="45"/>
        <v>45361</v>
      </c>
      <c r="C94" s="51">
        <v>341217</v>
      </c>
      <c r="D94" s="64">
        <f t="shared" si="35"/>
        <v>35.5</v>
      </c>
      <c r="E94" s="12">
        <v>38</v>
      </c>
      <c r="F94" s="12">
        <v>35</v>
      </c>
      <c r="G94" s="12">
        <v>37</v>
      </c>
      <c r="H94" s="12">
        <v>34</v>
      </c>
      <c r="I94" s="12">
        <v>37</v>
      </c>
      <c r="J94" s="12">
        <v>34</v>
      </c>
      <c r="K94" s="12">
        <v>36</v>
      </c>
      <c r="L94" s="12">
        <v>33</v>
      </c>
      <c r="M94" s="74">
        <f t="shared" si="36"/>
        <v>7.1</v>
      </c>
      <c r="N94" s="83">
        <v>7.08</v>
      </c>
      <c r="O94" s="83">
        <v>7.1</v>
      </c>
      <c r="P94" s="83">
        <v>7.11</v>
      </c>
      <c r="Q94" s="83">
        <v>7.09</v>
      </c>
      <c r="R94" s="83">
        <v>7.12</v>
      </c>
      <c r="S94" s="83">
        <v>7.15</v>
      </c>
      <c r="T94" s="83"/>
      <c r="U94" s="83"/>
      <c r="V94" s="5" t="str">
        <f t="shared" si="37"/>
        <v/>
      </c>
      <c r="W94" s="41" t="s">
        <v>103</v>
      </c>
      <c r="X94" s="41" t="s">
        <v>103</v>
      </c>
      <c r="Y94" s="41" t="s">
        <v>103</v>
      </c>
      <c r="Z94" s="41" t="s">
        <v>103</v>
      </c>
      <c r="AA94" s="41" t="s">
        <v>103</v>
      </c>
      <c r="AB94" s="41" t="s">
        <v>103</v>
      </c>
      <c r="AC94" s="41"/>
      <c r="AD94" s="41"/>
      <c r="AE94" s="5" t="str">
        <f t="shared" si="38"/>
        <v/>
      </c>
      <c r="AF94" s="41" t="s">
        <v>103</v>
      </c>
      <c r="AG94" s="41" t="s">
        <v>103</v>
      </c>
      <c r="AH94" s="41" t="s">
        <v>103</v>
      </c>
      <c r="AI94" s="41" t="s">
        <v>103</v>
      </c>
      <c r="AJ94" s="41" t="s">
        <v>103</v>
      </c>
      <c r="AK94" s="41" t="s">
        <v>103</v>
      </c>
      <c r="AL94" s="41"/>
      <c r="AM94" s="41"/>
      <c r="AN94" s="41">
        <v>25.081761006289309</v>
      </c>
      <c r="AO94" s="41">
        <v>1590</v>
      </c>
      <c r="AP94" s="110"/>
      <c r="AQ94" s="111"/>
      <c r="AR94" s="126" t="str">
        <f t="shared" si="39"/>
        <v/>
      </c>
      <c r="AS94" s="126" t="str">
        <f t="shared" si="40"/>
        <v/>
      </c>
      <c r="AT94" s="127">
        <v>1920</v>
      </c>
      <c r="AU94" s="128"/>
      <c r="AV94" s="129"/>
      <c r="AW94" s="126" t="str">
        <f t="shared" si="41"/>
        <v/>
      </c>
      <c r="AX94" s="126" t="str">
        <f t="shared" si="42"/>
        <v/>
      </c>
      <c r="AY94" s="64" t="str">
        <f t="shared" si="43"/>
        <v/>
      </c>
      <c r="AZ94" s="97">
        <v>77.52</v>
      </c>
      <c r="BA94" s="68"/>
      <c r="BB94" s="68"/>
      <c r="BC94" s="68"/>
      <c r="BD94" s="68"/>
      <c r="BE94" s="15"/>
      <c r="BF94" s="5">
        <f t="shared" si="44"/>
        <v>18721</v>
      </c>
      <c r="BG94" s="41">
        <v>10880</v>
      </c>
      <c r="BH94" s="42"/>
      <c r="BI94" s="42"/>
      <c r="BJ94" s="42">
        <v>7841</v>
      </c>
      <c r="BK94" s="42"/>
      <c r="BL94" s="42"/>
      <c r="BM94" s="15"/>
    </row>
    <row r="95" spans="1:65" outlineLevel="5">
      <c r="A95" s="22">
        <f t="shared" si="46"/>
        <v>3</v>
      </c>
      <c r="B95" s="9">
        <f t="shared" si="45"/>
        <v>45362</v>
      </c>
      <c r="C95" s="51">
        <v>363199</v>
      </c>
      <c r="D95" s="64">
        <f t="shared" si="35"/>
        <v>35.5</v>
      </c>
      <c r="E95" s="12">
        <v>38</v>
      </c>
      <c r="F95" s="12">
        <v>35</v>
      </c>
      <c r="G95" s="12">
        <v>37</v>
      </c>
      <c r="H95" s="12">
        <v>34</v>
      </c>
      <c r="I95" s="12">
        <v>37</v>
      </c>
      <c r="J95" s="12">
        <v>34</v>
      </c>
      <c r="K95" s="12">
        <v>36</v>
      </c>
      <c r="L95" s="12">
        <v>33</v>
      </c>
      <c r="M95" s="74">
        <f t="shared" si="36"/>
        <v>7.1</v>
      </c>
      <c r="N95" s="83">
        <v>7.12</v>
      </c>
      <c r="O95" s="83">
        <v>7.08</v>
      </c>
      <c r="P95" s="83">
        <v>7.05</v>
      </c>
      <c r="Q95" s="83">
        <v>7.12</v>
      </c>
      <c r="R95" s="83">
        <v>7.16</v>
      </c>
      <c r="S95" s="83">
        <v>7.06</v>
      </c>
      <c r="T95" s="83"/>
      <c r="U95" s="83"/>
      <c r="V95" s="5" t="str">
        <f t="shared" si="37"/>
        <v/>
      </c>
      <c r="W95" s="41" t="s">
        <v>103</v>
      </c>
      <c r="X95" s="41" t="s">
        <v>103</v>
      </c>
      <c r="Y95" s="41" t="s">
        <v>103</v>
      </c>
      <c r="Z95" s="41" t="s">
        <v>103</v>
      </c>
      <c r="AA95" s="41" t="s">
        <v>103</v>
      </c>
      <c r="AB95" s="41" t="s">
        <v>103</v>
      </c>
      <c r="AC95" s="41"/>
      <c r="AD95" s="41"/>
      <c r="AE95" s="5" t="str">
        <f t="shared" si="38"/>
        <v/>
      </c>
      <c r="AF95" s="41" t="s">
        <v>103</v>
      </c>
      <c r="AG95" s="41" t="s">
        <v>103</v>
      </c>
      <c r="AH95" s="41" t="s">
        <v>103</v>
      </c>
      <c r="AI95" s="41" t="s">
        <v>103</v>
      </c>
      <c r="AJ95" s="41" t="s">
        <v>103</v>
      </c>
      <c r="AK95" s="41" t="s">
        <v>103</v>
      </c>
      <c r="AL95" s="41"/>
      <c r="AM95" s="41"/>
      <c r="AN95" s="41">
        <v>25.896103896103895</v>
      </c>
      <c r="AO95" s="41">
        <v>1540</v>
      </c>
      <c r="AP95" s="110"/>
      <c r="AQ95" s="111"/>
      <c r="AR95" s="126" t="str">
        <f t="shared" si="39"/>
        <v/>
      </c>
      <c r="AS95" s="126" t="str">
        <f t="shared" si="40"/>
        <v/>
      </c>
      <c r="AT95" s="127">
        <v>1930</v>
      </c>
      <c r="AU95" s="128"/>
      <c r="AV95" s="129"/>
      <c r="AW95" s="126" t="str">
        <f t="shared" si="41"/>
        <v/>
      </c>
      <c r="AX95" s="126" t="str">
        <f t="shared" si="42"/>
        <v/>
      </c>
      <c r="AY95" s="64" t="str">
        <f t="shared" si="43"/>
        <v/>
      </c>
      <c r="AZ95" s="97">
        <v>77.41</v>
      </c>
      <c r="BA95" s="68"/>
      <c r="BB95" s="68"/>
      <c r="BC95" s="68"/>
      <c r="BD95" s="68"/>
      <c r="BE95" s="15"/>
      <c r="BF95" s="5">
        <f t="shared" si="44"/>
        <v>17248</v>
      </c>
      <c r="BG95" s="41">
        <v>7780</v>
      </c>
      <c r="BH95" s="42"/>
      <c r="BI95" s="42"/>
      <c r="BJ95" s="42">
        <v>9468</v>
      </c>
      <c r="BK95" s="42"/>
      <c r="BL95" s="42"/>
      <c r="BM95" s="15"/>
    </row>
    <row r="96" spans="1:65" outlineLevel="5">
      <c r="A96" s="22">
        <f t="shared" si="46"/>
        <v>3</v>
      </c>
      <c r="B96" s="9">
        <f t="shared" si="45"/>
        <v>45363</v>
      </c>
      <c r="C96" s="51">
        <v>404531</v>
      </c>
      <c r="D96" s="64">
        <f t="shared" si="35"/>
        <v>35.5</v>
      </c>
      <c r="E96" s="12">
        <v>38</v>
      </c>
      <c r="F96" s="12">
        <v>35</v>
      </c>
      <c r="G96" s="12">
        <v>37</v>
      </c>
      <c r="H96" s="12">
        <v>34</v>
      </c>
      <c r="I96" s="12">
        <v>37</v>
      </c>
      <c r="J96" s="12">
        <v>34</v>
      </c>
      <c r="K96" s="12">
        <v>36</v>
      </c>
      <c r="L96" s="12">
        <v>33</v>
      </c>
      <c r="M96" s="74">
        <f t="shared" si="36"/>
        <v>7.1</v>
      </c>
      <c r="N96" s="83">
        <v>7.11</v>
      </c>
      <c r="O96" s="83">
        <v>7.07</v>
      </c>
      <c r="P96" s="83">
        <v>7.04</v>
      </c>
      <c r="Q96" s="83">
        <v>7.09</v>
      </c>
      <c r="R96" s="83">
        <v>7.11</v>
      </c>
      <c r="S96" s="83">
        <v>7.08</v>
      </c>
      <c r="T96" s="83"/>
      <c r="U96" s="83"/>
      <c r="V96" s="5" t="str">
        <f t="shared" si="37"/>
        <v/>
      </c>
      <c r="W96" s="41" t="s">
        <v>103</v>
      </c>
      <c r="X96" s="41" t="s">
        <v>103</v>
      </c>
      <c r="Y96" s="41" t="s">
        <v>103</v>
      </c>
      <c r="Z96" s="41" t="s">
        <v>103</v>
      </c>
      <c r="AA96" s="41" t="s">
        <v>103</v>
      </c>
      <c r="AB96" s="41" t="s">
        <v>103</v>
      </c>
      <c r="AC96" s="41"/>
      <c r="AD96" s="41"/>
      <c r="AE96" s="5" t="str">
        <f t="shared" si="38"/>
        <v/>
      </c>
      <c r="AF96" s="41" t="s">
        <v>103</v>
      </c>
      <c r="AG96" s="41" t="s">
        <v>103</v>
      </c>
      <c r="AH96" s="41" t="s">
        <v>103</v>
      </c>
      <c r="AI96" s="41" t="s">
        <v>103</v>
      </c>
      <c r="AJ96" s="41" t="s">
        <v>103</v>
      </c>
      <c r="AK96" s="41" t="s">
        <v>103</v>
      </c>
      <c r="AL96" s="41"/>
      <c r="AM96" s="41"/>
      <c r="AN96" s="41">
        <v>26.410596026490065</v>
      </c>
      <c r="AO96" s="41">
        <v>1510</v>
      </c>
      <c r="AP96" s="110"/>
      <c r="AQ96" s="111"/>
      <c r="AR96" s="126" t="str">
        <f t="shared" si="39"/>
        <v/>
      </c>
      <c r="AS96" s="126" t="str">
        <f t="shared" si="40"/>
        <v/>
      </c>
      <c r="AT96" s="127">
        <v>1930</v>
      </c>
      <c r="AU96" s="128"/>
      <c r="AV96" s="129"/>
      <c r="AW96" s="126" t="str">
        <f t="shared" si="41"/>
        <v/>
      </c>
      <c r="AX96" s="126" t="str">
        <f t="shared" si="42"/>
        <v/>
      </c>
      <c r="AY96" s="64" t="str">
        <f t="shared" si="43"/>
        <v/>
      </c>
      <c r="AZ96" s="97">
        <v>77.64</v>
      </c>
      <c r="BA96" s="68"/>
      <c r="BB96" s="68"/>
      <c r="BC96" s="68"/>
      <c r="BD96" s="68"/>
      <c r="BE96" s="15"/>
      <c r="BF96" s="5">
        <f t="shared" si="44"/>
        <v>16117</v>
      </c>
      <c r="BG96" s="41">
        <v>7060</v>
      </c>
      <c r="BH96" s="42"/>
      <c r="BI96" s="42"/>
      <c r="BJ96" s="42">
        <v>9057</v>
      </c>
      <c r="BK96" s="42"/>
      <c r="BL96" s="42"/>
      <c r="BM96" s="15"/>
    </row>
    <row r="97" spans="1:65" outlineLevel="5">
      <c r="A97" s="22">
        <f t="shared" si="46"/>
        <v>3</v>
      </c>
      <c r="B97" s="9">
        <f t="shared" si="45"/>
        <v>45364</v>
      </c>
      <c r="C97" s="51">
        <v>397582</v>
      </c>
      <c r="D97" s="64">
        <f t="shared" si="35"/>
        <v>35.5</v>
      </c>
      <c r="E97" s="12">
        <v>38</v>
      </c>
      <c r="F97" s="12">
        <v>35</v>
      </c>
      <c r="G97" s="12">
        <v>37</v>
      </c>
      <c r="H97" s="12">
        <v>34</v>
      </c>
      <c r="I97" s="12">
        <v>37</v>
      </c>
      <c r="J97" s="12">
        <v>34</v>
      </c>
      <c r="K97" s="12">
        <v>36</v>
      </c>
      <c r="L97" s="12">
        <v>33</v>
      </c>
      <c r="M97" s="74">
        <f t="shared" si="36"/>
        <v>7.1</v>
      </c>
      <c r="N97" s="83">
        <v>7.09</v>
      </c>
      <c r="O97" s="83">
        <v>7.11</v>
      </c>
      <c r="P97" s="83">
        <v>7.18</v>
      </c>
      <c r="Q97" s="83">
        <v>7.12</v>
      </c>
      <c r="R97" s="83">
        <v>7.08</v>
      </c>
      <c r="S97" s="83">
        <v>6.99</v>
      </c>
      <c r="T97" s="83"/>
      <c r="U97" s="83"/>
      <c r="V97" s="5">
        <f t="shared" si="37"/>
        <v>262.39999999999998</v>
      </c>
      <c r="W97" s="41">
        <v>209.2</v>
      </c>
      <c r="X97" s="41">
        <v>327.10000000000002</v>
      </c>
      <c r="Y97" s="41">
        <v>310</v>
      </c>
      <c r="Z97" s="41">
        <v>190.7</v>
      </c>
      <c r="AA97" s="41">
        <v>384.8</v>
      </c>
      <c r="AB97" s="41">
        <v>152.30000000000001</v>
      </c>
      <c r="AC97" s="41"/>
      <c r="AD97" s="41"/>
      <c r="AE97" s="5">
        <f t="shared" si="38"/>
        <v>3063.3</v>
      </c>
      <c r="AF97" s="41">
        <v>2680</v>
      </c>
      <c r="AG97" s="41">
        <v>3160</v>
      </c>
      <c r="AH97" s="41">
        <v>3440</v>
      </c>
      <c r="AI97" s="41">
        <v>3050</v>
      </c>
      <c r="AJ97" s="41">
        <v>3160</v>
      </c>
      <c r="AK97" s="41">
        <v>2890</v>
      </c>
      <c r="AL97" s="41"/>
      <c r="AM97" s="41"/>
      <c r="AN97" s="41">
        <v>25.564102564102566</v>
      </c>
      <c r="AO97" s="41">
        <v>1560</v>
      </c>
      <c r="AP97" s="110">
        <v>4.34</v>
      </c>
      <c r="AQ97" s="111">
        <v>3.3</v>
      </c>
      <c r="AR97" s="126">
        <f t="shared" si="39"/>
        <v>76.036866359447004</v>
      </c>
      <c r="AS97" s="126">
        <f t="shared" si="40"/>
        <v>23.963133640552996</v>
      </c>
      <c r="AT97" s="127">
        <v>1860</v>
      </c>
      <c r="AU97" s="128">
        <v>1.22</v>
      </c>
      <c r="AV97" s="129">
        <v>0.7</v>
      </c>
      <c r="AW97" s="126">
        <f t="shared" si="41"/>
        <v>57.377049180327866</v>
      </c>
      <c r="AX97" s="126">
        <f t="shared" si="42"/>
        <v>42.622950819672134</v>
      </c>
      <c r="AY97" s="64">
        <f t="shared" si="43"/>
        <v>57.575757575757578</v>
      </c>
      <c r="AZ97" s="97">
        <v>78.91</v>
      </c>
      <c r="BA97" s="68"/>
      <c r="BB97" s="68"/>
      <c r="BC97" s="68"/>
      <c r="BD97" s="68"/>
      <c r="BE97" s="15"/>
      <c r="BF97" s="5">
        <f t="shared" si="44"/>
        <v>17525</v>
      </c>
      <c r="BG97" s="41">
        <v>7060</v>
      </c>
      <c r="BH97" s="42"/>
      <c r="BI97" s="42"/>
      <c r="BJ97" s="42">
        <v>10465</v>
      </c>
      <c r="BK97" s="42"/>
      <c r="BL97" s="42"/>
      <c r="BM97" s="15"/>
    </row>
    <row r="98" spans="1:65" outlineLevel="5">
      <c r="A98" s="22">
        <f t="shared" si="46"/>
        <v>3</v>
      </c>
      <c r="B98" s="9">
        <f t="shared" si="45"/>
        <v>45365</v>
      </c>
      <c r="C98" s="51">
        <v>366259</v>
      </c>
      <c r="D98" s="64">
        <f t="shared" si="35"/>
        <v>33.5</v>
      </c>
      <c r="E98" s="12">
        <v>36</v>
      </c>
      <c r="F98" s="12">
        <v>33</v>
      </c>
      <c r="G98" s="12">
        <v>34</v>
      </c>
      <c r="H98" s="12">
        <v>33</v>
      </c>
      <c r="I98" s="12">
        <v>35</v>
      </c>
      <c r="J98" s="12">
        <v>32</v>
      </c>
      <c r="K98" s="12">
        <v>33</v>
      </c>
      <c r="L98" s="12">
        <v>32</v>
      </c>
      <c r="M98" s="74">
        <f t="shared" si="36"/>
        <v>7.1</v>
      </c>
      <c r="N98" s="83">
        <v>7.09</v>
      </c>
      <c r="O98" s="83">
        <v>7.11</v>
      </c>
      <c r="P98" s="83">
        <v>7.08</v>
      </c>
      <c r="Q98" s="83">
        <v>7.13</v>
      </c>
      <c r="R98" s="83">
        <v>7.09</v>
      </c>
      <c r="S98" s="83">
        <v>7.07</v>
      </c>
      <c r="T98" s="83"/>
      <c r="U98" s="83"/>
      <c r="V98" s="5" t="str">
        <f t="shared" si="37"/>
        <v/>
      </c>
      <c r="W98" s="41" t="s">
        <v>103</v>
      </c>
      <c r="X98" s="41" t="s">
        <v>103</v>
      </c>
      <c r="Y98" s="41" t="s">
        <v>103</v>
      </c>
      <c r="Z98" s="41" t="s">
        <v>103</v>
      </c>
      <c r="AA98" s="41" t="s">
        <v>103</v>
      </c>
      <c r="AB98" s="41" t="s">
        <v>103</v>
      </c>
      <c r="AC98" s="41"/>
      <c r="AD98" s="41"/>
      <c r="AE98" s="5" t="str">
        <f t="shared" si="38"/>
        <v/>
      </c>
      <c r="AF98" s="41" t="s">
        <v>103</v>
      </c>
      <c r="AG98" s="41" t="s">
        <v>103</v>
      </c>
      <c r="AH98" s="41" t="s">
        <v>103</v>
      </c>
      <c r="AI98" s="41" t="s">
        <v>103</v>
      </c>
      <c r="AJ98" s="41" t="s">
        <v>103</v>
      </c>
      <c r="AK98" s="41" t="s">
        <v>103</v>
      </c>
      <c r="AL98" s="41"/>
      <c r="AM98" s="41"/>
      <c r="AN98" s="41">
        <v>26.410596026490065</v>
      </c>
      <c r="AO98" s="41">
        <v>1510</v>
      </c>
      <c r="AP98" s="110"/>
      <c r="AQ98" s="111"/>
      <c r="AR98" s="126" t="str">
        <f t="shared" si="39"/>
        <v/>
      </c>
      <c r="AS98" s="126" t="str">
        <f t="shared" si="40"/>
        <v/>
      </c>
      <c r="AT98" s="127">
        <v>1890</v>
      </c>
      <c r="AU98" s="128"/>
      <c r="AV98" s="129"/>
      <c r="AW98" s="126" t="str">
        <f t="shared" si="41"/>
        <v/>
      </c>
      <c r="AX98" s="126" t="str">
        <f t="shared" si="42"/>
        <v/>
      </c>
      <c r="AY98" s="64" t="str">
        <f t="shared" si="43"/>
        <v/>
      </c>
      <c r="AZ98" s="97">
        <v>78.099999999999994</v>
      </c>
      <c r="BA98" s="68"/>
      <c r="BB98" s="68"/>
      <c r="BC98" s="68"/>
      <c r="BD98" s="68"/>
      <c r="BE98" s="15"/>
      <c r="BF98" s="5">
        <f t="shared" si="44"/>
        <v>19058</v>
      </c>
      <c r="BG98" s="41">
        <v>7880</v>
      </c>
      <c r="BH98" s="42"/>
      <c r="BI98" s="42"/>
      <c r="BJ98" s="42">
        <v>11178</v>
      </c>
      <c r="BK98" s="42"/>
      <c r="BL98" s="42"/>
      <c r="BM98" s="15"/>
    </row>
    <row r="99" spans="1:65" outlineLevel="5">
      <c r="A99" s="22">
        <f t="shared" si="46"/>
        <v>3</v>
      </c>
      <c r="B99" s="9">
        <f t="shared" si="45"/>
        <v>45366</v>
      </c>
      <c r="C99" s="51">
        <v>360969</v>
      </c>
      <c r="D99" s="64">
        <f t="shared" si="35"/>
        <v>33.5</v>
      </c>
      <c r="E99" s="12">
        <v>36</v>
      </c>
      <c r="F99" s="12">
        <v>33</v>
      </c>
      <c r="G99" s="12">
        <v>34</v>
      </c>
      <c r="H99" s="12">
        <v>33</v>
      </c>
      <c r="I99" s="12">
        <v>35</v>
      </c>
      <c r="J99" s="12">
        <v>32</v>
      </c>
      <c r="K99" s="12">
        <v>33</v>
      </c>
      <c r="L99" s="12">
        <v>32</v>
      </c>
      <c r="M99" s="74">
        <f t="shared" si="36"/>
        <v>7.1</v>
      </c>
      <c r="N99" s="83">
        <v>7.07</v>
      </c>
      <c r="O99" s="83">
        <v>7.13</v>
      </c>
      <c r="P99" s="83">
        <v>7.12</v>
      </c>
      <c r="Q99" s="83">
        <v>7.11</v>
      </c>
      <c r="R99" s="83">
        <v>7.09</v>
      </c>
      <c r="S99" s="83">
        <v>7.1</v>
      </c>
      <c r="T99" s="83"/>
      <c r="U99" s="83"/>
      <c r="V99" s="5" t="str">
        <f t="shared" si="37"/>
        <v/>
      </c>
      <c r="W99" s="41" t="s">
        <v>103</v>
      </c>
      <c r="X99" s="41" t="s">
        <v>103</v>
      </c>
      <c r="Y99" s="41" t="s">
        <v>103</v>
      </c>
      <c r="Z99" s="41" t="s">
        <v>103</v>
      </c>
      <c r="AA99" s="41" t="s">
        <v>103</v>
      </c>
      <c r="AB99" s="41" t="s">
        <v>103</v>
      </c>
      <c r="AC99" s="41"/>
      <c r="AD99" s="41"/>
      <c r="AE99" s="5" t="str">
        <f t="shared" si="38"/>
        <v/>
      </c>
      <c r="AF99" s="41" t="s">
        <v>103</v>
      </c>
      <c r="AG99" s="41" t="s">
        <v>103</v>
      </c>
      <c r="AH99" s="41" t="s">
        <v>103</v>
      </c>
      <c r="AI99" s="41" t="s">
        <v>103</v>
      </c>
      <c r="AJ99" s="41" t="s">
        <v>103</v>
      </c>
      <c r="AK99" s="41" t="s">
        <v>103</v>
      </c>
      <c r="AL99" s="41"/>
      <c r="AM99" s="41"/>
      <c r="AN99" s="41">
        <v>30.212121212121211</v>
      </c>
      <c r="AO99" s="41">
        <v>1320</v>
      </c>
      <c r="AP99" s="110"/>
      <c r="AQ99" s="111"/>
      <c r="AR99" s="126" t="str">
        <f t="shared" si="39"/>
        <v/>
      </c>
      <c r="AS99" s="126" t="str">
        <f t="shared" si="40"/>
        <v/>
      </c>
      <c r="AT99" s="127">
        <v>1210</v>
      </c>
      <c r="AU99" s="128"/>
      <c r="AV99" s="129"/>
      <c r="AW99" s="126" t="str">
        <f t="shared" si="41"/>
        <v/>
      </c>
      <c r="AX99" s="126" t="str">
        <f t="shared" si="42"/>
        <v/>
      </c>
      <c r="AY99" s="64" t="str">
        <f t="shared" si="43"/>
        <v/>
      </c>
      <c r="AZ99" s="97">
        <v>78.239999999999995</v>
      </c>
      <c r="BA99" s="68"/>
      <c r="BB99" s="68"/>
      <c r="BC99" s="68"/>
      <c r="BD99" s="68"/>
      <c r="BE99" s="15"/>
      <c r="BF99" s="5">
        <f t="shared" si="44"/>
        <v>17405</v>
      </c>
      <c r="BG99" s="41">
        <v>7220</v>
      </c>
      <c r="BH99" s="42"/>
      <c r="BI99" s="42"/>
      <c r="BJ99" s="42">
        <v>10185</v>
      </c>
      <c r="BK99" s="42"/>
      <c r="BL99" s="42"/>
      <c r="BM99" s="15"/>
    </row>
    <row r="100" spans="1:65" outlineLevel="5">
      <c r="A100" s="22">
        <f t="shared" si="46"/>
        <v>3</v>
      </c>
      <c r="B100" s="9">
        <f t="shared" si="45"/>
        <v>45367</v>
      </c>
      <c r="C100" s="51">
        <v>337549</v>
      </c>
      <c r="D100" s="64">
        <f t="shared" si="35"/>
        <v>35.799999999999997</v>
      </c>
      <c r="E100" s="12">
        <v>39</v>
      </c>
      <c r="F100" s="12">
        <v>35</v>
      </c>
      <c r="G100" s="12">
        <v>36</v>
      </c>
      <c r="H100" s="12">
        <v>35</v>
      </c>
      <c r="I100" s="12">
        <v>38</v>
      </c>
      <c r="J100" s="12">
        <v>34</v>
      </c>
      <c r="K100" s="12">
        <v>35</v>
      </c>
      <c r="L100" s="12">
        <v>34</v>
      </c>
      <c r="M100" s="74">
        <f t="shared" si="36"/>
        <v>7.1</v>
      </c>
      <c r="N100" s="83">
        <v>7.11</v>
      </c>
      <c r="O100" s="83">
        <v>7.13</v>
      </c>
      <c r="P100" s="83">
        <v>7.09</v>
      </c>
      <c r="Q100" s="83">
        <v>7.08</v>
      </c>
      <c r="R100" s="83">
        <v>7.16</v>
      </c>
      <c r="S100" s="83">
        <v>7.12</v>
      </c>
      <c r="T100" s="83"/>
      <c r="U100" s="83"/>
      <c r="V100" s="5" t="str">
        <f t="shared" si="37"/>
        <v/>
      </c>
      <c r="W100" s="41" t="s">
        <v>103</v>
      </c>
      <c r="X100" s="41" t="s">
        <v>103</v>
      </c>
      <c r="Y100" s="41" t="s">
        <v>103</v>
      </c>
      <c r="Z100" s="41" t="s">
        <v>103</v>
      </c>
      <c r="AA100" s="41" t="s">
        <v>103</v>
      </c>
      <c r="AB100" s="41" t="s">
        <v>103</v>
      </c>
      <c r="AC100" s="41"/>
      <c r="AD100" s="41"/>
      <c r="AE100" s="5" t="str">
        <f t="shared" si="38"/>
        <v/>
      </c>
      <c r="AF100" s="41" t="s">
        <v>103</v>
      </c>
      <c r="AG100" s="41" t="s">
        <v>103</v>
      </c>
      <c r="AH100" s="41" t="s">
        <v>103</v>
      </c>
      <c r="AI100" s="41" t="s">
        <v>103</v>
      </c>
      <c r="AJ100" s="41" t="s">
        <v>103</v>
      </c>
      <c r="AK100" s="41" t="s">
        <v>103</v>
      </c>
      <c r="AL100" s="41"/>
      <c r="AM100" s="41"/>
      <c r="AN100" s="41">
        <v>25.081761006289309</v>
      </c>
      <c r="AO100" s="41">
        <v>1590</v>
      </c>
      <c r="AP100" s="110"/>
      <c r="AQ100" s="111"/>
      <c r="AR100" s="126" t="str">
        <f t="shared" si="39"/>
        <v/>
      </c>
      <c r="AS100" s="126" t="str">
        <f t="shared" si="40"/>
        <v/>
      </c>
      <c r="AT100" s="127">
        <v>1970</v>
      </c>
      <c r="AU100" s="128"/>
      <c r="AV100" s="129"/>
      <c r="AW100" s="126" t="str">
        <f t="shared" si="41"/>
        <v/>
      </c>
      <c r="AX100" s="126" t="str">
        <f t="shared" si="42"/>
        <v/>
      </c>
      <c r="AY100" s="64" t="str">
        <f t="shared" si="43"/>
        <v/>
      </c>
      <c r="AZ100" s="97">
        <v>78.28</v>
      </c>
      <c r="BA100" s="68"/>
      <c r="BB100" s="68"/>
      <c r="BC100" s="68"/>
      <c r="BD100" s="68"/>
      <c r="BE100" s="15"/>
      <c r="BF100" s="5">
        <f t="shared" si="44"/>
        <v>19784</v>
      </c>
      <c r="BG100" s="41">
        <v>8690</v>
      </c>
      <c r="BH100" s="42"/>
      <c r="BI100" s="42"/>
      <c r="BJ100" s="42">
        <v>11094</v>
      </c>
      <c r="BK100" s="42"/>
      <c r="BL100" s="42"/>
      <c r="BM100" s="15"/>
    </row>
    <row r="101" spans="1:65" outlineLevel="5">
      <c r="A101" s="22">
        <f t="shared" si="46"/>
        <v>3</v>
      </c>
      <c r="B101" s="9">
        <f t="shared" si="45"/>
        <v>45368</v>
      </c>
      <c r="C101" s="51">
        <v>337119</v>
      </c>
      <c r="D101" s="64">
        <f t="shared" si="35"/>
        <v>35.799999999999997</v>
      </c>
      <c r="E101" s="12">
        <v>38</v>
      </c>
      <c r="F101" s="12">
        <v>35</v>
      </c>
      <c r="G101" s="12">
        <v>37</v>
      </c>
      <c r="H101" s="12">
        <v>35</v>
      </c>
      <c r="I101" s="12">
        <v>37</v>
      </c>
      <c r="J101" s="12">
        <v>34</v>
      </c>
      <c r="K101" s="12">
        <v>36</v>
      </c>
      <c r="L101" s="12">
        <v>34</v>
      </c>
      <c r="M101" s="74">
        <f t="shared" si="36"/>
        <v>7.1</v>
      </c>
      <c r="N101" s="83">
        <v>7.11</v>
      </c>
      <c r="O101" s="83">
        <v>7.09</v>
      </c>
      <c r="P101" s="83">
        <v>7.08</v>
      </c>
      <c r="Q101" s="83">
        <v>7.09</v>
      </c>
      <c r="R101" s="83">
        <v>7.12</v>
      </c>
      <c r="S101" s="83">
        <v>7.11</v>
      </c>
      <c r="T101" s="83"/>
      <c r="U101" s="83"/>
      <c r="V101" s="5" t="str">
        <f t="shared" si="37"/>
        <v/>
      </c>
      <c r="W101" s="41" t="s">
        <v>103</v>
      </c>
      <c r="X101" s="41" t="s">
        <v>103</v>
      </c>
      <c r="Y101" s="41" t="s">
        <v>103</v>
      </c>
      <c r="Z101" s="41" t="s">
        <v>103</v>
      </c>
      <c r="AA101" s="41" t="s">
        <v>103</v>
      </c>
      <c r="AB101" s="41" t="s">
        <v>103</v>
      </c>
      <c r="AC101" s="41"/>
      <c r="AD101" s="41"/>
      <c r="AE101" s="5" t="str">
        <f t="shared" si="38"/>
        <v/>
      </c>
      <c r="AF101" s="41" t="s">
        <v>103</v>
      </c>
      <c r="AG101" s="41" t="s">
        <v>103</v>
      </c>
      <c r="AH101" s="41" t="s">
        <v>103</v>
      </c>
      <c r="AI101" s="41" t="s">
        <v>103</v>
      </c>
      <c r="AJ101" s="41" t="s">
        <v>103</v>
      </c>
      <c r="AK101" s="41" t="s">
        <v>103</v>
      </c>
      <c r="AL101" s="41"/>
      <c r="AM101" s="41"/>
      <c r="AN101" s="41">
        <v>26.065359477124183</v>
      </c>
      <c r="AO101" s="41">
        <v>1530</v>
      </c>
      <c r="AP101" s="110"/>
      <c r="AQ101" s="111"/>
      <c r="AR101" s="126" t="str">
        <f t="shared" si="39"/>
        <v/>
      </c>
      <c r="AS101" s="126" t="str">
        <f t="shared" si="40"/>
        <v/>
      </c>
      <c r="AT101" s="127">
        <v>1920</v>
      </c>
      <c r="AU101" s="128"/>
      <c r="AV101" s="129"/>
      <c r="AW101" s="126" t="str">
        <f t="shared" si="41"/>
        <v/>
      </c>
      <c r="AX101" s="126" t="str">
        <f t="shared" si="42"/>
        <v/>
      </c>
      <c r="AY101" s="64" t="str">
        <f t="shared" si="43"/>
        <v/>
      </c>
      <c r="AZ101" s="97">
        <v>77.08</v>
      </c>
      <c r="BA101" s="68"/>
      <c r="BB101" s="68"/>
      <c r="BC101" s="68"/>
      <c r="BD101" s="68"/>
      <c r="BE101" s="15"/>
      <c r="BF101" s="5">
        <f t="shared" si="44"/>
        <v>18133</v>
      </c>
      <c r="BG101" s="41">
        <v>8720</v>
      </c>
      <c r="BH101" s="42"/>
      <c r="BI101" s="42"/>
      <c r="BJ101" s="42">
        <v>9413</v>
      </c>
      <c r="BK101" s="42"/>
      <c r="BL101" s="42"/>
      <c r="BM101" s="15"/>
    </row>
    <row r="102" spans="1:65" outlineLevel="5">
      <c r="A102" s="22">
        <f t="shared" si="46"/>
        <v>3</v>
      </c>
      <c r="B102" s="9">
        <f t="shared" si="45"/>
        <v>45369</v>
      </c>
      <c r="C102" s="51">
        <v>342126</v>
      </c>
      <c r="D102" s="64">
        <f t="shared" si="35"/>
        <v>35.799999999999997</v>
      </c>
      <c r="E102" s="12">
        <v>38</v>
      </c>
      <c r="F102" s="12">
        <v>35</v>
      </c>
      <c r="G102" s="12">
        <v>37</v>
      </c>
      <c r="H102" s="12">
        <v>35</v>
      </c>
      <c r="I102" s="12">
        <v>37</v>
      </c>
      <c r="J102" s="12">
        <v>34</v>
      </c>
      <c r="K102" s="12">
        <v>36</v>
      </c>
      <c r="L102" s="12">
        <v>34</v>
      </c>
      <c r="M102" s="74">
        <f t="shared" si="36"/>
        <v>7.1</v>
      </c>
      <c r="N102" s="83">
        <v>7.12</v>
      </c>
      <c r="O102" s="83">
        <v>7.08</v>
      </c>
      <c r="P102" s="83">
        <v>7.11</v>
      </c>
      <c r="Q102" s="83">
        <v>7.08</v>
      </c>
      <c r="R102" s="83">
        <v>7.09</v>
      </c>
      <c r="S102" s="83">
        <v>7.13</v>
      </c>
      <c r="T102" s="83"/>
      <c r="U102" s="83"/>
      <c r="V102" s="5" t="str">
        <f t="shared" si="37"/>
        <v/>
      </c>
      <c r="W102" s="41" t="s">
        <v>103</v>
      </c>
      <c r="X102" s="41" t="s">
        <v>103</v>
      </c>
      <c r="Y102" s="41" t="s">
        <v>103</v>
      </c>
      <c r="Z102" s="41" t="s">
        <v>103</v>
      </c>
      <c r="AA102" s="41" t="s">
        <v>103</v>
      </c>
      <c r="AB102" s="41" t="s">
        <v>103</v>
      </c>
      <c r="AC102" s="41"/>
      <c r="AD102" s="41"/>
      <c r="AE102" s="5" t="str">
        <f t="shared" si="38"/>
        <v/>
      </c>
      <c r="AF102" s="41" t="s">
        <v>103</v>
      </c>
      <c r="AG102" s="41" t="s">
        <v>103</v>
      </c>
      <c r="AH102" s="41" t="s">
        <v>103</v>
      </c>
      <c r="AI102" s="41" t="s">
        <v>103</v>
      </c>
      <c r="AJ102" s="41" t="s">
        <v>103</v>
      </c>
      <c r="AK102" s="41" t="s">
        <v>103</v>
      </c>
      <c r="AL102" s="41"/>
      <c r="AM102" s="41"/>
      <c r="AN102" s="41">
        <v>26.410596026490065</v>
      </c>
      <c r="AO102" s="41">
        <v>1510</v>
      </c>
      <c r="AP102" s="110"/>
      <c r="AQ102" s="111"/>
      <c r="AR102" s="126" t="str">
        <f t="shared" si="39"/>
        <v/>
      </c>
      <c r="AS102" s="126" t="str">
        <f t="shared" si="40"/>
        <v/>
      </c>
      <c r="AT102" s="127">
        <v>1820</v>
      </c>
      <c r="AU102" s="128"/>
      <c r="AV102" s="129"/>
      <c r="AW102" s="126" t="str">
        <f t="shared" si="41"/>
        <v/>
      </c>
      <c r="AX102" s="126" t="str">
        <f t="shared" si="42"/>
        <v/>
      </c>
      <c r="AY102" s="64" t="str">
        <f t="shared" si="43"/>
        <v/>
      </c>
      <c r="AZ102" s="97">
        <v>77.209999999999994</v>
      </c>
      <c r="BA102" s="68"/>
      <c r="BB102" s="68"/>
      <c r="BC102" s="68"/>
      <c r="BD102" s="68"/>
      <c r="BE102" s="15"/>
      <c r="BF102" s="5">
        <f t="shared" si="44"/>
        <v>19542</v>
      </c>
      <c r="BG102" s="41">
        <v>11210</v>
      </c>
      <c r="BH102" s="42"/>
      <c r="BI102" s="42"/>
      <c r="BJ102" s="42">
        <v>8332</v>
      </c>
      <c r="BK102" s="42"/>
      <c r="BL102" s="42"/>
      <c r="BM102" s="15"/>
    </row>
    <row r="103" spans="1:65" outlineLevel="5">
      <c r="A103" s="22">
        <f t="shared" si="46"/>
        <v>3</v>
      </c>
      <c r="B103" s="9">
        <f t="shared" si="45"/>
        <v>45370</v>
      </c>
      <c r="C103" s="51">
        <v>347451</v>
      </c>
      <c r="D103" s="64">
        <f t="shared" si="35"/>
        <v>36.299999999999997</v>
      </c>
      <c r="E103" s="12">
        <v>38</v>
      </c>
      <c r="F103" s="12">
        <v>36</v>
      </c>
      <c r="G103" s="12">
        <v>37</v>
      </c>
      <c r="H103" s="12">
        <v>36</v>
      </c>
      <c r="I103" s="12">
        <v>37</v>
      </c>
      <c r="J103" s="12">
        <v>35</v>
      </c>
      <c r="K103" s="12">
        <v>36</v>
      </c>
      <c r="L103" s="12">
        <v>35</v>
      </c>
      <c r="M103" s="74">
        <f t="shared" si="36"/>
        <v>7.1</v>
      </c>
      <c r="N103" s="83">
        <v>7.09</v>
      </c>
      <c r="O103" s="83">
        <v>7.08</v>
      </c>
      <c r="P103" s="83">
        <v>7.07</v>
      </c>
      <c r="Q103" s="83">
        <v>7.11</v>
      </c>
      <c r="R103" s="83">
        <v>7.12</v>
      </c>
      <c r="S103" s="83">
        <v>7.13</v>
      </c>
      <c r="T103" s="83"/>
      <c r="U103" s="83"/>
      <c r="V103" s="5" t="str">
        <f t="shared" si="37"/>
        <v/>
      </c>
      <c r="W103" s="41" t="s">
        <v>103</v>
      </c>
      <c r="X103" s="41" t="s">
        <v>103</v>
      </c>
      <c r="Y103" s="41" t="s">
        <v>103</v>
      </c>
      <c r="Z103" s="41" t="s">
        <v>103</v>
      </c>
      <c r="AA103" s="41" t="s">
        <v>103</v>
      </c>
      <c r="AB103" s="41" t="s">
        <v>103</v>
      </c>
      <c r="AC103" s="41"/>
      <c r="AD103" s="41"/>
      <c r="AE103" s="5" t="str">
        <f t="shared" si="38"/>
        <v/>
      </c>
      <c r="AF103" s="41" t="s">
        <v>103</v>
      </c>
      <c r="AG103" s="41" t="s">
        <v>103</v>
      </c>
      <c r="AH103" s="41" t="s">
        <v>103</v>
      </c>
      <c r="AI103" s="41" t="s">
        <v>103</v>
      </c>
      <c r="AJ103" s="41" t="s">
        <v>103</v>
      </c>
      <c r="AK103" s="41" t="s">
        <v>103</v>
      </c>
      <c r="AL103" s="41"/>
      <c r="AM103" s="41"/>
      <c r="AN103" s="41">
        <v>30.676923076923078</v>
      </c>
      <c r="AO103" s="41">
        <v>1300</v>
      </c>
      <c r="AP103" s="110"/>
      <c r="AQ103" s="111"/>
      <c r="AR103" s="126" t="str">
        <f t="shared" si="39"/>
        <v/>
      </c>
      <c r="AS103" s="126" t="str">
        <f t="shared" si="40"/>
        <v/>
      </c>
      <c r="AT103" s="127">
        <v>1570</v>
      </c>
      <c r="AU103" s="128"/>
      <c r="AV103" s="129"/>
      <c r="AW103" s="126" t="str">
        <f t="shared" si="41"/>
        <v/>
      </c>
      <c r="AX103" s="126" t="str">
        <f t="shared" si="42"/>
        <v/>
      </c>
      <c r="AY103" s="64" t="str">
        <f t="shared" si="43"/>
        <v/>
      </c>
      <c r="AZ103" s="97">
        <v>78.5</v>
      </c>
      <c r="BA103" s="68"/>
      <c r="BB103" s="68"/>
      <c r="BC103" s="68"/>
      <c r="BD103" s="68"/>
      <c r="BE103" s="15"/>
      <c r="BF103" s="5">
        <f t="shared" si="44"/>
        <v>19817</v>
      </c>
      <c r="BG103" s="41">
        <v>11730</v>
      </c>
      <c r="BH103" s="42"/>
      <c r="BI103" s="42"/>
      <c r="BJ103" s="42">
        <v>8087</v>
      </c>
      <c r="BK103" s="42"/>
      <c r="BL103" s="42"/>
      <c r="BM103" s="15"/>
    </row>
    <row r="104" spans="1:65" outlineLevel="5">
      <c r="A104" s="22">
        <f t="shared" si="46"/>
        <v>3</v>
      </c>
      <c r="B104" s="9">
        <f t="shared" si="45"/>
        <v>45371</v>
      </c>
      <c r="C104" s="51">
        <v>344582</v>
      </c>
      <c r="D104" s="64">
        <f t="shared" si="35"/>
        <v>36.299999999999997</v>
      </c>
      <c r="E104" s="12">
        <v>38</v>
      </c>
      <c r="F104" s="12">
        <v>36</v>
      </c>
      <c r="G104" s="12">
        <v>37</v>
      </c>
      <c r="H104" s="12">
        <v>36</v>
      </c>
      <c r="I104" s="12">
        <v>37</v>
      </c>
      <c r="J104" s="12">
        <v>35</v>
      </c>
      <c r="K104" s="12">
        <v>36</v>
      </c>
      <c r="L104" s="12">
        <v>35</v>
      </c>
      <c r="M104" s="74">
        <f t="shared" si="36"/>
        <v>7.1</v>
      </c>
      <c r="N104" s="83">
        <v>7.09</v>
      </c>
      <c r="O104" s="83">
        <v>7.08</v>
      </c>
      <c r="P104" s="83">
        <v>7.11</v>
      </c>
      <c r="Q104" s="83">
        <v>7.13</v>
      </c>
      <c r="R104" s="83">
        <v>7.08</v>
      </c>
      <c r="S104" s="83">
        <v>6.98</v>
      </c>
      <c r="T104" s="83"/>
      <c r="U104" s="83"/>
      <c r="V104" s="5">
        <f t="shared" si="37"/>
        <v>235.2</v>
      </c>
      <c r="W104" s="41">
        <v>232.5</v>
      </c>
      <c r="X104" s="41">
        <v>295.2</v>
      </c>
      <c r="Y104" s="41">
        <v>301.8</v>
      </c>
      <c r="Z104" s="41">
        <v>269.5</v>
      </c>
      <c r="AA104" s="41">
        <v>203</v>
      </c>
      <c r="AB104" s="41">
        <v>109.3</v>
      </c>
      <c r="AC104" s="41"/>
      <c r="AD104" s="41"/>
      <c r="AE104" s="5">
        <f t="shared" si="38"/>
        <v>2798.3</v>
      </c>
      <c r="AF104" s="41">
        <v>2560</v>
      </c>
      <c r="AG104" s="41">
        <v>2940</v>
      </c>
      <c r="AH104" s="41">
        <v>3160</v>
      </c>
      <c r="AI104" s="41">
        <v>2450</v>
      </c>
      <c r="AJ104" s="41">
        <v>2660</v>
      </c>
      <c r="AK104" s="41">
        <v>3020</v>
      </c>
      <c r="AL104" s="41"/>
      <c r="AM104" s="41"/>
      <c r="AN104" s="41">
        <v>31.650793650793652</v>
      </c>
      <c r="AO104" s="41">
        <v>1260</v>
      </c>
      <c r="AP104" s="110">
        <v>3.52</v>
      </c>
      <c r="AQ104" s="111">
        <v>2.2000000000000002</v>
      </c>
      <c r="AR104" s="126">
        <f t="shared" si="39"/>
        <v>62.5</v>
      </c>
      <c r="AS104" s="126">
        <f t="shared" si="40"/>
        <v>37.5</v>
      </c>
      <c r="AT104" s="127">
        <v>1570</v>
      </c>
      <c r="AU104" s="128">
        <v>3.18</v>
      </c>
      <c r="AV104" s="129">
        <v>1.76</v>
      </c>
      <c r="AW104" s="126">
        <f t="shared" si="41"/>
        <v>55.345911949685537</v>
      </c>
      <c r="AX104" s="126">
        <f t="shared" si="42"/>
        <v>44.654088050314463</v>
      </c>
      <c r="AY104" s="64">
        <f t="shared" si="43"/>
        <v>25.633802816901397</v>
      </c>
      <c r="AZ104" s="97">
        <v>77.37</v>
      </c>
      <c r="BA104" s="68"/>
      <c r="BB104" s="68"/>
      <c r="BC104" s="68"/>
      <c r="BD104" s="68"/>
      <c r="BE104" s="15"/>
      <c r="BF104" s="5">
        <f t="shared" si="44"/>
        <v>19327</v>
      </c>
      <c r="BG104" s="41">
        <v>11290</v>
      </c>
      <c r="BH104" s="42"/>
      <c r="BI104" s="42"/>
      <c r="BJ104" s="42">
        <v>8037</v>
      </c>
      <c r="BK104" s="42"/>
      <c r="BL104" s="42"/>
      <c r="BM104" s="15"/>
    </row>
    <row r="105" spans="1:65" outlineLevel="5">
      <c r="A105" s="22">
        <f t="shared" si="46"/>
        <v>3</v>
      </c>
      <c r="B105" s="9">
        <f t="shared" si="45"/>
        <v>45372</v>
      </c>
      <c r="C105" s="51">
        <v>348806</v>
      </c>
      <c r="D105" s="64">
        <f t="shared" si="35"/>
        <v>36.5</v>
      </c>
      <c r="E105" s="12">
        <v>38</v>
      </c>
      <c r="F105" s="12">
        <v>36</v>
      </c>
      <c r="G105" s="12">
        <v>36</v>
      </c>
      <c r="H105" s="12">
        <v>37</v>
      </c>
      <c r="I105" s="12">
        <v>37</v>
      </c>
      <c r="J105" s="12">
        <v>35</v>
      </c>
      <c r="K105" s="12">
        <v>37</v>
      </c>
      <c r="L105" s="12">
        <v>36</v>
      </c>
      <c r="M105" s="74">
        <f t="shared" si="36"/>
        <v>7.1</v>
      </c>
      <c r="N105" s="83">
        <v>7.12</v>
      </c>
      <c r="O105" s="83">
        <v>7.09</v>
      </c>
      <c r="P105" s="83">
        <v>7.08</v>
      </c>
      <c r="Q105" s="83">
        <v>7.1</v>
      </c>
      <c r="R105" s="83">
        <v>7.12</v>
      </c>
      <c r="S105" s="83">
        <v>7.05</v>
      </c>
      <c r="T105" s="83"/>
      <c r="U105" s="83"/>
      <c r="V105" s="5" t="str">
        <f t="shared" si="37"/>
        <v/>
      </c>
      <c r="W105" s="41" t="s">
        <v>103</v>
      </c>
      <c r="X105" s="41" t="s">
        <v>103</v>
      </c>
      <c r="Y105" s="41" t="s">
        <v>103</v>
      </c>
      <c r="Z105" s="41" t="s">
        <v>103</v>
      </c>
      <c r="AA105" s="41" t="s">
        <v>103</v>
      </c>
      <c r="AB105" s="41" t="s">
        <v>103</v>
      </c>
      <c r="AC105" s="41"/>
      <c r="AD105" s="41"/>
      <c r="AE105" s="5" t="str">
        <f t="shared" si="38"/>
        <v/>
      </c>
      <c r="AF105" s="41" t="s">
        <v>103</v>
      </c>
      <c r="AG105" s="41" t="s">
        <v>103</v>
      </c>
      <c r="AH105" s="41" t="s">
        <v>103</v>
      </c>
      <c r="AI105" s="41" t="s">
        <v>103</v>
      </c>
      <c r="AJ105" s="41" t="s">
        <v>103</v>
      </c>
      <c r="AK105" s="41" t="s">
        <v>103</v>
      </c>
      <c r="AL105" s="41"/>
      <c r="AM105" s="41"/>
      <c r="AN105" s="41">
        <v>33.796610169491522</v>
      </c>
      <c r="AO105" s="41">
        <v>1180</v>
      </c>
      <c r="AP105" s="110"/>
      <c r="AQ105" s="111"/>
      <c r="AR105" s="126" t="str">
        <f t="shared" si="39"/>
        <v/>
      </c>
      <c r="AS105" s="126" t="str">
        <f t="shared" si="40"/>
        <v/>
      </c>
      <c r="AT105" s="127">
        <v>1570</v>
      </c>
      <c r="AU105" s="128"/>
      <c r="AV105" s="129"/>
      <c r="AW105" s="126" t="str">
        <f t="shared" si="41"/>
        <v/>
      </c>
      <c r="AX105" s="126" t="str">
        <f t="shared" si="42"/>
        <v/>
      </c>
      <c r="AY105" s="64" t="str">
        <f t="shared" si="43"/>
        <v/>
      </c>
      <c r="AZ105" s="97">
        <v>77.84</v>
      </c>
      <c r="BA105" s="68"/>
      <c r="BB105" s="68"/>
      <c r="BC105" s="68"/>
      <c r="BD105" s="68"/>
      <c r="BE105" s="15"/>
      <c r="BF105" s="5">
        <f t="shared" si="44"/>
        <v>19911</v>
      </c>
      <c r="BG105" s="41">
        <v>11810</v>
      </c>
      <c r="BH105" s="42"/>
      <c r="BI105" s="42"/>
      <c r="BJ105" s="42">
        <v>8101</v>
      </c>
      <c r="BK105" s="42"/>
      <c r="BL105" s="42"/>
      <c r="BM105" s="15"/>
    </row>
    <row r="106" spans="1:65" outlineLevel="5">
      <c r="A106" s="22">
        <f t="shared" si="46"/>
        <v>3</v>
      </c>
      <c r="B106" s="9">
        <f t="shared" si="45"/>
        <v>45373</v>
      </c>
      <c r="C106" s="51">
        <v>355605</v>
      </c>
      <c r="D106" s="64">
        <f t="shared" si="35"/>
        <v>37.299999999999997</v>
      </c>
      <c r="E106" s="12">
        <v>39</v>
      </c>
      <c r="F106" s="12">
        <v>37</v>
      </c>
      <c r="G106" s="12">
        <v>38</v>
      </c>
      <c r="H106" s="12">
        <v>37</v>
      </c>
      <c r="I106" s="12">
        <v>38</v>
      </c>
      <c r="J106" s="12">
        <v>36</v>
      </c>
      <c r="K106" s="12">
        <v>37</v>
      </c>
      <c r="L106" s="12">
        <v>36</v>
      </c>
      <c r="M106" s="74">
        <f t="shared" si="36"/>
        <v>7.1</v>
      </c>
      <c r="N106" s="83">
        <v>7.11</v>
      </c>
      <c r="O106" s="83">
        <v>7.12</v>
      </c>
      <c r="P106" s="83">
        <v>7.09</v>
      </c>
      <c r="Q106" s="83">
        <v>7.08</v>
      </c>
      <c r="R106" s="83">
        <v>7.11</v>
      </c>
      <c r="S106" s="83">
        <v>7.07</v>
      </c>
      <c r="T106" s="83"/>
      <c r="U106" s="83"/>
      <c r="V106" s="5" t="str">
        <f t="shared" si="37"/>
        <v/>
      </c>
      <c r="W106" s="41" t="s">
        <v>103</v>
      </c>
      <c r="X106" s="41" t="s">
        <v>103</v>
      </c>
      <c r="Y106" s="41" t="s">
        <v>103</v>
      </c>
      <c r="Z106" s="41" t="s">
        <v>103</v>
      </c>
      <c r="AA106" s="41" t="s">
        <v>103</v>
      </c>
      <c r="AB106" s="41" t="s">
        <v>103</v>
      </c>
      <c r="AC106" s="41"/>
      <c r="AD106" s="41"/>
      <c r="AE106" s="5" t="str">
        <f t="shared" si="38"/>
        <v/>
      </c>
      <c r="AF106" s="41" t="s">
        <v>103</v>
      </c>
      <c r="AG106" s="41" t="s">
        <v>103</v>
      </c>
      <c r="AH106" s="41" t="s">
        <v>103</v>
      </c>
      <c r="AI106" s="41" t="s">
        <v>103</v>
      </c>
      <c r="AJ106" s="41" t="s">
        <v>103</v>
      </c>
      <c r="AK106" s="41" t="s">
        <v>103</v>
      </c>
      <c r="AL106" s="41"/>
      <c r="AM106" s="41"/>
      <c r="AN106" s="41">
        <v>33.233333333333334</v>
      </c>
      <c r="AO106" s="41">
        <v>1200</v>
      </c>
      <c r="AP106" s="110"/>
      <c r="AQ106" s="111"/>
      <c r="AR106" s="126" t="str">
        <f t="shared" si="39"/>
        <v/>
      </c>
      <c r="AS106" s="126" t="str">
        <f t="shared" si="40"/>
        <v/>
      </c>
      <c r="AT106" s="127">
        <v>1420</v>
      </c>
      <c r="AU106" s="128"/>
      <c r="AV106" s="129"/>
      <c r="AW106" s="126" t="str">
        <f t="shared" si="41"/>
        <v/>
      </c>
      <c r="AX106" s="126" t="str">
        <f t="shared" si="42"/>
        <v/>
      </c>
      <c r="AY106" s="64" t="str">
        <f t="shared" si="43"/>
        <v/>
      </c>
      <c r="AZ106" s="97">
        <v>77.2</v>
      </c>
      <c r="BA106" s="68"/>
      <c r="BB106" s="68"/>
      <c r="BC106" s="68"/>
      <c r="BD106" s="68"/>
      <c r="BE106" s="15"/>
      <c r="BF106" s="5">
        <f t="shared" si="44"/>
        <v>20226</v>
      </c>
      <c r="BG106" s="41">
        <v>11650</v>
      </c>
      <c r="BH106" s="42"/>
      <c r="BI106" s="42"/>
      <c r="BJ106" s="42">
        <v>8576</v>
      </c>
      <c r="BK106" s="42"/>
      <c r="BL106" s="42"/>
      <c r="BM106" s="15"/>
    </row>
    <row r="107" spans="1:65" outlineLevel="5">
      <c r="A107" s="22">
        <f t="shared" si="46"/>
        <v>3</v>
      </c>
      <c r="B107" s="9">
        <f t="shared" si="45"/>
        <v>45374</v>
      </c>
      <c r="C107" s="51">
        <v>417433</v>
      </c>
      <c r="D107" s="64">
        <f t="shared" si="35"/>
        <v>37.299999999999997</v>
      </c>
      <c r="E107" s="12">
        <v>39</v>
      </c>
      <c r="F107" s="12">
        <v>37</v>
      </c>
      <c r="G107" s="12">
        <v>38</v>
      </c>
      <c r="H107" s="12">
        <v>37</v>
      </c>
      <c r="I107" s="12">
        <v>38</v>
      </c>
      <c r="J107" s="12">
        <v>36</v>
      </c>
      <c r="K107" s="12">
        <v>37</v>
      </c>
      <c r="L107" s="12">
        <v>36</v>
      </c>
      <c r="M107" s="74">
        <f t="shared" si="36"/>
        <v>7.1</v>
      </c>
      <c r="N107" s="83">
        <v>7.11</v>
      </c>
      <c r="O107" s="83">
        <v>7.1210000000000004</v>
      </c>
      <c r="P107" s="83">
        <v>7.09</v>
      </c>
      <c r="Q107" s="83">
        <v>7.07</v>
      </c>
      <c r="R107" s="83">
        <v>7.08</v>
      </c>
      <c r="S107" s="83">
        <v>6.98</v>
      </c>
      <c r="T107" s="83"/>
      <c r="U107" s="83"/>
      <c r="V107" s="5" t="str">
        <f t="shared" si="37"/>
        <v/>
      </c>
      <c r="W107" s="41" t="s">
        <v>103</v>
      </c>
      <c r="X107" s="41" t="s">
        <v>103</v>
      </c>
      <c r="Y107" s="41" t="s">
        <v>103</v>
      </c>
      <c r="Z107" s="41" t="s">
        <v>103</v>
      </c>
      <c r="AA107" s="41" t="s">
        <v>103</v>
      </c>
      <c r="AB107" s="41" t="s">
        <v>103</v>
      </c>
      <c r="AC107" s="41"/>
      <c r="AD107" s="41"/>
      <c r="AE107" s="5" t="str">
        <f t="shared" si="38"/>
        <v/>
      </c>
      <c r="AF107" s="41" t="s">
        <v>103</v>
      </c>
      <c r="AG107" s="41" t="s">
        <v>103</v>
      </c>
      <c r="AH107" s="41" t="s">
        <v>103</v>
      </c>
      <c r="AI107" s="41" t="s">
        <v>103</v>
      </c>
      <c r="AJ107" s="41" t="s">
        <v>103</v>
      </c>
      <c r="AK107" s="41" t="s">
        <v>103</v>
      </c>
      <c r="AL107" s="41"/>
      <c r="AM107" s="41"/>
      <c r="AN107" s="41">
        <v>33.233333333333334</v>
      </c>
      <c r="AO107" s="41">
        <v>1200</v>
      </c>
      <c r="AP107" s="110"/>
      <c r="AQ107" s="111"/>
      <c r="AR107" s="126" t="str">
        <f t="shared" si="39"/>
        <v/>
      </c>
      <c r="AS107" s="126" t="str">
        <f t="shared" si="40"/>
        <v/>
      </c>
      <c r="AT107" s="127">
        <v>1220</v>
      </c>
      <c r="AU107" s="128"/>
      <c r="AV107" s="129"/>
      <c r="AW107" s="126" t="str">
        <f t="shared" si="41"/>
        <v/>
      </c>
      <c r="AX107" s="126" t="str">
        <f t="shared" si="42"/>
        <v/>
      </c>
      <c r="AY107" s="64" t="str">
        <f t="shared" si="43"/>
        <v/>
      </c>
      <c r="AZ107" s="97">
        <v>78.41</v>
      </c>
      <c r="BA107" s="68"/>
      <c r="BB107" s="68"/>
      <c r="BC107" s="68"/>
      <c r="BD107" s="68"/>
      <c r="BE107" s="15"/>
      <c r="BF107" s="5">
        <f t="shared" si="44"/>
        <v>21452</v>
      </c>
      <c r="BG107" s="41">
        <v>12520</v>
      </c>
      <c r="BH107" s="42"/>
      <c r="BI107" s="42"/>
      <c r="BJ107" s="42">
        <v>8932</v>
      </c>
      <c r="BK107" s="42"/>
      <c r="BL107" s="42"/>
      <c r="BM107" s="15"/>
    </row>
    <row r="108" spans="1:65" outlineLevel="5">
      <c r="A108" s="22">
        <f t="shared" si="46"/>
        <v>3</v>
      </c>
      <c r="B108" s="9">
        <f t="shared" si="45"/>
        <v>45375</v>
      </c>
      <c r="C108" s="51">
        <v>346034</v>
      </c>
      <c r="D108" s="64">
        <f t="shared" si="35"/>
        <v>37</v>
      </c>
      <c r="E108" s="12">
        <v>38</v>
      </c>
      <c r="F108" s="12">
        <v>37</v>
      </c>
      <c r="G108" s="12">
        <v>38</v>
      </c>
      <c r="H108" s="12">
        <v>37</v>
      </c>
      <c r="I108" s="12">
        <v>37</v>
      </c>
      <c r="J108" s="12">
        <v>36</v>
      </c>
      <c r="K108" s="12">
        <v>37</v>
      </c>
      <c r="L108" s="12">
        <v>36</v>
      </c>
      <c r="M108" s="74">
        <f t="shared" si="36"/>
        <v>7.1</v>
      </c>
      <c r="N108" s="83">
        <v>7.11</v>
      </c>
      <c r="O108" s="83">
        <v>7.08</v>
      </c>
      <c r="P108" s="83">
        <v>7.09</v>
      </c>
      <c r="Q108" s="83">
        <v>7.11</v>
      </c>
      <c r="R108" s="83">
        <v>7.08</v>
      </c>
      <c r="S108" s="83">
        <v>7.07</v>
      </c>
      <c r="T108" s="83"/>
      <c r="U108" s="83"/>
      <c r="V108" s="5" t="str">
        <f t="shared" si="37"/>
        <v/>
      </c>
      <c r="W108" s="41" t="s">
        <v>103</v>
      </c>
      <c r="X108" s="41" t="s">
        <v>103</v>
      </c>
      <c r="Y108" s="41" t="s">
        <v>103</v>
      </c>
      <c r="Z108" s="41" t="s">
        <v>103</v>
      </c>
      <c r="AA108" s="41" t="s">
        <v>103</v>
      </c>
      <c r="AB108" s="41" t="s">
        <v>103</v>
      </c>
      <c r="AC108" s="41"/>
      <c r="AD108" s="41"/>
      <c r="AE108" s="5" t="str">
        <f t="shared" si="38"/>
        <v/>
      </c>
      <c r="AF108" s="41" t="s">
        <v>103</v>
      </c>
      <c r="AG108" s="41" t="s">
        <v>103</v>
      </c>
      <c r="AH108" s="41" t="s">
        <v>103</v>
      </c>
      <c r="AI108" s="41" t="s">
        <v>103</v>
      </c>
      <c r="AJ108" s="41" t="s">
        <v>103</v>
      </c>
      <c r="AK108" s="41" t="s">
        <v>103</v>
      </c>
      <c r="AL108" s="41"/>
      <c r="AM108" s="41"/>
      <c r="AN108" s="41">
        <v>39.485148514851488</v>
      </c>
      <c r="AO108" s="41">
        <v>1010</v>
      </c>
      <c r="AP108" s="110"/>
      <c r="AQ108" s="111"/>
      <c r="AR108" s="126" t="str">
        <f t="shared" si="39"/>
        <v/>
      </c>
      <c r="AS108" s="126" t="str">
        <f t="shared" si="40"/>
        <v/>
      </c>
      <c r="AT108" s="127">
        <v>1070</v>
      </c>
      <c r="AU108" s="128"/>
      <c r="AV108" s="129"/>
      <c r="AW108" s="126" t="str">
        <f t="shared" si="41"/>
        <v/>
      </c>
      <c r="AX108" s="126" t="str">
        <f t="shared" si="42"/>
        <v/>
      </c>
      <c r="AY108" s="64" t="str">
        <f t="shared" si="43"/>
        <v/>
      </c>
      <c r="AZ108" s="97">
        <v>77.400000000000006</v>
      </c>
      <c r="BA108" s="68"/>
      <c r="BB108" s="68"/>
      <c r="BC108" s="68"/>
      <c r="BD108" s="68"/>
      <c r="BE108" s="15"/>
      <c r="BF108" s="5">
        <f t="shared" si="44"/>
        <v>18375</v>
      </c>
      <c r="BG108" s="41">
        <v>9950</v>
      </c>
      <c r="BH108" s="42"/>
      <c r="BI108" s="42"/>
      <c r="BJ108" s="42">
        <v>8425</v>
      </c>
      <c r="BK108" s="42"/>
      <c r="BL108" s="42"/>
      <c r="BM108" s="15"/>
    </row>
    <row r="109" spans="1:65" outlineLevel="5">
      <c r="A109" s="22">
        <f t="shared" si="46"/>
        <v>3</v>
      </c>
      <c r="B109" s="9">
        <f t="shared" si="45"/>
        <v>45376</v>
      </c>
      <c r="C109" s="51">
        <v>392053</v>
      </c>
      <c r="D109" s="64">
        <f t="shared" si="35"/>
        <v>37.5</v>
      </c>
      <c r="E109" s="12">
        <v>38</v>
      </c>
      <c r="F109" s="12">
        <v>37</v>
      </c>
      <c r="G109" s="12">
        <v>39</v>
      </c>
      <c r="H109" s="12">
        <v>38</v>
      </c>
      <c r="I109" s="12">
        <v>37</v>
      </c>
      <c r="J109" s="12">
        <v>36</v>
      </c>
      <c r="K109" s="12">
        <v>38</v>
      </c>
      <c r="L109" s="12">
        <v>37</v>
      </c>
      <c r="M109" s="74">
        <f t="shared" si="36"/>
        <v>7.1</v>
      </c>
      <c r="N109" s="83">
        <v>7.11</v>
      </c>
      <c r="O109" s="83">
        <v>7.08</v>
      </c>
      <c r="P109" s="83">
        <v>7.07</v>
      </c>
      <c r="Q109" s="83">
        <v>7.09</v>
      </c>
      <c r="R109" s="83">
        <v>7.11</v>
      </c>
      <c r="S109" s="83">
        <v>7.1</v>
      </c>
      <c r="T109" s="83"/>
      <c r="U109" s="83"/>
      <c r="V109" s="5" t="str">
        <f t="shared" si="37"/>
        <v/>
      </c>
      <c r="W109" s="41" t="s">
        <v>103</v>
      </c>
      <c r="X109" s="41" t="s">
        <v>103</v>
      </c>
      <c r="Y109" s="41" t="s">
        <v>103</v>
      </c>
      <c r="Z109" s="41" t="s">
        <v>103</v>
      </c>
      <c r="AA109" s="41" t="s">
        <v>103</v>
      </c>
      <c r="AB109" s="41" t="s">
        <v>103</v>
      </c>
      <c r="AC109" s="41"/>
      <c r="AD109" s="41"/>
      <c r="AE109" s="5" t="str">
        <f t="shared" si="38"/>
        <v/>
      </c>
      <c r="AF109" s="41" t="s">
        <v>103</v>
      </c>
      <c r="AG109" s="41" t="s">
        <v>103</v>
      </c>
      <c r="AH109" s="41" t="s">
        <v>103</v>
      </c>
      <c r="AI109" s="41" t="s">
        <v>103</v>
      </c>
      <c r="AJ109" s="41" t="s">
        <v>103</v>
      </c>
      <c r="AK109" s="41" t="s">
        <v>103</v>
      </c>
      <c r="AL109" s="41"/>
      <c r="AM109" s="41"/>
      <c r="AN109" s="41">
        <v>34.982456140350877</v>
      </c>
      <c r="AO109" s="41">
        <v>1140</v>
      </c>
      <c r="AP109" s="110"/>
      <c r="AQ109" s="111"/>
      <c r="AR109" s="126" t="str">
        <f t="shared" si="39"/>
        <v/>
      </c>
      <c r="AS109" s="126" t="str">
        <f t="shared" si="40"/>
        <v/>
      </c>
      <c r="AT109" s="127">
        <v>1480</v>
      </c>
      <c r="AU109" s="128"/>
      <c r="AV109" s="129"/>
      <c r="AW109" s="126" t="str">
        <f t="shared" si="41"/>
        <v/>
      </c>
      <c r="AX109" s="126" t="str">
        <f t="shared" si="42"/>
        <v/>
      </c>
      <c r="AY109" s="64" t="str">
        <f t="shared" si="43"/>
        <v/>
      </c>
      <c r="AZ109" s="97">
        <v>77.58</v>
      </c>
      <c r="BA109" s="68"/>
      <c r="BB109" s="68"/>
      <c r="BC109" s="68"/>
      <c r="BD109" s="68"/>
      <c r="BE109" s="15"/>
      <c r="BF109" s="5">
        <f t="shared" si="44"/>
        <v>15361</v>
      </c>
      <c r="BG109" s="41">
        <v>7340</v>
      </c>
      <c r="BH109" s="42"/>
      <c r="BI109" s="42"/>
      <c r="BJ109" s="42">
        <v>8021</v>
      </c>
      <c r="BK109" s="42"/>
      <c r="BL109" s="42"/>
      <c r="BM109" s="15"/>
    </row>
    <row r="110" spans="1:65" outlineLevel="5">
      <c r="A110" s="22">
        <f t="shared" si="46"/>
        <v>3</v>
      </c>
      <c r="B110" s="9">
        <f t="shared" si="45"/>
        <v>45377</v>
      </c>
      <c r="C110" s="51">
        <v>475844</v>
      </c>
      <c r="D110" s="64">
        <f t="shared" si="35"/>
        <v>37.299999999999997</v>
      </c>
      <c r="E110" s="12">
        <v>38</v>
      </c>
      <c r="F110" s="12">
        <v>37</v>
      </c>
      <c r="G110" s="12">
        <v>39</v>
      </c>
      <c r="H110" s="12">
        <v>37</v>
      </c>
      <c r="I110" s="12">
        <v>37</v>
      </c>
      <c r="J110" s="12">
        <v>36</v>
      </c>
      <c r="K110" s="12">
        <v>38</v>
      </c>
      <c r="L110" s="12">
        <v>36</v>
      </c>
      <c r="M110" s="74">
        <f t="shared" si="36"/>
        <v>7.1</v>
      </c>
      <c r="N110" s="83">
        <v>7.11</v>
      </c>
      <c r="O110" s="83">
        <v>7.08</v>
      </c>
      <c r="P110" s="83">
        <v>7.12</v>
      </c>
      <c r="Q110" s="83">
        <v>7.07</v>
      </c>
      <c r="R110" s="83">
        <v>7.13</v>
      </c>
      <c r="S110" s="83">
        <v>7.04</v>
      </c>
      <c r="T110" s="83"/>
      <c r="U110" s="83"/>
      <c r="V110" s="5" t="str">
        <f t="shared" si="37"/>
        <v/>
      </c>
      <c r="W110" s="41" t="s">
        <v>103</v>
      </c>
      <c r="X110" s="41" t="s">
        <v>103</v>
      </c>
      <c r="Y110" s="41" t="s">
        <v>103</v>
      </c>
      <c r="Z110" s="41" t="s">
        <v>103</v>
      </c>
      <c r="AA110" s="41" t="s">
        <v>103</v>
      </c>
      <c r="AB110" s="41" t="s">
        <v>103</v>
      </c>
      <c r="AC110" s="41"/>
      <c r="AD110" s="41"/>
      <c r="AE110" s="5" t="str">
        <f t="shared" si="38"/>
        <v/>
      </c>
      <c r="AF110" s="41" t="s">
        <v>103</v>
      </c>
      <c r="AG110" s="41" t="s">
        <v>103</v>
      </c>
      <c r="AH110" s="41" t="s">
        <v>103</v>
      </c>
      <c r="AI110" s="41" t="s">
        <v>103</v>
      </c>
      <c r="AJ110" s="41" t="s">
        <v>103</v>
      </c>
      <c r="AK110" s="41" t="s">
        <v>103</v>
      </c>
      <c r="AL110" s="41"/>
      <c r="AM110" s="41"/>
      <c r="AN110" s="41">
        <v>26.065359477124183</v>
      </c>
      <c r="AO110" s="41">
        <v>1530</v>
      </c>
      <c r="AP110" s="110"/>
      <c r="AQ110" s="111"/>
      <c r="AR110" s="126" t="str">
        <f t="shared" si="39"/>
        <v/>
      </c>
      <c r="AS110" s="126" t="str">
        <f t="shared" si="40"/>
        <v/>
      </c>
      <c r="AT110" s="127">
        <v>2000</v>
      </c>
      <c r="AU110" s="128"/>
      <c r="AV110" s="129"/>
      <c r="AW110" s="126" t="str">
        <f t="shared" si="41"/>
        <v/>
      </c>
      <c r="AX110" s="126" t="str">
        <f t="shared" si="42"/>
        <v/>
      </c>
      <c r="AY110" s="64" t="str">
        <f t="shared" si="43"/>
        <v/>
      </c>
      <c r="AZ110" s="97">
        <v>76.8</v>
      </c>
      <c r="BA110" s="68"/>
      <c r="BB110" s="68"/>
      <c r="BC110" s="68"/>
      <c r="BD110" s="68"/>
      <c r="BE110" s="15"/>
      <c r="BF110" s="5">
        <f t="shared" si="44"/>
        <v>20810</v>
      </c>
      <c r="BG110" s="41">
        <v>13100</v>
      </c>
      <c r="BH110" s="42"/>
      <c r="BI110" s="42"/>
      <c r="BJ110" s="42">
        <v>7710</v>
      </c>
      <c r="BK110" s="42"/>
      <c r="BL110" s="42"/>
      <c r="BM110" s="15"/>
    </row>
    <row r="111" spans="1:65" outlineLevel="5">
      <c r="A111" s="22">
        <f t="shared" si="46"/>
        <v>3</v>
      </c>
      <c r="B111" s="9">
        <f t="shared" si="45"/>
        <v>45378</v>
      </c>
      <c r="C111" s="51">
        <v>391070</v>
      </c>
      <c r="D111" s="64">
        <f t="shared" si="35"/>
        <v>37.5</v>
      </c>
      <c r="E111" s="12">
        <v>39</v>
      </c>
      <c r="F111" s="12">
        <v>37</v>
      </c>
      <c r="G111" s="12">
        <v>39</v>
      </c>
      <c r="H111" s="12">
        <v>37</v>
      </c>
      <c r="I111" s="12">
        <v>38</v>
      </c>
      <c r="J111" s="12">
        <v>36</v>
      </c>
      <c r="K111" s="12">
        <v>38</v>
      </c>
      <c r="L111" s="12">
        <v>36</v>
      </c>
      <c r="M111" s="74">
        <f t="shared" si="36"/>
        <v>7.1</v>
      </c>
      <c r="N111" s="83">
        <v>7.1</v>
      </c>
      <c r="O111" s="83">
        <v>7.08</v>
      </c>
      <c r="P111" s="83">
        <v>7.07</v>
      </c>
      <c r="Q111" s="83">
        <v>7.09</v>
      </c>
      <c r="R111" s="83">
        <v>7.08</v>
      </c>
      <c r="S111" s="83">
        <v>7.12</v>
      </c>
      <c r="T111" s="83"/>
      <c r="U111" s="83"/>
      <c r="V111" s="5">
        <f t="shared" si="37"/>
        <v>132.5</v>
      </c>
      <c r="W111" s="41">
        <v>217.1</v>
      </c>
      <c r="X111" s="41">
        <v>118.2</v>
      </c>
      <c r="Y111" s="41">
        <v>98.2</v>
      </c>
      <c r="Z111" s="41">
        <v>136</v>
      </c>
      <c r="AA111" s="41">
        <v>116.3</v>
      </c>
      <c r="AB111" s="41">
        <v>109.3</v>
      </c>
      <c r="AC111" s="41"/>
      <c r="AD111" s="41"/>
      <c r="AE111" s="5">
        <f t="shared" si="38"/>
        <v>5270</v>
      </c>
      <c r="AF111" s="41">
        <v>5120</v>
      </c>
      <c r="AG111" s="41">
        <v>4800</v>
      </c>
      <c r="AH111" s="41">
        <v>5610</v>
      </c>
      <c r="AI111" s="41">
        <v>5300</v>
      </c>
      <c r="AJ111" s="41">
        <v>5440</v>
      </c>
      <c r="AK111" s="41">
        <v>5350</v>
      </c>
      <c r="AL111" s="41"/>
      <c r="AM111" s="41"/>
      <c r="AN111" s="41">
        <v>23.458823529411763</v>
      </c>
      <c r="AO111" s="41">
        <v>1700</v>
      </c>
      <c r="AP111" s="110">
        <v>3.5</v>
      </c>
      <c r="AQ111" s="111">
        <v>2.6</v>
      </c>
      <c r="AR111" s="126">
        <f t="shared" si="39"/>
        <v>74.285714285714292</v>
      </c>
      <c r="AS111" s="126">
        <f t="shared" si="40"/>
        <v>25.714285714285708</v>
      </c>
      <c r="AT111" s="127">
        <v>2000</v>
      </c>
      <c r="AU111" s="128">
        <v>2.7</v>
      </c>
      <c r="AV111" s="129">
        <v>1.39</v>
      </c>
      <c r="AW111" s="126">
        <f t="shared" si="41"/>
        <v>51.481481481481474</v>
      </c>
      <c r="AX111" s="126">
        <f t="shared" si="42"/>
        <v>48.518518518518526</v>
      </c>
      <c r="AY111" s="64">
        <f t="shared" si="43"/>
        <v>63.270698766881992</v>
      </c>
      <c r="AZ111" s="97">
        <v>77.510000000000005</v>
      </c>
      <c r="BA111" s="68"/>
      <c r="BB111" s="68"/>
      <c r="BC111" s="68"/>
      <c r="BD111" s="68"/>
      <c r="BE111" s="15"/>
      <c r="BF111" s="5">
        <f t="shared" si="44"/>
        <v>20432</v>
      </c>
      <c r="BG111" s="41">
        <v>12500</v>
      </c>
      <c r="BH111" s="42"/>
      <c r="BI111" s="42"/>
      <c r="BJ111" s="42">
        <v>7932</v>
      </c>
      <c r="BK111" s="42"/>
      <c r="BL111" s="42"/>
      <c r="BM111" s="15"/>
    </row>
    <row r="112" spans="1:65" outlineLevel="5">
      <c r="A112" s="22">
        <f t="shared" si="46"/>
        <v>3</v>
      </c>
      <c r="B112" s="9">
        <f t="shared" si="45"/>
        <v>45379</v>
      </c>
      <c r="C112" s="51">
        <v>472237</v>
      </c>
      <c r="D112" s="64">
        <f t="shared" si="35"/>
        <v>37.5</v>
      </c>
      <c r="E112" s="12">
        <v>39</v>
      </c>
      <c r="F112" s="12">
        <v>37</v>
      </c>
      <c r="G112" s="12">
        <v>39</v>
      </c>
      <c r="H112" s="12">
        <v>37</v>
      </c>
      <c r="I112" s="12">
        <v>38</v>
      </c>
      <c r="J112" s="12">
        <v>36</v>
      </c>
      <c r="K112" s="12">
        <v>38</v>
      </c>
      <c r="L112" s="12">
        <v>36</v>
      </c>
      <c r="M112" s="74">
        <f t="shared" si="36"/>
        <v>7.1</v>
      </c>
      <c r="N112" s="83">
        <v>7.09</v>
      </c>
      <c r="O112" s="83">
        <v>7.08</v>
      </c>
      <c r="P112" s="83">
        <v>7.11</v>
      </c>
      <c r="Q112" s="83">
        <v>7.07</v>
      </c>
      <c r="R112" s="83">
        <v>7.08</v>
      </c>
      <c r="S112" s="83">
        <v>7.09</v>
      </c>
      <c r="T112" s="83"/>
      <c r="U112" s="83"/>
      <c r="V112" s="5" t="str">
        <f t="shared" si="37"/>
        <v/>
      </c>
      <c r="W112" s="41" t="s">
        <v>103</v>
      </c>
      <c r="X112" s="41" t="s">
        <v>103</v>
      </c>
      <c r="Y112" s="41" t="s">
        <v>103</v>
      </c>
      <c r="Z112" s="41" t="s">
        <v>103</v>
      </c>
      <c r="AA112" s="41" t="s">
        <v>103</v>
      </c>
      <c r="AB112" s="41" t="s">
        <v>103</v>
      </c>
      <c r="AC112" s="41"/>
      <c r="AD112" s="41"/>
      <c r="AE112" s="5" t="str">
        <f t="shared" si="38"/>
        <v/>
      </c>
      <c r="AF112" s="41" t="s">
        <v>103</v>
      </c>
      <c r="AG112" s="41" t="s">
        <v>103</v>
      </c>
      <c r="AH112" s="41" t="s">
        <v>103</v>
      </c>
      <c r="AI112" s="41" t="s">
        <v>103</v>
      </c>
      <c r="AJ112" s="41" t="s">
        <v>103</v>
      </c>
      <c r="AK112" s="41" t="s">
        <v>103</v>
      </c>
      <c r="AL112" s="41"/>
      <c r="AM112" s="41"/>
      <c r="AN112" s="41">
        <v>24.617283950617285</v>
      </c>
      <c r="AO112" s="41">
        <v>1620</v>
      </c>
      <c r="AP112" s="110"/>
      <c r="AQ112" s="111"/>
      <c r="AR112" s="126" t="str">
        <f t="shared" si="39"/>
        <v/>
      </c>
      <c r="AS112" s="126" t="str">
        <f t="shared" si="40"/>
        <v/>
      </c>
      <c r="AT112" s="127">
        <v>1960</v>
      </c>
      <c r="AU112" s="128"/>
      <c r="AV112" s="129"/>
      <c r="AW112" s="126" t="str">
        <f t="shared" si="41"/>
        <v/>
      </c>
      <c r="AX112" s="126" t="str">
        <f t="shared" si="42"/>
        <v/>
      </c>
      <c r="AY112" s="64" t="str">
        <f t="shared" si="43"/>
        <v/>
      </c>
      <c r="AZ112" s="97">
        <v>77.86</v>
      </c>
      <c r="BA112" s="68"/>
      <c r="BB112" s="68"/>
      <c r="BC112" s="68"/>
      <c r="BD112" s="68"/>
      <c r="BE112" s="15"/>
      <c r="BF112" s="5">
        <f t="shared" si="44"/>
        <v>20405</v>
      </c>
      <c r="BG112" s="41">
        <v>12430</v>
      </c>
      <c r="BH112" s="42"/>
      <c r="BI112" s="42"/>
      <c r="BJ112" s="42">
        <v>7975</v>
      </c>
      <c r="BK112" s="42"/>
      <c r="BL112" s="42"/>
      <c r="BM112" s="15"/>
    </row>
    <row r="113" spans="1:65" outlineLevel="5">
      <c r="A113" s="22">
        <f t="shared" si="46"/>
        <v>3</v>
      </c>
      <c r="B113" s="9">
        <f t="shared" si="45"/>
        <v>45380</v>
      </c>
      <c r="C113" s="51">
        <v>564085</v>
      </c>
      <c r="D113" s="64">
        <f t="shared" si="35"/>
        <v>37.799999999999997</v>
      </c>
      <c r="E113" s="12">
        <v>38</v>
      </c>
      <c r="F113" s="12">
        <v>37</v>
      </c>
      <c r="G113" s="12">
        <v>40</v>
      </c>
      <c r="H113" s="12">
        <v>38</v>
      </c>
      <c r="I113" s="12">
        <v>37</v>
      </c>
      <c r="J113" s="12">
        <v>36</v>
      </c>
      <c r="K113" s="12">
        <v>39</v>
      </c>
      <c r="L113" s="12">
        <v>37</v>
      </c>
      <c r="M113" s="74">
        <f t="shared" si="36"/>
        <v>7.1</v>
      </c>
      <c r="N113" s="83">
        <v>7.11</v>
      </c>
      <c r="O113" s="83">
        <v>7.09</v>
      </c>
      <c r="P113" s="83">
        <v>7.08</v>
      </c>
      <c r="Q113" s="83">
        <v>7.07</v>
      </c>
      <c r="R113" s="83">
        <v>7.09</v>
      </c>
      <c r="S113" s="83">
        <v>6.99</v>
      </c>
      <c r="T113" s="83"/>
      <c r="U113" s="83"/>
      <c r="V113" s="5" t="str">
        <f t="shared" si="37"/>
        <v/>
      </c>
      <c r="W113" s="41" t="s">
        <v>103</v>
      </c>
      <c r="X113" s="41" t="s">
        <v>103</v>
      </c>
      <c r="Y113" s="41" t="s">
        <v>103</v>
      </c>
      <c r="Z113" s="41" t="s">
        <v>103</v>
      </c>
      <c r="AA113" s="41" t="s">
        <v>103</v>
      </c>
      <c r="AB113" s="41" t="s">
        <v>103</v>
      </c>
      <c r="AC113" s="41"/>
      <c r="AD113" s="41"/>
      <c r="AE113" s="5" t="str">
        <f t="shared" si="38"/>
        <v/>
      </c>
      <c r="AF113" s="41" t="s">
        <v>103</v>
      </c>
      <c r="AG113" s="41" t="s">
        <v>103</v>
      </c>
      <c r="AH113" s="41" t="s">
        <v>103</v>
      </c>
      <c r="AI113" s="41" t="s">
        <v>103</v>
      </c>
      <c r="AJ113" s="41" t="s">
        <v>103</v>
      </c>
      <c r="AK113" s="41" t="s">
        <v>103</v>
      </c>
      <c r="AL113" s="41"/>
      <c r="AM113" s="41"/>
      <c r="AN113" s="41">
        <v>25.240506329113924</v>
      </c>
      <c r="AO113" s="41">
        <v>1580</v>
      </c>
      <c r="AP113" s="110"/>
      <c r="AQ113" s="111"/>
      <c r="AR113" s="126" t="str">
        <f t="shared" si="39"/>
        <v/>
      </c>
      <c r="AS113" s="126" t="str">
        <f t="shared" si="40"/>
        <v/>
      </c>
      <c r="AT113" s="127">
        <v>1960</v>
      </c>
      <c r="AU113" s="128"/>
      <c r="AV113" s="129"/>
      <c r="AW113" s="126" t="str">
        <f t="shared" si="41"/>
        <v/>
      </c>
      <c r="AX113" s="126" t="str">
        <f t="shared" si="42"/>
        <v/>
      </c>
      <c r="AY113" s="64" t="str">
        <f t="shared" si="43"/>
        <v/>
      </c>
      <c r="AZ113" s="97">
        <v>77.2</v>
      </c>
      <c r="BA113" s="68"/>
      <c r="BB113" s="68"/>
      <c r="BC113" s="68"/>
      <c r="BD113" s="68"/>
      <c r="BE113" s="15"/>
      <c r="BF113" s="5">
        <f t="shared" si="44"/>
        <v>20474</v>
      </c>
      <c r="BG113" s="41">
        <v>12420</v>
      </c>
      <c r="BH113" s="42"/>
      <c r="BI113" s="42"/>
      <c r="BJ113" s="42">
        <v>8054</v>
      </c>
      <c r="BK113" s="42"/>
      <c r="BL113" s="42"/>
      <c r="BM113" s="15"/>
    </row>
    <row r="114" spans="1:65" outlineLevel="5">
      <c r="A114" s="22">
        <f t="shared" si="46"/>
        <v>3</v>
      </c>
      <c r="B114" s="9">
        <f t="shared" si="45"/>
        <v>45381</v>
      </c>
      <c r="C114" s="51">
        <v>493515</v>
      </c>
      <c r="D114" s="64">
        <f t="shared" si="35"/>
        <v>37</v>
      </c>
      <c r="E114" s="12">
        <v>37</v>
      </c>
      <c r="F114" s="12">
        <v>37</v>
      </c>
      <c r="G114" s="12">
        <v>39</v>
      </c>
      <c r="H114" s="12">
        <v>37</v>
      </c>
      <c r="I114" s="12">
        <v>36</v>
      </c>
      <c r="J114" s="12">
        <v>36</v>
      </c>
      <c r="K114" s="12">
        <v>38</v>
      </c>
      <c r="L114" s="12">
        <v>36</v>
      </c>
      <c r="M114" s="74">
        <f t="shared" si="36"/>
        <v>7.1</v>
      </c>
      <c r="N114" s="83">
        <v>7.08</v>
      </c>
      <c r="O114" s="83">
        <v>7.07</v>
      </c>
      <c r="P114" s="83">
        <v>7.12</v>
      </c>
      <c r="Q114" s="83">
        <v>7.09</v>
      </c>
      <c r="R114" s="83">
        <v>7.12</v>
      </c>
      <c r="S114" s="83">
        <v>6.99</v>
      </c>
      <c r="T114" s="83"/>
      <c r="U114" s="83"/>
      <c r="V114" s="5" t="str">
        <f t="shared" si="37"/>
        <v/>
      </c>
      <c r="W114" s="41" t="s">
        <v>103</v>
      </c>
      <c r="X114" s="41" t="s">
        <v>103</v>
      </c>
      <c r="Y114" s="41" t="s">
        <v>103</v>
      </c>
      <c r="Z114" s="41" t="s">
        <v>103</v>
      </c>
      <c r="AA114" s="41" t="s">
        <v>103</v>
      </c>
      <c r="AB114" s="41" t="s">
        <v>103</v>
      </c>
      <c r="AC114" s="41"/>
      <c r="AD114" s="41"/>
      <c r="AE114" s="5" t="str">
        <f t="shared" si="38"/>
        <v/>
      </c>
      <c r="AF114" s="41" t="s">
        <v>103</v>
      </c>
      <c r="AG114" s="41" t="s">
        <v>103</v>
      </c>
      <c r="AH114" s="41" t="s">
        <v>103</v>
      </c>
      <c r="AI114" s="41" t="s">
        <v>103</v>
      </c>
      <c r="AJ114" s="41" t="s">
        <v>103</v>
      </c>
      <c r="AK114" s="41" t="s">
        <v>103</v>
      </c>
      <c r="AL114" s="41"/>
      <c r="AM114" s="41"/>
      <c r="AN114" s="41">
        <v>25.401273885350317</v>
      </c>
      <c r="AO114" s="41">
        <v>1570</v>
      </c>
      <c r="AP114" s="110"/>
      <c r="AQ114" s="111"/>
      <c r="AR114" s="126" t="str">
        <f t="shared" si="39"/>
        <v/>
      </c>
      <c r="AS114" s="126" t="str">
        <f t="shared" si="40"/>
        <v/>
      </c>
      <c r="AT114" s="127">
        <v>1910</v>
      </c>
      <c r="AU114" s="128"/>
      <c r="AV114" s="129"/>
      <c r="AW114" s="126" t="str">
        <f t="shared" si="41"/>
        <v/>
      </c>
      <c r="AX114" s="126" t="str">
        <f t="shared" si="42"/>
        <v/>
      </c>
      <c r="AY114" s="64" t="str">
        <f t="shared" si="43"/>
        <v/>
      </c>
      <c r="AZ114" s="97">
        <v>74.069999999999993</v>
      </c>
      <c r="BA114" s="68"/>
      <c r="BB114" s="68"/>
      <c r="BC114" s="68"/>
      <c r="BD114" s="68"/>
      <c r="BE114" s="15"/>
      <c r="BF114" s="5">
        <f t="shared" si="44"/>
        <v>13963</v>
      </c>
      <c r="BG114" s="41">
        <v>5790</v>
      </c>
      <c r="BH114" s="42"/>
      <c r="BI114" s="42"/>
      <c r="BJ114" s="42">
        <v>8173</v>
      </c>
      <c r="BK114" s="42"/>
      <c r="BL114" s="42"/>
      <c r="BM114" s="15"/>
    </row>
    <row r="115" spans="1:65" ht="17.25" outlineLevel="5" thickBot="1">
      <c r="A115" s="31">
        <f t="shared" si="46"/>
        <v>3</v>
      </c>
      <c r="B115" s="32">
        <f t="shared" si="45"/>
        <v>45382</v>
      </c>
      <c r="C115" s="51">
        <v>425092</v>
      </c>
      <c r="D115" s="64">
        <f t="shared" si="35"/>
        <v>36.5</v>
      </c>
      <c r="E115" s="12">
        <v>37</v>
      </c>
      <c r="F115" s="12">
        <v>36</v>
      </c>
      <c r="G115" s="12">
        <v>38</v>
      </c>
      <c r="H115" s="12">
        <v>37</v>
      </c>
      <c r="I115" s="12">
        <v>36</v>
      </c>
      <c r="J115" s="12">
        <v>35</v>
      </c>
      <c r="K115" s="12">
        <v>37</v>
      </c>
      <c r="L115" s="12">
        <v>36</v>
      </c>
      <c r="M115" s="74">
        <f t="shared" si="36"/>
        <v>7.2</v>
      </c>
      <c r="N115" s="83">
        <v>7.11</v>
      </c>
      <c r="O115" s="83">
        <v>7.9</v>
      </c>
      <c r="P115" s="83">
        <v>7.09</v>
      </c>
      <c r="Q115" s="83">
        <v>7.08</v>
      </c>
      <c r="R115" s="83">
        <v>7.11</v>
      </c>
      <c r="S115" s="83">
        <v>7.05</v>
      </c>
      <c r="T115" s="83"/>
      <c r="U115" s="83"/>
      <c r="V115" s="5" t="str">
        <f t="shared" si="37"/>
        <v/>
      </c>
      <c r="W115" s="41" t="s">
        <v>103</v>
      </c>
      <c r="X115" s="41" t="s">
        <v>103</v>
      </c>
      <c r="Y115" s="41" t="s">
        <v>103</v>
      </c>
      <c r="Z115" s="41" t="s">
        <v>103</v>
      </c>
      <c r="AA115" s="41" t="s">
        <v>103</v>
      </c>
      <c r="AB115" s="41" t="s">
        <v>103</v>
      </c>
      <c r="AC115" s="41"/>
      <c r="AD115" s="41"/>
      <c r="AE115" s="5" t="str">
        <f t="shared" si="38"/>
        <v/>
      </c>
      <c r="AF115" s="41" t="s">
        <v>103</v>
      </c>
      <c r="AG115" s="41" t="s">
        <v>103</v>
      </c>
      <c r="AH115" s="41" t="s">
        <v>103</v>
      </c>
      <c r="AI115" s="41" t="s">
        <v>103</v>
      </c>
      <c r="AJ115" s="41" t="s">
        <v>103</v>
      </c>
      <c r="AK115" s="41" t="s">
        <v>103</v>
      </c>
      <c r="AL115" s="41"/>
      <c r="AM115" s="41"/>
      <c r="AN115" s="41">
        <v>24.925000000000001</v>
      </c>
      <c r="AO115" s="41">
        <v>1600</v>
      </c>
      <c r="AP115" s="110"/>
      <c r="AQ115" s="111"/>
      <c r="AR115" s="126" t="str">
        <f t="shared" si="39"/>
        <v/>
      </c>
      <c r="AS115" s="126" t="str">
        <f t="shared" si="40"/>
        <v/>
      </c>
      <c r="AT115" s="127">
        <v>1930</v>
      </c>
      <c r="AU115" s="128"/>
      <c r="AV115" s="129"/>
      <c r="AW115" s="126" t="str">
        <f t="shared" si="41"/>
        <v/>
      </c>
      <c r="AX115" s="126" t="str">
        <f t="shared" si="42"/>
        <v/>
      </c>
      <c r="AY115" s="64" t="str">
        <f t="shared" si="43"/>
        <v/>
      </c>
      <c r="AZ115" s="97">
        <v>75.680000000000007</v>
      </c>
      <c r="BA115" s="68"/>
      <c r="BB115" s="68"/>
      <c r="BC115" s="68"/>
      <c r="BD115" s="68"/>
      <c r="BE115" s="15"/>
      <c r="BF115" s="5">
        <f t="shared" si="44"/>
        <v>13910</v>
      </c>
      <c r="BG115" s="41">
        <v>5790</v>
      </c>
      <c r="BH115" s="42"/>
      <c r="BI115" s="42"/>
      <c r="BJ115" s="42">
        <v>8120</v>
      </c>
      <c r="BK115" s="42"/>
      <c r="BL115" s="42"/>
      <c r="BM115" s="15"/>
    </row>
    <row r="116" spans="1:65" outlineLevel="4">
      <c r="A116" s="157" t="s">
        <v>37</v>
      </c>
      <c r="B116" s="158"/>
      <c r="C116" s="50">
        <f t="shared" ref="C116:BM116" si="47">SUBTOTAL(4,C85:C115)</f>
        <v>564085</v>
      </c>
      <c r="D116" s="60">
        <f t="shared" si="47"/>
        <v>37.799999999999997</v>
      </c>
      <c r="E116" s="28">
        <f t="shared" si="47"/>
        <v>39</v>
      </c>
      <c r="F116" s="28">
        <f t="shared" si="47"/>
        <v>37</v>
      </c>
      <c r="G116" s="28">
        <f t="shared" si="47"/>
        <v>40</v>
      </c>
      <c r="H116" s="28">
        <f t="shared" si="47"/>
        <v>38</v>
      </c>
      <c r="I116" s="28">
        <f t="shared" si="47"/>
        <v>38</v>
      </c>
      <c r="J116" s="28">
        <f t="shared" si="47"/>
        <v>36</v>
      </c>
      <c r="K116" s="28">
        <f t="shared" si="47"/>
        <v>39</v>
      </c>
      <c r="L116" s="28">
        <f t="shared" si="47"/>
        <v>37</v>
      </c>
      <c r="M116" s="71">
        <f t="shared" si="47"/>
        <v>7.2</v>
      </c>
      <c r="N116" s="82">
        <f t="shared" si="47"/>
        <v>7.13</v>
      </c>
      <c r="O116" s="82">
        <f t="shared" si="47"/>
        <v>7.9</v>
      </c>
      <c r="P116" s="82">
        <f t="shared" si="47"/>
        <v>7.18</v>
      </c>
      <c r="Q116" s="82">
        <f t="shared" si="47"/>
        <v>7.13</v>
      </c>
      <c r="R116" s="82">
        <f t="shared" si="47"/>
        <v>7.16</v>
      </c>
      <c r="S116" s="82">
        <f t="shared" si="47"/>
        <v>7.15</v>
      </c>
      <c r="T116" s="82">
        <f t="shared" si="47"/>
        <v>0</v>
      </c>
      <c r="U116" s="82">
        <f t="shared" si="47"/>
        <v>0</v>
      </c>
      <c r="V116" s="29">
        <f t="shared" si="47"/>
        <v>262.39999999999998</v>
      </c>
      <c r="W116" s="39">
        <f t="shared" si="47"/>
        <v>232.5</v>
      </c>
      <c r="X116" s="39">
        <f t="shared" si="47"/>
        <v>327.10000000000002</v>
      </c>
      <c r="Y116" s="39">
        <f t="shared" si="47"/>
        <v>310</v>
      </c>
      <c r="Z116" s="39">
        <f t="shared" si="47"/>
        <v>269.5</v>
      </c>
      <c r="AA116" s="39">
        <f t="shared" si="47"/>
        <v>384.8</v>
      </c>
      <c r="AB116" s="39">
        <f t="shared" si="47"/>
        <v>152.30000000000001</v>
      </c>
      <c r="AC116" s="39">
        <f t="shared" si="47"/>
        <v>0</v>
      </c>
      <c r="AD116" s="39">
        <f t="shared" si="47"/>
        <v>0</v>
      </c>
      <c r="AE116" s="29">
        <f t="shared" si="47"/>
        <v>5270</v>
      </c>
      <c r="AF116" s="39">
        <f t="shared" si="47"/>
        <v>5120</v>
      </c>
      <c r="AG116" s="39">
        <f t="shared" si="47"/>
        <v>4800</v>
      </c>
      <c r="AH116" s="39">
        <f t="shared" si="47"/>
        <v>5610</v>
      </c>
      <c r="AI116" s="39">
        <f t="shared" si="47"/>
        <v>5300</v>
      </c>
      <c r="AJ116" s="39">
        <f t="shared" si="47"/>
        <v>5440</v>
      </c>
      <c r="AK116" s="39">
        <f t="shared" si="47"/>
        <v>5350</v>
      </c>
      <c r="AL116" s="39">
        <f t="shared" si="47"/>
        <v>0</v>
      </c>
      <c r="AM116" s="39">
        <f t="shared" si="47"/>
        <v>0</v>
      </c>
      <c r="AN116" s="39">
        <f t="shared" si="47"/>
        <v>39.485148514851488</v>
      </c>
      <c r="AO116" s="39">
        <f t="shared" si="47"/>
        <v>1700</v>
      </c>
      <c r="AP116" s="104">
        <f t="shared" si="47"/>
        <v>4.34</v>
      </c>
      <c r="AQ116" s="105">
        <f t="shared" si="47"/>
        <v>3.3</v>
      </c>
      <c r="AR116" s="106">
        <f t="shared" si="47"/>
        <v>77.283372365339588</v>
      </c>
      <c r="AS116" s="106">
        <f t="shared" si="47"/>
        <v>37.5</v>
      </c>
      <c r="AT116" s="107">
        <f t="shared" si="47"/>
        <v>2000</v>
      </c>
      <c r="AU116" s="108">
        <f t="shared" si="47"/>
        <v>3.18</v>
      </c>
      <c r="AV116" s="109">
        <f t="shared" si="47"/>
        <v>1.76</v>
      </c>
      <c r="AW116" s="106">
        <f t="shared" si="47"/>
        <v>57.377049180327866</v>
      </c>
      <c r="AX116" s="106">
        <f t="shared" si="47"/>
        <v>48.518518518518526</v>
      </c>
      <c r="AY116" s="60">
        <f t="shared" si="47"/>
        <v>63.270698766881992</v>
      </c>
      <c r="AZ116" s="96">
        <f t="shared" si="47"/>
        <v>78.91</v>
      </c>
      <c r="BA116" s="67">
        <f t="shared" si="47"/>
        <v>65.099999999999994</v>
      </c>
      <c r="BB116" s="67">
        <f t="shared" si="47"/>
        <v>33.549999999999997</v>
      </c>
      <c r="BC116" s="67">
        <f t="shared" si="47"/>
        <v>1.0000000000000001E-5</v>
      </c>
      <c r="BD116" s="67">
        <f t="shared" si="47"/>
        <v>0</v>
      </c>
      <c r="BE116" s="27">
        <f t="shared" si="47"/>
        <v>0</v>
      </c>
      <c r="BF116" s="29">
        <f t="shared" si="47"/>
        <v>21452</v>
      </c>
      <c r="BG116" s="39">
        <f t="shared" si="47"/>
        <v>13100</v>
      </c>
      <c r="BH116" s="40">
        <f t="shared" si="47"/>
        <v>0</v>
      </c>
      <c r="BI116" s="40">
        <f t="shared" si="47"/>
        <v>0</v>
      </c>
      <c r="BJ116" s="40">
        <f t="shared" si="47"/>
        <v>11178</v>
      </c>
      <c r="BK116" s="40">
        <f t="shared" si="47"/>
        <v>0</v>
      </c>
      <c r="BL116" s="40">
        <f t="shared" si="47"/>
        <v>0</v>
      </c>
      <c r="BM116" s="27">
        <f t="shared" si="47"/>
        <v>0</v>
      </c>
    </row>
    <row r="117" spans="1:65" outlineLevel="3">
      <c r="A117" s="187" t="s">
        <v>26</v>
      </c>
      <c r="B117" s="188"/>
      <c r="C117" s="51">
        <f t="shared" ref="C117:BM117" si="48">SUBTOTAL(5,C85:C115)</f>
        <v>337119</v>
      </c>
      <c r="D117" s="61">
        <f t="shared" si="48"/>
        <v>33.5</v>
      </c>
      <c r="E117" s="12">
        <f t="shared" si="48"/>
        <v>36</v>
      </c>
      <c r="F117" s="12">
        <f t="shared" si="48"/>
        <v>33</v>
      </c>
      <c r="G117" s="12">
        <f t="shared" si="48"/>
        <v>34</v>
      </c>
      <c r="H117" s="12">
        <f t="shared" si="48"/>
        <v>33</v>
      </c>
      <c r="I117" s="12">
        <f t="shared" si="48"/>
        <v>35</v>
      </c>
      <c r="J117" s="12">
        <f t="shared" si="48"/>
        <v>32</v>
      </c>
      <c r="K117" s="12">
        <f t="shared" si="48"/>
        <v>33</v>
      </c>
      <c r="L117" s="12">
        <f t="shared" si="48"/>
        <v>32</v>
      </c>
      <c r="M117" s="72">
        <f t="shared" si="48"/>
        <v>7.1</v>
      </c>
      <c r="N117" s="83">
        <f t="shared" si="48"/>
        <v>7.07</v>
      </c>
      <c r="O117" s="83">
        <f t="shared" si="48"/>
        <v>7.07</v>
      </c>
      <c r="P117" s="83">
        <f t="shared" si="48"/>
        <v>7.03</v>
      </c>
      <c r="Q117" s="83">
        <f t="shared" si="48"/>
        <v>7.01</v>
      </c>
      <c r="R117" s="83">
        <f t="shared" si="48"/>
        <v>7.01</v>
      </c>
      <c r="S117" s="83">
        <f t="shared" si="48"/>
        <v>6.98</v>
      </c>
      <c r="T117" s="83">
        <f t="shared" si="48"/>
        <v>0</v>
      </c>
      <c r="U117" s="83">
        <f t="shared" si="48"/>
        <v>0</v>
      </c>
      <c r="V117" s="6">
        <f t="shared" si="48"/>
        <v>132.5</v>
      </c>
      <c r="W117" s="41">
        <f t="shared" si="48"/>
        <v>121.4</v>
      </c>
      <c r="X117" s="41">
        <f t="shared" si="48"/>
        <v>118.2</v>
      </c>
      <c r="Y117" s="41">
        <f t="shared" si="48"/>
        <v>98.2</v>
      </c>
      <c r="Z117" s="41">
        <f t="shared" si="48"/>
        <v>136</v>
      </c>
      <c r="AA117" s="41">
        <f t="shared" si="48"/>
        <v>116.3</v>
      </c>
      <c r="AB117" s="41">
        <f t="shared" si="48"/>
        <v>99.5</v>
      </c>
      <c r="AC117" s="41">
        <f t="shared" si="48"/>
        <v>0</v>
      </c>
      <c r="AD117" s="41">
        <f t="shared" si="48"/>
        <v>0</v>
      </c>
      <c r="AE117" s="6">
        <f t="shared" si="48"/>
        <v>2798.3</v>
      </c>
      <c r="AF117" s="41">
        <f t="shared" si="48"/>
        <v>2560</v>
      </c>
      <c r="AG117" s="41">
        <f t="shared" si="48"/>
        <v>2940</v>
      </c>
      <c r="AH117" s="41">
        <f t="shared" si="48"/>
        <v>3130</v>
      </c>
      <c r="AI117" s="41">
        <f t="shared" si="48"/>
        <v>2450</v>
      </c>
      <c r="AJ117" s="41">
        <f t="shared" si="48"/>
        <v>2660</v>
      </c>
      <c r="AK117" s="41">
        <f t="shared" si="48"/>
        <v>2890</v>
      </c>
      <c r="AL117" s="41">
        <f t="shared" si="48"/>
        <v>0</v>
      </c>
      <c r="AM117" s="41">
        <f t="shared" si="48"/>
        <v>0</v>
      </c>
      <c r="AN117" s="41">
        <f t="shared" si="48"/>
        <v>23.458823529411763</v>
      </c>
      <c r="AO117" s="41">
        <f t="shared" si="48"/>
        <v>1010</v>
      </c>
      <c r="AP117" s="110">
        <f t="shared" si="48"/>
        <v>3.5</v>
      </c>
      <c r="AQ117" s="111">
        <f t="shared" si="48"/>
        <v>2.2000000000000002</v>
      </c>
      <c r="AR117" s="112">
        <f t="shared" si="48"/>
        <v>62.5</v>
      </c>
      <c r="AS117" s="112">
        <f t="shared" si="48"/>
        <v>22.716627634660412</v>
      </c>
      <c r="AT117" s="113">
        <f t="shared" si="48"/>
        <v>1070</v>
      </c>
      <c r="AU117" s="114">
        <f t="shared" si="48"/>
        <v>1.22</v>
      </c>
      <c r="AV117" s="115">
        <f t="shared" si="48"/>
        <v>0.7</v>
      </c>
      <c r="AW117" s="112">
        <f t="shared" si="48"/>
        <v>51.481481481481474</v>
      </c>
      <c r="AX117" s="112">
        <f t="shared" si="48"/>
        <v>42.622950819672134</v>
      </c>
      <c r="AY117" s="61">
        <f t="shared" si="48"/>
        <v>25.633802816901397</v>
      </c>
      <c r="AZ117" s="97">
        <f t="shared" si="48"/>
        <v>74.069999999999993</v>
      </c>
      <c r="BA117" s="68">
        <f t="shared" si="48"/>
        <v>65.099999999999994</v>
      </c>
      <c r="BB117" s="68">
        <f t="shared" si="48"/>
        <v>33.549999999999997</v>
      </c>
      <c r="BC117" s="68">
        <f t="shared" si="48"/>
        <v>1.0000000000000001E-5</v>
      </c>
      <c r="BD117" s="68">
        <f t="shared" si="48"/>
        <v>0</v>
      </c>
      <c r="BE117" s="15">
        <f t="shared" si="48"/>
        <v>0</v>
      </c>
      <c r="BF117" s="6">
        <f t="shared" si="48"/>
        <v>13910</v>
      </c>
      <c r="BG117" s="41">
        <f t="shared" si="48"/>
        <v>5790</v>
      </c>
      <c r="BH117" s="42">
        <f t="shared" si="48"/>
        <v>0</v>
      </c>
      <c r="BI117" s="42">
        <f t="shared" si="48"/>
        <v>0</v>
      </c>
      <c r="BJ117" s="42">
        <f t="shared" si="48"/>
        <v>7618</v>
      </c>
      <c r="BK117" s="42">
        <f t="shared" si="48"/>
        <v>0</v>
      </c>
      <c r="BL117" s="42">
        <f t="shared" si="48"/>
        <v>0</v>
      </c>
      <c r="BM117" s="15">
        <f t="shared" si="48"/>
        <v>0</v>
      </c>
    </row>
    <row r="118" spans="1:65" outlineLevel="2">
      <c r="A118" s="187" t="s">
        <v>15</v>
      </c>
      <c r="B118" s="188"/>
      <c r="C118" s="51">
        <f>IFERROR(SUBTOTAL(1,C85:C115),"")</f>
        <v>387981.6451612903</v>
      </c>
      <c r="D118" s="61">
        <f t="shared" ref="D118:BM118" si="49">IFERROR(SUBTOTAL(1,D85:D115),"")</f>
        <v>36.083870967741923</v>
      </c>
      <c r="E118" s="12">
        <f t="shared" si="49"/>
        <v>37.806451612903224</v>
      </c>
      <c r="F118" s="12">
        <f t="shared" si="49"/>
        <v>35.645161290322584</v>
      </c>
      <c r="G118" s="12">
        <f t="shared" si="49"/>
        <v>37.354838709677416</v>
      </c>
      <c r="H118" s="12">
        <f t="shared" si="49"/>
        <v>35.387096774193552</v>
      </c>
      <c r="I118" s="12">
        <f t="shared" si="49"/>
        <v>36.806451612903224</v>
      </c>
      <c r="J118" s="12">
        <f t="shared" si="49"/>
        <v>34.645161290322584</v>
      </c>
      <c r="K118" s="12">
        <f t="shared" si="49"/>
        <v>36.41935483870968</v>
      </c>
      <c r="L118" s="12">
        <f t="shared" si="49"/>
        <v>34.387096774193552</v>
      </c>
      <c r="M118" s="72">
        <f t="shared" si="49"/>
        <v>7.1032258064516087</v>
      </c>
      <c r="N118" s="83">
        <f t="shared" si="49"/>
        <v>7.1012903225806498</v>
      </c>
      <c r="O118" s="83">
        <f t="shared" si="49"/>
        <v>7.1219677419354861</v>
      </c>
      <c r="P118" s="83">
        <f t="shared" si="49"/>
        <v>7.0909677419354864</v>
      </c>
      <c r="Q118" s="83">
        <f t="shared" si="49"/>
        <v>7.088064516129033</v>
      </c>
      <c r="R118" s="83">
        <f t="shared" si="49"/>
        <v>7.0993548387096803</v>
      </c>
      <c r="S118" s="83">
        <f t="shared" si="49"/>
        <v>7.0690322580645164</v>
      </c>
      <c r="T118" s="83" t="str">
        <f t="shared" si="49"/>
        <v/>
      </c>
      <c r="U118" s="83" t="str">
        <f t="shared" si="49"/>
        <v/>
      </c>
      <c r="V118" s="6">
        <f t="shared" si="49"/>
        <v>201.72499999999999</v>
      </c>
      <c r="W118" s="41">
        <f t="shared" si="49"/>
        <v>195.05</v>
      </c>
      <c r="X118" s="41">
        <f t="shared" si="49"/>
        <v>253.65000000000003</v>
      </c>
      <c r="Y118" s="41">
        <f t="shared" si="49"/>
        <v>238.45</v>
      </c>
      <c r="Z118" s="41">
        <f t="shared" si="49"/>
        <v>188.57499999999999</v>
      </c>
      <c r="AA118" s="41">
        <f t="shared" si="49"/>
        <v>217.02499999999998</v>
      </c>
      <c r="AB118" s="41">
        <f t="shared" si="49"/>
        <v>117.60000000000001</v>
      </c>
      <c r="AC118" s="41" t="str">
        <f t="shared" si="49"/>
        <v/>
      </c>
      <c r="AD118" s="41" t="str">
        <f t="shared" si="49"/>
        <v/>
      </c>
      <c r="AE118" s="6">
        <f t="shared" si="49"/>
        <v>3641.65</v>
      </c>
      <c r="AF118" s="41">
        <f t="shared" si="49"/>
        <v>3480</v>
      </c>
      <c r="AG118" s="41">
        <f t="shared" si="49"/>
        <v>3530</v>
      </c>
      <c r="AH118" s="41">
        <f t="shared" si="49"/>
        <v>3835</v>
      </c>
      <c r="AI118" s="41">
        <f t="shared" si="49"/>
        <v>3465</v>
      </c>
      <c r="AJ118" s="41">
        <f t="shared" si="49"/>
        <v>3705</v>
      </c>
      <c r="AK118" s="41">
        <f t="shared" si="49"/>
        <v>3835</v>
      </c>
      <c r="AL118" s="41" t="str">
        <f t="shared" si="49"/>
        <v/>
      </c>
      <c r="AM118" s="41" t="str">
        <f t="shared" si="49"/>
        <v/>
      </c>
      <c r="AN118" s="41">
        <f t="shared" si="49"/>
        <v>28.564563612292304</v>
      </c>
      <c r="AO118" s="41">
        <f t="shared" si="49"/>
        <v>1419.6774193548388</v>
      </c>
      <c r="AP118" s="110">
        <f t="shared" si="49"/>
        <v>3.9074999999999998</v>
      </c>
      <c r="AQ118" s="111">
        <f t="shared" si="49"/>
        <v>2.85</v>
      </c>
      <c r="AR118" s="112">
        <f t="shared" si="49"/>
        <v>72.526488252625214</v>
      </c>
      <c r="AS118" s="112">
        <f t="shared" si="49"/>
        <v>27.473511747374779</v>
      </c>
      <c r="AT118" s="113">
        <f t="shared" si="49"/>
        <v>1739.6774193548388</v>
      </c>
      <c r="AU118" s="114">
        <f t="shared" si="49"/>
        <v>2.2999999999999998</v>
      </c>
      <c r="AV118" s="115">
        <f t="shared" si="49"/>
        <v>1.2625</v>
      </c>
      <c r="AW118" s="112">
        <f t="shared" si="49"/>
        <v>55.336824938588002</v>
      </c>
      <c r="AX118" s="112">
        <f t="shared" si="49"/>
        <v>44.663175061411998</v>
      </c>
      <c r="AY118" s="61">
        <f t="shared" si="49"/>
        <v>51.822084991905456</v>
      </c>
      <c r="AZ118" s="97">
        <f t="shared" si="49"/>
        <v>77.381290322580654</v>
      </c>
      <c r="BA118" s="68">
        <f t="shared" si="49"/>
        <v>65.099999999999994</v>
      </c>
      <c r="BB118" s="68">
        <f t="shared" si="49"/>
        <v>33.549999999999997</v>
      </c>
      <c r="BC118" s="68">
        <f t="shared" si="49"/>
        <v>1.0000000000000001E-5</v>
      </c>
      <c r="BD118" s="68" t="str">
        <f t="shared" si="49"/>
        <v/>
      </c>
      <c r="BE118" s="15" t="str">
        <f>IFERROR(SUBTOTAL(1,BE85:BE115),"")</f>
        <v/>
      </c>
      <c r="BF118" s="6">
        <f t="shared" si="49"/>
        <v>18155.806451612902</v>
      </c>
      <c r="BG118" s="41">
        <f t="shared" si="49"/>
        <v>9436.1290322580644</v>
      </c>
      <c r="BH118" s="42" t="str">
        <f t="shared" si="49"/>
        <v/>
      </c>
      <c r="BI118" s="42" t="str">
        <f t="shared" si="49"/>
        <v/>
      </c>
      <c r="BJ118" s="42">
        <f t="shared" si="49"/>
        <v>8719.677419354839</v>
      </c>
      <c r="BK118" s="42" t="str">
        <f t="shared" si="49"/>
        <v/>
      </c>
      <c r="BL118" s="42" t="str">
        <f t="shared" si="49"/>
        <v/>
      </c>
      <c r="BM118" s="15" t="str">
        <f t="shared" si="49"/>
        <v/>
      </c>
    </row>
    <row r="119" spans="1:65" ht="17.25" outlineLevel="1" thickBot="1">
      <c r="A119" s="189" t="s">
        <v>58</v>
      </c>
      <c r="B119" s="190"/>
      <c r="C119" s="52">
        <f>SUBTOTAL(9,C85:C115)</f>
        <v>12027431</v>
      </c>
      <c r="D119" s="62"/>
      <c r="E119" s="30"/>
      <c r="F119" s="30"/>
      <c r="G119" s="30"/>
      <c r="H119" s="30"/>
      <c r="I119" s="30"/>
      <c r="J119" s="30"/>
      <c r="K119" s="30"/>
      <c r="L119" s="30"/>
      <c r="M119" s="73"/>
      <c r="N119" s="84"/>
      <c r="O119" s="84"/>
      <c r="P119" s="84"/>
      <c r="Q119" s="84"/>
      <c r="R119" s="84"/>
      <c r="S119" s="84"/>
      <c r="T119" s="84"/>
      <c r="U119" s="84"/>
      <c r="V119" s="93"/>
      <c r="W119" s="94"/>
      <c r="X119" s="94"/>
      <c r="Y119" s="94"/>
      <c r="Z119" s="94"/>
      <c r="AA119" s="94"/>
      <c r="AB119" s="94"/>
      <c r="AC119" s="94"/>
      <c r="AD119" s="94"/>
      <c r="AE119" s="93"/>
      <c r="AF119" s="94"/>
      <c r="AG119" s="94"/>
      <c r="AH119" s="94"/>
      <c r="AI119" s="94"/>
      <c r="AJ119" s="94"/>
      <c r="AK119" s="94"/>
      <c r="AL119" s="94"/>
      <c r="AM119" s="94"/>
      <c r="AN119" s="94"/>
      <c r="AO119" s="43">
        <f>SUBTOTAL(9,AO85:AO115)</f>
        <v>44010</v>
      </c>
      <c r="AP119" s="116"/>
      <c r="AQ119" s="117"/>
      <c r="AR119" s="118"/>
      <c r="AS119" s="118"/>
      <c r="AT119" s="119">
        <f>SUBTOTAL(9,AT85:AT115)</f>
        <v>53930</v>
      </c>
      <c r="AU119" s="120"/>
      <c r="AV119" s="121"/>
      <c r="AW119" s="118"/>
      <c r="AX119" s="118"/>
      <c r="AY119" s="62"/>
      <c r="AZ119" s="98"/>
      <c r="BA119" s="69"/>
      <c r="BB119" s="69"/>
      <c r="BC119" s="69"/>
      <c r="BD119" s="69"/>
      <c r="BE119" s="16">
        <f>SUBTOTAL(9,BE85:BE115)</f>
        <v>0</v>
      </c>
      <c r="BF119" s="7">
        <f t="shared" ref="BF119:BM119" si="50">SUBTOTAL(9,BF85:BF115)</f>
        <v>562830</v>
      </c>
      <c r="BG119" s="43">
        <f t="shared" si="50"/>
        <v>292520</v>
      </c>
      <c r="BH119" s="44">
        <f t="shared" si="50"/>
        <v>0</v>
      </c>
      <c r="BI119" s="44">
        <f t="shared" si="50"/>
        <v>0</v>
      </c>
      <c r="BJ119" s="44">
        <f t="shared" si="50"/>
        <v>270310</v>
      </c>
      <c r="BK119" s="44">
        <f t="shared" si="50"/>
        <v>0</v>
      </c>
      <c r="BL119" s="44">
        <f t="shared" si="50"/>
        <v>0</v>
      </c>
      <c r="BM119" s="16">
        <f t="shared" si="50"/>
        <v>0</v>
      </c>
    </row>
    <row r="120" spans="1:65" outlineLevel="5">
      <c r="A120" s="21">
        <f t="shared" si="46"/>
        <v>4</v>
      </c>
      <c r="B120" s="33">
        <f>B115+1</f>
        <v>45383</v>
      </c>
      <c r="C120" s="51">
        <v>410902</v>
      </c>
      <c r="D120" s="64">
        <f t="shared" ref="D120:D149" si="51">IFERROR(ROUND(AVERAGE(E120:L120),1),"")</f>
        <v>36.5</v>
      </c>
      <c r="E120" s="12">
        <v>37</v>
      </c>
      <c r="F120" s="12">
        <v>36</v>
      </c>
      <c r="G120" s="12">
        <v>38</v>
      </c>
      <c r="H120" s="12">
        <v>37</v>
      </c>
      <c r="I120" s="12">
        <v>36</v>
      </c>
      <c r="J120" s="12">
        <v>35</v>
      </c>
      <c r="K120" s="12">
        <v>37</v>
      </c>
      <c r="L120" s="12">
        <v>36</v>
      </c>
      <c r="M120" s="74">
        <f t="shared" ref="M120:M149" si="52">IFERROR(ROUND(AVERAGE(N120:U120),1),"")</f>
        <v>7.1</v>
      </c>
      <c r="N120" s="83">
        <v>7.13</v>
      </c>
      <c r="O120" s="83">
        <v>7.12</v>
      </c>
      <c r="P120" s="83">
        <v>7.08</v>
      </c>
      <c r="Q120" s="83">
        <v>7.01</v>
      </c>
      <c r="R120" s="83">
        <v>7.03</v>
      </c>
      <c r="S120" s="83">
        <v>6.98</v>
      </c>
      <c r="T120" s="83"/>
      <c r="U120" s="83"/>
      <c r="V120" s="5" t="str">
        <f t="shared" ref="V120:V149" si="53">IFERROR(ROUND(AVERAGE(W120:AD120),1),"")</f>
        <v/>
      </c>
      <c r="W120" s="41"/>
      <c r="X120" s="41"/>
      <c r="Y120" s="41"/>
      <c r="Z120" s="41"/>
      <c r="AA120" s="41"/>
      <c r="AB120" s="41"/>
      <c r="AC120" s="41"/>
      <c r="AD120" s="41"/>
      <c r="AE120" s="5" t="str">
        <f t="shared" ref="AE120:AE149" si="54">IFERROR(ROUND(AVERAGE(AF120:AM120),1),"")</f>
        <v/>
      </c>
      <c r="AF120" s="41"/>
      <c r="AG120" s="41"/>
      <c r="AH120" s="41"/>
      <c r="AI120" s="41"/>
      <c r="AJ120" s="41"/>
      <c r="AK120" s="41"/>
      <c r="AL120" s="41"/>
      <c r="AM120" s="41"/>
      <c r="AN120" s="41">
        <v>25</v>
      </c>
      <c r="AO120" s="41">
        <v>1590</v>
      </c>
      <c r="AP120" s="110"/>
      <c r="AQ120" s="111"/>
      <c r="AR120" s="126" t="str">
        <f t="shared" ref="AR120:AR149" si="55">IFERROR(AQ120/AP120*100,"")</f>
        <v/>
      </c>
      <c r="AS120" s="126" t="str">
        <f t="shared" ref="AS120:AS149" si="56">IFERROR(100-AR120,"")</f>
        <v/>
      </c>
      <c r="AT120" s="127">
        <v>1940</v>
      </c>
      <c r="AU120" s="128"/>
      <c r="AV120" s="129"/>
      <c r="AW120" s="126" t="str">
        <f t="shared" ref="AW120:AW149" si="57">IFERROR(AV120/AU120*100,"")</f>
        <v/>
      </c>
      <c r="AX120" s="126" t="str">
        <f t="shared" ref="AX120:AX149" si="58">IFERROR(100-AW120,"")</f>
        <v/>
      </c>
      <c r="AY120" s="64" t="str">
        <f t="shared" ref="AY120:AY149" si="59">IFERROR((1-((AW120*AS120)/(AX120*AR120)))*100,"")</f>
        <v/>
      </c>
      <c r="AZ120" s="97">
        <v>76.5</v>
      </c>
      <c r="BA120" s="68"/>
      <c r="BB120" s="68"/>
      <c r="BC120" s="68"/>
      <c r="BD120" s="68"/>
      <c r="BE120" s="15"/>
      <c r="BF120" s="5">
        <f t="shared" ref="BF120:BF149" si="60">IF(SUM(BG120:BM120)=0,"",SUM(BG120:BM120))</f>
        <v>14029</v>
      </c>
      <c r="BG120" s="41">
        <v>5810</v>
      </c>
      <c r="BH120" s="42"/>
      <c r="BI120" s="42"/>
      <c r="BJ120" s="42">
        <v>8219</v>
      </c>
      <c r="BK120" s="42"/>
      <c r="BL120" s="42"/>
      <c r="BM120" s="15"/>
    </row>
    <row r="121" spans="1:65" outlineLevel="5">
      <c r="A121" s="22">
        <f t="shared" si="46"/>
        <v>4</v>
      </c>
      <c r="B121" s="9">
        <f t="shared" si="45"/>
        <v>45384</v>
      </c>
      <c r="C121" s="51">
        <v>405788</v>
      </c>
      <c r="D121" s="64">
        <f t="shared" si="51"/>
        <v>36</v>
      </c>
      <c r="E121" s="12">
        <v>37</v>
      </c>
      <c r="F121" s="12">
        <v>35</v>
      </c>
      <c r="G121" s="12">
        <v>38</v>
      </c>
      <c r="H121" s="12">
        <v>36</v>
      </c>
      <c r="I121" s="12">
        <v>36</v>
      </c>
      <c r="J121" s="12">
        <v>34</v>
      </c>
      <c r="K121" s="12">
        <v>37</v>
      </c>
      <c r="L121" s="12">
        <v>35</v>
      </c>
      <c r="M121" s="74">
        <f t="shared" si="52"/>
        <v>7.1</v>
      </c>
      <c r="N121" s="83">
        <v>7.11</v>
      </c>
      <c r="O121" s="83">
        <v>7.13</v>
      </c>
      <c r="P121" s="83">
        <v>7.08</v>
      </c>
      <c r="Q121" s="83">
        <v>7.07</v>
      </c>
      <c r="R121" s="83">
        <v>7.08</v>
      </c>
      <c r="S121" s="83">
        <v>7.04</v>
      </c>
      <c r="T121" s="83"/>
      <c r="U121" s="83"/>
      <c r="V121" s="5" t="str">
        <f t="shared" si="53"/>
        <v/>
      </c>
      <c r="W121" s="41"/>
      <c r="X121" s="41"/>
      <c r="Y121" s="41"/>
      <c r="Z121" s="41"/>
      <c r="AA121" s="41"/>
      <c r="AB121" s="41"/>
      <c r="AC121" s="41"/>
      <c r="AD121" s="41"/>
      <c r="AE121" s="5" t="str">
        <f t="shared" si="54"/>
        <v/>
      </c>
      <c r="AF121" s="41"/>
      <c r="AG121" s="41"/>
      <c r="AH121" s="41"/>
      <c r="AI121" s="41"/>
      <c r="AJ121" s="41"/>
      <c r="AK121" s="41"/>
      <c r="AL121" s="41"/>
      <c r="AM121" s="41"/>
      <c r="AN121" s="41">
        <v>26</v>
      </c>
      <c r="AO121" s="41">
        <v>1560</v>
      </c>
      <c r="AP121" s="110"/>
      <c r="AQ121" s="111"/>
      <c r="AR121" s="126" t="str">
        <f t="shared" si="55"/>
        <v/>
      </c>
      <c r="AS121" s="126" t="str">
        <f t="shared" si="56"/>
        <v/>
      </c>
      <c r="AT121" s="127">
        <v>1920</v>
      </c>
      <c r="AU121" s="128"/>
      <c r="AV121" s="129"/>
      <c r="AW121" s="126" t="str">
        <f t="shared" si="57"/>
        <v/>
      </c>
      <c r="AX121" s="126" t="str">
        <f t="shared" si="58"/>
        <v/>
      </c>
      <c r="AY121" s="64" t="str">
        <f t="shared" si="59"/>
        <v/>
      </c>
      <c r="AZ121" s="97">
        <v>76.3</v>
      </c>
      <c r="BA121" s="68"/>
      <c r="BB121" s="68"/>
      <c r="BC121" s="68"/>
      <c r="BD121" s="68"/>
      <c r="BE121" s="15"/>
      <c r="BF121" s="5">
        <f t="shared" si="60"/>
        <v>14097</v>
      </c>
      <c r="BG121" s="41">
        <v>5800</v>
      </c>
      <c r="BH121" s="42"/>
      <c r="BI121" s="42"/>
      <c r="BJ121" s="42">
        <v>8297</v>
      </c>
      <c r="BK121" s="42"/>
      <c r="BL121" s="42"/>
      <c r="BM121" s="15"/>
    </row>
    <row r="122" spans="1:65" outlineLevel="5">
      <c r="A122" s="22">
        <f t="shared" si="46"/>
        <v>4</v>
      </c>
      <c r="B122" s="9">
        <f t="shared" si="45"/>
        <v>45385</v>
      </c>
      <c r="C122" s="51">
        <v>550212</v>
      </c>
      <c r="D122" s="64">
        <f t="shared" si="51"/>
        <v>35.299999999999997</v>
      </c>
      <c r="E122" s="12">
        <v>36</v>
      </c>
      <c r="F122" s="12">
        <v>35</v>
      </c>
      <c r="G122" s="12">
        <v>37</v>
      </c>
      <c r="H122" s="12">
        <v>35</v>
      </c>
      <c r="I122" s="12">
        <v>35</v>
      </c>
      <c r="J122" s="12">
        <v>34</v>
      </c>
      <c r="K122" s="12">
        <v>36</v>
      </c>
      <c r="L122" s="12">
        <v>34</v>
      </c>
      <c r="M122" s="74">
        <f t="shared" si="52"/>
        <v>7.1</v>
      </c>
      <c r="N122" s="83">
        <v>7.21</v>
      </c>
      <c r="O122" s="83">
        <v>7.12</v>
      </c>
      <c r="P122" s="83">
        <v>7.19</v>
      </c>
      <c r="Q122" s="83">
        <v>7.15</v>
      </c>
      <c r="R122" s="83">
        <v>7.11</v>
      </c>
      <c r="S122" s="83">
        <v>7.08</v>
      </c>
      <c r="T122" s="83"/>
      <c r="U122" s="83"/>
      <c r="V122" s="5">
        <f t="shared" si="53"/>
        <v>141.9</v>
      </c>
      <c r="W122" s="41">
        <v>104.1</v>
      </c>
      <c r="X122" s="41">
        <v>85.9</v>
      </c>
      <c r="Y122" s="41">
        <v>151.4</v>
      </c>
      <c r="Z122" s="41">
        <v>182.2</v>
      </c>
      <c r="AA122" s="41">
        <v>116</v>
      </c>
      <c r="AB122" s="41">
        <v>211.5</v>
      </c>
      <c r="AC122" s="41"/>
      <c r="AD122" s="41"/>
      <c r="AE122" s="5">
        <f t="shared" si="54"/>
        <v>5085</v>
      </c>
      <c r="AF122" s="41">
        <v>4660</v>
      </c>
      <c r="AG122" s="41">
        <v>4910</v>
      </c>
      <c r="AH122" s="41">
        <v>5260</v>
      </c>
      <c r="AI122" s="41">
        <v>5170</v>
      </c>
      <c r="AJ122" s="41">
        <v>5330</v>
      </c>
      <c r="AK122" s="41">
        <v>5180</v>
      </c>
      <c r="AL122" s="41"/>
      <c r="AM122" s="41"/>
      <c r="AN122" s="41">
        <v>27</v>
      </c>
      <c r="AO122" s="41">
        <v>1490</v>
      </c>
      <c r="AP122" s="110">
        <v>4.37</v>
      </c>
      <c r="AQ122" s="111">
        <v>3.15</v>
      </c>
      <c r="AR122" s="126">
        <f t="shared" si="55"/>
        <v>72.082379862700236</v>
      </c>
      <c r="AS122" s="126">
        <f t="shared" si="56"/>
        <v>27.917620137299764</v>
      </c>
      <c r="AT122" s="127">
        <v>1860</v>
      </c>
      <c r="AU122" s="128">
        <v>2.11</v>
      </c>
      <c r="AV122" s="129">
        <v>1.24</v>
      </c>
      <c r="AW122" s="126">
        <f t="shared" si="57"/>
        <v>58.767772511848349</v>
      </c>
      <c r="AX122" s="126">
        <f t="shared" si="58"/>
        <v>41.232227488151651</v>
      </c>
      <c r="AY122" s="64">
        <f t="shared" si="59"/>
        <v>44.798394453566871</v>
      </c>
      <c r="AZ122" s="97">
        <v>77.400000000000006</v>
      </c>
      <c r="BA122" s="68"/>
      <c r="BB122" s="68"/>
      <c r="BC122" s="68"/>
      <c r="BD122" s="68"/>
      <c r="BE122" s="15"/>
      <c r="BF122" s="5">
        <f t="shared" si="60"/>
        <v>18293</v>
      </c>
      <c r="BG122" s="41">
        <v>10230</v>
      </c>
      <c r="BH122" s="42"/>
      <c r="BI122" s="42"/>
      <c r="BJ122" s="42">
        <v>8063</v>
      </c>
      <c r="BK122" s="42"/>
      <c r="BL122" s="42"/>
      <c r="BM122" s="15"/>
    </row>
    <row r="123" spans="1:65" outlineLevel="5">
      <c r="A123" s="22">
        <f t="shared" si="46"/>
        <v>4</v>
      </c>
      <c r="B123" s="9">
        <f t="shared" si="45"/>
        <v>45386</v>
      </c>
      <c r="C123" s="51">
        <v>521428</v>
      </c>
      <c r="D123" s="64">
        <f t="shared" si="51"/>
        <v>35</v>
      </c>
      <c r="E123" s="12">
        <v>36</v>
      </c>
      <c r="F123" s="12">
        <v>34</v>
      </c>
      <c r="G123" s="12">
        <v>37</v>
      </c>
      <c r="H123" s="12">
        <v>35</v>
      </c>
      <c r="I123" s="12">
        <v>35</v>
      </c>
      <c r="J123" s="12">
        <v>33</v>
      </c>
      <c r="K123" s="12">
        <v>36</v>
      </c>
      <c r="L123" s="12">
        <v>34</v>
      </c>
      <c r="M123" s="74">
        <f t="shared" si="52"/>
        <v>7.1</v>
      </c>
      <c r="N123" s="83">
        <v>7.31</v>
      </c>
      <c r="O123" s="83">
        <v>7.13</v>
      </c>
      <c r="P123" s="83">
        <v>7.08</v>
      </c>
      <c r="Q123" s="83">
        <v>7.07</v>
      </c>
      <c r="R123" s="83">
        <v>7.08</v>
      </c>
      <c r="S123" s="83">
        <v>7.04</v>
      </c>
      <c r="T123" s="83"/>
      <c r="U123" s="83"/>
      <c r="V123" s="5" t="str">
        <f t="shared" si="53"/>
        <v/>
      </c>
      <c r="W123" s="41"/>
      <c r="X123" s="41"/>
      <c r="Y123" s="41"/>
      <c r="Z123" s="41"/>
      <c r="AA123" s="41"/>
      <c r="AB123" s="41"/>
      <c r="AC123" s="41"/>
      <c r="AD123" s="41"/>
      <c r="AE123" s="5" t="str">
        <f t="shared" si="54"/>
        <v/>
      </c>
      <c r="AF123" s="41"/>
      <c r="AG123" s="41"/>
      <c r="AH123" s="41"/>
      <c r="AI123" s="41"/>
      <c r="AJ123" s="41"/>
      <c r="AK123" s="41"/>
      <c r="AL123" s="41"/>
      <c r="AM123" s="41"/>
      <c r="AN123" s="41">
        <v>31</v>
      </c>
      <c r="AO123" s="41">
        <v>1280</v>
      </c>
      <c r="AP123" s="110"/>
      <c r="AQ123" s="111"/>
      <c r="AR123" s="126" t="str">
        <f t="shared" si="55"/>
        <v/>
      </c>
      <c r="AS123" s="126" t="str">
        <f t="shared" si="56"/>
        <v/>
      </c>
      <c r="AT123" s="127">
        <v>1110</v>
      </c>
      <c r="AU123" s="128"/>
      <c r="AV123" s="129"/>
      <c r="AW123" s="126" t="str">
        <f t="shared" si="57"/>
        <v/>
      </c>
      <c r="AX123" s="126" t="str">
        <f t="shared" si="58"/>
        <v/>
      </c>
      <c r="AY123" s="64" t="str">
        <f t="shared" si="59"/>
        <v/>
      </c>
      <c r="AZ123" s="97">
        <v>76.099999999999994</v>
      </c>
      <c r="BA123" s="68"/>
      <c r="BB123" s="68"/>
      <c r="BC123" s="68"/>
      <c r="BD123" s="68"/>
      <c r="BE123" s="15"/>
      <c r="BF123" s="5">
        <f t="shared" si="60"/>
        <v>16802</v>
      </c>
      <c r="BG123" s="41">
        <v>9840</v>
      </c>
      <c r="BH123" s="42"/>
      <c r="BI123" s="42"/>
      <c r="BJ123" s="42">
        <v>6962</v>
      </c>
      <c r="BK123" s="42"/>
      <c r="BL123" s="42"/>
      <c r="BM123" s="15"/>
    </row>
    <row r="124" spans="1:65" outlineLevel="5">
      <c r="A124" s="22">
        <f t="shared" si="46"/>
        <v>4</v>
      </c>
      <c r="B124" s="9">
        <f t="shared" si="45"/>
        <v>45387</v>
      </c>
      <c r="C124" s="51">
        <v>472554</v>
      </c>
      <c r="D124" s="64">
        <f t="shared" si="51"/>
        <v>34.799999999999997</v>
      </c>
      <c r="E124" s="12">
        <v>36</v>
      </c>
      <c r="F124" s="12">
        <v>34</v>
      </c>
      <c r="G124" s="12">
        <v>37</v>
      </c>
      <c r="H124" s="12">
        <v>34</v>
      </c>
      <c r="I124" s="12">
        <v>35</v>
      </c>
      <c r="J124" s="12">
        <v>33</v>
      </c>
      <c r="K124" s="12">
        <v>36</v>
      </c>
      <c r="L124" s="12">
        <v>33</v>
      </c>
      <c r="M124" s="74">
        <f t="shared" si="52"/>
        <v>7.1</v>
      </c>
      <c r="N124" s="83">
        <v>7.21</v>
      </c>
      <c r="O124" s="83">
        <v>7.12</v>
      </c>
      <c r="P124" s="83">
        <v>7.13</v>
      </c>
      <c r="Q124" s="83">
        <v>7.09</v>
      </c>
      <c r="R124" s="83">
        <v>7.07</v>
      </c>
      <c r="S124" s="83">
        <v>7.1</v>
      </c>
      <c r="T124" s="83"/>
      <c r="U124" s="83"/>
      <c r="V124" s="5" t="str">
        <f t="shared" si="53"/>
        <v/>
      </c>
      <c r="W124" s="41"/>
      <c r="X124" s="41"/>
      <c r="Y124" s="41"/>
      <c r="Z124" s="41"/>
      <c r="AA124" s="41"/>
      <c r="AB124" s="41"/>
      <c r="AC124" s="41"/>
      <c r="AD124" s="41"/>
      <c r="AE124" s="5" t="str">
        <f t="shared" si="54"/>
        <v/>
      </c>
      <c r="AF124" s="41"/>
      <c r="AG124" s="41"/>
      <c r="AH124" s="41"/>
      <c r="AI124" s="41"/>
      <c r="AJ124" s="41"/>
      <c r="AK124" s="41"/>
      <c r="AL124" s="41"/>
      <c r="AM124" s="41"/>
      <c r="AN124" s="41">
        <v>34</v>
      </c>
      <c r="AO124" s="41">
        <v>1180</v>
      </c>
      <c r="AP124" s="110"/>
      <c r="AQ124" s="111"/>
      <c r="AR124" s="126" t="str">
        <f t="shared" si="55"/>
        <v/>
      </c>
      <c r="AS124" s="126" t="str">
        <f t="shared" si="56"/>
        <v/>
      </c>
      <c r="AT124" s="127">
        <v>1970</v>
      </c>
      <c r="AU124" s="128"/>
      <c r="AV124" s="129"/>
      <c r="AW124" s="126" t="str">
        <f t="shared" si="57"/>
        <v/>
      </c>
      <c r="AX124" s="126" t="str">
        <f t="shared" si="58"/>
        <v/>
      </c>
      <c r="AY124" s="64" t="str">
        <f t="shared" si="59"/>
        <v/>
      </c>
      <c r="AZ124" s="97">
        <v>76.599999999999994</v>
      </c>
      <c r="BA124" s="68"/>
      <c r="BB124" s="68"/>
      <c r="BC124" s="68"/>
      <c r="BD124" s="68"/>
      <c r="BE124" s="15"/>
      <c r="BF124" s="5">
        <f t="shared" si="60"/>
        <v>21038</v>
      </c>
      <c r="BG124" s="41">
        <v>12870</v>
      </c>
      <c r="BH124" s="42"/>
      <c r="BI124" s="42"/>
      <c r="BJ124" s="42">
        <v>8168</v>
      </c>
      <c r="BK124" s="42"/>
      <c r="BL124" s="42"/>
      <c r="BM124" s="15"/>
    </row>
    <row r="125" spans="1:65" outlineLevel="5">
      <c r="A125" s="22">
        <f t="shared" si="46"/>
        <v>4</v>
      </c>
      <c r="B125" s="9">
        <f t="shared" si="45"/>
        <v>45388</v>
      </c>
      <c r="C125" s="51">
        <v>480822</v>
      </c>
      <c r="D125" s="64">
        <f t="shared" si="51"/>
        <v>35.299999999999997</v>
      </c>
      <c r="E125" s="12">
        <v>37</v>
      </c>
      <c r="F125" s="12">
        <v>35</v>
      </c>
      <c r="G125" s="12">
        <v>37</v>
      </c>
      <c r="H125" s="12">
        <v>34</v>
      </c>
      <c r="I125" s="12">
        <v>36</v>
      </c>
      <c r="J125" s="12">
        <v>34</v>
      </c>
      <c r="K125" s="12">
        <v>36</v>
      </c>
      <c r="L125" s="12">
        <v>33</v>
      </c>
      <c r="M125" s="74">
        <f t="shared" si="52"/>
        <v>7.1</v>
      </c>
      <c r="N125" s="83">
        <v>7.11</v>
      </c>
      <c r="O125" s="83">
        <v>7.1</v>
      </c>
      <c r="P125" s="83">
        <v>7.08</v>
      </c>
      <c r="Q125" s="83">
        <v>7.13</v>
      </c>
      <c r="R125" s="83">
        <v>7.12</v>
      </c>
      <c r="S125" s="83">
        <v>7.11</v>
      </c>
      <c r="T125" s="83"/>
      <c r="U125" s="83"/>
      <c r="V125" s="5" t="str">
        <f t="shared" si="53"/>
        <v/>
      </c>
      <c r="W125" s="41"/>
      <c r="X125" s="41"/>
      <c r="Y125" s="41"/>
      <c r="Z125" s="41"/>
      <c r="AA125" s="41"/>
      <c r="AB125" s="41"/>
      <c r="AC125" s="41"/>
      <c r="AD125" s="41"/>
      <c r="AE125" s="5" t="str">
        <f t="shared" si="54"/>
        <v/>
      </c>
      <c r="AF125" s="41"/>
      <c r="AG125" s="41"/>
      <c r="AH125" s="41"/>
      <c r="AI125" s="41"/>
      <c r="AJ125" s="41"/>
      <c r="AK125" s="41"/>
      <c r="AL125" s="41"/>
      <c r="AM125" s="41"/>
      <c r="AN125" s="41">
        <v>26</v>
      </c>
      <c r="AO125" s="41">
        <v>1510</v>
      </c>
      <c r="AP125" s="110"/>
      <c r="AQ125" s="111"/>
      <c r="AR125" s="126" t="str">
        <f t="shared" si="55"/>
        <v/>
      </c>
      <c r="AS125" s="126" t="str">
        <f t="shared" si="56"/>
        <v/>
      </c>
      <c r="AT125" s="127">
        <v>1940</v>
      </c>
      <c r="AU125" s="128"/>
      <c r="AV125" s="129"/>
      <c r="AW125" s="126" t="str">
        <f t="shared" si="57"/>
        <v/>
      </c>
      <c r="AX125" s="126" t="str">
        <f t="shared" si="58"/>
        <v/>
      </c>
      <c r="AY125" s="64" t="str">
        <f t="shared" si="59"/>
        <v/>
      </c>
      <c r="AZ125" s="97">
        <v>78.25</v>
      </c>
      <c r="BA125" s="68"/>
      <c r="BB125" s="68"/>
      <c r="BC125" s="68"/>
      <c r="BD125" s="68"/>
      <c r="BE125" s="15"/>
      <c r="BF125" s="5">
        <f t="shared" si="60"/>
        <v>23329</v>
      </c>
      <c r="BG125" s="41">
        <v>15020</v>
      </c>
      <c r="BH125" s="42"/>
      <c r="BI125" s="42"/>
      <c r="BJ125" s="42">
        <v>8309</v>
      </c>
      <c r="BK125" s="42"/>
      <c r="BL125" s="42"/>
      <c r="BM125" s="15"/>
    </row>
    <row r="126" spans="1:65" outlineLevel="5">
      <c r="A126" s="22">
        <f t="shared" si="46"/>
        <v>4</v>
      </c>
      <c r="B126" s="9">
        <f t="shared" si="45"/>
        <v>45389</v>
      </c>
      <c r="C126" s="51">
        <v>435254</v>
      </c>
      <c r="D126" s="64">
        <f t="shared" si="51"/>
        <v>35.299999999999997</v>
      </c>
      <c r="E126" s="12">
        <v>37</v>
      </c>
      <c r="F126" s="12">
        <v>35</v>
      </c>
      <c r="G126" s="12">
        <v>37</v>
      </c>
      <c r="H126" s="12">
        <v>34</v>
      </c>
      <c r="I126" s="12">
        <v>36</v>
      </c>
      <c r="J126" s="12">
        <v>34</v>
      </c>
      <c r="K126" s="12">
        <v>36</v>
      </c>
      <c r="L126" s="12">
        <v>33</v>
      </c>
      <c r="M126" s="74">
        <f t="shared" si="52"/>
        <v>7.1</v>
      </c>
      <c r="N126" s="83">
        <v>7.12</v>
      </c>
      <c r="O126" s="83">
        <v>7.09</v>
      </c>
      <c r="P126" s="83">
        <v>7.09</v>
      </c>
      <c r="Q126" s="83">
        <v>7.13</v>
      </c>
      <c r="R126" s="83">
        <v>7.12</v>
      </c>
      <c r="S126" s="83">
        <v>7.1</v>
      </c>
      <c r="T126" s="83"/>
      <c r="U126" s="83"/>
      <c r="V126" s="5" t="str">
        <f t="shared" si="53"/>
        <v/>
      </c>
      <c r="W126" s="41"/>
      <c r="X126" s="41"/>
      <c r="Y126" s="41"/>
      <c r="Z126" s="41"/>
      <c r="AA126" s="41"/>
      <c r="AB126" s="41"/>
      <c r="AC126" s="41"/>
      <c r="AD126" s="41"/>
      <c r="AE126" s="5" t="str">
        <f t="shared" si="54"/>
        <v/>
      </c>
      <c r="AF126" s="41"/>
      <c r="AG126" s="41"/>
      <c r="AH126" s="41"/>
      <c r="AI126" s="41"/>
      <c r="AJ126" s="41"/>
      <c r="AK126" s="41"/>
      <c r="AL126" s="41"/>
      <c r="AM126" s="41"/>
      <c r="AN126" s="41">
        <v>25</v>
      </c>
      <c r="AO126" s="41">
        <v>1570</v>
      </c>
      <c r="AP126" s="110"/>
      <c r="AQ126" s="111"/>
      <c r="AR126" s="126" t="str">
        <f t="shared" si="55"/>
        <v/>
      </c>
      <c r="AS126" s="126" t="str">
        <f t="shared" si="56"/>
        <v/>
      </c>
      <c r="AT126" s="127">
        <v>1950</v>
      </c>
      <c r="AU126" s="128"/>
      <c r="AV126" s="129"/>
      <c r="AW126" s="126" t="str">
        <f t="shared" si="57"/>
        <v/>
      </c>
      <c r="AX126" s="126" t="str">
        <f t="shared" si="58"/>
        <v/>
      </c>
      <c r="AY126" s="64" t="str">
        <f t="shared" si="59"/>
        <v/>
      </c>
      <c r="AZ126" s="97">
        <v>75.900000000000006</v>
      </c>
      <c r="BA126" s="68"/>
      <c r="BB126" s="68"/>
      <c r="BC126" s="68"/>
      <c r="BD126" s="68"/>
      <c r="BE126" s="15"/>
      <c r="BF126" s="5">
        <f t="shared" si="60"/>
        <v>19602</v>
      </c>
      <c r="BG126" s="41">
        <v>11170</v>
      </c>
      <c r="BH126" s="42"/>
      <c r="BI126" s="42"/>
      <c r="BJ126" s="42">
        <v>8432</v>
      </c>
      <c r="BK126" s="42"/>
      <c r="BL126" s="42"/>
      <c r="BM126" s="15"/>
    </row>
    <row r="127" spans="1:65" outlineLevel="5">
      <c r="A127" s="22">
        <f t="shared" si="46"/>
        <v>4</v>
      </c>
      <c r="B127" s="9">
        <f t="shared" si="45"/>
        <v>45390</v>
      </c>
      <c r="C127" s="51">
        <v>443258</v>
      </c>
      <c r="D127" s="64">
        <f t="shared" si="51"/>
        <v>35.299999999999997</v>
      </c>
      <c r="E127" s="12">
        <v>37</v>
      </c>
      <c r="F127" s="12">
        <v>35</v>
      </c>
      <c r="G127" s="12">
        <v>37</v>
      </c>
      <c r="H127" s="12">
        <v>34</v>
      </c>
      <c r="I127" s="12">
        <v>36</v>
      </c>
      <c r="J127" s="12">
        <v>34</v>
      </c>
      <c r="K127" s="12">
        <v>36</v>
      </c>
      <c r="L127" s="12">
        <v>33</v>
      </c>
      <c r="M127" s="74">
        <f t="shared" si="52"/>
        <v>7.1</v>
      </c>
      <c r="N127" s="83">
        <v>7.13</v>
      </c>
      <c r="O127" s="83">
        <v>7.15</v>
      </c>
      <c r="P127" s="83">
        <v>7.16</v>
      </c>
      <c r="Q127" s="83">
        <v>7.12</v>
      </c>
      <c r="R127" s="83">
        <v>7.13</v>
      </c>
      <c r="S127" s="83">
        <v>7.17</v>
      </c>
      <c r="T127" s="83"/>
      <c r="U127" s="83"/>
      <c r="V127" s="5" t="str">
        <f t="shared" si="53"/>
        <v/>
      </c>
      <c r="W127" s="41"/>
      <c r="X127" s="41"/>
      <c r="Y127" s="41"/>
      <c r="Z127" s="41"/>
      <c r="AA127" s="41"/>
      <c r="AB127" s="41"/>
      <c r="AC127" s="41"/>
      <c r="AD127" s="41"/>
      <c r="AE127" s="5" t="str">
        <f t="shared" si="54"/>
        <v/>
      </c>
      <c r="AF127" s="41"/>
      <c r="AG127" s="41"/>
      <c r="AH127" s="41"/>
      <c r="AI127" s="41"/>
      <c r="AJ127" s="41"/>
      <c r="AK127" s="41"/>
      <c r="AL127" s="41"/>
      <c r="AM127" s="41"/>
      <c r="AN127" s="41">
        <v>24</v>
      </c>
      <c r="AO127" s="41">
        <v>1630</v>
      </c>
      <c r="AP127" s="110"/>
      <c r="AQ127" s="111"/>
      <c r="AR127" s="126" t="str">
        <f t="shared" si="55"/>
        <v/>
      </c>
      <c r="AS127" s="126" t="str">
        <f t="shared" si="56"/>
        <v/>
      </c>
      <c r="AT127" s="127">
        <v>1950</v>
      </c>
      <c r="AU127" s="128"/>
      <c r="AV127" s="129"/>
      <c r="AW127" s="126" t="str">
        <f t="shared" si="57"/>
        <v/>
      </c>
      <c r="AX127" s="126" t="str">
        <f t="shared" si="58"/>
        <v/>
      </c>
      <c r="AY127" s="64" t="str">
        <f t="shared" si="59"/>
        <v/>
      </c>
      <c r="AZ127" s="97">
        <v>76.099999999999994</v>
      </c>
      <c r="BA127" s="68"/>
      <c r="BB127" s="68"/>
      <c r="BC127" s="68"/>
      <c r="BD127" s="68"/>
      <c r="BE127" s="15"/>
      <c r="BF127" s="5">
        <f t="shared" si="60"/>
        <v>22465</v>
      </c>
      <c r="BG127" s="41">
        <v>14100</v>
      </c>
      <c r="BH127" s="42"/>
      <c r="BI127" s="42"/>
      <c r="BJ127" s="42">
        <v>8365</v>
      </c>
      <c r="BK127" s="42"/>
      <c r="BL127" s="42"/>
      <c r="BM127" s="15"/>
    </row>
    <row r="128" spans="1:65" outlineLevel="5">
      <c r="A128" s="22">
        <f t="shared" si="46"/>
        <v>4</v>
      </c>
      <c r="B128" s="9">
        <f t="shared" si="45"/>
        <v>45391</v>
      </c>
      <c r="C128" s="51">
        <v>425653</v>
      </c>
      <c r="D128" s="64">
        <f t="shared" si="51"/>
        <v>35.299999999999997</v>
      </c>
      <c r="E128" s="12">
        <v>37</v>
      </c>
      <c r="F128" s="12">
        <v>35</v>
      </c>
      <c r="G128" s="12">
        <v>37</v>
      </c>
      <c r="H128" s="12">
        <v>34</v>
      </c>
      <c r="I128" s="12">
        <v>36</v>
      </c>
      <c r="J128" s="12">
        <v>34</v>
      </c>
      <c r="K128" s="12">
        <v>36</v>
      </c>
      <c r="L128" s="12">
        <v>33</v>
      </c>
      <c r="M128" s="74">
        <f t="shared" si="52"/>
        <v>7.1</v>
      </c>
      <c r="N128" s="83">
        <v>7.1</v>
      </c>
      <c r="O128" s="83">
        <v>7.11</v>
      </c>
      <c r="P128" s="83">
        <v>7.12</v>
      </c>
      <c r="Q128" s="83">
        <v>7.13</v>
      </c>
      <c r="R128" s="83">
        <v>7.14</v>
      </c>
      <c r="S128" s="83">
        <v>7.08</v>
      </c>
      <c r="T128" s="83"/>
      <c r="U128" s="83"/>
      <c r="V128" s="5" t="str">
        <f t="shared" si="53"/>
        <v/>
      </c>
      <c r="W128" s="41"/>
      <c r="X128" s="41"/>
      <c r="Y128" s="41"/>
      <c r="Z128" s="41"/>
      <c r="AA128" s="41"/>
      <c r="AB128" s="41"/>
      <c r="AC128" s="41"/>
      <c r="AD128" s="41"/>
      <c r="AE128" s="5" t="str">
        <f t="shared" si="54"/>
        <v/>
      </c>
      <c r="AF128" s="41"/>
      <c r="AG128" s="41"/>
      <c r="AH128" s="41"/>
      <c r="AI128" s="41"/>
      <c r="AJ128" s="41"/>
      <c r="AK128" s="41"/>
      <c r="AL128" s="41"/>
      <c r="AM128" s="41"/>
      <c r="AN128" s="41">
        <v>26</v>
      </c>
      <c r="AO128" s="41">
        <v>1540</v>
      </c>
      <c r="AP128" s="110"/>
      <c r="AQ128" s="111"/>
      <c r="AR128" s="126" t="str">
        <f t="shared" si="55"/>
        <v/>
      </c>
      <c r="AS128" s="126" t="str">
        <f t="shared" si="56"/>
        <v/>
      </c>
      <c r="AT128" s="127">
        <v>1920</v>
      </c>
      <c r="AU128" s="128"/>
      <c r="AV128" s="129"/>
      <c r="AW128" s="126" t="str">
        <f t="shared" si="57"/>
        <v/>
      </c>
      <c r="AX128" s="126" t="str">
        <f t="shared" si="58"/>
        <v/>
      </c>
      <c r="AY128" s="64" t="str">
        <f t="shared" si="59"/>
        <v/>
      </c>
      <c r="AZ128" s="97">
        <v>76.8</v>
      </c>
      <c r="BA128" s="256">
        <v>65.97</v>
      </c>
      <c r="BB128" s="256">
        <v>31.12</v>
      </c>
      <c r="BC128" s="256">
        <v>4.0000000000000003E-5</v>
      </c>
      <c r="BD128" s="68"/>
      <c r="BE128" s="15"/>
      <c r="BF128" s="5">
        <f t="shared" si="60"/>
        <v>20464</v>
      </c>
      <c r="BG128" s="41">
        <v>12350</v>
      </c>
      <c r="BH128" s="42"/>
      <c r="BI128" s="42"/>
      <c r="BJ128" s="42">
        <v>8114</v>
      </c>
      <c r="BK128" s="42"/>
      <c r="BL128" s="42"/>
      <c r="BM128" s="15"/>
    </row>
    <row r="129" spans="1:65" outlineLevel="5">
      <c r="A129" s="22">
        <f t="shared" si="46"/>
        <v>4</v>
      </c>
      <c r="B129" s="9">
        <f t="shared" si="45"/>
        <v>45392</v>
      </c>
      <c r="C129" s="51">
        <v>398688</v>
      </c>
      <c r="D129" s="64">
        <f t="shared" si="51"/>
        <v>34.799999999999997</v>
      </c>
      <c r="E129" s="12">
        <v>37</v>
      </c>
      <c r="F129" s="12">
        <v>35</v>
      </c>
      <c r="G129" s="12">
        <v>36</v>
      </c>
      <c r="H129" s="12">
        <v>33</v>
      </c>
      <c r="I129" s="12">
        <v>36</v>
      </c>
      <c r="J129" s="12">
        <v>34</v>
      </c>
      <c r="K129" s="12">
        <v>35</v>
      </c>
      <c r="L129" s="12">
        <v>32</v>
      </c>
      <c r="M129" s="74">
        <f t="shared" si="52"/>
        <v>7.1</v>
      </c>
      <c r="N129" s="83">
        <v>7.1</v>
      </c>
      <c r="O129" s="83">
        <v>7.11</v>
      </c>
      <c r="P129" s="83">
        <v>7.13</v>
      </c>
      <c r="Q129" s="83">
        <v>7.14</v>
      </c>
      <c r="R129" s="83">
        <v>7.15</v>
      </c>
      <c r="S129" s="83">
        <v>7.12</v>
      </c>
      <c r="T129" s="83"/>
      <c r="U129" s="83"/>
      <c r="V129" s="5" t="str">
        <f t="shared" si="53"/>
        <v/>
      </c>
      <c r="W129" s="41"/>
      <c r="X129" s="41"/>
      <c r="Y129" s="41"/>
      <c r="Z129" s="41"/>
      <c r="AA129" s="41"/>
      <c r="AB129" s="41"/>
      <c r="AC129" s="41"/>
      <c r="AD129" s="41"/>
      <c r="AE129" s="5" t="str">
        <f t="shared" si="54"/>
        <v/>
      </c>
      <c r="AF129" s="41"/>
      <c r="AG129" s="41"/>
      <c r="AH129" s="41"/>
      <c r="AI129" s="41"/>
      <c r="AJ129" s="41"/>
      <c r="AK129" s="41"/>
      <c r="AL129" s="41"/>
      <c r="AM129" s="41"/>
      <c r="AN129" s="41">
        <v>26</v>
      </c>
      <c r="AO129" s="41">
        <v>1540</v>
      </c>
      <c r="AP129" s="110"/>
      <c r="AQ129" s="111"/>
      <c r="AR129" s="126" t="str">
        <f t="shared" si="55"/>
        <v/>
      </c>
      <c r="AS129" s="126" t="str">
        <f t="shared" si="56"/>
        <v/>
      </c>
      <c r="AT129" s="127">
        <v>1910</v>
      </c>
      <c r="AU129" s="128"/>
      <c r="AV129" s="129"/>
      <c r="AW129" s="126" t="str">
        <f t="shared" si="57"/>
        <v/>
      </c>
      <c r="AX129" s="126" t="str">
        <f t="shared" si="58"/>
        <v/>
      </c>
      <c r="AY129" s="64" t="str">
        <f t="shared" si="59"/>
        <v/>
      </c>
      <c r="AZ129" s="97">
        <v>79.28</v>
      </c>
      <c r="BA129" s="68"/>
      <c r="BB129" s="68"/>
      <c r="BC129" s="68"/>
      <c r="BD129" s="68"/>
      <c r="BE129" s="15"/>
      <c r="BF129" s="5">
        <f t="shared" si="60"/>
        <v>21412</v>
      </c>
      <c r="BG129" s="41">
        <v>13090</v>
      </c>
      <c r="BH129" s="42"/>
      <c r="BI129" s="42"/>
      <c r="BJ129" s="42">
        <v>8322</v>
      </c>
      <c r="BK129" s="42"/>
      <c r="BL129" s="42"/>
      <c r="BM129" s="15"/>
    </row>
    <row r="130" spans="1:65" outlineLevel="5">
      <c r="A130" s="22">
        <f t="shared" si="46"/>
        <v>4</v>
      </c>
      <c r="B130" s="9">
        <f t="shared" si="45"/>
        <v>45393</v>
      </c>
      <c r="C130" s="51">
        <v>402283</v>
      </c>
      <c r="D130" s="64">
        <f t="shared" si="51"/>
        <v>34.799999999999997</v>
      </c>
      <c r="E130" s="12">
        <v>37</v>
      </c>
      <c r="F130" s="12">
        <v>35</v>
      </c>
      <c r="G130" s="12">
        <v>36</v>
      </c>
      <c r="H130" s="12">
        <v>33</v>
      </c>
      <c r="I130" s="12">
        <v>36</v>
      </c>
      <c r="J130" s="12">
        <v>34</v>
      </c>
      <c r="K130" s="12">
        <v>35</v>
      </c>
      <c r="L130" s="12">
        <v>32</v>
      </c>
      <c r="M130" s="74">
        <f t="shared" si="52"/>
        <v>7.1</v>
      </c>
      <c r="N130" s="83">
        <v>7.1</v>
      </c>
      <c r="O130" s="83">
        <v>7.13</v>
      </c>
      <c r="P130" s="83">
        <v>7.15</v>
      </c>
      <c r="Q130" s="83">
        <v>7.16</v>
      </c>
      <c r="R130" s="83">
        <v>7.21</v>
      </c>
      <c r="S130" s="83">
        <v>7.04</v>
      </c>
      <c r="T130" s="83"/>
      <c r="U130" s="83"/>
      <c r="V130" s="5">
        <f t="shared" si="53"/>
        <v>148.19999999999999</v>
      </c>
      <c r="W130" s="41">
        <v>211.9</v>
      </c>
      <c r="X130" s="41">
        <v>132.4</v>
      </c>
      <c r="Y130" s="41">
        <v>127</v>
      </c>
      <c r="Z130" s="41">
        <v>135.69999999999999</v>
      </c>
      <c r="AA130" s="41">
        <v>120.4</v>
      </c>
      <c r="AB130" s="41">
        <v>161.6</v>
      </c>
      <c r="AC130" s="41"/>
      <c r="AD130" s="41"/>
      <c r="AE130" s="5">
        <f t="shared" si="54"/>
        <v>4991.7</v>
      </c>
      <c r="AF130" s="41">
        <v>4720</v>
      </c>
      <c r="AG130" s="41">
        <v>4860</v>
      </c>
      <c r="AH130" s="41">
        <v>5100</v>
      </c>
      <c r="AI130" s="41">
        <v>5110</v>
      </c>
      <c r="AJ130" s="41">
        <v>5180</v>
      </c>
      <c r="AK130" s="41">
        <v>4980</v>
      </c>
      <c r="AL130" s="41"/>
      <c r="AM130" s="41"/>
      <c r="AN130" s="41">
        <v>25</v>
      </c>
      <c r="AO130" s="41">
        <v>1570</v>
      </c>
      <c r="AP130" s="110">
        <v>3.45</v>
      </c>
      <c r="AQ130" s="111">
        <v>2.6</v>
      </c>
      <c r="AR130" s="126">
        <f t="shared" si="55"/>
        <v>75.362318840579718</v>
      </c>
      <c r="AS130" s="126">
        <f t="shared" si="56"/>
        <v>24.637681159420282</v>
      </c>
      <c r="AT130" s="127">
        <v>1930</v>
      </c>
      <c r="AU130" s="128">
        <v>2.91</v>
      </c>
      <c r="AV130" s="129">
        <v>1.46</v>
      </c>
      <c r="AW130" s="126">
        <f t="shared" si="57"/>
        <v>50.171821305841924</v>
      </c>
      <c r="AX130" s="126">
        <f t="shared" si="58"/>
        <v>49.828178694158076</v>
      </c>
      <c r="AY130" s="64">
        <f t="shared" si="59"/>
        <v>67.082228116710894</v>
      </c>
      <c r="AZ130" s="97">
        <v>78.209999999999994</v>
      </c>
      <c r="BA130" s="68"/>
      <c r="BB130" s="68"/>
      <c r="BC130" s="68"/>
      <c r="BD130" s="68"/>
      <c r="BE130" s="15"/>
      <c r="BF130" s="5">
        <f t="shared" si="60"/>
        <v>18755</v>
      </c>
      <c r="BG130" s="41">
        <v>10370</v>
      </c>
      <c r="BH130" s="42"/>
      <c r="BI130" s="42"/>
      <c r="BJ130" s="42">
        <v>8385</v>
      </c>
      <c r="BK130" s="42"/>
      <c r="BL130" s="42"/>
      <c r="BM130" s="15"/>
    </row>
    <row r="131" spans="1:65" outlineLevel="5">
      <c r="A131" s="22">
        <f t="shared" si="46"/>
        <v>4</v>
      </c>
      <c r="B131" s="9">
        <f t="shared" si="45"/>
        <v>45394</v>
      </c>
      <c r="C131" s="51">
        <v>396124</v>
      </c>
      <c r="D131" s="64">
        <f t="shared" si="51"/>
        <v>34.799999999999997</v>
      </c>
      <c r="E131" s="12">
        <v>37</v>
      </c>
      <c r="F131" s="12">
        <v>35</v>
      </c>
      <c r="G131" s="12">
        <v>36</v>
      </c>
      <c r="H131" s="12">
        <v>33</v>
      </c>
      <c r="I131" s="12">
        <v>36</v>
      </c>
      <c r="J131" s="12">
        <v>34</v>
      </c>
      <c r="K131" s="12">
        <v>35</v>
      </c>
      <c r="L131" s="12">
        <v>32</v>
      </c>
      <c r="M131" s="74">
        <f t="shared" si="52"/>
        <v>7.1</v>
      </c>
      <c r="N131" s="83">
        <v>7.09</v>
      </c>
      <c r="O131" s="83">
        <v>7.13</v>
      </c>
      <c r="P131" s="83">
        <v>7.12</v>
      </c>
      <c r="Q131" s="83">
        <v>7.15</v>
      </c>
      <c r="R131" s="83">
        <v>7.08</v>
      </c>
      <c r="S131" s="83">
        <v>7.14</v>
      </c>
      <c r="T131" s="83"/>
      <c r="U131" s="83"/>
      <c r="V131" s="5" t="str">
        <f t="shared" si="53"/>
        <v/>
      </c>
      <c r="W131" s="41"/>
      <c r="X131" s="41"/>
      <c r="Y131" s="41"/>
      <c r="Z131" s="41"/>
      <c r="AA131" s="41"/>
      <c r="AB131" s="41"/>
      <c r="AC131" s="41"/>
      <c r="AD131" s="41"/>
      <c r="AE131" s="5" t="str">
        <f t="shared" si="54"/>
        <v/>
      </c>
      <c r="AF131" s="41"/>
      <c r="AG131" s="41"/>
      <c r="AH131" s="41"/>
      <c r="AI131" s="41"/>
      <c r="AJ131" s="41"/>
      <c r="AK131" s="41"/>
      <c r="AL131" s="41"/>
      <c r="AM131" s="41"/>
      <c r="AN131" s="41">
        <v>29</v>
      </c>
      <c r="AO131" s="41">
        <v>1370</v>
      </c>
      <c r="AP131" s="110"/>
      <c r="AQ131" s="111"/>
      <c r="AR131" s="126" t="str">
        <f t="shared" si="55"/>
        <v/>
      </c>
      <c r="AS131" s="126" t="str">
        <f t="shared" si="56"/>
        <v/>
      </c>
      <c r="AT131" s="127">
        <v>1700</v>
      </c>
      <c r="AU131" s="128"/>
      <c r="AV131" s="129"/>
      <c r="AW131" s="126" t="str">
        <f t="shared" si="57"/>
        <v/>
      </c>
      <c r="AX131" s="126" t="str">
        <f t="shared" si="58"/>
        <v/>
      </c>
      <c r="AY131" s="64" t="str">
        <f t="shared" si="59"/>
        <v/>
      </c>
      <c r="AZ131" s="97">
        <v>77.900000000000006</v>
      </c>
      <c r="BA131" s="68"/>
      <c r="BB131" s="68"/>
      <c r="BC131" s="68"/>
      <c r="BD131" s="68"/>
      <c r="BE131" s="15"/>
      <c r="BF131" s="5">
        <f t="shared" si="60"/>
        <v>23373</v>
      </c>
      <c r="BG131" s="41">
        <v>15150</v>
      </c>
      <c r="BH131" s="42"/>
      <c r="BI131" s="42"/>
      <c r="BJ131" s="42">
        <v>8223</v>
      </c>
      <c r="BK131" s="42"/>
      <c r="BL131" s="42"/>
      <c r="BM131" s="15"/>
    </row>
    <row r="132" spans="1:65" outlineLevel="5">
      <c r="A132" s="22">
        <f t="shared" si="46"/>
        <v>4</v>
      </c>
      <c r="B132" s="9">
        <f t="shared" si="45"/>
        <v>45395</v>
      </c>
      <c r="C132" s="51">
        <v>382174</v>
      </c>
      <c r="D132" s="64">
        <f t="shared" si="51"/>
        <v>35</v>
      </c>
      <c r="E132" s="12">
        <v>38</v>
      </c>
      <c r="F132" s="12">
        <v>35</v>
      </c>
      <c r="G132" s="12">
        <v>36</v>
      </c>
      <c r="H132" s="12">
        <v>33</v>
      </c>
      <c r="I132" s="12">
        <v>37</v>
      </c>
      <c r="J132" s="12">
        <v>34</v>
      </c>
      <c r="K132" s="12">
        <v>35</v>
      </c>
      <c r="L132" s="12">
        <v>32</v>
      </c>
      <c r="M132" s="74">
        <f t="shared" si="52"/>
        <v>7.1</v>
      </c>
      <c r="N132" s="83">
        <v>7.13</v>
      </c>
      <c r="O132" s="83">
        <v>7.08</v>
      </c>
      <c r="P132" s="83">
        <v>7.13</v>
      </c>
      <c r="Q132" s="83">
        <v>7.19</v>
      </c>
      <c r="R132" s="83">
        <v>7.14</v>
      </c>
      <c r="S132" s="83">
        <v>6.97</v>
      </c>
      <c r="T132" s="83"/>
      <c r="U132" s="83"/>
      <c r="V132" s="5" t="str">
        <f t="shared" si="53"/>
        <v/>
      </c>
      <c r="W132" s="41"/>
      <c r="X132" s="41"/>
      <c r="Y132" s="41"/>
      <c r="Z132" s="41"/>
      <c r="AA132" s="41"/>
      <c r="AB132" s="41"/>
      <c r="AC132" s="41"/>
      <c r="AD132" s="41"/>
      <c r="AE132" s="5" t="str">
        <f t="shared" si="54"/>
        <v/>
      </c>
      <c r="AF132" s="41"/>
      <c r="AG132" s="41"/>
      <c r="AH132" s="41"/>
      <c r="AI132" s="41"/>
      <c r="AJ132" s="41"/>
      <c r="AK132" s="41"/>
      <c r="AL132" s="41"/>
      <c r="AM132" s="41"/>
      <c r="AN132" s="41">
        <v>26</v>
      </c>
      <c r="AO132" s="41">
        <v>1510</v>
      </c>
      <c r="AP132" s="110"/>
      <c r="AQ132" s="111"/>
      <c r="AR132" s="126" t="str">
        <f t="shared" si="55"/>
        <v/>
      </c>
      <c r="AS132" s="126" t="str">
        <f t="shared" si="56"/>
        <v/>
      </c>
      <c r="AT132" s="127">
        <v>1810</v>
      </c>
      <c r="AU132" s="128"/>
      <c r="AV132" s="129"/>
      <c r="AW132" s="126" t="str">
        <f t="shared" si="57"/>
        <v/>
      </c>
      <c r="AX132" s="126" t="str">
        <f t="shared" si="58"/>
        <v/>
      </c>
      <c r="AY132" s="64" t="str">
        <f t="shared" si="59"/>
        <v/>
      </c>
      <c r="AZ132" s="97">
        <v>77.31</v>
      </c>
      <c r="BA132" s="68"/>
      <c r="BB132" s="68"/>
      <c r="BC132" s="68"/>
      <c r="BD132" s="68"/>
      <c r="BE132" s="15"/>
      <c r="BF132" s="5">
        <f t="shared" si="60"/>
        <v>19162</v>
      </c>
      <c r="BG132" s="41">
        <v>10700</v>
      </c>
      <c r="BH132" s="42"/>
      <c r="BI132" s="42"/>
      <c r="BJ132" s="42">
        <v>8462</v>
      </c>
      <c r="BK132" s="42"/>
      <c r="BL132" s="42"/>
      <c r="BM132" s="15"/>
    </row>
    <row r="133" spans="1:65" outlineLevel="5">
      <c r="A133" s="22">
        <f t="shared" si="46"/>
        <v>4</v>
      </c>
      <c r="B133" s="9">
        <f t="shared" si="45"/>
        <v>45396</v>
      </c>
      <c r="C133" s="51">
        <v>363695</v>
      </c>
      <c r="D133" s="64">
        <f t="shared" si="51"/>
        <v>35</v>
      </c>
      <c r="E133" s="12">
        <v>38</v>
      </c>
      <c r="F133" s="12">
        <v>35</v>
      </c>
      <c r="G133" s="12">
        <v>36</v>
      </c>
      <c r="H133" s="12">
        <v>33</v>
      </c>
      <c r="I133" s="12">
        <v>37</v>
      </c>
      <c r="J133" s="12">
        <v>34</v>
      </c>
      <c r="K133" s="12">
        <v>35</v>
      </c>
      <c r="L133" s="12">
        <v>32</v>
      </c>
      <c r="M133" s="74">
        <f t="shared" si="52"/>
        <v>7.1</v>
      </c>
      <c r="N133" s="83">
        <v>7.13</v>
      </c>
      <c r="O133" s="83">
        <v>7.12</v>
      </c>
      <c r="P133" s="83">
        <v>7.19</v>
      </c>
      <c r="Q133" s="83">
        <v>7.04</v>
      </c>
      <c r="R133" s="83">
        <v>7.1</v>
      </c>
      <c r="S133" s="83">
        <v>7.08</v>
      </c>
      <c r="T133" s="83"/>
      <c r="U133" s="83"/>
      <c r="V133" s="5" t="str">
        <f t="shared" si="53"/>
        <v/>
      </c>
      <c r="W133" s="41"/>
      <c r="X133" s="41"/>
      <c r="Y133" s="41"/>
      <c r="Z133" s="41"/>
      <c r="AA133" s="41"/>
      <c r="AB133" s="41"/>
      <c r="AC133" s="41"/>
      <c r="AD133" s="41"/>
      <c r="AE133" s="5" t="str">
        <f t="shared" si="54"/>
        <v/>
      </c>
      <c r="AF133" s="41"/>
      <c r="AG133" s="41"/>
      <c r="AH133" s="41"/>
      <c r="AI133" s="41"/>
      <c r="AJ133" s="41"/>
      <c r="AK133" s="41"/>
      <c r="AL133" s="41"/>
      <c r="AM133" s="41"/>
      <c r="AN133" s="41">
        <v>26</v>
      </c>
      <c r="AO133" s="41">
        <v>1540</v>
      </c>
      <c r="AP133" s="110"/>
      <c r="AQ133" s="111"/>
      <c r="AR133" s="126" t="str">
        <f t="shared" si="55"/>
        <v/>
      </c>
      <c r="AS133" s="126" t="str">
        <f t="shared" si="56"/>
        <v/>
      </c>
      <c r="AT133" s="127">
        <v>1770</v>
      </c>
      <c r="AU133" s="128"/>
      <c r="AV133" s="129"/>
      <c r="AW133" s="126" t="str">
        <f t="shared" si="57"/>
        <v/>
      </c>
      <c r="AX133" s="126" t="str">
        <f t="shared" si="58"/>
        <v/>
      </c>
      <c r="AY133" s="64" t="str">
        <f t="shared" si="59"/>
        <v/>
      </c>
      <c r="AZ133" s="97">
        <v>76.3</v>
      </c>
      <c r="BA133" s="68"/>
      <c r="BB133" s="68"/>
      <c r="BC133" s="68"/>
      <c r="BD133" s="68"/>
      <c r="BE133" s="15"/>
      <c r="BF133" s="5">
        <f t="shared" si="60"/>
        <v>21644</v>
      </c>
      <c r="BG133" s="41">
        <v>13040</v>
      </c>
      <c r="BH133" s="42"/>
      <c r="BI133" s="42"/>
      <c r="BJ133" s="42">
        <v>8604</v>
      </c>
      <c r="BK133" s="42"/>
      <c r="BL133" s="42"/>
      <c r="BM133" s="15"/>
    </row>
    <row r="134" spans="1:65" outlineLevel="5">
      <c r="A134" s="22">
        <f t="shared" si="46"/>
        <v>4</v>
      </c>
      <c r="B134" s="9">
        <f t="shared" si="45"/>
        <v>45397</v>
      </c>
      <c r="C134" s="51">
        <v>429627</v>
      </c>
      <c r="D134" s="64">
        <f t="shared" si="51"/>
        <v>35.5</v>
      </c>
      <c r="E134" s="12">
        <v>38</v>
      </c>
      <c r="F134" s="12">
        <v>36</v>
      </c>
      <c r="G134" s="12">
        <v>36</v>
      </c>
      <c r="H134" s="12">
        <v>34</v>
      </c>
      <c r="I134" s="12">
        <v>37</v>
      </c>
      <c r="J134" s="12">
        <v>35</v>
      </c>
      <c r="K134" s="12">
        <v>35</v>
      </c>
      <c r="L134" s="12">
        <v>33</v>
      </c>
      <c r="M134" s="74">
        <f t="shared" si="52"/>
        <v>7.1</v>
      </c>
      <c r="N134" s="83">
        <v>7.13</v>
      </c>
      <c r="O134" s="83">
        <v>7.1</v>
      </c>
      <c r="P134" s="83">
        <v>7.09</v>
      </c>
      <c r="Q134" s="83">
        <v>7.11</v>
      </c>
      <c r="R134" s="83">
        <v>7.1</v>
      </c>
      <c r="S134" s="83">
        <v>7.01</v>
      </c>
      <c r="T134" s="83"/>
      <c r="U134" s="83"/>
      <c r="V134" s="5" t="str">
        <f t="shared" si="53"/>
        <v/>
      </c>
      <c r="W134" s="41"/>
      <c r="X134" s="41"/>
      <c r="Y134" s="41"/>
      <c r="Z134" s="41"/>
      <c r="AA134" s="41"/>
      <c r="AB134" s="41"/>
      <c r="AC134" s="41"/>
      <c r="AD134" s="41"/>
      <c r="AE134" s="5" t="str">
        <f t="shared" si="54"/>
        <v/>
      </c>
      <c r="AF134" s="41"/>
      <c r="AG134" s="41"/>
      <c r="AH134" s="41"/>
      <c r="AI134" s="41"/>
      <c r="AJ134" s="41"/>
      <c r="AK134" s="41"/>
      <c r="AL134" s="41"/>
      <c r="AM134" s="41"/>
      <c r="AN134" s="41">
        <v>25</v>
      </c>
      <c r="AO134" s="41">
        <v>1570</v>
      </c>
      <c r="AP134" s="110"/>
      <c r="AQ134" s="111"/>
      <c r="AR134" s="126" t="str">
        <f t="shared" si="55"/>
        <v/>
      </c>
      <c r="AS134" s="126" t="str">
        <f t="shared" si="56"/>
        <v/>
      </c>
      <c r="AT134" s="127">
        <v>1770</v>
      </c>
      <c r="AU134" s="128"/>
      <c r="AV134" s="129"/>
      <c r="AW134" s="126" t="str">
        <f t="shared" si="57"/>
        <v/>
      </c>
      <c r="AX134" s="126" t="str">
        <f t="shared" si="58"/>
        <v/>
      </c>
      <c r="AY134" s="64" t="str">
        <f t="shared" si="59"/>
        <v/>
      </c>
      <c r="AZ134" s="97">
        <v>77.8</v>
      </c>
      <c r="BA134" s="68"/>
      <c r="BB134" s="68"/>
      <c r="BC134" s="68"/>
      <c r="BD134" s="68"/>
      <c r="BE134" s="15"/>
      <c r="BF134" s="5">
        <f t="shared" si="60"/>
        <v>18220</v>
      </c>
      <c r="BG134" s="41">
        <v>9820</v>
      </c>
      <c r="BH134" s="42"/>
      <c r="BI134" s="42"/>
      <c r="BJ134" s="42">
        <v>8400</v>
      </c>
      <c r="BK134" s="42"/>
      <c r="BL134" s="42"/>
      <c r="BM134" s="15"/>
    </row>
    <row r="135" spans="1:65" outlineLevel="5">
      <c r="A135" s="22">
        <f t="shared" si="46"/>
        <v>4</v>
      </c>
      <c r="B135" s="9">
        <f t="shared" si="45"/>
        <v>45398</v>
      </c>
      <c r="C135" s="51">
        <v>453316</v>
      </c>
      <c r="D135" s="64">
        <f t="shared" si="51"/>
        <v>35.5</v>
      </c>
      <c r="E135" s="12">
        <v>38</v>
      </c>
      <c r="F135" s="12">
        <v>36</v>
      </c>
      <c r="G135" s="12">
        <v>36</v>
      </c>
      <c r="H135" s="12">
        <v>34</v>
      </c>
      <c r="I135" s="12">
        <v>37</v>
      </c>
      <c r="J135" s="12">
        <v>35</v>
      </c>
      <c r="K135" s="12">
        <v>35</v>
      </c>
      <c r="L135" s="12">
        <v>33</v>
      </c>
      <c r="M135" s="74">
        <f t="shared" si="52"/>
        <v>7.1</v>
      </c>
      <c r="N135" s="83">
        <v>7.1</v>
      </c>
      <c r="O135" s="83">
        <v>7.12</v>
      </c>
      <c r="P135" s="83">
        <v>7.08</v>
      </c>
      <c r="Q135" s="83">
        <v>7.09</v>
      </c>
      <c r="R135" s="83">
        <v>7.13</v>
      </c>
      <c r="S135" s="83">
        <v>7.07</v>
      </c>
      <c r="T135" s="83"/>
      <c r="U135" s="83"/>
      <c r="V135" s="5" t="str">
        <f t="shared" si="53"/>
        <v/>
      </c>
      <c r="W135" s="41"/>
      <c r="X135" s="41"/>
      <c r="Y135" s="41"/>
      <c r="Z135" s="41"/>
      <c r="AA135" s="41"/>
      <c r="AB135" s="41"/>
      <c r="AC135" s="41"/>
      <c r="AD135" s="41"/>
      <c r="AE135" s="5" t="str">
        <f t="shared" si="54"/>
        <v/>
      </c>
      <c r="AF135" s="41"/>
      <c r="AG135" s="41"/>
      <c r="AH135" s="41"/>
      <c r="AI135" s="41"/>
      <c r="AJ135" s="41"/>
      <c r="AK135" s="41"/>
      <c r="AL135" s="41"/>
      <c r="AM135" s="41"/>
      <c r="AN135" s="41">
        <v>28</v>
      </c>
      <c r="AO135" s="41">
        <v>1450</v>
      </c>
      <c r="AP135" s="110"/>
      <c r="AQ135" s="111"/>
      <c r="AR135" s="126" t="str">
        <f t="shared" si="55"/>
        <v/>
      </c>
      <c r="AS135" s="126" t="str">
        <f t="shared" si="56"/>
        <v/>
      </c>
      <c r="AT135" s="127">
        <v>1720</v>
      </c>
      <c r="AU135" s="128"/>
      <c r="AV135" s="129"/>
      <c r="AW135" s="126" t="str">
        <f t="shared" si="57"/>
        <v/>
      </c>
      <c r="AX135" s="126" t="str">
        <f t="shared" si="58"/>
        <v/>
      </c>
      <c r="AY135" s="64" t="str">
        <f t="shared" si="59"/>
        <v/>
      </c>
      <c r="AZ135" s="97">
        <v>77.400000000000006</v>
      </c>
      <c r="BA135" s="68"/>
      <c r="BB135" s="68"/>
      <c r="BC135" s="68"/>
      <c r="BD135" s="68"/>
      <c r="BE135" s="15"/>
      <c r="BF135" s="5">
        <f t="shared" si="60"/>
        <v>22341</v>
      </c>
      <c r="BG135" s="41">
        <v>14010</v>
      </c>
      <c r="BH135" s="42"/>
      <c r="BI135" s="42"/>
      <c r="BJ135" s="42">
        <v>8331</v>
      </c>
      <c r="BK135" s="42"/>
      <c r="BL135" s="42"/>
      <c r="BM135" s="15"/>
    </row>
    <row r="136" spans="1:65" outlineLevel="5">
      <c r="A136" s="22">
        <f t="shared" si="46"/>
        <v>4</v>
      </c>
      <c r="B136" s="9">
        <f t="shared" si="45"/>
        <v>45399</v>
      </c>
      <c r="C136" s="51">
        <v>422589</v>
      </c>
      <c r="D136" s="64">
        <f t="shared" si="51"/>
        <v>35.299999999999997</v>
      </c>
      <c r="E136" s="12">
        <v>37</v>
      </c>
      <c r="F136" s="12">
        <v>35</v>
      </c>
      <c r="G136" s="12">
        <v>37</v>
      </c>
      <c r="H136" s="12">
        <v>34</v>
      </c>
      <c r="I136" s="12">
        <v>36</v>
      </c>
      <c r="J136" s="12">
        <v>34</v>
      </c>
      <c r="K136" s="12">
        <v>36</v>
      </c>
      <c r="L136" s="12">
        <v>33</v>
      </c>
      <c r="M136" s="74">
        <f t="shared" si="52"/>
        <v>7.1</v>
      </c>
      <c r="N136" s="83">
        <v>7.1</v>
      </c>
      <c r="O136" s="83">
        <v>7.09</v>
      </c>
      <c r="P136" s="83">
        <v>7.08</v>
      </c>
      <c r="Q136" s="83">
        <v>7.07</v>
      </c>
      <c r="R136" s="83">
        <v>7.13</v>
      </c>
      <c r="S136" s="83">
        <v>7.08</v>
      </c>
      <c r="T136" s="83"/>
      <c r="U136" s="83"/>
      <c r="V136" s="5">
        <f t="shared" si="53"/>
        <v>129.9</v>
      </c>
      <c r="W136" s="41">
        <v>142.5</v>
      </c>
      <c r="X136" s="41">
        <v>128.9</v>
      </c>
      <c r="Y136" s="41">
        <v>106.1</v>
      </c>
      <c r="Z136" s="41">
        <v>192.3</v>
      </c>
      <c r="AA136" s="41">
        <v>82.7</v>
      </c>
      <c r="AB136" s="41">
        <v>127.1</v>
      </c>
      <c r="AC136" s="41"/>
      <c r="AD136" s="41"/>
      <c r="AE136" s="5">
        <f t="shared" si="54"/>
        <v>5251.7</v>
      </c>
      <c r="AF136" s="41">
        <v>5120</v>
      </c>
      <c r="AG136" s="41">
        <v>4960</v>
      </c>
      <c r="AH136" s="41">
        <v>5410</v>
      </c>
      <c r="AI136" s="41">
        <v>5220</v>
      </c>
      <c r="AJ136" s="41">
        <v>5640</v>
      </c>
      <c r="AK136" s="41">
        <v>5160</v>
      </c>
      <c r="AL136" s="41"/>
      <c r="AM136" s="41"/>
      <c r="AN136" s="41">
        <v>25</v>
      </c>
      <c r="AO136" s="41">
        <v>1590</v>
      </c>
      <c r="AP136" s="110">
        <v>3.92</v>
      </c>
      <c r="AQ136" s="111">
        <v>2.82</v>
      </c>
      <c r="AR136" s="126">
        <f t="shared" si="55"/>
        <v>71.938775510204081</v>
      </c>
      <c r="AS136" s="126">
        <f t="shared" si="56"/>
        <v>28.061224489795919</v>
      </c>
      <c r="AT136" s="127">
        <v>1850</v>
      </c>
      <c r="AU136" s="128">
        <v>2.72</v>
      </c>
      <c r="AV136" s="129">
        <v>1.44</v>
      </c>
      <c r="AW136" s="126">
        <f t="shared" si="57"/>
        <v>52.941176470588225</v>
      </c>
      <c r="AX136" s="126">
        <f t="shared" si="58"/>
        <v>47.058823529411775</v>
      </c>
      <c r="AY136" s="64">
        <f t="shared" si="59"/>
        <v>56.117021276595771</v>
      </c>
      <c r="AZ136" s="97">
        <v>74.260000000000005</v>
      </c>
      <c r="BA136" s="68"/>
      <c r="BB136" s="68"/>
      <c r="BC136" s="68"/>
      <c r="BD136" s="68"/>
      <c r="BE136" s="15"/>
      <c r="BF136" s="5">
        <f t="shared" si="60"/>
        <v>17156</v>
      </c>
      <c r="BG136" s="41">
        <v>8720</v>
      </c>
      <c r="BH136" s="42"/>
      <c r="BI136" s="42"/>
      <c r="BJ136" s="42">
        <v>8436</v>
      </c>
      <c r="BK136" s="42"/>
      <c r="BL136" s="42"/>
      <c r="BM136" s="15"/>
    </row>
    <row r="137" spans="1:65" outlineLevel="5">
      <c r="A137" s="22">
        <f t="shared" si="46"/>
        <v>4</v>
      </c>
      <c r="B137" s="9">
        <f t="shared" si="45"/>
        <v>45400</v>
      </c>
      <c r="C137" s="51">
        <v>409589</v>
      </c>
      <c r="D137" s="64">
        <f t="shared" si="51"/>
        <v>35.299999999999997</v>
      </c>
      <c r="E137" s="12">
        <v>37</v>
      </c>
      <c r="F137" s="12">
        <v>35</v>
      </c>
      <c r="G137" s="12">
        <v>37</v>
      </c>
      <c r="H137" s="12">
        <v>34</v>
      </c>
      <c r="I137" s="12">
        <v>36</v>
      </c>
      <c r="J137" s="12">
        <v>34</v>
      </c>
      <c r="K137" s="12">
        <v>36</v>
      </c>
      <c r="L137" s="12">
        <v>33</v>
      </c>
      <c r="M137" s="74">
        <f t="shared" si="52"/>
        <v>7.1</v>
      </c>
      <c r="N137" s="83">
        <v>7.12</v>
      </c>
      <c r="O137" s="83">
        <v>7.13</v>
      </c>
      <c r="P137" s="83">
        <v>7.15</v>
      </c>
      <c r="Q137" s="83">
        <v>7.08</v>
      </c>
      <c r="R137" s="83">
        <v>7.07</v>
      </c>
      <c r="S137" s="83">
        <v>6.91</v>
      </c>
      <c r="T137" s="83"/>
      <c r="U137" s="83"/>
      <c r="V137" s="5" t="str">
        <f t="shared" si="53"/>
        <v/>
      </c>
      <c r="W137" s="41"/>
      <c r="X137" s="41"/>
      <c r="Y137" s="41"/>
      <c r="Z137" s="41"/>
      <c r="AA137" s="41"/>
      <c r="AB137" s="41"/>
      <c r="AC137" s="41"/>
      <c r="AD137" s="41"/>
      <c r="AE137" s="5" t="str">
        <f t="shared" si="54"/>
        <v/>
      </c>
      <c r="AF137" s="41"/>
      <c r="AG137" s="41"/>
      <c r="AH137" s="41"/>
      <c r="AI137" s="41"/>
      <c r="AJ137" s="41"/>
      <c r="AK137" s="41"/>
      <c r="AL137" s="41"/>
      <c r="AM137" s="41"/>
      <c r="AN137" s="41">
        <v>26</v>
      </c>
      <c r="AO137" s="41">
        <v>1550</v>
      </c>
      <c r="AP137" s="110"/>
      <c r="AQ137" s="111"/>
      <c r="AR137" s="126" t="str">
        <f t="shared" si="55"/>
        <v/>
      </c>
      <c r="AS137" s="126" t="str">
        <f t="shared" si="56"/>
        <v/>
      </c>
      <c r="AT137" s="127">
        <v>1810</v>
      </c>
      <c r="AU137" s="128"/>
      <c r="AV137" s="129"/>
      <c r="AW137" s="126" t="str">
        <f t="shared" si="57"/>
        <v/>
      </c>
      <c r="AX137" s="126" t="str">
        <f t="shared" si="58"/>
        <v/>
      </c>
      <c r="AY137" s="64" t="str">
        <f t="shared" si="59"/>
        <v/>
      </c>
      <c r="AZ137" s="97">
        <v>75.2</v>
      </c>
      <c r="BA137" s="68"/>
      <c r="BB137" s="68"/>
      <c r="BC137" s="68"/>
      <c r="BD137" s="68"/>
      <c r="BE137" s="15"/>
      <c r="BF137" s="5">
        <f t="shared" si="60"/>
        <v>19458</v>
      </c>
      <c r="BG137" s="41">
        <v>11010</v>
      </c>
      <c r="BH137" s="42"/>
      <c r="BI137" s="42"/>
      <c r="BJ137" s="42">
        <v>8448</v>
      </c>
      <c r="BK137" s="42"/>
      <c r="BL137" s="42"/>
      <c r="BM137" s="15"/>
    </row>
    <row r="138" spans="1:65" outlineLevel="5">
      <c r="A138" s="22">
        <f t="shared" si="46"/>
        <v>4</v>
      </c>
      <c r="B138" s="9">
        <f t="shared" si="45"/>
        <v>45401</v>
      </c>
      <c r="C138" s="51">
        <v>399892</v>
      </c>
      <c r="D138" s="64">
        <f t="shared" si="51"/>
        <v>35.299999999999997</v>
      </c>
      <c r="E138" s="12">
        <v>36</v>
      </c>
      <c r="F138" s="12">
        <v>35</v>
      </c>
      <c r="G138" s="12">
        <v>37</v>
      </c>
      <c r="H138" s="12">
        <v>35</v>
      </c>
      <c r="I138" s="12">
        <v>35</v>
      </c>
      <c r="J138" s="12">
        <v>34</v>
      </c>
      <c r="K138" s="12">
        <v>36</v>
      </c>
      <c r="L138" s="12">
        <v>34</v>
      </c>
      <c r="M138" s="74">
        <f t="shared" si="52"/>
        <v>7.1</v>
      </c>
      <c r="N138" s="83">
        <v>7.01</v>
      </c>
      <c r="O138" s="83">
        <v>7.13</v>
      </c>
      <c r="P138" s="83">
        <v>7.15</v>
      </c>
      <c r="Q138" s="83">
        <v>7.1</v>
      </c>
      <c r="R138" s="83">
        <v>7.09</v>
      </c>
      <c r="S138" s="83">
        <v>7.12</v>
      </c>
      <c r="T138" s="83"/>
      <c r="U138" s="83"/>
      <c r="V138" s="5" t="str">
        <f t="shared" si="53"/>
        <v/>
      </c>
      <c r="W138" s="41"/>
      <c r="X138" s="41"/>
      <c r="Y138" s="41"/>
      <c r="Z138" s="41"/>
      <c r="AA138" s="41"/>
      <c r="AB138" s="41"/>
      <c r="AC138" s="41"/>
      <c r="AD138" s="41"/>
      <c r="AE138" s="5" t="str">
        <f t="shared" si="54"/>
        <v/>
      </c>
      <c r="AF138" s="41"/>
      <c r="AG138" s="41"/>
      <c r="AH138" s="41"/>
      <c r="AI138" s="41"/>
      <c r="AJ138" s="41"/>
      <c r="AK138" s="41"/>
      <c r="AL138" s="41"/>
      <c r="AM138" s="41"/>
      <c r="AN138" s="41">
        <v>27</v>
      </c>
      <c r="AO138" s="41">
        <v>1500</v>
      </c>
      <c r="AP138" s="110"/>
      <c r="AQ138" s="111"/>
      <c r="AR138" s="126" t="str">
        <f t="shared" si="55"/>
        <v/>
      </c>
      <c r="AS138" s="126" t="str">
        <f t="shared" si="56"/>
        <v/>
      </c>
      <c r="AT138" s="127">
        <v>1800</v>
      </c>
      <c r="AU138" s="128"/>
      <c r="AV138" s="129"/>
      <c r="AW138" s="126" t="str">
        <f t="shared" si="57"/>
        <v/>
      </c>
      <c r="AX138" s="126" t="str">
        <f t="shared" si="58"/>
        <v/>
      </c>
      <c r="AY138" s="64" t="str">
        <f t="shared" si="59"/>
        <v/>
      </c>
      <c r="AZ138" s="97">
        <v>74.599999999999994</v>
      </c>
      <c r="BA138" s="68"/>
      <c r="BB138" s="68"/>
      <c r="BC138" s="68"/>
      <c r="BD138" s="68"/>
      <c r="BE138" s="15"/>
      <c r="BF138" s="5">
        <f t="shared" si="60"/>
        <v>19528</v>
      </c>
      <c r="BG138" s="41">
        <v>11260</v>
      </c>
      <c r="BH138" s="42"/>
      <c r="BI138" s="42"/>
      <c r="BJ138" s="42">
        <v>8268</v>
      </c>
      <c r="BK138" s="42"/>
      <c r="BL138" s="42"/>
      <c r="BM138" s="15"/>
    </row>
    <row r="139" spans="1:65" outlineLevel="5">
      <c r="A139" s="22">
        <f t="shared" si="46"/>
        <v>4</v>
      </c>
      <c r="B139" s="9">
        <f t="shared" si="45"/>
        <v>45402</v>
      </c>
      <c r="C139" s="51">
        <v>398705</v>
      </c>
      <c r="D139" s="64">
        <f t="shared" si="51"/>
        <v>35.299999999999997</v>
      </c>
      <c r="E139" s="12">
        <v>36</v>
      </c>
      <c r="F139" s="12">
        <v>35</v>
      </c>
      <c r="G139" s="12">
        <v>37</v>
      </c>
      <c r="H139" s="12">
        <v>35</v>
      </c>
      <c r="I139" s="12">
        <v>35</v>
      </c>
      <c r="J139" s="12">
        <v>34</v>
      </c>
      <c r="K139" s="12">
        <v>36</v>
      </c>
      <c r="L139" s="12">
        <v>34</v>
      </c>
      <c r="M139" s="74">
        <f t="shared" si="52"/>
        <v>7.1</v>
      </c>
      <c r="N139" s="83">
        <v>7.12</v>
      </c>
      <c r="O139" s="83">
        <v>7.13</v>
      </c>
      <c r="P139" s="83">
        <v>7.08</v>
      </c>
      <c r="Q139" s="83">
        <v>7.13</v>
      </c>
      <c r="R139" s="83">
        <v>7.07</v>
      </c>
      <c r="S139" s="83">
        <v>7.05</v>
      </c>
      <c r="T139" s="83"/>
      <c r="U139" s="83"/>
      <c r="V139" s="5" t="str">
        <f t="shared" si="53"/>
        <v/>
      </c>
      <c r="W139" s="41"/>
      <c r="X139" s="41"/>
      <c r="Y139" s="41"/>
      <c r="Z139" s="41"/>
      <c r="AA139" s="41"/>
      <c r="AB139" s="41"/>
      <c r="AC139" s="41"/>
      <c r="AD139" s="41"/>
      <c r="AE139" s="5" t="str">
        <f t="shared" si="54"/>
        <v/>
      </c>
      <c r="AF139" s="41"/>
      <c r="AG139" s="41"/>
      <c r="AH139" s="41"/>
      <c r="AI139" s="41"/>
      <c r="AJ139" s="41"/>
      <c r="AK139" s="41"/>
      <c r="AL139" s="41"/>
      <c r="AM139" s="41"/>
      <c r="AN139" s="41">
        <v>27</v>
      </c>
      <c r="AO139" s="41">
        <v>1480</v>
      </c>
      <c r="AP139" s="110"/>
      <c r="AQ139" s="111"/>
      <c r="AR139" s="126" t="str">
        <f t="shared" si="55"/>
        <v/>
      </c>
      <c r="AS139" s="126" t="str">
        <f t="shared" si="56"/>
        <v/>
      </c>
      <c r="AT139" s="127">
        <v>1810</v>
      </c>
      <c r="AU139" s="128"/>
      <c r="AV139" s="129"/>
      <c r="AW139" s="126" t="str">
        <f t="shared" si="57"/>
        <v/>
      </c>
      <c r="AX139" s="126" t="str">
        <f t="shared" si="58"/>
        <v/>
      </c>
      <c r="AY139" s="64" t="str">
        <f t="shared" si="59"/>
        <v/>
      </c>
      <c r="AZ139" s="97">
        <v>78.319999999999993</v>
      </c>
      <c r="BA139" s="68"/>
      <c r="BB139" s="68"/>
      <c r="BC139" s="68"/>
      <c r="BD139" s="68"/>
      <c r="BE139" s="15"/>
      <c r="BF139" s="5">
        <f t="shared" si="60"/>
        <v>17117</v>
      </c>
      <c r="BG139" s="41">
        <v>8820</v>
      </c>
      <c r="BH139" s="42"/>
      <c r="BI139" s="42"/>
      <c r="BJ139" s="42">
        <v>8297</v>
      </c>
      <c r="BK139" s="42"/>
      <c r="BL139" s="42"/>
      <c r="BM139" s="15"/>
    </row>
    <row r="140" spans="1:65" outlineLevel="5">
      <c r="A140" s="22">
        <f t="shared" si="46"/>
        <v>4</v>
      </c>
      <c r="B140" s="9">
        <f t="shared" si="45"/>
        <v>45403</v>
      </c>
      <c r="C140" s="51">
        <v>396174</v>
      </c>
      <c r="D140" s="64">
        <f t="shared" si="51"/>
        <v>35</v>
      </c>
      <c r="E140" s="12">
        <v>36</v>
      </c>
      <c r="F140" s="12">
        <v>34</v>
      </c>
      <c r="G140" s="12">
        <v>37</v>
      </c>
      <c r="H140" s="12">
        <v>35</v>
      </c>
      <c r="I140" s="12">
        <v>35</v>
      </c>
      <c r="J140" s="12">
        <v>33</v>
      </c>
      <c r="K140" s="12">
        <v>36</v>
      </c>
      <c r="L140" s="12">
        <v>34</v>
      </c>
      <c r="M140" s="74">
        <f t="shared" si="52"/>
        <v>7.1</v>
      </c>
      <c r="N140" s="83">
        <v>7.13</v>
      </c>
      <c r="O140" s="83">
        <v>7.07</v>
      </c>
      <c r="P140" s="83">
        <v>7.08</v>
      </c>
      <c r="Q140" s="83">
        <v>7.14</v>
      </c>
      <c r="R140" s="83">
        <v>7.02</v>
      </c>
      <c r="S140" s="83">
        <v>7.05</v>
      </c>
      <c r="T140" s="83"/>
      <c r="U140" s="83"/>
      <c r="V140" s="5" t="str">
        <f t="shared" si="53"/>
        <v/>
      </c>
      <c r="W140" s="41"/>
      <c r="X140" s="41"/>
      <c r="Y140" s="41"/>
      <c r="Z140" s="41"/>
      <c r="AA140" s="41"/>
      <c r="AB140" s="41"/>
      <c r="AC140" s="41"/>
      <c r="AD140" s="41"/>
      <c r="AE140" s="5" t="str">
        <f t="shared" si="54"/>
        <v/>
      </c>
      <c r="AF140" s="41"/>
      <c r="AG140" s="41"/>
      <c r="AH140" s="41"/>
      <c r="AI140" s="41"/>
      <c r="AJ140" s="41"/>
      <c r="AK140" s="41"/>
      <c r="AL140" s="41"/>
      <c r="AM140" s="41"/>
      <c r="AN140" s="41">
        <v>25</v>
      </c>
      <c r="AO140" s="41">
        <v>1590</v>
      </c>
      <c r="AP140" s="110"/>
      <c r="AQ140" s="111"/>
      <c r="AR140" s="126" t="str">
        <f t="shared" si="55"/>
        <v/>
      </c>
      <c r="AS140" s="126" t="str">
        <f t="shared" si="56"/>
        <v/>
      </c>
      <c r="AT140" s="127">
        <v>1800</v>
      </c>
      <c r="AU140" s="128"/>
      <c r="AV140" s="129"/>
      <c r="AW140" s="126" t="str">
        <f t="shared" si="57"/>
        <v/>
      </c>
      <c r="AX140" s="126" t="str">
        <f t="shared" si="58"/>
        <v/>
      </c>
      <c r="AY140" s="64" t="str">
        <f t="shared" si="59"/>
        <v/>
      </c>
      <c r="AZ140" s="97">
        <v>77.510000000000005</v>
      </c>
      <c r="BA140" s="68"/>
      <c r="BB140" s="68"/>
      <c r="BC140" s="68"/>
      <c r="BD140" s="68"/>
      <c r="BE140" s="15"/>
      <c r="BF140" s="5">
        <f t="shared" si="60"/>
        <v>20334</v>
      </c>
      <c r="BG140" s="41">
        <v>11950</v>
      </c>
      <c r="BH140" s="42"/>
      <c r="BI140" s="42"/>
      <c r="BJ140" s="42">
        <v>8384</v>
      </c>
      <c r="BK140" s="42"/>
      <c r="BL140" s="42"/>
      <c r="BM140" s="15"/>
    </row>
    <row r="141" spans="1:65" outlineLevel="5">
      <c r="A141" s="22">
        <f t="shared" si="46"/>
        <v>4</v>
      </c>
      <c r="B141" s="9">
        <f t="shared" si="45"/>
        <v>45404</v>
      </c>
      <c r="C141" s="51">
        <v>386219</v>
      </c>
      <c r="D141" s="64">
        <f t="shared" si="51"/>
        <v>35.299999999999997</v>
      </c>
      <c r="E141" s="12">
        <v>37</v>
      </c>
      <c r="F141" s="12">
        <v>34</v>
      </c>
      <c r="G141" s="12">
        <v>37</v>
      </c>
      <c r="H141" s="12">
        <v>35</v>
      </c>
      <c r="I141" s="12">
        <v>36</v>
      </c>
      <c r="J141" s="12">
        <v>33</v>
      </c>
      <c r="K141" s="12">
        <v>36</v>
      </c>
      <c r="L141" s="12">
        <v>34</v>
      </c>
      <c r="M141" s="74">
        <f t="shared" si="52"/>
        <v>7.1</v>
      </c>
      <c r="N141" s="83">
        <v>7.11</v>
      </c>
      <c r="O141" s="83">
        <v>7.08</v>
      </c>
      <c r="P141" s="83">
        <v>7.07</v>
      </c>
      <c r="Q141" s="83">
        <v>7.12</v>
      </c>
      <c r="R141" s="83">
        <v>7.13</v>
      </c>
      <c r="S141" s="83">
        <v>7.07</v>
      </c>
      <c r="T141" s="83"/>
      <c r="U141" s="83"/>
      <c r="V141" s="5" t="str">
        <f t="shared" si="53"/>
        <v/>
      </c>
      <c r="W141" s="41"/>
      <c r="X141" s="41"/>
      <c r="Y141" s="41"/>
      <c r="Z141" s="41"/>
      <c r="AA141" s="41"/>
      <c r="AB141" s="41"/>
      <c r="AC141" s="41"/>
      <c r="AD141" s="41"/>
      <c r="AE141" s="5" t="str">
        <f t="shared" si="54"/>
        <v/>
      </c>
      <c r="AF141" s="41"/>
      <c r="AG141" s="41"/>
      <c r="AH141" s="41"/>
      <c r="AI141" s="41"/>
      <c r="AJ141" s="41"/>
      <c r="AK141" s="41"/>
      <c r="AL141" s="41"/>
      <c r="AM141" s="41"/>
      <c r="AN141" s="41">
        <v>43</v>
      </c>
      <c r="AO141" s="41">
        <v>930</v>
      </c>
      <c r="AP141" s="110"/>
      <c r="AQ141" s="111"/>
      <c r="AR141" s="126" t="str">
        <f t="shared" si="55"/>
        <v/>
      </c>
      <c r="AS141" s="126" t="str">
        <f t="shared" si="56"/>
        <v/>
      </c>
      <c r="AT141" s="127">
        <v>960</v>
      </c>
      <c r="AU141" s="128"/>
      <c r="AV141" s="129"/>
      <c r="AW141" s="126" t="str">
        <f t="shared" si="57"/>
        <v/>
      </c>
      <c r="AX141" s="126" t="str">
        <f t="shared" si="58"/>
        <v/>
      </c>
      <c r="AY141" s="64" t="str">
        <f t="shared" si="59"/>
        <v/>
      </c>
      <c r="AZ141" s="97">
        <v>77.62</v>
      </c>
      <c r="BA141" s="68"/>
      <c r="BB141" s="68"/>
      <c r="BC141" s="68"/>
      <c r="BD141" s="68"/>
      <c r="BE141" s="15"/>
      <c r="BF141" s="5">
        <f t="shared" si="60"/>
        <v>14101</v>
      </c>
      <c r="BG141" s="41">
        <v>5770</v>
      </c>
      <c r="BH141" s="42"/>
      <c r="BI141" s="42"/>
      <c r="BJ141" s="42">
        <v>8331</v>
      </c>
      <c r="BK141" s="42"/>
      <c r="BL141" s="42"/>
      <c r="BM141" s="15"/>
    </row>
    <row r="142" spans="1:65" outlineLevel="5">
      <c r="A142" s="22">
        <f t="shared" si="46"/>
        <v>4</v>
      </c>
      <c r="B142" s="9">
        <f t="shared" si="45"/>
        <v>45405</v>
      </c>
      <c r="C142" s="51">
        <v>410878</v>
      </c>
      <c r="D142" s="64">
        <f t="shared" si="51"/>
        <v>35.299999999999997</v>
      </c>
      <c r="E142" s="12">
        <v>37</v>
      </c>
      <c r="F142" s="12">
        <v>34</v>
      </c>
      <c r="G142" s="12">
        <v>37</v>
      </c>
      <c r="H142" s="12">
        <v>35</v>
      </c>
      <c r="I142" s="12">
        <v>36</v>
      </c>
      <c r="J142" s="12">
        <v>33</v>
      </c>
      <c r="K142" s="12">
        <v>36</v>
      </c>
      <c r="L142" s="12">
        <v>34</v>
      </c>
      <c r="M142" s="74">
        <f t="shared" si="52"/>
        <v>7.1</v>
      </c>
      <c r="N142" s="83">
        <v>7.07</v>
      </c>
      <c r="O142" s="83">
        <v>7.09</v>
      </c>
      <c r="P142" s="83">
        <v>7.11</v>
      </c>
      <c r="Q142" s="83">
        <v>7.13</v>
      </c>
      <c r="R142" s="83">
        <v>7.1150000000000002</v>
      </c>
      <c r="S142" s="83">
        <v>7.08</v>
      </c>
      <c r="T142" s="83"/>
      <c r="U142" s="83"/>
      <c r="V142" s="5" t="str">
        <f t="shared" si="53"/>
        <v/>
      </c>
      <c r="W142" s="41"/>
      <c r="X142" s="41"/>
      <c r="Y142" s="41"/>
      <c r="Z142" s="41"/>
      <c r="AA142" s="41"/>
      <c r="AB142" s="41"/>
      <c r="AC142" s="41"/>
      <c r="AD142" s="41"/>
      <c r="AE142" s="5" t="str">
        <f t="shared" si="54"/>
        <v/>
      </c>
      <c r="AF142" s="41"/>
      <c r="AG142" s="41"/>
      <c r="AH142" s="41"/>
      <c r="AI142" s="41"/>
      <c r="AJ142" s="41"/>
      <c r="AK142" s="41"/>
      <c r="AL142" s="41"/>
      <c r="AM142" s="41"/>
      <c r="AN142" s="41">
        <v>26</v>
      </c>
      <c r="AO142" s="41">
        <v>1560</v>
      </c>
      <c r="AP142" s="110"/>
      <c r="AQ142" s="111"/>
      <c r="AR142" s="126" t="str">
        <f t="shared" si="55"/>
        <v/>
      </c>
      <c r="AS142" s="126" t="str">
        <f t="shared" si="56"/>
        <v/>
      </c>
      <c r="AT142" s="127">
        <v>1680</v>
      </c>
      <c r="AU142" s="128"/>
      <c r="AV142" s="129"/>
      <c r="AW142" s="126" t="str">
        <f t="shared" si="57"/>
        <v/>
      </c>
      <c r="AX142" s="126" t="str">
        <f t="shared" si="58"/>
        <v/>
      </c>
      <c r="AY142" s="64" t="str">
        <f t="shared" si="59"/>
        <v/>
      </c>
      <c r="AZ142" s="97">
        <v>77.2</v>
      </c>
      <c r="BA142" s="68"/>
      <c r="BB142" s="68"/>
      <c r="BC142" s="68"/>
      <c r="BD142" s="68"/>
      <c r="BE142" s="15"/>
      <c r="BF142" s="5">
        <f t="shared" si="60"/>
        <v>14108</v>
      </c>
      <c r="BG142" s="41">
        <v>5770</v>
      </c>
      <c r="BH142" s="42"/>
      <c r="BI142" s="42"/>
      <c r="BJ142" s="42">
        <v>8338</v>
      </c>
      <c r="BK142" s="42"/>
      <c r="BL142" s="42"/>
      <c r="BM142" s="15"/>
    </row>
    <row r="143" spans="1:65" outlineLevel="5">
      <c r="A143" s="22">
        <f t="shared" si="46"/>
        <v>4</v>
      </c>
      <c r="B143" s="9">
        <f t="shared" si="45"/>
        <v>45406</v>
      </c>
      <c r="C143" s="51">
        <v>439599</v>
      </c>
      <c r="D143" s="64">
        <f t="shared" si="51"/>
        <v>35</v>
      </c>
      <c r="E143" s="12">
        <v>37</v>
      </c>
      <c r="F143" s="12">
        <v>34</v>
      </c>
      <c r="G143" s="12">
        <v>37</v>
      </c>
      <c r="H143" s="12">
        <v>34</v>
      </c>
      <c r="I143" s="12">
        <v>36</v>
      </c>
      <c r="J143" s="12">
        <v>33</v>
      </c>
      <c r="K143" s="12">
        <v>36</v>
      </c>
      <c r="L143" s="12">
        <v>33</v>
      </c>
      <c r="M143" s="74">
        <f t="shared" si="52"/>
        <v>7.1</v>
      </c>
      <c r="N143" s="83">
        <v>7.11</v>
      </c>
      <c r="O143" s="83">
        <v>7.13</v>
      </c>
      <c r="P143" s="83">
        <v>7.14</v>
      </c>
      <c r="Q143" s="83">
        <v>7.08</v>
      </c>
      <c r="R143" s="83">
        <v>7.09</v>
      </c>
      <c r="S143" s="83">
        <v>7.1</v>
      </c>
      <c r="T143" s="83"/>
      <c r="U143" s="83"/>
      <c r="V143" s="5">
        <f t="shared" si="53"/>
        <v>108</v>
      </c>
      <c r="W143" s="41">
        <v>122.8</v>
      </c>
      <c r="X143" s="41">
        <v>159.4</v>
      </c>
      <c r="Y143" s="41">
        <v>100.6</v>
      </c>
      <c r="Z143" s="41">
        <v>81.5</v>
      </c>
      <c r="AA143" s="41">
        <v>118.1</v>
      </c>
      <c r="AB143" s="41">
        <v>65.3</v>
      </c>
      <c r="AC143" s="41"/>
      <c r="AD143" s="41"/>
      <c r="AE143" s="5">
        <f t="shared" si="54"/>
        <v>6001.7</v>
      </c>
      <c r="AF143" s="41">
        <v>6100</v>
      </c>
      <c r="AG143" s="41">
        <v>5740</v>
      </c>
      <c r="AH143" s="41">
        <v>6120</v>
      </c>
      <c r="AI143" s="41">
        <v>6250</v>
      </c>
      <c r="AJ143" s="41">
        <v>5950</v>
      </c>
      <c r="AK143" s="41">
        <v>5850</v>
      </c>
      <c r="AL143" s="41"/>
      <c r="AM143" s="41"/>
      <c r="AN143" s="41">
        <v>25</v>
      </c>
      <c r="AO143" s="41">
        <v>1570</v>
      </c>
      <c r="AP143" s="110">
        <v>3.51</v>
      </c>
      <c r="AQ143" s="111">
        <v>2.44</v>
      </c>
      <c r="AR143" s="126">
        <f t="shared" si="55"/>
        <v>69.515669515669515</v>
      </c>
      <c r="AS143" s="126">
        <f t="shared" si="56"/>
        <v>30.484330484330485</v>
      </c>
      <c r="AT143" s="127">
        <v>1570</v>
      </c>
      <c r="AU143" s="128">
        <v>2.66</v>
      </c>
      <c r="AV143" s="129">
        <v>1.39</v>
      </c>
      <c r="AW143" s="126">
        <f t="shared" si="57"/>
        <v>52.255639097744357</v>
      </c>
      <c r="AX143" s="126">
        <f t="shared" si="58"/>
        <v>47.744360902255643</v>
      </c>
      <c r="AY143" s="64">
        <f t="shared" si="59"/>
        <v>52.004001548986714</v>
      </c>
      <c r="AZ143" s="97">
        <v>76.489999999999995</v>
      </c>
      <c r="BA143" s="68"/>
      <c r="BB143" s="68"/>
      <c r="BC143" s="68"/>
      <c r="BD143" s="68"/>
      <c r="BE143" s="15"/>
      <c r="BF143" s="5">
        <f t="shared" si="60"/>
        <v>14174</v>
      </c>
      <c r="BG143" s="41">
        <v>5760</v>
      </c>
      <c r="BH143" s="42"/>
      <c r="BI143" s="42"/>
      <c r="BJ143" s="42">
        <v>8414</v>
      </c>
      <c r="BK143" s="42"/>
      <c r="BL143" s="42"/>
      <c r="BM143" s="15"/>
    </row>
    <row r="144" spans="1:65" outlineLevel="5">
      <c r="A144" s="22">
        <f t="shared" si="46"/>
        <v>4</v>
      </c>
      <c r="B144" s="9">
        <f t="shared" si="45"/>
        <v>45407</v>
      </c>
      <c r="C144" s="51">
        <v>402647</v>
      </c>
      <c r="D144" s="64">
        <f t="shared" si="51"/>
        <v>35</v>
      </c>
      <c r="E144" s="12">
        <v>36</v>
      </c>
      <c r="F144" s="12">
        <v>35</v>
      </c>
      <c r="G144" s="12">
        <v>37</v>
      </c>
      <c r="H144" s="12">
        <v>34</v>
      </c>
      <c r="I144" s="12">
        <v>35</v>
      </c>
      <c r="J144" s="12">
        <v>34</v>
      </c>
      <c r="K144" s="12">
        <v>36</v>
      </c>
      <c r="L144" s="12">
        <v>33</v>
      </c>
      <c r="M144" s="74">
        <f t="shared" si="52"/>
        <v>7.1</v>
      </c>
      <c r="N144" s="83">
        <v>7.12</v>
      </c>
      <c r="O144" s="83">
        <v>7.11</v>
      </c>
      <c r="P144" s="83">
        <v>7.09</v>
      </c>
      <c r="Q144" s="83">
        <v>7.08</v>
      </c>
      <c r="R144" s="83">
        <v>7.1</v>
      </c>
      <c r="S144" s="83">
        <v>7.11</v>
      </c>
      <c r="T144" s="83"/>
      <c r="U144" s="83"/>
      <c r="V144" s="5" t="str">
        <f t="shared" si="53"/>
        <v/>
      </c>
      <c r="W144" s="41"/>
      <c r="X144" s="41"/>
      <c r="Y144" s="41"/>
      <c r="Z144" s="41"/>
      <c r="AA144" s="41"/>
      <c r="AB144" s="41"/>
      <c r="AC144" s="41"/>
      <c r="AD144" s="41"/>
      <c r="AE144" s="5" t="str">
        <f t="shared" si="54"/>
        <v/>
      </c>
      <c r="AF144" s="41"/>
      <c r="AG144" s="41"/>
      <c r="AH144" s="41"/>
      <c r="AI144" s="41"/>
      <c r="AJ144" s="41"/>
      <c r="AK144" s="41"/>
      <c r="AL144" s="41"/>
      <c r="AM144" s="41"/>
      <c r="AN144" s="41">
        <v>27</v>
      </c>
      <c r="AO144" s="41">
        <v>1500</v>
      </c>
      <c r="AP144" s="110"/>
      <c r="AQ144" s="111"/>
      <c r="AR144" s="126" t="str">
        <f t="shared" si="55"/>
        <v/>
      </c>
      <c r="AS144" s="126" t="str">
        <f t="shared" si="56"/>
        <v/>
      </c>
      <c r="AT144" s="127">
        <v>1820</v>
      </c>
      <c r="AU144" s="128"/>
      <c r="AV144" s="129"/>
      <c r="AW144" s="126" t="str">
        <f t="shared" si="57"/>
        <v/>
      </c>
      <c r="AX144" s="126" t="str">
        <f t="shared" si="58"/>
        <v/>
      </c>
      <c r="AY144" s="64" t="str">
        <f t="shared" si="59"/>
        <v/>
      </c>
      <c r="AZ144" s="97">
        <v>76.64</v>
      </c>
      <c r="BA144" s="68"/>
      <c r="BB144" s="68"/>
      <c r="BC144" s="68"/>
      <c r="BD144" s="68"/>
      <c r="BE144" s="15"/>
      <c r="BF144" s="5">
        <f t="shared" si="60"/>
        <v>14019</v>
      </c>
      <c r="BG144" s="41">
        <v>5770</v>
      </c>
      <c r="BH144" s="42"/>
      <c r="BI144" s="42"/>
      <c r="BJ144" s="42">
        <v>8249</v>
      </c>
      <c r="BK144" s="42"/>
      <c r="BL144" s="42"/>
      <c r="BM144" s="15"/>
    </row>
    <row r="145" spans="1:65" outlineLevel="5">
      <c r="A145" s="22">
        <f t="shared" si="46"/>
        <v>4</v>
      </c>
      <c r="B145" s="9">
        <f t="shared" si="45"/>
        <v>45408</v>
      </c>
      <c r="C145" s="51">
        <v>387645</v>
      </c>
      <c r="D145" s="64">
        <f t="shared" si="51"/>
        <v>34.299999999999997</v>
      </c>
      <c r="E145" s="12">
        <v>36</v>
      </c>
      <c r="F145" s="12">
        <v>34</v>
      </c>
      <c r="G145" s="12">
        <v>35</v>
      </c>
      <c r="H145" s="12">
        <v>34</v>
      </c>
      <c r="I145" s="12">
        <v>35</v>
      </c>
      <c r="J145" s="12">
        <v>33</v>
      </c>
      <c r="K145" s="12">
        <v>34</v>
      </c>
      <c r="L145" s="12">
        <v>33</v>
      </c>
      <c r="M145" s="74">
        <f t="shared" si="52"/>
        <v>7.1</v>
      </c>
      <c r="N145" s="83">
        <v>7.11</v>
      </c>
      <c r="O145" s="83">
        <v>7.13</v>
      </c>
      <c r="P145" s="83">
        <v>7.08</v>
      </c>
      <c r="Q145" s="83">
        <v>7.16</v>
      </c>
      <c r="R145" s="83">
        <v>7.14</v>
      </c>
      <c r="S145" s="83">
        <v>7.12</v>
      </c>
      <c r="T145" s="83"/>
      <c r="U145" s="83"/>
      <c r="V145" s="5" t="str">
        <f t="shared" si="53"/>
        <v/>
      </c>
      <c r="W145" s="41"/>
      <c r="X145" s="41"/>
      <c r="Y145" s="41"/>
      <c r="Z145" s="41"/>
      <c r="AA145" s="41"/>
      <c r="AB145" s="41"/>
      <c r="AC145" s="41"/>
      <c r="AD145" s="41"/>
      <c r="AE145" s="5" t="str">
        <f t="shared" si="54"/>
        <v/>
      </c>
      <c r="AF145" s="41"/>
      <c r="AG145" s="41"/>
      <c r="AH145" s="41"/>
      <c r="AI145" s="41"/>
      <c r="AJ145" s="41"/>
      <c r="AK145" s="41"/>
      <c r="AL145" s="41"/>
      <c r="AM145" s="41"/>
      <c r="AN145" s="41">
        <v>26</v>
      </c>
      <c r="AO145" s="41">
        <v>1560</v>
      </c>
      <c r="AP145" s="110"/>
      <c r="AQ145" s="111"/>
      <c r="AR145" s="126" t="str">
        <f t="shared" si="55"/>
        <v/>
      </c>
      <c r="AS145" s="126" t="str">
        <f t="shared" si="56"/>
        <v/>
      </c>
      <c r="AT145" s="127">
        <v>1810</v>
      </c>
      <c r="AU145" s="128"/>
      <c r="AV145" s="129"/>
      <c r="AW145" s="126" t="str">
        <f t="shared" si="57"/>
        <v/>
      </c>
      <c r="AX145" s="126" t="str">
        <f t="shared" si="58"/>
        <v/>
      </c>
      <c r="AY145" s="64" t="str">
        <f t="shared" si="59"/>
        <v/>
      </c>
      <c r="AZ145" s="97">
        <v>76.7</v>
      </c>
      <c r="BA145" s="68"/>
      <c r="BB145" s="68"/>
      <c r="BC145" s="68"/>
      <c r="BD145" s="68"/>
      <c r="BE145" s="15"/>
      <c r="BF145" s="5">
        <f t="shared" si="60"/>
        <v>17176</v>
      </c>
      <c r="BG145" s="41">
        <v>10100</v>
      </c>
      <c r="BH145" s="42"/>
      <c r="BI145" s="42"/>
      <c r="BJ145" s="42">
        <v>7076</v>
      </c>
      <c r="BK145" s="42"/>
      <c r="BL145" s="42"/>
      <c r="BM145" s="15"/>
    </row>
    <row r="146" spans="1:65" outlineLevel="5">
      <c r="A146" s="22">
        <f t="shared" si="46"/>
        <v>4</v>
      </c>
      <c r="B146" s="9">
        <f t="shared" si="45"/>
        <v>45409</v>
      </c>
      <c r="C146" s="51">
        <v>374171</v>
      </c>
      <c r="D146" s="64">
        <f t="shared" si="51"/>
        <v>34.5</v>
      </c>
      <c r="E146" s="12">
        <v>36</v>
      </c>
      <c r="F146" s="12">
        <v>34</v>
      </c>
      <c r="G146" s="12">
        <v>36</v>
      </c>
      <c r="H146" s="12">
        <v>34</v>
      </c>
      <c r="I146" s="12">
        <v>35</v>
      </c>
      <c r="J146" s="12">
        <v>33</v>
      </c>
      <c r="K146" s="12">
        <v>35</v>
      </c>
      <c r="L146" s="12">
        <v>33</v>
      </c>
      <c r="M146" s="74">
        <f t="shared" si="52"/>
        <v>7.1</v>
      </c>
      <c r="N146" s="83">
        <v>7.18</v>
      </c>
      <c r="O146" s="83">
        <v>7.21</v>
      </c>
      <c r="P146" s="83">
        <v>7.15</v>
      </c>
      <c r="Q146" s="83">
        <v>7.11</v>
      </c>
      <c r="R146" s="83">
        <v>7.08</v>
      </c>
      <c r="S146" s="83">
        <v>7.1</v>
      </c>
      <c r="T146" s="83"/>
      <c r="U146" s="83"/>
      <c r="V146" s="5" t="str">
        <f t="shared" si="53"/>
        <v/>
      </c>
      <c r="W146" s="41"/>
      <c r="X146" s="41"/>
      <c r="Y146" s="41"/>
      <c r="Z146" s="41"/>
      <c r="AA146" s="41"/>
      <c r="AB146" s="41"/>
      <c r="AC146" s="41"/>
      <c r="AD146" s="41"/>
      <c r="AE146" s="5" t="str">
        <f t="shared" si="54"/>
        <v/>
      </c>
      <c r="AF146" s="41"/>
      <c r="AG146" s="41"/>
      <c r="AH146" s="41"/>
      <c r="AI146" s="41"/>
      <c r="AJ146" s="41"/>
      <c r="AK146" s="41"/>
      <c r="AL146" s="41"/>
      <c r="AM146" s="41"/>
      <c r="AN146" s="41">
        <v>27</v>
      </c>
      <c r="AO146" s="41">
        <v>1490</v>
      </c>
      <c r="AP146" s="110"/>
      <c r="AQ146" s="111"/>
      <c r="AR146" s="126" t="str">
        <f t="shared" si="55"/>
        <v/>
      </c>
      <c r="AS146" s="126" t="str">
        <f t="shared" si="56"/>
        <v/>
      </c>
      <c r="AT146" s="127">
        <v>1820</v>
      </c>
      <c r="AU146" s="128"/>
      <c r="AV146" s="129"/>
      <c r="AW146" s="126" t="str">
        <f t="shared" si="57"/>
        <v/>
      </c>
      <c r="AX146" s="126" t="str">
        <f t="shared" si="58"/>
        <v/>
      </c>
      <c r="AY146" s="64" t="str">
        <f t="shared" si="59"/>
        <v/>
      </c>
      <c r="AZ146" s="97">
        <v>76.81</v>
      </c>
      <c r="BA146" s="68"/>
      <c r="BB146" s="68"/>
      <c r="BC146" s="68"/>
      <c r="BD146" s="68"/>
      <c r="BE146" s="15"/>
      <c r="BF146" s="5">
        <f t="shared" si="60"/>
        <v>20731</v>
      </c>
      <c r="BG146" s="41">
        <v>13250</v>
      </c>
      <c r="BH146" s="42"/>
      <c r="BI146" s="42"/>
      <c r="BJ146" s="42">
        <v>7481</v>
      </c>
      <c r="BK146" s="42"/>
      <c r="BL146" s="42"/>
      <c r="BM146" s="15"/>
    </row>
    <row r="147" spans="1:65" outlineLevel="5">
      <c r="A147" s="22">
        <f t="shared" si="46"/>
        <v>4</v>
      </c>
      <c r="B147" s="9">
        <f t="shared" si="45"/>
        <v>45410</v>
      </c>
      <c r="C147" s="51">
        <v>350392</v>
      </c>
      <c r="D147" s="64">
        <f t="shared" si="51"/>
        <v>35</v>
      </c>
      <c r="E147" s="12">
        <v>37</v>
      </c>
      <c r="F147" s="12">
        <v>35</v>
      </c>
      <c r="G147" s="12">
        <v>36</v>
      </c>
      <c r="H147" s="12">
        <v>34</v>
      </c>
      <c r="I147" s="12">
        <v>36</v>
      </c>
      <c r="J147" s="12">
        <v>34</v>
      </c>
      <c r="K147" s="12">
        <v>35</v>
      </c>
      <c r="L147" s="12">
        <v>33</v>
      </c>
      <c r="M147" s="74">
        <f t="shared" si="52"/>
        <v>7.1</v>
      </c>
      <c r="N147" s="83">
        <v>7.13</v>
      </c>
      <c r="O147" s="83">
        <v>7.08</v>
      </c>
      <c r="P147" s="83">
        <v>7.14</v>
      </c>
      <c r="Q147" s="83">
        <v>7.12</v>
      </c>
      <c r="R147" s="83">
        <v>7.13</v>
      </c>
      <c r="S147" s="83">
        <v>7.1</v>
      </c>
      <c r="T147" s="83"/>
      <c r="U147" s="83"/>
      <c r="V147" s="5" t="str">
        <f t="shared" si="53"/>
        <v/>
      </c>
      <c r="W147" s="41"/>
      <c r="X147" s="41"/>
      <c r="Y147" s="41"/>
      <c r="Z147" s="41"/>
      <c r="AA147" s="41"/>
      <c r="AB147" s="41"/>
      <c r="AC147" s="41"/>
      <c r="AD147" s="41"/>
      <c r="AE147" s="5" t="str">
        <f t="shared" si="54"/>
        <v/>
      </c>
      <c r="AF147" s="41"/>
      <c r="AG147" s="41"/>
      <c r="AH147" s="41"/>
      <c r="AI147" s="41"/>
      <c r="AJ147" s="41"/>
      <c r="AK147" s="41"/>
      <c r="AL147" s="41"/>
      <c r="AM147" s="41"/>
      <c r="AN147" s="41">
        <v>26</v>
      </c>
      <c r="AO147" s="41">
        <v>1540</v>
      </c>
      <c r="AP147" s="110"/>
      <c r="AQ147" s="111"/>
      <c r="AR147" s="126" t="str">
        <f t="shared" si="55"/>
        <v/>
      </c>
      <c r="AS147" s="126" t="str">
        <f t="shared" si="56"/>
        <v/>
      </c>
      <c r="AT147" s="127">
        <v>1820</v>
      </c>
      <c r="AU147" s="128"/>
      <c r="AV147" s="129"/>
      <c r="AW147" s="126" t="str">
        <f t="shared" si="57"/>
        <v/>
      </c>
      <c r="AX147" s="126" t="str">
        <f t="shared" si="58"/>
        <v/>
      </c>
      <c r="AY147" s="64" t="str">
        <f t="shared" si="59"/>
        <v/>
      </c>
      <c r="AZ147" s="97">
        <v>77.099999999999994</v>
      </c>
      <c r="BA147" s="68"/>
      <c r="BB147" s="68"/>
      <c r="BC147" s="68"/>
      <c r="BD147" s="68"/>
      <c r="BE147" s="15"/>
      <c r="BF147" s="257">
        <f t="shared" si="60"/>
        <v>18509</v>
      </c>
      <c r="BG147" s="41">
        <v>9830</v>
      </c>
      <c r="BH147" s="42"/>
      <c r="BI147" s="42"/>
      <c r="BJ147" s="42">
        <v>8679</v>
      </c>
      <c r="BK147" s="42"/>
      <c r="BL147" s="42"/>
      <c r="BM147" s="15"/>
    </row>
    <row r="148" spans="1:65" outlineLevel="5">
      <c r="A148" s="22">
        <f t="shared" si="46"/>
        <v>4</v>
      </c>
      <c r="B148" s="9">
        <f t="shared" si="45"/>
        <v>45411</v>
      </c>
      <c r="C148" s="51">
        <v>466815</v>
      </c>
      <c r="D148" s="64">
        <f t="shared" si="51"/>
        <v>34.799999999999997</v>
      </c>
      <c r="E148" s="12">
        <v>37</v>
      </c>
      <c r="F148" s="12">
        <v>34</v>
      </c>
      <c r="G148" s="12">
        <v>36</v>
      </c>
      <c r="H148" s="12">
        <v>34</v>
      </c>
      <c r="I148" s="12">
        <v>36</v>
      </c>
      <c r="J148" s="12">
        <v>33</v>
      </c>
      <c r="K148" s="12">
        <v>35</v>
      </c>
      <c r="L148" s="12">
        <v>33</v>
      </c>
      <c r="M148" s="74">
        <f t="shared" si="52"/>
        <v>7.1</v>
      </c>
      <c r="N148" s="83">
        <v>7.1</v>
      </c>
      <c r="O148" s="83">
        <v>7.08</v>
      </c>
      <c r="P148" s="83">
        <v>7.07</v>
      </c>
      <c r="Q148" s="83">
        <v>7.13</v>
      </c>
      <c r="R148" s="83">
        <v>7.15</v>
      </c>
      <c r="S148" s="83">
        <v>7.11</v>
      </c>
      <c r="T148" s="83"/>
      <c r="U148" s="83"/>
      <c r="V148" s="5" t="str">
        <f t="shared" si="53"/>
        <v/>
      </c>
      <c r="W148" s="41"/>
      <c r="X148" s="41"/>
      <c r="Y148" s="41"/>
      <c r="Z148" s="41"/>
      <c r="AA148" s="41"/>
      <c r="AB148" s="41"/>
      <c r="AC148" s="41"/>
      <c r="AD148" s="41"/>
      <c r="AE148" s="5" t="str">
        <f t="shared" si="54"/>
        <v/>
      </c>
      <c r="AF148" s="41"/>
      <c r="AG148" s="41"/>
      <c r="AH148" s="41"/>
      <c r="AI148" s="41"/>
      <c r="AJ148" s="41"/>
      <c r="AK148" s="41"/>
      <c r="AL148" s="41"/>
      <c r="AM148" s="41"/>
      <c r="AN148" s="41">
        <v>25</v>
      </c>
      <c r="AO148" s="41">
        <v>1600</v>
      </c>
      <c r="AP148" s="110"/>
      <c r="AQ148" s="111"/>
      <c r="AR148" s="126" t="str">
        <f t="shared" si="55"/>
        <v/>
      </c>
      <c r="AS148" s="126" t="str">
        <f t="shared" si="56"/>
        <v/>
      </c>
      <c r="AT148" s="127">
        <v>1820</v>
      </c>
      <c r="AU148" s="128">
        <v>2.6</v>
      </c>
      <c r="AV148" s="129"/>
      <c r="AW148" s="126">
        <f t="shared" si="57"/>
        <v>0</v>
      </c>
      <c r="AX148" s="126">
        <f t="shared" si="58"/>
        <v>100</v>
      </c>
      <c r="AY148" s="64" t="str">
        <f t="shared" si="59"/>
        <v/>
      </c>
      <c r="AZ148" s="97">
        <v>76.900000000000006</v>
      </c>
      <c r="BA148" s="68"/>
      <c r="BB148" s="68"/>
      <c r="BC148" s="68"/>
      <c r="BD148" s="68"/>
      <c r="BE148" s="15"/>
      <c r="BF148" s="5">
        <f t="shared" si="60"/>
        <v>17593</v>
      </c>
      <c r="BG148" s="41">
        <v>9260</v>
      </c>
      <c r="BH148" s="42"/>
      <c r="BI148" s="42"/>
      <c r="BJ148" s="42">
        <v>8333</v>
      </c>
      <c r="BK148" s="42"/>
      <c r="BL148" s="42"/>
      <c r="BM148" s="15"/>
    </row>
    <row r="149" spans="1:65" ht="17.25" outlineLevel="5" thickBot="1">
      <c r="A149" s="31">
        <f t="shared" si="46"/>
        <v>4</v>
      </c>
      <c r="B149" s="32">
        <f t="shared" si="45"/>
        <v>45412</v>
      </c>
      <c r="C149" s="51">
        <v>479299</v>
      </c>
      <c r="D149" s="64">
        <f t="shared" si="51"/>
        <v>34.5</v>
      </c>
      <c r="E149" s="12">
        <v>37</v>
      </c>
      <c r="F149" s="12">
        <v>34</v>
      </c>
      <c r="G149" s="12">
        <v>35</v>
      </c>
      <c r="H149" s="12">
        <v>34</v>
      </c>
      <c r="I149" s="12">
        <v>36</v>
      </c>
      <c r="J149" s="12">
        <v>33</v>
      </c>
      <c r="K149" s="12">
        <v>34</v>
      </c>
      <c r="L149" s="12">
        <v>33</v>
      </c>
      <c r="M149" s="74">
        <f t="shared" si="52"/>
        <v>7.1</v>
      </c>
      <c r="N149" s="83">
        <v>7.08</v>
      </c>
      <c r="O149" s="83">
        <v>7.09</v>
      </c>
      <c r="P149" s="83">
        <v>7.07</v>
      </c>
      <c r="Q149" s="83">
        <v>7.12</v>
      </c>
      <c r="R149" s="83">
        <v>7.13</v>
      </c>
      <c r="S149" s="83">
        <v>7.1</v>
      </c>
      <c r="T149" s="83"/>
      <c r="U149" s="83"/>
      <c r="V149" s="5" t="str">
        <f t="shared" si="53"/>
        <v/>
      </c>
      <c r="W149" s="41"/>
      <c r="X149" s="41"/>
      <c r="Y149" s="41"/>
      <c r="Z149" s="41"/>
      <c r="AA149" s="41"/>
      <c r="AB149" s="41"/>
      <c r="AC149" s="41"/>
      <c r="AD149" s="41"/>
      <c r="AE149" s="5" t="str">
        <f t="shared" si="54"/>
        <v/>
      </c>
      <c r="AF149" s="41"/>
      <c r="AG149" s="41"/>
      <c r="AH149" s="41"/>
      <c r="AI149" s="41"/>
      <c r="AJ149" s="41"/>
      <c r="AK149" s="41"/>
      <c r="AL149" s="41"/>
      <c r="AM149" s="41"/>
      <c r="AN149" s="41">
        <v>25</v>
      </c>
      <c r="AO149" s="41">
        <v>1620</v>
      </c>
      <c r="AP149" s="110"/>
      <c r="AQ149" s="111"/>
      <c r="AR149" s="126" t="str">
        <f t="shared" si="55"/>
        <v/>
      </c>
      <c r="AS149" s="126" t="str">
        <f t="shared" si="56"/>
        <v/>
      </c>
      <c r="AT149" s="127">
        <v>1820</v>
      </c>
      <c r="AU149" s="128">
        <v>2.46</v>
      </c>
      <c r="AV149" s="129"/>
      <c r="AW149" s="126">
        <f t="shared" si="57"/>
        <v>0</v>
      </c>
      <c r="AX149" s="126">
        <f t="shared" si="58"/>
        <v>100</v>
      </c>
      <c r="AY149" s="64" t="str">
        <f t="shared" si="59"/>
        <v/>
      </c>
      <c r="AZ149" s="97">
        <v>77.2</v>
      </c>
      <c r="BA149" s="68"/>
      <c r="BB149" s="68"/>
      <c r="BC149" s="68"/>
      <c r="BD149" s="68"/>
      <c r="BE149" s="15"/>
      <c r="BF149" s="5">
        <f t="shared" si="60"/>
        <v>14108</v>
      </c>
      <c r="BG149" s="41">
        <v>5850</v>
      </c>
      <c r="BH149" s="42"/>
      <c r="BI149" s="42"/>
      <c r="BJ149" s="42">
        <v>8258</v>
      </c>
      <c r="BK149" s="42"/>
      <c r="BL149" s="42"/>
      <c r="BM149" s="15"/>
    </row>
    <row r="150" spans="1:65" outlineLevel="4">
      <c r="A150" s="157" t="s">
        <v>38</v>
      </c>
      <c r="B150" s="158"/>
      <c r="C150" s="50">
        <f t="shared" ref="C150:BM150" si="61">SUBTOTAL(4,C120:C149)</f>
        <v>550212</v>
      </c>
      <c r="D150" s="60">
        <f t="shared" si="61"/>
        <v>36.5</v>
      </c>
      <c r="E150" s="28">
        <f t="shared" si="61"/>
        <v>38</v>
      </c>
      <c r="F150" s="28">
        <f t="shared" si="61"/>
        <v>36</v>
      </c>
      <c r="G150" s="28">
        <f t="shared" si="61"/>
        <v>38</v>
      </c>
      <c r="H150" s="28">
        <f t="shared" si="61"/>
        <v>37</v>
      </c>
      <c r="I150" s="28">
        <f t="shared" si="61"/>
        <v>37</v>
      </c>
      <c r="J150" s="28">
        <f t="shared" si="61"/>
        <v>35</v>
      </c>
      <c r="K150" s="28">
        <f t="shared" si="61"/>
        <v>37</v>
      </c>
      <c r="L150" s="28">
        <f t="shared" si="61"/>
        <v>36</v>
      </c>
      <c r="M150" s="71">
        <f t="shared" si="61"/>
        <v>7.1</v>
      </c>
      <c r="N150" s="82">
        <f t="shared" si="61"/>
        <v>7.31</v>
      </c>
      <c r="O150" s="82">
        <f t="shared" si="61"/>
        <v>7.21</v>
      </c>
      <c r="P150" s="82">
        <f t="shared" si="61"/>
        <v>7.19</v>
      </c>
      <c r="Q150" s="82">
        <f t="shared" si="61"/>
        <v>7.19</v>
      </c>
      <c r="R150" s="82">
        <f t="shared" si="61"/>
        <v>7.21</v>
      </c>
      <c r="S150" s="82">
        <f t="shared" si="61"/>
        <v>7.17</v>
      </c>
      <c r="T150" s="82">
        <f t="shared" si="61"/>
        <v>0</v>
      </c>
      <c r="U150" s="82">
        <f t="shared" si="61"/>
        <v>0</v>
      </c>
      <c r="V150" s="29">
        <f t="shared" si="61"/>
        <v>148.19999999999999</v>
      </c>
      <c r="W150" s="39">
        <f t="shared" si="61"/>
        <v>211.9</v>
      </c>
      <c r="X150" s="39">
        <f t="shared" si="61"/>
        <v>159.4</v>
      </c>
      <c r="Y150" s="39">
        <f t="shared" si="61"/>
        <v>151.4</v>
      </c>
      <c r="Z150" s="39">
        <f t="shared" si="61"/>
        <v>192.3</v>
      </c>
      <c r="AA150" s="39">
        <f t="shared" si="61"/>
        <v>120.4</v>
      </c>
      <c r="AB150" s="39">
        <f t="shared" si="61"/>
        <v>211.5</v>
      </c>
      <c r="AC150" s="39">
        <f t="shared" si="61"/>
        <v>0</v>
      </c>
      <c r="AD150" s="39">
        <f t="shared" si="61"/>
        <v>0</v>
      </c>
      <c r="AE150" s="29">
        <f t="shared" si="61"/>
        <v>6001.7</v>
      </c>
      <c r="AF150" s="39">
        <f t="shared" si="61"/>
        <v>6100</v>
      </c>
      <c r="AG150" s="39">
        <f t="shared" si="61"/>
        <v>5740</v>
      </c>
      <c r="AH150" s="39">
        <f t="shared" si="61"/>
        <v>6120</v>
      </c>
      <c r="AI150" s="39">
        <f t="shared" si="61"/>
        <v>6250</v>
      </c>
      <c r="AJ150" s="39">
        <f t="shared" si="61"/>
        <v>5950</v>
      </c>
      <c r="AK150" s="39">
        <f t="shared" si="61"/>
        <v>5850</v>
      </c>
      <c r="AL150" s="39">
        <f t="shared" si="61"/>
        <v>0</v>
      </c>
      <c r="AM150" s="39">
        <f t="shared" si="61"/>
        <v>0</v>
      </c>
      <c r="AN150" s="39">
        <f t="shared" si="61"/>
        <v>43</v>
      </c>
      <c r="AO150" s="39">
        <f t="shared" si="61"/>
        <v>1630</v>
      </c>
      <c r="AP150" s="104">
        <f t="shared" si="61"/>
        <v>4.37</v>
      </c>
      <c r="AQ150" s="105">
        <f t="shared" si="61"/>
        <v>3.15</v>
      </c>
      <c r="AR150" s="106">
        <f t="shared" si="61"/>
        <v>75.362318840579718</v>
      </c>
      <c r="AS150" s="106">
        <f t="shared" si="61"/>
        <v>30.484330484330485</v>
      </c>
      <c r="AT150" s="107">
        <f t="shared" si="61"/>
        <v>1970</v>
      </c>
      <c r="AU150" s="108">
        <f t="shared" si="61"/>
        <v>2.91</v>
      </c>
      <c r="AV150" s="109">
        <f t="shared" si="61"/>
        <v>1.46</v>
      </c>
      <c r="AW150" s="106">
        <f t="shared" si="61"/>
        <v>58.767772511848349</v>
      </c>
      <c r="AX150" s="106">
        <f t="shared" si="61"/>
        <v>100</v>
      </c>
      <c r="AY150" s="60">
        <f t="shared" si="61"/>
        <v>67.082228116710894</v>
      </c>
      <c r="AZ150" s="96">
        <f t="shared" si="61"/>
        <v>79.28</v>
      </c>
      <c r="BA150" s="67">
        <f t="shared" si="61"/>
        <v>65.97</v>
      </c>
      <c r="BB150" s="67">
        <f t="shared" si="61"/>
        <v>31.12</v>
      </c>
      <c r="BC150" s="67">
        <f t="shared" si="61"/>
        <v>4.0000000000000003E-5</v>
      </c>
      <c r="BD150" s="67">
        <f t="shared" si="61"/>
        <v>0</v>
      </c>
      <c r="BE150" s="27">
        <f t="shared" si="61"/>
        <v>0</v>
      </c>
      <c r="BF150" s="29">
        <f t="shared" si="61"/>
        <v>23373</v>
      </c>
      <c r="BG150" s="39">
        <f t="shared" si="61"/>
        <v>15150</v>
      </c>
      <c r="BH150" s="40">
        <f t="shared" si="61"/>
        <v>0</v>
      </c>
      <c r="BI150" s="40">
        <f t="shared" si="61"/>
        <v>0</v>
      </c>
      <c r="BJ150" s="40">
        <f t="shared" si="61"/>
        <v>8679</v>
      </c>
      <c r="BK150" s="40">
        <f t="shared" si="61"/>
        <v>0</v>
      </c>
      <c r="BL150" s="40">
        <f t="shared" si="61"/>
        <v>0</v>
      </c>
      <c r="BM150" s="27">
        <f t="shared" si="61"/>
        <v>0</v>
      </c>
    </row>
    <row r="151" spans="1:65" outlineLevel="3">
      <c r="A151" s="187" t="s">
        <v>27</v>
      </c>
      <c r="B151" s="188"/>
      <c r="C151" s="51">
        <f t="shared" ref="C151:BM151" si="62">SUBTOTAL(5,C120:C149)</f>
        <v>350392</v>
      </c>
      <c r="D151" s="61">
        <f t="shared" si="62"/>
        <v>34.299999999999997</v>
      </c>
      <c r="E151" s="12">
        <f t="shared" si="62"/>
        <v>36</v>
      </c>
      <c r="F151" s="12">
        <f t="shared" si="62"/>
        <v>34</v>
      </c>
      <c r="G151" s="12">
        <f t="shared" si="62"/>
        <v>35</v>
      </c>
      <c r="H151" s="12">
        <f t="shared" si="62"/>
        <v>33</v>
      </c>
      <c r="I151" s="12">
        <f t="shared" si="62"/>
        <v>35</v>
      </c>
      <c r="J151" s="12">
        <f t="shared" si="62"/>
        <v>33</v>
      </c>
      <c r="K151" s="12">
        <f t="shared" si="62"/>
        <v>34</v>
      </c>
      <c r="L151" s="12">
        <f t="shared" si="62"/>
        <v>32</v>
      </c>
      <c r="M151" s="72">
        <f t="shared" si="62"/>
        <v>7.1</v>
      </c>
      <c r="N151" s="83">
        <f t="shared" si="62"/>
        <v>7.01</v>
      </c>
      <c r="O151" s="83">
        <f t="shared" si="62"/>
        <v>7.07</v>
      </c>
      <c r="P151" s="83">
        <f t="shared" si="62"/>
        <v>7.07</v>
      </c>
      <c r="Q151" s="83">
        <f t="shared" si="62"/>
        <v>7.01</v>
      </c>
      <c r="R151" s="83">
        <f t="shared" si="62"/>
        <v>7.02</v>
      </c>
      <c r="S151" s="83">
        <f t="shared" si="62"/>
        <v>6.91</v>
      </c>
      <c r="T151" s="83">
        <f t="shared" si="62"/>
        <v>0</v>
      </c>
      <c r="U151" s="83">
        <f t="shared" si="62"/>
        <v>0</v>
      </c>
      <c r="V151" s="6">
        <f t="shared" si="62"/>
        <v>108</v>
      </c>
      <c r="W151" s="41">
        <f t="shared" si="62"/>
        <v>104.1</v>
      </c>
      <c r="X151" s="41">
        <f t="shared" si="62"/>
        <v>85.9</v>
      </c>
      <c r="Y151" s="41">
        <f t="shared" si="62"/>
        <v>100.6</v>
      </c>
      <c r="Z151" s="41">
        <f t="shared" si="62"/>
        <v>81.5</v>
      </c>
      <c r="AA151" s="41">
        <f t="shared" si="62"/>
        <v>82.7</v>
      </c>
      <c r="AB151" s="41">
        <f t="shared" si="62"/>
        <v>65.3</v>
      </c>
      <c r="AC151" s="41">
        <f t="shared" si="62"/>
        <v>0</v>
      </c>
      <c r="AD151" s="41">
        <f t="shared" si="62"/>
        <v>0</v>
      </c>
      <c r="AE151" s="6">
        <f t="shared" si="62"/>
        <v>4991.7</v>
      </c>
      <c r="AF151" s="41">
        <f t="shared" si="62"/>
        <v>4660</v>
      </c>
      <c r="AG151" s="41">
        <f t="shared" si="62"/>
        <v>4860</v>
      </c>
      <c r="AH151" s="41">
        <f t="shared" si="62"/>
        <v>5100</v>
      </c>
      <c r="AI151" s="41">
        <f t="shared" si="62"/>
        <v>5110</v>
      </c>
      <c r="AJ151" s="41">
        <f t="shared" si="62"/>
        <v>5180</v>
      </c>
      <c r="AK151" s="41">
        <f t="shared" si="62"/>
        <v>4980</v>
      </c>
      <c r="AL151" s="41">
        <f t="shared" si="62"/>
        <v>0</v>
      </c>
      <c r="AM151" s="41">
        <f t="shared" si="62"/>
        <v>0</v>
      </c>
      <c r="AN151" s="41">
        <f t="shared" si="62"/>
        <v>24</v>
      </c>
      <c r="AO151" s="41">
        <f t="shared" si="62"/>
        <v>930</v>
      </c>
      <c r="AP151" s="110">
        <f t="shared" si="62"/>
        <v>3.45</v>
      </c>
      <c r="AQ151" s="111">
        <f t="shared" si="62"/>
        <v>2.44</v>
      </c>
      <c r="AR151" s="112">
        <f t="shared" si="62"/>
        <v>69.515669515669515</v>
      </c>
      <c r="AS151" s="112">
        <f t="shared" si="62"/>
        <v>24.637681159420282</v>
      </c>
      <c r="AT151" s="113">
        <f t="shared" si="62"/>
        <v>960</v>
      </c>
      <c r="AU151" s="114">
        <f t="shared" si="62"/>
        <v>2.11</v>
      </c>
      <c r="AV151" s="115">
        <f t="shared" si="62"/>
        <v>1.24</v>
      </c>
      <c r="AW151" s="112">
        <f t="shared" si="62"/>
        <v>0</v>
      </c>
      <c r="AX151" s="112">
        <f t="shared" si="62"/>
        <v>41.232227488151651</v>
      </c>
      <c r="AY151" s="61">
        <f t="shared" si="62"/>
        <v>44.798394453566871</v>
      </c>
      <c r="AZ151" s="97">
        <f t="shared" si="62"/>
        <v>74.260000000000005</v>
      </c>
      <c r="BA151" s="68">
        <f t="shared" si="62"/>
        <v>65.97</v>
      </c>
      <c r="BB151" s="68">
        <f t="shared" si="62"/>
        <v>31.12</v>
      </c>
      <c r="BC151" s="68">
        <f t="shared" si="62"/>
        <v>4.0000000000000003E-5</v>
      </c>
      <c r="BD151" s="68">
        <f t="shared" si="62"/>
        <v>0</v>
      </c>
      <c r="BE151" s="15">
        <f t="shared" si="62"/>
        <v>0</v>
      </c>
      <c r="BF151" s="6">
        <f t="shared" si="62"/>
        <v>14019</v>
      </c>
      <c r="BG151" s="41">
        <f t="shared" si="62"/>
        <v>5760</v>
      </c>
      <c r="BH151" s="42">
        <f t="shared" si="62"/>
        <v>0</v>
      </c>
      <c r="BI151" s="42">
        <f t="shared" si="62"/>
        <v>0</v>
      </c>
      <c r="BJ151" s="42">
        <f t="shared" si="62"/>
        <v>6962</v>
      </c>
      <c r="BK151" s="42">
        <f t="shared" si="62"/>
        <v>0</v>
      </c>
      <c r="BL151" s="42">
        <f t="shared" si="62"/>
        <v>0</v>
      </c>
      <c r="BM151" s="15">
        <f t="shared" si="62"/>
        <v>0</v>
      </c>
    </row>
    <row r="152" spans="1:65" outlineLevel="2">
      <c r="A152" s="187" t="s">
        <v>16</v>
      </c>
      <c r="B152" s="188"/>
      <c r="C152" s="51">
        <f>IFERROR(SUBTOTAL(1,C120:C149),"")</f>
        <v>423213.06666666665</v>
      </c>
      <c r="D152" s="61">
        <f t="shared" ref="D152:BM152" si="63">IFERROR(SUBTOTAL(1,D120:D149),"")</f>
        <v>35.136666666666656</v>
      </c>
      <c r="E152" s="12">
        <f t="shared" si="63"/>
        <v>36.833333333333336</v>
      </c>
      <c r="F152" s="12">
        <f t="shared" si="63"/>
        <v>34.766666666666666</v>
      </c>
      <c r="G152" s="12">
        <f t="shared" si="63"/>
        <v>36.6</v>
      </c>
      <c r="H152" s="12">
        <f t="shared" si="63"/>
        <v>34.233333333333334</v>
      </c>
      <c r="I152" s="12">
        <f t="shared" si="63"/>
        <v>35.833333333333336</v>
      </c>
      <c r="J152" s="12">
        <f t="shared" si="63"/>
        <v>33.766666666666666</v>
      </c>
      <c r="K152" s="12">
        <f t="shared" si="63"/>
        <v>35.6</v>
      </c>
      <c r="L152" s="12">
        <f t="shared" si="63"/>
        <v>33.233333333333334</v>
      </c>
      <c r="M152" s="72">
        <f t="shared" si="63"/>
        <v>7.0999999999999961</v>
      </c>
      <c r="N152" s="83">
        <f t="shared" si="63"/>
        <v>7.1233333333333331</v>
      </c>
      <c r="O152" s="83">
        <f t="shared" si="63"/>
        <v>7.1136666666666688</v>
      </c>
      <c r="P152" s="83">
        <f t="shared" si="63"/>
        <v>7.1120000000000001</v>
      </c>
      <c r="Q152" s="83">
        <f t="shared" si="63"/>
        <v>7.1116666666666681</v>
      </c>
      <c r="R152" s="83">
        <f t="shared" si="63"/>
        <v>7.1078333333333328</v>
      </c>
      <c r="S152" s="83">
        <f t="shared" si="63"/>
        <v>7.0743333333333345</v>
      </c>
      <c r="T152" s="83" t="str">
        <f t="shared" si="63"/>
        <v/>
      </c>
      <c r="U152" s="83" t="str">
        <f t="shared" si="63"/>
        <v/>
      </c>
      <c r="V152" s="6">
        <f t="shared" si="63"/>
        <v>132</v>
      </c>
      <c r="W152" s="41">
        <f t="shared" si="63"/>
        <v>145.32499999999999</v>
      </c>
      <c r="X152" s="41">
        <f t="shared" si="63"/>
        <v>126.65</v>
      </c>
      <c r="Y152" s="41">
        <f t="shared" si="63"/>
        <v>121.27500000000001</v>
      </c>
      <c r="Z152" s="41">
        <f t="shared" si="63"/>
        <v>147.92500000000001</v>
      </c>
      <c r="AA152" s="41">
        <f t="shared" si="63"/>
        <v>109.30000000000001</v>
      </c>
      <c r="AB152" s="41">
        <f t="shared" si="63"/>
        <v>141.375</v>
      </c>
      <c r="AC152" s="41" t="str">
        <f t="shared" si="63"/>
        <v/>
      </c>
      <c r="AD152" s="41" t="str">
        <f t="shared" si="63"/>
        <v/>
      </c>
      <c r="AE152" s="6">
        <f t="shared" si="63"/>
        <v>5332.5250000000005</v>
      </c>
      <c r="AF152" s="41">
        <f t="shared" si="63"/>
        <v>5150</v>
      </c>
      <c r="AG152" s="41">
        <f t="shared" si="63"/>
        <v>5117.5</v>
      </c>
      <c r="AH152" s="41">
        <f t="shared" si="63"/>
        <v>5472.5</v>
      </c>
      <c r="AI152" s="41">
        <f t="shared" si="63"/>
        <v>5437.5</v>
      </c>
      <c r="AJ152" s="41">
        <f t="shared" si="63"/>
        <v>5525</v>
      </c>
      <c r="AK152" s="41">
        <f t="shared" si="63"/>
        <v>5292.5</v>
      </c>
      <c r="AL152" s="41" t="str">
        <f t="shared" si="63"/>
        <v/>
      </c>
      <c r="AM152" s="41" t="str">
        <f t="shared" si="63"/>
        <v/>
      </c>
      <c r="AN152" s="41">
        <f t="shared" si="63"/>
        <v>26.966666666666665</v>
      </c>
      <c r="AO152" s="41">
        <f t="shared" si="63"/>
        <v>1499.3333333333333</v>
      </c>
      <c r="AP152" s="110">
        <f t="shared" si="63"/>
        <v>3.8125</v>
      </c>
      <c r="AQ152" s="111">
        <f t="shared" si="63"/>
        <v>2.7524999999999999</v>
      </c>
      <c r="AR152" s="112">
        <f t="shared" si="63"/>
        <v>72.224785932288384</v>
      </c>
      <c r="AS152" s="112">
        <f t="shared" si="63"/>
        <v>27.775214067711612</v>
      </c>
      <c r="AT152" s="113">
        <f t="shared" si="63"/>
        <v>1778.6666666666667</v>
      </c>
      <c r="AU152" s="114">
        <f t="shared" si="63"/>
        <v>2.5766666666666667</v>
      </c>
      <c r="AV152" s="115">
        <f t="shared" si="63"/>
        <v>1.3825000000000001</v>
      </c>
      <c r="AW152" s="112">
        <f t="shared" si="63"/>
        <v>35.689401564337146</v>
      </c>
      <c r="AX152" s="112">
        <f t="shared" si="63"/>
        <v>64.310598435662854</v>
      </c>
      <c r="AY152" s="61">
        <f t="shared" si="63"/>
        <v>55.000411348965059</v>
      </c>
      <c r="AZ152" s="97">
        <f t="shared" si="63"/>
        <v>76.89</v>
      </c>
      <c r="BA152" s="68">
        <f t="shared" si="63"/>
        <v>65.97</v>
      </c>
      <c r="BB152" s="68">
        <f t="shared" si="63"/>
        <v>31.12</v>
      </c>
      <c r="BC152" s="68">
        <f t="shared" si="63"/>
        <v>4.0000000000000003E-5</v>
      </c>
      <c r="BD152" s="68" t="str">
        <f t="shared" si="63"/>
        <v/>
      </c>
      <c r="BE152" s="15" t="str">
        <f>IFERROR(SUBTOTAL(1,BE120:BE149),"")</f>
        <v/>
      </c>
      <c r="BF152" s="6">
        <f t="shared" si="63"/>
        <v>18437.933333333334</v>
      </c>
      <c r="BG152" s="41">
        <f t="shared" si="63"/>
        <v>10216.333333333334</v>
      </c>
      <c r="BH152" s="42" t="str">
        <f t="shared" si="63"/>
        <v/>
      </c>
      <c r="BI152" s="42" t="str">
        <f t="shared" si="63"/>
        <v/>
      </c>
      <c r="BJ152" s="42">
        <f t="shared" si="63"/>
        <v>8221.6</v>
      </c>
      <c r="BK152" s="42" t="str">
        <f t="shared" si="63"/>
        <v/>
      </c>
      <c r="BL152" s="42" t="str">
        <f t="shared" si="63"/>
        <v/>
      </c>
      <c r="BM152" s="15" t="str">
        <f t="shared" si="63"/>
        <v/>
      </c>
    </row>
    <row r="153" spans="1:65" ht="17.25" outlineLevel="1" thickBot="1">
      <c r="A153" s="189" t="s">
        <v>57</v>
      </c>
      <c r="B153" s="190"/>
      <c r="C153" s="52">
        <f>SUBTOTAL(9,C120:C149)</f>
        <v>12696392</v>
      </c>
      <c r="D153" s="62"/>
      <c r="E153" s="30"/>
      <c r="F153" s="30"/>
      <c r="G153" s="30"/>
      <c r="H153" s="30"/>
      <c r="I153" s="30"/>
      <c r="J153" s="30"/>
      <c r="K153" s="30"/>
      <c r="L153" s="30"/>
      <c r="M153" s="73"/>
      <c r="N153" s="84"/>
      <c r="O153" s="84"/>
      <c r="P153" s="84"/>
      <c r="Q153" s="84"/>
      <c r="R153" s="84"/>
      <c r="S153" s="84"/>
      <c r="T153" s="84"/>
      <c r="U153" s="84"/>
      <c r="V153" s="93"/>
      <c r="W153" s="94"/>
      <c r="X153" s="94"/>
      <c r="Y153" s="94"/>
      <c r="Z153" s="94"/>
      <c r="AA153" s="94"/>
      <c r="AB153" s="94"/>
      <c r="AC153" s="94"/>
      <c r="AD153" s="94"/>
      <c r="AE153" s="93"/>
      <c r="AF153" s="94"/>
      <c r="AG153" s="94"/>
      <c r="AH153" s="94"/>
      <c r="AI153" s="94"/>
      <c r="AJ153" s="94"/>
      <c r="AK153" s="94"/>
      <c r="AL153" s="94"/>
      <c r="AM153" s="94"/>
      <c r="AN153" s="94"/>
      <c r="AO153" s="43">
        <f>SUBTOTAL(9,AO120:AO149)</f>
        <v>44980</v>
      </c>
      <c r="AP153" s="116"/>
      <c r="AQ153" s="117"/>
      <c r="AR153" s="118"/>
      <c r="AS153" s="118"/>
      <c r="AT153" s="119">
        <f>SUBTOTAL(9,AT120:AT149)</f>
        <v>53360</v>
      </c>
      <c r="AU153" s="120"/>
      <c r="AV153" s="121"/>
      <c r="AW153" s="118"/>
      <c r="AX153" s="118"/>
      <c r="AY153" s="62"/>
      <c r="AZ153" s="98"/>
      <c r="BA153" s="69"/>
      <c r="BB153" s="69"/>
      <c r="BC153" s="69"/>
      <c r="BD153" s="69"/>
      <c r="BE153" s="16">
        <f>SUBTOTAL(9,BE120:BE149)</f>
        <v>0</v>
      </c>
      <c r="BF153" s="7">
        <f t="shared" ref="BF153:BM153" si="64">SUBTOTAL(9,BF120:BF149)</f>
        <v>553138</v>
      </c>
      <c r="BG153" s="43">
        <f t="shared" si="64"/>
        <v>306490</v>
      </c>
      <c r="BH153" s="44">
        <f t="shared" si="64"/>
        <v>0</v>
      </c>
      <c r="BI153" s="44">
        <f t="shared" si="64"/>
        <v>0</v>
      </c>
      <c r="BJ153" s="44">
        <f t="shared" si="64"/>
        <v>246648</v>
      </c>
      <c r="BK153" s="44">
        <f t="shared" si="64"/>
        <v>0</v>
      </c>
      <c r="BL153" s="44">
        <f t="shared" si="64"/>
        <v>0</v>
      </c>
      <c r="BM153" s="16">
        <f t="shared" si="64"/>
        <v>0</v>
      </c>
    </row>
    <row r="154" spans="1:65" outlineLevel="5">
      <c r="A154" s="21">
        <f t="shared" si="46"/>
        <v>5</v>
      </c>
      <c r="B154" s="33">
        <f>B149+1</f>
        <v>45413</v>
      </c>
      <c r="C154" s="51">
        <v>433326</v>
      </c>
      <c r="D154" s="64">
        <f t="shared" ref="D154:D184" si="65">IFERROR(ROUND(AVERAGE(E154:L154),1),"")</f>
        <v>34.4</v>
      </c>
      <c r="E154" s="12">
        <v>36</v>
      </c>
      <c r="F154" s="12">
        <v>34</v>
      </c>
      <c r="G154" s="12">
        <v>35</v>
      </c>
      <c r="H154" s="12">
        <v>33</v>
      </c>
      <c r="I154" s="12">
        <v>35</v>
      </c>
      <c r="J154" s="12">
        <v>33</v>
      </c>
      <c r="K154" s="12">
        <v>34</v>
      </c>
      <c r="L154" s="12">
        <v>35</v>
      </c>
      <c r="M154" s="74">
        <f t="shared" ref="M154:M184" si="66">IFERROR(ROUND(AVERAGE(N154:U154),1),"")</f>
        <v>7.1</v>
      </c>
      <c r="N154" s="83">
        <v>7.12</v>
      </c>
      <c r="O154" s="83">
        <v>7.08</v>
      </c>
      <c r="P154" s="83">
        <v>7.05</v>
      </c>
      <c r="Q154" s="83">
        <v>7.13</v>
      </c>
      <c r="R154" s="83">
        <v>7.21</v>
      </c>
      <c r="S154" s="83">
        <v>7.09</v>
      </c>
      <c r="T154" s="83"/>
      <c r="U154" s="83"/>
      <c r="V154" s="5" t="str">
        <f t="shared" ref="V154:V184" si="67">IFERROR(ROUND(AVERAGE(W154:AD154),1),"")</f>
        <v/>
      </c>
      <c r="W154" s="41"/>
      <c r="X154" s="41"/>
      <c r="Y154" s="41"/>
      <c r="Z154" s="41"/>
      <c r="AA154" s="41"/>
      <c r="AB154" s="41"/>
      <c r="AC154" s="41"/>
      <c r="AD154" s="41"/>
      <c r="AE154" s="5" t="str">
        <f t="shared" ref="AE154:AE184" si="68">IFERROR(ROUND(AVERAGE(AF154:AM154),1),"")</f>
        <v/>
      </c>
      <c r="AF154" s="41"/>
      <c r="AG154" s="41"/>
      <c r="AH154" s="41"/>
      <c r="AI154" s="41"/>
      <c r="AJ154" s="41"/>
      <c r="AK154" s="41"/>
      <c r="AL154" s="41"/>
      <c r="AM154" s="41"/>
      <c r="AN154" s="41">
        <v>24.770186335403725</v>
      </c>
      <c r="AO154" s="41">
        <v>1610</v>
      </c>
      <c r="AP154" s="110"/>
      <c r="AQ154" s="111"/>
      <c r="AR154" s="126" t="str">
        <f t="shared" ref="AR154:AR184" si="69">IFERROR(AQ154/AP154*100,"")</f>
        <v/>
      </c>
      <c r="AS154" s="126" t="str">
        <f t="shared" ref="AS154:AS184" si="70">IFERROR(100-AR154,"")</f>
        <v/>
      </c>
      <c r="AT154" s="127">
        <v>1810</v>
      </c>
      <c r="AU154" s="128"/>
      <c r="AV154" s="129"/>
      <c r="AW154" s="126" t="s">
        <v>103</v>
      </c>
      <c r="AX154" s="126" t="s">
        <v>103</v>
      </c>
      <c r="AY154" s="64" t="s">
        <v>103</v>
      </c>
      <c r="AZ154" s="97">
        <v>76.7</v>
      </c>
      <c r="BA154" s="68"/>
      <c r="BB154" s="68"/>
      <c r="BC154" s="68"/>
      <c r="BD154" s="68"/>
      <c r="BE154" s="15"/>
      <c r="BF154" s="5">
        <f t="shared" ref="BF154:BF184" si="71">IF(SUM(BG154:BM154)=0,"",SUM(BG154:BM154))</f>
        <v>17146</v>
      </c>
      <c r="BG154" s="41">
        <v>8700</v>
      </c>
      <c r="BH154" s="42"/>
      <c r="BI154" s="42"/>
      <c r="BJ154" s="42">
        <v>8446</v>
      </c>
      <c r="BK154" s="42"/>
      <c r="BL154" s="42"/>
      <c r="BM154" s="15"/>
    </row>
    <row r="155" spans="1:65" outlineLevel="5">
      <c r="A155" s="22">
        <f t="shared" si="46"/>
        <v>5</v>
      </c>
      <c r="B155" s="9">
        <f t="shared" ref="B155:B218" si="72">B154+1</f>
        <v>45414</v>
      </c>
      <c r="C155" s="51">
        <v>416314</v>
      </c>
      <c r="D155" s="64">
        <f t="shared" si="65"/>
        <v>34</v>
      </c>
      <c r="E155" s="12">
        <v>36</v>
      </c>
      <c r="F155" s="12">
        <v>34</v>
      </c>
      <c r="G155" s="12">
        <v>35</v>
      </c>
      <c r="H155" s="12">
        <v>33</v>
      </c>
      <c r="I155" s="12">
        <v>35</v>
      </c>
      <c r="J155" s="12">
        <v>33</v>
      </c>
      <c r="K155" s="12">
        <v>34</v>
      </c>
      <c r="L155" s="12">
        <v>32</v>
      </c>
      <c r="M155" s="74">
        <f t="shared" si="66"/>
        <v>7.1</v>
      </c>
      <c r="N155" s="83">
        <v>7.09</v>
      </c>
      <c r="O155" s="83">
        <v>7.08</v>
      </c>
      <c r="P155" s="83">
        <v>7.07</v>
      </c>
      <c r="Q155" s="83">
        <v>7.13</v>
      </c>
      <c r="R155" s="83">
        <v>7.15</v>
      </c>
      <c r="S155" s="83">
        <v>7.14</v>
      </c>
      <c r="T155" s="83"/>
      <c r="U155" s="83"/>
      <c r="V155" s="5">
        <f t="shared" si="67"/>
        <v>156.4</v>
      </c>
      <c r="W155" s="41">
        <v>177.9</v>
      </c>
      <c r="X155" s="41">
        <v>220.5</v>
      </c>
      <c r="Y155" s="41">
        <v>64.900000000000006</v>
      </c>
      <c r="Z155" s="41">
        <v>111.5</v>
      </c>
      <c r="AA155" s="41">
        <v>137.80000000000001</v>
      </c>
      <c r="AB155" s="41">
        <v>225.6</v>
      </c>
      <c r="AC155" s="41"/>
      <c r="AD155" s="41"/>
      <c r="AE155" s="5">
        <f t="shared" si="68"/>
        <v>5851.7</v>
      </c>
      <c r="AF155" s="41">
        <v>5960</v>
      </c>
      <c r="AG155" s="41">
        <v>5850</v>
      </c>
      <c r="AH155" s="41">
        <v>6050</v>
      </c>
      <c r="AI155" s="41">
        <v>6110</v>
      </c>
      <c r="AJ155" s="41">
        <v>5780</v>
      </c>
      <c r="AK155" s="41">
        <v>5360</v>
      </c>
      <c r="AL155" s="41"/>
      <c r="AM155" s="41"/>
      <c r="AN155" s="41">
        <v>26.410596026490065</v>
      </c>
      <c r="AO155" s="41">
        <v>1510</v>
      </c>
      <c r="AP155" s="110">
        <v>3.257748344370861</v>
      </c>
      <c r="AQ155" s="111">
        <v>2.3798013245033114</v>
      </c>
      <c r="AR155" s="126">
        <f t="shared" si="69"/>
        <v>73.050496015612296</v>
      </c>
      <c r="AS155" s="126">
        <f t="shared" si="70"/>
        <v>26.949503984387704</v>
      </c>
      <c r="AT155" s="127">
        <v>1800</v>
      </c>
      <c r="AU155" s="128">
        <v>2.48</v>
      </c>
      <c r="AV155" s="129">
        <v>1.3</v>
      </c>
      <c r="AW155" s="126">
        <v>52.419354838709673</v>
      </c>
      <c r="AX155" s="126">
        <v>47.580645161290327</v>
      </c>
      <c r="AY155" s="64">
        <v>59.356701011477888</v>
      </c>
      <c r="AZ155" s="97">
        <v>76.540000000000006</v>
      </c>
      <c r="BA155" s="68">
        <v>65.25</v>
      </c>
      <c r="BB155" s="68">
        <v>31</v>
      </c>
      <c r="BC155" s="68">
        <v>4.0000000000000002E-4</v>
      </c>
      <c r="BD155" s="68"/>
      <c r="BE155" s="15"/>
      <c r="BF155" s="5">
        <f t="shared" si="71"/>
        <v>14431</v>
      </c>
      <c r="BG155" s="41">
        <v>6440</v>
      </c>
      <c r="BH155" s="42"/>
      <c r="BI155" s="42"/>
      <c r="BJ155" s="42">
        <v>7991</v>
      </c>
      <c r="BK155" s="42"/>
      <c r="BL155" s="42"/>
      <c r="BM155" s="15"/>
    </row>
    <row r="156" spans="1:65" outlineLevel="5">
      <c r="A156" s="22">
        <f t="shared" si="46"/>
        <v>5</v>
      </c>
      <c r="B156" s="9">
        <f t="shared" si="72"/>
        <v>45415</v>
      </c>
      <c r="C156" s="51">
        <v>395698</v>
      </c>
      <c r="D156" s="64">
        <f t="shared" si="65"/>
        <v>34</v>
      </c>
      <c r="E156" s="12">
        <v>36</v>
      </c>
      <c r="F156" s="12">
        <v>34</v>
      </c>
      <c r="G156" s="12">
        <v>35</v>
      </c>
      <c r="H156" s="12">
        <v>33</v>
      </c>
      <c r="I156" s="12">
        <v>35</v>
      </c>
      <c r="J156" s="12">
        <v>33</v>
      </c>
      <c r="K156" s="12">
        <v>34</v>
      </c>
      <c r="L156" s="12">
        <v>32</v>
      </c>
      <c r="M156" s="74">
        <f t="shared" si="66"/>
        <v>7.1</v>
      </c>
      <c r="N156" s="83">
        <v>7.13</v>
      </c>
      <c r="O156" s="83">
        <v>7.15</v>
      </c>
      <c r="P156" s="83">
        <v>7.14</v>
      </c>
      <c r="Q156" s="83">
        <v>7.08</v>
      </c>
      <c r="R156" s="83">
        <v>7.15</v>
      </c>
      <c r="S156" s="83">
        <v>7.14</v>
      </c>
      <c r="T156" s="83"/>
      <c r="U156" s="83"/>
      <c r="V156" s="5" t="str">
        <f t="shared" si="67"/>
        <v/>
      </c>
      <c r="W156" s="41"/>
      <c r="X156" s="41"/>
      <c r="Y156" s="41"/>
      <c r="Z156" s="41"/>
      <c r="AA156" s="41"/>
      <c r="AB156" s="41"/>
      <c r="AC156" s="41"/>
      <c r="AD156" s="41"/>
      <c r="AE156" s="5" t="str">
        <f t="shared" si="68"/>
        <v/>
      </c>
      <c r="AF156" s="41"/>
      <c r="AG156" s="41"/>
      <c r="AH156" s="41"/>
      <c r="AI156" s="41"/>
      <c r="AJ156" s="41"/>
      <c r="AK156" s="41"/>
      <c r="AL156" s="41"/>
      <c r="AM156" s="41"/>
      <c r="AN156" s="41">
        <v>24.925000000000001</v>
      </c>
      <c r="AO156" s="41">
        <v>1600</v>
      </c>
      <c r="AP156" s="110" t="s">
        <v>103</v>
      </c>
      <c r="AQ156" s="111"/>
      <c r="AR156" s="126" t="str">
        <f t="shared" si="69"/>
        <v/>
      </c>
      <c r="AS156" s="126" t="str">
        <f t="shared" si="70"/>
        <v/>
      </c>
      <c r="AT156" s="127">
        <v>1820</v>
      </c>
      <c r="AU156" s="128"/>
      <c r="AV156" s="129"/>
      <c r="AW156" s="126"/>
      <c r="AX156" s="126"/>
      <c r="AY156" s="64" t="s">
        <v>103</v>
      </c>
      <c r="AZ156" s="97">
        <v>76.8</v>
      </c>
      <c r="BA156" s="68"/>
      <c r="BB156" s="68"/>
      <c r="BC156" s="68"/>
      <c r="BD156" s="68"/>
      <c r="BE156" s="15"/>
      <c r="BF156" s="5">
        <f t="shared" si="71"/>
        <v>14403</v>
      </c>
      <c r="BG156" s="41">
        <v>5760</v>
      </c>
      <c r="BH156" s="42"/>
      <c r="BI156" s="42"/>
      <c r="BJ156" s="42">
        <v>8643</v>
      </c>
      <c r="BK156" s="42"/>
      <c r="BL156" s="42"/>
      <c r="BM156" s="15"/>
    </row>
    <row r="157" spans="1:65" outlineLevel="5">
      <c r="A157" s="22">
        <f t="shared" si="46"/>
        <v>5</v>
      </c>
      <c r="B157" s="9">
        <f t="shared" si="72"/>
        <v>45416</v>
      </c>
      <c r="C157" s="51">
        <v>368161</v>
      </c>
      <c r="D157" s="64">
        <f t="shared" si="65"/>
        <v>34</v>
      </c>
      <c r="E157" s="12">
        <v>36</v>
      </c>
      <c r="F157" s="12">
        <v>34</v>
      </c>
      <c r="G157" s="12">
        <v>35</v>
      </c>
      <c r="H157" s="12">
        <v>33</v>
      </c>
      <c r="I157" s="12">
        <v>35</v>
      </c>
      <c r="J157" s="12">
        <v>33</v>
      </c>
      <c r="K157" s="12">
        <v>34</v>
      </c>
      <c r="L157" s="12">
        <v>32</v>
      </c>
      <c r="M157" s="74">
        <f t="shared" si="66"/>
        <v>7.1</v>
      </c>
      <c r="N157" s="83">
        <v>7.11</v>
      </c>
      <c r="O157" s="83">
        <v>7.08</v>
      </c>
      <c r="P157" s="83">
        <v>7.07</v>
      </c>
      <c r="Q157" s="83">
        <v>7.13</v>
      </c>
      <c r="R157" s="83">
        <v>7.14</v>
      </c>
      <c r="S157" s="83">
        <v>7.15</v>
      </c>
      <c r="T157" s="83"/>
      <c r="U157" s="83"/>
      <c r="V157" s="5" t="str">
        <f t="shared" si="67"/>
        <v/>
      </c>
      <c r="W157" s="41"/>
      <c r="X157" s="41"/>
      <c r="Y157" s="41"/>
      <c r="Z157" s="41"/>
      <c r="AA157" s="41"/>
      <c r="AB157" s="41"/>
      <c r="AC157" s="41"/>
      <c r="AD157" s="41"/>
      <c r="AE157" s="5" t="str">
        <f t="shared" si="68"/>
        <v/>
      </c>
      <c r="AF157" s="41"/>
      <c r="AG157" s="41"/>
      <c r="AH157" s="41"/>
      <c r="AI157" s="41"/>
      <c r="AJ157" s="41"/>
      <c r="AK157" s="41"/>
      <c r="AL157" s="41"/>
      <c r="AM157" s="41"/>
      <c r="AN157" s="41">
        <v>27.315068493150687</v>
      </c>
      <c r="AO157" s="41">
        <v>1460</v>
      </c>
      <c r="AP157" s="110" t="s">
        <v>103</v>
      </c>
      <c r="AQ157" s="111"/>
      <c r="AR157" s="126" t="str">
        <f t="shared" si="69"/>
        <v/>
      </c>
      <c r="AS157" s="126" t="str">
        <f t="shared" si="70"/>
        <v/>
      </c>
      <c r="AT157" s="127">
        <v>1800</v>
      </c>
      <c r="AU157" s="128"/>
      <c r="AV157" s="129"/>
      <c r="AW157" s="126"/>
      <c r="AX157" s="126"/>
      <c r="AY157" s="64" t="s">
        <v>103</v>
      </c>
      <c r="AZ157" s="97">
        <v>76.400000000000006</v>
      </c>
      <c r="BA157" s="68"/>
      <c r="BB157" s="68"/>
      <c r="BC157" s="68"/>
      <c r="BD157" s="68"/>
      <c r="BE157" s="15"/>
      <c r="BF157" s="5">
        <f t="shared" si="71"/>
        <v>14597</v>
      </c>
      <c r="BG157" s="41">
        <v>5770</v>
      </c>
      <c r="BH157" s="42"/>
      <c r="BI157" s="42"/>
      <c r="BJ157" s="42">
        <v>8827</v>
      </c>
      <c r="BK157" s="42"/>
      <c r="BL157" s="42"/>
      <c r="BM157" s="15"/>
    </row>
    <row r="158" spans="1:65" outlineLevel="5">
      <c r="A158" s="22">
        <f t="shared" si="46"/>
        <v>5</v>
      </c>
      <c r="B158" s="9">
        <f t="shared" si="72"/>
        <v>45417</v>
      </c>
      <c r="C158" s="51">
        <v>404571</v>
      </c>
      <c r="D158" s="64">
        <f t="shared" si="65"/>
        <v>34</v>
      </c>
      <c r="E158" s="12">
        <v>36</v>
      </c>
      <c r="F158" s="12">
        <v>33</v>
      </c>
      <c r="G158" s="12">
        <v>36</v>
      </c>
      <c r="H158" s="12">
        <v>33</v>
      </c>
      <c r="I158" s="12">
        <v>35</v>
      </c>
      <c r="J158" s="12">
        <v>32</v>
      </c>
      <c r="K158" s="12">
        <v>35</v>
      </c>
      <c r="L158" s="12">
        <v>32</v>
      </c>
      <c r="M158" s="74">
        <f t="shared" si="66"/>
        <v>7.1</v>
      </c>
      <c r="N158" s="83">
        <v>7.12</v>
      </c>
      <c r="O158" s="83">
        <v>7.15</v>
      </c>
      <c r="P158" s="83">
        <v>7.13</v>
      </c>
      <c r="Q158" s="83">
        <v>7.08</v>
      </c>
      <c r="R158" s="83">
        <v>7.09</v>
      </c>
      <c r="S158" s="83">
        <v>7.11</v>
      </c>
      <c r="T158" s="83"/>
      <c r="U158" s="83"/>
      <c r="V158" s="5" t="str">
        <f t="shared" si="67"/>
        <v/>
      </c>
      <c r="W158" s="41"/>
      <c r="X158" s="41"/>
      <c r="Y158" s="41"/>
      <c r="Z158" s="41"/>
      <c r="AA158" s="41"/>
      <c r="AB158" s="41"/>
      <c r="AC158" s="41"/>
      <c r="AD158" s="41"/>
      <c r="AE158" s="5" t="str">
        <f t="shared" si="68"/>
        <v/>
      </c>
      <c r="AF158" s="41"/>
      <c r="AG158" s="41"/>
      <c r="AH158" s="41"/>
      <c r="AI158" s="41"/>
      <c r="AJ158" s="41"/>
      <c r="AK158" s="41"/>
      <c r="AL158" s="41"/>
      <c r="AM158" s="41"/>
      <c r="AN158" s="41">
        <v>27.694444444444443</v>
      </c>
      <c r="AO158" s="41">
        <v>1440</v>
      </c>
      <c r="AP158" s="110" t="s">
        <v>103</v>
      </c>
      <c r="AQ158" s="111"/>
      <c r="AR158" s="126" t="str">
        <f t="shared" si="69"/>
        <v/>
      </c>
      <c r="AS158" s="126" t="str">
        <f t="shared" si="70"/>
        <v/>
      </c>
      <c r="AT158" s="127">
        <v>1870</v>
      </c>
      <c r="AU158" s="128"/>
      <c r="AV158" s="129"/>
      <c r="AW158" s="126"/>
      <c r="AX158" s="126"/>
      <c r="AY158" s="64" t="s">
        <v>103</v>
      </c>
      <c r="AZ158" s="97">
        <v>77.3</v>
      </c>
      <c r="BA158" s="68"/>
      <c r="BB158" s="68"/>
      <c r="BC158" s="68"/>
      <c r="BD158" s="68"/>
      <c r="BE158" s="15"/>
      <c r="BF158" s="5">
        <f t="shared" si="71"/>
        <v>14429</v>
      </c>
      <c r="BG158" s="41">
        <v>5750</v>
      </c>
      <c r="BH158" s="42"/>
      <c r="BI158" s="42"/>
      <c r="BJ158" s="42">
        <v>8679</v>
      </c>
      <c r="BK158" s="42"/>
      <c r="BL158" s="42"/>
      <c r="BM158" s="15"/>
    </row>
    <row r="159" spans="1:65" outlineLevel="5">
      <c r="A159" s="22">
        <f t="shared" si="46"/>
        <v>5</v>
      </c>
      <c r="B159" s="9">
        <f t="shared" si="72"/>
        <v>45418</v>
      </c>
      <c r="C159" s="51">
        <v>491950</v>
      </c>
      <c r="D159" s="64">
        <f t="shared" si="65"/>
        <v>34.299999999999997</v>
      </c>
      <c r="E159" s="12">
        <v>36</v>
      </c>
      <c r="F159" s="12">
        <v>34</v>
      </c>
      <c r="G159" s="12">
        <v>36</v>
      </c>
      <c r="H159" s="12">
        <v>33</v>
      </c>
      <c r="I159" s="12">
        <v>35</v>
      </c>
      <c r="J159" s="12">
        <v>33</v>
      </c>
      <c r="K159" s="12">
        <v>35</v>
      </c>
      <c r="L159" s="12">
        <v>32</v>
      </c>
      <c r="M159" s="74">
        <f t="shared" si="66"/>
        <v>7.1</v>
      </c>
      <c r="N159" s="83">
        <v>7.09</v>
      </c>
      <c r="O159" s="83">
        <v>7.08</v>
      </c>
      <c r="P159" s="83">
        <v>7.12</v>
      </c>
      <c r="Q159" s="83">
        <v>7.08</v>
      </c>
      <c r="R159" s="83">
        <v>7.08</v>
      </c>
      <c r="S159" s="83">
        <v>7.07</v>
      </c>
      <c r="T159" s="83"/>
      <c r="U159" s="83"/>
      <c r="V159" s="5" t="str">
        <f t="shared" si="67"/>
        <v/>
      </c>
      <c r="W159" s="41"/>
      <c r="X159" s="41"/>
      <c r="Y159" s="41"/>
      <c r="Z159" s="41"/>
      <c r="AA159" s="41"/>
      <c r="AB159" s="41"/>
      <c r="AC159" s="41"/>
      <c r="AD159" s="41"/>
      <c r="AE159" s="5" t="str">
        <f t="shared" si="68"/>
        <v/>
      </c>
      <c r="AF159" s="41"/>
      <c r="AG159" s="41"/>
      <c r="AH159" s="41"/>
      <c r="AI159" s="41"/>
      <c r="AJ159" s="41"/>
      <c r="AK159" s="41"/>
      <c r="AL159" s="41"/>
      <c r="AM159" s="41"/>
      <c r="AN159" s="41">
        <v>27.694444444444443</v>
      </c>
      <c r="AO159" s="41">
        <v>1440</v>
      </c>
      <c r="AP159" s="110" t="s">
        <v>103</v>
      </c>
      <c r="AQ159" s="111"/>
      <c r="AR159" s="126" t="str">
        <f t="shared" si="69"/>
        <v/>
      </c>
      <c r="AS159" s="126" t="str">
        <f t="shared" si="70"/>
        <v/>
      </c>
      <c r="AT159" s="127">
        <v>1940</v>
      </c>
      <c r="AU159" s="128"/>
      <c r="AV159" s="129"/>
      <c r="AW159" s="126"/>
      <c r="AX159" s="126"/>
      <c r="AY159" s="64" t="s">
        <v>103</v>
      </c>
      <c r="AZ159" s="97">
        <v>76.900000000000006</v>
      </c>
      <c r="BA159" s="68"/>
      <c r="BB159" s="68"/>
      <c r="BC159" s="68"/>
      <c r="BD159" s="68"/>
      <c r="BE159" s="15"/>
      <c r="BF159" s="5">
        <f t="shared" si="71"/>
        <v>14504</v>
      </c>
      <c r="BG159" s="41">
        <v>5770</v>
      </c>
      <c r="BH159" s="42"/>
      <c r="BI159" s="42"/>
      <c r="BJ159" s="42">
        <v>8734</v>
      </c>
      <c r="BK159" s="42"/>
      <c r="BL159" s="42"/>
      <c r="BM159" s="15"/>
    </row>
    <row r="160" spans="1:65" outlineLevel="5">
      <c r="A160" s="22">
        <f t="shared" si="46"/>
        <v>5</v>
      </c>
      <c r="B160" s="9">
        <f t="shared" si="72"/>
        <v>45419</v>
      </c>
      <c r="C160" s="51">
        <v>542994</v>
      </c>
      <c r="D160" s="64">
        <f t="shared" si="65"/>
        <v>34</v>
      </c>
      <c r="E160" s="12">
        <v>36</v>
      </c>
      <c r="F160" s="12">
        <v>33</v>
      </c>
      <c r="G160" s="12">
        <v>36</v>
      </c>
      <c r="H160" s="12">
        <v>33</v>
      </c>
      <c r="I160" s="12">
        <v>35</v>
      </c>
      <c r="J160" s="12">
        <v>32</v>
      </c>
      <c r="K160" s="12">
        <v>35</v>
      </c>
      <c r="L160" s="12">
        <v>32</v>
      </c>
      <c r="M160" s="74">
        <f t="shared" si="66"/>
        <v>7.1</v>
      </c>
      <c r="N160" s="83">
        <v>7.12</v>
      </c>
      <c r="O160" s="83">
        <v>7.13</v>
      </c>
      <c r="P160" s="83">
        <v>7.09</v>
      </c>
      <c r="Q160" s="83">
        <v>7.05</v>
      </c>
      <c r="R160" s="83">
        <v>7.06</v>
      </c>
      <c r="S160" s="83">
        <v>6.99</v>
      </c>
      <c r="T160" s="83"/>
      <c r="U160" s="83"/>
      <c r="V160" s="5" t="str">
        <f t="shared" si="67"/>
        <v/>
      </c>
      <c r="W160" s="41"/>
      <c r="X160" s="41"/>
      <c r="Y160" s="41"/>
      <c r="Z160" s="41"/>
      <c r="AA160" s="41"/>
      <c r="AB160" s="41"/>
      <c r="AC160" s="41"/>
      <c r="AD160" s="41"/>
      <c r="AE160" s="5" t="str">
        <f t="shared" si="68"/>
        <v/>
      </c>
      <c r="AF160" s="41"/>
      <c r="AG160" s="41"/>
      <c r="AH160" s="41"/>
      <c r="AI160" s="41"/>
      <c r="AJ160" s="41"/>
      <c r="AK160" s="41"/>
      <c r="AL160" s="41"/>
      <c r="AM160" s="41"/>
      <c r="AN160" s="41">
        <v>27.129251700680271</v>
      </c>
      <c r="AO160" s="41">
        <v>1470</v>
      </c>
      <c r="AP160" s="110" t="s">
        <v>103</v>
      </c>
      <c r="AQ160" s="111"/>
      <c r="AR160" s="126" t="str">
        <f t="shared" si="69"/>
        <v/>
      </c>
      <c r="AS160" s="126" t="str">
        <f t="shared" si="70"/>
        <v/>
      </c>
      <c r="AT160" s="127">
        <v>1730</v>
      </c>
      <c r="AU160" s="128">
        <v>2.4</v>
      </c>
      <c r="AV160" s="129"/>
      <c r="AW160" s="126"/>
      <c r="AX160" s="126"/>
      <c r="AY160" s="64" t="s">
        <v>103</v>
      </c>
      <c r="AZ160" s="97">
        <v>77.3</v>
      </c>
      <c r="BA160" s="68"/>
      <c r="BB160" s="68"/>
      <c r="BC160" s="68"/>
      <c r="BD160" s="68"/>
      <c r="BE160" s="15"/>
      <c r="BF160" s="5">
        <f t="shared" si="71"/>
        <v>14091</v>
      </c>
      <c r="BG160" s="41">
        <v>5730</v>
      </c>
      <c r="BH160" s="42"/>
      <c r="BI160" s="42"/>
      <c r="BJ160" s="42">
        <v>8361</v>
      </c>
      <c r="BK160" s="42"/>
      <c r="BL160" s="42"/>
      <c r="BM160" s="15"/>
    </row>
    <row r="161" spans="1:65" outlineLevel="5">
      <c r="A161" s="22">
        <f t="shared" si="46"/>
        <v>5</v>
      </c>
      <c r="B161" s="9">
        <f t="shared" si="72"/>
        <v>45420</v>
      </c>
      <c r="C161" s="51">
        <v>534529</v>
      </c>
      <c r="D161" s="64">
        <f t="shared" si="65"/>
        <v>33.799999999999997</v>
      </c>
      <c r="E161" s="12">
        <v>36</v>
      </c>
      <c r="F161" s="12">
        <v>33</v>
      </c>
      <c r="G161" s="12">
        <v>35</v>
      </c>
      <c r="H161" s="12">
        <v>33</v>
      </c>
      <c r="I161" s="12">
        <v>35</v>
      </c>
      <c r="J161" s="12">
        <v>32</v>
      </c>
      <c r="K161" s="12">
        <v>34</v>
      </c>
      <c r="L161" s="12">
        <v>32</v>
      </c>
      <c r="M161" s="74">
        <f t="shared" si="66"/>
        <v>7.1</v>
      </c>
      <c r="N161" s="83">
        <v>7.13</v>
      </c>
      <c r="O161" s="83">
        <v>7.15</v>
      </c>
      <c r="P161" s="83">
        <v>7.1</v>
      </c>
      <c r="Q161" s="83">
        <v>7.08</v>
      </c>
      <c r="R161" s="83">
        <v>7.06</v>
      </c>
      <c r="S161" s="83">
        <v>7.11</v>
      </c>
      <c r="T161" s="83"/>
      <c r="U161" s="83"/>
      <c r="V161" s="5">
        <f t="shared" si="67"/>
        <v>193.3</v>
      </c>
      <c r="W161" s="41">
        <v>198.4</v>
      </c>
      <c r="X161" s="41">
        <v>191</v>
      </c>
      <c r="Y161" s="41">
        <v>171.4</v>
      </c>
      <c r="Z161" s="41">
        <v>147.5</v>
      </c>
      <c r="AA161" s="41">
        <v>210.3</v>
      </c>
      <c r="AB161" s="41">
        <v>241.3</v>
      </c>
      <c r="AC161" s="41"/>
      <c r="AD161" s="41"/>
      <c r="AE161" s="5">
        <f t="shared" si="68"/>
        <v>4103.3</v>
      </c>
      <c r="AF161" s="41">
        <v>4260</v>
      </c>
      <c r="AG161" s="41">
        <v>4110</v>
      </c>
      <c r="AH161" s="41">
        <v>3960</v>
      </c>
      <c r="AI161" s="41">
        <v>3850</v>
      </c>
      <c r="AJ161" s="41">
        <v>4060</v>
      </c>
      <c r="AK161" s="41">
        <v>4380</v>
      </c>
      <c r="AL161" s="41"/>
      <c r="AM161" s="41"/>
      <c r="AN161" s="41">
        <v>27.694444444444443</v>
      </c>
      <c r="AO161" s="41">
        <v>1440</v>
      </c>
      <c r="AP161" s="110">
        <v>3.6613888888888888</v>
      </c>
      <c r="AQ161" s="111">
        <v>2.6011111111111114</v>
      </c>
      <c r="AR161" s="126">
        <f t="shared" si="69"/>
        <v>71.04165086108793</v>
      </c>
      <c r="AS161" s="126">
        <f t="shared" si="70"/>
        <v>28.95834913891207</v>
      </c>
      <c r="AT161" s="127">
        <v>1730</v>
      </c>
      <c r="AU161" s="128">
        <v>2.4500000000000002</v>
      </c>
      <c r="AV161" s="129">
        <v>1.32</v>
      </c>
      <c r="AW161" s="126">
        <v>53.877551020408163</v>
      </c>
      <c r="AX161" s="126">
        <v>46.122448979591837</v>
      </c>
      <c r="AY161" s="64">
        <v>52.383634555991129</v>
      </c>
      <c r="AZ161" s="97">
        <v>77.33</v>
      </c>
      <c r="BA161" s="68"/>
      <c r="BB161" s="68"/>
      <c r="BC161" s="68"/>
      <c r="BD161" s="68"/>
      <c r="BE161" s="15"/>
      <c r="BF161" s="5">
        <f t="shared" si="71"/>
        <v>14941</v>
      </c>
      <c r="BG161" s="41">
        <v>7580</v>
      </c>
      <c r="BH161" s="42"/>
      <c r="BI161" s="42"/>
      <c r="BJ161" s="42">
        <v>7361</v>
      </c>
      <c r="BK161" s="42"/>
      <c r="BL161" s="42"/>
      <c r="BM161" s="15"/>
    </row>
    <row r="162" spans="1:65" outlineLevel="5">
      <c r="A162" s="22">
        <f t="shared" si="46"/>
        <v>5</v>
      </c>
      <c r="B162" s="9">
        <f t="shared" si="72"/>
        <v>45421</v>
      </c>
      <c r="C162" s="51">
        <v>520518</v>
      </c>
      <c r="D162" s="64">
        <f t="shared" si="65"/>
        <v>34</v>
      </c>
      <c r="E162" s="12">
        <v>37</v>
      </c>
      <c r="F162" s="12">
        <v>33</v>
      </c>
      <c r="G162" s="12">
        <v>35</v>
      </c>
      <c r="H162" s="12">
        <v>33</v>
      </c>
      <c r="I162" s="12">
        <v>36</v>
      </c>
      <c r="J162" s="12">
        <v>32</v>
      </c>
      <c r="K162" s="12">
        <v>34</v>
      </c>
      <c r="L162" s="12">
        <v>32</v>
      </c>
      <c r="M162" s="74">
        <f t="shared" si="66"/>
        <v>7.1</v>
      </c>
      <c r="N162" s="83">
        <v>7.11</v>
      </c>
      <c r="O162" s="83">
        <v>7.1</v>
      </c>
      <c r="P162" s="83">
        <v>7.08</v>
      </c>
      <c r="Q162" s="83">
        <v>7.12</v>
      </c>
      <c r="R162" s="83">
        <v>7.11</v>
      </c>
      <c r="S162" s="83">
        <v>7.11</v>
      </c>
      <c r="T162" s="83"/>
      <c r="U162" s="83"/>
      <c r="V162" s="5" t="str">
        <f t="shared" si="67"/>
        <v/>
      </c>
      <c r="W162" s="41"/>
      <c r="X162" s="41"/>
      <c r="Y162" s="41"/>
      <c r="Z162" s="41"/>
      <c r="AA162" s="41"/>
      <c r="AB162" s="41"/>
      <c r="AC162" s="41"/>
      <c r="AD162" s="41"/>
      <c r="AE162" s="5" t="str">
        <f t="shared" si="68"/>
        <v/>
      </c>
      <c r="AF162" s="41"/>
      <c r="AG162" s="41"/>
      <c r="AH162" s="41"/>
      <c r="AI162" s="41"/>
      <c r="AJ162" s="41"/>
      <c r="AK162" s="41"/>
      <c r="AL162" s="41"/>
      <c r="AM162" s="41"/>
      <c r="AN162" s="41">
        <v>27.694444444444443</v>
      </c>
      <c r="AO162" s="41">
        <v>1440</v>
      </c>
      <c r="AP162" s="110" t="s">
        <v>103</v>
      </c>
      <c r="AQ162" s="111"/>
      <c r="AR162" s="126" t="str">
        <f t="shared" si="69"/>
        <v/>
      </c>
      <c r="AS162" s="126" t="str">
        <f t="shared" si="70"/>
        <v/>
      </c>
      <c r="AT162" s="127">
        <v>1890</v>
      </c>
      <c r="AU162" s="128"/>
      <c r="AV162" s="129"/>
      <c r="AW162" s="126"/>
      <c r="AX162" s="126"/>
      <c r="AY162" s="64" t="s">
        <v>103</v>
      </c>
      <c r="AZ162" s="97">
        <v>77.2</v>
      </c>
      <c r="BA162" s="68"/>
      <c r="BB162" s="68"/>
      <c r="BC162" s="68"/>
      <c r="BD162" s="68"/>
      <c r="BE162" s="15"/>
      <c r="BF162" s="5">
        <f t="shared" si="71"/>
        <v>17922</v>
      </c>
      <c r="BG162" s="41">
        <v>12200</v>
      </c>
      <c r="BH162" s="42"/>
      <c r="BI162" s="42"/>
      <c r="BJ162" s="42">
        <v>5722</v>
      </c>
      <c r="BK162" s="42"/>
      <c r="BL162" s="42"/>
      <c r="BM162" s="15"/>
    </row>
    <row r="163" spans="1:65" outlineLevel="5">
      <c r="A163" s="22">
        <f t="shared" ref="A163:A234" si="73">MONTH(B163)</f>
        <v>5</v>
      </c>
      <c r="B163" s="9">
        <f t="shared" si="72"/>
        <v>45422</v>
      </c>
      <c r="C163" s="51">
        <v>449655</v>
      </c>
      <c r="D163" s="64">
        <f t="shared" si="65"/>
        <v>31.8</v>
      </c>
      <c r="E163" s="12">
        <v>34</v>
      </c>
      <c r="F163" s="12">
        <v>31</v>
      </c>
      <c r="G163" s="12">
        <v>33</v>
      </c>
      <c r="H163" s="12">
        <v>31</v>
      </c>
      <c r="I163" s="12">
        <v>33</v>
      </c>
      <c r="J163" s="12">
        <v>30</v>
      </c>
      <c r="K163" s="12">
        <v>32</v>
      </c>
      <c r="L163" s="12">
        <v>30</v>
      </c>
      <c r="M163" s="74">
        <f t="shared" si="66"/>
        <v>7.1</v>
      </c>
      <c r="N163" s="83">
        <v>7.13</v>
      </c>
      <c r="O163" s="83">
        <v>7.12</v>
      </c>
      <c r="P163" s="83">
        <v>7.11</v>
      </c>
      <c r="Q163" s="83">
        <v>7.07</v>
      </c>
      <c r="R163" s="83">
        <v>7.05</v>
      </c>
      <c r="S163" s="83">
        <v>7.06</v>
      </c>
      <c r="T163" s="83"/>
      <c r="U163" s="83"/>
      <c r="V163" s="5" t="str">
        <f t="shared" si="67"/>
        <v/>
      </c>
      <c r="W163" s="41"/>
      <c r="X163" s="41"/>
      <c r="Y163" s="41"/>
      <c r="Z163" s="41"/>
      <c r="AA163" s="41"/>
      <c r="AB163" s="41"/>
      <c r="AC163" s="41"/>
      <c r="AD163" s="41"/>
      <c r="AE163" s="5" t="str">
        <f t="shared" si="68"/>
        <v/>
      </c>
      <c r="AF163" s="41"/>
      <c r="AG163" s="41"/>
      <c r="AH163" s="41"/>
      <c r="AI163" s="41"/>
      <c r="AJ163" s="41"/>
      <c r="AK163" s="41"/>
      <c r="AL163" s="41"/>
      <c r="AM163" s="41"/>
      <c r="AN163" s="41">
        <v>29.10948905109489</v>
      </c>
      <c r="AO163" s="41">
        <v>1370</v>
      </c>
      <c r="AP163" s="110" t="s">
        <v>103</v>
      </c>
      <c r="AQ163" s="111"/>
      <c r="AR163" s="126" t="str">
        <f t="shared" si="69"/>
        <v/>
      </c>
      <c r="AS163" s="126" t="str">
        <f t="shared" si="70"/>
        <v/>
      </c>
      <c r="AT163" s="127">
        <v>1890</v>
      </c>
      <c r="AU163" s="128"/>
      <c r="AV163" s="129"/>
      <c r="AW163" s="126"/>
      <c r="AX163" s="126"/>
      <c r="AY163" s="64" t="s">
        <v>103</v>
      </c>
      <c r="AZ163" s="97">
        <v>76.900000000000006</v>
      </c>
      <c r="BA163" s="68"/>
      <c r="BB163" s="68"/>
      <c r="BC163" s="68"/>
      <c r="BD163" s="68"/>
      <c r="BE163" s="15"/>
      <c r="BF163" s="5">
        <f t="shared" si="71"/>
        <v>20487</v>
      </c>
      <c r="BG163" s="41">
        <v>14570</v>
      </c>
      <c r="BH163" s="42"/>
      <c r="BI163" s="42"/>
      <c r="BJ163" s="42">
        <v>5917</v>
      </c>
      <c r="BK163" s="42"/>
      <c r="BL163" s="42"/>
      <c r="BM163" s="15"/>
    </row>
    <row r="164" spans="1:65" outlineLevel="5">
      <c r="A164" s="22">
        <f t="shared" si="73"/>
        <v>5</v>
      </c>
      <c r="B164" s="9">
        <f t="shared" si="72"/>
        <v>45423</v>
      </c>
      <c r="C164" s="51">
        <v>431941</v>
      </c>
      <c r="D164" s="64">
        <f t="shared" si="65"/>
        <v>35</v>
      </c>
      <c r="E164" s="12">
        <v>37</v>
      </c>
      <c r="F164" s="12">
        <v>35</v>
      </c>
      <c r="G164" s="12">
        <v>36</v>
      </c>
      <c r="H164" s="12">
        <v>34</v>
      </c>
      <c r="I164" s="12">
        <v>36</v>
      </c>
      <c r="J164" s="12">
        <v>34</v>
      </c>
      <c r="K164" s="12">
        <v>35</v>
      </c>
      <c r="L164" s="12">
        <v>33</v>
      </c>
      <c r="M164" s="74">
        <f t="shared" si="66"/>
        <v>7.1</v>
      </c>
      <c r="N164" s="83">
        <v>7.08</v>
      </c>
      <c r="O164" s="83">
        <v>7.12</v>
      </c>
      <c r="P164" s="83">
        <v>7.1</v>
      </c>
      <c r="Q164" s="83">
        <v>7.05</v>
      </c>
      <c r="R164" s="83">
        <v>7.06</v>
      </c>
      <c r="S164" s="83">
        <v>6.99</v>
      </c>
      <c r="T164" s="83"/>
      <c r="U164" s="83"/>
      <c r="V164" s="5" t="str">
        <f t="shared" si="67"/>
        <v/>
      </c>
      <c r="W164" s="41"/>
      <c r="X164" s="41"/>
      <c r="Y164" s="41"/>
      <c r="Z164" s="41"/>
      <c r="AA164" s="41"/>
      <c r="AB164" s="41"/>
      <c r="AC164" s="41"/>
      <c r="AD164" s="41"/>
      <c r="AE164" s="5" t="str">
        <f t="shared" si="68"/>
        <v/>
      </c>
      <c r="AF164" s="41"/>
      <c r="AG164" s="41"/>
      <c r="AH164" s="41"/>
      <c r="AI164" s="41"/>
      <c r="AJ164" s="41"/>
      <c r="AK164" s="41"/>
      <c r="AL164" s="41"/>
      <c r="AM164" s="41"/>
      <c r="AN164" s="41">
        <v>27.50344827586207</v>
      </c>
      <c r="AO164" s="41">
        <v>1450</v>
      </c>
      <c r="AP164" s="110" t="s">
        <v>103</v>
      </c>
      <c r="AQ164" s="111"/>
      <c r="AR164" s="126" t="str">
        <f t="shared" si="69"/>
        <v/>
      </c>
      <c r="AS164" s="126" t="str">
        <f t="shared" si="70"/>
        <v/>
      </c>
      <c r="AT164" s="127">
        <v>1870</v>
      </c>
      <c r="AU164" s="128"/>
      <c r="AV164" s="129"/>
      <c r="AW164" s="126" t="s">
        <v>103</v>
      </c>
      <c r="AX164" s="126" t="s">
        <v>103</v>
      </c>
      <c r="AY164" s="64" t="s">
        <v>103</v>
      </c>
      <c r="AZ164" s="97">
        <v>77.2</v>
      </c>
      <c r="BA164" s="68"/>
      <c r="BB164" s="68"/>
      <c r="BC164" s="68"/>
      <c r="BD164" s="68"/>
      <c r="BE164" s="15"/>
      <c r="BF164" s="5">
        <f t="shared" si="71"/>
        <v>21895</v>
      </c>
      <c r="BG164" s="41">
        <v>14590</v>
      </c>
      <c r="BH164" s="42"/>
      <c r="BI164" s="42"/>
      <c r="BJ164" s="42">
        <v>7305</v>
      </c>
      <c r="BK164" s="42"/>
      <c r="BL164" s="42"/>
      <c r="BM164" s="15"/>
    </row>
    <row r="165" spans="1:65" outlineLevel="5">
      <c r="A165" s="22">
        <f t="shared" si="73"/>
        <v>5</v>
      </c>
      <c r="B165" s="9">
        <f t="shared" si="72"/>
        <v>45424</v>
      </c>
      <c r="C165" s="51">
        <v>507029</v>
      </c>
      <c r="D165" s="64">
        <f t="shared" si="65"/>
        <v>35.799999999999997</v>
      </c>
      <c r="E165" s="12">
        <v>38</v>
      </c>
      <c r="F165" s="12">
        <v>35</v>
      </c>
      <c r="G165" s="12">
        <v>37</v>
      </c>
      <c r="H165" s="12">
        <v>35</v>
      </c>
      <c r="I165" s="12">
        <v>37</v>
      </c>
      <c r="J165" s="12">
        <v>34</v>
      </c>
      <c r="K165" s="12">
        <v>36</v>
      </c>
      <c r="L165" s="12">
        <v>34</v>
      </c>
      <c r="M165" s="74">
        <f t="shared" si="66"/>
        <v>7.1</v>
      </c>
      <c r="N165" s="83">
        <v>7.1</v>
      </c>
      <c r="O165" s="83">
        <v>7.11</v>
      </c>
      <c r="P165" s="83">
        <v>7.09</v>
      </c>
      <c r="Q165" s="83">
        <v>7.12</v>
      </c>
      <c r="R165" s="83">
        <v>7.15</v>
      </c>
      <c r="S165" s="83">
        <v>7.14</v>
      </c>
      <c r="T165" s="83"/>
      <c r="U165" s="83"/>
      <c r="V165" s="5" t="str">
        <f t="shared" si="67"/>
        <v/>
      </c>
      <c r="W165" s="41"/>
      <c r="X165" s="41"/>
      <c r="Y165" s="41"/>
      <c r="Z165" s="41"/>
      <c r="AA165" s="41"/>
      <c r="AB165" s="41"/>
      <c r="AC165" s="41"/>
      <c r="AD165" s="41"/>
      <c r="AE165" s="5" t="str">
        <f t="shared" si="68"/>
        <v/>
      </c>
      <c r="AF165" s="41"/>
      <c r="AG165" s="41"/>
      <c r="AH165" s="41"/>
      <c r="AI165" s="41"/>
      <c r="AJ165" s="41"/>
      <c r="AK165" s="41"/>
      <c r="AL165" s="41"/>
      <c r="AM165" s="41"/>
      <c r="AN165" s="41">
        <v>28.485714285714284</v>
      </c>
      <c r="AO165" s="41">
        <v>1400</v>
      </c>
      <c r="AP165" s="110" t="s">
        <v>103</v>
      </c>
      <c r="AQ165" s="111"/>
      <c r="AR165" s="126" t="str">
        <f t="shared" si="69"/>
        <v/>
      </c>
      <c r="AS165" s="126" t="str">
        <f t="shared" si="70"/>
        <v/>
      </c>
      <c r="AT165" s="127">
        <v>1860</v>
      </c>
      <c r="AU165" s="128"/>
      <c r="AV165" s="129"/>
      <c r="AW165" s="126" t="s">
        <v>103</v>
      </c>
      <c r="AX165" s="126" t="s">
        <v>103</v>
      </c>
      <c r="AY165" s="64" t="s">
        <v>103</v>
      </c>
      <c r="AZ165" s="97">
        <v>77.400000000000006</v>
      </c>
      <c r="BA165" s="68"/>
      <c r="BB165" s="68"/>
      <c r="BC165" s="68"/>
      <c r="BD165" s="68"/>
      <c r="BE165" s="15"/>
      <c r="BF165" s="5">
        <f t="shared" si="71"/>
        <v>20463</v>
      </c>
      <c r="BG165" s="41">
        <v>14590</v>
      </c>
      <c r="BH165" s="42"/>
      <c r="BI165" s="42"/>
      <c r="BJ165" s="42">
        <v>5873</v>
      </c>
      <c r="BK165" s="42"/>
      <c r="BL165" s="42"/>
      <c r="BM165" s="15"/>
    </row>
    <row r="166" spans="1:65" outlineLevel="5">
      <c r="A166" s="22">
        <f t="shared" si="73"/>
        <v>5</v>
      </c>
      <c r="B166" s="9">
        <f t="shared" si="72"/>
        <v>45425</v>
      </c>
      <c r="C166" s="51">
        <v>454007</v>
      </c>
      <c r="D166" s="64">
        <f t="shared" si="65"/>
        <v>36.799999999999997</v>
      </c>
      <c r="E166" s="12">
        <v>40</v>
      </c>
      <c r="F166" s="12">
        <v>36</v>
      </c>
      <c r="G166" s="12">
        <v>37</v>
      </c>
      <c r="H166" s="12">
        <v>36</v>
      </c>
      <c r="I166" s="12">
        <v>39</v>
      </c>
      <c r="J166" s="12">
        <v>35</v>
      </c>
      <c r="K166" s="12">
        <v>36</v>
      </c>
      <c r="L166" s="12">
        <v>35</v>
      </c>
      <c r="M166" s="74">
        <f t="shared" si="66"/>
        <v>7.1</v>
      </c>
      <c r="N166" s="83">
        <v>7.12</v>
      </c>
      <c r="O166" s="83">
        <v>7.13</v>
      </c>
      <c r="P166" s="83">
        <v>7.1</v>
      </c>
      <c r="Q166" s="83">
        <v>7.08</v>
      </c>
      <c r="R166" s="83">
        <v>7.12</v>
      </c>
      <c r="S166" s="83">
        <v>7.15</v>
      </c>
      <c r="T166" s="83"/>
      <c r="U166" s="83"/>
      <c r="V166" s="5" t="str">
        <f t="shared" si="67"/>
        <v/>
      </c>
      <c r="W166" s="41"/>
      <c r="X166" s="41"/>
      <c r="Y166" s="41"/>
      <c r="Z166" s="41"/>
      <c r="AA166" s="41"/>
      <c r="AB166" s="41"/>
      <c r="AC166" s="41"/>
      <c r="AD166" s="41"/>
      <c r="AE166" s="5" t="str">
        <f t="shared" si="68"/>
        <v/>
      </c>
      <c r="AF166" s="41"/>
      <c r="AG166" s="41"/>
      <c r="AH166" s="41"/>
      <c r="AI166" s="41"/>
      <c r="AJ166" s="41"/>
      <c r="AK166" s="41"/>
      <c r="AL166" s="41"/>
      <c r="AM166" s="41"/>
      <c r="AN166" s="41">
        <v>26.410596026490065</v>
      </c>
      <c r="AO166" s="41">
        <v>1510</v>
      </c>
      <c r="AP166" s="110" t="s">
        <v>103</v>
      </c>
      <c r="AQ166" s="111"/>
      <c r="AR166" s="126" t="str">
        <f t="shared" si="69"/>
        <v/>
      </c>
      <c r="AS166" s="126" t="str">
        <f t="shared" si="70"/>
        <v/>
      </c>
      <c r="AT166" s="127">
        <v>1890</v>
      </c>
      <c r="AU166" s="128"/>
      <c r="AV166" s="129"/>
      <c r="AW166" s="126"/>
      <c r="AX166" s="126"/>
      <c r="AY166" s="64" t="s">
        <v>103</v>
      </c>
      <c r="AZ166" s="97">
        <v>76.7</v>
      </c>
      <c r="BA166" s="68"/>
      <c r="BB166" s="68"/>
      <c r="BC166" s="68"/>
      <c r="BD166" s="68"/>
      <c r="BE166" s="15"/>
      <c r="BF166" s="5">
        <f t="shared" si="71"/>
        <v>18751</v>
      </c>
      <c r="BG166" s="41">
        <v>11050</v>
      </c>
      <c r="BH166" s="42"/>
      <c r="BI166" s="42"/>
      <c r="BJ166" s="42">
        <v>7701</v>
      </c>
      <c r="BK166" s="42"/>
      <c r="BL166" s="42"/>
      <c r="BM166" s="15"/>
    </row>
    <row r="167" spans="1:65" outlineLevel="5">
      <c r="A167" s="22">
        <f t="shared" si="73"/>
        <v>5</v>
      </c>
      <c r="B167" s="9">
        <f t="shared" si="72"/>
        <v>45426</v>
      </c>
      <c r="C167" s="51">
        <v>430663</v>
      </c>
      <c r="D167" s="64">
        <f t="shared" si="65"/>
        <v>36.799999999999997</v>
      </c>
      <c r="E167" s="12">
        <v>40</v>
      </c>
      <c r="F167" s="12">
        <v>36</v>
      </c>
      <c r="G167" s="12">
        <v>37</v>
      </c>
      <c r="H167" s="12">
        <v>36</v>
      </c>
      <c r="I167" s="12">
        <v>39</v>
      </c>
      <c r="J167" s="12">
        <v>35</v>
      </c>
      <c r="K167" s="12">
        <v>36</v>
      </c>
      <c r="L167" s="12">
        <v>35</v>
      </c>
      <c r="M167" s="74">
        <f t="shared" si="66"/>
        <v>7.1</v>
      </c>
      <c r="N167" s="83">
        <v>7.12</v>
      </c>
      <c r="O167" s="83">
        <v>7.11</v>
      </c>
      <c r="P167" s="83">
        <v>7.08</v>
      </c>
      <c r="Q167" s="83">
        <v>7.13</v>
      </c>
      <c r="R167" s="83">
        <v>7.12</v>
      </c>
      <c r="S167" s="83">
        <v>7.1</v>
      </c>
      <c r="T167" s="83"/>
      <c r="U167" s="83"/>
      <c r="V167" s="5" t="str">
        <f t="shared" si="67"/>
        <v/>
      </c>
      <c r="W167" s="41"/>
      <c r="X167" s="41"/>
      <c r="Y167" s="41"/>
      <c r="Z167" s="41"/>
      <c r="AA167" s="41"/>
      <c r="AB167" s="41"/>
      <c r="AC167" s="41"/>
      <c r="AD167" s="41"/>
      <c r="AE167" s="5" t="str">
        <f t="shared" si="68"/>
        <v/>
      </c>
      <c r="AF167" s="41"/>
      <c r="AG167" s="41"/>
      <c r="AH167" s="41"/>
      <c r="AI167" s="41"/>
      <c r="AJ167" s="41"/>
      <c r="AK167" s="41"/>
      <c r="AL167" s="41"/>
      <c r="AM167" s="41"/>
      <c r="AN167" s="41">
        <v>27.888111888111887</v>
      </c>
      <c r="AO167" s="41">
        <v>1430</v>
      </c>
      <c r="AP167" s="110">
        <v>3.2015384615384619</v>
      </c>
      <c r="AQ167" s="111">
        <v>2.2753846153846156</v>
      </c>
      <c r="AR167" s="126">
        <f t="shared" si="69"/>
        <v>71.071600192215271</v>
      </c>
      <c r="AS167" s="126">
        <f t="shared" si="70"/>
        <v>28.928399807784729</v>
      </c>
      <c r="AT167" s="127">
        <v>1850</v>
      </c>
      <c r="AU167" s="128">
        <v>2.35</v>
      </c>
      <c r="AV167" s="129">
        <v>1.27</v>
      </c>
      <c r="AW167" s="126">
        <v>54.042553191489361</v>
      </c>
      <c r="AX167" s="126">
        <v>45.957446808510639</v>
      </c>
      <c r="AY167" s="64">
        <v>52.136077930533617</v>
      </c>
      <c r="AZ167" s="97">
        <v>79.010000000000005</v>
      </c>
      <c r="BA167" s="68"/>
      <c r="BB167" s="68"/>
      <c r="BC167" s="68"/>
      <c r="BD167" s="68"/>
      <c r="BE167" s="15"/>
      <c r="BF167" s="5">
        <f t="shared" si="71"/>
        <v>15754</v>
      </c>
      <c r="BG167" s="41">
        <v>8750</v>
      </c>
      <c r="BH167" s="42"/>
      <c r="BI167" s="42"/>
      <c r="BJ167" s="42">
        <v>7004</v>
      </c>
      <c r="BK167" s="42"/>
      <c r="BL167" s="42"/>
      <c r="BM167" s="15"/>
    </row>
    <row r="168" spans="1:65" outlineLevel="5">
      <c r="A168" s="22">
        <f t="shared" si="73"/>
        <v>5</v>
      </c>
      <c r="B168" s="9">
        <f t="shared" si="72"/>
        <v>45427</v>
      </c>
      <c r="C168" s="51">
        <v>416142</v>
      </c>
      <c r="D168" s="64">
        <f t="shared" si="65"/>
        <v>36.799999999999997</v>
      </c>
      <c r="E168" s="12">
        <v>39</v>
      </c>
      <c r="F168" s="12">
        <v>36</v>
      </c>
      <c r="G168" s="12">
        <v>38</v>
      </c>
      <c r="H168" s="12">
        <v>36</v>
      </c>
      <c r="I168" s="12">
        <v>38</v>
      </c>
      <c r="J168" s="12">
        <v>35</v>
      </c>
      <c r="K168" s="12">
        <v>37</v>
      </c>
      <c r="L168" s="12">
        <v>35</v>
      </c>
      <c r="M168" s="74">
        <f t="shared" si="66"/>
        <v>7.1</v>
      </c>
      <c r="N168" s="83">
        <v>7.08</v>
      </c>
      <c r="O168" s="83">
        <v>7.09</v>
      </c>
      <c r="P168" s="83">
        <v>7.12</v>
      </c>
      <c r="Q168" s="83">
        <v>7.11</v>
      </c>
      <c r="R168" s="83">
        <v>7.08</v>
      </c>
      <c r="S168" s="83">
        <v>7.09</v>
      </c>
      <c r="T168" s="83"/>
      <c r="U168" s="83"/>
      <c r="V168" s="5" t="str">
        <f t="shared" si="67"/>
        <v/>
      </c>
      <c r="W168" s="41"/>
      <c r="X168" s="41"/>
      <c r="Y168" s="41"/>
      <c r="Z168" s="41"/>
      <c r="AA168" s="41"/>
      <c r="AB168" s="41"/>
      <c r="AC168" s="41"/>
      <c r="AD168" s="41"/>
      <c r="AE168" s="5" t="str">
        <f t="shared" si="68"/>
        <v/>
      </c>
      <c r="AF168" s="41"/>
      <c r="AG168" s="41"/>
      <c r="AH168" s="41"/>
      <c r="AI168" s="41"/>
      <c r="AJ168" s="41"/>
      <c r="AK168" s="41"/>
      <c r="AL168" s="41"/>
      <c r="AM168" s="41"/>
      <c r="AN168" s="41">
        <v>26.410596026490065</v>
      </c>
      <c r="AO168" s="41">
        <v>1510</v>
      </c>
      <c r="AP168" s="110" t="s">
        <v>103</v>
      </c>
      <c r="AQ168" s="111"/>
      <c r="AR168" s="126" t="str">
        <f t="shared" si="69"/>
        <v/>
      </c>
      <c r="AS168" s="126" t="str">
        <f t="shared" si="70"/>
        <v/>
      </c>
      <c r="AT168" s="127">
        <v>1840</v>
      </c>
      <c r="AU168" s="128"/>
      <c r="AV168" s="129"/>
      <c r="AW168" s="126"/>
      <c r="AX168" s="126"/>
      <c r="AY168" s="64" t="s">
        <v>103</v>
      </c>
      <c r="AZ168" s="97">
        <v>78.2</v>
      </c>
      <c r="BA168" s="68"/>
      <c r="BB168" s="68"/>
      <c r="BC168" s="68"/>
      <c r="BD168" s="68"/>
      <c r="BE168" s="15"/>
      <c r="BF168" s="5">
        <f t="shared" si="71"/>
        <v>15412</v>
      </c>
      <c r="BG168" s="41">
        <v>9500</v>
      </c>
      <c r="BH168" s="42"/>
      <c r="BI168" s="42"/>
      <c r="BJ168" s="42">
        <v>5912</v>
      </c>
      <c r="BK168" s="42"/>
      <c r="BL168" s="42"/>
      <c r="BM168" s="15"/>
    </row>
    <row r="169" spans="1:65" outlineLevel="5">
      <c r="A169" s="22">
        <f t="shared" si="73"/>
        <v>5</v>
      </c>
      <c r="B169" s="9">
        <f t="shared" si="72"/>
        <v>45428</v>
      </c>
      <c r="C169" s="51">
        <v>407164</v>
      </c>
      <c r="D169" s="64">
        <f t="shared" si="65"/>
        <v>36.799999999999997</v>
      </c>
      <c r="E169" s="12">
        <v>39</v>
      </c>
      <c r="F169" s="12">
        <v>36</v>
      </c>
      <c r="G169" s="12">
        <v>38</v>
      </c>
      <c r="H169" s="12">
        <v>36</v>
      </c>
      <c r="I169" s="12">
        <v>38</v>
      </c>
      <c r="J169" s="12">
        <v>35</v>
      </c>
      <c r="K169" s="12">
        <v>37</v>
      </c>
      <c r="L169" s="12">
        <v>35</v>
      </c>
      <c r="M169" s="74">
        <f t="shared" si="66"/>
        <v>7.1</v>
      </c>
      <c r="N169" s="83">
        <v>7.12</v>
      </c>
      <c r="O169" s="83">
        <v>7.11</v>
      </c>
      <c r="P169" s="83">
        <v>7.1</v>
      </c>
      <c r="Q169" s="83">
        <v>7.08</v>
      </c>
      <c r="R169" s="83">
        <v>7.09</v>
      </c>
      <c r="S169" s="83">
        <v>7.12</v>
      </c>
      <c r="T169" s="83"/>
      <c r="U169" s="83"/>
      <c r="V169" s="5">
        <f t="shared" si="67"/>
        <v>189.6</v>
      </c>
      <c r="W169" s="41">
        <v>237.6</v>
      </c>
      <c r="X169" s="41">
        <v>226.9</v>
      </c>
      <c r="Y169" s="41">
        <v>223.2</v>
      </c>
      <c r="Z169" s="41">
        <v>212</v>
      </c>
      <c r="AA169" s="41">
        <v>56.5</v>
      </c>
      <c r="AB169" s="41">
        <v>181.3</v>
      </c>
      <c r="AC169" s="41"/>
      <c r="AD169" s="41"/>
      <c r="AE169" s="5">
        <f t="shared" si="68"/>
        <v>4098.3</v>
      </c>
      <c r="AF169" s="41">
        <v>3860</v>
      </c>
      <c r="AG169" s="41">
        <v>4360</v>
      </c>
      <c r="AH169" s="41">
        <v>4110</v>
      </c>
      <c r="AI169" s="41">
        <v>4020</v>
      </c>
      <c r="AJ169" s="41">
        <v>4160</v>
      </c>
      <c r="AK169" s="41">
        <v>4080</v>
      </c>
      <c r="AL169" s="41"/>
      <c r="AM169" s="41"/>
      <c r="AN169" s="41">
        <v>27.129251700680271</v>
      </c>
      <c r="AO169" s="41">
        <v>1470</v>
      </c>
      <c r="AP169" s="110" t="s">
        <v>103</v>
      </c>
      <c r="AQ169" s="111"/>
      <c r="AR169" s="126" t="str">
        <f t="shared" si="69"/>
        <v/>
      </c>
      <c r="AS169" s="126" t="str">
        <f t="shared" si="70"/>
        <v/>
      </c>
      <c r="AT169" s="127">
        <v>1680</v>
      </c>
      <c r="AU169" s="128"/>
      <c r="AV169" s="129"/>
      <c r="AW169" s="126"/>
      <c r="AX169" s="126"/>
      <c r="AY169" s="64" t="s">
        <v>103</v>
      </c>
      <c r="AZ169" s="97">
        <v>78.8</v>
      </c>
      <c r="BA169" s="68"/>
      <c r="BB169" s="68"/>
      <c r="BC169" s="68"/>
      <c r="BD169" s="68"/>
      <c r="BE169" s="15"/>
      <c r="BF169" s="5">
        <f t="shared" si="71"/>
        <v>16561</v>
      </c>
      <c r="BG169" s="41">
        <v>10610</v>
      </c>
      <c r="BH169" s="42"/>
      <c r="BI169" s="42"/>
      <c r="BJ169" s="42">
        <v>5951</v>
      </c>
      <c r="BK169" s="42"/>
      <c r="BL169" s="42"/>
      <c r="BM169" s="15"/>
    </row>
    <row r="170" spans="1:65" outlineLevel="5">
      <c r="A170" s="22">
        <f t="shared" si="73"/>
        <v>5</v>
      </c>
      <c r="B170" s="9">
        <f t="shared" si="72"/>
        <v>45429</v>
      </c>
      <c r="C170" s="51">
        <v>399859</v>
      </c>
      <c r="D170" s="64">
        <f t="shared" si="65"/>
        <v>36.799999999999997</v>
      </c>
      <c r="E170" s="12">
        <v>39</v>
      </c>
      <c r="F170" s="12">
        <v>36</v>
      </c>
      <c r="G170" s="12">
        <v>38</v>
      </c>
      <c r="H170" s="12">
        <v>36</v>
      </c>
      <c r="I170" s="12">
        <v>38</v>
      </c>
      <c r="J170" s="12">
        <v>35</v>
      </c>
      <c r="K170" s="12">
        <v>37</v>
      </c>
      <c r="L170" s="12">
        <v>35</v>
      </c>
      <c r="M170" s="74">
        <f t="shared" si="66"/>
        <v>7.1</v>
      </c>
      <c r="N170" s="83">
        <v>7.12</v>
      </c>
      <c r="O170" s="83">
        <v>7.13</v>
      </c>
      <c r="P170" s="83">
        <v>7.15</v>
      </c>
      <c r="Q170" s="83">
        <v>7.21</v>
      </c>
      <c r="R170" s="83">
        <v>7.14</v>
      </c>
      <c r="S170" s="83">
        <v>7.1</v>
      </c>
      <c r="T170" s="83"/>
      <c r="U170" s="83"/>
      <c r="V170" s="5" t="str">
        <f t="shared" si="67"/>
        <v/>
      </c>
      <c r="W170" s="41"/>
      <c r="X170" s="41"/>
      <c r="Y170" s="41"/>
      <c r="Z170" s="41"/>
      <c r="AA170" s="41"/>
      <c r="AB170" s="41"/>
      <c r="AC170" s="41"/>
      <c r="AD170" s="41"/>
      <c r="AE170" s="5" t="str">
        <f t="shared" si="68"/>
        <v/>
      </c>
      <c r="AF170" s="41"/>
      <c r="AG170" s="41"/>
      <c r="AH170" s="41"/>
      <c r="AI170" s="41"/>
      <c r="AJ170" s="41"/>
      <c r="AK170" s="41"/>
      <c r="AL170" s="41"/>
      <c r="AM170" s="41"/>
      <c r="AN170" s="41">
        <v>27.694444444444443</v>
      </c>
      <c r="AO170" s="41">
        <v>1440</v>
      </c>
      <c r="AP170" s="110" t="s">
        <v>103</v>
      </c>
      <c r="AQ170" s="111"/>
      <c r="AR170" s="126" t="str">
        <f t="shared" si="69"/>
        <v/>
      </c>
      <c r="AS170" s="126" t="str">
        <f t="shared" si="70"/>
        <v/>
      </c>
      <c r="AT170" s="127">
        <v>1720</v>
      </c>
      <c r="AU170" s="128"/>
      <c r="AV170" s="129"/>
      <c r="AW170" s="126"/>
      <c r="AX170" s="126"/>
      <c r="AY170" s="64" t="s">
        <v>103</v>
      </c>
      <c r="AZ170" s="97">
        <v>78.2</v>
      </c>
      <c r="BA170" s="68"/>
      <c r="BB170" s="68"/>
      <c r="BC170" s="68"/>
      <c r="BD170" s="68"/>
      <c r="BE170" s="15"/>
      <c r="BF170" s="5">
        <f t="shared" si="71"/>
        <v>15553</v>
      </c>
      <c r="BG170" s="41">
        <v>8770</v>
      </c>
      <c r="BH170" s="42"/>
      <c r="BI170" s="42"/>
      <c r="BJ170" s="42">
        <v>6783</v>
      </c>
      <c r="BK170" s="42"/>
      <c r="BL170" s="42"/>
      <c r="BM170" s="15"/>
    </row>
    <row r="171" spans="1:65" outlineLevel="5">
      <c r="A171" s="22">
        <f t="shared" si="73"/>
        <v>5</v>
      </c>
      <c r="B171" s="9">
        <f t="shared" si="72"/>
        <v>45430</v>
      </c>
      <c r="C171" s="51">
        <v>365260</v>
      </c>
      <c r="D171" s="64">
        <f t="shared" si="65"/>
        <v>36.5</v>
      </c>
      <c r="E171" s="12">
        <v>39</v>
      </c>
      <c r="F171" s="12">
        <v>36</v>
      </c>
      <c r="G171" s="12">
        <v>37</v>
      </c>
      <c r="H171" s="12">
        <v>36</v>
      </c>
      <c r="I171" s="12">
        <v>38</v>
      </c>
      <c r="J171" s="12">
        <v>35</v>
      </c>
      <c r="K171" s="12">
        <v>36</v>
      </c>
      <c r="L171" s="12">
        <v>35</v>
      </c>
      <c r="M171" s="74">
        <f t="shared" si="66"/>
        <v>7.1</v>
      </c>
      <c r="N171" s="83">
        <v>7.08</v>
      </c>
      <c r="O171" s="83">
        <v>7.11</v>
      </c>
      <c r="P171" s="83">
        <v>7.13</v>
      </c>
      <c r="Q171" s="83">
        <v>7.12</v>
      </c>
      <c r="R171" s="83">
        <v>7.13</v>
      </c>
      <c r="S171" s="83">
        <v>7.15</v>
      </c>
      <c r="T171" s="83"/>
      <c r="U171" s="83"/>
      <c r="V171" s="5" t="str">
        <f t="shared" si="67"/>
        <v/>
      </c>
      <c r="W171" s="41"/>
      <c r="X171" s="41"/>
      <c r="Y171" s="41"/>
      <c r="Z171" s="41"/>
      <c r="AA171" s="41"/>
      <c r="AB171" s="41"/>
      <c r="AC171" s="41"/>
      <c r="AD171" s="41"/>
      <c r="AE171" s="5" t="str">
        <f t="shared" si="68"/>
        <v/>
      </c>
      <c r="AF171" s="41"/>
      <c r="AG171" s="41"/>
      <c r="AH171" s="41"/>
      <c r="AI171" s="41"/>
      <c r="AJ171" s="41"/>
      <c r="AK171" s="41"/>
      <c r="AL171" s="41"/>
      <c r="AM171" s="41"/>
      <c r="AN171" s="41">
        <v>26.586666666666666</v>
      </c>
      <c r="AO171" s="41">
        <v>1500</v>
      </c>
      <c r="AP171" s="110" t="s">
        <v>103</v>
      </c>
      <c r="AQ171" s="111"/>
      <c r="AR171" s="126" t="str">
        <f t="shared" si="69"/>
        <v/>
      </c>
      <c r="AS171" s="126" t="str">
        <f t="shared" si="70"/>
        <v/>
      </c>
      <c r="AT171" s="127">
        <v>1780</v>
      </c>
      <c r="AU171" s="128"/>
      <c r="AV171" s="129"/>
      <c r="AW171" s="126"/>
      <c r="AX171" s="126"/>
      <c r="AY171" s="64" t="s">
        <v>103</v>
      </c>
      <c r="AZ171" s="97">
        <v>77.900000000000006</v>
      </c>
      <c r="BA171" s="68"/>
      <c r="BB171" s="68"/>
      <c r="BC171" s="68"/>
      <c r="BD171" s="68"/>
      <c r="BE171" s="15"/>
      <c r="BF171" s="5">
        <f t="shared" si="71"/>
        <v>15046</v>
      </c>
      <c r="BG171" s="41">
        <v>8760</v>
      </c>
      <c r="BH171" s="42"/>
      <c r="BI171" s="42"/>
      <c r="BJ171" s="42">
        <v>6286</v>
      </c>
      <c r="BK171" s="42"/>
      <c r="BL171" s="42"/>
      <c r="BM171" s="15"/>
    </row>
    <row r="172" spans="1:65" outlineLevel="5">
      <c r="A172" s="22">
        <f t="shared" si="73"/>
        <v>5</v>
      </c>
      <c r="B172" s="9">
        <f t="shared" si="72"/>
        <v>45431</v>
      </c>
      <c r="C172" s="51">
        <v>357841</v>
      </c>
      <c r="D172" s="64">
        <f t="shared" si="65"/>
        <v>36.5</v>
      </c>
      <c r="E172" s="12">
        <v>39</v>
      </c>
      <c r="F172" s="12">
        <v>36</v>
      </c>
      <c r="G172" s="12">
        <v>37</v>
      </c>
      <c r="H172" s="12">
        <v>36</v>
      </c>
      <c r="I172" s="12">
        <v>38</v>
      </c>
      <c r="J172" s="12">
        <v>35</v>
      </c>
      <c r="K172" s="12">
        <v>36</v>
      </c>
      <c r="L172" s="12">
        <v>35</v>
      </c>
      <c r="M172" s="74">
        <f t="shared" si="66"/>
        <v>7.1</v>
      </c>
      <c r="N172" s="83">
        <v>7.12</v>
      </c>
      <c r="O172" s="83">
        <v>7.11</v>
      </c>
      <c r="P172" s="83">
        <v>7.1</v>
      </c>
      <c r="Q172" s="83">
        <v>7.08</v>
      </c>
      <c r="R172" s="83">
        <v>7.09</v>
      </c>
      <c r="S172" s="83">
        <v>7.11</v>
      </c>
      <c r="T172" s="83"/>
      <c r="U172" s="83"/>
      <c r="V172" s="5" t="str">
        <f t="shared" si="67"/>
        <v/>
      </c>
      <c r="W172" s="41"/>
      <c r="X172" s="41"/>
      <c r="Y172" s="41"/>
      <c r="Z172" s="41"/>
      <c r="AA172" s="41"/>
      <c r="AB172" s="41"/>
      <c r="AC172" s="41"/>
      <c r="AD172" s="41"/>
      <c r="AE172" s="5" t="str">
        <f t="shared" si="68"/>
        <v/>
      </c>
      <c r="AF172" s="41"/>
      <c r="AG172" s="41"/>
      <c r="AH172" s="41"/>
      <c r="AI172" s="41"/>
      <c r="AJ172" s="41"/>
      <c r="AK172" s="41"/>
      <c r="AL172" s="41"/>
      <c r="AM172" s="41"/>
      <c r="AN172" s="41">
        <v>26.410596026490065</v>
      </c>
      <c r="AO172" s="41">
        <v>1510</v>
      </c>
      <c r="AP172" s="110" t="s">
        <v>103</v>
      </c>
      <c r="AQ172" s="111"/>
      <c r="AR172" s="126" t="str">
        <f t="shared" si="69"/>
        <v/>
      </c>
      <c r="AS172" s="126" t="str">
        <f t="shared" si="70"/>
        <v/>
      </c>
      <c r="AT172" s="127">
        <v>1780</v>
      </c>
      <c r="AU172" s="128"/>
      <c r="AV172" s="129"/>
      <c r="AW172" s="126"/>
      <c r="AX172" s="126"/>
      <c r="AY172" s="64" t="s">
        <v>103</v>
      </c>
      <c r="AZ172" s="97">
        <v>78.400000000000006</v>
      </c>
      <c r="BA172" s="68"/>
      <c r="BB172" s="68"/>
      <c r="BC172" s="68"/>
      <c r="BD172" s="68"/>
      <c r="BE172" s="15"/>
      <c r="BF172" s="5">
        <f t="shared" si="71"/>
        <v>14723</v>
      </c>
      <c r="BG172" s="41">
        <v>8770</v>
      </c>
      <c r="BH172" s="42"/>
      <c r="BI172" s="42"/>
      <c r="BJ172" s="42">
        <v>5953</v>
      </c>
      <c r="BK172" s="42"/>
      <c r="BL172" s="42"/>
      <c r="BM172" s="15"/>
    </row>
    <row r="173" spans="1:65" outlineLevel="5">
      <c r="A173" s="22">
        <f t="shared" si="73"/>
        <v>5</v>
      </c>
      <c r="B173" s="9">
        <f t="shared" si="72"/>
        <v>45432</v>
      </c>
      <c r="C173" s="51">
        <v>357337</v>
      </c>
      <c r="D173" s="64">
        <f t="shared" si="65"/>
        <v>36.799999999999997</v>
      </c>
      <c r="E173" s="12">
        <v>39</v>
      </c>
      <c r="F173" s="12">
        <v>36</v>
      </c>
      <c r="G173" s="12">
        <v>38</v>
      </c>
      <c r="H173" s="12">
        <v>36</v>
      </c>
      <c r="I173" s="12">
        <v>38</v>
      </c>
      <c r="J173" s="12">
        <v>35</v>
      </c>
      <c r="K173" s="12">
        <v>37</v>
      </c>
      <c r="L173" s="12">
        <v>35</v>
      </c>
      <c r="M173" s="74">
        <f t="shared" si="66"/>
        <v>7.1</v>
      </c>
      <c r="N173" s="83">
        <v>7.11</v>
      </c>
      <c r="O173" s="83">
        <v>7.12</v>
      </c>
      <c r="P173" s="83">
        <v>7.13</v>
      </c>
      <c r="Q173" s="83">
        <v>7.15</v>
      </c>
      <c r="R173" s="83">
        <v>7.09</v>
      </c>
      <c r="S173" s="83">
        <v>7.11</v>
      </c>
      <c r="T173" s="83"/>
      <c r="U173" s="83"/>
      <c r="V173" s="5" t="str">
        <f t="shared" si="67"/>
        <v/>
      </c>
      <c r="W173" s="41"/>
      <c r="X173" s="41"/>
      <c r="Y173" s="41"/>
      <c r="Z173" s="41"/>
      <c r="AA173" s="41"/>
      <c r="AB173" s="41"/>
      <c r="AC173" s="41"/>
      <c r="AD173" s="41"/>
      <c r="AE173" s="5" t="str">
        <f t="shared" si="68"/>
        <v/>
      </c>
      <c r="AF173" s="41"/>
      <c r="AG173" s="41"/>
      <c r="AH173" s="41"/>
      <c r="AI173" s="41"/>
      <c r="AJ173" s="41"/>
      <c r="AK173" s="41"/>
      <c r="AL173" s="41"/>
      <c r="AM173" s="41"/>
      <c r="AN173" s="41">
        <v>23.880239520958085</v>
      </c>
      <c r="AO173" s="41">
        <v>1670</v>
      </c>
      <c r="AP173" s="110" t="s">
        <v>103</v>
      </c>
      <c r="AQ173" s="111"/>
      <c r="AR173" s="126" t="str">
        <f t="shared" si="69"/>
        <v/>
      </c>
      <c r="AS173" s="126" t="str">
        <f t="shared" si="70"/>
        <v/>
      </c>
      <c r="AT173" s="127">
        <v>2080</v>
      </c>
      <c r="AU173" s="128"/>
      <c r="AV173" s="129"/>
      <c r="AW173" s="126"/>
      <c r="AX173" s="126"/>
      <c r="AY173" s="64" t="s">
        <v>103</v>
      </c>
      <c r="AZ173" s="97">
        <v>78.5</v>
      </c>
      <c r="BA173" s="68"/>
      <c r="BB173" s="68"/>
      <c r="BC173" s="68"/>
      <c r="BD173" s="68"/>
      <c r="BE173" s="15"/>
      <c r="BF173" s="5">
        <f t="shared" si="71"/>
        <v>16847</v>
      </c>
      <c r="BG173" s="41">
        <v>10870</v>
      </c>
      <c r="BH173" s="42"/>
      <c r="BI173" s="42"/>
      <c r="BJ173" s="42">
        <v>5977</v>
      </c>
      <c r="BK173" s="42"/>
      <c r="BL173" s="42"/>
      <c r="BM173" s="15"/>
    </row>
    <row r="174" spans="1:65" outlineLevel="5">
      <c r="A174" s="22">
        <f t="shared" si="73"/>
        <v>5</v>
      </c>
      <c r="B174" s="9">
        <f t="shared" si="72"/>
        <v>45433</v>
      </c>
      <c r="C174" s="51">
        <v>380465</v>
      </c>
      <c r="D174" s="64">
        <f t="shared" si="65"/>
        <v>36.5</v>
      </c>
      <c r="E174" s="12">
        <v>39</v>
      </c>
      <c r="F174" s="12">
        <v>36</v>
      </c>
      <c r="G174" s="12">
        <v>37</v>
      </c>
      <c r="H174" s="12">
        <v>36</v>
      </c>
      <c r="I174" s="12">
        <v>38</v>
      </c>
      <c r="J174" s="12">
        <v>35</v>
      </c>
      <c r="K174" s="12">
        <v>36</v>
      </c>
      <c r="L174" s="12">
        <v>35</v>
      </c>
      <c r="M174" s="74">
        <f t="shared" si="66"/>
        <v>7.1</v>
      </c>
      <c r="N174" s="83">
        <v>7.12</v>
      </c>
      <c r="O174" s="83">
        <v>7.13</v>
      </c>
      <c r="P174" s="83">
        <v>7.11</v>
      </c>
      <c r="Q174" s="83">
        <v>7.1</v>
      </c>
      <c r="R174" s="83">
        <v>7.08</v>
      </c>
      <c r="S174" s="83">
        <v>7.07</v>
      </c>
      <c r="T174" s="83"/>
      <c r="U174" s="83"/>
      <c r="V174" s="5">
        <f t="shared" si="67"/>
        <v>190.2</v>
      </c>
      <c r="W174" s="41">
        <v>190.8</v>
      </c>
      <c r="X174" s="41">
        <v>222.8</v>
      </c>
      <c r="Y174" s="41">
        <v>234.1</v>
      </c>
      <c r="Z174" s="41">
        <v>184.9</v>
      </c>
      <c r="AA174" s="41">
        <v>108.1</v>
      </c>
      <c r="AB174" s="41">
        <v>200.4</v>
      </c>
      <c r="AC174" s="41"/>
      <c r="AD174" s="41"/>
      <c r="AE174" s="5">
        <f t="shared" si="68"/>
        <v>4055</v>
      </c>
      <c r="AF174" s="41">
        <v>4110</v>
      </c>
      <c r="AG174" s="41">
        <v>3940</v>
      </c>
      <c r="AH174" s="41">
        <v>3840</v>
      </c>
      <c r="AI174" s="41">
        <v>3940</v>
      </c>
      <c r="AJ174" s="41">
        <v>4220</v>
      </c>
      <c r="AK174" s="41">
        <v>4280</v>
      </c>
      <c r="AL174" s="41"/>
      <c r="AM174" s="41"/>
      <c r="AN174" s="41">
        <v>20.989473684210527</v>
      </c>
      <c r="AO174" s="41">
        <v>1900</v>
      </c>
      <c r="AP174" s="110">
        <v>2.8260000000000001</v>
      </c>
      <c r="AQ174" s="111">
        <v>2.02</v>
      </c>
      <c r="AR174" s="126">
        <f t="shared" si="69"/>
        <v>71.47912243453645</v>
      </c>
      <c r="AS174" s="126">
        <f t="shared" si="70"/>
        <v>28.52087756546355</v>
      </c>
      <c r="AT174" s="127">
        <v>2340</v>
      </c>
      <c r="AU174" s="128">
        <v>2.57</v>
      </c>
      <c r="AV174" s="129">
        <v>1.41</v>
      </c>
      <c r="AW174" s="126">
        <v>54.863813229571988</v>
      </c>
      <c r="AX174" s="126">
        <v>45.136186770428012</v>
      </c>
      <c r="AY174" s="64">
        <v>51.4996585865483</v>
      </c>
      <c r="AZ174" s="97">
        <v>77.739999999999995</v>
      </c>
      <c r="BA174" s="68"/>
      <c r="BB174" s="68"/>
      <c r="BC174" s="68"/>
      <c r="BD174" s="68"/>
      <c r="BE174" s="15"/>
      <c r="BF174" s="5">
        <f t="shared" si="71"/>
        <v>13371</v>
      </c>
      <c r="BG174" s="41">
        <v>7100</v>
      </c>
      <c r="BH174" s="42"/>
      <c r="BI174" s="42"/>
      <c r="BJ174" s="42">
        <v>6271</v>
      </c>
      <c r="BK174" s="42"/>
      <c r="BL174" s="42"/>
      <c r="BM174" s="15"/>
    </row>
    <row r="175" spans="1:65" outlineLevel="5">
      <c r="A175" s="22">
        <f t="shared" si="73"/>
        <v>5</v>
      </c>
      <c r="B175" s="9">
        <f t="shared" si="72"/>
        <v>45434</v>
      </c>
      <c r="C175" s="51">
        <v>377633</v>
      </c>
      <c r="D175" s="64">
        <f t="shared" si="65"/>
        <v>36.299999999999997</v>
      </c>
      <c r="E175" s="12">
        <v>38</v>
      </c>
      <c r="F175" s="12">
        <v>36</v>
      </c>
      <c r="G175" s="12">
        <v>37</v>
      </c>
      <c r="H175" s="12">
        <v>36</v>
      </c>
      <c r="I175" s="12">
        <v>37</v>
      </c>
      <c r="J175" s="12">
        <v>35</v>
      </c>
      <c r="K175" s="12">
        <v>36</v>
      </c>
      <c r="L175" s="12">
        <v>35</v>
      </c>
      <c r="M175" s="74">
        <f t="shared" si="66"/>
        <v>7.1</v>
      </c>
      <c r="N175" s="83">
        <v>7.1</v>
      </c>
      <c r="O175" s="83">
        <v>7.11</v>
      </c>
      <c r="P175" s="83">
        <v>7.09</v>
      </c>
      <c r="Q175" s="83">
        <v>7.08</v>
      </c>
      <c r="R175" s="83">
        <v>7.11</v>
      </c>
      <c r="S175" s="83">
        <v>7.13</v>
      </c>
      <c r="T175" s="83"/>
      <c r="U175" s="83"/>
      <c r="V175" s="5" t="str">
        <f t="shared" si="67"/>
        <v/>
      </c>
      <c r="W175" s="41"/>
      <c r="X175" s="41"/>
      <c r="Y175" s="41"/>
      <c r="Z175" s="41"/>
      <c r="AA175" s="41"/>
      <c r="AB175" s="41"/>
      <c r="AC175" s="41"/>
      <c r="AD175" s="41"/>
      <c r="AE175" s="5" t="str">
        <f t="shared" si="68"/>
        <v/>
      </c>
      <c r="AF175" s="41"/>
      <c r="AG175" s="41"/>
      <c r="AH175" s="41"/>
      <c r="AI175" s="41"/>
      <c r="AJ175" s="41"/>
      <c r="AK175" s="41"/>
      <c r="AL175" s="41"/>
      <c r="AM175" s="41"/>
      <c r="AN175" s="41">
        <v>21.912087912087912</v>
      </c>
      <c r="AO175" s="41">
        <v>1820</v>
      </c>
      <c r="AP175" s="110" t="s">
        <v>103</v>
      </c>
      <c r="AQ175" s="111"/>
      <c r="AR175" s="126" t="str">
        <f t="shared" si="69"/>
        <v/>
      </c>
      <c r="AS175" s="126" t="str">
        <f t="shared" si="70"/>
        <v/>
      </c>
      <c r="AT175" s="127">
        <v>2280</v>
      </c>
      <c r="AU175" s="128"/>
      <c r="AV175" s="129"/>
      <c r="AW175" s="126"/>
      <c r="AX175" s="126"/>
      <c r="AY175" s="64" t="s">
        <v>103</v>
      </c>
      <c r="AZ175" s="97">
        <v>77.8</v>
      </c>
      <c r="BA175" s="68"/>
      <c r="BB175" s="68"/>
      <c r="BC175" s="68"/>
      <c r="BD175" s="68"/>
      <c r="BE175" s="15"/>
      <c r="BF175" s="5">
        <f t="shared" si="71"/>
        <v>18764</v>
      </c>
      <c r="BG175" s="41">
        <v>11500</v>
      </c>
      <c r="BH175" s="42"/>
      <c r="BI175" s="42"/>
      <c r="BJ175" s="42">
        <v>7264</v>
      </c>
      <c r="BK175" s="42"/>
      <c r="BL175" s="42"/>
      <c r="BM175" s="15"/>
    </row>
    <row r="176" spans="1:65" outlineLevel="5">
      <c r="A176" s="22">
        <f t="shared" si="73"/>
        <v>5</v>
      </c>
      <c r="B176" s="9">
        <f t="shared" si="72"/>
        <v>45435</v>
      </c>
      <c r="C176" s="51">
        <v>380669</v>
      </c>
      <c r="D176" s="64">
        <f t="shared" si="65"/>
        <v>36.799999999999997</v>
      </c>
      <c r="E176" s="12">
        <v>39</v>
      </c>
      <c r="F176" s="12">
        <v>36</v>
      </c>
      <c r="G176" s="12">
        <v>38</v>
      </c>
      <c r="H176" s="12">
        <v>36</v>
      </c>
      <c r="I176" s="12">
        <v>38</v>
      </c>
      <c r="J176" s="12">
        <v>35</v>
      </c>
      <c r="K176" s="12">
        <v>37</v>
      </c>
      <c r="L176" s="12">
        <v>35</v>
      </c>
      <c r="M176" s="74">
        <f t="shared" si="66"/>
        <v>7.1</v>
      </c>
      <c r="N176" s="83">
        <v>7.09</v>
      </c>
      <c r="O176" s="83">
        <v>7.08</v>
      </c>
      <c r="P176" s="83">
        <v>7.11</v>
      </c>
      <c r="Q176" s="83">
        <v>7.12</v>
      </c>
      <c r="R176" s="83">
        <v>7.13</v>
      </c>
      <c r="S176" s="83">
        <v>7.08</v>
      </c>
      <c r="T176" s="83"/>
      <c r="U176" s="83"/>
      <c r="V176" s="5" t="str">
        <f t="shared" si="67"/>
        <v/>
      </c>
      <c r="W176" s="41"/>
      <c r="X176" s="41"/>
      <c r="Y176" s="41"/>
      <c r="Z176" s="41"/>
      <c r="AA176" s="41"/>
      <c r="AB176" s="41"/>
      <c r="AC176" s="41"/>
      <c r="AD176" s="41"/>
      <c r="AE176" s="5" t="str">
        <f t="shared" si="68"/>
        <v/>
      </c>
      <c r="AF176" s="41"/>
      <c r="AG176" s="41"/>
      <c r="AH176" s="41"/>
      <c r="AI176" s="41"/>
      <c r="AJ176" s="41"/>
      <c r="AK176" s="41"/>
      <c r="AL176" s="41"/>
      <c r="AM176" s="41"/>
      <c r="AN176" s="41">
        <v>22.279329608938546</v>
      </c>
      <c r="AO176" s="41">
        <v>1790</v>
      </c>
      <c r="AP176" s="110" t="s">
        <v>103</v>
      </c>
      <c r="AQ176" s="111"/>
      <c r="AR176" s="126" t="str">
        <f t="shared" si="69"/>
        <v/>
      </c>
      <c r="AS176" s="126" t="str">
        <f t="shared" si="70"/>
        <v/>
      </c>
      <c r="AT176" s="127">
        <v>2220</v>
      </c>
      <c r="AU176" s="128"/>
      <c r="AV176" s="129"/>
      <c r="AW176" s="126"/>
      <c r="AX176" s="126"/>
      <c r="AY176" s="64" t="s">
        <v>103</v>
      </c>
      <c r="AZ176" s="97">
        <v>77.400000000000006</v>
      </c>
      <c r="BA176" s="68"/>
      <c r="BB176" s="68"/>
      <c r="BC176" s="68"/>
      <c r="BD176" s="68"/>
      <c r="BE176" s="15"/>
      <c r="BF176" s="5">
        <f t="shared" si="71"/>
        <v>17911</v>
      </c>
      <c r="BG176" s="41">
        <v>10180</v>
      </c>
      <c r="BH176" s="42"/>
      <c r="BI176" s="42"/>
      <c r="BJ176" s="42">
        <v>7731</v>
      </c>
      <c r="BK176" s="42"/>
      <c r="BL176" s="42"/>
      <c r="BM176" s="15"/>
    </row>
    <row r="177" spans="1:65" outlineLevel="5">
      <c r="A177" s="22">
        <f t="shared" si="73"/>
        <v>5</v>
      </c>
      <c r="B177" s="9">
        <f t="shared" si="72"/>
        <v>45436</v>
      </c>
      <c r="C177" s="51">
        <v>373496</v>
      </c>
      <c r="D177" s="64">
        <f t="shared" si="65"/>
        <v>37</v>
      </c>
      <c r="E177" s="12">
        <v>39</v>
      </c>
      <c r="F177" s="12">
        <v>37</v>
      </c>
      <c r="G177" s="12">
        <v>38</v>
      </c>
      <c r="H177" s="12">
        <v>36</v>
      </c>
      <c r="I177" s="12">
        <v>38</v>
      </c>
      <c r="J177" s="12">
        <v>36</v>
      </c>
      <c r="K177" s="12">
        <v>37</v>
      </c>
      <c r="L177" s="12">
        <v>35</v>
      </c>
      <c r="M177" s="74">
        <f t="shared" si="66"/>
        <v>7.1</v>
      </c>
      <c r="N177" s="83">
        <v>7.11</v>
      </c>
      <c r="O177" s="83">
        <v>7.1</v>
      </c>
      <c r="P177" s="83">
        <v>7.13</v>
      </c>
      <c r="Q177" s="83">
        <v>7.09</v>
      </c>
      <c r="R177" s="83">
        <v>7.08</v>
      </c>
      <c r="S177" s="83">
        <v>7.11</v>
      </c>
      <c r="T177" s="83"/>
      <c r="U177" s="83"/>
      <c r="V177" s="5" t="str">
        <f t="shared" si="67"/>
        <v/>
      </c>
      <c r="W177" s="41"/>
      <c r="X177" s="41"/>
      <c r="Y177" s="41"/>
      <c r="Z177" s="41"/>
      <c r="AA177" s="41"/>
      <c r="AB177" s="41"/>
      <c r="AC177" s="41"/>
      <c r="AD177" s="41"/>
      <c r="AE177" s="5" t="str">
        <f t="shared" si="68"/>
        <v/>
      </c>
      <c r="AF177" s="41"/>
      <c r="AG177" s="41"/>
      <c r="AH177" s="41"/>
      <c r="AI177" s="41"/>
      <c r="AJ177" s="41"/>
      <c r="AK177" s="41"/>
      <c r="AL177" s="41"/>
      <c r="AM177" s="41"/>
      <c r="AN177" s="41">
        <v>21.673913043478262</v>
      </c>
      <c r="AO177" s="41">
        <v>1840</v>
      </c>
      <c r="AP177" s="110" t="s">
        <v>103</v>
      </c>
      <c r="AQ177" s="111"/>
      <c r="AR177" s="126" t="str">
        <f t="shared" si="69"/>
        <v/>
      </c>
      <c r="AS177" s="126" t="str">
        <f t="shared" si="70"/>
        <v/>
      </c>
      <c r="AT177" s="127">
        <v>2170</v>
      </c>
      <c r="AU177" s="128"/>
      <c r="AV177" s="129"/>
      <c r="AW177" s="126"/>
      <c r="AX177" s="126"/>
      <c r="AY177" s="64" t="s">
        <v>103</v>
      </c>
      <c r="AZ177" s="97">
        <v>77.099999999999994</v>
      </c>
      <c r="BA177" s="68"/>
      <c r="BB177" s="68"/>
      <c r="BC177" s="68"/>
      <c r="BD177" s="68"/>
      <c r="BE177" s="15"/>
      <c r="BF177" s="5">
        <f t="shared" si="71"/>
        <v>15015</v>
      </c>
      <c r="BG177" s="41">
        <v>7210</v>
      </c>
      <c r="BH177" s="42"/>
      <c r="BI177" s="42"/>
      <c r="BJ177" s="42">
        <v>7805</v>
      </c>
      <c r="BK177" s="42"/>
      <c r="BL177" s="42"/>
      <c r="BM177" s="15"/>
    </row>
    <row r="178" spans="1:65" outlineLevel="5">
      <c r="A178" s="22">
        <f t="shared" si="73"/>
        <v>5</v>
      </c>
      <c r="B178" s="9">
        <f t="shared" si="72"/>
        <v>45437</v>
      </c>
      <c r="C178" s="51">
        <v>342633</v>
      </c>
      <c r="D178" s="64">
        <f t="shared" si="65"/>
        <v>36.5</v>
      </c>
      <c r="E178" s="12">
        <v>38</v>
      </c>
      <c r="F178" s="12">
        <v>36</v>
      </c>
      <c r="G178" s="12">
        <v>38</v>
      </c>
      <c r="H178" s="12">
        <v>36</v>
      </c>
      <c r="I178" s="12">
        <v>37</v>
      </c>
      <c r="J178" s="12">
        <v>35</v>
      </c>
      <c r="K178" s="12">
        <v>37</v>
      </c>
      <c r="L178" s="12">
        <v>35</v>
      </c>
      <c r="M178" s="74">
        <f t="shared" si="66"/>
        <v>7.1</v>
      </c>
      <c r="N178" s="83">
        <v>7.11</v>
      </c>
      <c r="O178" s="83">
        <v>7.09</v>
      </c>
      <c r="P178" s="83">
        <v>7.08</v>
      </c>
      <c r="Q178" s="83">
        <v>7.07</v>
      </c>
      <c r="R178" s="83">
        <v>7.08</v>
      </c>
      <c r="S178" s="83">
        <v>7.1</v>
      </c>
      <c r="T178" s="83"/>
      <c r="U178" s="83"/>
      <c r="V178" s="5" t="str">
        <f t="shared" si="67"/>
        <v/>
      </c>
      <c r="W178" s="41"/>
      <c r="X178" s="41"/>
      <c r="Y178" s="41"/>
      <c r="Z178" s="41"/>
      <c r="AA178" s="41"/>
      <c r="AB178" s="41"/>
      <c r="AC178" s="41"/>
      <c r="AD178" s="41"/>
      <c r="AE178" s="5" t="str">
        <f t="shared" si="68"/>
        <v/>
      </c>
      <c r="AF178" s="41"/>
      <c r="AG178" s="41"/>
      <c r="AH178" s="41"/>
      <c r="AI178" s="41"/>
      <c r="AJ178" s="41"/>
      <c r="AK178" s="41"/>
      <c r="AL178" s="41"/>
      <c r="AM178" s="41"/>
      <c r="AN178" s="41">
        <v>21.792349726775956</v>
      </c>
      <c r="AO178" s="41">
        <v>1830</v>
      </c>
      <c r="AP178" s="110" t="s">
        <v>103</v>
      </c>
      <c r="AQ178" s="111"/>
      <c r="AR178" s="126" t="str">
        <f t="shared" si="69"/>
        <v/>
      </c>
      <c r="AS178" s="126" t="str">
        <f t="shared" si="70"/>
        <v/>
      </c>
      <c r="AT178" s="127">
        <v>2140</v>
      </c>
      <c r="AU178" s="128"/>
      <c r="AV178" s="129"/>
      <c r="AW178" s="126"/>
      <c r="AX178" s="126"/>
      <c r="AY178" s="64" t="s">
        <v>103</v>
      </c>
      <c r="AZ178" s="97">
        <v>78.099999999999994</v>
      </c>
      <c r="BA178" s="68"/>
      <c r="BB178" s="68"/>
      <c r="BC178" s="68"/>
      <c r="BD178" s="68"/>
      <c r="BE178" s="15"/>
      <c r="BF178" s="5">
        <f t="shared" si="71"/>
        <v>13307</v>
      </c>
      <c r="BG178" s="41">
        <v>5790</v>
      </c>
      <c r="BH178" s="42"/>
      <c r="BI178" s="42"/>
      <c r="BJ178" s="42">
        <v>7517</v>
      </c>
      <c r="BK178" s="42"/>
      <c r="BL178" s="42"/>
      <c r="BM178" s="15"/>
    </row>
    <row r="179" spans="1:65" outlineLevel="5">
      <c r="A179" s="22">
        <f t="shared" si="73"/>
        <v>5</v>
      </c>
      <c r="B179" s="9">
        <f t="shared" si="72"/>
        <v>45438</v>
      </c>
      <c r="C179" s="51">
        <v>340021</v>
      </c>
      <c r="D179" s="64">
        <f t="shared" si="65"/>
        <v>35.799999999999997</v>
      </c>
      <c r="E179" s="12">
        <v>37</v>
      </c>
      <c r="F179" s="12">
        <v>36</v>
      </c>
      <c r="G179" s="12">
        <v>37</v>
      </c>
      <c r="H179" s="12">
        <v>35</v>
      </c>
      <c r="I179" s="12">
        <v>36</v>
      </c>
      <c r="J179" s="12">
        <v>35</v>
      </c>
      <c r="K179" s="12">
        <v>36</v>
      </c>
      <c r="L179" s="12">
        <v>34</v>
      </c>
      <c r="M179" s="74">
        <f t="shared" si="66"/>
        <v>7.1</v>
      </c>
      <c r="N179" s="83">
        <v>7.11</v>
      </c>
      <c r="O179" s="83">
        <v>7.1</v>
      </c>
      <c r="P179" s="83">
        <v>7.12</v>
      </c>
      <c r="Q179" s="83">
        <v>7.08</v>
      </c>
      <c r="R179" s="83">
        <v>7.09</v>
      </c>
      <c r="S179" s="83">
        <v>7.1</v>
      </c>
      <c r="T179" s="83"/>
      <c r="U179" s="83"/>
      <c r="V179" s="5" t="str">
        <f t="shared" si="67"/>
        <v/>
      </c>
      <c r="W179" s="41"/>
      <c r="X179" s="41"/>
      <c r="Y179" s="41"/>
      <c r="Z179" s="41"/>
      <c r="AA179" s="41"/>
      <c r="AB179" s="41"/>
      <c r="AC179" s="41"/>
      <c r="AD179" s="41"/>
      <c r="AE179" s="5" t="str">
        <f t="shared" si="68"/>
        <v/>
      </c>
      <c r="AF179" s="41"/>
      <c r="AG179" s="41"/>
      <c r="AH179" s="41"/>
      <c r="AI179" s="41"/>
      <c r="AJ179" s="41"/>
      <c r="AK179" s="41"/>
      <c r="AL179" s="41"/>
      <c r="AM179" s="41"/>
      <c r="AN179" s="41">
        <v>19.453658536585365</v>
      </c>
      <c r="AO179" s="41">
        <v>2050</v>
      </c>
      <c r="AP179" s="110" t="s">
        <v>103</v>
      </c>
      <c r="AQ179" s="111"/>
      <c r="AR179" s="126" t="str">
        <f t="shared" si="69"/>
        <v/>
      </c>
      <c r="AS179" s="126" t="str">
        <f t="shared" si="70"/>
        <v/>
      </c>
      <c r="AT179" s="127">
        <v>2120</v>
      </c>
      <c r="AU179" s="128"/>
      <c r="AV179" s="129"/>
      <c r="AW179" s="126"/>
      <c r="AX179" s="126"/>
      <c r="AY179" s="64" t="s">
        <v>103</v>
      </c>
      <c r="AZ179" s="97">
        <v>77.599999999999994</v>
      </c>
      <c r="BA179" s="68"/>
      <c r="BB179" s="68"/>
      <c r="BC179" s="68"/>
      <c r="BD179" s="68"/>
      <c r="BE179" s="15"/>
      <c r="BF179" s="5">
        <f t="shared" si="71"/>
        <v>17220</v>
      </c>
      <c r="BG179" s="41">
        <v>11830</v>
      </c>
      <c r="BH179" s="42"/>
      <c r="BI179" s="42"/>
      <c r="BJ179" s="42">
        <v>5390</v>
      </c>
      <c r="BK179" s="42"/>
      <c r="BL179" s="42"/>
      <c r="BM179" s="15"/>
    </row>
    <row r="180" spans="1:65" outlineLevel="5">
      <c r="A180" s="22">
        <f t="shared" si="73"/>
        <v>5</v>
      </c>
      <c r="B180" s="9">
        <f t="shared" si="72"/>
        <v>45439</v>
      </c>
      <c r="C180" s="51">
        <v>411588</v>
      </c>
      <c r="D180" s="64">
        <f t="shared" si="65"/>
        <v>35.799999999999997</v>
      </c>
      <c r="E180" s="12">
        <v>37</v>
      </c>
      <c r="F180" s="12">
        <v>36</v>
      </c>
      <c r="G180" s="12">
        <v>37</v>
      </c>
      <c r="H180" s="12">
        <v>35</v>
      </c>
      <c r="I180" s="12">
        <v>36</v>
      </c>
      <c r="J180" s="12">
        <v>35</v>
      </c>
      <c r="K180" s="12">
        <v>36</v>
      </c>
      <c r="L180" s="12">
        <v>34</v>
      </c>
      <c r="M180" s="74">
        <f t="shared" si="66"/>
        <v>7.1</v>
      </c>
      <c r="N180" s="83">
        <v>7.11</v>
      </c>
      <c r="O180" s="83">
        <v>7.13</v>
      </c>
      <c r="P180" s="83">
        <v>7.14</v>
      </c>
      <c r="Q180" s="83">
        <v>7.07</v>
      </c>
      <c r="R180" s="83">
        <v>7.08</v>
      </c>
      <c r="S180" s="83">
        <v>7.11</v>
      </c>
      <c r="T180" s="83"/>
      <c r="U180" s="83"/>
      <c r="V180" s="5" t="str">
        <f t="shared" si="67"/>
        <v/>
      </c>
      <c r="W180" s="41"/>
      <c r="X180" s="41"/>
      <c r="Y180" s="41"/>
      <c r="Z180" s="41"/>
      <c r="AA180" s="41"/>
      <c r="AB180" s="41"/>
      <c r="AC180" s="41"/>
      <c r="AD180" s="41"/>
      <c r="AE180" s="5" t="str">
        <f t="shared" si="68"/>
        <v/>
      </c>
      <c r="AF180" s="41"/>
      <c r="AG180" s="41"/>
      <c r="AH180" s="41"/>
      <c r="AI180" s="41"/>
      <c r="AJ180" s="41"/>
      <c r="AK180" s="41"/>
      <c r="AL180" s="41"/>
      <c r="AM180" s="41"/>
      <c r="AN180" s="41">
        <v>24.617283950617285</v>
      </c>
      <c r="AO180" s="41">
        <v>1620</v>
      </c>
      <c r="AP180" s="110" t="s">
        <v>103</v>
      </c>
      <c r="AQ180" s="111"/>
      <c r="AR180" s="126" t="str">
        <f t="shared" si="69"/>
        <v/>
      </c>
      <c r="AS180" s="126" t="str">
        <f t="shared" si="70"/>
        <v/>
      </c>
      <c r="AT180" s="127">
        <v>2160</v>
      </c>
      <c r="AU180" s="128"/>
      <c r="AV180" s="129"/>
      <c r="AW180" s="126"/>
      <c r="AX180" s="126"/>
      <c r="AY180" s="64" t="s">
        <v>103</v>
      </c>
      <c r="AZ180" s="97">
        <v>77.5</v>
      </c>
      <c r="BA180" s="68"/>
      <c r="BB180" s="68"/>
      <c r="BC180" s="68"/>
      <c r="BD180" s="68"/>
      <c r="BE180" s="15"/>
      <c r="BF180" s="5">
        <f t="shared" si="71"/>
        <v>19142</v>
      </c>
      <c r="BG180" s="41">
        <v>13090</v>
      </c>
      <c r="BH180" s="42"/>
      <c r="BI180" s="42"/>
      <c r="BJ180" s="42">
        <v>6052</v>
      </c>
      <c r="BK180" s="42"/>
      <c r="BL180" s="42"/>
      <c r="BM180" s="15"/>
    </row>
    <row r="181" spans="1:65" outlineLevel="5">
      <c r="A181" s="22">
        <f t="shared" si="73"/>
        <v>5</v>
      </c>
      <c r="B181" s="9">
        <f t="shared" si="72"/>
        <v>45440</v>
      </c>
      <c r="C181" s="51">
        <v>370156</v>
      </c>
      <c r="D181" s="64">
        <f t="shared" si="65"/>
        <v>36</v>
      </c>
      <c r="E181" s="12">
        <v>36</v>
      </c>
      <c r="F181" s="12">
        <v>36</v>
      </c>
      <c r="G181" s="12">
        <v>38</v>
      </c>
      <c r="H181" s="12">
        <v>36</v>
      </c>
      <c r="I181" s="12">
        <v>35</v>
      </c>
      <c r="J181" s="12">
        <v>35</v>
      </c>
      <c r="K181" s="12">
        <v>37</v>
      </c>
      <c r="L181" s="12">
        <v>35</v>
      </c>
      <c r="M181" s="74">
        <f t="shared" si="66"/>
        <v>7.1</v>
      </c>
      <c r="N181" s="83">
        <v>7.15</v>
      </c>
      <c r="O181" s="83">
        <v>7.16</v>
      </c>
      <c r="P181" s="83">
        <v>7.08</v>
      </c>
      <c r="Q181" s="83">
        <v>7.16</v>
      </c>
      <c r="R181" s="83">
        <v>6.98</v>
      </c>
      <c r="S181" s="83">
        <v>7.02</v>
      </c>
      <c r="T181" s="83"/>
      <c r="U181" s="83"/>
      <c r="V181" s="5" t="str">
        <f t="shared" si="67"/>
        <v/>
      </c>
      <c r="W181" s="41"/>
      <c r="X181" s="41"/>
      <c r="Y181" s="41"/>
      <c r="Z181" s="41"/>
      <c r="AA181" s="41"/>
      <c r="AB181" s="41"/>
      <c r="AC181" s="41"/>
      <c r="AD181" s="41"/>
      <c r="AE181" s="5" t="str">
        <f t="shared" si="68"/>
        <v/>
      </c>
      <c r="AF181" s="41"/>
      <c r="AG181" s="41"/>
      <c r="AH181" s="41"/>
      <c r="AI181" s="41"/>
      <c r="AJ181" s="41"/>
      <c r="AK181" s="41"/>
      <c r="AL181" s="41"/>
      <c r="AM181" s="41"/>
      <c r="AN181" s="41">
        <v>20.141414141414142</v>
      </c>
      <c r="AO181" s="41">
        <v>1980</v>
      </c>
      <c r="AP181" s="110" t="s">
        <v>103</v>
      </c>
      <c r="AQ181" s="111"/>
      <c r="AR181" s="126" t="str">
        <f t="shared" si="69"/>
        <v/>
      </c>
      <c r="AS181" s="126" t="str">
        <f t="shared" si="70"/>
        <v/>
      </c>
      <c r="AT181" s="127">
        <v>2300</v>
      </c>
      <c r="AU181" s="128"/>
      <c r="AV181" s="129"/>
      <c r="AW181" s="126"/>
      <c r="AX181" s="126"/>
      <c r="AY181" s="64" t="s">
        <v>103</v>
      </c>
      <c r="AZ181" s="97">
        <v>77.599999999999994</v>
      </c>
      <c r="BA181" s="68"/>
      <c r="BB181" s="68"/>
      <c r="BC181" s="68"/>
      <c r="BD181" s="68"/>
      <c r="BE181" s="15"/>
      <c r="BF181" s="5">
        <f t="shared" si="71"/>
        <v>18042</v>
      </c>
      <c r="BG181" s="41">
        <v>11730</v>
      </c>
      <c r="BH181" s="42"/>
      <c r="BI181" s="42"/>
      <c r="BJ181" s="42">
        <v>6312</v>
      </c>
      <c r="BK181" s="42"/>
      <c r="BL181" s="42"/>
      <c r="BM181" s="15"/>
    </row>
    <row r="182" spans="1:65" outlineLevel="5">
      <c r="A182" s="22">
        <f t="shared" si="73"/>
        <v>5</v>
      </c>
      <c r="B182" s="9">
        <f t="shared" si="72"/>
        <v>45441</v>
      </c>
      <c r="C182" s="51">
        <v>359500</v>
      </c>
      <c r="D182" s="64">
        <f t="shared" si="65"/>
        <v>36</v>
      </c>
      <c r="E182" s="12">
        <v>36</v>
      </c>
      <c r="F182" s="12">
        <v>36</v>
      </c>
      <c r="G182" s="12">
        <v>38</v>
      </c>
      <c r="H182" s="12">
        <v>36</v>
      </c>
      <c r="I182" s="12">
        <v>35</v>
      </c>
      <c r="J182" s="12">
        <v>35</v>
      </c>
      <c r="K182" s="12">
        <v>37</v>
      </c>
      <c r="L182" s="12">
        <v>35</v>
      </c>
      <c r="M182" s="74">
        <f t="shared" si="66"/>
        <v>7.1</v>
      </c>
      <c r="N182" s="83">
        <v>7.09</v>
      </c>
      <c r="O182" s="83">
        <v>7.08</v>
      </c>
      <c r="P182" s="83">
        <v>7.11</v>
      </c>
      <c r="Q182" s="83">
        <v>7.12</v>
      </c>
      <c r="R182" s="83">
        <v>7.13</v>
      </c>
      <c r="S182" s="83">
        <v>7.08</v>
      </c>
      <c r="T182" s="83"/>
      <c r="U182" s="83"/>
      <c r="V182" s="5">
        <f t="shared" si="67"/>
        <v>168.4</v>
      </c>
      <c r="W182" s="41">
        <v>151.80000000000001</v>
      </c>
      <c r="X182" s="41">
        <v>236.5</v>
      </c>
      <c r="Y182" s="41">
        <v>289.39999999999998</v>
      </c>
      <c r="Z182" s="41">
        <v>107.6</v>
      </c>
      <c r="AA182" s="41">
        <v>115.3</v>
      </c>
      <c r="AB182" s="41">
        <v>109.9</v>
      </c>
      <c r="AC182" s="41"/>
      <c r="AD182" s="41"/>
      <c r="AE182" s="5">
        <f t="shared" si="68"/>
        <v>4111.7</v>
      </c>
      <c r="AF182" s="41">
        <v>3840</v>
      </c>
      <c r="AG182" s="41">
        <v>4160</v>
      </c>
      <c r="AH182" s="41">
        <v>4280</v>
      </c>
      <c r="AI182" s="41">
        <v>4350</v>
      </c>
      <c r="AJ182" s="41">
        <v>4660</v>
      </c>
      <c r="AK182" s="41">
        <v>3380</v>
      </c>
      <c r="AL182" s="41"/>
      <c r="AM182" s="41"/>
      <c r="AN182" s="41">
        <v>19.840796019900498</v>
      </c>
      <c r="AO182" s="41">
        <v>2010</v>
      </c>
      <c r="AP182" s="110">
        <v>3.6028358208955225</v>
      </c>
      <c r="AQ182" s="111">
        <v>2.5226865671641794</v>
      </c>
      <c r="AR182" s="126">
        <f t="shared" si="69"/>
        <v>70.019470566303497</v>
      </c>
      <c r="AS182" s="126">
        <f t="shared" si="70"/>
        <v>29.980529433696503</v>
      </c>
      <c r="AT182" s="127">
        <v>2330</v>
      </c>
      <c r="AU182" s="128">
        <v>2.4900000000000002</v>
      </c>
      <c r="AV182" s="129">
        <v>1.32</v>
      </c>
      <c r="AW182" s="126">
        <v>53.012048192771076</v>
      </c>
      <c r="AX182" s="126">
        <v>46.987951807228924</v>
      </c>
      <c r="AY182" s="64">
        <v>51.69316937155066</v>
      </c>
      <c r="AZ182" s="97">
        <v>76.099999999999994</v>
      </c>
      <c r="BA182" s="68"/>
      <c r="BB182" s="68"/>
      <c r="BC182" s="68"/>
      <c r="BD182" s="68"/>
      <c r="BE182" s="15"/>
      <c r="BF182" s="5">
        <f t="shared" si="71"/>
        <v>17529</v>
      </c>
      <c r="BG182" s="41">
        <v>9580</v>
      </c>
      <c r="BH182" s="42"/>
      <c r="BI182" s="42"/>
      <c r="BJ182" s="42">
        <v>7949</v>
      </c>
      <c r="BK182" s="42"/>
      <c r="BL182" s="42"/>
      <c r="BM182" s="15"/>
    </row>
    <row r="183" spans="1:65" outlineLevel="5">
      <c r="A183" s="22">
        <f t="shared" si="73"/>
        <v>5</v>
      </c>
      <c r="B183" s="9">
        <f t="shared" si="72"/>
        <v>45442</v>
      </c>
      <c r="C183" s="51">
        <v>351926</v>
      </c>
      <c r="D183" s="64">
        <f t="shared" si="65"/>
        <v>36</v>
      </c>
      <c r="E183" s="12">
        <v>36</v>
      </c>
      <c r="F183" s="12">
        <v>36</v>
      </c>
      <c r="G183" s="12">
        <v>38</v>
      </c>
      <c r="H183" s="12">
        <v>36</v>
      </c>
      <c r="I183" s="12">
        <v>35</v>
      </c>
      <c r="J183" s="12">
        <v>35</v>
      </c>
      <c r="K183" s="12">
        <v>37</v>
      </c>
      <c r="L183" s="12">
        <v>35</v>
      </c>
      <c r="M183" s="74">
        <f t="shared" si="66"/>
        <v>7.1</v>
      </c>
      <c r="N183" s="83">
        <v>7.11</v>
      </c>
      <c r="O183" s="83">
        <v>7.12</v>
      </c>
      <c r="P183" s="83">
        <v>7.13</v>
      </c>
      <c r="Q183" s="83">
        <v>7.08</v>
      </c>
      <c r="R183" s="83">
        <v>7.09</v>
      </c>
      <c r="S183" s="83">
        <v>7.11</v>
      </c>
      <c r="T183" s="83"/>
      <c r="U183" s="83"/>
      <c r="V183" s="5" t="str">
        <f t="shared" si="67"/>
        <v/>
      </c>
      <c r="W183" s="41"/>
      <c r="X183" s="41"/>
      <c r="Y183" s="41"/>
      <c r="Z183" s="41"/>
      <c r="AA183" s="41"/>
      <c r="AB183" s="41"/>
      <c r="AC183" s="41"/>
      <c r="AD183" s="41"/>
      <c r="AE183" s="5" t="str">
        <f t="shared" si="68"/>
        <v/>
      </c>
      <c r="AF183" s="41"/>
      <c r="AG183" s="41"/>
      <c r="AH183" s="41"/>
      <c r="AI183" s="41"/>
      <c r="AJ183" s="41"/>
      <c r="AK183" s="41"/>
      <c r="AL183" s="41"/>
      <c r="AM183" s="41"/>
      <c r="AN183" s="41">
        <v>19.549019607843139</v>
      </c>
      <c r="AO183" s="41">
        <v>2040</v>
      </c>
      <c r="AP183" s="110" t="s">
        <v>103</v>
      </c>
      <c r="AQ183" s="111"/>
      <c r="AR183" s="126" t="str">
        <f t="shared" si="69"/>
        <v/>
      </c>
      <c r="AS183" s="126" t="str">
        <f t="shared" si="70"/>
        <v/>
      </c>
      <c r="AT183" s="127">
        <v>2400</v>
      </c>
      <c r="AU183" s="128"/>
      <c r="AV183" s="129"/>
      <c r="AW183" s="126"/>
      <c r="AX183" s="126"/>
      <c r="AY183" s="64" t="s">
        <v>103</v>
      </c>
      <c r="AZ183" s="97">
        <v>76.8</v>
      </c>
      <c r="BA183" s="68"/>
      <c r="BB183" s="68"/>
      <c r="BC183" s="68"/>
      <c r="BD183" s="68"/>
      <c r="BE183" s="15"/>
      <c r="BF183" s="5">
        <f t="shared" si="71"/>
        <v>17774</v>
      </c>
      <c r="BG183" s="41">
        <v>9160</v>
      </c>
      <c r="BH183" s="42"/>
      <c r="BI183" s="42"/>
      <c r="BJ183" s="42">
        <v>8614</v>
      </c>
      <c r="BK183" s="42"/>
      <c r="BL183" s="42"/>
      <c r="BM183" s="15"/>
    </row>
    <row r="184" spans="1:65" ht="17.25" outlineLevel="5" thickBot="1">
      <c r="A184" s="31">
        <f t="shared" si="73"/>
        <v>5</v>
      </c>
      <c r="B184" s="32">
        <f t="shared" si="72"/>
        <v>45443</v>
      </c>
      <c r="C184" s="51">
        <v>353119</v>
      </c>
      <c r="D184" s="64">
        <f t="shared" si="65"/>
        <v>36</v>
      </c>
      <c r="E184" s="12">
        <v>36</v>
      </c>
      <c r="F184" s="12">
        <v>36</v>
      </c>
      <c r="G184" s="12">
        <v>38</v>
      </c>
      <c r="H184" s="12">
        <v>36</v>
      </c>
      <c r="I184" s="12">
        <v>35</v>
      </c>
      <c r="J184" s="12">
        <v>35</v>
      </c>
      <c r="K184" s="12">
        <v>37</v>
      </c>
      <c r="L184" s="12">
        <v>35</v>
      </c>
      <c r="M184" s="74">
        <f t="shared" si="66"/>
        <v>7.1</v>
      </c>
      <c r="N184" s="83">
        <v>7.1</v>
      </c>
      <c r="O184" s="83">
        <v>7.13</v>
      </c>
      <c r="P184" s="83">
        <v>7.12</v>
      </c>
      <c r="Q184" s="83">
        <v>7.08</v>
      </c>
      <c r="R184" s="83">
        <v>7.09</v>
      </c>
      <c r="S184" s="83">
        <v>7.11</v>
      </c>
      <c r="T184" s="83"/>
      <c r="U184" s="83"/>
      <c r="V184" s="5" t="str">
        <f t="shared" si="67"/>
        <v/>
      </c>
      <c r="W184" s="41"/>
      <c r="X184" s="41"/>
      <c r="Y184" s="41"/>
      <c r="Z184" s="41"/>
      <c r="AA184" s="41"/>
      <c r="AB184" s="41"/>
      <c r="AC184" s="41"/>
      <c r="AD184" s="41"/>
      <c r="AE184" s="5" t="str">
        <f t="shared" si="68"/>
        <v/>
      </c>
      <c r="AF184" s="41"/>
      <c r="AG184" s="41"/>
      <c r="AH184" s="41"/>
      <c r="AI184" s="41"/>
      <c r="AJ184" s="41"/>
      <c r="AK184" s="41"/>
      <c r="AL184" s="41"/>
      <c r="AM184" s="41"/>
      <c r="AN184" s="41">
        <v>18.635514018691588</v>
      </c>
      <c r="AO184" s="41">
        <v>2140</v>
      </c>
      <c r="AP184" s="110"/>
      <c r="AQ184" s="111"/>
      <c r="AR184" s="126" t="str">
        <f t="shared" si="69"/>
        <v/>
      </c>
      <c r="AS184" s="126" t="str">
        <f t="shared" si="70"/>
        <v/>
      </c>
      <c r="AT184" s="127">
        <v>2400</v>
      </c>
      <c r="AU184" s="128"/>
      <c r="AV184" s="129"/>
      <c r="AW184" s="126"/>
      <c r="AX184" s="126"/>
      <c r="AY184" s="64" t="s">
        <v>103</v>
      </c>
      <c r="AZ184" s="97">
        <v>77.099999999999994</v>
      </c>
      <c r="BA184" s="68"/>
      <c r="BB184" s="68"/>
      <c r="BC184" s="68"/>
      <c r="BD184" s="68"/>
      <c r="BE184" s="15"/>
      <c r="BF184" s="5">
        <f t="shared" si="71"/>
        <v>14531</v>
      </c>
      <c r="BG184" s="41">
        <v>5820</v>
      </c>
      <c r="BH184" s="42"/>
      <c r="BI184" s="42"/>
      <c r="BJ184" s="42">
        <v>8711</v>
      </c>
      <c r="BK184" s="42"/>
      <c r="BL184" s="42"/>
      <c r="BM184" s="15"/>
    </row>
    <row r="185" spans="1:65" outlineLevel="4">
      <c r="A185" s="157" t="s">
        <v>39</v>
      </c>
      <c r="B185" s="158"/>
      <c r="C185" s="50">
        <f t="shared" ref="C185:BM185" si="74">SUBTOTAL(4,C154:C184)</f>
        <v>542994</v>
      </c>
      <c r="D185" s="60">
        <f t="shared" si="74"/>
        <v>37</v>
      </c>
      <c r="E185" s="28">
        <f t="shared" si="74"/>
        <v>40</v>
      </c>
      <c r="F185" s="28">
        <f t="shared" si="74"/>
        <v>37</v>
      </c>
      <c r="G185" s="28">
        <f t="shared" si="74"/>
        <v>38</v>
      </c>
      <c r="H185" s="28">
        <f t="shared" si="74"/>
        <v>36</v>
      </c>
      <c r="I185" s="28">
        <f t="shared" si="74"/>
        <v>39</v>
      </c>
      <c r="J185" s="28">
        <f t="shared" si="74"/>
        <v>36</v>
      </c>
      <c r="K185" s="28">
        <f t="shared" si="74"/>
        <v>37</v>
      </c>
      <c r="L185" s="28">
        <f t="shared" si="74"/>
        <v>35</v>
      </c>
      <c r="M185" s="71">
        <f t="shared" si="74"/>
        <v>7.1</v>
      </c>
      <c r="N185" s="82">
        <f t="shared" si="74"/>
        <v>7.15</v>
      </c>
      <c r="O185" s="82">
        <f t="shared" si="74"/>
        <v>7.16</v>
      </c>
      <c r="P185" s="82">
        <f t="shared" si="74"/>
        <v>7.15</v>
      </c>
      <c r="Q185" s="82">
        <f t="shared" si="74"/>
        <v>7.21</v>
      </c>
      <c r="R185" s="82">
        <f t="shared" si="74"/>
        <v>7.21</v>
      </c>
      <c r="S185" s="82">
        <f t="shared" si="74"/>
        <v>7.15</v>
      </c>
      <c r="T185" s="82">
        <f t="shared" si="74"/>
        <v>0</v>
      </c>
      <c r="U185" s="82">
        <f t="shared" si="74"/>
        <v>0</v>
      </c>
      <c r="V185" s="29">
        <f t="shared" si="74"/>
        <v>193.3</v>
      </c>
      <c r="W185" s="39">
        <f t="shared" si="74"/>
        <v>237.6</v>
      </c>
      <c r="X185" s="39">
        <f t="shared" si="74"/>
        <v>236.5</v>
      </c>
      <c r="Y185" s="39">
        <f t="shared" si="74"/>
        <v>289.39999999999998</v>
      </c>
      <c r="Z185" s="39">
        <f t="shared" si="74"/>
        <v>212</v>
      </c>
      <c r="AA185" s="39">
        <f t="shared" si="74"/>
        <v>210.3</v>
      </c>
      <c r="AB185" s="39">
        <f t="shared" si="74"/>
        <v>241.3</v>
      </c>
      <c r="AC185" s="39">
        <f t="shared" si="74"/>
        <v>0</v>
      </c>
      <c r="AD185" s="39">
        <f t="shared" si="74"/>
        <v>0</v>
      </c>
      <c r="AE185" s="29">
        <f t="shared" si="74"/>
        <v>5851.7</v>
      </c>
      <c r="AF185" s="39">
        <f t="shared" si="74"/>
        <v>5960</v>
      </c>
      <c r="AG185" s="39">
        <f t="shared" si="74"/>
        <v>5850</v>
      </c>
      <c r="AH185" s="39">
        <f t="shared" si="74"/>
        <v>6050</v>
      </c>
      <c r="AI185" s="39">
        <f t="shared" si="74"/>
        <v>6110</v>
      </c>
      <c r="AJ185" s="39">
        <f t="shared" si="74"/>
        <v>5780</v>
      </c>
      <c r="AK185" s="39">
        <f t="shared" si="74"/>
        <v>5360</v>
      </c>
      <c r="AL185" s="39">
        <f t="shared" si="74"/>
        <v>0</v>
      </c>
      <c r="AM185" s="39">
        <f t="shared" si="74"/>
        <v>0</v>
      </c>
      <c r="AN185" s="39">
        <f t="shared" si="74"/>
        <v>29.10948905109489</v>
      </c>
      <c r="AO185" s="39">
        <f t="shared" si="74"/>
        <v>2140</v>
      </c>
      <c r="AP185" s="104">
        <f t="shared" si="74"/>
        <v>3.6613888888888888</v>
      </c>
      <c r="AQ185" s="105">
        <f t="shared" si="74"/>
        <v>2.6011111111111114</v>
      </c>
      <c r="AR185" s="106">
        <f t="shared" si="74"/>
        <v>73.050496015612296</v>
      </c>
      <c r="AS185" s="106">
        <f t="shared" si="74"/>
        <v>29.980529433696503</v>
      </c>
      <c r="AT185" s="107">
        <f t="shared" si="74"/>
        <v>2400</v>
      </c>
      <c r="AU185" s="108">
        <f t="shared" si="74"/>
        <v>2.57</v>
      </c>
      <c r="AV185" s="109">
        <f t="shared" si="74"/>
        <v>1.41</v>
      </c>
      <c r="AW185" s="106">
        <f t="shared" si="74"/>
        <v>54.863813229571988</v>
      </c>
      <c r="AX185" s="106">
        <f t="shared" si="74"/>
        <v>47.580645161290327</v>
      </c>
      <c r="AY185" s="60">
        <f t="shared" si="74"/>
        <v>59.356701011477888</v>
      </c>
      <c r="AZ185" s="96">
        <f t="shared" si="74"/>
        <v>79.010000000000005</v>
      </c>
      <c r="BA185" s="67">
        <f t="shared" si="74"/>
        <v>65.25</v>
      </c>
      <c r="BB185" s="67">
        <f t="shared" si="74"/>
        <v>31</v>
      </c>
      <c r="BC185" s="67">
        <f t="shared" si="74"/>
        <v>4.0000000000000002E-4</v>
      </c>
      <c r="BD185" s="67">
        <f t="shared" si="74"/>
        <v>0</v>
      </c>
      <c r="BE185" s="27">
        <f t="shared" si="74"/>
        <v>0</v>
      </c>
      <c r="BF185" s="29">
        <f t="shared" si="74"/>
        <v>21895</v>
      </c>
      <c r="BG185" s="39">
        <f t="shared" si="74"/>
        <v>14590</v>
      </c>
      <c r="BH185" s="40">
        <f t="shared" si="74"/>
        <v>0</v>
      </c>
      <c r="BI185" s="40">
        <f t="shared" si="74"/>
        <v>0</v>
      </c>
      <c r="BJ185" s="40">
        <f t="shared" si="74"/>
        <v>8827</v>
      </c>
      <c r="BK185" s="40">
        <f t="shared" si="74"/>
        <v>0</v>
      </c>
      <c r="BL185" s="40">
        <f t="shared" si="74"/>
        <v>0</v>
      </c>
      <c r="BM185" s="27">
        <f t="shared" si="74"/>
        <v>0</v>
      </c>
    </row>
    <row r="186" spans="1:65" outlineLevel="3">
      <c r="A186" s="187" t="s">
        <v>28</v>
      </c>
      <c r="B186" s="188"/>
      <c r="C186" s="51">
        <f t="shared" ref="C186:BM186" si="75">SUBTOTAL(5,C154:C184)</f>
        <v>340021</v>
      </c>
      <c r="D186" s="61">
        <f t="shared" si="75"/>
        <v>31.8</v>
      </c>
      <c r="E186" s="12">
        <f t="shared" si="75"/>
        <v>34</v>
      </c>
      <c r="F186" s="12">
        <f t="shared" si="75"/>
        <v>31</v>
      </c>
      <c r="G186" s="12">
        <f t="shared" si="75"/>
        <v>33</v>
      </c>
      <c r="H186" s="12">
        <f t="shared" si="75"/>
        <v>31</v>
      </c>
      <c r="I186" s="12">
        <f t="shared" si="75"/>
        <v>33</v>
      </c>
      <c r="J186" s="12">
        <f t="shared" si="75"/>
        <v>30</v>
      </c>
      <c r="K186" s="12">
        <f t="shared" si="75"/>
        <v>32</v>
      </c>
      <c r="L186" s="12">
        <f t="shared" si="75"/>
        <v>30</v>
      </c>
      <c r="M186" s="72">
        <f t="shared" si="75"/>
        <v>7.1</v>
      </c>
      <c r="N186" s="83">
        <f t="shared" si="75"/>
        <v>7.08</v>
      </c>
      <c r="O186" s="83">
        <f t="shared" si="75"/>
        <v>7.08</v>
      </c>
      <c r="P186" s="83">
        <f t="shared" si="75"/>
        <v>7.05</v>
      </c>
      <c r="Q186" s="83">
        <f t="shared" si="75"/>
        <v>7.05</v>
      </c>
      <c r="R186" s="83">
        <f t="shared" si="75"/>
        <v>6.98</v>
      </c>
      <c r="S186" s="83">
        <f t="shared" si="75"/>
        <v>6.99</v>
      </c>
      <c r="T186" s="83">
        <f t="shared" si="75"/>
        <v>0</v>
      </c>
      <c r="U186" s="83">
        <f t="shared" si="75"/>
        <v>0</v>
      </c>
      <c r="V186" s="6">
        <f t="shared" si="75"/>
        <v>156.4</v>
      </c>
      <c r="W186" s="41">
        <f t="shared" si="75"/>
        <v>151.80000000000001</v>
      </c>
      <c r="X186" s="41">
        <f t="shared" si="75"/>
        <v>191</v>
      </c>
      <c r="Y186" s="41">
        <f t="shared" si="75"/>
        <v>64.900000000000006</v>
      </c>
      <c r="Z186" s="41">
        <f t="shared" si="75"/>
        <v>107.6</v>
      </c>
      <c r="AA186" s="41">
        <f t="shared" si="75"/>
        <v>56.5</v>
      </c>
      <c r="AB186" s="41">
        <f t="shared" si="75"/>
        <v>109.9</v>
      </c>
      <c r="AC186" s="41">
        <f t="shared" si="75"/>
        <v>0</v>
      </c>
      <c r="AD186" s="41">
        <f t="shared" si="75"/>
        <v>0</v>
      </c>
      <c r="AE186" s="6">
        <f t="shared" si="75"/>
        <v>4055</v>
      </c>
      <c r="AF186" s="41">
        <f t="shared" si="75"/>
        <v>3840</v>
      </c>
      <c r="AG186" s="41">
        <f t="shared" si="75"/>
        <v>3940</v>
      </c>
      <c r="AH186" s="41">
        <f t="shared" si="75"/>
        <v>3840</v>
      </c>
      <c r="AI186" s="41">
        <f t="shared" si="75"/>
        <v>3850</v>
      </c>
      <c r="AJ186" s="41">
        <f t="shared" si="75"/>
        <v>4060</v>
      </c>
      <c r="AK186" s="41">
        <f t="shared" si="75"/>
        <v>3380</v>
      </c>
      <c r="AL186" s="41">
        <f t="shared" si="75"/>
        <v>0</v>
      </c>
      <c r="AM186" s="41">
        <f t="shared" si="75"/>
        <v>0</v>
      </c>
      <c r="AN186" s="41">
        <f t="shared" si="75"/>
        <v>18.635514018691588</v>
      </c>
      <c r="AO186" s="41">
        <f t="shared" si="75"/>
        <v>1370</v>
      </c>
      <c r="AP186" s="110">
        <f t="shared" si="75"/>
        <v>2.8260000000000001</v>
      </c>
      <c r="AQ186" s="111">
        <f t="shared" si="75"/>
        <v>2.02</v>
      </c>
      <c r="AR186" s="112">
        <f t="shared" si="75"/>
        <v>70.019470566303497</v>
      </c>
      <c r="AS186" s="112">
        <f t="shared" si="75"/>
        <v>26.949503984387704</v>
      </c>
      <c r="AT186" s="113">
        <f t="shared" si="75"/>
        <v>1680</v>
      </c>
      <c r="AU186" s="114">
        <f t="shared" si="75"/>
        <v>2.35</v>
      </c>
      <c r="AV186" s="115">
        <f t="shared" si="75"/>
        <v>1.27</v>
      </c>
      <c r="AW186" s="112">
        <f t="shared" si="75"/>
        <v>52.419354838709673</v>
      </c>
      <c r="AX186" s="112">
        <f t="shared" si="75"/>
        <v>45.136186770428012</v>
      </c>
      <c r="AY186" s="61">
        <f t="shared" si="75"/>
        <v>51.4996585865483</v>
      </c>
      <c r="AZ186" s="97">
        <f t="shared" si="75"/>
        <v>76.099999999999994</v>
      </c>
      <c r="BA186" s="68">
        <f t="shared" si="75"/>
        <v>65.25</v>
      </c>
      <c r="BB186" s="68">
        <f t="shared" si="75"/>
        <v>31</v>
      </c>
      <c r="BC186" s="68">
        <f t="shared" si="75"/>
        <v>4.0000000000000002E-4</v>
      </c>
      <c r="BD186" s="68">
        <f t="shared" si="75"/>
        <v>0</v>
      </c>
      <c r="BE186" s="15">
        <f t="shared" si="75"/>
        <v>0</v>
      </c>
      <c r="BF186" s="6">
        <f t="shared" si="75"/>
        <v>13307</v>
      </c>
      <c r="BG186" s="41">
        <f t="shared" si="75"/>
        <v>5730</v>
      </c>
      <c r="BH186" s="42">
        <f t="shared" si="75"/>
        <v>0</v>
      </c>
      <c r="BI186" s="42">
        <f t="shared" si="75"/>
        <v>0</v>
      </c>
      <c r="BJ186" s="42">
        <f t="shared" si="75"/>
        <v>5390</v>
      </c>
      <c r="BK186" s="42">
        <f t="shared" si="75"/>
        <v>0</v>
      </c>
      <c r="BL186" s="42">
        <f t="shared" si="75"/>
        <v>0</v>
      </c>
      <c r="BM186" s="15">
        <f t="shared" si="75"/>
        <v>0</v>
      </c>
    </row>
    <row r="187" spans="1:65" outlineLevel="2">
      <c r="A187" s="187" t="s">
        <v>17</v>
      </c>
      <c r="B187" s="188"/>
      <c r="C187" s="51">
        <f>IFERROR(SUBTOTAL(1,C154:C184),"")</f>
        <v>410521.45161290321</v>
      </c>
      <c r="D187" s="61">
        <f t="shared" ref="D187:BM187" si="76">IFERROR(SUBTOTAL(1,D154:D184),"")</f>
        <v>35.535483870967731</v>
      </c>
      <c r="E187" s="12">
        <f t="shared" si="76"/>
        <v>37.387096774193552</v>
      </c>
      <c r="F187" s="12">
        <f t="shared" si="76"/>
        <v>35.096774193548384</v>
      </c>
      <c r="G187" s="12">
        <f t="shared" si="76"/>
        <v>36.70967741935484</v>
      </c>
      <c r="H187" s="12">
        <f t="shared" si="76"/>
        <v>34.806451612903224</v>
      </c>
      <c r="I187" s="12">
        <f t="shared" si="76"/>
        <v>36.387096774193552</v>
      </c>
      <c r="J187" s="12">
        <f t="shared" si="76"/>
        <v>34.096774193548384</v>
      </c>
      <c r="K187" s="12">
        <f t="shared" si="76"/>
        <v>35.70967741935484</v>
      </c>
      <c r="L187" s="12">
        <f t="shared" si="76"/>
        <v>33.903225806451616</v>
      </c>
      <c r="M187" s="72">
        <f t="shared" si="76"/>
        <v>7.0999999999999961</v>
      </c>
      <c r="N187" s="83">
        <f t="shared" si="76"/>
        <v>7.109677419354842</v>
      </c>
      <c r="O187" s="83">
        <f t="shared" si="76"/>
        <v>7.1125806451612918</v>
      </c>
      <c r="P187" s="83">
        <f t="shared" si="76"/>
        <v>7.1058064516129047</v>
      </c>
      <c r="Q187" s="83">
        <f t="shared" si="76"/>
        <v>7.1009677419354844</v>
      </c>
      <c r="R187" s="83">
        <f t="shared" si="76"/>
        <v>7.1003225806451633</v>
      </c>
      <c r="S187" s="83">
        <f t="shared" si="76"/>
        <v>7.0983870967741964</v>
      </c>
      <c r="T187" s="83" t="str">
        <f t="shared" si="76"/>
        <v/>
      </c>
      <c r="U187" s="83" t="str">
        <f t="shared" si="76"/>
        <v/>
      </c>
      <c r="V187" s="6">
        <f t="shared" si="76"/>
        <v>179.57999999999998</v>
      </c>
      <c r="W187" s="41">
        <f t="shared" si="76"/>
        <v>191.3</v>
      </c>
      <c r="X187" s="41">
        <f t="shared" si="76"/>
        <v>219.54000000000002</v>
      </c>
      <c r="Y187" s="41">
        <f t="shared" si="76"/>
        <v>196.6</v>
      </c>
      <c r="Z187" s="41">
        <f t="shared" si="76"/>
        <v>152.69999999999999</v>
      </c>
      <c r="AA187" s="41">
        <f t="shared" si="76"/>
        <v>125.6</v>
      </c>
      <c r="AB187" s="41">
        <f t="shared" si="76"/>
        <v>191.7</v>
      </c>
      <c r="AC187" s="41" t="str">
        <f t="shared" si="76"/>
        <v/>
      </c>
      <c r="AD187" s="41" t="str">
        <f t="shared" si="76"/>
        <v/>
      </c>
      <c r="AE187" s="6">
        <f t="shared" si="76"/>
        <v>4444</v>
      </c>
      <c r="AF187" s="41">
        <f t="shared" si="76"/>
        <v>4406</v>
      </c>
      <c r="AG187" s="41">
        <f t="shared" si="76"/>
        <v>4484</v>
      </c>
      <c r="AH187" s="41">
        <f t="shared" si="76"/>
        <v>4448</v>
      </c>
      <c r="AI187" s="41">
        <f t="shared" si="76"/>
        <v>4454</v>
      </c>
      <c r="AJ187" s="41">
        <f t="shared" si="76"/>
        <v>4576</v>
      </c>
      <c r="AK187" s="41">
        <f t="shared" si="76"/>
        <v>4296</v>
      </c>
      <c r="AL187" s="41" t="str">
        <f t="shared" si="76"/>
        <v/>
      </c>
      <c r="AM187" s="41" t="str">
        <f t="shared" si="76"/>
        <v/>
      </c>
      <c r="AN187" s="41">
        <f t="shared" si="76"/>
        <v>24.82973788700156</v>
      </c>
      <c r="AO187" s="41">
        <f t="shared" si="76"/>
        <v>1635.1612903225807</v>
      </c>
      <c r="AP187" s="110">
        <f t="shared" si="76"/>
        <v>3.3099023031387467</v>
      </c>
      <c r="AQ187" s="111">
        <f t="shared" si="76"/>
        <v>2.3597967236326434</v>
      </c>
      <c r="AR187" s="112">
        <f t="shared" si="76"/>
        <v>71.332468013951086</v>
      </c>
      <c r="AS187" s="112">
        <f t="shared" si="76"/>
        <v>28.667531986048914</v>
      </c>
      <c r="AT187" s="113">
        <f t="shared" si="76"/>
        <v>1983.5483870967741</v>
      </c>
      <c r="AU187" s="114">
        <f t="shared" si="76"/>
        <v>2.4566666666666666</v>
      </c>
      <c r="AV187" s="115">
        <f t="shared" si="76"/>
        <v>1.3240000000000001</v>
      </c>
      <c r="AW187" s="112">
        <f t="shared" si="76"/>
        <v>53.643064094590059</v>
      </c>
      <c r="AX187" s="112">
        <f t="shared" si="76"/>
        <v>46.356935905409941</v>
      </c>
      <c r="AY187" s="61">
        <f t="shared" si="76"/>
        <v>53.413848291220326</v>
      </c>
      <c r="AZ187" s="97">
        <f t="shared" si="76"/>
        <v>77.436129032258066</v>
      </c>
      <c r="BA187" s="68">
        <f t="shared" si="76"/>
        <v>65.25</v>
      </c>
      <c r="BB187" s="68">
        <f t="shared" si="76"/>
        <v>31</v>
      </c>
      <c r="BC187" s="68">
        <f t="shared" si="76"/>
        <v>4.0000000000000002E-4</v>
      </c>
      <c r="BD187" s="68" t="str">
        <f t="shared" si="76"/>
        <v/>
      </c>
      <c r="BE187" s="15" t="str">
        <f>IFERROR(SUBTOTAL(1,BE154:BE184),"")</f>
        <v/>
      </c>
      <c r="BF187" s="6">
        <f t="shared" si="76"/>
        <v>16469.741935483871</v>
      </c>
      <c r="BG187" s="41">
        <f t="shared" si="76"/>
        <v>9274.8387096774186</v>
      </c>
      <c r="BH187" s="42" t="str">
        <f t="shared" si="76"/>
        <v/>
      </c>
      <c r="BI187" s="42" t="str">
        <f t="shared" si="76"/>
        <v/>
      </c>
      <c r="BJ187" s="42">
        <f t="shared" si="76"/>
        <v>7194.9032258064517</v>
      </c>
      <c r="BK187" s="42" t="str">
        <f t="shared" si="76"/>
        <v/>
      </c>
      <c r="BL187" s="42" t="str">
        <f t="shared" si="76"/>
        <v/>
      </c>
      <c r="BM187" s="15" t="str">
        <f t="shared" si="76"/>
        <v/>
      </c>
    </row>
    <row r="188" spans="1:65" ht="17.25" outlineLevel="1" thickBot="1">
      <c r="A188" s="189" t="s">
        <v>56</v>
      </c>
      <c r="B188" s="190"/>
      <c r="C188" s="52">
        <f>SUBTOTAL(9,C154:C184)</f>
        <v>12726165</v>
      </c>
      <c r="D188" s="62"/>
      <c r="E188" s="30"/>
      <c r="F188" s="30"/>
      <c r="G188" s="30"/>
      <c r="H188" s="30"/>
      <c r="I188" s="30"/>
      <c r="J188" s="30"/>
      <c r="K188" s="30"/>
      <c r="L188" s="30"/>
      <c r="M188" s="73"/>
      <c r="N188" s="84"/>
      <c r="O188" s="84"/>
      <c r="P188" s="84"/>
      <c r="Q188" s="84"/>
      <c r="R188" s="84"/>
      <c r="S188" s="84"/>
      <c r="T188" s="84"/>
      <c r="U188" s="84"/>
      <c r="V188" s="93"/>
      <c r="W188" s="94"/>
      <c r="X188" s="94"/>
      <c r="Y188" s="94"/>
      <c r="Z188" s="94"/>
      <c r="AA188" s="94"/>
      <c r="AB188" s="94"/>
      <c r="AC188" s="94"/>
      <c r="AD188" s="94"/>
      <c r="AE188" s="93"/>
      <c r="AF188" s="94"/>
      <c r="AG188" s="94"/>
      <c r="AH188" s="94"/>
      <c r="AI188" s="94"/>
      <c r="AJ188" s="94"/>
      <c r="AK188" s="94"/>
      <c r="AL188" s="94"/>
      <c r="AM188" s="94"/>
      <c r="AN188" s="94"/>
      <c r="AO188" s="43">
        <f>SUBTOTAL(9,AO154:AO184)</f>
        <v>50690</v>
      </c>
      <c r="AP188" s="116"/>
      <c r="AQ188" s="117"/>
      <c r="AR188" s="118"/>
      <c r="AS188" s="118"/>
      <c r="AT188" s="119">
        <f>SUBTOTAL(9,AT154:AT184)</f>
        <v>61490</v>
      </c>
      <c r="AU188" s="120"/>
      <c r="AV188" s="121"/>
      <c r="AW188" s="118"/>
      <c r="AX188" s="118"/>
      <c r="AY188" s="62"/>
      <c r="AZ188" s="98"/>
      <c r="BA188" s="69"/>
      <c r="BB188" s="69"/>
      <c r="BC188" s="69"/>
      <c r="BD188" s="69"/>
      <c r="BE188" s="16">
        <f>SUBTOTAL(9,BE154:BE184)</f>
        <v>0</v>
      </c>
      <c r="BF188" s="7">
        <f t="shared" ref="BF188:BM188" si="77">SUBTOTAL(9,BF154:BF184)</f>
        <v>510562</v>
      </c>
      <c r="BG188" s="43">
        <f t="shared" si="77"/>
        <v>287520</v>
      </c>
      <c r="BH188" s="44">
        <f t="shared" si="77"/>
        <v>0</v>
      </c>
      <c r="BI188" s="44">
        <f t="shared" si="77"/>
        <v>0</v>
      </c>
      <c r="BJ188" s="44">
        <f t="shared" si="77"/>
        <v>223042</v>
      </c>
      <c r="BK188" s="44">
        <f t="shared" si="77"/>
        <v>0</v>
      </c>
      <c r="BL188" s="44">
        <f t="shared" si="77"/>
        <v>0</v>
      </c>
      <c r="BM188" s="16">
        <f t="shared" si="77"/>
        <v>0</v>
      </c>
    </row>
    <row r="189" spans="1:65" outlineLevel="5">
      <c r="A189" s="21">
        <f t="shared" si="73"/>
        <v>6</v>
      </c>
      <c r="B189" s="33">
        <f>B184+1</f>
        <v>45444</v>
      </c>
      <c r="C189" s="51">
        <v>332482</v>
      </c>
      <c r="D189" s="64">
        <f t="shared" ref="D189:D218" si="78">IFERROR(ROUND(AVERAGE(E189:L189),1),"")</f>
        <v>36</v>
      </c>
      <c r="E189" s="12">
        <v>36</v>
      </c>
      <c r="F189" s="12">
        <v>36</v>
      </c>
      <c r="G189" s="12">
        <v>38</v>
      </c>
      <c r="H189" s="12">
        <v>36</v>
      </c>
      <c r="I189" s="12">
        <v>35</v>
      </c>
      <c r="J189" s="12">
        <v>35</v>
      </c>
      <c r="K189" s="12">
        <v>37</v>
      </c>
      <c r="L189" s="12">
        <v>35</v>
      </c>
      <c r="M189" s="74">
        <f t="shared" ref="M189:M218" si="79">IFERROR(ROUND(AVERAGE(N189:U189),1),"")</f>
        <v>7.1</v>
      </c>
      <c r="N189" s="83">
        <v>7.13</v>
      </c>
      <c r="O189" s="83">
        <v>7.11</v>
      </c>
      <c r="P189" s="83">
        <v>7.1</v>
      </c>
      <c r="Q189" s="83">
        <v>7.08</v>
      </c>
      <c r="R189" s="83">
        <v>7.11</v>
      </c>
      <c r="S189" s="83">
        <v>7.05</v>
      </c>
      <c r="T189" s="83"/>
      <c r="U189" s="83"/>
      <c r="V189" s="5" t="str">
        <f t="shared" ref="V189:V218" si="80">IFERROR(ROUND(AVERAGE(W189:AD189),1),"")</f>
        <v/>
      </c>
      <c r="W189" s="41"/>
      <c r="X189" s="41"/>
      <c r="Y189" s="41"/>
      <c r="Z189" s="41"/>
      <c r="AA189" s="41"/>
      <c r="AB189" s="41"/>
      <c r="AC189" s="41"/>
      <c r="AD189" s="41"/>
      <c r="AE189" s="5" t="str">
        <f t="shared" ref="AE189:AE218" si="81">IFERROR(ROUND(AVERAGE(AF189:AM189),1),"")</f>
        <v/>
      </c>
      <c r="AF189" s="41"/>
      <c r="AG189" s="41"/>
      <c r="AH189" s="41"/>
      <c r="AI189" s="41"/>
      <c r="AJ189" s="41"/>
      <c r="AK189" s="41"/>
      <c r="AL189" s="41"/>
      <c r="AM189" s="41"/>
      <c r="AN189" s="41">
        <v>18.990476190476191</v>
      </c>
      <c r="AO189" s="41">
        <v>2100</v>
      </c>
      <c r="AP189" s="110" t="s">
        <v>103</v>
      </c>
      <c r="AQ189" s="111"/>
      <c r="AR189" s="126" t="str">
        <f t="shared" ref="AR189:AR218" si="82">IFERROR(AQ189/AP189*100,"")</f>
        <v/>
      </c>
      <c r="AS189" s="126" t="str">
        <f t="shared" ref="AS189:AS218" si="83">IFERROR(100-AR189,"")</f>
        <v/>
      </c>
      <c r="AT189" s="127">
        <v>2390</v>
      </c>
      <c r="AU189" s="128"/>
      <c r="AV189" s="129"/>
      <c r="AW189" s="126" t="str">
        <f t="shared" ref="AW189:AW218" si="84">IFERROR(AV189/AU189*100,"")</f>
        <v/>
      </c>
      <c r="AX189" s="126" t="str">
        <f t="shared" ref="AX189:AX218" si="85">IFERROR(100-AW189,"")</f>
        <v/>
      </c>
      <c r="AY189" s="64" t="str">
        <f t="shared" ref="AY189:AY218" si="86">IFERROR((1-((AW189*AS189)/(AX189*AR189)))*100,"")</f>
        <v/>
      </c>
      <c r="AZ189" s="97">
        <v>77.400000000000006</v>
      </c>
      <c r="BA189" s="68"/>
      <c r="BB189" s="68"/>
      <c r="BC189" s="68"/>
      <c r="BD189" s="68"/>
      <c r="BE189" s="15"/>
      <c r="BF189" s="5">
        <f t="shared" ref="BF189:BF218" si="87">IF(SUM(BG189:BM189)=0,"",SUM(BG189:BM189))</f>
        <v>18149</v>
      </c>
      <c r="BG189" s="41">
        <v>9410</v>
      </c>
      <c r="BH189" s="42"/>
      <c r="BI189" s="42"/>
      <c r="BJ189" s="42">
        <v>8739</v>
      </c>
      <c r="BK189" s="42"/>
      <c r="BL189" s="42"/>
      <c r="BM189" s="15"/>
    </row>
    <row r="190" spans="1:65" outlineLevel="5">
      <c r="A190" s="22">
        <f t="shared" si="73"/>
        <v>6</v>
      </c>
      <c r="B190" s="9">
        <f t="shared" si="72"/>
        <v>45445</v>
      </c>
      <c r="C190" s="51">
        <v>320184</v>
      </c>
      <c r="D190" s="64">
        <f t="shared" si="78"/>
        <v>36.299999999999997</v>
      </c>
      <c r="E190" s="12">
        <v>37</v>
      </c>
      <c r="F190" s="12">
        <v>36</v>
      </c>
      <c r="G190" s="12">
        <v>38</v>
      </c>
      <c r="H190" s="12">
        <v>36</v>
      </c>
      <c r="I190" s="12">
        <v>36</v>
      </c>
      <c r="J190" s="12">
        <v>35</v>
      </c>
      <c r="K190" s="12">
        <v>37</v>
      </c>
      <c r="L190" s="12">
        <v>35</v>
      </c>
      <c r="M190" s="74">
        <f t="shared" si="79"/>
        <v>7.1</v>
      </c>
      <c r="N190" s="83">
        <v>7.08</v>
      </c>
      <c r="O190" s="83">
        <v>7.09</v>
      </c>
      <c r="P190" s="83">
        <v>7.12</v>
      </c>
      <c r="Q190" s="83">
        <v>7.03</v>
      </c>
      <c r="R190" s="83">
        <v>7.05</v>
      </c>
      <c r="S190" s="83">
        <v>7.07</v>
      </c>
      <c r="T190" s="83"/>
      <c r="U190" s="83"/>
      <c r="V190" s="5" t="str">
        <f t="shared" si="80"/>
        <v/>
      </c>
      <c r="W190" s="41"/>
      <c r="X190" s="41"/>
      <c r="Y190" s="41"/>
      <c r="Z190" s="41"/>
      <c r="AA190" s="41"/>
      <c r="AB190" s="41"/>
      <c r="AC190" s="41"/>
      <c r="AD190" s="41"/>
      <c r="AE190" s="5" t="str">
        <f t="shared" si="81"/>
        <v/>
      </c>
      <c r="AF190" s="41"/>
      <c r="AG190" s="41"/>
      <c r="AH190" s="41"/>
      <c r="AI190" s="41"/>
      <c r="AJ190" s="41"/>
      <c r="AK190" s="41"/>
      <c r="AL190" s="41"/>
      <c r="AM190" s="41"/>
      <c r="AN190" s="41">
        <v>19.081339712918659</v>
      </c>
      <c r="AO190" s="41">
        <v>2090</v>
      </c>
      <c r="AP190" s="110" t="s">
        <v>103</v>
      </c>
      <c r="AQ190" s="111"/>
      <c r="AR190" s="126" t="str">
        <f t="shared" si="82"/>
        <v/>
      </c>
      <c r="AS190" s="126" t="str">
        <f t="shared" si="83"/>
        <v/>
      </c>
      <c r="AT190" s="127">
        <v>2380</v>
      </c>
      <c r="AU190" s="128"/>
      <c r="AV190" s="129"/>
      <c r="AW190" s="126" t="str">
        <f t="shared" si="84"/>
        <v/>
      </c>
      <c r="AX190" s="126" t="str">
        <f t="shared" si="85"/>
        <v/>
      </c>
      <c r="AY190" s="64" t="str">
        <f t="shared" si="86"/>
        <v/>
      </c>
      <c r="AZ190" s="97">
        <v>76.8</v>
      </c>
      <c r="BA190" s="68"/>
      <c r="BB190" s="68"/>
      <c r="BC190" s="68"/>
      <c r="BD190" s="68"/>
      <c r="BE190" s="15"/>
      <c r="BF190" s="5">
        <f t="shared" si="87"/>
        <v>12910</v>
      </c>
      <c r="BG190" s="41">
        <v>5820</v>
      </c>
      <c r="BH190" s="42"/>
      <c r="BI190" s="42"/>
      <c r="BJ190" s="42">
        <v>7090</v>
      </c>
      <c r="BK190" s="42"/>
      <c r="BL190" s="42"/>
      <c r="BM190" s="15"/>
    </row>
    <row r="191" spans="1:65" outlineLevel="5">
      <c r="A191" s="22">
        <f t="shared" si="73"/>
        <v>6</v>
      </c>
      <c r="B191" s="9">
        <f t="shared" si="72"/>
        <v>45446</v>
      </c>
      <c r="C191" s="51">
        <v>335222</v>
      </c>
      <c r="D191" s="64">
        <f t="shared" si="78"/>
        <v>35.5</v>
      </c>
      <c r="E191" s="12">
        <v>37</v>
      </c>
      <c r="F191" s="12">
        <v>35</v>
      </c>
      <c r="G191" s="12">
        <v>37</v>
      </c>
      <c r="H191" s="12">
        <v>35</v>
      </c>
      <c r="I191" s="12">
        <v>36</v>
      </c>
      <c r="J191" s="12">
        <v>34</v>
      </c>
      <c r="K191" s="12">
        <v>36</v>
      </c>
      <c r="L191" s="12">
        <v>34</v>
      </c>
      <c r="M191" s="74">
        <f t="shared" si="79"/>
        <v>7.1</v>
      </c>
      <c r="N191" s="83">
        <v>7.09</v>
      </c>
      <c r="O191" s="83">
        <v>7.1</v>
      </c>
      <c r="P191" s="83">
        <v>7.11</v>
      </c>
      <c r="Q191" s="83">
        <v>7.08</v>
      </c>
      <c r="R191" s="83">
        <v>7.12</v>
      </c>
      <c r="S191" s="83">
        <v>6.98</v>
      </c>
      <c r="T191" s="83"/>
      <c r="U191" s="83"/>
      <c r="V191" s="5" t="str">
        <f t="shared" si="80"/>
        <v/>
      </c>
      <c r="W191" s="41"/>
      <c r="X191" s="41"/>
      <c r="Y191" s="41"/>
      <c r="Z191" s="41"/>
      <c r="AA191" s="41"/>
      <c r="AB191" s="41"/>
      <c r="AC191" s="41"/>
      <c r="AD191" s="41"/>
      <c r="AE191" s="5" t="str">
        <f t="shared" si="81"/>
        <v/>
      </c>
      <c r="AF191" s="41"/>
      <c r="AG191" s="41"/>
      <c r="AH191" s="41"/>
      <c r="AI191" s="41"/>
      <c r="AJ191" s="41"/>
      <c r="AK191" s="41"/>
      <c r="AL191" s="41"/>
      <c r="AM191" s="41"/>
      <c r="AN191" s="41">
        <v>20.243654822335024</v>
      </c>
      <c r="AO191" s="41">
        <v>1970</v>
      </c>
      <c r="AP191" s="110" t="s">
        <v>103</v>
      </c>
      <c r="AQ191" s="111"/>
      <c r="AR191" s="126" t="str">
        <f t="shared" si="82"/>
        <v/>
      </c>
      <c r="AS191" s="126" t="str">
        <f t="shared" si="83"/>
        <v/>
      </c>
      <c r="AT191" s="127">
        <v>2250</v>
      </c>
      <c r="AU191" s="128"/>
      <c r="AV191" s="129"/>
      <c r="AW191" s="126" t="str">
        <f t="shared" si="84"/>
        <v/>
      </c>
      <c r="AX191" s="126" t="str">
        <f t="shared" si="85"/>
        <v/>
      </c>
      <c r="AY191" s="64" t="str">
        <f t="shared" si="86"/>
        <v/>
      </c>
      <c r="AZ191" s="97">
        <v>77.400000000000006</v>
      </c>
      <c r="BA191" s="68"/>
      <c r="BB191" s="68"/>
      <c r="BC191" s="68"/>
      <c r="BD191" s="68"/>
      <c r="BE191" s="15"/>
      <c r="BF191" s="5">
        <f t="shared" si="87"/>
        <v>17469</v>
      </c>
      <c r="BG191" s="41">
        <v>9750</v>
      </c>
      <c r="BH191" s="42"/>
      <c r="BI191" s="42"/>
      <c r="BJ191" s="42">
        <v>7719</v>
      </c>
      <c r="BK191" s="42"/>
      <c r="BL191" s="42"/>
      <c r="BM191" s="15"/>
    </row>
    <row r="192" spans="1:65" outlineLevel="5">
      <c r="A192" s="22">
        <f t="shared" si="73"/>
        <v>6</v>
      </c>
      <c r="B192" s="9">
        <f t="shared" si="72"/>
        <v>45447</v>
      </c>
      <c r="C192" s="51">
        <v>349201</v>
      </c>
      <c r="D192" s="64">
        <f t="shared" si="78"/>
        <v>35.299999999999997</v>
      </c>
      <c r="E192" s="12">
        <v>37</v>
      </c>
      <c r="F192" s="12">
        <v>35</v>
      </c>
      <c r="G192" s="12">
        <v>37</v>
      </c>
      <c r="H192" s="12">
        <v>34</v>
      </c>
      <c r="I192" s="12">
        <v>36</v>
      </c>
      <c r="J192" s="12">
        <v>34</v>
      </c>
      <c r="K192" s="12">
        <v>36</v>
      </c>
      <c r="L192" s="12">
        <v>33</v>
      </c>
      <c r="M192" s="74">
        <f t="shared" si="79"/>
        <v>7.1</v>
      </c>
      <c r="N192" s="83">
        <v>7.12</v>
      </c>
      <c r="O192" s="83">
        <v>7.11</v>
      </c>
      <c r="P192" s="83">
        <v>7.1</v>
      </c>
      <c r="Q192" s="83">
        <v>7.02</v>
      </c>
      <c r="R192" s="83">
        <v>7.03</v>
      </c>
      <c r="S192" s="83">
        <v>7.05</v>
      </c>
      <c r="T192" s="83"/>
      <c r="U192" s="83"/>
      <c r="V192" s="5" t="str">
        <f t="shared" si="80"/>
        <v/>
      </c>
      <c r="W192" s="41"/>
      <c r="X192" s="41"/>
      <c r="Y192" s="41"/>
      <c r="Z192" s="41"/>
      <c r="AA192" s="41"/>
      <c r="AB192" s="41"/>
      <c r="AC192" s="41"/>
      <c r="AD192" s="41"/>
      <c r="AE192" s="5" t="str">
        <f t="shared" si="81"/>
        <v/>
      </c>
      <c r="AF192" s="41"/>
      <c r="AG192" s="41"/>
      <c r="AH192" s="41"/>
      <c r="AI192" s="41"/>
      <c r="AJ192" s="41"/>
      <c r="AK192" s="41"/>
      <c r="AL192" s="41"/>
      <c r="AM192" s="41"/>
      <c r="AN192" s="41">
        <v>19.742574257425744</v>
      </c>
      <c r="AO192" s="41">
        <v>2020</v>
      </c>
      <c r="AP192" s="110" t="s">
        <v>103</v>
      </c>
      <c r="AQ192" s="111"/>
      <c r="AR192" s="126" t="str">
        <f t="shared" si="82"/>
        <v/>
      </c>
      <c r="AS192" s="126" t="str">
        <f t="shared" si="83"/>
        <v/>
      </c>
      <c r="AT192" s="127">
        <v>2310</v>
      </c>
      <c r="AU192" s="128"/>
      <c r="AV192" s="129"/>
      <c r="AW192" s="126" t="str">
        <f t="shared" si="84"/>
        <v/>
      </c>
      <c r="AX192" s="126" t="str">
        <f t="shared" si="85"/>
        <v/>
      </c>
      <c r="AY192" s="64" t="str">
        <f t="shared" si="86"/>
        <v/>
      </c>
      <c r="AZ192" s="97">
        <v>76.5</v>
      </c>
      <c r="BA192" s="68"/>
      <c r="BB192" s="68"/>
      <c r="BC192" s="68"/>
      <c r="BD192" s="68"/>
      <c r="BE192" s="15"/>
      <c r="BF192" s="5">
        <f t="shared" si="87"/>
        <v>14327</v>
      </c>
      <c r="BG192" s="41">
        <v>7640</v>
      </c>
      <c r="BH192" s="42"/>
      <c r="BI192" s="42"/>
      <c r="BJ192" s="42">
        <v>6687</v>
      </c>
      <c r="BK192" s="42"/>
      <c r="BL192" s="42"/>
      <c r="BM192" s="15"/>
    </row>
    <row r="193" spans="1:65" outlineLevel="5">
      <c r="A193" s="22">
        <f t="shared" si="73"/>
        <v>6</v>
      </c>
      <c r="B193" s="9">
        <f t="shared" si="72"/>
        <v>45448</v>
      </c>
      <c r="C193" s="51">
        <v>350932</v>
      </c>
      <c r="D193" s="64">
        <f t="shared" si="78"/>
        <v>35.299999999999997</v>
      </c>
      <c r="E193" s="12">
        <v>37</v>
      </c>
      <c r="F193" s="12">
        <v>35</v>
      </c>
      <c r="G193" s="12">
        <v>37</v>
      </c>
      <c r="H193" s="12">
        <v>34</v>
      </c>
      <c r="I193" s="12">
        <v>36</v>
      </c>
      <c r="J193" s="12">
        <v>34</v>
      </c>
      <c r="K193" s="12">
        <v>36</v>
      </c>
      <c r="L193" s="12">
        <v>33</v>
      </c>
      <c r="M193" s="74">
        <f t="shared" si="79"/>
        <v>7.1</v>
      </c>
      <c r="N193" s="83">
        <v>7.11</v>
      </c>
      <c r="O193" s="83">
        <v>7.12</v>
      </c>
      <c r="P193" s="83">
        <v>7.13</v>
      </c>
      <c r="Q193" s="83">
        <v>7.01</v>
      </c>
      <c r="R193" s="83">
        <v>7.09</v>
      </c>
      <c r="S193" s="83">
        <v>6.88</v>
      </c>
      <c r="T193" s="83"/>
      <c r="U193" s="83"/>
      <c r="V193" s="5">
        <f t="shared" si="80"/>
        <v>164.3</v>
      </c>
      <c r="W193" s="41">
        <v>187.9</v>
      </c>
      <c r="X193" s="41">
        <v>223.4</v>
      </c>
      <c r="Y193" s="41">
        <v>279</v>
      </c>
      <c r="Z193" s="41">
        <v>99.1</v>
      </c>
      <c r="AA193" s="41">
        <v>119.5</v>
      </c>
      <c r="AB193" s="41">
        <v>76.8</v>
      </c>
      <c r="AC193" s="41"/>
      <c r="AD193" s="41"/>
      <c r="AE193" s="5">
        <f t="shared" si="81"/>
        <v>4135</v>
      </c>
      <c r="AF193" s="41">
        <v>3790</v>
      </c>
      <c r="AG193" s="41">
        <v>4220</v>
      </c>
      <c r="AH193" s="41">
        <v>4300</v>
      </c>
      <c r="AI193" s="41">
        <v>4230</v>
      </c>
      <c r="AJ193" s="41">
        <v>4160</v>
      </c>
      <c r="AK193" s="41">
        <v>4110</v>
      </c>
      <c r="AL193" s="41"/>
      <c r="AM193" s="41"/>
      <c r="AN193" s="41">
        <v>21.556756756756755</v>
      </c>
      <c r="AO193" s="41">
        <v>1850</v>
      </c>
      <c r="AP193" s="110">
        <v>3.512</v>
      </c>
      <c r="AQ193" s="111">
        <v>2.3792972972972977</v>
      </c>
      <c r="AR193" s="126">
        <f t="shared" si="82"/>
        <v>67.747645139444685</v>
      </c>
      <c r="AS193" s="126">
        <f t="shared" si="83"/>
        <v>32.252354860555315</v>
      </c>
      <c r="AT193" s="127">
        <v>2220</v>
      </c>
      <c r="AU193" s="128">
        <v>2.5099999999999998</v>
      </c>
      <c r="AV193" s="129">
        <v>1.3</v>
      </c>
      <c r="AW193" s="126">
        <f t="shared" si="84"/>
        <v>51.792828685258975</v>
      </c>
      <c r="AX193" s="126">
        <f t="shared" si="85"/>
        <v>48.207171314741025</v>
      </c>
      <c r="AY193" s="64">
        <f t="shared" si="86"/>
        <v>48.852406198431574</v>
      </c>
      <c r="AZ193" s="97">
        <v>76.8</v>
      </c>
      <c r="BA193" s="68"/>
      <c r="BB193" s="68"/>
      <c r="BC193" s="68"/>
      <c r="BD193" s="68"/>
      <c r="BE193" s="15"/>
      <c r="BF193" s="5">
        <f t="shared" si="87"/>
        <v>17363</v>
      </c>
      <c r="BG193" s="41">
        <v>10310</v>
      </c>
      <c r="BH193" s="42"/>
      <c r="BI193" s="42"/>
      <c r="BJ193" s="42">
        <v>7053</v>
      </c>
      <c r="BK193" s="42"/>
      <c r="BL193" s="42"/>
      <c r="BM193" s="15"/>
    </row>
    <row r="194" spans="1:65" outlineLevel="5">
      <c r="A194" s="22">
        <f t="shared" si="73"/>
        <v>6</v>
      </c>
      <c r="B194" s="9">
        <f t="shared" si="72"/>
        <v>45449</v>
      </c>
      <c r="C194" s="51">
        <v>347792</v>
      </c>
      <c r="D194" s="64">
        <f t="shared" si="78"/>
        <v>36</v>
      </c>
      <c r="E194" s="12">
        <v>37</v>
      </c>
      <c r="F194" s="12">
        <v>36</v>
      </c>
      <c r="G194" s="12">
        <v>38</v>
      </c>
      <c r="H194" s="12">
        <v>35</v>
      </c>
      <c r="I194" s="12">
        <v>36</v>
      </c>
      <c r="J194" s="12">
        <v>35</v>
      </c>
      <c r="K194" s="12">
        <v>37</v>
      </c>
      <c r="L194" s="12">
        <v>34</v>
      </c>
      <c r="M194" s="74">
        <f t="shared" si="79"/>
        <v>7.1</v>
      </c>
      <c r="N194" s="83">
        <v>7.1</v>
      </c>
      <c r="O194" s="83">
        <v>7.09</v>
      </c>
      <c r="P194" s="83">
        <v>7.08</v>
      </c>
      <c r="Q194" s="83">
        <v>7.11</v>
      </c>
      <c r="R194" s="83">
        <v>7.12</v>
      </c>
      <c r="S194" s="83">
        <v>7.08</v>
      </c>
      <c r="T194" s="83"/>
      <c r="U194" s="83"/>
      <c r="V194" s="5" t="str">
        <f t="shared" si="80"/>
        <v/>
      </c>
      <c r="W194" s="41"/>
      <c r="X194" s="41"/>
      <c r="Y194" s="41"/>
      <c r="Z194" s="41"/>
      <c r="AA194" s="41"/>
      <c r="AB194" s="41"/>
      <c r="AC194" s="41"/>
      <c r="AD194" s="41"/>
      <c r="AE194" s="5" t="str">
        <f t="shared" si="81"/>
        <v/>
      </c>
      <c r="AF194" s="41"/>
      <c r="AG194" s="41"/>
      <c r="AH194" s="41"/>
      <c r="AI194" s="41"/>
      <c r="AJ194" s="41"/>
      <c r="AK194" s="41"/>
      <c r="AL194" s="41"/>
      <c r="AM194" s="41"/>
      <c r="AN194" s="41">
        <v>21.792349726775956</v>
      </c>
      <c r="AO194" s="41">
        <v>1830</v>
      </c>
      <c r="AP194" s="110"/>
      <c r="AQ194" s="111"/>
      <c r="AR194" s="126" t="str">
        <f t="shared" si="82"/>
        <v/>
      </c>
      <c r="AS194" s="126" t="str">
        <f t="shared" si="83"/>
        <v/>
      </c>
      <c r="AT194" s="127">
        <v>2250</v>
      </c>
      <c r="AU194" s="128"/>
      <c r="AV194" s="129"/>
      <c r="AW194" s="126" t="str">
        <f t="shared" si="84"/>
        <v/>
      </c>
      <c r="AX194" s="126" t="str">
        <f t="shared" si="85"/>
        <v/>
      </c>
      <c r="AY194" s="64" t="str">
        <f t="shared" si="86"/>
        <v/>
      </c>
      <c r="AZ194" s="97">
        <v>76.5</v>
      </c>
      <c r="BA194" s="68"/>
      <c r="BB194" s="68"/>
      <c r="BC194" s="68"/>
      <c r="BD194" s="68"/>
      <c r="BE194" s="15"/>
      <c r="BF194" s="5">
        <f t="shared" si="87"/>
        <v>15952</v>
      </c>
      <c r="BG194" s="41">
        <v>8600</v>
      </c>
      <c r="BH194" s="42"/>
      <c r="BI194" s="42"/>
      <c r="BJ194" s="42">
        <v>7352</v>
      </c>
      <c r="BK194" s="42"/>
      <c r="BL194" s="42"/>
      <c r="BM194" s="15"/>
    </row>
    <row r="195" spans="1:65" outlineLevel="5">
      <c r="A195" s="22">
        <f t="shared" si="73"/>
        <v>6</v>
      </c>
      <c r="B195" s="9">
        <f t="shared" si="72"/>
        <v>45450</v>
      </c>
      <c r="C195" s="51">
        <v>348820</v>
      </c>
      <c r="D195" s="64">
        <f t="shared" si="78"/>
        <v>36.299999999999997</v>
      </c>
      <c r="E195" s="12">
        <v>37</v>
      </c>
      <c r="F195" s="12">
        <v>36</v>
      </c>
      <c r="G195" s="12">
        <v>38</v>
      </c>
      <c r="H195" s="12">
        <v>36</v>
      </c>
      <c r="I195" s="12">
        <v>36</v>
      </c>
      <c r="J195" s="12">
        <v>35</v>
      </c>
      <c r="K195" s="12">
        <v>37</v>
      </c>
      <c r="L195" s="12">
        <v>35</v>
      </c>
      <c r="M195" s="74">
        <f t="shared" si="79"/>
        <v>7.1</v>
      </c>
      <c r="N195" s="83">
        <v>7.13</v>
      </c>
      <c r="O195" s="83">
        <v>7.15</v>
      </c>
      <c r="P195" s="83">
        <v>7.1</v>
      </c>
      <c r="Q195" s="83">
        <v>6.98</v>
      </c>
      <c r="R195" s="83">
        <v>7.11</v>
      </c>
      <c r="S195" s="83">
        <v>6.99</v>
      </c>
      <c r="T195" s="83"/>
      <c r="U195" s="83"/>
      <c r="V195" s="5" t="str">
        <f t="shared" si="80"/>
        <v/>
      </c>
      <c r="W195" s="41"/>
      <c r="X195" s="41"/>
      <c r="Y195" s="41"/>
      <c r="Z195" s="41"/>
      <c r="AA195" s="41"/>
      <c r="AB195" s="41"/>
      <c r="AC195" s="41"/>
      <c r="AD195" s="41"/>
      <c r="AE195" s="5" t="str">
        <f t="shared" si="81"/>
        <v/>
      </c>
      <c r="AF195" s="41"/>
      <c r="AG195" s="41"/>
      <c r="AH195" s="41"/>
      <c r="AI195" s="41"/>
      <c r="AJ195" s="41"/>
      <c r="AK195" s="41"/>
      <c r="AL195" s="41"/>
      <c r="AM195" s="41"/>
      <c r="AN195" s="41">
        <v>20.556701030927837</v>
      </c>
      <c r="AO195" s="41">
        <v>1940</v>
      </c>
      <c r="AP195" s="110"/>
      <c r="AQ195" s="111"/>
      <c r="AR195" s="126" t="str">
        <f t="shared" si="82"/>
        <v/>
      </c>
      <c r="AS195" s="126" t="str">
        <f t="shared" si="83"/>
        <v/>
      </c>
      <c r="AT195" s="127">
        <v>2260</v>
      </c>
      <c r="AU195" s="128"/>
      <c r="AV195" s="129"/>
      <c r="AW195" s="126" t="str">
        <f t="shared" si="84"/>
        <v/>
      </c>
      <c r="AX195" s="126" t="str">
        <f t="shared" si="85"/>
        <v/>
      </c>
      <c r="AY195" s="64" t="str">
        <f t="shared" si="86"/>
        <v/>
      </c>
      <c r="AZ195" s="97">
        <v>77.3</v>
      </c>
      <c r="BA195" s="68"/>
      <c r="BB195" s="68"/>
      <c r="BC195" s="68"/>
      <c r="BD195" s="68"/>
      <c r="BE195" s="15"/>
      <c r="BF195" s="5">
        <f t="shared" si="87"/>
        <v>15769</v>
      </c>
      <c r="BG195" s="41">
        <v>7320</v>
      </c>
      <c r="BH195" s="42"/>
      <c r="BI195" s="42"/>
      <c r="BJ195" s="42">
        <v>8449</v>
      </c>
      <c r="BK195" s="42"/>
      <c r="BL195" s="42"/>
      <c r="BM195" s="15"/>
    </row>
    <row r="196" spans="1:65" outlineLevel="5">
      <c r="A196" s="22">
        <f t="shared" si="73"/>
        <v>6</v>
      </c>
      <c r="B196" s="9">
        <f t="shared" si="72"/>
        <v>45451</v>
      </c>
      <c r="C196" s="51">
        <v>388051</v>
      </c>
      <c r="D196" s="64">
        <f t="shared" si="78"/>
        <v>36.5</v>
      </c>
      <c r="E196" s="12">
        <v>38</v>
      </c>
      <c r="F196" s="12">
        <v>36</v>
      </c>
      <c r="G196" s="12">
        <v>38</v>
      </c>
      <c r="H196" s="12">
        <v>36</v>
      </c>
      <c r="I196" s="12">
        <v>37</v>
      </c>
      <c r="J196" s="12">
        <v>35</v>
      </c>
      <c r="K196" s="12">
        <v>37</v>
      </c>
      <c r="L196" s="12">
        <v>35</v>
      </c>
      <c r="M196" s="74">
        <f t="shared" si="79"/>
        <v>7.1</v>
      </c>
      <c r="N196" s="83">
        <v>7.13</v>
      </c>
      <c r="O196" s="83">
        <v>7.15</v>
      </c>
      <c r="P196" s="83">
        <v>7.12</v>
      </c>
      <c r="Q196" s="83">
        <v>7.08</v>
      </c>
      <c r="R196" s="83">
        <v>7.09</v>
      </c>
      <c r="S196" s="83">
        <v>7.01</v>
      </c>
      <c r="T196" s="83"/>
      <c r="U196" s="83"/>
      <c r="V196" s="5" t="str">
        <f t="shared" si="80"/>
        <v/>
      </c>
      <c r="W196" s="41"/>
      <c r="X196" s="41"/>
      <c r="Y196" s="41"/>
      <c r="Z196" s="41"/>
      <c r="AA196" s="41"/>
      <c r="AB196" s="41"/>
      <c r="AC196" s="41"/>
      <c r="AD196" s="41"/>
      <c r="AE196" s="5" t="str">
        <f t="shared" si="81"/>
        <v/>
      </c>
      <c r="AF196" s="41"/>
      <c r="AG196" s="41"/>
      <c r="AH196" s="41"/>
      <c r="AI196" s="41"/>
      <c r="AJ196" s="41"/>
      <c r="AK196" s="41"/>
      <c r="AL196" s="41"/>
      <c r="AM196" s="41"/>
      <c r="AN196" s="41">
        <v>20.770833333333332</v>
      </c>
      <c r="AO196" s="41">
        <v>1920</v>
      </c>
      <c r="AP196" s="110"/>
      <c r="AQ196" s="111"/>
      <c r="AR196" s="126" t="str">
        <f t="shared" si="82"/>
        <v/>
      </c>
      <c r="AS196" s="126" t="str">
        <f t="shared" si="83"/>
        <v/>
      </c>
      <c r="AT196" s="127">
        <v>2260</v>
      </c>
      <c r="AU196" s="128"/>
      <c r="AV196" s="129"/>
      <c r="AW196" s="126" t="str">
        <f t="shared" si="84"/>
        <v/>
      </c>
      <c r="AX196" s="126" t="str">
        <f t="shared" si="85"/>
        <v/>
      </c>
      <c r="AY196" s="64" t="str">
        <f t="shared" si="86"/>
        <v/>
      </c>
      <c r="AZ196" s="97">
        <v>76.400000000000006</v>
      </c>
      <c r="BA196" s="68"/>
      <c r="BB196" s="68"/>
      <c r="BC196" s="68"/>
      <c r="BD196" s="68"/>
      <c r="BE196" s="15"/>
      <c r="BF196" s="5">
        <f t="shared" si="87"/>
        <v>15460</v>
      </c>
      <c r="BG196" s="41">
        <v>7300</v>
      </c>
      <c r="BH196" s="42"/>
      <c r="BI196" s="42"/>
      <c r="BJ196" s="42">
        <v>8160</v>
      </c>
      <c r="BK196" s="42"/>
      <c r="BL196" s="42"/>
      <c r="BM196" s="15"/>
    </row>
    <row r="197" spans="1:65" outlineLevel="5">
      <c r="A197" s="22">
        <f t="shared" si="73"/>
        <v>6</v>
      </c>
      <c r="B197" s="9">
        <f t="shared" si="72"/>
        <v>45452</v>
      </c>
      <c r="C197" s="51">
        <v>464553</v>
      </c>
      <c r="D197" s="64">
        <f t="shared" si="78"/>
        <v>36.299999999999997</v>
      </c>
      <c r="E197" s="12">
        <v>37</v>
      </c>
      <c r="F197" s="12">
        <v>36</v>
      </c>
      <c r="G197" s="12">
        <v>38</v>
      </c>
      <c r="H197" s="12">
        <v>36</v>
      </c>
      <c r="I197" s="12">
        <v>36</v>
      </c>
      <c r="J197" s="12">
        <v>35</v>
      </c>
      <c r="K197" s="12">
        <v>37</v>
      </c>
      <c r="L197" s="12">
        <v>35</v>
      </c>
      <c r="M197" s="74">
        <f t="shared" si="79"/>
        <v>7.1</v>
      </c>
      <c r="N197" s="83">
        <v>7.08</v>
      </c>
      <c r="O197" s="83">
        <v>7.09</v>
      </c>
      <c r="P197" s="83">
        <v>7.13</v>
      </c>
      <c r="Q197" s="83">
        <v>6.99</v>
      </c>
      <c r="R197" s="83">
        <v>7.02</v>
      </c>
      <c r="S197" s="83">
        <v>7.03</v>
      </c>
      <c r="T197" s="83"/>
      <c r="U197" s="83"/>
      <c r="V197" s="5" t="str">
        <f t="shared" si="80"/>
        <v/>
      </c>
      <c r="W197" s="41"/>
      <c r="X197" s="41"/>
      <c r="Y197" s="41"/>
      <c r="Z197" s="41"/>
      <c r="AA197" s="41"/>
      <c r="AB197" s="41"/>
      <c r="AC197" s="41"/>
      <c r="AD197" s="41"/>
      <c r="AE197" s="5" t="str">
        <f t="shared" si="81"/>
        <v/>
      </c>
      <c r="AF197" s="41"/>
      <c r="AG197" s="41"/>
      <c r="AH197" s="41"/>
      <c r="AI197" s="41"/>
      <c r="AJ197" s="41"/>
      <c r="AK197" s="41"/>
      <c r="AL197" s="41"/>
      <c r="AM197" s="41"/>
      <c r="AN197" s="41">
        <v>21.673913043478262</v>
      </c>
      <c r="AO197" s="41">
        <v>1840</v>
      </c>
      <c r="AP197" s="110"/>
      <c r="AQ197" s="111"/>
      <c r="AR197" s="126" t="str">
        <f t="shared" si="82"/>
        <v/>
      </c>
      <c r="AS197" s="126" t="str">
        <f t="shared" si="83"/>
        <v/>
      </c>
      <c r="AT197" s="127">
        <v>2240</v>
      </c>
      <c r="AU197" s="128"/>
      <c r="AV197" s="129"/>
      <c r="AW197" s="126" t="str">
        <f t="shared" si="84"/>
        <v/>
      </c>
      <c r="AX197" s="126" t="str">
        <f t="shared" si="85"/>
        <v/>
      </c>
      <c r="AY197" s="64" t="str">
        <f t="shared" si="86"/>
        <v/>
      </c>
      <c r="AZ197" s="97">
        <v>75.2</v>
      </c>
      <c r="BA197" s="68"/>
      <c r="BB197" s="68"/>
      <c r="BC197" s="68"/>
      <c r="BD197" s="68"/>
      <c r="BE197" s="15"/>
      <c r="BF197" s="5">
        <f t="shared" si="87"/>
        <v>14589</v>
      </c>
      <c r="BG197" s="41">
        <v>7310</v>
      </c>
      <c r="BH197" s="42"/>
      <c r="BI197" s="42"/>
      <c r="BJ197" s="42">
        <v>7279</v>
      </c>
      <c r="BK197" s="42"/>
      <c r="BL197" s="42"/>
      <c r="BM197" s="15"/>
    </row>
    <row r="198" spans="1:65" outlineLevel="5">
      <c r="A198" s="22">
        <f t="shared" si="73"/>
        <v>6</v>
      </c>
      <c r="B198" s="9">
        <f t="shared" si="72"/>
        <v>45453</v>
      </c>
      <c r="C198" s="51">
        <v>380242</v>
      </c>
      <c r="D198" s="64">
        <f t="shared" si="78"/>
        <v>36.299999999999997</v>
      </c>
      <c r="E198" s="12">
        <v>37</v>
      </c>
      <c r="F198" s="12">
        <v>36</v>
      </c>
      <c r="G198" s="12">
        <v>38</v>
      </c>
      <c r="H198" s="12">
        <v>36</v>
      </c>
      <c r="I198" s="12">
        <v>36</v>
      </c>
      <c r="J198" s="12">
        <v>35</v>
      </c>
      <c r="K198" s="12">
        <v>37</v>
      </c>
      <c r="L198" s="12">
        <v>35</v>
      </c>
      <c r="M198" s="74">
        <f t="shared" si="79"/>
        <v>7.1</v>
      </c>
      <c r="N198" s="83">
        <v>7.1</v>
      </c>
      <c r="O198" s="83">
        <v>7.11</v>
      </c>
      <c r="P198" s="83">
        <v>7.13</v>
      </c>
      <c r="Q198" s="83">
        <v>7.09</v>
      </c>
      <c r="R198" s="83">
        <v>7.1</v>
      </c>
      <c r="S198" s="83">
        <v>7.11</v>
      </c>
      <c r="T198" s="83"/>
      <c r="U198" s="83"/>
      <c r="V198" s="5" t="str">
        <f t="shared" si="80"/>
        <v/>
      </c>
      <c r="W198" s="41"/>
      <c r="X198" s="41"/>
      <c r="Y198" s="41"/>
      <c r="Z198" s="41"/>
      <c r="AA198" s="41"/>
      <c r="AB198" s="41"/>
      <c r="AC198" s="41"/>
      <c r="AD198" s="41"/>
      <c r="AE198" s="5" t="str">
        <f t="shared" si="81"/>
        <v/>
      </c>
      <c r="AF198" s="41"/>
      <c r="AG198" s="41"/>
      <c r="AH198" s="41"/>
      <c r="AI198" s="41"/>
      <c r="AJ198" s="41"/>
      <c r="AK198" s="41"/>
      <c r="AL198" s="41"/>
      <c r="AM198" s="41"/>
      <c r="AN198" s="41">
        <v>21.440860215053764</v>
      </c>
      <c r="AO198" s="41">
        <v>1860</v>
      </c>
      <c r="AP198" s="110"/>
      <c r="AQ198" s="111"/>
      <c r="AR198" s="126" t="str">
        <f t="shared" si="82"/>
        <v/>
      </c>
      <c r="AS198" s="126" t="str">
        <f t="shared" si="83"/>
        <v/>
      </c>
      <c r="AT198" s="127">
        <v>2210</v>
      </c>
      <c r="AU198" s="128"/>
      <c r="AV198" s="129"/>
      <c r="AW198" s="126" t="str">
        <f t="shared" si="84"/>
        <v/>
      </c>
      <c r="AX198" s="126" t="str">
        <f t="shared" si="85"/>
        <v/>
      </c>
      <c r="AY198" s="64" t="str">
        <f t="shared" si="86"/>
        <v/>
      </c>
      <c r="AZ198" s="97">
        <v>75.400000000000006</v>
      </c>
      <c r="BA198" s="68"/>
      <c r="BB198" s="68"/>
      <c r="BC198" s="68"/>
      <c r="BD198" s="68"/>
      <c r="BE198" s="15"/>
      <c r="BF198" s="5">
        <f t="shared" si="87"/>
        <v>16178</v>
      </c>
      <c r="BG198" s="41">
        <v>7330</v>
      </c>
      <c r="BH198" s="42"/>
      <c r="BI198" s="42"/>
      <c r="BJ198" s="42">
        <v>8848</v>
      </c>
      <c r="BK198" s="42"/>
      <c r="BL198" s="42"/>
      <c r="BM198" s="15"/>
    </row>
    <row r="199" spans="1:65" outlineLevel="5">
      <c r="A199" s="22">
        <f t="shared" si="73"/>
        <v>6</v>
      </c>
      <c r="B199" s="9">
        <f t="shared" si="72"/>
        <v>45454</v>
      </c>
      <c r="C199" s="51">
        <v>382822</v>
      </c>
      <c r="D199" s="64">
        <f t="shared" si="78"/>
        <v>36.5</v>
      </c>
      <c r="E199" s="12">
        <v>38</v>
      </c>
      <c r="F199" s="12">
        <v>36</v>
      </c>
      <c r="G199" s="12">
        <v>38</v>
      </c>
      <c r="H199" s="12">
        <v>36</v>
      </c>
      <c r="I199" s="12">
        <v>37</v>
      </c>
      <c r="J199" s="12">
        <v>35</v>
      </c>
      <c r="K199" s="12">
        <v>37</v>
      </c>
      <c r="L199" s="12">
        <v>35</v>
      </c>
      <c r="M199" s="74">
        <f t="shared" si="79"/>
        <v>7.1</v>
      </c>
      <c r="N199" s="83">
        <v>7.13</v>
      </c>
      <c r="O199" s="83">
        <v>7.15</v>
      </c>
      <c r="P199" s="83">
        <v>7.09</v>
      </c>
      <c r="Q199" s="83">
        <v>7.12</v>
      </c>
      <c r="R199" s="83">
        <v>7.09</v>
      </c>
      <c r="S199" s="83">
        <v>7.04</v>
      </c>
      <c r="T199" s="83"/>
      <c r="U199" s="83"/>
      <c r="V199" s="5" t="str">
        <f t="shared" si="80"/>
        <v/>
      </c>
      <c r="W199" s="41"/>
      <c r="X199" s="41"/>
      <c r="Y199" s="41"/>
      <c r="Z199" s="41"/>
      <c r="AA199" s="41"/>
      <c r="AB199" s="41"/>
      <c r="AC199" s="41"/>
      <c r="AD199" s="41"/>
      <c r="AE199" s="5" t="str">
        <f t="shared" si="81"/>
        <v/>
      </c>
      <c r="AF199" s="41"/>
      <c r="AG199" s="41"/>
      <c r="AH199" s="41"/>
      <c r="AI199" s="41"/>
      <c r="AJ199" s="41"/>
      <c r="AK199" s="41"/>
      <c r="AL199" s="41"/>
      <c r="AM199" s="41"/>
      <c r="AN199" s="41">
        <v>21.440860215053764</v>
      </c>
      <c r="AO199" s="41">
        <v>1860</v>
      </c>
      <c r="AP199" s="110"/>
      <c r="AQ199" s="111"/>
      <c r="AR199" s="126" t="str">
        <f t="shared" si="82"/>
        <v/>
      </c>
      <c r="AS199" s="126" t="str">
        <f t="shared" si="83"/>
        <v/>
      </c>
      <c r="AT199" s="127">
        <v>2220</v>
      </c>
      <c r="AU199" s="128"/>
      <c r="AV199" s="129"/>
      <c r="AW199" s="126" t="str">
        <f t="shared" si="84"/>
        <v/>
      </c>
      <c r="AX199" s="126" t="str">
        <f t="shared" si="85"/>
        <v/>
      </c>
      <c r="AY199" s="64" t="str">
        <f t="shared" si="86"/>
        <v/>
      </c>
      <c r="AZ199" s="97">
        <v>76.2</v>
      </c>
      <c r="BA199" s="68"/>
      <c r="BB199" s="68"/>
      <c r="BC199" s="68"/>
      <c r="BD199" s="68"/>
      <c r="BE199" s="15"/>
      <c r="BF199" s="5">
        <f t="shared" si="87"/>
        <v>16148</v>
      </c>
      <c r="BG199" s="41">
        <v>7340</v>
      </c>
      <c r="BH199" s="42"/>
      <c r="BI199" s="42"/>
      <c r="BJ199" s="42">
        <v>8808</v>
      </c>
      <c r="BK199" s="42"/>
      <c r="BL199" s="42"/>
      <c r="BM199" s="15"/>
    </row>
    <row r="200" spans="1:65" outlineLevel="5">
      <c r="A200" s="22">
        <f t="shared" si="73"/>
        <v>6</v>
      </c>
      <c r="B200" s="9">
        <f t="shared" si="72"/>
        <v>45455</v>
      </c>
      <c r="C200" s="51">
        <v>372190</v>
      </c>
      <c r="D200" s="64">
        <f t="shared" si="78"/>
        <v>36.799999999999997</v>
      </c>
      <c r="E200" s="12">
        <v>38</v>
      </c>
      <c r="F200" s="12">
        <v>37</v>
      </c>
      <c r="G200" s="12">
        <v>38</v>
      </c>
      <c r="H200" s="12">
        <v>36</v>
      </c>
      <c r="I200" s="12">
        <v>37</v>
      </c>
      <c r="J200" s="12">
        <v>36</v>
      </c>
      <c r="K200" s="12">
        <v>37</v>
      </c>
      <c r="L200" s="12">
        <v>35</v>
      </c>
      <c r="M200" s="74">
        <f t="shared" si="79"/>
        <v>7.1</v>
      </c>
      <c r="N200" s="83">
        <v>7.11</v>
      </c>
      <c r="O200" s="83">
        <v>7.13</v>
      </c>
      <c r="P200" s="83">
        <v>7.15</v>
      </c>
      <c r="Q200" s="83">
        <v>7.05</v>
      </c>
      <c r="R200" s="83">
        <v>7.01</v>
      </c>
      <c r="S200" s="83">
        <v>6.99</v>
      </c>
      <c r="T200" s="83"/>
      <c r="U200" s="83"/>
      <c r="V200" s="5">
        <f t="shared" si="80"/>
        <v>173.7</v>
      </c>
      <c r="W200" s="41">
        <v>196.9</v>
      </c>
      <c r="X200" s="41">
        <v>272.10000000000002</v>
      </c>
      <c r="Y200" s="41">
        <v>290.89999999999998</v>
      </c>
      <c r="Z200" s="41">
        <v>104.1</v>
      </c>
      <c r="AA200" s="41">
        <v>99.2</v>
      </c>
      <c r="AB200" s="41">
        <v>78.8</v>
      </c>
      <c r="AC200" s="41"/>
      <c r="AD200" s="41"/>
      <c r="AE200" s="5">
        <f t="shared" si="81"/>
        <v>4400</v>
      </c>
      <c r="AF200" s="41">
        <v>3640</v>
      </c>
      <c r="AG200" s="41">
        <v>4500</v>
      </c>
      <c r="AH200" s="41">
        <v>4600</v>
      </c>
      <c r="AI200" s="41">
        <v>4200</v>
      </c>
      <c r="AJ200" s="41">
        <v>4680</v>
      </c>
      <c r="AK200" s="41">
        <v>4780</v>
      </c>
      <c r="AL200" s="41"/>
      <c r="AM200" s="41"/>
      <c r="AN200" s="41">
        <v>22.40449438202247</v>
      </c>
      <c r="AO200" s="41">
        <v>1780</v>
      </c>
      <c r="AP200" s="110">
        <v>4.5720224719101115</v>
      </c>
      <c r="AQ200" s="111">
        <v>3.5045505617977528</v>
      </c>
      <c r="AR200" s="126">
        <f t="shared" si="82"/>
        <v>76.652085227691643</v>
      </c>
      <c r="AS200" s="126">
        <f t="shared" si="83"/>
        <v>23.347914772308357</v>
      </c>
      <c r="AT200" s="127">
        <v>2130</v>
      </c>
      <c r="AU200" s="128">
        <v>2.72</v>
      </c>
      <c r="AV200" s="129">
        <v>1.33</v>
      </c>
      <c r="AW200" s="126">
        <f t="shared" si="84"/>
        <v>48.897058823529413</v>
      </c>
      <c r="AX200" s="126">
        <f t="shared" si="85"/>
        <v>51.102941176470587</v>
      </c>
      <c r="AY200" s="64">
        <f t="shared" si="86"/>
        <v>70.855207595838039</v>
      </c>
      <c r="AZ200" s="97">
        <v>73.2</v>
      </c>
      <c r="BA200" s="68"/>
      <c r="BB200" s="68"/>
      <c r="BC200" s="68"/>
      <c r="BD200" s="68"/>
      <c r="BE200" s="15"/>
      <c r="BF200" s="5">
        <f t="shared" si="87"/>
        <v>16078</v>
      </c>
      <c r="BG200" s="41">
        <v>8220</v>
      </c>
      <c r="BH200" s="42"/>
      <c r="BI200" s="42"/>
      <c r="BJ200" s="42">
        <v>7858</v>
      </c>
      <c r="BK200" s="42"/>
      <c r="BL200" s="42"/>
      <c r="BM200" s="15"/>
    </row>
    <row r="201" spans="1:65" outlineLevel="5">
      <c r="A201" s="22">
        <f t="shared" si="73"/>
        <v>6</v>
      </c>
      <c r="B201" s="9">
        <f t="shared" si="72"/>
        <v>45456</v>
      </c>
      <c r="C201" s="51">
        <v>367645</v>
      </c>
      <c r="D201" s="64">
        <f t="shared" si="78"/>
        <v>37.5</v>
      </c>
      <c r="E201" s="12">
        <v>38</v>
      </c>
      <c r="F201" s="12">
        <v>38</v>
      </c>
      <c r="G201" s="12">
        <v>39</v>
      </c>
      <c r="H201" s="12">
        <v>37</v>
      </c>
      <c r="I201" s="12">
        <v>37</v>
      </c>
      <c r="J201" s="12">
        <v>37</v>
      </c>
      <c r="K201" s="12">
        <v>38</v>
      </c>
      <c r="L201" s="12">
        <v>36</v>
      </c>
      <c r="M201" s="74">
        <f t="shared" si="79"/>
        <v>7.1</v>
      </c>
      <c r="N201" s="83">
        <v>7.12</v>
      </c>
      <c r="O201" s="83">
        <v>7.13</v>
      </c>
      <c r="P201" s="83">
        <v>7.11</v>
      </c>
      <c r="Q201" s="83">
        <v>6.99</v>
      </c>
      <c r="R201" s="83">
        <v>7.02</v>
      </c>
      <c r="S201" s="83">
        <v>7.05</v>
      </c>
      <c r="T201" s="83"/>
      <c r="U201" s="83"/>
      <c r="V201" s="5" t="str">
        <f t="shared" si="80"/>
        <v/>
      </c>
      <c r="W201" s="41"/>
      <c r="X201" s="41"/>
      <c r="Y201" s="41"/>
      <c r="Z201" s="41"/>
      <c r="AA201" s="41"/>
      <c r="AB201" s="41"/>
      <c r="AC201" s="41"/>
      <c r="AD201" s="41"/>
      <c r="AE201" s="5" t="str">
        <f t="shared" si="81"/>
        <v/>
      </c>
      <c r="AF201" s="41"/>
      <c r="AG201" s="41"/>
      <c r="AH201" s="41"/>
      <c r="AI201" s="41"/>
      <c r="AJ201" s="41"/>
      <c r="AK201" s="41"/>
      <c r="AL201" s="41"/>
      <c r="AM201" s="41"/>
      <c r="AN201" s="41">
        <v>21.556756756756755</v>
      </c>
      <c r="AO201" s="41">
        <v>1850</v>
      </c>
      <c r="AP201" s="110"/>
      <c r="AQ201" s="111"/>
      <c r="AR201" s="126" t="str">
        <f t="shared" si="82"/>
        <v/>
      </c>
      <c r="AS201" s="126" t="str">
        <f t="shared" si="83"/>
        <v/>
      </c>
      <c r="AT201" s="127">
        <v>2190</v>
      </c>
      <c r="AU201" s="128"/>
      <c r="AV201" s="129"/>
      <c r="AW201" s="126" t="str">
        <f t="shared" si="84"/>
        <v/>
      </c>
      <c r="AX201" s="126" t="str">
        <f t="shared" si="85"/>
        <v/>
      </c>
      <c r="AY201" s="64" t="str">
        <f t="shared" si="86"/>
        <v/>
      </c>
      <c r="AZ201" s="97">
        <v>75.3</v>
      </c>
      <c r="BA201" s="68"/>
      <c r="BB201" s="68"/>
      <c r="BC201" s="68"/>
      <c r="BD201" s="68"/>
      <c r="BE201" s="15"/>
      <c r="BF201" s="5">
        <f t="shared" si="87"/>
        <v>16902</v>
      </c>
      <c r="BG201" s="41">
        <v>8830</v>
      </c>
      <c r="BH201" s="42"/>
      <c r="BI201" s="42"/>
      <c r="BJ201" s="42">
        <v>8072</v>
      </c>
      <c r="BK201" s="42"/>
      <c r="BL201" s="42"/>
      <c r="BM201" s="15"/>
    </row>
    <row r="202" spans="1:65" outlineLevel="5">
      <c r="A202" s="22">
        <f t="shared" si="73"/>
        <v>6</v>
      </c>
      <c r="B202" s="9">
        <f t="shared" si="72"/>
        <v>45457</v>
      </c>
      <c r="C202" s="51">
        <v>365317</v>
      </c>
      <c r="D202" s="64">
        <f t="shared" si="78"/>
        <v>38</v>
      </c>
      <c r="E202" s="12">
        <v>38</v>
      </c>
      <c r="F202" s="12">
        <v>39</v>
      </c>
      <c r="G202" s="12">
        <v>40</v>
      </c>
      <c r="H202" s="12">
        <v>37</v>
      </c>
      <c r="I202" s="12">
        <v>37</v>
      </c>
      <c r="J202" s="12">
        <v>38</v>
      </c>
      <c r="K202" s="12">
        <v>39</v>
      </c>
      <c r="L202" s="12">
        <v>36</v>
      </c>
      <c r="M202" s="74">
        <f t="shared" si="79"/>
        <v>7.1</v>
      </c>
      <c r="N202" s="83">
        <v>7.12</v>
      </c>
      <c r="O202" s="83">
        <v>7.08</v>
      </c>
      <c r="P202" s="83">
        <v>7.15</v>
      </c>
      <c r="Q202" s="83">
        <v>7.04</v>
      </c>
      <c r="R202" s="83">
        <v>7.03</v>
      </c>
      <c r="S202" s="83">
        <v>7.05</v>
      </c>
      <c r="T202" s="83"/>
      <c r="U202" s="83"/>
      <c r="V202" s="5" t="str">
        <f t="shared" si="80"/>
        <v/>
      </c>
      <c r="W202" s="41"/>
      <c r="X202" s="41"/>
      <c r="Y202" s="41"/>
      <c r="Z202" s="41"/>
      <c r="AA202" s="41"/>
      <c r="AB202" s="41"/>
      <c r="AC202" s="41"/>
      <c r="AD202" s="41"/>
      <c r="AE202" s="5" t="str">
        <f t="shared" si="81"/>
        <v/>
      </c>
      <c r="AF202" s="41"/>
      <c r="AG202" s="41"/>
      <c r="AH202" s="41"/>
      <c r="AI202" s="41"/>
      <c r="AJ202" s="41"/>
      <c r="AK202" s="41"/>
      <c r="AL202" s="41"/>
      <c r="AM202" s="41"/>
      <c r="AN202" s="41">
        <v>21.673913043478262</v>
      </c>
      <c r="AO202" s="41">
        <v>1840</v>
      </c>
      <c r="AP202" s="110"/>
      <c r="AQ202" s="111"/>
      <c r="AR202" s="126" t="str">
        <f t="shared" si="82"/>
        <v/>
      </c>
      <c r="AS202" s="126" t="str">
        <f t="shared" si="83"/>
        <v/>
      </c>
      <c r="AT202" s="127">
        <v>2210</v>
      </c>
      <c r="AU202" s="128"/>
      <c r="AV202" s="129"/>
      <c r="AW202" s="126" t="str">
        <f t="shared" si="84"/>
        <v/>
      </c>
      <c r="AX202" s="126" t="str">
        <f t="shared" si="85"/>
        <v/>
      </c>
      <c r="AY202" s="64" t="str">
        <f t="shared" si="86"/>
        <v/>
      </c>
      <c r="AZ202" s="97">
        <v>74.8</v>
      </c>
      <c r="BA202" s="68"/>
      <c r="BB202" s="68"/>
      <c r="BC202" s="68"/>
      <c r="BD202" s="68"/>
      <c r="BE202" s="15"/>
      <c r="BF202" s="5">
        <f t="shared" si="87"/>
        <v>17687</v>
      </c>
      <c r="BG202" s="41">
        <v>8840</v>
      </c>
      <c r="BH202" s="42"/>
      <c r="BI202" s="42"/>
      <c r="BJ202" s="42">
        <v>8847</v>
      </c>
      <c r="BK202" s="42"/>
      <c r="BL202" s="42"/>
      <c r="BM202" s="15"/>
    </row>
    <row r="203" spans="1:65" outlineLevel="5">
      <c r="A203" s="22">
        <f t="shared" si="73"/>
        <v>6</v>
      </c>
      <c r="B203" s="9">
        <f t="shared" si="72"/>
        <v>45458</v>
      </c>
      <c r="C203" s="51">
        <v>356259</v>
      </c>
      <c r="D203" s="64">
        <f t="shared" si="78"/>
        <v>38</v>
      </c>
      <c r="E203" s="12">
        <v>38</v>
      </c>
      <c r="F203" s="12">
        <v>39</v>
      </c>
      <c r="G203" s="12">
        <v>40</v>
      </c>
      <c r="H203" s="12">
        <v>37</v>
      </c>
      <c r="I203" s="12">
        <v>37</v>
      </c>
      <c r="J203" s="12">
        <v>38</v>
      </c>
      <c r="K203" s="12">
        <v>39</v>
      </c>
      <c r="L203" s="12">
        <v>36</v>
      </c>
      <c r="M203" s="74">
        <f t="shared" si="79"/>
        <v>7.1</v>
      </c>
      <c r="N203" s="83">
        <v>7.15</v>
      </c>
      <c r="O203" s="83">
        <v>7.14</v>
      </c>
      <c r="P203" s="83">
        <v>7.16</v>
      </c>
      <c r="Q203" s="83">
        <v>7.1</v>
      </c>
      <c r="R203" s="83">
        <v>7.11</v>
      </c>
      <c r="S203" s="83">
        <v>7.13</v>
      </c>
      <c r="T203" s="83"/>
      <c r="U203" s="83"/>
      <c r="V203" s="5" t="str">
        <f t="shared" si="80"/>
        <v/>
      </c>
      <c r="W203" s="41"/>
      <c r="X203" s="41"/>
      <c r="Y203" s="41"/>
      <c r="Z203" s="41"/>
      <c r="AA203" s="41"/>
      <c r="AB203" s="41"/>
      <c r="AC203" s="41"/>
      <c r="AD203" s="41"/>
      <c r="AE203" s="5" t="str">
        <f t="shared" si="81"/>
        <v/>
      </c>
      <c r="AF203" s="41"/>
      <c r="AG203" s="41"/>
      <c r="AH203" s="41"/>
      <c r="AI203" s="41"/>
      <c r="AJ203" s="41"/>
      <c r="AK203" s="41"/>
      <c r="AL203" s="41"/>
      <c r="AM203" s="41"/>
      <c r="AN203" s="41">
        <v>21.556756756756755</v>
      </c>
      <c r="AO203" s="41">
        <v>1850</v>
      </c>
      <c r="AP203" s="110"/>
      <c r="AQ203" s="111"/>
      <c r="AR203" s="126" t="str">
        <f t="shared" si="82"/>
        <v/>
      </c>
      <c r="AS203" s="126" t="str">
        <f t="shared" si="83"/>
        <v/>
      </c>
      <c r="AT203" s="127">
        <v>2230</v>
      </c>
      <c r="AU203" s="128"/>
      <c r="AV203" s="129"/>
      <c r="AW203" s="126" t="str">
        <f t="shared" si="84"/>
        <v/>
      </c>
      <c r="AX203" s="126" t="str">
        <f t="shared" si="85"/>
        <v/>
      </c>
      <c r="AY203" s="64" t="str">
        <f t="shared" si="86"/>
        <v/>
      </c>
      <c r="AZ203" s="97">
        <v>78.59</v>
      </c>
      <c r="BA203" s="68"/>
      <c r="BB203" s="68"/>
      <c r="BC203" s="68"/>
      <c r="BD203" s="68"/>
      <c r="BE203" s="15"/>
      <c r="BF203" s="5">
        <f t="shared" si="87"/>
        <v>16166</v>
      </c>
      <c r="BG203" s="41">
        <v>8690</v>
      </c>
      <c r="BH203" s="42"/>
      <c r="BI203" s="42"/>
      <c r="BJ203" s="42">
        <v>7476</v>
      </c>
      <c r="BK203" s="42"/>
      <c r="BL203" s="42"/>
      <c r="BM203" s="15"/>
    </row>
    <row r="204" spans="1:65" outlineLevel="5">
      <c r="A204" s="22">
        <f t="shared" si="73"/>
        <v>6</v>
      </c>
      <c r="B204" s="9">
        <f t="shared" si="72"/>
        <v>45459</v>
      </c>
      <c r="C204" s="51">
        <v>408240</v>
      </c>
      <c r="D204" s="64">
        <f t="shared" si="78"/>
        <v>38</v>
      </c>
      <c r="E204" s="12">
        <v>38</v>
      </c>
      <c r="F204" s="12">
        <v>39</v>
      </c>
      <c r="G204" s="12">
        <v>40</v>
      </c>
      <c r="H204" s="12">
        <v>37</v>
      </c>
      <c r="I204" s="12">
        <v>37</v>
      </c>
      <c r="J204" s="12">
        <v>38</v>
      </c>
      <c r="K204" s="12">
        <v>39</v>
      </c>
      <c r="L204" s="12">
        <v>36</v>
      </c>
      <c r="M204" s="74">
        <f t="shared" si="79"/>
        <v>7.1</v>
      </c>
      <c r="N204" s="83">
        <v>7.13</v>
      </c>
      <c r="O204" s="83">
        <v>7.15</v>
      </c>
      <c r="P204" s="83">
        <v>7.09</v>
      </c>
      <c r="Q204" s="83">
        <v>7.12</v>
      </c>
      <c r="R204" s="83">
        <v>7.09</v>
      </c>
      <c r="S204" s="83">
        <v>7.04</v>
      </c>
      <c r="T204" s="83"/>
      <c r="U204" s="83"/>
      <c r="V204" s="5" t="str">
        <f t="shared" si="80"/>
        <v/>
      </c>
      <c r="W204" s="41"/>
      <c r="X204" s="41"/>
      <c r="Y204" s="41"/>
      <c r="Z204" s="41"/>
      <c r="AA204" s="41"/>
      <c r="AB204" s="41"/>
      <c r="AC204" s="41"/>
      <c r="AD204" s="41"/>
      <c r="AE204" s="5" t="str">
        <f t="shared" si="81"/>
        <v/>
      </c>
      <c r="AF204" s="41"/>
      <c r="AG204" s="41"/>
      <c r="AH204" s="41"/>
      <c r="AI204" s="41"/>
      <c r="AJ204" s="41"/>
      <c r="AK204" s="41"/>
      <c r="AL204" s="41"/>
      <c r="AM204" s="41"/>
      <c r="AN204" s="41">
        <v>21.556756756756755</v>
      </c>
      <c r="AO204" s="41">
        <v>1850</v>
      </c>
      <c r="AP204" s="110"/>
      <c r="AQ204" s="111"/>
      <c r="AR204" s="126" t="str">
        <f t="shared" si="82"/>
        <v/>
      </c>
      <c r="AS204" s="126" t="str">
        <f t="shared" si="83"/>
        <v/>
      </c>
      <c r="AT204" s="127">
        <v>2180</v>
      </c>
      <c r="AU204" s="128"/>
      <c r="AV204" s="129"/>
      <c r="AW204" s="126" t="str">
        <f t="shared" si="84"/>
        <v/>
      </c>
      <c r="AX204" s="126" t="str">
        <f t="shared" si="85"/>
        <v/>
      </c>
      <c r="AY204" s="64" t="str">
        <f t="shared" si="86"/>
        <v/>
      </c>
      <c r="AZ204" s="97">
        <v>78.709999999999994</v>
      </c>
      <c r="BA204" s="68"/>
      <c r="BB204" s="68"/>
      <c r="BC204" s="68"/>
      <c r="BD204" s="68"/>
      <c r="BE204" s="15"/>
      <c r="BF204" s="5">
        <f t="shared" si="87"/>
        <v>15229</v>
      </c>
      <c r="BG204" s="41">
        <v>7370</v>
      </c>
      <c r="BH204" s="42"/>
      <c r="BI204" s="42"/>
      <c r="BJ204" s="42">
        <v>7859</v>
      </c>
      <c r="BK204" s="42"/>
      <c r="BL204" s="42"/>
      <c r="BM204" s="15"/>
    </row>
    <row r="205" spans="1:65" outlineLevel="5">
      <c r="A205" s="22">
        <f t="shared" si="73"/>
        <v>6</v>
      </c>
      <c r="B205" s="9">
        <f t="shared" si="72"/>
        <v>45460</v>
      </c>
      <c r="C205" s="51">
        <v>374909</v>
      </c>
      <c r="D205" s="64">
        <f t="shared" si="78"/>
        <v>38</v>
      </c>
      <c r="E205" s="12">
        <v>38</v>
      </c>
      <c r="F205" s="12">
        <v>39</v>
      </c>
      <c r="G205" s="12">
        <v>40</v>
      </c>
      <c r="H205" s="12">
        <v>37</v>
      </c>
      <c r="I205" s="12">
        <v>37</v>
      </c>
      <c r="J205" s="12">
        <v>38</v>
      </c>
      <c r="K205" s="12">
        <v>39</v>
      </c>
      <c r="L205" s="12">
        <v>36</v>
      </c>
      <c r="M205" s="74">
        <f t="shared" si="79"/>
        <v>7.1</v>
      </c>
      <c r="N205" s="83">
        <v>7.11</v>
      </c>
      <c r="O205" s="83">
        <v>7.13</v>
      </c>
      <c r="P205" s="83">
        <v>7.1</v>
      </c>
      <c r="Q205" s="83">
        <v>7.08</v>
      </c>
      <c r="R205" s="83">
        <v>7.09</v>
      </c>
      <c r="S205" s="83">
        <v>7.11</v>
      </c>
      <c r="T205" s="83"/>
      <c r="U205" s="83"/>
      <c r="V205" s="5" t="str">
        <f t="shared" si="80"/>
        <v/>
      </c>
      <c r="W205" s="41"/>
      <c r="X205" s="41"/>
      <c r="Y205" s="41"/>
      <c r="Z205" s="41"/>
      <c r="AA205" s="41"/>
      <c r="AB205" s="41"/>
      <c r="AC205" s="41"/>
      <c r="AD205" s="41"/>
      <c r="AE205" s="5" t="str">
        <f t="shared" si="81"/>
        <v/>
      </c>
      <c r="AF205" s="41"/>
      <c r="AG205" s="41"/>
      <c r="AH205" s="41"/>
      <c r="AI205" s="41"/>
      <c r="AJ205" s="41"/>
      <c r="AK205" s="41"/>
      <c r="AL205" s="41"/>
      <c r="AM205" s="41"/>
      <c r="AN205" s="41">
        <v>21.556756756756755</v>
      </c>
      <c r="AO205" s="41">
        <v>1850</v>
      </c>
      <c r="AP205" s="110"/>
      <c r="AQ205" s="111"/>
      <c r="AR205" s="126" t="str">
        <f t="shared" si="82"/>
        <v/>
      </c>
      <c r="AS205" s="126" t="str">
        <f t="shared" si="83"/>
        <v/>
      </c>
      <c r="AT205" s="127">
        <v>1850</v>
      </c>
      <c r="AU205" s="128"/>
      <c r="AV205" s="129"/>
      <c r="AW205" s="126" t="str">
        <f t="shared" si="84"/>
        <v/>
      </c>
      <c r="AX205" s="126" t="str">
        <f t="shared" si="85"/>
        <v/>
      </c>
      <c r="AY205" s="64" t="str">
        <f t="shared" si="86"/>
        <v/>
      </c>
      <c r="AZ205" s="97">
        <v>77.5</v>
      </c>
      <c r="BA205" s="68"/>
      <c r="BB205" s="68"/>
      <c r="BC205" s="68"/>
      <c r="BD205" s="68"/>
      <c r="BE205" s="15"/>
      <c r="BF205" s="5">
        <f t="shared" si="87"/>
        <v>15110</v>
      </c>
      <c r="BG205" s="41">
        <v>7350</v>
      </c>
      <c r="BH205" s="42"/>
      <c r="BI205" s="42"/>
      <c r="BJ205" s="42">
        <v>7760</v>
      </c>
      <c r="BK205" s="42"/>
      <c r="BL205" s="42"/>
      <c r="BM205" s="15"/>
    </row>
    <row r="206" spans="1:65" outlineLevel="5">
      <c r="A206" s="22">
        <f t="shared" si="73"/>
        <v>6</v>
      </c>
      <c r="B206" s="9">
        <f t="shared" si="72"/>
        <v>45461</v>
      </c>
      <c r="C206" s="51">
        <v>362981</v>
      </c>
      <c r="D206" s="64">
        <f t="shared" si="78"/>
        <v>37.799999999999997</v>
      </c>
      <c r="E206" s="12">
        <v>38</v>
      </c>
      <c r="F206" s="12">
        <v>39</v>
      </c>
      <c r="G206" s="12">
        <v>39</v>
      </c>
      <c r="H206" s="12">
        <v>37</v>
      </c>
      <c r="I206" s="12">
        <v>37</v>
      </c>
      <c r="J206" s="12">
        <v>38</v>
      </c>
      <c r="K206" s="12">
        <v>38</v>
      </c>
      <c r="L206" s="12">
        <v>36</v>
      </c>
      <c r="M206" s="74">
        <f t="shared" si="79"/>
        <v>7.1</v>
      </c>
      <c r="N206" s="83">
        <v>7.19</v>
      </c>
      <c r="O206" s="83">
        <v>7.14</v>
      </c>
      <c r="P206" s="83">
        <v>7.13</v>
      </c>
      <c r="Q206" s="83">
        <v>7.05</v>
      </c>
      <c r="R206" s="83">
        <v>7.07</v>
      </c>
      <c r="S206" s="83">
        <v>6.98</v>
      </c>
      <c r="T206" s="83"/>
      <c r="U206" s="83"/>
      <c r="V206" s="5" t="str">
        <f t="shared" si="80"/>
        <v/>
      </c>
      <c r="W206" s="41"/>
      <c r="X206" s="41"/>
      <c r="Y206" s="41"/>
      <c r="Z206" s="41"/>
      <c r="AA206" s="41"/>
      <c r="AB206" s="41"/>
      <c r="AC206" s="41"/>
      <c r="AD206" s="41"/>
      <c r="AE206" s="5" t="str">
        <f t="shared" si="81"/>
        <v/>
      </c>
      <c r="AF206" s="41"/>
      <c r="AG206" s="41"/>
      <c r="AH206" s="41"/>
      <c r="AI206" s="41"/>
      <c r="AJ206" s="41"/>
      <c r="AK206" s="41"/>
      <c r="AL206" s="41"/>
      <c r="AM206" s="41"/>
      <c r="AN206" s="41">
        <v>24.169696969696968</v>
      </c>
      <c r="AO206" s="41">
        <v>1650</v>
      </c>
      <c r="AP206" s="110"/>
      <c r="AQ206" s="111"/>
      <c r="AR206" s="126" t="str">
        <f t="shared" si="82"/>
        <v/>
      </c>
      <c r="AS206" s="126" t="str">
        <f t="shared" si="83"/>
        <v/>
      </c>
      <c r="AT206" s="127">
        <v>1890</v>
      </c>
      <c r="AU206" s="128"/>
      <c r="AV206" s="129"/>
      <c r="AW206" s="126" t="str">
        <f t="shared" si="84"/>
        <v/>
      </c>
      <c r="AX206" s="126" t="str">
        <f t="shared" si="85"/>
        <v/>
      </c>
      <c r="AY206" s="64" t="str">
        <f t="shared" si="86"/>
        <v/>
      </c>
      <c r="AZ206" s="97">
        <v>77.400000000000006</v>
      </c>
      <c r="BA206" s="68"/>
      <c r="BB206" s="68"/>
      <c r="BC206" s="68"/>
      <c r="BD206" s="68"/>
      <c r="BE206" s="15"/>
      <c r="BF206" s="5">
        <f t="shared" si="87"/>
        <v>14414</v>
      </c>
      <c r="BG206" s="41">
        <v>7400</v>
      </c>
      <c r="BH206" s="42"/>
      <c r="BI206" s="42"/>
      <c r="BJ206" s="42">
        <v>7014</v>
      </c>
      <c r="BK206" s="42"/>
      <c r="BL206" s="42"/>
      <c r="BM206" s="15"/>
    </row>
    <row r="207" spans="1:65" outlineLevel="5">
      <c r="A207" s="22">
        <f t="shared" si="73"/>
        <v>6</v>
      </c>
      <c r="B207" s="9">
        <f t="shared" si="72"/>
        <v>45462</v>
      </c>
      <c r="C207" s="51">
        <v>367708</v>
      </c>
      <c r="D207" s="64">
        <f t="shared" si="78"/>
        <v>37.799999999999997</v>
      </c>
      <c r="E207" s="12">
        <v>38</v>
      </c>
      <c r="F207" s="12">
        <v>39</v>
      </c>
      <c r="G207" s="12">
        <v>39</v>
      </c>
      <c r="H207" s="12">
        <v>37</v>
      </c>
      <c r="I207" s="12">
        <v>37</v>
      </c>
      <c r="J207" s="12">
        <v>38</v>
      </c>
      <c r="K207" s="12">
        <v>38</v>
      </c>
      <c r="L207" s="12">
        <v>36</v>
      </c>
      <c r="M207" s="74">
        <f t="shared" si="79"/>
        <v>7.1</v>
      </c>
      <c r="N207" s="83">
        <v>7.11</v>
      </c>
      <c r="O207" s="83">
        <v>7.13</v>
      </c>
      <c r="P207" s="83">
        <v>7.21</v>
      </c>
      <c r="Q207" s="83">
        <v>7.18</v>
      </c>
      <c r="R207" s="83">
        <v>7.1</v>
      </c>
      <c r="S207" s="83">
        <v>7.02</v>
      </c>
      <c r="T207" s="83"/>
      <c r="U207" s="83"/>
      <c r="V207" s="5">
        <f t="shared" si="80"/>
        <v>176.4</v>
      </c>
      <c r="W207" s="41">
        <v>212.5</v>
      </c>
      <c r="X207" s="41">
        <v>189.6</v>
      </c>
      <c r="Y207" s="41">
        <v>89.7</v>
      </c>
      <c r="Z207" s="41">
        <v>110.8</v>
      </c>
      <c r="AA207" s="41">
        <v>206</v>
      </c>
      <c r="AB207" s="41">
        <v>250</v>
      </c>
      <c r="AC207" s="41"/>
      <c r="AD207" s="41"/>
      <c r="AE207" s="5">
        <f t="shared" si="81"/>
        <v>4075</v>
      </c>
      <c r="AF207" s="41">
        <v>4200</v>
      </c>
      <c r="AG207" s="41">
        <v>3460</v>
      </c>
      <c r="AH207" s="41">
        <v>3890</v>
      </c>
      <c r="AI207" s="41">
        <v>4100</v>
      </c>
      <c r="AJ207" s="41">
        <v>4500</v>
      </c>
      <c r="AK207" s="41">
        <v>4300</v>
      </c>
      <c r="AL207" s="41"/>
      <c r="AM207" s="41"/>
      <c r="AN207" s="41">
        <v>22.78857142857143</v>
      </c>
      <c r="AO207" s="41">
        <v>1750</v>
      </c>
      <c r="AP207" s="110">
        <v>3.209942857142857</v>
      </c>
      <c r="AQ207" s="111">
        <v>2.1748571428571424</v>
      </c>
      <c r="AR207" s="126">
        <f t="shared" si="82"/>
        <v>67.753765087050937</v>
      </c>
      <c r="AS207" s="126">
        <f t="shared" si="83"/>
        <v>32.246234912949063</v>
      </c>
      <c r="AT207" s="127">
        <v>2100</v>
      </c>
      <c r="AU207" s="128">
        <v>2.4700000000000002</v>
      </c>
      <c r="AV207" s="129">
        <v>1.32</v>
      </c>
      <c r="AW207" s="126">
        <f t="shared" si="84"/>
        <v>53.441295546558699</v>
      </c>
      <c r="AX207" s="126">
        <f t="shared" si="85"/>
        <v>46.558704453441301</v>
      </c>
      <c r="AY207" s="64">
        <f t="shared" si="86"/>
        <v>45.371198793666736</v>
      </c>
      <c r="AZ207" s="97">
        <v>75.599999999999994</v>
      </c>
      <c r="BA207" s="256">
        <v>65.52</v>
      </c>
      <c r="BB207" s="256">
        <v>31.1</v>
      </c>
      <c r="BC207" s="256">
        <v>4.0000000000000002E-4</v>
      </c>
      <c r="BD207" s="68"/>
      <c r="BE207" s="15"/>
      <c r="BF207" s="5">
        <f t="shared" si="87"/>
        <v>16134</v>
      </c>
      <c r="BG207" s="41">
        <v>7390</v>
      </c>
      <c r="BH207" s="42"/>
      <c r="BI207" s="42"/>
      <c r="BJ207" s="42">
        <v>8744</v>
      </c>
      <c r="BK207" s="42"/>
      <c r="BL207" s="42"/>
      <c r="BM207" s="15"/>
    </row>
    <row r="208" spans="1:65" outlineLevel="5">
      <c r="A208" s="22">
        <f t="shared" si="73"/>
        <v>6</v>
      </c>
      <c r="B208" s="9">
        <f t="shared" si="72"/>
        <v>45463</v>
      </c>
      <c r="C208" s="51">
        <v>349971</v>
      </c>
      <c r="D208" s="64">
        <f t="shared" si="78"/>
        <v>37.5</v>
      </c>
      <c r="E208" s="12">
        <v>38</v>
      </c>
      <c r="F208" s="12">
        <v>39</v>
      </c>
      <c r="G208" s="12">
        <v>38</v>
      </c>
      <c r="H208" s="12">
        <v>37</v>
      </c>
      <c r="I208" s="12">
        <v>37</v>
      </c>
      <c r="J208" s="12">
        <v>38</v>
      </c>
      <c r="K208" s="12">
        <v>37</v>
      </c>
      <c r="L208" s="12">
        <v>36</v>
      </c>
      <c r="M208" s="74">
        <f t="shared" si="79"/>
        <v>7.1</v>
      </c>
      <c r="N208" s="83">
        <v>7.11</v>
      </c>
      <c r="O208" s="83">
        <v>7.13</v>
      </c>
      <c r="P208" s="83">
        <v>7.15</v>
      </c>
      <c r="Q208" s="83">
        <v>7.03</v>
      </c>
      <c r="R208" s="83">
        <v>7.02</v>
      </c>
      <c r="S208" s="83">
        <v>7.11</v>
      </c>
      <c r="T208" s="83"/>
      <c r="U208" s="83"/>
      <c r="V208" s="5" t="str">
        <f t="shared" si="80"/>
        <v/>
      </c>
      <c r="W208" s="41"/>
      <c r="X208" s="41"/>
      <c r="Y208" s="41"/>
      <c r="Z208" s="41"/>
      <c r="AA208" s="41"/>
      <c r="AB208" s="41"/>
      <c r="AC208" s="41"/>
      <c r="AD208" s="41"/>
      <c r="AE208" s="5" t="str">
        <f t="shared" si="81"/>
        <v/>
      </c>
      <c r="AF208" s="41"/>
      <c r="AG208" s="41"/>
      <c r="AH208" s="41"/>
      <c r="AI208" s="41"/>
      <c r="AJ208" s="41"/>
      <c r="AK208" s="41"/>
      <c r="AL208" s="41"/>
      <c r="AM208" s="41"/>
      <c r="AN208" s="41">
        <v>22.65909090909091</v>
      </c>
      <c r="AO208" s="41">
        <v>1760</v>
      </c>
      <c r="AP208" s="110" t="s">
        <v>103</v>
      </c>
      <c r="AQ208" s="111"/>
      <c r="AR208" s="126" t="str">
        <f t="shared" si="82"/>
        <v/>
      </c>
      <c r="AS208" s="126" t="str">
        <f t="shared" si="83"/>
        <v/>
      </c>
      <c r="AT208" s="127">
        <v>2200</v>
      </c>
      <c r="AU208" s="128"/>
      <c r="AV208" s="129"/>
      <c r="AW208" s="126" t="str">
        <f t="shared" si="84"/>
        <v/>
      </c>
      <c r="AX208" s="126" t="str">
        <f t="shared" si="85"/>
        <v/>
      </c>
      <c r="AY208" s="64" t="str">
        <f t="shared" si="86"/>
        <v/>
      </c>
      <c r="AZ208" s="97">
        <v>76.099999999999994</v>
      </c>
      <c r="BA208" s="68"/>
      <c r="BB208" s="68"/>
      <c r="BC208" s="68"/>
      <c r="BD208" s="68"/>
      <c r="BE208" s="15"/>
      <c r="BF208" s="5">
        <f t="shared" si="87"/>
        <v>14581</v>
      </c>
      <c r="BG208" s="41">
        <v>6700</v>
      </c>
      <c r="BH208" s="42"/>
      <c r="BI208" s="42"/>
      <c r="BJ208" s="42">
        <v>7881</v>
      </c>
      <c r="BK208" s="42"/>
      <c r="BL208" s="42"/>
      <c r="BM208" s="15"/>
    </row>
    <row r="209" spans="1:65" outlineLevel="5">
      <c r="A209" s="22">
        <f t="shared" si="73"/>
        <v>6</v>
      </c>
      <c r="B209" s="9">
        <f t="shared" si="72"/>
        <v>45464</v>
      </c>
      <c r="C209" s="51">
        <v>355149</v>
      </c>
      <c r="D209" s="64">
        <f t="shared" si="78"/>
        <v>37.799999999999997</v>
      </c>
      <c r="E209" s="12">
        <v>38</v>
      </c>
      <c r="F209" s="12">
        <v>39</v>
      </c>
      <c r="G209" s="12">
        <v>39</v>
      </c>
      <c r="H209" s="12">
        <v>37</v>
      </c>
      <c r="I209" s="12">
        <v>37</v>
      </c>
      <c r="J209" s="12">
        <v>38</v>
      </c>
      <c r="K209" s="12">
        <v>38</v>
      </c>
      <c r="L209" s="12">
        <v>36</v>
      </c>
      <c r="M209" s="74">
        <f t="shared" si="79"/>
        <v>7.1</v>
      </c>
      <c r="N209" s="83">
        <v>7.13</v>
      </c>
      <c r="O209" s="83">
        <v>7.15</v>
      </c>
      <c r="P209" s="83">
        <v>7.16</v>
      </c>
      <c r="Q209" s="83">
        <v>7.11</v>
      </c>
      <c r="R209" s="83">
        <v>7.13</v>
      </c>
      <c r="S209" s="83">
        <v>7.1</v>
      </c>
      <c r="T209" s="83"/>
      <c r="U209" s="83"/>
      <c r="V209" s="5" t="str">
        <f t="shared" si="80"/>
        <v/>
      </c>
      <c r="W209" s="41"/>
      <c r="X209" s="41"/>
      <c r="Y209" s="41"/>
      <c r="Z209" s="41"/>
      <c r="AA209" s="41"/>
      <c r="AB209" s="41"/>
      <c r="AC209" s="41"/>
      <c r="AD209" s="41"/>
      <c r="AE209" s="5" t="str">
        <f t="shared" si="81"/>
        <v/>
      </c>
      <c r="AF209" s="41"/>
      <c r="AG209" s="41"/>
      <c r="AH209" s="41"/>
      <c r="AI209" s="41"/>
      <c r="AJ209" s="41"/>
      <c r="AK209" s="41"/>
      <c r="AL209" s="41"/>
      <c r="AM209" s="41"/>
      <c r="AN209" s="41">
        <v>21.440860215053764</v>
      </c>
      <c r="AO209" s="41">
        <v>1860</v>
      </c>
      <c r="AP209" s="110" t="s">
        <v>103</v>
      </c>
      <c r="AQ209" s="111"/>
      <c r="AR209" s="126" t="str">
        <f t="shared" si="82"/>
        <v/>
      </c>
      <c r="AS209" s="126" t="str">
        <f t="shared" si="83"/>
        <v/>
      </c>
      <c r="AT209" s="127">
        <v>2180</v>
      </c>
      <c r="AU209" s="128"/>
      <c r="AV209" s="129"/>
      <c r="AW209" s="126" t="str">
        <f t="shared" si="84"/>
        <v/>
      </c>
      <c r="AX209" s="126" t="str">
        <f t="shared" si="85"/>
        <v/>
      </c>
      <c r="AY209" s="64" t="str">
        <f t="shared" si="86"/>
        <v/>
      </c>
      <c r="AZ209" s="97">
        <v>76.099999999999994</v>
      </c>
      <c r="BA209" s="68"/>
      <c r="BB209" s="68"/>
      <c r="BC209" s="68"/>
      <c r="BD209" s="68"/>
      <c r="BE209" s="15"/>
      <c r="BF209" s="5">
        <f t="shared" si="87"/>
        <v>13595</v>
      </c>
      <c r="BG209" s="41">
        <v>5820</v>
      </c>
      <c r="BH209" s="42"/>
      <c r="BI209" s="42"/>
      <c r="BJ209" s="42">
        <v>7775</v>
      </c>
      <c r="BK209" s="42"/>
      <c r="BL209" s="42"/>
      <c r="BM209" s="15"/>
    </row>
    <row r="210" spans="1:65" outlineLevel="5">
      <c r="A210" s="22">
        <f t="shared" si="73"/>
        <v>6</v>
      </c>
      <c r="B210" s="9">
        <f t="shared" si="72"/>
        <v>45465</v>
      </c>
      <c r="C210" s="51">
        <v>413069</v>
      </c>
      <c r="D210" s="64">
        <f t="shared" si="78"/>
        <v>37.799999999999997</v>
      </c>
      <c r="E210" s="12">
        <v>38</v>
      </c>
      <c r="F210" s="12">
        <v>39</v>
      </c>
      <c r="G210" s="12">
        <v>39</v>
      </c>
      <c r="H210" s="12">
        <v>37</v>
      </c>
      <c r="I210" s="12">
        <v>37</v>
      </c>
      <c r="J210" s="12">
        <v>38</v>
      </c>
      <c r="K210" s="12">
        <v>38</v>
      </c>
      <c r="L210" s="12">
        <v>36</v>
      </c>
      <c r="M210" s="74">
        <f t="shared" si="79"/>
        <v>7</v>
      </c>
      <c r="N210" s="83">
        <v>7.08</v>
      </c>
      <c r="O210" s="83">
        <v>7.06</v>
      </c>
      <c r="P210" s="83">
        <v>7.04</v>
      </c>
      <c r="Q210" s="83">
        <v>6.98</v>
      </c>
      <c r="R210" s="83">
        <v>6.97</v>
      </c>
      <c r="S210" s="83">
        <v>7</v>
      </c>
      <c r="T210" s="83"/>
      <c r="U210" s="83"/>
      <c r="V210" s="5" t="str">
        <f t="shared" si="80"/>
        <v/>
      </c>
      <c r="W210" s="41"/>
      <c r="X210" s="41"/>
      <c r="Y210" s="41"/>
      <c r="Z210" s="41"/>
      <c r="AA210" s="41"/>
      <c r="AB210" s="41"/>
      <c r="AC210" s="41"/>
      <c r="AD210" s="41"/>
      <c r="AE210" s="5" t="str">
        <f t="shared" si="81"/>
        <v/>
      </c>
      <c r="AF210" s="41"/>
      <c r="AG210" s="41"/>
      <c r="AH210" s="41"/>
      <c r="AI210" s="41"/>
      <c r="AJ210" s="41"/>
      <c r="AK210" s="41"/>
      <c r="AL210" s="41"/>
      <c r="AM210" s="41"/>
      <c r="AN210" s="41">
        <v>22.155555555555555</v>
      </c>
      <c r="AO210" s="41">
        <v>1800</v>
      </c>
      <c r="AP210" s="110" t="s">
        <v>103</v>
      </c>
      <c r="AQ210" s="111"/>
      <c r="AR210" s="126" t="str">
        <f t="shared" si="82"/>
        <v/>
      </c>
      <c r="AS210" s="126" t="str">
        <f t="shared" si="83"/>
        <v/>
      </c>
      <c r="AT210" s="127">
        <v>2160</v>
      </c>
      <c r="AU210" s="128"/>
      <c r="AV210" s="129"/>
      <c r="AW210" s="126" t="str">
        <f t="shared" si="84"/>
        <v/>
      </c>
      <c r="AX210" s="126" t="str">
        <f t="shared" si="85"/>
        <v/>
      </c>
      <c r="AY210" s="64" t="str">
        <f t="shared" si="86"/>
        <v/>
      </c>
      <c r="AZ210" s="97">
        <v>76.099999999999994</v>
      </c>
      <c r="BA210" s="68"/>
      <c r="BB210" s="68"/>
      <c r="BC210" s="68"/>
      <c r="BD210" s="68"/>
      <c r="BE210" s="15"/>
      <c r="BF210" s="5">
        <f t="shared" si="87"/>
        <v>13510</v>
      </c>
      <c r="BG210" s="41">
        <v>5790</v>
      </c>
      <c r="BH210" s="42"/>
      <c r="BI210" s="42"/>
      <c r="BJ210" s="42">
        <v>7720</v>
      </c>
      <c r="BK210" s="42"/>
      <c r="BL210" s="42"/>
      <c r="BM210" s="15"/>
    </row>
    <row r="211" spans="1:65" outlineLevel="5">
      <c r="A211" s="22">
        <f t="shared" si="73"/>
        <v>6</v>
      </c>
      <c r="B211" s="9">
        <f t="shared" si="72"/>
        <v>45466</v>
      </c>
      <c r="C211" s="51">
        <v>411524</v>
      </c>
      <c r="D211" s="64">
        <f t="shared" si="78"/>
        <v>37.299999999999997</v>
      </c>
      <c r="E211" s="12">
        <v>38</v>
      </c>
      <c r="F211" s="12">
        <v>38</v>
      </c>
      <c r="G211" s="12">
        <v>38</v>
      </c>
      <c r="H211" s="12">
        <v>37</v>
      </c>
      <c r="I211" s="12">
        <v>37</v>
      </c>
      <c r="J211" s="12">
        <v>37</v>
      </c>
      <c r="K211" s="12">
        <v>37</v>
      </c>
      <c r="L211" s="12">
        <v>36</v>
      </c>
      <c r="M211" s="74">
        <f t="shared" si="79"/>
        <v>7</v>
      </c>
      <c r="N211" s="83">
        <v>7.05</v>
      </c>
      <c r="O211" s="83">
        <v>7.02</v>
      </c>
      <c r="P211" s="83">
        <v>7.03</v>
      </c>
      <c r="Q211" s="83">
        <v>6.99</v>
      </c>
      <c r="R211" s="83">
        <v>7</v>
      </c>
      <c r="S211" s="83">
        <v>7.01</v>
      </c>
      <c r="T211" s="83"/>
      <c r="U211" s="83"/>
      <c r="V211" s="5" t="str">
        <f t="shared" si="80"/>
        <v/>
      </c>
      <c r="W211" s="41"/>
      <c r="X211" s="41"/>
      <c r="Y211" s="41"/>
      <c r="Z211" s="41"/>
      <c r="AA211" s="41"/>
      <c r="AB211" s="41"/>
      <c r="AC211" s="41"/>
      <c r="AD211" s="41"/>
      <c r="AE211" s="5" t="str">
        <f t="shared" si="81"/>
        <v/>
      </c>
      <c r="AF211" s="41"/>
      <c r="AG211" s="41"/>
      <c r="AH211" s="41"/>
      <c r="AI211" s="41"/>
      <c r="AJ211" s="41"/>
      <c r="AK211" s="41"/>
      <c r="AL211" s="41"/>
      <c r="AM211" s="41"/>
      <c r="AN211" s="41">
        <v>21.912087912087912</v>
      </c>
      <c r="AO211" s="41">
        <v>1820</v>
      </c>
      <c r="AP211" s="110" t="s">
        <v>103</v>
      </c>
      <c r="AQ211" s="111"/>
      <c r="AR211" s="126" t="str">
        <f t="shared" si="82"/>
        <v/>
      </c>
      <c r="AS211" s="126" t="str">
        <f t="shared" si="83"/>
        <v/>
      </c>
      <c r="AT211" s="127">
        <v>2170</v>
      </c>
      <c r="AU211" s="128"/>
      <c r="AV211" s="129"/>
      <c r="AW211" s="126" t="str">
        <f t="shared" si="84"/>
        <v/>
      </c>
      <c r="AX211" s="126" t="str">
        <f t="shared" si="85"/>
        <v/>
      </c>
      <c r="AY211" s="64" t="str">
        <f t="shared" si="86"/>
        <v/>
      </c>
      <c r="AZ211" s="97">
        <v>76.099999999999994</v>
      </c>
      <c r="BA211" s="68"/>
      <c r="BB211" s="68"/>
      <c r="BC211" s="68"/>
      <c r="BD211" s="68"/>
      <c r="BE211" s="15"/>
      <c r="BF211" s="5">
        <f t="shared" si="87"/>
        <v>14479</v>
      </c>
      <c r="BG211" s="41">
        <v>6700</v>
      </c>
      <c r="BH211" s="42"/>
      <c r="BI211" s="42"/>
      <c r="BJ211" s="42">
        <v>7779</v>
      </c>
      <c r="BK211" s="42"/>
      <c r="BL211" s="42"/>
      <c r="BM211" s="15"/>
    </row>
    <row r="212" spans="1:65" outlineLevel="5">
      <c r="A212" s="22">
        <f t="shared" si="73"/>
        <v>6</v>
      </c>
      <c r="B212" s="9">
        <f t="shared" si="72"/>
        <v>45467</v>
      </c>
      <c r="C212" s="51">
        <v>383847</v>
      </c>
      <c r="D212" s="64">
        <f t="shared" si="78"/>
        <v>37</v>
      </c>
      <c r="E212" s="12">
        <v>38</v>
      </c>
      <c r="F212" s="12">
        <v>37</v>
      </c>
      <c r="G212" s="12">
        <v>38</v>
      </c>
      <c r="H212" s="12">
        <v>37</v>
      </c>
      <c r="I212" s="12">
        <v>37</v>
      </c>
      <c r="J212" s="12">
        <v>36</v>
      </c>
      <c r="K212" s="12">
        <v>37</v>
      </c>
      <c r="L212" s="12">
        <v>36</v>
      </c>
      <c r="M212" s="74">
        <f t="shared" si="79"/>
        <v>7</v>
      </c>
      <c r="N212" s="83">
        <v>7.05</v>
      </c>
      <c r="O212" s="83">
        <v>7.06</v>
      </c>
      <c r="P212" s="83">
        <v>7.08</v>
      </c>
      <c r="Q212" s="83">
        <v>6.99</v>
      </c>
      <c r="R212" s="83">
        <v>6.98</v>
      </c>
      <c r="S212" s="83">
        <v>6.97</v>
      </c>
      <c r="T212" s="83"/>
      <c r="U212" s="83"/>
      <c r="V212" s="5" t="str">
        <f t="shared" si="80"/>
        <v/>
      </c>
      <c r="W212" s="41"/>
      <c r="X212" s="41"/>
      <c r="Y212" s="41"/>
      <c r="Z212" s="41"/>
      <c r="AA212" s="41"/>
      <c r="AB212" s="41"/>
      <c r="AC212" s="41"/>
      <c r="AD212" s="41"/>
      <c r="AE212" s="5" t="str">
        <f t="shared" si="81"/>
        <v/>
      </c>
      <c r="AF212" s="41"/>
      <c r="AG212" s="41"/>
      <c r="AH212" s="41"/>
      <c r="AI212" s="41"/>
      <c r="AJ212" s="41"/>
      <c r="AK212" s="41"/>
      <c r="AL212" s="41"/>
      <c r="AM212" s="41"/>
      <c r="AN212" s="41">
        <v>21.792349726775956</v>
      </c>
      <c r="AO212" s="41">
        <v>1830</v>
      </c>
      <c r="AP212" s="110" t="s">
        <v>103</v>
      </c>
      <c r="AQ212" s="111"/>
      <c r="AR212" s="126" t="str">
        <f t="shared" si="82"/>
        <v/>
      </c>
      <c r="AS212" s="126" t="str">
        <f t="shared" si="83"/>
        <v/>
      </c>
      <c r="AT212" s="127">
        <v>2190</v>
      </c>
      <c r="AU212" s="128"/>
      <c r="AV212" s="129"/>
      <c r="AW212" s="126" t="str">
        <f t="shared" si="84"/>
        <v/>
      </c>
      <c r="AX212" s="126" t="str">
        <f t="shared" si="85"/>
        <v/>
      </c>
      <c r="AY212" s="64" t="str">
        <f t="shared" si="86"/>
        <v/>
      </c>
      <c r="AZ212" s="97">
        <v>75.56</v>
      </c>
      <c r="BA212" s="68"/>
      <c r="BB212" s="68"/>
      <c r="BC212" s="68"/>
      <c r="BD212" s="68"/>
      <c r="BE212" s="15"/>
      <c r="BF212" s="5">
        <f t="shared" si="87"/>
        <v>15095</v>
      </c>
      <c r="BG212" s="41">
        <v>7330</v>
      </c>
      <c r="BH212" s="42"/>
      <c r="BI212" s="42"/>
      <c r="BJ212" s="42">
        <v>7765</v>
      </c>
      <c r="BK212" s="42"/>
      <c r="BL212" s="42"/>
      <c r="BM212" s="15"/>
    </row>
    <row r="213" spans="1:65" outlineLevel="5">
      <c r="A213" s="22">
        <f t="shared" si="73"/>
        <v>6</v>
      </c>
      <c r="B213" s="9">
        <f t="shared" si="72"/>
        <v>45468</v>
      </c>
      <c r="C213" s="51">
        <v>377714</v>
      </c>
      <c r="D213" s="64">
        <f t="shared" si="78"/>
        <v>36.799999999999997</v>
      </c>
      <c r="E213" s="12">
        <v>37</v>
      </c>
      <c r="F213" s="12">
        <v>37</v>
      </c>
      <c r="G213" s="12">
        <v>38</v>
      </c>
      <c r="H213" s="12">
        <v>37</v>
      </c>
      <c r="I213" s="12">
        <v>36</v>
      </c>
      <c r="J213" s="12">
        <v>36</v>
      </c>
      <c r="K213" s="12">
        <v>37</v>
      </c>
      <c r="L213" s="12">
        <v>36</v>
      </c>
      <c r="M213" s="74">
        <f t="shared" si="79"/>
        <v>7.1</v>
      </c>
      <c r="N213" s="83">
        <v>7.08</v>
      </c>
      <c r="O213" s="83">
        <v>7.07</v>
      </c>
      <c r="P213" s="83">
        <v>7.06</v>
      </c>
      <c r="Q213" s="83">
        <v>7.09</v>
      </c>
      <c r="R213" s="83">
        <v>7.07</v>
      </c>
      <c r="S213" s="83">
        <v>6.99</v>
      </c>
      <c r="T213" s="83"/>
      <c r="U213" s="83"/>
      <c r="V213" s="5" t="str">
        <f t="shared" si="80"/>
        <v/>
      </c>
      <c r="W213" s="41"/>
      <c r="X213" s="41"/>
      <c r="Y213" s="41"/>
      <c r="Z213" s="41"/>
      <c r="AA213" s="41"/>
      <c r="AB213" s="41"/>
      <c r="AC213" s="41"/>
      <c r="AD213" s="41"/>
      <c r="AE213" s="5" t="str">
        <f t="shared" si="81"/>
        <v/>
      </c>
      <c r="AF213" s="41"/>
      <c r="AG213" s="41"/>
      <c r="AH213" s="41"/>
      <c r="AI213" s="41"/>
      <c r="AJ213" s="41"/>
      <c r="AK213" s="41"/>
      <c r="AL213" s="41"/>
      <c r="AM213" s="41"/>
      <c r="AN213" s="41">
        <v>21.912087912087912</v>
      </c>
      <c r="AO213" s="41">
        <v>1820</v>
      </c>
      <c r="AP213" s="110" t="s">
        <v>103</v>
      </c>
      <c r="AQ213" s="111"/>
      <c r="AR213" s="126" t="str">
        <f t="shared" si="82"/>
        <v/>
      </c>
      <c r="AS213" s="126" t="str">
        <f t="shared" si="83"/>
        <v/>
      </c>
      <c r="AT213" s="127">
        <v>2190</v>
      </c>
      <c r="AU213" s="128"/>
      <c r="AV213" s="129"/>
      <c r="AW213" s="126" t="str">
        <f t="shared" si="84"/>
        <v/>
      </c>
      <c r="AX213" s="126" t="str">
        <f t="shared" si="85"/>
        <v/>
      </c>
      <c r="AY213" s="64" t="str">
        <f t="shared" si="86"/>
        <v/>
      </c>
      <c r="AZ213" s="97">
        <v>75.56</v>
      </c>
      <c r="BA213" s="68"/>
      <c r="BB213" s="68"/>
      <c r="BC213" s="68"/>
      <c r="BD213" s="68"/>
      <c r="BE213" s="15"/>
      <c r="BF213" s="5">
        <f t="shared" si="87"/>
        <v>14908</v>
      </c>
      <c r="BG213" s="41">
        <v>7160</v>
      </c>
      <c r="BH213" s="42"/>
      <c r="BI213" s="42"/>
      <c r="BJ213" s="42">
        <v>7748</v>
      </c>
      <c r="BK213" s="42"/>
      <c r="BL213" s="42"/>
      <c r="BM213" s="15"/>
    </row>
    <row r="214" spans="1:65" outlineLevel="5">
      <c r="A214" s="22">
        <f t="shared" si="73"/>
        <v>6</v>
      </c>
      <c r="B214" s="9">
        <f t="shared" si="72"/>
        <v>45469</v>
      </c>
      <c r="C214" s="51">
        <v>365465</v>
      </c>
      <c r="D214" s="64">
        <f t="shared" si="78"/>
        <v>36.799999999999997</v>
      </c>
      <c r="E214" s="12">
        <v>37</v>
      </c>
      <c r="F214" s="12">
        <v>37</v>
      </c>
      <c r="G214" s="12">
        <v>38</v>
      </c>
      <c r="H214" s="12">
        <v>37</v>
      </c>
      <c r="I214" s="12">
        <v>36</v>
      </c>
      <c r="J214" s="12">
        <v>36</v>
      </c>
      <c r="K214" s="12">
        <v>37</v>
      </c>
      <c r="L214" s="12">
        <v>36</v>
      </c>
      <c r="M214" s="74">
        <f t="shared" si="79"/>
        <v>7</v>
      </c>
      <c r="N214" s="83">
        <v>7.01</v>
      </c>
      <c r="O214" s="83">
        <v>7.03</v>
      </c>
      <c r="P214" s="83">
        <v>7.01</v>
      </c>
      <c r="Q214" s="83">
        <v>6.98</v>
      </c>
      <c r="R214" s="83">
        <v>7</v>
      </c>
      <c r="S214" s="83">
        <v>6.99</v>
      </c>
      <c r="T214" s="83"/>
      <c r="U214" s="83"/>
      <c r="V214" s="5" t="str">
        <f t="shared" si="80"/>
        <v/>
      </c>
      <c r="W214" s="41"/>
      <c r="X214" s="41"/>
      <c r="Y214" s="41"/>
      <c r="Z214" s="41"/>
      <c r="AA214" s="41"/>
      <c r="AB214" s="41"/>
      <c r="AC214" s="41"/>
      <c r="AD214" s="41"/>
      <c r="AE214" s="5" t="str">
        <f t="shared" si="81"/>
        <v/>
      </c>
      <c r="AF214" s="41"/>
      <c r="AG214" s="41"/>
      <c r="AH214" s="41"/>
      <c r="AI214" s="41"/>
      <c r="AJ214" s="41"/>
      <c r="AK214" s="41"/>
      <c r="AL214" s="41"/>
      <c r="AM214" s="41"/>
      <c r="AN214" s="41">
        <v>21.100529100529101</v>
      </c>
      <c r="AO214" s="41">
        <v>1890</v>
      </c>
      <c r="AP214" s="110">
        <v>3.1988888888888889</v>
      </c>
      <c r="AQ214" s="111">
        <v>2.1601058201058199</v>
      </c>
      <c r="AR214" s="126">
        <f t="shared" si="82"/>
        <v>67.526753667774855</v>
      </c>
      <c r="AS214" s="126">
        <f t="shared" si="83"/>
        <v>32.473246332225145</v>
      </c>
      <c r="AT214" s="127">
        <v>2190</v>
      </c>
      <c r="AU214" s="128">
        <v>2.52</v>
      </c>
      <c r="AV214" s="129">
        <v>1.32</v>
      </c>
      <c r="AW214" s="126">
        <f t="shared" si="84"/>
        <v>52.380952380952387</v>
      </c>
      <c r="AX214" s="126">
        <f t="shared" si="85"/>
        <v>47.619047619047613</v>
      </c>
      <c r="AY214" s="64">
        <f t="shared" si="86"/>
        <v>47.101601920344862</v>
      </c>
      <c r="AZ214" s="97">
        <v>76.69</v>
      </c>
      <c r="BA214" s="68"/>
      <c r="BB214" s="68"/>
      <c r="BC214" s="68"/>
      <c r="BD214" s="68"/>
      <c r="BE214" s="15"/>
      <c r="BF214" s="5">
        <f t="shared" si="87"/>
        <v>12917</v>
      </c>
      <c r="BG214" s="41">
        <v>5800</v>
      </c>
      <c r="BH214" s="42"/>
      <c r="BI214" s="42"/>
      <c r="BJ214" s="42">
        <v>7117</v>
      </c>
      <c r="BK214" s="42"/>
      <c r="BL214" s="42"/>
      <c r="BM214" s="15"/>
    </row>
    <row r="215" spans="1:65" outlineLevel="5">
      <c r="A215" s="22">
        <f t="shared" si="73"/>
        <v>6</v>
      </c>
      <c r="B215" s="9">
        <f t="shared" si="72"/>
        <v>45470</v>
      </c>
      <c r="C215" s="51">
        <v>356102</v>
      </c>
      <c r="D215" s="64">
        <f t="shared" si="78"/>
        <v>36.799999999999997</v>
      </c>
      <c r="E215" s="12">
        <v>37</v>
      </c>
      <c r="F215" s="12">
        <v>37</v>
      </c>
      <c r="G215" s="12">
        <v>38</v>
      </c>
      <c r="H215" s="12">
        <v>37</v>
      </c>
      <c r="I215" s="12">
        <v>36</v>
      </c>
      <c r="J215" s="12">
        <v>36</v>
      </c>
      <c r="K215" s="12">
        <v>37</v>
      </c>
      <c r="L215" s="12">
        <v>36</v>
      </c>
      <c r="M215" s="74">
        <f t="shared" si="79"/>
        <v>7</v>
      </c>
      <c r="N215" s="83">
        <v>6.99</v>
      </c>
      <c r="O215" s="83">
        <v>6.98</v>
      </c>
      <c r="P215" s="83">
        <v>7.01</v>
      </c>
      <c r="Q215" s="83">
        <v>7.05</v>
      </c>
      <c r="R215" s="83">
        <v>7.04</v>
      </c>
      <c r="S215" s="83">
        <v>7.03</v>
      </c>
      <c r="T215" s="83"/>
      <c r="U215" s="83"/>
      <c r="V215" s="5" t="str">
        <f t="shared" si="80"/>
        <v/>
      </c>
      <c r="W215" s="41"/>
      <c r="X215" s="41"/>
      <c r="Y215" s="41"/>
      <c r="Z215" s="41"/>
      <c r="AA215" s="41"/>
      <c r="AB215" s="41"/>
      <c r="AC215" s="41"/>
      <c r="AD215" s="41"/>
      <c r="AE215" s="5" t="str">
        <f t="shared" si="81"/>
        <v/>
      </c>
      <c r="AF215" s="41"/>
      <c r="AG215" s="41"/>
      <c r="AH215" s="41"/>
      <c r="AI215" s="41"/>
      <c r="AJ215" s="41"/>
      <c r="AK215" s="41"/>
      <c r="AL215" s="41"/>
      <c r="AM215" s="41"/>
      <c r="AN215" s="41">
        <v>22.65909090909091</v>
      </c>
      <c r="AO215" s="41">
        <v>1760</v>
      </c>
      <c r="AP215" s="110" t="s">
        <v>103</v>
      </c>
      <c r="AQ215" s="111"/>
      <c r="AR215" s="126" t="str">
        <f t="shared" si="82"/>
        <v/>
      </c>
      <c r="AS215" s="126" t="str">
        <f t="shared" si="83"/>
        <v/>
      </c>
      <c r="AT215" s="127">
        <v>2080</v>
      </c>
      <c r="AU215" s="128"/>
      <c r="AV215" s="129"/>
      <c r="AW215" s="126" t="str">
        <f t="shared" si="84"/>
        <v/>
      </c>
      <c r="AX215" s="126" t="str">
        <f t="shared" si="85"/>
        <v/>
      </c>
      <c r="AY215" s="64" t="str">
        <f t="shared" si="86"/>
        <v/>
      </c>
      <c r="AZ215" s="97">
        <v>76.5</v>
      </c>
      <c r="BA215" s="68"/>
      <c r="BB215" s="68"/>
      <c r="BC215" s="68"/>
      <c r="BD215" s="68"/>
      <c r="BE215" s="15"/>
      <c r="BF215" s="5">
        <f t="shared" si="87"/>
        <v>14368</v>
      </c>
      <c r="BG215" s="41">
        <v>5770</v>
      </c>
      <c r="BH215" s="42"/>
      <c r="BI215" s="42"/>
      <c r="BJ215" s="42">
        <v>8598</v>
      </c>
      <c r="BK215" s="42"/>
      <c r="BL215" s="42"/>
      <c r="BM215" s="15"/>
    </row>
    <row r="216" spans="1:65" outlineLevel="5">
      <c r="A216" s="22">
        <f t="shared" si="73"/>
        <v>6</v>
      </c>
      <c r="B216" s="9">
        <f t="shared" si="72"/>
        <v>45471</v>
      </c>
      <c r="C216" s="51">
        <v>376727</v>
      </c>
      <c r="D216" s="64">
        <f t="shared" si="78"/>
        <v>36.799999999999997</v>
      </c>
      <c r="E216" s="12">
        <v>37</v>
      </c>
      <c r="F216" s="12">
        <v>37</v>
      </c>
      <c r="G216" s="12">
        <v>38</v>
      </c>
      <c r="H216" s="12">
        <v>37</v>
      </c>
      <c r="I216" s="12">
        <v>36</v>
      </c>
      <c r="J216" s="12">
        <v>36</v>
      </c>
      <c r="K216" s="12">
        <v>37</v>
      </c>
      <c r="L216" s="12">
        <v>36</v>
      </c>
      <c r="M216" s="74">
        <f t="shared" si="79"/>
        <v>7</v>
      </c>
      <c r="N216" s="83">
        <v>7.11</v>
      </c>
      <c r="O216" s="83">
        <v>7.08</v>
      </c>
      <c r="P216" s="83">
        <v>7.05</v>
      </c>
      <c r="Q216" s="83">
        <v>6.99</v>
      </c>
      <c r="R216" s="83">
        <v>7</v>
      </c>
      <c r="S216" s="83">
        <v>7.02</v>
      </c>
      <c r="T216" s="83"/>
      <c r="U216" s="83"/>
      <c r="V216" s="5" t="str">
        <f t="shared" si="80"/>
        <v/>
      </c>
      <c r="W216" s="41"/>
      <c r="X216" s="41"/>
      <c r="Y216" s="41"/>
      <c r="Z216" s="41"/>
      <c r="AA216" s="41"/>
      <c r="AB216" s="41"/>
      <c r="AC216" s="41"/>
      <c r="AD216" s="41"/>
      <c r="AE216" s="5" t="str">
        <f t="shared" si="81"/>
        <v/>
      </c>
      <c r="AF216" s="41"/>
      <c r="AG216" s="41"/>
      <c r="AH216" s="41"/>
      <c r="AI216" s="41"/>
      <c r="AJ216" s="41"/>
      <c r="AK216" s="41"/>
      <c r="AL216" s="41"/>
      <c r="AM216" s="41"/>
      <c r="AN216" s="41">
        <v>21.912087912087912</v>
      </c>
      <c r="AO216" s="41">
        <v>1820</v>
      </c>
      <c r="AP216" s="110" t="s">
        <v>103</v>
      </c>
      <c r="AQ216" s="111"/>
      <c r="AR216" s="126" t="str">
        <f t="shared" si="82"/>
        <v/>
      </c>
      <c r="AS216" s="126" t="str">
        <f t="shared" si="83"/>
        <v/>
      </c>
      <c r="AT216" s="127">
        <v>2180</v>
      </c>
      <c r="AU216" s="128"/>
      <c r="AV216" s="129"/>
      <c r="AW216" s="126" t="str">
        <f t="shared" si="84"/>
        <v/>
      </c>
      <c r="AX216" s="126" t="str">
        <f t="shared" si="85"/>
        <v/>
      </c>
      <c r="AY216" s="64" t="str">
        <f t="shared" si="86"/>
        <v/>
      </c>
      <c r="AZ216" s="97">
        <v>77.099999999999994</v>
      </c>
      <c r="BA216" s="68"/>
      <c r="BB216" s="68"/>
      <c r="BC216" s="68"/>
      <c r="BD216" s="68"/>
      <c r="BE216" s="15"/>
      <c r="BF216" s="5">
        <f t="shared" si="87"/>
        <v>13487</v>
      </c>
      <c r="BG216" s="41">
        <v>5800</v>
      </c>
      <c r="BH216" s="42"/>
      <c r="BI216" s="42"/>
      <c r="BJ216" s="42">
        <v>7687</v>
      </c>
      <c r="BK216" s="42"/>
      <c r="BL216" s="42"/>
      <c r="BM216" s="15"/>
    </row>
    <row r="217" spans="1:65" outlineLevel="5">
      <c r="A217" s="22">
        <f t="shared" si="73"/>
        <v>6</v>
      </c>
      <c r="B217" s="9">
        <f t="shared" si="72"/>
        <v>45472</v>
      </c>
      <c r="C217" s="51">
        <v>393355</v>
      </c>
      <c r="D217" s="64">
        <f t="shared" si="78"/>
        <v>36.799999999999997</v>
      </c>
      <c r="E217" s="12">
        <v>37</v>
      </c>
      <c r="F217" s="12">
        <v>37</v>
      </c>
      <c r="G217" s="12">
        <v>38</v>
      </c>
      <c r="H217" s="12">
        <v>37</v>
      </c>
      <c r="I217" s="12">
        <v>36</v>
      </c>
      <c r="J217" s="12">
        <v>36</v>
      </c>
      <c r="K217" s="12">
        <v>37</v>
      </c>
      <c r="L217" s="12">
        <v>36</v>
      </c>
      <c r="M217" s="74">
        <f t="shared" si="79"/>
        <v>7</v>
      </c>
      <c r="N217" s="83">
        <v>7.11</v>
      </c>
      <c r="O217" s="83">
        <v>7.08</v>
      </c>
      <c r="P217" s="83">
        <v>7.09</v>
      </c>
      <c r="Q217" s="83">
        <v>7.01</v>
      </c>
      <c r="R217" s="83">
        <v>7</v>
      </c>
      <c r="S217" s="83">
        <v>6.99</v>
      </c>
      <c r="T217" s="83"/>
      <c r="U217" s="83"/>
      <c r="V217" s="5" t="str">
        <f t="shared" si="80"/>
        <v/>
      </c>
      <c r="W217" s="41"/>
      <c r="X217" s="41"/>
      <c r="Y217" s="41"/>
      <c r="Z217" s="41"/>
      <c r="AA217" s="41"/>
      <c r="AB217" s="41"/>
      <c r="AC217" s="41"/>
      <c r="AD217" s="41"/>
      <c r="AE217" s="5" t="str">
        <f t="shared" si="81"/>
        <v/>
      </c>
      <c r="AF217" s="41"/>
      <c r="AG217" s="41"/>
      <c r="AH217" s="41"/>
      <c r="AI217" s="41"/>
      <c r="AJ217" s="41"/>
      <c r="AK217" s="41"/>
      <c r="AL217" s="41"/>
      <c r="AM217" s="41"/>
      <c r="AN217" s="41">
        <v>22.033149171270718</v>
      </c>
      <c r="AO217" s="41">
        <v>1810</v>
      </c>
      <c r="AP217" s="110" t="s">
        <v>103</v>
      </c>
      <c r="AQ217" s="111"/>
      <c r="AR217" s="126" t="str">
        <f t="shared" si="82"/>
        <v/>
      </c>
      <c r="AS217" s="126" t="str">
        <f t="shared" si="83"/>
        <v/>
      </c>
      <c r="AT217" s="127">
        <v>2160</v>
      </c>
      <c r="AU217" s="128"/>
      <c r="AV217" s="129"/>
      <c r="AW217" s="126" t="str">
        <f t="shared" si="84"/>
        <v/>
      </c>
      <c r="AX217" s="126" t="str">
        <f t="shared" si="85"/>
        <v/>
      </c>
      <c r="AY217" s="64" t="str">
        <f t="shared" si="86"/>
        <v/>
      </c>
      <c r="AZ217" s="97">
        <v>76.89</v>
      </c>
      <c r="BA217" s="68"/>
      <c r="BB217" s="68"/>
      <c r="BC217" s="68"/>
      <c r="BD217" s="68"/>
      <c r="BE217" s="15"/>
      <c r="BF217" s="5">
        <f t="shared" si="87"/>
        <v>13099</v>
      </c>
      <c r="BG217" s="41">
        <v>5790</v>
      </c>
      <c r="BH217" s="42"/>
      <c r="BI217" s="42"/>
      <c r="BJ217" s="42">
        <v>7309</v>
      </c>
      <c r="BK217" s="42"/>
      <c r="BL217" s="42"/>
      <c r="BM217" s="15"/>
    </row>
    <row r="218" spans="1:65" ht="17.25" outlineLevel="5" thickBot="1">
      <c r="A218" s="31">
        <f t="shared" si="73"/>
        <v>6</v>
      </c>
      <c r="B218" s="32">
        <f t="shared" si="72"/>
        <v>45473</v>
      </c>
      <c r="C218" s="51">
        <v>452393</v>
      </c>
      <c r="D218" s="64">
        <f t="shared" si="78"/>
        <v>36.799999999999997</v>
      </c>
      <c r="E218" s="12">
        <v>37</v>
      </c>
      <c r="F218" s="12">
        <v>37</v>
      </c>
      <c r="G218" s="12">
        <v>38</v>
      </c>
      <c r="H218" s="12">
        <v>37</v>
      </c>
      <c r="I218" s="12">
        <v>36</v>
      </c>
      <c r="J218" s="12">
        <v>36</v>
      </c>
      <c r="K218" s="12">
        <v>37</v>
      </c>
      <c r="L218" s="12">
        <v>36</v>
      </c>
      <c r="M218" s="74">
        <f t="shared" si="79"/>
        <v>7</v>
      </c>
      <c r="N218" s="83">
        <v>7.02</v>
      </c>
      <c r="O218" s="83">
        <v>7.05</v>
      </c>
      <c r="P218" s="83">
        <v>7.08</v>
      </c>
      <c r="Q218" s="83">
        <v>6.98</v>
      </c>
      <c r="R218" s="83">
        <v>6.99</v>
      </c>
      <c r="S218" s="83">
        <v>7.01</v>
      </c>
      <c r="T218" s="83"/>
      <c r="U218" s="83"/>
      <c r="V218" s="5" t="str">
        <f t="shared" si="80"/>
        <v/>
      </c>
      <c r="W218" s="41"/>
      <c r="X218" s="41"/>
      <c r="Y218" s="41"/>
      <c r="Z218" s="41"/>
      <c r="AA218" s="41"/>
      <c r="AB218" s="41"/>
      <c r="AC218" s="41"/>
      <c r="AD218" s="41"/>
      <c r="AE218" s="5" t="str">
        <f t="shared" si="81"/>
        <v/>
      </c>
      <c r="AF218" s="41"/>
      <c r="AG218" s="41"/>
      <c r="AH218" s="41"/>
      <c r="AI218" s="41"/>
      <c r="AJ218" s="41"/>
      <c r="AK218" s="41"/>
      <c r="AL218" s="41"/>
      <c r="AM218" s="41"/>
      <c r="AN218" s="41">
        <v>26.945945945945947</v>
      </c>
      <c r="AO218" s="41">
        <v>1480</v>
      </c>
      <c r="AP218" s="110" t="s">
        <v>103</v>
      </c>
      <c r="AQ218" s="111"/>
      <c r="AR218" s="126" t="str">
        <f t="shared" si="82"/>
        <v/>
      </c>
      <c r="AS218" s="126" t="str">
        <f t="shared" si="83"/>
        <v/>
      </c>
      <c r="AT218" s="127">
        <v>1900</v>
      </c>
      <c r="AU218" s="128"/>
      <c r="AV218" s="129"/>
      <c r="AW218" s="126" t="str">
        <f t="shared" si="84"/>
        <v/>
      </c>
      <c r="AX218" s="126" t="str">
        <f t="shared" si="85"/>
        <v/>
      </c>
      <c r="AY218" s="64" t="str">
        <f t="shared" si="86"/>
        <v/>
      </c>
      <c r="AZ218" s="97">
        <v>77.209999999999994</v>
      </c>
      <c r="BA218" s="68"/>
      <c r="BB218" s="68"/>
      <c r="BC218" s="68"/>
      <c r="BD218" s="68"/>
      <c r="BE218" s="15"/>
      <c r="BF218" s="5">
        <f t="shared" si="87"/>
        <v>16114</v>
      </c>
      <c r="BG218" s="41">
        <v>8830</v>
      </c>
      <c r="BH218" s="42"/>
      <c r="BI218" s="42"/>
      <c r="BJ218" s="42">
        <v>7284</v>
      </c>
      <c r="BK218" s="42"/>
      <c r="BL218" s="42"/>
      <c r="BM218" s="15"/>
    </row>
    <row r="219" spans="1:65" outlineLevel="4">
      <c r="A219" s="157" t="s">
        <v>40</v>
      </c>
      <c r="B219" s="158"/>
      <c r="C219" s="50">
        <f t="shared" ref="C219:BM219" si="88">SUBTOTAL(4,C189:C218)</f>
        <v>464553</v>
      </c>
      <c r="D219" s="60">
        <f t="shared" si="88"/>
        <v>38</v>
      </c>
      <c r="E219" s="28">
        <f t="shared" si="88"/>
        <v>38</v>
      </c>
      <c r="F219" s="28">
        <f t="shared" si="88"/>
        <v>39</v>
      </c>
      <c r="G219" s="28">
        <f t="shared" si="88"/>
        <v>40</v>
      </c>
      <c r="H219" s="28">
        <f t="shared" si="88"/>
        <v>37</v>
      </c>
      <c r="I219" s="28">
        <f t="shared" si="88"/>
        <v>37</v>
      </c>
      <c r="J219" s="28">
        <f t="shared" si="88"/>
        <v>38</v>
      </c>
      <c r="K219" s="28">
        <f t="shared" si="88"/>
        <v>39</v>
      </c>
      <c r="L219" s="28">
        <f t="shared" si="88"/>
        <v>36</v>
      </c>
      <c r="M219" s="71">
        <f t="shared" si="88"/>
        <v>7.1</v>
      </c>
      <c r="N219" s="82">
        <f t="shared" si="88"/>
        <v>7.19</v>
      </c>
      <c r="O219" s="82">
        <f t="shared" si="88"/>
        <v>7.15</v>
      </c>
      <c r="P219" s="82">
        <f t="shared" si="88"/>
        <v>7.21</v>
      </c>
      <c r="Q219" s="82">
        <f t="shared" si="88"/>
        <v>7.18</v>
      </c>
      <c r="R219" s="82">
        <f t="shared" si="88"/>
        <v>7.13</v>
      </c>
      <c r="S219" s="82">
        <f t="shared" si="88"/>
        <v>7.13</v>
      </c>
      <c r="T219" s="82">
        <f t="shared" si="88"/>
        <v>0</v>
      </c>
      <c r="U219" s="82">
        <f t="shared" si="88"/>
        <v>0</v>
      </c>
      <c r="V219" s="29">
        <f t="shared" si="88"/>
        <v>176.4</v>
      </c>
      <c r="W219" s="39">
        <f t="shared" si="88"/>
        <v>212.5</v>
      </c>
      <c r="X219" s="39">
        <f t="shared" si="88"/>
        <v>272.10000000000002</v>
      </c>
      <c r="Y219" s="39">
        <f t="shared" si="88"/>
        <v>290.89999999999998</v>
      </c>
      <c r="Z219" s="39">
        <f t="shared" si="88"/>
        <v>110.8</v>
      </c>
      <c r="AA219" s="39">
        <f t="shared" si="88"/>
        <v>206</v>
      </c>
      <c r="AB219" s="39">
        <f t="shared" si="88"/>
        <v>250</v>
      </c>
      <c r="AC219" s="39">
        <f t="shared" si="88"/>
        <v>0</v>
      </c>
      <c r="AD219" s="39">
        <f t="shared" si="88"/>
        <v>0</v>
      </c>
      <c r="AE219" s="29">
        <f t="shared" si="88"/>
        <v>4400</v>
      </c>
      <c r="AF219" s="39">
        <f t="shared" si="88"/>
        <v>4200</v>
      </c>
      <c r="AG219" s="39">
        <f t="shared" si="88"/>
        <v>4500</v>
      </c>
      <c r="AH219" s="39">
        <f t="shared" si="88"/>
        <v>4600</v>
      </c>
      <c r="AI219" s="39">
        <f t="shared" si="88"/>
        <v>4230</v>
      </c>
      <c r="AJ219" s="39">
        <f t="shared" si="88"/>
        <v>4680</v>
      </c>
      <c r="AK219" s="39">
        <f t="shared" si="88"/>
        <v>4780</v>
      </c>
      <c r="AL219" s="39">
        <f t="shared" si="88"/>
        <v>0</v>
      </c>
      <c r="AM219" s="39">
        <f t="shared" si="88"/>
        <v>0</v>
      </c>
      <c r="AN219" s="39">
        <f t="shared" si="88"/>
        <v>26.945945945945947</v>
      </c>
      <c r="AO219" s="39">
        <f t="shared" si="88"/>
        <v>2100</v>
      </c>
      <c r="AP219" s="104">
        <f t="shared" si="88"/>
        <v>4.5720224719101115</v>
      </c>
      <c r="AQ219" s="105">
        <f t="shared" si="88"/>
        <v>3.5045505617977528</v>
      </c>
      <c r="AR219" s="106">
        <f t="shared" si="88"/>
        <v>76.652085227691643</v>
      </c>
      <c r="AS219" s="106">
        <f t="shared" si="88"/>
        <v>32.473246332225145</v>
      </c>
      <c r="AT219" s="107">
        <f t="shared" si="88"/>
        <v>2390</v>
      </c>
      <c r="AU219" s="108">
        <f t="shared" si="88"/>
        <v>2.72</v>
      </c>
      <c r="AV219" s="109">
        <f t="shared" si="88"/>
        <v>1.33</v>
      </c>
      <c r="AW219" s="106">
        <f t="shared" si="88"/>
        <v>53.441295546558699</v>
      </c>
      <c r="AX219" s="106">
        <f t="shared" si="88"/>
        <v>51.102941176470587</v>
      </c>
      <c r="AY219" s="60">
        <f t="shared" si="88"/>
        <v>70.855207595838039</v>
      </c>
      <c r="AZ219" s="96">
        <f t="shared" si="88"/>
        <v>78.709999999999994</v>
      </c>
      <c r="BA219" s="67">
        <f t="shared" si="88"/>
        <v>65.52</v>
      </c>
      <c r="BB219" s="67">
        <f t="shared" si="88"/>
        <v>31.1</v>
      </c>
      <c r="BC219" s="67">
        <f t="shared" si="88"/>
        <v>4.0000000000000002E-4</v>
      </c>
      <c r="BD219" s="67">
        <f t="shared" si="88"/>
        <v>0</v>
      </c>
      <c r="BE219" s="27">
        <f t="shared" si="88"/>
        <v>0</v>
      </c>
      <c r="BF219" s="29">
        <f t="shared" si="88"/>
        <v>18149</v>
      </c>
      <c r="BG219" s="39">
        <f t="shared" si="88"/>
        <v>10310</v>
      </c>
      <c r="BH219" s="40">
        <f t="shared" si="88"/>
        <v>0</v>
      </c>
      <c r="BI219" s="40">
        <f t="shared" si="88"/>
        <v>0</v>
      </c>
      <c r="BJ219" s="40">
        <f t="shared" si="88"/>
        <v>8848</v>
      </c>
      <c r="BK219" s="40">
        <f t="shared" si="88"/>
        <v>0</v>
      </c>
      <c r="BL219" s="40">
        <f t="shared" si="88"/>
        <v>0</v>
      </c>
      <c r="BM219" s="27">
        <f t="shared" si="88"/>
        <v>0</v>
      </c>
    </row>
    <row r="220" spans="1:65" outlineLevel="3">
      <c r="A220" s="187" t="s">
        <v>29</v>
      </c>
      <c r="B220" s="188"/>
      <c r="C220" s="51">
        <f t="shared" ref="C220:BM220" si="89">SUBTOTAL(5,C189:C218)</f>
        <v>320184</v>
      </c>
      <c r="D220" s="61">
        <f t="shared" si="89"/>
        <v>35.299999999999997</v>
      </c>
      <c r="E220" s="12">
        <f t="shared" si="89"/>
        <v>36</v>
      </c>
      <c r="F220" s="12">
        <f t="shared" si="89"/>
        <v>35</v>
      </c>
      <c r="G220" s="12">
        <f t="shared" si="89"/>
        <v>37</v>
      </c>
      <c r="H220" s="12">
        <f t="shared" si="89"/>
        <v>34</v>
      </c>
      <c r="I220" s="12">
        <f t="shared" si="89"/>
        <v>35</v>
      </c>
      <c r="J220" s="12">
        <f t="shared" si="89"/>
        <v>34</v>
      </c>
      <c r="K220" s="12">
        <f t="shared" si="89"/>
        <v>36</v>
      </c>
      <c r="L220" s="12">
        <f t="shared" si="89"/>
        <v>33</v>
      </c>
      <c r="M220" s="72">
        <f t="shared" si="89"/>
        <v>7</v>
      </c>
      <c r="N220" s="83">
        <f t="shared" si="89"/>
        <v>6.99</v>
      </c>
      <c r="O220" s="83">
        <f t="shared" si="89"/>
        <v>6.98</v>
      </c>
      <c r="P220" s="83">
        <f t="shared" si="89"/>
        <v>7.01</v>
      </c>
      <c r="Q220" s="83">
        <f t="shared" si="89"/>
        <v>6.98</v>
      </c>
      <c r="R220" s="83">
        <f t="shared" si="89"/>
        <v>6.97</v>
      </c>
      <c r="S220" s="83">
        <f t="shared" si="89"/>
        <v>6.88</v>
      </c>
      <c r="T220" s="83">
        <f t="shared" si="89"/>
        <v>0</v>
      </c>
      <c r="U220" s="83">
        <f t="shared" si="89"/>
        <v>0</v>
      </c>
      <c r="V220" s="6">
        <f t="shared" si="89"/>
        <v>164.3</v>
      </c>
      <c r="W220" s="41">
        <f t="shared" si="89"/>
        <v>187.9</v>
      </c>
      <c r="X220" s="41">
        <f t="shared" si="89"/>
        <v>189.6</v>
      </c>
      <c r="Y220" s="41">
        <f t="shared" si="89"/>
        <v>89.7</v>
      </c>
      <c r="Z220" s="41">
        <f t="shared" si="89"/>
        <v>99.1</v>
      </c>
      <c r="AA220" s="41">
        <f t="shared" si="89"/>
        <v>99.2</v>
      </c>
      <c r="AB220" s="41">
        <f t="shared" si="89"/>
        <v>76.8</v>
      </c>
      <c r="AC220" s="41">
        <f t="shared" si="89"/>
        <v>0</v>
      </c>
      <c r="AD220" s="41">
        <f t="shared" si="89"/>
        <v>0</v>
      </c>
      <c r="AE220" s="6">
        <f t="shared" si="89"/>
        <v>4075</v>
      </c>
      <c r="AF220" s="41">
        <f t="shared" si="89"/>
        <v>3640</v>
      </c>
      <c r="AG220" s="41">
        <f t="shared" si="89"/>
        <v>3460</v>
      </c>
      <c r="AH220" s="41">
        <f t="shared" si="89"/>
        <v>3890</v>
      </c>
      <c r="AI220" s="41">
        <f t="shared" si="89"/>
        <v>4100</v>
      </c>
      <c r="AJ220" s="41">
        <f t="shared" si="89"/>
        <v>4160</v>
      </c>
      <c r="AK220" s="41">
        <f t="shared" si="89"/>
        <v>4110</v>
      </c>
      <c r="AL220" s="41">
        <f t="shared" si="89"/>
        <v>0</v>
      </c>
      <c r="AM220" s="41">
        <f t="shared" si="89"/>
        <v>0</v>
      </c>
      <c r="AN220" s="41">
        <f t="shared" si="89"/>
        <v>18.990476190476191</v>
      </c>
      <c r="AO220" s="41">
        <f t="shared" si="89"/>
        <v>1480</v>
      </c>
      <c r="AP220" s="110">
        <f t="shared" si="89"/>
        <v>3.1988888888888889</v>
      </c>
      <c r="AQ220" s="111">
        <f t="shared" si="89"/>
        <v>2.1601058201058199</v>
      </c>
      <c r="AR220" s="112">
        <f t="shared" si="89"/>
        <v>67.526753667774855</v>
      </c>
      <c r="AS220" s="112">
        <f t="shared" si="89"/>
        <v>23.347914772308357</v>
      </c>
      <c r="AT220" s="113">
        <f t="shared" si="89"/>
        <v>1850</v>
      </c>
      <c r="AU220" s="114">
        <f t="shared" si="89"/>
        <v>2.4700000000000002</v>
      </c>
      <c r="AV220" s="115">
        <f t="shared" si="89"/>
        <v>1.3</v>
      </c>
      <c r="AW220" s="112">
        <f t="shared" si="89"/>
        <v>48.897058823529413</v>
      </c>
      <c r="AX220" s="112">
        <f t="shared" si="89"/>
        <v>46.558704453441301</v>
      </c>
      <c r="AY220" s="61">
        <f t="shared" si="89"/>
        <v>45.371198793666736</v>
      </c>
      <c r="AZ220" s="97">
        <f t="shared" si="89"/>
        <v>73.2</v>
      </c>
      <c r="BA220" s="68">
        <f t="shared" si="89"/>
        <v>65.52</v>
      </c>
      <c r="BB220" s="68">
        <f t="shared" si="89"/>
        <v>31.1</v>
      </c>
      <c r="BC220" s="68">
        <f t="shared" si="89"/>
        <v>4.0000000000000002E-4</v>
      </c>
      <c r="BD220" s="68">
        <f t="shared" si="89"/>
        <v>0</v>
      </c>
      <c r="BE220" s="15">
        <f t="shared" si="89"/>
        <v>0</v>
      </c>
      <c r="BF220" s="6">
        <f t="shared" si="89"/>
        <v>12910</v>
      </c>
      <c r="BG220" s="41">
        <f t="shared" si="89"/>
        <v>5770</v>
      </c>
      <c r="BH220" s="42">
        <f t="shared" si="89"/>
        <v>0</v>
      </c>
      <c r="BI220" s="42">
        <f t="shared" si="89"/>
        <v>0</v>
      </c>
      <c r="BJ220" s="42">
        <f t="shared" si="89"/>
        <v>6687</v>
      </c>
      <c r="BK220" s="42">
        <f t="shared" si="89"/>
        <v>0</v>
      </c>
      <c r="BL220" s="42">
        <f t="shared" si="89"/>
        <v>0</v>
      </c>
      <c r="BM220" s="15">
        <f t="shared" si="89"/>
        <v>0</v>
      </c>
    </row>
    <row r="221" spans="1:65" outlineLevel="2">
      <c r="A221" s="187" t="s">
        <v>18</v>
      </c>
      <c r="B221" s="188"/>
      <c r="C221" s="51">
        <f>IFERROR(SUBTOTAL(1,C189:C218),"")</f>
        <v>373695.53333333333</v>
      </c>
      <c r="D221" s="61">
        <f t="shared" ref="D221:BM221" si="90">IFERROR(SUBTOTAL(1,D189:D218),"")</f>
        <v>36.879999999999988</v>
      </c>
      <c r="E221" s="12">
        <f t="shared" si="90"/>
        <v>37.466666666666669</v>
      </c>
      <c r="F221" s="12">
        <f t="shared" si="90"/>
        <v>37.200000000000003</v>
      </c>
      <c r="G221" s="12">
        <f t="shared" si="90"/>
        <v>38.333333333333336</v>
      </c>
      <c r="H221" s="12">
        <f t="shared" si="90"/>
        <v>36.4</v>
      </c>
      <c r="I221" s="12">
        <f t="shared" si="90"/>
        <v>36.466666666666669</v>
      </c>
      <c r="J221" s="12">
        <f t="shared" si="90"/>
        <v>36.200000000000003</v>
      </c>
      <c r="K221" s="12">
        <f t="shared" si="90"/>
        <v>37.333333333333336</v>
      </c>
      <c r="L221" s="12">
        <f t="shared" si="90"/>
        <v>35.4</v>
      </c>
      <c r="M221" s="72">
        <f t="shared" si="90"/>
        <v>7.0733333333333315</v>
      </c>
      <c r="N221" s="83">
        <f t="shared" si="90"/>
        <v>7.0993333333333375</v>
      </c>
      <c r="O221" s="83">
        <f t="shared" si="90"/>
        <v>7.1003333333333343</v>
      </c>
      <c r="P221" s="83">
        <f t="shared" si="90"/>
        <v>7.1023333333333349</v>
      </c>
      <c r="Q221" s="83">
        <f t="shared" si="90"/>
        <v>7.0466666666666669</v>
      </c>
      <c r="R221" s="83">
        <f t="shared" si="90"/>
        <v>7.0549999999999988</v>
      </c>
      <c r="S221" s="83">
        <f t="shared" si="90"/>
        <v>7.0293333333333345</v>
      </c>
      <c r="T221" s="83" t="str">
        <f t="shared" si="90"/>
        <v/>
      </c>
      <c r="U221" s="83" t="str">
        <f t="shared" si="90"/>
        <v/>
      </c>
      <c r="V221" s="6">
        <f t="shared" si="90"/>
        <v>171.46666666666667</v>
      </c>
      <c r="W221" s="41">
        <f t="shared" si="90"/>
        <v>199.1</v>
      </c>
      <c r="X221" s="41">
        <f t="shared" si="90"/>
        <v>228.36666666666667</v>
      </c>
      <c r="Y221" s="41">
        <f t="shared" si="90"/>
        <v>219.86666666666667</v>
      </c>
      <c r="Z221" s="41">
        <f t="shared" si="90"/>
        <v>104.66666666666667</v>
      </c>
      <c r="AA221" s="41">
        <f t="shared" si="90"/>
        <v>141.56666666666666</v>
      </c>
      <c r="AB221" s="41">
        <f t="shared" si="90"/>
        <v>135.20000000000002</v>
      </c>
      <c r="AC221" s="41" t="str">
        <f t="shared" si="90"/>
        <v/>
      </c>
      <c r="AD221" s="41" t="str">
        <f t="shared" si="90"/>
        <v/>
      </c>
      <c r="AE221" s="6">
        <f t="shared" si="90"/>
        <v>4203.333333333333</v>
      </c>
      <c r="AF221" s="41">
        <f t="shared" si="90"/>
        <v>3876.6666666666665</v>
      </c>
      <c r="AG221" s="41">
        <f t="shared" si="90"/>
        <v>4060</v>
      </c>
      <c r="AH221" s="41">
        <f t="shared" si="90"/>
        <v>4263.333333333333</v>
      </c>
      <c r="AI221" s="41">
        <f t="shared" si="90"/>
        <v>4176.666666666667</v>
      </c>
      <c r="AJ221" s="41">
        <f t="shared" si="90"/>
        <v>4446.666666666667</v>
      </c>
      <c r="AK221" s="41">
        <f t="shared" si="90"/>
        <v>4396.666666666667</v>
      </c>
      <c r="AL221" s="41" t="str">
        <f t="shared" si="90"/>
        <v/>
      </c>
      <c r="AM221" s="41" t="str">
        <f t="shared" si="90"/>
        <v/>
      </c>
      <c r="AN221" s="41">
        <f t="shared" si="90"/>
        <v>21.702561914163599</v>
      </c>
      <c r="AO221" s="41">
        <f t="shared" si="90"/>
        <v>1845</v>
      </c>
      <c r="AP221" s="110">
        <f t="shared" si="90"/>
        <v>3.6232135544854644</v>
      </c>
      <c r="AQ221" s="111">
        <f t="shared" si="90"/>
        <v>2.5547027055145031</v>
      </c>
      <c r="AR221" s="112">
        <f t="shared" si="90"/>
        <v>69.920062280490527</v>
      </c>
      <c r="AS221" s="112">
        <f t="shared" si="90"/>
        <v>30.07993771950947</v>
      </c>
      <c r="AT221" s="113">
        <f t="shared" si="90"/>
        <v>2179</v>
      </c>
      <c r="AU221" s="114">
        <f t="shared" si="90"/>
        <v>2.5550000000000002</v>
      </c>
      <c r="AV221" s="115">
        <f t="shared" si="90"/>
        <v>1.3175000000000001</v>
      </c>
      <c r="AW221" s="112">
        <f t="shared" si="90"/>
        <v>51.628033859074868</v>
      </c>
      <c r="AX221" s="112">
        <f t="shared" si="90"/>
        <v>48.371966140925132</v>
      </c>
      <c r="AY221" s="61">
        <f t="shared" si="90"/>
        <v>53.045103627070304</v>
      </c>
      <c r="AZ221" s="97">
        <f t="shared" si="90"/>
        <v>76.430333333333309</v>
      </c>
      <c r="BA221" s="68">
        <f t="shared" si="90"/>
        <v>65.52</v>
      </c>
      <c r="BB221" s="68">
        <f t="shared" si="90"/>
        <v>31.1</v>
      </c>
      <c r="BC221" s="68">
        <f t="shared" si="90"/>
        <v>4.0000000000000002E-4</v>
      </c>
      <c r="BD221" s="68" t="str">
        <f t="shared" si="90"/>
        <v/>
      </c>
      <c r="BE221" s="15" t="str">
        <f>IFERROR(SUBTOTAL(1,BE189:BE218),"")</f>
        <v/>
      </c>
      <c r="BF221" s="6">
        <f t="shared" si="90"/>
        <v>15272.9</v>
      </c>
      <c r="BG221" s="41">
        <f t="shared" si="90"/>
        <v>7457</v>
      </c>
      <c r="BH221" s="42" t="str">
        <f t="shared" si="90"/>
        <v/>
      </c>
      <c r="BI221" s="42" t="str">
        <f t="shared" si="90"/>
        <v/>
      </c>
      <c r="BJ221" s="42">
        <f t="shared" si="90"/>
        <v>7815.9</v>
      </c>
      <c r="BK221" s="42" t="str">
        <f t="shared" si="90"/>
        <v/>
      </c>
      <c r="BL221" s="42" t="str">
        <f t="shared" si="90"/>
        <v/>
      </c>
      <c r="BM221" s="15" t="str">
        <f t="shared" si="90"/>
        <v/>
      </c>
    </row>
    <row r="222" spans="1:65" ht="17.25" outlineLevel="1" thickBot="1">
      <c r="A222" s="189" t="s">
        <v>55</v>
      </c>
      <c r="B222" s="190"/>
      <c r="C222" s="52">
        <f>SUBTOTAL(9,C189:C218)</f>
        <v>11210866</v>
      </c>
      <c r="D222" s="62"/>
      <c r="E222" s="30"/>
      <c r="F222" s="30"/>
      <c r="G222" s="30"/>
      <c r="H222" s="30"/>
      <c r="I222" s="30"/>
      <c r="J222" s="30"/>
      <c r="K222" s="30"/>
      <c r="L222" s="30"/>
      <c r="M222" s="73"/>
      <c r="N222" s="84"/>
      <c r="O222" s="84"/>
      <c r="P222" s="84"/>
      <c r="Q222" s="84"/>
      <c r="R222" s="84"/>
      <c r="S222" s="84"/>
      <c r="T222" s="84"/>
      <c r="U222" s="84"/>
      <c r="V222" s="93"/>
      <c r="W222" s="94"/>
      <c r="X222" s="94"/>
      <c r="Y222" s="94"/>
      <c r="Z222" s="94"/>
      <c r="AA222" s="94"/>
      <c r="AB222" s="94"/>
      <c r="AC222" s="94"/>
      <c r="AD222" s="94"/>
      <c r="AE222" s="93"/>
      <c r="AF222" s="94"/>
      <c r="AG222" s="94"/>
      <c r="AH222" s="94"/>
      <c r="AI222" s="94"/>
      <c r="AJ222" s="94"/>
      <c r="AK222" s="94"/>
      <c r="AL222" s="94"/>
      <c r="AM222" s="94"/>
      <c r="AN222" s="94"/>
      <c r="AO222" s="43">
        <f>SUBTOTAL(9,AO189:AO218)</f>
        <v>55350</v>
      </c>
      <c r="AP222" s="116"/>
      <c r="AQ222" s="117"/>
      <c r="AR222" s="118"/>
      <c r="AS222" s="118"/>
      <c r="AT222" s="119">
        <f>SUBTOTAL(9,AT189:AT218)</f>
        <v>65370</v>
      </c>
      <c r="AU222" s="120"/>
      <c r="AV222" s="121"/>
      <c r="AW222" s="118"/>
      <c r="AX222" s="118"/>
      <c r="AY222" s="62"/>
      <c r="AZ222" s="98"/>
      <c r="BA222" s="69"/>
      <c r="BB222" s="69"/>
      <c r="BC222" s="69"/>
      <c r="BD222" s="69"/>
      <c r="BE222" s="16">
        <f>SUBTOTAL(9,BE189:BE218)</f>
        <v>0</v>
      </c>
      <c r="BF222" s="7">
        <f t="shared" ref="BF222:BM222" si="91">SUBTOTAL(9,BF189:BF218)</f>
        <v>458187</v>
      </c>
      <c r="BG222" s="43">
        <f t="shared" si="91"/>
        <v>223710</v>
      </c>
      <c r="BH222" s="44">
        <f t="shared" si="91"/>
        <v>0</v>
      </c>
      <c r="BI222" s="44">
        <f t="shared" si="91"/>
        <v>0</v>
      </c>
      <c r="BJ222" s="44">
        <f t="shared" si="91"/>
        <v>234477</v>
      </c>
      <c r="BK222" s="44">
        <f t="shared" si="91"/>
        <v>0</v>
      </c>
      <c r="BL222" s="44">
        <f t="shared" si="91"/>
        <v>0</v>
      </c>
      <c r="BM222" s="16">
        <f t="shared" si="91"/>
        <v>0</v>
      </c>
    </row>
    <row r="223" spans="1:65" outlineLevel="5">
      <c r="A223" s="21">
        <f t="shared" si="73"/>
        <v>7</v>
      </c>
      <c r="B223" s="33">
        <f>B218+1</f>
        <v>45474</v>
      </c>
      <c r="C223" s="51">
        <v>436634</v>
      </c>
      <c r="D223" s="64">
        <f t="shared" ref="D223:D253" si="92">IFERROR(ROUND(AVERAGE(E223:L223),1),"")</f>
        <v>36.799999999999997</v>
      </c>
      <c r="E223" s="12">
        <v>37</v>
      </c>
      <c r="F223" s="12">
        <v>37</v>
      </c>
      <c r="G223" s="12">
        <v>38</v>
      </c>
      <c r="H223" s="12">
        <v>37</v>
      </c>
      <c r="I223" s="12">
        <v>36</v>
      </c>
      <c r="J223" s="12">
        <v>36</v>
      </c>
      <c r="K223" s="12">
        <v>37</v>
      </c>
      <c r="L223" s="12">
        <v>36</v>
      </c>
      <c r="M223" s="74">
        <f t="shared" ref="M223:M253" si="93">IFERROR(ROUND(AVERAGE(N223:U223),1),"")</f>
        <v>7</v>
      </c>
      <c r="N223" s="83">
        <v>7.02</v>
      </c>
      <c r="O223" s="83">
        <v>7.05</v>
      </c>
      <c r="P223" s="83">
        <v>7.01</v>
      </c>
      <c r="Q223" s="83">
        <v>7</v>
      </c>
      <c r="R223" s="83">
        <v>7.03</v>
      </c>
      <c r="S223" s="83">
        <v>6.98</v>
      </c>
      <c r="T223" s="83"/>
      <c r="U223" s="83"/>
      <c r="V223" s="5" t="str">
        <f t="shared" ref="V223:V253" si="94">IFERROR(ROUND(AVERAGE(W223:AD223),1),"")</f>
        <v/>
      </c>
      <c r="W223" s="41"/>
      <c r="X223" s="41"/>
      <c r="Y223" s="41"/>
      <c r="Z223" s="41"/>
      <c r="AA223" s="41"/>
      <c r="AB223" s="41"/>
      <c r="AC223" s="41"/>
      <c r="AD223" s="41"/>
      <c r="AE223" s="5" t="str">
        <f t="shared" ref="AE223:AE253" si="95">IFERROR(ROUND(AVERAGE(AF223:AM223),1),"")</f>
        <v/>
      </c>
      <c r="AF223" s="41"/>
      <c r="AG223" s="41"/>
      <c r="AH223" s="41"/>
      <c r="AI223" s="41"/>
      <c r="AJ223" s="41"/>
      <c r="AK223" s="41"/>
      <c r="AL223" s="41"/>
      <c r="AM223" s="41"/>
      <c r="AN223" s="41">
        <v>27</v>
      </c>
      <c r="AO223" s="41">
        <v>1490</v>
      </c>
      <c r="AP223" s="110"/>
      <c r="AQ223" s="111"/>
      <c r="AR223" s="126" t="str">
        <f t="shared" ref="AR223:AR253" si="96">IFERROR(AQ223/AP223*100,"")</f>
        <v/>
      </c>
      <c r="AS223" s="126" t="str">
        <f t="shared" ref="AS223:AS253" si="97">IFERROR(100-AR223,"")</f>
        <v/>
      </c>
      <c r="AT223" s="127">
        <v>1700</v>
      </c>
      <c r="AU223" s="128"/>
      <c r="AV223" s="129"/>
      <c r="AW223" s="126" t="str">
        <f t="shared" ref="AW223:AW253" si="98">IFERROR(AV223/AU223*100,"")</f>
        <v/>
      </c>
      <c r="AX223" s="126" t="str">
        <f t="shared" ref="AX223:AX253" si="99">IFERROR(100-AW223,"")</f>
        <v/>
      </c>
      <c r="AY223" s="64" t="str">
        <f t="shared" ref="AY223:AY253" si="100">IFERROR((1-((AW223*AS223)/(AX223*AR223)))*100,"")</f>
        <v/>
      </c>
      <c r="AZ223" s="97">
        <v>76.900000000000006</v>
      </c>
      <c r="BA223" s="68"/>
      <c r="BB223" s="68"/>
      <c r="BC223" s="68"/>
      <c r="BD223" s="68"/>
      <c r="BE223" s="15"/>
      <c r="BF223" s="5">
        <f t="shared" ref="BF223:BF253" si="101">IF(SUM(BG223:BM223)=0,"",SUM(BG223:BM223))</f>
        <v>11868</v>
      </c>
      <c r="BG223" s="41">
        <v>5820</v>
      </c>
      <c r="BH223" s="42"/>
      <c r="BI223" s="42"/>
      <c r="BJ223" s="42">
        <v>6048</v>
      </c>
      <c r="BK223" s="42"/>
      <c r="BL223" s="42"/>
      <c r="BM223" s="15"/>
    </row>
    <row r="224" spans="1:65" outlineLevel="5">
      <c r="A224" s="22">
        <f t="shared" si="73"/>
        <v>7</v>
      </c>
      <c r="B224" s="9">
        <f t="shared" ref="B224:B287" si="102">B223+1</f>
        <v>45475</v>
      </c>
      <c r="C224" s="51">
        <v>504096</v>
      </c>
      <c r="D224" s="64">
        <f t="shared" si="92"/>
        <v>36.799999999999997</v>
      </c>
      <c r="E224" s="12">
        <v>37</v>
      </c>
      <c r="F224" s="12">
        <v>37</v>
      </c>
      <c r="G224" s="12">
        <v>38</v>
      </c>
      <c r="H224" s="12">
        <v>37</v>
      </c>
      <c r="I224" s="12">
        <v>36</v>
      </c>
      <c r="J224" s="12">
        <v>36</v>
      </c>
      <c r="K224" s="12">
        <v>37</v>
      </c>
      <c r="L224" s="12">
        <v>36</v>
      </c>
      <c r="M224" s="74">
        <f t="shared" si="93"/>
        <v>7</v>
      </c>
      <c r="N224" s="83">
        <v>7.02</v>
      </c>
      <c r="O224" s="83">
        <v>7.05</v>
      </c>
      <c r="P224" s="83">
        <v>7.02</v>
      </c>
      <c r="Q224" s="83">
        <v>7.06</v>
      </c>
      <c r="R224" s="83">
        <v>7.01</v>
      </c>
      <c r="S224" s="83">
        <v>7</v>
      </c>
      <c r="T224" s="83"/>
      <c r="U224" s="83"/>
      <c r="V224" s="5" t="str">
        <f t="shared" si="94"/>
        <v/>
      </c>
      <c r="W224" s="41"/>
      <c r="X224" s="41"/>
      <c r="Y224" s="41"/>
      <c r="Z224" s="41"/>
      <c r="AA224" s="41"/>
      <c r="AB224" s="41"/>
      <c r="AC224" s="41"/>
      <c r="AD224" s="41"/>
      <c r="AE224" s="5" t="str">
        <f t="shared" si="95"/>
        <v/>
      </c>
      <c r="AF224" s="41"/>
      <c r="AG224" s="41"/>
      <c r="AH224" s="41"/>
      <c r="AI224" s="41"/>
      <c r="AJ224" s="41"/>
      <c r="AK224" s="41"/>
      <c r="AL224" s="41"/>
      <c r="AM224" s="41"/>
      <c r="AN224" s="41">
        <v>31</v>
      </c>
      <c r="AO224" s="41">
        <v>1300</v>
      </c>
      <c r="AP224" s="110"/>
      <c r="AQ224" s="111"/>
      <c r="AR224" s="126" t="str">
        <f t="shared" si="96"/>
        <v/>
      </c>
      <c r="AS224" s="126" t="str">
        <f t="shared" si="97"/>
        <v/>
      </c>
      <c r="AT224" s="127">
        <v>1670</v>
      </c>
      <c r="AU224" s="128"/>
      <c r="AV224" s="129"/>
      <c r="AW224" s="126" t="str">
        <f t="shared" si="98"/>
        <v/>
      </c>
      <c r="AX224" s="126" t="str">
        <f t="shared" si="99"/>
        <v/>
      </c>
      <c r="AY224" s="64" t="str">
        <f t="shared" si="100"/>
        <v/>
      </c>
      <c r="AZ224" s="97">
        <v>78.7</v>
      </c>
      <c r="BA224" s="68"/>
      <c r="BB224" s="68"/>
      <c r="BC224" s="68"/>
      <c r="BD224" s="68"/>
      <c r="BE224" s="15"/>
      <c r="BF224" s="5">
        <f t="shared" si="101"/>
        <v>13676</v>
      </c>
      <c r="BG224" s="41">
        <v>6890</v>
      </c>
      <c r="BH224" s="42"/>
      <c r="BI224" s="42"/>
      <c r="BJ224" s="42">
        <v>6786</v>
      </c>
      <c r="BK224" s="42"/>
      <c r="BL224" s="42"/>
      <c r="BM224" s="15"/>
    </row>
    <row r="225" spans="1:65" outlineLevel="5">
      <c r="A225" s="22">
        <f t="shared" si="73"/>
        <v>7</v>
      </c>
      <c r="B225" s="9">
        <f t="shared" si="102"/>
        <v>45476</v>
      </c>
      <c r="C225" s="51">
        <v>464444</v>
      </c>
      <c r="D225" s="64">
        <f t="shared" si="92"/>
        <v>37</v>
      </c>
      <c r="E225" s="12">
        <v>38</v>
      </c>
      <c r="F225" s="12">
        <v>37</v>
      </c>
      <c r="G225" s="12">
        <v>38</v>
      </c>
      <c r="H225" s="12">
        <v>37</v>
      </c>
      <c r="I225" s="12">
        <v>37</v>
      </c>
      <c r="J225" s="12">
        <v>36</v>
      </c>
      <c r="K225" s="12">
        <v>37</v>
      </c>
      <c r="L225" s="12">
        <v>36</v>
      </c>
      <c r="M225" s="74">
        <f t="shared" si="93"/>
        <v>7</v>
      </c>
      <c r="N225" s="83">
        <v>6.98</v>
      </c>
      <c r="O225" s="83">
        <v>7.01</v>
      </c>
      <c r="P225" s="83">
        <v>6.99</v>
      </c>
      <c r="Q225" s="83">
        <v>7.03</v>
      </c>
      <c r="R225" s="83">
        <v>7.05</v>
      </c>
      <c r="S225" s="83">
        <v>7</v>
      </c>
      <c r="T225" s="83"/>
      <c r="U225" s="83"/>
      <c r="V225" s="5" t="str">
        <f t="shared" si="94"/>
        <v/>
      </c>
      <c r="W225" s="41"/>
      <c r="X225" s="41"/>
      <c r="Y225" s="41"/>
      <c r="Z225" s="41"/>
      <c r="AA225" s="41"/>
      <c r="AB225" s="41"/>
      <c r="AC225" s="41"/>
      <c r="AD225" s="41"/>
      <c r="AE225" s="5" t="str">
        <f t="shared" si="95"/>
        <v/>
      </c>
      <c r="AF225" s="41"/>
      <c r="AG225" s="41"/>
      <c r="AH225" s="41"/>
      <c r="AI225" s="41"/>
      <c r="AJ225" s="41"/>
      <c r="AK225" s="41"/>
      <c r="AL225" s="41"/>
      <c r="AM225" s="41"/>
      <c r="AN225" s="41">
        <v>28</v>
      </c>
      <c r="AO225" s="41">
        <v>1410</v>
      </c>
      <c r="AP225" s="110">
        <v>3.93</v>
      </c>
      <c r="AQ225" s="111">
        <v>2.86</v>
      </c>
      <c r="AR225" s="126">
        <f t="shared" si="96"/>
        <v>72.773536895674297</v>
      </c>
      <c r="AS225" s="126">
        <f t="shared" si="97"/>
        <v>27.226463104325703</v>
      </c>
      <c r="AT225" s="127">
        <v>1810</v>
      </c>
      <c r="AU225" s="128">
        <v>2.44</v>
      </c>
      <c r="AV225" s="129">
        <v>1.37</v>
      </c>
      <c r="AW225" s="126">
        <f t="shared" si="98"/>
        <v>56.147540983606561</v>
      </c>
      <c r="AX225" s="126">
        <f t="shared" si="99"/>
        <v>43.852459016393439</v>
      </c>
      <c r="AY225" s="64">
        <f t="shared" si="100"/>
        <v>52.097902097902079</v>
      </c>
      <c r="AZ225" s="97">
        <v>76.62</v>
      </c>
      <c r="BA225" s="68"/>
      <c r="BB225" s="68"/>
      <c r="BC225" s="68"/>
      <c r="BD225" s="68"/>
      <c r="BE225" s="15"/>
      <c r="BF225" s="5">
        <f t="shared" si="101"/>
        <v>13301</v>
      </c>
      <c r="BG225" s="41">
        <v>7330</v>
      </c>
      <c r="BH225" s="42"/>
      <c r="BI225" s="42"/>
      <c r="BJ225" s="42">
        <v>5971</v>
      </c>
      <c r="BK225" s="42"/>
      <c r="BL225" s="42"/>
      <c r="BM225" s="15"/>
    </row>
    <row r="226" spans="1:65" outlineLevel="5">
      <c r="A226" s="22">
        <f t="shared" si="73"/>
        <v>7</v>
      </c>
      <c r="B226" s="9">
        <f t="shared" si="102"/>
        <v>45477</v>
      </c>
      <c r="C226" s="51">
        <v>447998</v>
      </c>
      <c r="D226" s="64">
        <f t="shared" si="92"/>
        <v>35.799999999999997</v>
      </c>
      <c r="E226" s="12">
        <v>37</v>
      </c>
      <c r="F226" s="12">
        <v>36</v>
      </c>
      <c r="G226" s="12">
        <v>37</v>
      </c>
      <c r="H226" s="12">
        <v>35</v>
      </c>
      <c r="I226" s="12">
        <v>36</v>
      </c>
      <c r="J226" s="12">
        <v>35</v>
      </c>
      <c r="K226" s="12">
        <v>36</v>
      </c>
      <c r="L226" s="12">
        <v>34</v>
      </c>
      <c r="M226" s="74">
        <f t="shared" si="93"/>
        <v>7</v>
      </c>
      <c r="N226" s="83">
        <v>6.98</v>
      </c>
      <c r="O226" s="83">
        <v>7</v>
      </c>
      <c r="P226" s="83">
        <v>6.99</v>
      </c>
      <c r="Q226" s="83">
        <v>7.02</v>
      </c>
      <c r="R226" s="83">
        <v>7.05</v>
      </c>
      <c r="S226" s="83">
        <v>7.03</v>
      </c>
      <c r="T226" s="83"/>
      <c r="U226" s="83"/>
      <c r="V226" s="5">
        <f t="shared" si="94"/>
        <v>125.2</v>
      </c>
      <c r="W226" s="41">
        <v>113.7</v>
      </c>
      <c r="X226" s="41">
        <v>179.4</v>
      </c>
      <c r="Y226" s="41">
        <v>113.7</v>
      </c>
      <c r="Z226" s="41">
        <v>121.4</v>
      </c>
      <c r="AA226" s="41">
        <v>110.7</v>
      </c>
      <c r="AB226" s="41">
        <v>112.2</v>
      </c>
      <c r="AC226" s="41"/>
      <c r="AD226" s="41"/>
      <c r="AE226" s="5">
        <f t="shared" si="95"/>
        <v>3983.3</v>
      </c>
      <c r="AF226" s="41">
        <v>4300</v>
      </c>
      <c r="AG226" s="41">
        <v>4100</v>
      </c>
      <c r="AH226" s="41">
        <v>4400</v>
      </c>
      <c r="AI226" s="41">
        <v>3800</v>
      </c>
      <c r="AJ226" s="41">
        <v>3600</v>
      </c>
      <c r="AK226" s="41">
        <v>3700</v>
      </c>
      <c r="AL226" s="41"/>
      <c r="AM226" s="41"/>
      <c r="AN226" s="41">
        <v>25</v>
      </c>
      <c r="AO226" s="41">
        <v>1610</v>
      </c>
      <c r="AP226" s="110"/>
      <c r="AQ226" s="111"/>
      <c r="AR226" s="126" t="str">
        <f t="shared" si="96"/>
        <v/>
      </c>
      <c r="AS226" s="126" t="str">
        <f t="shared" si="97"/>
        <v/>
      </c>
      <c r="AT226" s="127">
        <v>1820</v>
      </c>
      <c r="AU226" s="128"/>
      <c r="AV226" s="129"/>
      <c r="AW226" s="126" t="str">
        <f t="shared" si="98"/>
        <v/>
      </c>
      <c r="AX226" s="126" t="str">
        <f t="shared" si="99"/>
        <v/>
      </c>
      <c r="AY226" s="64" t="str">
        <f t="shared" si="100"/>
        <v/>
      </c>
      <c r="AZ226" s="97">
        <v>77.13</v>
      </c>
      <c r="BA226" s="68"/>
      <c r="BB226" s="68"/>
      <c r="BC226" s="68"/>
      <c r="BD226" s="68"/>
      <c r="BE226" s="15"/>
      <c r="BF226" s="5">
        <f t="shared" si="101"/>
        <v>14751</v>
      </c>
      <c r="BG226" s="41">
        <v>7370</v>
      </c>
      <c r="BH226" s="42"/>
      <c r="BI226" s="42"/>
      <c r="BJ226" s="42">
        <v>7381</v>
      </c>
      <c r="BK226" s="42"/>
      <c r="BL226" s="42"/>
      <c r="BM226" s="15"/>
    </row>
    <row r="227" spans="1:65" outlineLevel="5">
      <c r="A227" s="22">
        <f t="shared" si="73"/>
        <v>7</v>
      </c>
      <c r="B227" s="9">
        <f t="shared" si="102"/>
        <v>45478</v>
      </c>
      <c r="C227" s="51">
        <v>454444</v>
      </c>
      <c r="D227" s="64">
        <f t="shared" si="92"/>
        <v>37</v>
      </c>
      <c r="E227" s="12">
        <v>38</v>
      </c>
      <c r="F227" s="12">
        <v>37</v>
      </c>
      <c r="G227" s="12">
        <v>38</v>
      </c>
      <c r="H227" s="12">
        <v>37</v>
      </c>
      <c r="I227" s="12">
        <v>37</v>
      </c>
      <c r="J227" s="12">
        <v>36</v>
      </c>
      <c r="K227" s="12">
        <v>37</v>
      </c>
      <c r="L227" s="12">
        <v>36</v>
      </c>
      <c r="M227" s="74">
        <f t="shared" si="93"/>
        <v>7</v>
      </c>
      <c r="N227" s="83">
        <v>6.98</v>
      </c>
      <c r="O227" s="83">
        <v>7.02</v>
      </c>
      <c r="P227" s="83">
        <v>6.97</v>
      </c>
      <c r="Q227" s="83">
        <v>7.02</v>
      </c>
      <c r="R227" s="83">
        <v>7.05</v>
      </c>
      <c r="S227" s="83">
        <v>7.01</v>
      </c>
      <c r="T227" s="83"/>
      <c r="U227" s="83"/>
      <c r="V227" s="5" t="str">
        <f t="shared" si="94"/>
        <v/>
      </c>
      <c r="W227" s="41"/>
      <c r="X227" s="41"/>
      <c r="Y227" s="41"/>
      <c r="Z227" s="41"/>
      <c r="AA227" s="41"/>
      <c r="AB227" s="41"/>
      <c r="AC227" s="41"/>
      <c r="AD227" s="41"/>
      <c r="AE227" s="5" t="str">
        <f t="shared" si="95"/>
        <v/>
      </c>
      <c r="AF227" s="41"/>
      <c r="AG227" s="41"/>
      <c r="AH227" s="41"/>
      <c r="AI227" s="41"/>
      <c r="AJ227" s="41"/>
      <c r="AK227" s="41"/>
      <c r="AL227" s="41"/>
      <c r="AM227" s="41"/>
      <c r="AN227" s="41">
        <v>30</v>
      </c>
      <c r="AO227" s="41">
        <v>1350</v>
      </c>
      <c r="AP227" s="110"/>
      <c r="AQ227" s="111"/>
      <c r="AR227" s="126" t="str">
        <f t="shared" si="96"/>
        <v/>
      </c>
      <c r="AS227" s="126" t="str">
        <f t="shared" si="97"/>
        <v/>
      </c>
      <c r="AT227" s="127">
        <v>1780</v>
      </c>
      <c r="AU227" s="128"/>
      <c r="AV227" s="129"/>
      <c r="AW227" s="126" t="str">
        <f t="shared" si="98"/>
        <v/>
      </c>
      <c r="AX227" s="126" t="str">
        <f t="shared" si="99"/>
        <v/>
      </c>
      <c r="AY227" s="64" t="str">
        <f t="shared" si="100"/>
        <v/>
      </c>
      <c r="AZ227" s="97">
        <v>81.69</v>
      </c>
      <c r="BA227" s="68"/>
      <c r="BB227" s="68"/>
      <c r="BC227" s="68"/>
      <c r="BD227" s="68"/>
      <c r="BE227" s="15"/>
      <c r="BF227" s="5">
        <f t="shared" si="101"/>
        <v>14080</v>
      </c>
      <c r="BG227" s="41">
        <v>6260</v>
      </c>
      <c r="BH227" s="42"/>
      <c r="BI227" s="42"/>
      <c r="BJ227" s="42">
        <v>7820</v>
      </c>
      <c r="BK227" s="42"/>
      <c r="BL227" s="42"/>
      <c r="BM227" s="15"/>
    </row>
    <row r="228" spans="1:65" outlineLevel="5">
      <c r="A228" s="22">
        <f t="shared" si="73"/>
        <v>7</v>
      </c>
      <c r="B228" s="9">
        <f t="shared" si="102"/>
        <v>45479</v>
      </c>
      <c r="C228" s="51">
        <v>400410</v>
      </c>
      <c r="D228" s="64">
        <f t="shared" si="92"/>
        <v>37</v>
      </c>
      <c r="E228" s="12">
        <v>38</v>
      </c>
      <c r="F228" s="12">
        <v>37</v>
      </c>
      <c r="G228" s="12">
        <v>38</v>
      </c>
      <c r="H228" s="12">
        <v>37</v>
      </c>
      <c r="I228" s="12">
        <v>37</v>
      </c>
      <c r="J228" s="12">
        <v>36</v>
      </c>
      <c r="K228" s="12">
        <v>37</v>
      </c>
      <c r="L228" s="12">
        <v>36</v>
      </c>
      <c r="M228" s="74">
        <f t="shared" si="93"/>
        <v>7</v>
      </c>
      <c r="N228" s="83">
        <v>7.05</v>
      </c>
      <c r="O228" s="83">
        <v>7.06</v>
      </c>
      <c r="P228" s="83">
        <v>7.01</v>
      </c>
      <c r="Q228" s="83">
        <v>6.99</v>
      </c>
      <c r="R228" s="83">
        <v>7.03</v>
      </c>
      <c r="S228" s="83">
        <v>6.97</v>
      </c>
      <c r="T228" s="83"/>
      <c r="U228" s="83"/>
      <c r="V228" s="5" t="str">
        <f t="shared" si="94"/>
        <v/>
      </c>
      <c r="W228" s="41"/>
      <c r="X228" s="41"/>
      <c r="Y228" s="41"/>
      <c r="Z228" s="41"/>
      <c r="AA228" s="41"/>
      <c r="AB228" s="41"/>
      <c r="AC228" s="41"/>
      <c r="AD228" s="41"/>
      <c r="AE228" s="5" t="str">
        <f t="shared" si="95"/>
        <v/>
      </c>
      <c r="AF228" s="41"/>
      <c r="AG228" s="41"/>
      <c r="AH228" s="41"/>
      <c r="AI228" s="41"/>
      <c r="AJ228" s="41"/>
      <c r="AK228" s="41"/>
      <c r="AL228" s="41"/>
      <c r="AM228" s="41"/>
      <c r="AN228" s="41">
        <v>23</v>
      </c>
      <c r="AO228" s="41">
        <v>1770</v>
      </c>
      <c r="AP228" s="110"/>
      <c r="AQ228" s="111"/>
      <c r="AR228" s="126" t="str">
        <f t="shared" si="96"/>
        <v/>
      </c>
      <c r="AS228" s="126" t="str">
        <f t="shared" si="97"/>
        <v/>
      </c>
      <c r="AT228" s="127">
        <v>2150</v>
      </c>
      <c r="AU228" s="128"/>
      <c r="AV228" s="129"/>
      <c r="AW228" s="126" t="str">
        <f t="shared" si="98"/>
        <v/>
      </c>
      <c r="AX228" s="126" t="str">
        <f t="shared" si="99"/>
        <v/>
      </c>
      <c r="AY228" s="64" t="str">
        <f t="shared" si="100"/>
        <v/>
      </c>
      <c r="AZ228" s="97">
        <v>78.23</v>
      </c>
      <c r="BA228" s="68"/>
      <c r="BB228" s="68"/>
      <c r="BC228" s="68"/>
      <c r="BD228" s="68"/>
      <c r="BE228" s="15"/>
      <c r="BF228" s="5">
        <f t="shared" si="101"/>
        <v>9840</v>
      </c>
      <c r="BG228" s="41">
        <v>930</v>
      </c>
      <c r="BH228" s="42"/>
      <c r="BI228" s="42"/>
      <c r="BJ228" s="42">
        <v>8910</v>
      </c>
      <c r="BK228" s="42"/>
      <c r="BL228" s="42"/>
      <c r="BM228" s="15"/>
    </row>
    <row r="229" spans="1:65" outlineLevel="5">
      <c r="A229" s="22">
        <f t="shared" si="73"/>
        <v>7</v>
      </c>
      <c r="B229" s="9">
        <f t="shared" si="102"/>
        <v>45480</v>
      </c>
      <c r="C229" s="51">
        <v>383545</v>
      </c>
      <c r="D229" s="64">
        <f t="shared" si="92"/>
        <v>36.799999999999997</v>
      </c>
      <c r="E229" s="12">
        <v>37</v>
      </c>
      <c r="F229" s="12">
        <v>37</v>
      </c>
      <c r="G229" s="12">
        <v>38</v>
      </c>
      <c r="H229" s="12">
        <v>37</v>
      </c>
      <c r="I229" s="12">
        <v>36</v>
      </c>
      <c r="J229" s="12">
        <v>36</v>
      </c>
      <c r="K229" s="12">
        <v>37</v>
      </c>
      <c r="L229" s="12">
        <v>36</v>
      </c>
      <c r="M229" s="74">
        <f t="shared" si="93"/>
        <v>7</v>
      </c>
      <c r="N229" s="83">
        <v>7.12</v>
      </c>
      <c r="O229" s="83">
        <v>7.08</v>
      </c>
      <c r="P229" s="83">
        <v>7.1</v>
      </c>
      <c r="Q229" s="83">
        <v>6.98</v>
      </c>
      <c r="R229" s="83">
        <v>7.02</v>
      </c>
      <c r="S229" s="83">
        <v>6.95</v>
      </c>
      <c r="T229" s="83"/>
      <c r="U229" s="83"/>
      <c r="V229" s="5" t="str">
        <f t="shared" si="94"/>
        <v/>
      </c>
      <c r="W229" s="41"/>
      <c r="X229" s="41"/>
      <c r="Y229" s="41"/>
      <c r="Z229" s="41"/>
      <c r="AA229" s="41"/>
      <c r="AB229" s="41"/>
      <c r="AC229" s="41"/>
      <c r="AD229" s="41"/>
      <c r="AE229" s="5" t="str">
        <f t="shared" si="95"/>
        <v/>
      </c>
      <c r="AF229" s="41"/>
      <c r="AG229" s="41"/>
      <c r="AH229" s="41"/>
      <c r="AI229" s="41"/>
      <c r="AJ229" s="41"/>
      <c r="AK229" s="41"/>
      <c r="AL229" s="41"/>
      <c r="AM229" s="41"/>
      <c r="AN229" s="41">
        <v>30</v>
      </c>
      <c r="AO229" s="41">
        <v>1320</v>
      </c>
      <c r="AP229" s="110"/>
      <c r="AQ229" s="111"/>
      <c r="AR229" s="126" t="str">
        <f t="shared" si="96"/>
        <v/>
      </c>
      <c r="AS229" s="126" t="str">
        <f t="shared" si="97"/>
        <v/>
      </c>
      <c r="AT229" s="127">
        <v>1540</v>
      </c>
      <c r="AU229" s="128"/>
      <c r="AV229" s="129"/>
      <c r="AW229" s="126" t="str">
        <f t="shared" si="98"/>
        <v/>
      </c>
      <c r="AX229" s="126" t="str">
        <f t="shared" si="99"/>
        <v/>
      </c>
      <c r="AY229" s="64" t="str">
        <f t="shared" si="100"/>
        <v/>
      </c>
      <c r="AZ229" s="97">
        <v>78.790000000000006</v>
      </c>
      <c r="BA229" s="68"/>
      <c r="BB229" s="68"/>
      <c r="BC229" s="68"/>
      <c r="BD229" s="68"/>
      <c r="BE229" s="15"/>
      <c r="BF229" s="5">
        <f t="shared" si="101"/>
        <v>10327</v>
      </c>
      <c r="BG229" s="41">
        <v>1480</v>
      </c>
      <c r="BH229" s="42"/>
      <c r="BI229" s="42"/>
      <c r="BJ229" s="42">
        <v>8847</v>
      </c>
      <c r="BK229" s="42"/>
      <c r="BL229" s="42"/>
      <c r="BM229" s="15"/>
    </row>
    <row r="230" spans="1:65" outlineLevel="5">
      <c r="A230" s="22">
        <f t="shared" si="73"/>
        <v>7</v>
      </c>
      <c r="B230" s="9">
        <f t="shared" si="102"/>
        <v>45481</v>
      </c>
      <c r="C230" s="51">
        <v>388713</v>
      </c>
      <c r="D230" s="64">
        <f t="shared" si="92"/>
        <v>36.5</v>
      </c>
      <c r="E230" s="12">
        <v>37</v>
      </c>
      <c r="F230" s="12">
        <v>37</v>
      </c>
      <c r="G230" s="12">
        <v>38</v>
      </c>
      <c r="H230" s="12">
        <v>36</v>
      </c>
      <c r="I230" s="12">
        <v>36</v>
      </c>
      <c r="J230" s="12">
        <v>36</v>
      </c>
      <c r="K230" s="12">
        <v>37</v>
      </c>
      <c r="L230" s="12">
        <v>35</v>
      </c>
      <c r="M230" s="74">
        <f t="shared" si="93"/>
        <v>7</v>
      </c>
      <c r="N230" s="83">
        <v>7.05</v>
      </c>
      <c r="O230" s="83">
        <v>7.03</v>
      </c>
      <c r="P230" s="83">
        <v>6.99</v>
      </c>
      <c r="Q230" s="83">
        <v>6.98</v>
      </c>
      <c r="R230" s="83">
        <v>7.02</v>
      </c>
      <c r="S230" s="83">
        <v>7.05</v>
      </c>
      <c r="T230" s="83"/>
      <c r="U230" s="83"/>
      <c r="V230" s="5" t="str">
        <f t="shared" si="94"/>
        <v/>
      </c>
      <c r="W230" s="41"/>
      <c r="X230" s="41"/>
      <c r="Y230" s="41"/>
      <c r="Z230" s="41"/>
      <c r="AA230" s="41"/>
      <c r="AB230" s="41"/>
      <c r="AC230" s="41"/>
      <c r="AD230" s="41"/>
      <c r="AE230" s="5" t="str">
        <f t="shared" si="95"/>
        <v/>
      </c>
      <c r="AF230" s="41"/>
      <c r="AG230" s="41"/>
      <c r="AH230" s="41"/>
      <c r="AI230" s="41"/>
      <c r="AJ230" s="41"/>
      <c r="AK230" s="41"/>
      <c r="AL230" s="41"/>
      <c r="AM230" s="41"/>
      <c r="AN230" s="41">
        <v>28</v>
      </c>
      <c r="AO230" s="41">
        <v>1420</v>
      </c>
      <c r="AP230" s="110"/>
      <c r="AQ230" s="111"/>
      <c r="AR230" s="126" t="str">
        <f t="shared" si="96"/>
        <v/>
      </c>
      <c r="AS230" s="126" t="str">
        <f t="shared" si="97"/>
        <v/>
      </c>
      <c r="AT230" s="127">
        <v>1720</v>
      </c>
      <c r="AU230" s="128"/>
      <c r="AV230" s="129"/>
      <c r="AW230" s="126" t="str">
        <f t="shared" si="98"/>
        <v/>
      </c>
      <c r="AX230" s="126" t="str">
        <f t="shared" si="99"/>
        <v/>
      </c>
      <c r="AY230" s="64" t="str">
        <f t="shared" si="100"/>
        <v/>
      </c>
      <c r="AZ230" s="97">
        <v>74.7</v>
      </c>
      <c r="BA230" s="68"/>
      <c r="BB230" s="68"/>
      <c r="BC230" s="68"/>
      <c r="BD230" s="68"/>
      <c r="BE230" s="15"/>
      <c r="BF230" s="5">
        <f t="shared" si="101"/>
        <v>6738</v>
      </c>
      <c r="BG230" s="41">
        <v>690</v>
      </c>
      <c r="BH230" s="42"/>
      <c r="BI230" s="42"/>
      <c r="BJ230" s="42">
        <v>6048</v>
      </c>
      <c r="BK230" s="42"/>
      <c r="BL230" s="42"/>
      <c r="BM230" s="15"/>
    </row>
    <row r="231" spans="1:65" outlineLevel="5">
      <c r="A231" s="22">
        <f t="shared" si="73"/>
        <v>7</v>
      </c>
      <c r="B231" s="9">
        <f t="shared" si="102"/>
        <v>45482</v>
      </c>
      <c r="C231" s="51">
        <v>408887</v>
      </c>
      <c r="D231" s="64">
        <f t="shared" si="92"/>
        <v>36.799999999999997</v>
      </c>
      <c r="E231" s="12">
        <v>37</v>
      </c>
      <c r="F231" s="12">
        <v>37</v>
      </c>
      <c r="G231" s="12">
        <v>38</v>
      </c>
      <c r="H231" s="12">
        <v>37</v>
      </c>
      <c r="I231" s="12">
        <v>36</v>
      </c>
      <c r="J231" s="12">
        <v>36</v>
      </c>
      <c r="K231" s="12">
        <v>37</v>
      </c>
      <c r="L231" s="12">
        <v>36</v>
      </c>
      <c r="M231" s="74">
        <f t="shared" si="93"/>
        <v>7.1</v>
      </c>
      <c r="N231" s="83">
        <v>7.1</v>
      </c>
      <c r="O231" s="83">
        <v>7.05</v>
      </c>
      <c r="P231" s="83">
        <v>7.09</v>
      </c>
      <c r="Q231" s="83">
        <v>7.04</v>
      </c>
      <c r="R231" s="83">
        <v>7.03</v>
      </c>
      <c r="S231" s="83">
        <v>7.08</v>
      </c>
      <c r="T231" s="83"/>
      <c r="U231" s="83"/>
      <c r="V231" s="5" t="str">
        <f t="shared" si="94"/>
        <v/>
      </c>
      <c r="W231" s="41"/>
      <c r="X231" s="41"/>
      <c r="Y231" s="41"/>
      <c r="Z231" s="41"/>
      <c r="AA231" s="41"/>
      <c r="AB231" s="41"/>
      <c r="AC231" s="41"/>
      <c r="AD231" s="41"/>
      <c r="AE231" s="5" t="str">
        <f t="shared" si="95"/>
        <v/>
      </c>
      <c r="AF231" s="41"/>
      <c r="AG231" s="41"/>
      <c r="AH231" s="41"/>
      <c r="AI231" s="41"/>
      <c r="AJ231" s="41"/>
      <c r="AK231" s="41"/>
      <c r="AL231" s="41"/>
      <c r="AM231" s="41"/>
      <c r="AN231" s="41">
        <v>29</v>
      </c>
      <c r="AO231" s="41">
        <v>1370</v>
      </c>
      <c r="AP231" s="110"/>
      <c r="AQ231" s="111"/>
      <c r="AR231" s="126" t="str">
        <f t="shared" si="96"/>
        <v/>
      </c>
      <c r="AS231" s="126" t="str">
        <f t="shared" si="97"/>
        <v/>
      </c>
      <c r="AT231" s="127">
        <v>1690</v>
      </c>
      <c r="AU231" s="128"/>
      <c r="AV231" s="129"/>
      <c r="AW231" s="126" t="str">
        <f t="shared" si="98"/>
        <v/>
      </c>
      <c r="AX231" s="126" t="str">
        <f t="shared" si="99"/>
        <v/>
      </c>
      <c r="AY231" s="64" t="str">
        <f t="shared" si="100"/>
        <v/>
      </c>
      <c r="AZ231" s="97">
        <v>78.3</v>
      </c>
      <c r="BA231" s="68"/>
      <c r="BB231" s="68"/>
      <c r="BC231" s="68"/>
      <c r="BD231" s="68"/>
      <c r="BE231" s="15"/>
      <c r="BF231" s="5">
        <f t="shared" si="101"/>
        <v>12794</v>
      </c>
      <c r="BG231" s="41">
        <v>6750</v>
      </c>
      <c r="BH231" s="42"/>
      <c r="BI231" s="42"/>
      <c r="BJ231" s="42">
        <v>6044</v>
      </c>
      <c r="BK231" s="42"/>
      <c r="BL231" s="42"/>
      <c r="BM231" s="15"/>
    </row>
    <row r="232" spans="1:65" outlineLevel="5">
      <c r="A232" s="22">
        <f t="shared" si="73"/>
        <v>7</v>
      </c>
      <c r="B232" s="9">
        <f t="shared" si="102"/>
        <v>45483</v>
      </c>
      <c r="C232" s="51">
        <v>506348</v>
      </c>
      <c r="D232" s="64">
        <f t="shared" si="92"/>
        <v>36.799999999999997</v>
      </c>
      <c r="E232" s="12">
        <v>37</v>
      </c>
      <c r="F232" s="12">
        <v>37</v>
      </c>
      <c r="G232" s="12">
        <v>38</v>
      </c>
      <c r="H232" s="12">
        <v>37</v>
      </c>
      <c r="I232" s="12">
        <v>36</v>
      </c>
      <c r="J232" s="12">
        <v>36</v>
      </c>
      <c r="K232" s="12">
        <v>37</v>
      </c>
      <c r="L232" s="12">
        <v>36</v>
      </c>
      <c r="M232" s="74">
        <f t="shared" si="93"/>
        <v>7</v>
      </c>
      <c r="N232" s="83">
        <v>7.05</v>
      </c>
      <c r="O232" s="83">
        <v>7.07</v>
      </c>
      <c r="P232" s="83">
        <v>7.09</v>
      </c>
      <c r="Q232" s="83">
        <v>6.95</v>
      </c>
      <c r="R232" s="83">
        <v>6.99</v>
      </c>
      <c r="S232" s="83">
        <v>7.01</v>
      </c>
      <c r="T232" s="83"/>
      <c r="U232" s="83"/>
      <c r="V232" s="5" t="str">
        <f t="shared" si="94"/>
        <v/>
      </c>
      <c r="W232" s="41"/>
      <c r="X232" s="41"/>
      <c r="Y232" s="41"/>
      <c r="Z232" s="41"/>
      <c r="AA232" s="41"/>
      <c r="AB232" s="41"/>
      <c r="AC232" s="41"/>
      <c r="AD232" s="41"/>
      <c r="AE232" s="5" t="str">
        <f t="shared" si="95"/>
        <v/>
      </c>
      <c r="AF232" s="41"/>
      <c r="AG232" s="41"/>
      <c r="AH232" s="41"/>
      <c r="AI232" s="41"/>
      <c r="AJ232" s="41"/>
      <c r="AK232" s="41"/>
      <c r="AL232" s="41"/>
      <c r="AM232" s="41"/>
      <c r="AN232" s="41">
        <v>30</v>
      </c>
      <c r="AO232" s="41">
        <v>1330</v>
      </c>
      <c r="AP232" s="110">
        <v>3.57</v>
      </c>
      <c r="AQ232" s="111">
        <v>2.37</v>
      </c>
      <c r="AR232" s="126">
        <f t="shared" si="96"/>
        <v>66.386554621848745</v>
      </c>
      <c r="AS232" s="126">
        <f t="shared" si="97"/>
        <v>33.613445378151255</v>
      </c>
      <c r="AT232" s="127">
        <v>1680</v>
      </c>
      <c r="AU232" s="128">
        <v>2.38</v>
      </c>
      <c r="AV232" s="129">
        <v>1.37</v>
      </c>
      <c r="AW232" s="126">
        <f t="shared" si="98"/>
        <v>57.563025210084042</v>
      </c>
      <c r="AX232" s="126">
        <f t="shared" si="99"/>
        <v>42.436974789915958</v>
      </c>
      <c r="AY232" s="64">
        <f t="shared" si="100"/>
        <v>31.319714249905996</v>
      </c>
      <c r="AZ232" s="97">
        <v>77.75</v>
      </c>
      <c r="BA232" s="68"/>
      <c r="BB232" s="68"/>
      <c r="BC232" s="68"/>
      <c r="BD232" s="68"/>
      <c r="BE232" s="15"/>
      <c r="BF232" s="5">
        <f t="shared" si="101"/>
        <v>11144</v>
      </c>
      <c r="BG232" s="41">
        <v>5140</v>
      </c>
      <c r="BH232" s="42"/>
      <c r="BI232" s="42"/>
      <c r="BJ232" s="42">
        <v>6004</v>
      </c>
      <c r="BK232" s="42"/>
      <c r="BL232" s="42"/>
      <c r="BM232" s="15"/>
    </row>
    <row r="233" spans="1:65" outlineLevel="5">
      <c r="A233" s="22">
        <f t="shared" si="73"/>
        <v>7</v>
      </c>
      <c r="B233" s="9">
        <f t="shared" si="102"/>
        <v>45484</v>
      </c>
      <c r="C233" s="51">
        <v>510282</v>
      </c>
      <c r="D233" s="64">
        <f t="shared" si="92"/>
        <v>37</v>
      </c>
      <c r="E233" s="12">
        <v>38</v>
      </c>
      <c r="F233" s="12">
        <v>37</v>
      </c>
      <c r="G233" s="12">
        <v>38</v>
      </c>
      <c r="H233" s="12">
        <v>37</v>
      </c>
      <c r="I233" s="12">
        <v>37</v>
      </c>
      <c r="J233" s="12">
        <v>36</v>
      </c>
      <c r="K233" s="12">
        <v>37</v>
      </c>
      <c r="L233" s="12">
        <v>36</v>
      </c>
      <c r="M233" s="74">
        <f t="shared" si="93"/>
        <v>7</v>
      </c>
      <c r="N233" s="83">
        <v>6.99</v>
      </c>
      <c r="O233" s="83">
        <v>7.02</v>
      </c>
      <c r="P233" s="83">
        <v>7.05</v>
      </c>
      <c r="Q233" s="83">
        <v>6.98</v>
      </c>
      <c r="R233" s="83">
        <v>6.94</v>
      </c>
      <c r="S233" s="83">
        <v>7.01</v>
      </c>
      <c r="T233" s="83"/>
      <c r="U233" s="83"/>
      <c r="V233" s="5">
        <f t="shared" si="94"/>
        <v>204.8</v>
      </c>
      <c r="W233" s="41">
        <v>146</v>
      </c>
      <c r="X233" s="41">
        <v>189.8</v>
      </c>
      <c r="Y233" s="41">
        <v>324.89999999999998</v>
      </c>
      <c r="Z233" s="41">
        <v>282.10000000000002</v>
      </c>
      <c r="AA233" s="41">
        <v>96.2</v>
      </c>
      <c r="AB233" s="41">
        <v>189.6</v>
      </c>
      <c r="AC233" s="41"/>
      <c r="AD233" s="41"/>
      <c r="AE233" s="5">
        <f t="shared" si="95"/>
        <v>4433.3</v>
      </c>
      <c r="AF233" s="41">
        <v>5600</v>
      </c>
      <c r="AG233" s="41">
        <v>4100</v>
      </c>
      <c r="AH233" s="41">
        <v>4000</v>
      </c>
      <c r="AI233" s="41">
        <v>4400</v>
      </c>
      <c r="AJ233" s="41">
        <v>4300</v>
      </c>
      <c r="AK233" s="41">
        <v>4200</v>
      </c>
      <c r="AL233" s="41"/>
      <c r="AM233" s="41"/>
      <c r="AN233" s="41">
        <v>29</v>
      </c>
      <c r="AO233" s="41">
        <v>1360</v>
      </c>
      <c r="AP233" s="110"/>
      <c r="AQ233" s="111"/>
      <c r="AR233" s="126" t="str">
        <f t="shared" si="96"/>
        <v/>
      </c>
      <c r="AS233" s="126" t="str">
        <f t="shared" si="97"/>
        <v/>
      </c>
      <c r="AT233" s="127">
        <v>1820</v>
      </c>
      <c r="AU233" s="128"/>
      <c r="AV233" s="129"/>
      <c r="AW233" s="126" t="str">
        <f t="shared" si="98"/>
        <v/>
      </c>
      <c r="AX233" s="126" t="str">
        <f t="shared" si="99"/>
        <v/>
      </c>
      <c r="AY233" s="64" t="str">
        <f t="shared" si="100"/>
        <v/>
      </c>
      <c r="AZ233" s="97">
        <v>76.650000000000006</v>
      </c>
      <c r="BA233" s="68"/>
      <c r="BB233" s="68"/>
      <c r="BC233" s="68"/>
      <c r="BD233" s="68"/>
      <c r="BE233" s="15"/>
      <c r="BF233" s="5">
        <f t="shared" si="101"/>
        <v>11930</v>
      </c>
      <c r="BG233" s="41">
        <v>5920</v>
      </c>
      <c r="BH233" s="42"/>
      <c r="BI233" s="42"/>
      <c r="BJ233" s="42">
        <v>6010</v>
      </c>
      <c r="BK233" s="42"/>
      <c r="BL233" s="42"/>
      <c r="BM233" s="15"/>
    </row>
    <row r="234" spans="1:65" outlineLevel="5">
      <c r="A234" s="22">
        <f t="shared" si="73"/>
        <v>7</v>
      </c>
      <c r="B234" s="9">
        <f t="shared" si="102"/>
        <v>45485</v>
      </c>
      <c r="C234" s="51">
        <v>498690</v>
      </c>
      <c r="D234" s="64">
        <f t="shared" si="92"/>
        <v>36.799999999999997</v>
      </c>
      <c r="E234" s="12">
        <v>37</v>
      </c>
      <c r="F234" s="12">
        <v>37</v>
      </c>
      <c r="G234" s="12">
        <v>38</v>
      </c>
      <c r="H234" s="12">
        <v>37</v>
      </c>
      <c r="I234" s="12">
        <v>36</v>
      </c>
      <c r="J234" s="12">
        <v>36</v>
      </c>
      <c r="K234" s="12">
        <v>37</v>
      </c>
      <c r="L234" s="12">
        <v>36</v>
      </c>
      <c r="M234" s="74">
        <f t="shared" si="93"/>
        <v>7</v>
      </c>
      <c r="N234" s="83">
        <v>6.91</v>
      </c>
      <c r="O234" s="83">
        <v>6.95</v>
      </c>
      <c r="P234" s="83">
        <v>7.01</v>
      </c>
      <c r="Q234" s="83">
        <v>7.03</v>
      </c>
      <c r="R234" s="83">
        <v>6.99</v>
      </c>
      <c r="S234" s="83">
        <v>6.98</v>
      </c>
      <c r="T234" s="83"/>
      <c r="U234" s="83"/>
      <c r="V234" s="5" t="str">
        <f t="shared" si="94"/>
        <v/>
      </c>
      <c r="W234" s="41"/>
      <c r="X234" s="41"/>
      <c r="Y234" s="41"/>
      <c r="Z234" s="41"/>
      <c r="AA234" s="41"/>
      <c r="AB234" s="41"/>
      <c r="AC234" s="41"/>
      <c r="AD234" s="41"/>
      <c r="AE234" s="5" t="str">
        <f t="shared" si="95"/>
        <v/>
      </c>
      <c r="AF234" s="41"/>
      <c r="AG234" s="41"/>
      <c r="AH234" s="41"/>
      <c r="AI234" s="41"/>
      <c r="AJ234" s="41"/>
      <c r="AK234" s="41"/>
      <c r="AL234" s="41"/>
      <c r="AM234" s="41"/>
      <c r="AN234" s="41">
        <v>30</v>
      </c>
      <c r="AO234" s="41">
        <v>1330</v>
      </c>
      <c r="AP234" s="110"/>
      <c r="AQ234" s="111"/>
      <c r="AR234" s="126" t="str">
        <f t="shared" si="96"/>
        <v/>
      </c>
      <c r="AS234" s="126" t="str">
        <f t="shared" si="97"/>
        <v/>
      </c>
      <c r="AT234" s="127">
        <v>1680</v>
      </c>
      <c r="AU234" s="128"/>
      <c r="AV234" s="129"/>
      <c r="AW234" s="126" t="str">
        <f t="shared" si="98"/>
        <v/>
      </c>
      <c r="AX234" s="126" t="str">
        <f t="shared" si="99"/>
        <v/>
      </c>
      <c r="AY234" s="64" t="str">
        <f t="shared" si="100"/>
        <v/>
      </c>
      <c r="AZ234" s="97">
        <v>77.349999999999994</v>
      </c>
      <c r="BA234" s="68"/>
      <c r="BB234" s="68"/>
      <c r="BC234" s="68"/>
      <c r="BD234" s="68"/>
      <c r="BE234" s="15"/>
      <c r="BF234" s="5">
        <f t="shared" si="101"/>
        <v>12724</v>
      </c>
      <c r="BG234" s="41">
        <v>5140</v>
      </c>
      <c r="BH234" s="42"/>
      <c r="BI234" s="42"/>
      <c r="BJ234" s="42">
        <v>7584</v>
      </c>
      <c r="BK234" s="42"/>
      <c r="BL234" s="42"/>
      <c r="BM234" s="15"/>
    </row>
    <row r="235" spans="1:65" outlineLevel="5">
      <c r="A235" s="22">
        <f t="shared" ref="A235:A306" si="103">MONTH(B235)</f>
        <v>7</v>
      </c>
      <c r="B235" s="9">
        <f t="shared" si="102"/>
        <v>45486</v>
      </c>
      <c r="C235" s="51">
        <v>372564</v>
      </c>
      <c r="D235" s="64">
        <f t="shared" si="92"/>
        <v>37</v>
      </c>
      <c r="E235" s="12">
        <v>38</v>
      </c>
      <c r="F235" s="12">
        <v>37</v>
      </c>
      <c r="G235" s="12">
        <v>38</v>
      </c>
      <c r="H235" s="12">
        <v>37</v>
      </c>
      <c r="I235" s="12">
        <v>37</v>
      </c>
      <c r="J235" s="12">
        <v>36</v>
      </c>
      <c r="K235" s="12">
        <v>37</v>
      </c>
      <c r="L235" s="12">
        <v>36</v>
      </c>
      <c r="M235" s="74">
        <f t="shared" si="93"/>
        <v>7.1</v>
      </c>
      <c r="N235" s="83">
        <v>7.08</v>
      </c>
      <c r="O235" s="83">
        <v>7.06</v>
      </c>
      <c r="P235" s="83">
        <v>7.09</v>
      </c>
      <c r="Q235" s="83">
        <v>7.11</v>
      </c>
      <c r="R235" s="83">
        <v>7.09</v>
      </c>
      <c r="S235" s="83">
        <v>7.12</v>
      </c>
      <c r="T235" s="83"/>
      <c r="U235" s="83"/>
      <c r="V235" s="5" t="str">
        <f t="shared" si="94"/>
        <v/>
      </c>
      <c r="W235" s="41"/>
      <c r="X235" s="41"/>
      <c r="Y235" s="41"/>
      <c r="Z235" s="41"/>
      <c r="AA235" s="41"/>
      <c r="AB235" s="41"/>
      <c r="AC235" s="41"/>
      <c r="AD235" s="41"/>
      <c r="AE235" s="5" t="str">
        <f t="shared" si="95"/>
        <v/>
      </c>
      <c r="AF235" s="41"/>
      <c r="AG235" s="41"/>
      <c r="AH235" s="41"/>
      <c r="AI235" s="41"/>
      <c r="AJ235" s="41"/>
      <c r="AK235" s="41"/>
      <c r="AL235" s="41"/>
      <c r="AM235" s="41"/>
      <c r="AN235" s="41">
        <v>25</v>
      </c>
      <c r="AO235" s="41">
        <v>1600</v>
      </c>
      <c r="AP235" s="110"/>
      <c r="AQ235" s="111"/>
      <c r="AR235" s="126" t="str">
        <f t="shared" si="96"/>
        <v/>
      </c>
      <c r="AS235" s="126" t="str">
        <f t="shared" si="97"/>
        <v/>
      </c>
      <c r="AT235" s="127">
        <v>2170</v>
      </c>
      <c r="AU235" s="128"/>
      <c r="AV235" s="129"/>
      <c r="AW235" s="126" t="str">
        <f t="shared" si="98"/>
        <v/>
      </c>
      <c r="AX235" s="126" t="str">
        <f t="shared" si="99"/>
        <v/>
      </c>
      <c r="AY235" s="64" t="str">
        <f t="shared" si="100"/>
        <v/>
      </c>
      <c r="AZ235" s="97">
        <v>78.94</v>
      </c>
      <c r="BA235" s="68"/>
      <c r="BB235" s="68"/>
      <c r="BC235" s="68"/>
      <c r="BD235" s="68"/>
      <c r="BE235" s="15"/>
      <c r="BF235" s="5">
        <f t="shared" si="101"/>
        <v>13440</v>
      </c>
      <c r="BG235" s="41">
        <v>7340</v>
      </c>
      <c r="BH235" s="42"/>
      <c r="BI235" s="42"/>
      <c r="BJ235" s="42">
        <v>6100</v>
      </c>
      <c r="BK235" s="42"/>
      <c r="BL235" s="42"/>
      <c r="BM235" s="15"/>
    </row>
    <row r="236" spans="1:65" outlineLevel="5">
      <c r="A236" s="22">
        <f t="shared" si="103"/>
        <v>7</v>
      </c>
      <c r="B236" s="9">
        <f t="shared" si="102"/>
        <v>45487</v>
      </c>
      <c r="C236" s="51">
        <v>496119</v>
      </c>
      <c r="D236" s="64">
        <f t="shared" si="92"/>
        <v>37.5</v>
      </c>
      <c r="E236" s="12">
        <v>39</v>
      </c>
      <c r="F236" s="12">
        <v>37</v>
      </c>
      <c r="G236" s="12">
        <v>39</v>
      </c>
      <c r="H236" s="12">
        <v>37</v>
      </c>
      <c r="I236" s="12">
        <v>38</v>
      </c>
      <c r="J236" s="12">
        <v>36</v>
      </c>
      <c r="K236" s="12">
        <v>38</v>
      </c>
      <c r="L236" s="12">
        <v>36</v>
      </c>
      <c r="M236" s="74">
        <f t="shared" si="93"/>
        <v>7</v>
      </c>
      <c r="N236" s="83">
        <v>7.03</v>
      </c>
      <c r="O236" s="83">
        <v>7.05</v>
      </c>
      <c r="P236" s="83">
        <v>7.06</v>
      </c>
      <c r="Q236" s="83">
        <v>7.01</v>
      </c>
      <c r="R236" s="83">
        <v>7</v>
      </c>
      <c r="S236" s="83">
        <v>7.05</v>
      </c>
      <c r="T236" s="83"/>
      <c r="U236" s="83"/>
      <c r="V236" s="5" t="str">
        <f t="shared" si="94"/>
        <v/>
      </c>
      <c r="W236" s="41"/>
      <c r="X236" s="41"/>
      <c r="Y236" s="41"/>
      <c r="Z236" s="41"/>
      <c r="AA236" s="41"/>
      <c r="AB236" s="41"/>
      <c r="AC236" s="41"/>
      <c r="AD236" s="41"/>
      <c r="AE236" s="5" t="str">
        <f t="shared" si="95"/>
        <v/>
      </c>
      <c r="AF236" s="41"/>
      <c r="AG236" s="41"/>
      <c r="AH236" s="41"/>
      <c r="AI236" s="41"/>
      <c r="AJ236" s="41"/>
      <c r="AK236" s="41"/>
      <c r="AL236" s="41"/>
      <c r="AM236" s="41"/>
      <c r="AN236" s="41">
        <v>27</v>
      </c>
      <c r="AO236" s="41">
        <v>1480</v>
      </c>
      <c r="AP236" s="110"/>
      <c r="AQ236" s="111"/>
      <c r="AR236" s="126" t="str">
        <f t="shared" si="96"/>
        <v/>
      </c>
      <c r="AS236" s="126" t="str">
        <f t="shared" si="97"/>
        <v/>
      </c>
      <c r="AT236" s="127">
        <v>1890</v>
      </c>
      <c r="AU236" s="128"/>
      <c r="AV236" s="129"/>
      <c r="AW236" s="126" t="str">
        <f t="shared" si="98"/>
        <v/>
      </c>
      <c r="AX236" s="126" t="str">
        <f t="shared" si="99"/>
        <v/>
      </c>
      <c r="AY236" s="64" t="str">
        <f t="shared" si="100"/>
        <v/>
      </c>
      <c r="AZ236" s="97">
        <v>78.819999999999993</v>
      </c>
      <c r="BA236" s="68"/>
      <c r="BB236" s="68"/>
      <c r="BC236" s="68"/>
      <c r="BD236" s="68"/>
      <c r="BE236" s="15"/>
      <c r="BF236" s="5">
        <f t="shared" si="101"/>
        <v>13384</v>
      </c>
      <c r="BG236" s="41">
        <v>7340</v>
      </c>
      <c r="BH236" s="42"/>
      <c r="BI236" s="42"/>
      <c r="BJ236" s="42">
        <v>6044</v>
      </c>
      <c r="BK236" s="42"/>
      <c r="BL236" s="42"/>
      <c r="BM236" s="15"/>
    </row>
    <row r="237" spans="1:65" outlineLevel="5">
      <c r="A237" s="22">
        <f t="shared" si="103"/>
        <v>7</v>
      </c>
      <c r="B237" s="9">
        <f t="shared" si="102"/>
        <v>45488</v>
      </c>
      <c r="C237" s="51">
        <v>519083</v>
      </c>
      <c r="D237" s="64">
        <f t="shared" si="92"/>
        <v>38.299999999999997</v>
      </c>
      <c r="E237" s="12">
        <v>39</v>
      </c>
      <c r="F237" s="12">
        <v>39</v>
      </c>
      <c r="G237" s="12">
        <v>40</v>
      </c>
      <c r="H237" s="12">
        <v>37</v>
      </c>
      <c r="I237" s="12">
        <v>38</v>
      </c>
      <c r="J237" s="12">
        <v>38</v>
      </c>
      <c r="K237" s="12">
        <v>39</v>
      </c>
      <c r="L237" s="12">
        <v>36</v>
      </c>
      <c r="M237" s="74">
        <f t="shared" si="93"/>
        <v>7</v>
      </c>
      <c r="N237" s="83">
        <v>7.11</v>
      </c>
      <c r="O237" s="83">
        <v>7.09</v>
      </c>
      <c r="P237" s="83">
        <v>7.13</v>
      </c>
      <c r="Q237" s="83">
        <v>6.85</v>
      </c>
      <c r="R237" s="83">
        <v>6.91</v>
      </c>
      <c r="S237" s="83">
        <v>7.02</v>
      </c>
      <c r="T237" s="83"/>
      <c r="U237" s="83"/>
      <c r="V237" s="5" t="str">
        <f t="shared" si="94"/>
        <v/>
      </c>
      <c r="W237" s="41"/>
      <c r="X237" s="41"/>
      <c r="Y237" s="41"/>
      <c r="Z237" s="41"/>
      <c r="AA237" s="41"/>
      <c r="AB237" s="41"/>
      <c r="AC237" s="41"/>
      <c r="AD237" s="41"/>
      <c r="AE237" s="5" t="str">
        <f t="shared" si="95"/>
        <v/>
      </c>
      <c r="AF237" s="41"/>
      <c r="AG237" s="41"/>
      <c r="AH237" s="41"/>
      <c r="AI237" s="41"/>
      <c r="AJ237" s="41"/>
      <c r="AK237" s="41"/>
      <c r="AL237" s="41"/>
      <c r="AM237" s="41"/>
      <c r="AN237" s="41">
        <v>30</v>
      </c>
      <c r="AO237" s="41">
        <v>1340</v>
      </c>
      <c r="AP237" s="110"/>
      <c r="AQ237" s="111"/>
      <c r="AR237" s="126" t="str">
        <f t="shared" si="96"/>
        <v/>
      </c>
      <c r="AS237" s="126" t="str">
        <f t="shared" si="97"/>
        <v/>
      </c>
      <c r="AT237" s="127">
        <v>1880</v>
      </c>
      <c r="AU237" s="128"/>
      <c r="AV237" s="129"/>
      <c r="AW237" s="126" t="str">
        <f t="shared" si="98"/>
        <v/>
      </c>
      <c r="AX237" s="126" t="str">
        <f t="shared" si="99"/>
        <v/>
      </c>
      <c r="AY237" s="64" t="str">
        <f t="shared" si="100"/>
        <v/>
      </c>
      <c r="AZ237" s="97">
        <v>77.3</v>
      </c>
      <c r="BA237" s="68"/>
      <c r="BB237" s="68"/>
      <c r="BC237" s="68"/>
      <c r="BD237" s="68"/>
      <c r="BE237" s="15"/>
      <c r="BF237" s="5">
        <f t="shared" si="101"/>
        <v>13474</v>
      </c>
      <c r="BG237" s="41">
        <v>7350</v>
      </c>
      <c r="BH237" s="42"/>
      <c r="BI237" s="42"/>
      <c r="BJ237" s="42">
        <v>6124</v>
      </c>
      <c r="BK237" s="42"/>
      <c r="BL237" s="42"/>
      <c r="BM237" s="15"/>
    </row>
    <row r="238" spans="1:65" outlineLevel="5">
      <c r="A238" s="22">
        <f t="shared" si="103"/>
        <v>7</v>
      </c>
      <c r="B238" s="9">
        <f t="shared" si="102"/>
        <v>45489</v>
      </c>
      <c r="C238" s="51">
        <v>533844</v>
      </c>
      <c r="D238" s="64">
        <f t="shared" si="92"/>
        <v>38.5</v>
      </c>
      <c r="E238" s="12">
        <v>40</v>
      </c>
      <c r="F238" s="12">
        <v>39</v>
      </c>
      <c r="G238" s="12">
        <v>40</v>
      </c>
      <c r="H238" s="12">
        <v>37</v>
      </c>
      <c r="I238" s="12">
        <v>39</v>
      </c>
      <c r="J238" s="12">
        <v>38</v>
      </c>
      <c r="K238" s="12">
        <v>39</v>
      </c>
      <c r="L238" s="12">
        <v>36</v>
      </c>
      <c r="M238" s="74">
        <f t="shared" si="93"/>
        <v>7</v>
      </c>
      <c r="N238" s="83">
        <v>6.99</v>
      </c>
      <c r="O238" s="83">
        <v>6.98</v>
      </c>
      <c r="P238" s="83">
        <v>7.1</v>
      </c>
      <c r="Q238" s="83">
        <v>7.04</v>
      </c>
      <c r="R238" s="83">
        <v>7.05</v>
      </c>
      <c r="S238" s="83">
        <v>7.02</v>
      </c>
      <c r="T238" s="83"/>
      <c r="U238" s="83"/>
      <c r="V238" s="5" t="str">
        <f t="shared" si="94"/>
        <v/>
      </c>
      <c r="W238" s="41"/>
      <c r="X238" s="41"/>
      <c r="Y238" s="41"/>
      <c r="Z238" s="41"/>
      <c r="AA238" s="41"/>
      <c r="AB238" s="41"/>
      <c r="AC238" s="41"/>
      <c r="AD238" s="41"/>
      <c r="AE238" s="5" t="str">
        <f t="shared" si="95"/>
        <v/>
      </c>
      <c r="AF238" s="41"/>
      <c r="AG238" s="41"/>
      <c r="AH238" s="41"/>
      <c r="AI238" s="41"/>
      <c r="AJ238" s="41"/>
      <c r="AK238" s="41"/>
      <c r="AL238" s="41"/>
      <c r="AM238" s="41"/>
      <c r="AN238" s="41">
        <v>25</v>
      </c>
      <c r="AO238" s="41">
        <v>1600</v>
      </c>
      <c r="AP238" s="110"/>
      <c r="AQ238" s="111"/>
      <c r="AR238" s="126" t="str">
        <f t="shared" si="96"/>
        <v/>
      </c>
      <c r="AS238" s="126" t="str">
        <f t="shared" si="97"/>
        <v/>
      </c>
      <c r="AT238" s="127">
        <v>2180</v>
      </c>
      <c r="AU238" s="128"/>
      <c r="AV238" s="129"/>
      <c r="AW238" s="126" t="str">
        <f t="shared" si="98"/>
        <v/>
      </c>
      <c r="AX238" s="126" t="str">
        <f t="shared" si="99"/>
        <v/>
      </c>
      <c r="AY238" s="64" t="str">
        <f t="shared" si="100"/>
        <v/>
      </c>
      <c r="AZ238" s="97">
        <v>77.5</v>
      </c>
      <c r="BA238" s="68"/>
      <c r="BB238" s="68"/>
      <c r="BC238" s="68"/>
      <c r="BD238" s="68"/>
      <c r="BE238" s="15"/>
      <c r="BF238" s="5">
        <f t="shared" si="101"/>
        <v>13402</v>
      </c>
      <c r="BG238" s="41">
        <v>7320</v>
      </c>
      <c r="BH238" s="42"/>
      <c r="BI238" s="42"/>
      <c r="BJ238" s="42">
        <v>6082</v>
      </c>
      <c r="BK238" s="42"/>
      <c r="BL238" s="42"/>
      <c r="BM238" s="15"/>
    </row>
    <row r="239" spans="1:65" outlineLevel="5">
      <c r="A239" s="22">
        <f t="shared" si="103"/>
        <v>7</v>
      </c>
      <c r="B239" s="9">
        <f t="shared" si="102"/>
        <v>45490</v>
      </c>
      <c r="C239" s="51">
        <v>543616</v>
      </c>
      <c r="D239" s="64">
        <f t="shared" si="92"/>
        <v>38.799999999999997</v>
      </c>
      <c r="E239" s="12">
        <v>40</v>
      </c>
      <c r="F239" s="12">
        <v>39</v>
      </c>
      <c r="G239" s="12">
        <v>40</v>
      </c>
      <c r="H239" s="12">
        <v>38</v>
      </c>
      <c r="I239" s="12">
        <v>39</v>
      </c>
      <c r="J239" s="12">
        <v>38</v>
      </c>
      <c r="K239" s="12">
        <v>39</v>
      </c>
      <c r="L239" s="12">
        <v>37</v>
      </c>
      <c r="M239" s="74">
        <f t="shared" si="93"/>
        <v>7</v>
      </c>
      <c r="N239" s="83">
        <v>7.01</v>
      </c>
      <c r="O239" s="83">
        <v>7.03</v>
      </c>
      <c r="P239" s="83">
        <v>6.98</v>
      </c>
      <c r="Q239" s="83">
        <v>7.03</v>
      </c>
      <c r="R239" s="83">
        <v>6.98</v>
      </c>
      <c r="S239" s="83">
        <v>6.97</v>
      </c>
      <c r="T239" s="83"/>
      <c r="U239" s="83"/>
      <c r="V239" s="5" t="str">
        <f t="shared" si="94"/>
        <v/>
      </c>
      <c r="W239" s="41"/>
      <c r="X239" s="41"/>
      <c r="Y239" s="41"/>
      <c r="Z239" s="41"/>
      <c r="AA239" s="41"/>
      <c r="AB239" s="41"/>
      <c r="AC239" s="41"/>
      <c r="AD239" s="41"/>
      <c r="AE239" s="5" t="str">
        <f t="shared" si="95"/>
        <v/>
      </c>
      <c r="AF239" s="41"/>
      <c r="AG239" s="41"/>
      <c r="AH239" s="41"/>
      <c r="AI239" s="41"/>
      <c r="AJ239" s="41"/>
      <c r="AK239" s="41"/>
      <c r="AL239" s="41"/>
      <c r="AM239" s="41"/>
      <c r="AN239" s="41">
        <v>23</v>
      </c>
      <c r="AO239" s="41">
        <v>1750</v>
      </c>
      <c r="AP239" s="110">
        <v>2.71</v>
      </c>
      <c r="AQ239" s="111">
        <v>2</v>
      </c>
      <c r="AR239" s="126">
        <f t="shared" si="96"/>
        <v>73.800738007380076</v>
      </c>
      <c r="AS239" s="126">
        <f t="shared" si="97"/>
        <v>26.199261992619924</v>
      </c>
      <c r="AT239" s="127">
        <v>2170</v>
      </c>
      <c r="AU239" s="128">
        <v>2.25</v>
      </c>
      <c r="AV239" s="129">
        <v>1.25</v>
      </c>
      <c r="AW239" s="126">
        <f t="shared" si="98"/>
        <v>55.555555555555557</v>
      </c>
      <c r="AX239" s="126">
        <f t="shared" si="99"/>
        <v>44.444444444444443</v>
      </c>
      <c r="AY239" s="64">
        <f t="shared" si="100"/>
        <v>55.625</v>
      </c>
      <c r="AZ239" s="97">
        <v>77.97</v>
      </c>
      <c r="BA239" s="68"/>
      <c r="BB239" s="68"/>
      <c r="BC239" s="68"/>
      <c r="BD239" s="68"/>
      <c r="BE239" s="15"/>
      <c r="BF239" s="5">
        <f t="shared" si="101"/>
        <v>12532</v>
      </c>
      <c r="BG239" s="41">
        <v>2980</v>
      </c>
      <c r="BH239" s="42"/>
      <c r="BI239" s="42"/>
      <c r="BJ239" s="42">
        <v>9552</v>
      </c>
      <c r="BK239" s="42"/>
      <c r="BL239" s="42"/>
      <c r="BM239" s="15"/>
    </row>
    <row r="240" spans="1:65" outlineLevel="5">
      <c r="A240" s="22">
        <f t="shared" si="103"/>
        <v>7</v>
      </c>
      <c r="B240" s="9">
        <f t="shared" si="102"/>
        <v>45491</v>
      </c>
      <c r="C240" s="51">
        <v>502130</v>
      </c>
      <c r="D240" s="64">
        <f t="shared" si="92"/>
        <v>38.299999999999997</v>
      </c>
      <c r="E240" s="12">
        <v>39</v>
      </c>
      <c r="F240" s="12">
        <v>39</v>
      </c>
      <c r="G240" s="12">
        <v>40</v>
      </c>
      <c r="H240" s="12">
        <v>37</v>
      </c>
      <c r="I240" s="12">
        <v>38</v>
      </c>
      <c r="J240" s="12">
        <v>38</v>
      </c>
      <c r="K240" s="12">
        <v>39</v>
      </c>
      <c r="L240" s="12">
        <v>36</v>
      </c>
      <c r="M240" s="74">
        <f t="shared" si="93"/>
        <v>7</v>
      </c>
      <c r="N240" s="83">
        <v>6.98</v>
      </c>
      <c r="O240" s="83">
        <v>6.95</v>
      </c>
      <c r="P240" s="83">
        <v>7.03</v>
      </c>
      <c r="Q240" s="83">
        <v>6.91</v>
      </c>
      <c r="R240" s="83">
        <v>7.05</v>
      </c>
      <c r="S240" s="83">
        <v>7.02</v>
      </c>
      <c r="T240" s="83"/>
      <c r="U240" s="83"/>
      <c r="V240" s="5">
        <f t="shared" si="94"/>
        <v>268.7</v>
      </c>
      <c r="W240" s="41">
        <v>284.7</v>
      </c>
      <c r="X240" s="41">
        <v>255.8</v>
      </c>
      <c r="Y240" s="41">
        <v>242.9</v>
      </c>
      <c r="Z240" s="41">
        <v>285.2</v>
      </c>
      <c r="AA240" s="41">
        <v>279.60000000000002</v>
      </c>
      <c r="AB240" s="41">
        <v>263.8</v>
      </c>
      <c r="AC240" s="41"/>
      <c r="AD240" s="41"/>
      <c r="AE240" s="5">
        <f t="shared" si="95"/>
        <v>3683.3</v>
      </c>
      <c r="AF240" s="41">
        <v>3300</v>
      </c>
      <c r="AG240" s="41">
        <v>4300</v>
      </c>
      <c r="AH240" s="41">
        <v>3800</v>
      </c>
      <c r="AI240" s="41">
        <v>3200</v>
      </c>
      <c r="AJ240" s="41">
        <v>3900</v>
      </c>
      <c r="AK240" s="41">
        <v>3600</v>
      </c>
      <c r="AL240" s="41"/>
      <c r="AM240" s="41"/>
      <c r="AN240" s="41">
        <v>24</v>
      </c>
      <c r="AO240" s="41">
        <v>1680</v>
      </c>
      <c r="AP240" s="110"/>
      <c r="AQ240" s="111"/>
      <c r="AR240" s="126" t="str">
        <f t="shared" si="96"/>
        <v/>
      </c>
      <c r="AS240" s="126" t="str">
        <f t="shared" si="97"/>
        <v/>
      </c>
      <c r="AT240" s="127">
        <v>2160</v>
      </c>
      <c r="AU240" s="128"/>
      <c r="AV240" s="129"/>
      <c r="AW240" s="126" t="str">
        <f t="shared" si="98"/>
        <v/>
      </c>
      <c r="AX240" s="126" t="str">
        <f t="shared" si="99"/>
        <v/>
      </c>
      <c r="AY240" s="64" t="str">
        <f t="shared" si="100"/>
        <v/>
      </c>
      <c r="AZ240" s="97">
        <v>75.12</v>
      </c>
      <c r="BA240" s="68"/>
      <c r="BB240" s="68"/>
      <c r="BC240" s="68"/>
      <c r="BD240" s="68"/>
      <c r="BE240" s="15"/>
      <c r="BF240" s="5">
        <f t="shared" si="101"/>
        <v>8999</v>
      </c>
      <c r="BG240" s="41">
        <v>0</v>
      </c>
      <c r="BH240" s="42"/>
      <c r="BI240" s="42"/>
      <c r="BJ240" s="42">
        <v>8999</v>
      </c>
      <c r="BK240" s="42"/>
      <c r="BL240" s="42"/>
      <c r="BM240" s="15"/>
    </row>
    <row r="241" spans="1:65" outlineLevel="5">
      <c r="A241" s="22">
        <f t="shared" si="103"/>
        <v>7</v>
      </c>
      <c r="B241" s="9">
        <f t="shared" si="102"/>
        <v>45492</v>
      </c>
      <c r="C241" s="51">
        <v>488852</v>
      </c>
      <c r="D241" s="64">
        <f t="shared" si="92"/>
        <v>38</v>
      </c>
      <c r="E241" s="12">
        <v>38</v>
      </c>
      <c r="F241" s="12">
        <v>39</v>
      </c>
      <c r="G241" s="12">
        <v>40</v>
      </c>
      <c r="H241" s="12">
        <v>37</v>
      </c>
      <c r="I241" s="12">
        <v>37</v>
      </c>
      <c r="J241" s="12">
        <v>38</v>
      </c>
      <c r="K241" s="12">
        <v>39</v>
      </c>
      <c r="L241" s="12">
        <v>36</v>
      </c>
      <c r="M241" s="74">
        <f t="shared" si="93"/>
        <v>7</v>
      </c>
      <c r="N241" s="83">
        <v>7.12</v>
      </c>
      <c r="O241" s="83">
        <v>7.05</v>
      </c>
      <c r="P241" s="83">
        <v>7.06</v>
      </c>
      <c r="Q241" s="83">
        <v>6.98</v>
      </c>
      <c r="R241" s="83">
        <v>6.97</v>
      </c>
      <c r="S241" s="83">
        <v>6.88</v>
      </c>
      <c r="T241" s="83"/>
      <c r="U241" s="83"/>
      <c r="V241" s="5" t="str">
        <f t="shared" si="94"/>
        <v/>
      </c>
      <c r="W241" s="41"/>
      <c r="X241" s="41"/>
      <c r="Y241" s="41"/>
      <c r="Z241" s="41"/>
      <c r="AA241" s="41"/>
      <c r="AB241" s="41"/>
      <c r="AC241" s="41"/>
      <c r="AD241" s="41"/>
      <c r="AE241" s="5" t="str">
        <f t="shared" si="95"/>
        <v/>
      </c>
      <c r="AF241" s="41"/>
      <c r="AG241" s="41"/>
      <c r="AH241" s="41"/>
      <c r="AI241" s="41"/>
      <c r="AJ241" s="41"/>
      <c r="AK241" s="41"/>
      <c r="AL241" s="41"/>
      <c r="AM241" s="41"/>
      <c r="AN241" s="41">
        <v>24</v>
      </c>
      <c r="AO241" s="41">
        <v>1640</v>
      </c>
      <c r="AP241" s="110"/>
      <c r="AQ241" s="111"/>
      <c r="AR241" s="126" t="str">
        <f t="shared" si="96"/>
        <v/>
      </c>
      <c r="AS241" s="126" t="str">
        <f t="shared" si="97"/>
        <v/>
      </c>
      <c r="AT241" s="127">
        <v>2160</v>
      </c>
      <c r="AU241" s="128"/>
      <c r="AV241" s="129"/>
      <c r="AW241" s="126" t="str">
        <f t="shared" si="98"/>
        <v/>
      </c>
      <c r="AX241" s="126" t="str">
        <f t="shared" si="99"/>
        <v/>
      </c>
      <c r="AY241" s="64" t="str">
        <f t="shared" si="100"/>
        <v/>
      </c>
      <c r="AZ241" s="97">
        <v>77.5</v>
      </c>
      <c r="BA241" s="68"/>
      <c r="BB241" s="68"/>
      <c r="BC241" s="68"/>
      <c r="BD241" s="68"/>
      <c r="BE241" s="15"/>
      <c r="BF241" s="5">
        <f t="shared" si="101"/>
        <v>8476</v>
      </c>
      <c r="BG241" s="41">
        <v>1670</v>
      </c>
      <c r="BH241" s="42"/>
      <c r="BI241" s="42"/>
      <c r="BJ241" s="42">
        <v>6806</v>
      </c>
      <c r="BK241" s="42"/>
      <c r="BL241" s="42"/>
      <c r="BM241" s="15"/>
    </row>
    <row r="242" spans="1:65" outlineLevel="5">
      <c r="A242" s="22">
        <f t="shared" si="103"/>
        <v>7</v>
      </c>
      <c r="B242" s="9">
        <f t="shared" si="102"/>
        <v>45493</v>
      </c>
      <c r="C242" s="51">
        <v>458541</v>
      </c>
      <c r="D242" s="64">
        <f t="shared" si="92"/>
        <v>38.299999999999997</v>
      </c>
      <c r="E242" s="12">
        <v>38</v>
      </c>
      <c r="F242" s="12">
        <v>39</v>
      </c>
      <c r="G242" s="12">
        <v>40</v>
      </c>
      <c r="H242" s="12">
        <v>38</v>
      </c>
      <c r="I242" s="12">
        <v>37</v>
      </c>
      <c r="J242" s="12">
        <v>38</v>
      </c>
      <c r="K242" s="12">
        <v>39</v>
      </c>
      <c r="L242" s="12">
        <v>37</v>
      </c>
      <c r="M242" s="74">
        <f t="shared" si="93"/>
        <v>7.1</v>
      </c>
      <c r="N242" s="83">
        <v>7.02</v>
      </c>
      <c r="O242" s="83">
        <v>7.05</v>
      </c>
      <c r="P242" s="83">
        <v>7.08</v>
      </c>
      <c r="Q242" s="83">
        <v>7.12</v>
      </c>
      <c r="R242" s="83">
        <v>7.05</v>
      </c>
      <c r="S242" s="83">
        <v>7.15</v>
      </c>
      <c r="T242" s="83"/>
      <c r="U242" s="83"/>
      <c r="V242" s="5" t="str">
        <f t="shared" si="94"/>
        <v/>
      </c>
      <c r="W242" s="41"/>
      <c r="X242" s="41"/>
      <c r="Y242" s="41"/>
      <c r="Z242" s="41"/>
      <c r="AA242" s="41"/>
      <c r="AB242" s="41"/>
      <c r="AC242" s="41"/>
      <c r="AD242" s="41"/>
      <c r="AE242" s="5" t="str">
        <f t="shared" si="95"/>
        <v/>
      </c>
      <c r="AF242" s="41"/>
      <c r="AG242" s="41"/>
      <c r="AH242" s="41"/>
      <c r="AI242" s="41"/>
      <c r="AJ242" s="41"/>
      <c r="AK242" s="41"/>
      <c r="AL242" s="41"/>
      <c r="AM242" s="41"/>
      <c r="AN242" s="41">
        <v>24</v>
      </c>
      <c r="AO242" s="41">
        <v>1690</v>
      </c>
      <c r="AP242" s="110"/>
      <c r="AQ242" s="111"/>
      <c r="AR242" s="126" t="str">
        <f t="shared" si="96"/>
        <v/>
      </c>
      <c r="AS242" s="126" t="str">
        <f t="shared" si="97"/>
        <v/>
      </c>
      <c r="AT242" s="127">
        <v>2060</v>
      </c>
      <c r="AU242" s="128"/>
      <c r="AV242" s="129"/>
      <c r="AW242" s="126" t="str">
        <f t="shared" si="98"/>
        <v/>
      </c>
      <c r="AX242" s="126" t="str">
        <f t="shared" si="99"/>
        <v/>
      </c>
      <c r="AY242" s="64" t="str">
        <f t="shared" si="100"/>
        <v/>
      </c>
      <c r="AZ242" s="97">
        <v>78.3</v>
      </c>
      <c r="BA242" s="68"/>
      <c r="BB242" s="68"/>
      <c r="BC242" s="68"/>
      <c r="BD242" s="68"/>
      <c r="BE242" s="15"/>
      <c r="BF242" s="5">
        <f t="shared" si="101"/>
        <v>15040</v>
      </c>
      <c r="BG242" s="41">
        <v>8840</v>
      </c>
      <c r="BH242" s="42"/>
      <c r="BI242" s="42"/>
      <c r="BJ242" s="42">
        <v>6200</v>
      </c>
      <c r="BK242" s="42"/>
      <c r="BL242" s="42"/>
      <c r="BM242" s="15"/>
    </row>
    <row r="243" spans="1:65" outlineLevel="5">
      <c r="A243" s="22">
        <f t="shared" si="103"/>
        <v>7</v>
      </c>
      <c r="B243" s="9">
        <f t="shared" si="102"/>
        <v>45494</v>
      </c>
      <c r="C243" s="51">
        <v>427203</v>
      </c>
      <c r="D243" s="64">
        <f t="shared" si="92"/>
        <v>38.799999999999997</v>
      </c>
      <c r="E243" s="12">
        <v>39</v>
      </c>
      <c r="F243" s="12">
        <v>39</v>
      </c>
      <c r="G243" s="12">
        <v>40</v>
      </c>
      <c r="H243" s="12">
        <v>39</v>
      </c>
      <c r="I243" s="12">
        <v>38</v>
      </c>
      <c r="J243" s="12">
        <v>38</v>
      </c>
      <c r="K243" s="12">
        <v>39</v>
      </c>
      <c r="L243" s="12">
        <v>38</v>
      </c>
      <c r="M243" s="74">
        <f t="shared" si="93"/>
        <v>7</v>
      </c>
      <c r="N243" s="83">
        <v>6.88</v>
      </c>
      <c r="O243" s="83">
        <v>7.02</v>
      </c>
      <c r="P243" s="83">
        <v>7.01</v>
      </c>
      <c r="Q243" s="83">
        <v>7.12</v>
      </c>
      <c r="R243" s="83">
        <v>7.08</v>
      </c>
      <c r="S243" s="83">
        <v>7.09</v>
      </c>
      <c r="T243" s="83"/>
      <c r="U243" s="83"/>
      <c r="V243" s="5" t="str">
        <f t="shared" si="94"/>
        <v/>
      </c>
      <c r="W243" s="41"/>
      <c r="X243" s="41"/>
      <c r="Y243" s="41"/>
      <c r="Z243" s="41"/>
      <c r="AA243" s="41"/>
      <c r="AB243" s="41"/>
      <c r="AC243" s="41"/>
      <c r="AD243" s="41"/>
      <c r="AE243" s="5" t="str">
        <f t="shared" si="95"/>
        <v/>
      </c>
      <c r="AF243" s="41"/>
      <c r="AG243" s="41"/>
      <c r="AH243" s="41"/>
      <c r="AI243" s="41"/>
      <c r="AJ243" s="41"/>
      <c r="AK243" s="41"/>
      <c r="AL243" s="41"/>
      <c r="AM243" s="41"/>
      <c r="AN243" s="41">
        <v>28</v>
      </c>
      <c r="AO243" s="41">
        <v>1400</v>
      </c>
      <c r="AP243" s="110"/>
      <c r="AQ243" s="111"/>
      <c r="AR243" s="126" t="str">
        <f t="shared" si="96"/>
        <v/>
      </c>
      <c r="AS243" s="126" t="str">
        <f t="shared" si="97"/>
        <v/>
      </c>
      <c r="AT243" s="127">
        <v>2060</v>
      </c>
      <c r="AU243" s="128"/>
      <c r="AV243" s="129"/>
      <c r="AW243" s="126" t="str">
        <f t="shared" si="98"/>
        <v/>
      </c>
      <c r="AX243" s="126" t="str">
        <f t="shared" si="99"/>
        <v/>
      </c>
      <c r="AY243" s="64" t="str">
        <f t="shared" si="100"/>
        <v/>
      </c>
      <c r="AZ243" s="97">
        <v>79.89</v>
      </c>
      <c r="BA243" s="68"/>
      <c r="BB243" s="68"/>
      <c r="BC243" s="68"/>
      <c r="BD243" s="68"/>
      <c r="BE243" s="15"/>
      <c r="BF243" s="5">
        <f t="shared" si="101"/>
        <v>15133</v>
      </c>
      <c r="BG243" s="41">
        <v>8860</v>
      </c>
      <c r="BH243" s="42"/>
      <c r="BI243" s="42"/>
      <c r="BJ243" s="42">
        <v>6273</v>
      </c>
      <c r="BK243" s="42"/>
      <c r="BL243" s="42"/>
      <c r="BM243" s="15"/>
    </row>
    <row r="244" spans="1:65" outlineLevel="5">
      <c r="A244" s="22">
        <f t="shared" si="103"/>
        <v>7</v>
      </c>
      <c r="B244" s="9">
        <f t="shared" si="102"/>
        <v>45495</v>
      </c>
      <c r="C244" s="51">
        <v>419275</v>
      </c>
      <c r="D244" s="64">
        <f t="shared" si="92"/>
        <v>40</v>
      </c>
      <c r="E244" s="12">
        <v>41</v>
      </c>
      <c r="F244" s="12">
        <v>40</v>
      </c>
      <c r="G244" s="12">
        <v>41</v>
      </c>
      <c r="H244" s="12">
        <v>40</v>
      </c>
      <c r="I244" s="12">
        <v>40</v>
      </c>
      <c r="J244" s="12">
        <v>39</v>
      </c>
      <c r="K244" s="12">
        <v>40</v>
      </c>
      <c r="L244" s="12">
        <v>39</v>
      </c>
      <c r="M244" s="74">
        <f t="shared" si="93"/>
        <v>7</v>
      </c>
      <c r="N244" s="83">
        <v>7.02</v>
      </c>
      <c r="O244" s="83">
        <v>7.05</v>
      </c>
      <c r="P244" s="83">
        <v>7.02</v>
      </c>
      <c r="Q244" s="83">
        <v>6.99</v>
      </c>
      <c r="R244" s="83">
        <v>6.98</v>
      </c>
      <c r="S244" s="83">
        <v>7.01</v>
      </c>
      <c r="T244" s="83"/>
      <c r="U244" s="83"/>
      <c r="V244" s="5" t="str">
        <f t="shared" si="94"/>
        <v/>
      </c>
      <c r="W244" s="41"/>
      <c r="X244" s="41"/>
      <c r="Y244" s="41"/>
      <c r="Z244" s="41"/>
      <c r="AA244" s="41"/>
      <c r="AB244" s="41"/>
      <c r="AC244" s="41"/>
      <c r="AD244" s="41"/>
      <c r="AE244" s="5" t="str">
        <f t="shared" si="95"/>
        <v/>
      </c>
      <c r="AF244" s="41"/>
      <c r="AG244" s="41"/>
      <c r="AH244" s="41"/>
      <c r="AI244" s="41"/>
      <c r="AJ244" s="41"/>
      <c r="AK244" s="41"/>
      <c r="AL244" s="41"/>
      <c r="AM244" s="41"/>
      <c r="AN244" s="41">
        <v>24</v>
      </c>
      <c r="AO244" s="41">
        <v>1630</v>
      </c>
      <c r="AP244" s="110"/>
      <c r="AQ244" s="111"/>
      <c r="AR244" s="126" t="str">
        <f t="shared" si="96"/>
        <v/>
      </c>
      <c r="AS244" s="126" t="str">
        <f t="shared" si="97"/>
        <v/>
      </c>
      <c r="AT244" s="127">
        <v>2140</v>
      </c>
      <c r="AU244" s="128"/>
      <c r="AV244" s="129"/>
      <c r="AW244" s="126" t="str">
        <f t="shared" si="98"/>
        <v/>
      </c>
      <c r="AX244" s="126" t="str">
        <f t="shared" si="99"/>
        <v/>
      </c>
      <c r="AY244" s="64" t="str">
        <f t="shared" si="100"/>
        <v/>
      </c>
      <c r="AZ244" s="97">
        <v>77.900000000000006</v>
      </c>
      <c r="BA244" s="68"/>
      <c r="BB244" s="68"/>
      <c r="BC244" s="68"/>
      <c r="BD244" s="68"/>
      <c r="BE244" s="15"/>
      <c r="BF244" s="5">
        <f t="shared" si="101"/>
        <v>14491</v>
      </c>
      <c r="BG244" s="41">
        <v>6780</v>
      </c>
      <c r="BH244" s="42"/>
      <c r="BI244" s="42"/>
      <c r="BJ244" s="42">
        <v>7711</v>
      </c>
      <c r="BK244" s="42"/>
      <c r="BL244" s="42"/>
      <c r="BM244" s="15"/>
    </row>
    <row r="245" spans="1:65" outlineLevel="5">
      <c r="A245" s="22">
        <f t="shared" si="103"/>
        <v>7</v>
      </c>
      <c r="B245" s="9">
        <f t="shared" si="102"/>
        <v>45496</v>
      </c>
      <c r="C245" s="51">
        <v>433988</v>
      </c>
      <c r="D245" s="64">
        <f t="shared" si="92"/>
        <v>39.799999999999997</v>
      </c>
      <c r="E245" s="12">
        <v>41</v>
      </c>
      <c r="F245" s="12">
        <v>40</v>
      </c>
      <c r="G245" s="12">
        <v>41</v>
      </c>
      <c r="H245" s="12">
        <v>39</v>
      </c>
      <c r="I245" s="12">
        <v>40</v>
      </c>
      <c r="J245" s="12">
        <v>39</v>
      </c>
      <c r="K245" s="12">
        <v>40</v>
      </c>
      <c r="L245" s="12">
        <v>38</v>
      </c>
      <c r="M245" s="74">
        <f t="shared" si="93"/>
        <v>7</v>
      </c>
      <c r="N245" s="83">
        <v>7.05</v>
      </c>
      <c r="O245" s="83">
        <v>7.02</v>
      </c>
      <c r="P245" s="83">
        <v>7.02</v>
      </c>
      <c r="Q245" s="83">
        <v>6.98</v>
      </c>
      <c r="R245" s="83">
        <v>6.97</v>
      </c>
      <c r="S245" s="83">
        <v>7.02</v>
      </c>
      <c r="T245" s="83"/>
      <c r="U245" s="83"/>
      <c r="V245" s="5" t="str">
        <f t="shared" si="94"/>
        <v/>
      </c>
      <c r="W245" s="41"/>
      <c r="X245" s="41"/>
      <c r="Y245" s="41"/>
      <c r="Z245" s="41"/>
      <c r="AA245" s="41"/>
      <c r="AB245" s="41"/>
      <c r="AC245" s="41"/>
      <c r="AD245" s="41"/>
      <c r="AE245" s="5" t="str">
        <f t="shared" si="95"/>
        <v/>
      </c>
      <c r="AF245" s="41"/>
      <c r="AG245" s="41"/>
      <c r="AH245" s="41"/>
      <c r="AI245" s="41"/>
      <c r="AJ245" s="41"/>
      <c r="AK245" s="41"/>
      <c r="AL245" s="41"/>
      <c r="AM245" s="41"/>
      <c r="AN245" s="41">
        <v>26</v>
      </c>
      <c r="AO245" s="41">
        <v>1540</v>
      </c>
      <c r="AP245" s="110"/>
      <c r="AQ245" s="111"/>
      <c r="AR245" s="126" t="str">
        <f t="shared" si="96"/>
        <v/>
      </c>
      <c r="AS245" s="126" t="str">
        <f t="shared" si="97"/>
        <v/>
      </c>
      <c r="AT245" s="127">
        <v>2070</v>
      </c>
      <c r="AU245" s="128"/>
      <c r="AV245" s="129"/>
      <c r="AW245" s="126" t="str">
        <f t="shared" si="98"/>
        <v/>
      </c>
      <c r="AX245" s="126" t="str">
        <f t="shared" si="99"/>
        <v/>
      </c>
      <c r="AY245" s="64" t="str">
        <f t="shared" si="100"/>
        <v/>
      </c>
      <c r="AZ245" s="97">
        <v>76.8</v>
      </c>
      <c r="BA245" s="68"/>
      <c r="BB245" s="68"/>
      <c r="BC245" s="68"/>
      <c r="BD245" s="68"/>
      <c r="BE245" s="15"/>
      <c r="BF245" s="5">
        <f t="shared" si="101"/>
        <v>15003</v>
      </c>
      <c r="BG245" s="41">
        <v>6620</v>
      </c>
      <c r="BH245" s="42"/>
      <c r="BI245" s="42"/>
      <c r="BJ245" s="42">
        <v>8383</v>
      </c>
      <c r="BK245" s="42"/>
      <c r="BL245" s="42"/>
      <c r="BM245" s="15"/>
    </row>
    <row r="246" spans="1:65" outlineLevel="5">
      <c r="A246" s="22">
        <f t="shared" si="103"/>
        <v>7</v>
      </c>
      <c r="B246" s="9">
        <f t="shared" si="102"/>
        <v>45497</v>
      </c>
      <c r="C246" s="51">
        <v>603525</v>
      </c>
      <c r="D246" s="64">
        <f t="shared" si="92"/>
        <v>39.5</v>
      </c>
      <c r="E246" s="12">
        <v>40</v>
      </c>
      <c r="F246" s="12">
        <v>40</v>
      </c>
      <c r="G246" s="12">
        <v>41</v>
      </c>
      <c r="H246" s="12">
        <v>39</v>
      </c>
      <c r="I246" s="12">
        <v>39</v>
      </c>
      <c r="J246" s="12">
        <v>39</v>
      </c>
      <c r="K246" s="12">
        <v>40</v>
      </c>
      <c r="L246" s="12">
        <v>38</v>
      </c>
      <c r="M246" s="74">
        <f t="shared" si="93"/>
        <v>7</v>
      </c>
      <c r="N246" s="83">
        <v>6.98</v>
      </c>
      <c r="O246" s="83">
        <v>7.02</v>
      </c>
      <c r="P246" s="83">
        <v>7.05</v>
      </c>
      <c r="Q246" s="83">
        <v>6.95</v>
      </c>
      <c r="R246" s="83">
        <v>7.03</v>
      </c>
      <c r="S246" s="83">
        <v>7.05</v>
      </c>
      <c r="T246" s="83"/>
      <c r="U246" s="83"/>
      <c r="V246" s="5" t="str">
        <f t="shared" si="94"/>
        <v/>
      </c>
      <c r="W246" s="41"/>
      <c r="X246" s="41"/>
      <c r="Y246" s="41"/>
      <c r="Z246" s="41"/>
      <c r="AA246" s="41"/>
      <c r="AB246" s="41"/>
      <c r="AC246" s="41"/>
      <c r="AD246" s="41"/>
      <c r="AE246" s="5" t="str">
        <f t="shared" si="95"/>
        <v/>
      </c>
      <c r="AF246" s="41"/>
      <c r="AG246" s="41"/>
      <c r="AH246" s="41"/>
      <c r="AI246" s="41"/>
      <c r="AJ246" s="41"/>
      <c r="AK246" s="41"/>
      <c r="AL246" s="41"/>
      <c r="AM246" s="41"/>
      <c r="AN246" s="41">
        <v>26</v>
      </c>
      <c r="AO246" s="41">
        <v>1510</v>
      </c>
      <c r="AP246" s="110">
        <v>3.86</v>
      </c>
      <c r="AQ246" s="111">
        <v>2.6</v>
      </c>
      <c r="AR246" s="126">
        <f t="shared" si="96"/>
        <v>67.357512953367888</v>
      </c>
      <c r="AS246" s="126">
        <f t="shared" si="97"/>
        <v>32.642487046632112</v>
      </c>
      <c r="AT246" s="127">
        <v>1900</v>
      </c>
      <c r="AU246" s="128">
        <v>2.63</v>
      </c>
      <c r="AV246" s="129">
        <v>1.29</v>
      </c>
      <c r="AW246" s="126">
        <f t="shared" si="98"/>
        <v>49.049429657794683</v>
      </c>
      <c r="AX246" s="126">
        <f t="shared" si="99"/>
        <v>50.950570342205317</v>
      </c>
      <c r="AY246" s="64">
        <f t="shared" si="100"/>
        <v>53.346727898966726</v>
      </c>
      <c r="AZ246" s="97">
        <v>76.290000000000006</v>
      </c>
      <c r="BA246" s="68">
        <v>66.88</v>
      </c>
      <c r="BB246" s="68">
        <v>30.89</v>
      </c>
      <c r="BC246" s="68">
        <v>0</v>
      </c>
      <c r="BD246" s="68"/>
      <c r="BE246" s="15"/>
      <c r="BF246" s="5">
        <f t="shared" si="101"/>
        <v>13190</v>
      </c>
      <c r="BG246" s="41">
        <v>4930</v>
      </c>
      <c r="BH246" s="42"/>
      <c r="BI246" s="42"/>
      <c r="BJ246" s="42">
        <v>8260</v>
      </c>
      <c r="BK246" s="42"/>
      <c r="BL246" s="42"/>
      <c r="BM246" s="15"/>
    </row>
    <row r="247" spans="1:65" outlineLevel="5">
      <c r="A247" s="22">
        <f t="shared" si="103"/>
        <v>7</v>
      </c>
      <c r="B247" s="9">
        <f t="shared" si="102"/>
        <v>45498</v>
      </c>
      <c r="C247" s="51">
        <v>557484</v>
      </c>
      <c r="D247" s="64">
        <f t="shared" si="92"/>
        <v>39.299999999999997</v>
      </c>
      <c r="E247" s="12">
        <v>39</v>
      </c>
      <c r="F247" s="12">
        <v>40</v>
      </c>
      <c r="G247" s="12">
        <v>41</v>
      </c>
      <c r="H247" s="12">
        <v>39</v>
      </c>
      <c r="I247" s="12">
        <v>38</v>
      </c>
      <c r="J247" s="12">
        <v>39</v>
      </c>
      <c r="K247" s="12">
        <v>40</v>
      </c>
      <c r="L247" s="12">
        <v>38</v>
      </c>
      <c r="M247" s="74">
        <f t="shared" si="93"/>
        <v>7.1</v>
      </c>
      <c r="N247" s="83">
        <v>7.12</v>
      </c>
      <c r="O247" s="83">
        <v>7.09</v>
      </c>
      <c r="P247" s="83">
        <v>7.12</v>
      </c>
      <c r="Q247" s="83">
        <v>6.98</v>
      </c>
      <c r="R247" s="83">
        <v>7.05</v>
      </c>
      <c r="S247" s="83">
        <v>6.99</v>
      </c>
      <c r="T247" s="83"/>
      <c r="U247" s="83"/>
      <c r="V247" s="5">
        <f t="shared" si="94"/>
        <v>300</v>
      </c>
      <c r="W247" s="41">
        <v>215.6</v>
      </c>
      <c r="X247" s="41">
        <v>259.60000000000002</v>
      </c>
      <c r="Y247" s="41">
        <v>279.8</v>
      </c>
      <c r="Z247" s="41">
        <v>391.9</v>
      </c>
      <c r="AA247" s="41">
        <v>313.3</v>
      </c>
      <c r="AB247" s="41">
        <v>340</v>
      </c>
      <c r="AC247" s="41"/>
      <c r="AD247" s="41"/>
      <c r="AE247" s="5">
        <f t="shared" si="95"/>
        <v>3395</v>
      </c>
      <c r="AF247" s="41">
        <v>3900</v>
      </c>
      <c r="AG247" s="41">
        <v>3240</v>
      </c>
      <c r="AH247" s="41">
        <v>3430</v>
      </c>
      <c r="AI247" s="41">
        <v>3080</v>
      </c>
      <c r="AJ247" s="41">
        <v>3630</v>
      </c>
      <c r="AK247" s="41">
        <v>3090</v>
      </c>
      <c r="AL247" s="41"/>
      <c r="AM247" s="41"/>
      <c r="AN247" s="41">
        <v>25</v>
      </c>
      <c r="AO247" s="41">
        <v>1570</v>
      </c>
      <c r="AP247" s="110"/>
      <c r="AQ247" s="111"/>
      <c r="AR247" s="126" t="str">
        <f t="shared" si="96"/>
        <v/>
      </c>
      <c r="AS247" s="126" t="str">
        <f t="shared" si="97"/>
        <v/>
      </c>
      <c r="AT247" s="127">
        <v>2130</v>
      </c>
      <c r="AU247" s="128"/>
      <c r="AV247" s="129"/>
      <c r="AW247" s="126" t="str">
        <f t="shared" si="98"/>
        <v/>
      </c>
      <c r="AX247" s="126" t="str">
        <f t="shared" si="99"/>
        <v/>
      </c>
      <c r="AY247" s="64" t="str">
        <f t="shared" si="100"/>
        <v/>
      </c>
      <c r="AZ247" s="97">
        <v>77.400000000000006</v>
      </c>
      <c r="BA247" s="68"/>
      <c r="BB247" s="68"/>
      <c r="BC247" s="68"/>
      <c r="BD247" s="68"/>
      <c r="BE247" s="15"/>
      <c r="BF247" s="5">
        <f t="shared" si="101"/>
        <v>14648</v>
      </c>
      <c r="BG247" s="41">
        <v>6040</v>
      </c>
      <c r="BH247" s="42"/>
      <c r="BI247" s="42"/>
      <c r="BJ247" s="42">
        <v>8608</v>
      </c>
      <c r="BK247" s="42"/>
      <c r="BL247" s="42"/>
      <c r="BM247" s="15"/>
    </row>
    <row r="248" spans="1:65" outlineLevel="5">
      <c r="A248" s="22">
        <f t="shared" si="103"/>
        <v>7</v>
      </c>
      <c r="B248" s="9">
        <f t="shared" si="102"/>
        <v>45499</v>
      </c>
      <c r="C248" s="51">
        <v>559638</v>
      </c>
      <c r="D248" s="64">
        <f t="shared" si="92"/>
        <v>39</v>
      </c>
      <c r="E248" s="12">
        <v>38</v>
      </c>
      <c r="F248" s="12">
        <v>40</v>
      </c>
      <c r="G248" s="12">
        <v>41</v>
      </c>
      <c r="H248" s="12">
        <v>39</v>
      </c>
      <c r="I248" s="12">
        <v>37</v>
      </c>
      <c r="J248" s="12">
        <v>39</v>
      </c>
      <c r="K248" s="12">
        <v>40</v>
      </c>
      <c r="L248" s="12">
        <v>38</v>
      </c>
      <c r="M248" s="74">
        <f t="shared" si="93"/>
        <v>7.1</v>
      </c>
      <c r="N248" s="83">
        <v>7.12</v>
      </c>
      <c r="O248" s="83">
        <v>7.11</v>
      </c>
      <c r="P248" s="83">
        <v>7.08</v>
      </c>
      <c r="Q248" s="83">
        <v>7.12</v>
      </c>
      <c r="R248" s="83">
        <v>7.15</v>
      </c>
      <c r="S248" s="83">
        <v>7.09</v>
      </c>
      <c r="T248" s="83"/>
      <c r="U248" s="83"/>
      <c r="V248" s="5" t="str">
        <f t="shared" si="94"/>
        <v/>
      </c>
      <c r="W248" s="41"/>
      <c r="X248" s="41"/>
      <c r="Y248" s="41"/>
      <c r="Z248" s="41"/>
      <c r="AA248" s="41"/>
      <c r="AB248" s="41"/>
      <c r="AC248" s="41"/>
      <c r="AD248" s="41"/>
      <c r="AE248" s="5" t="str">
        <f t="shared" si="95"/>
        <v/>
      </c>
      <c r="AF248" s="41"/>
      <c r="AG248" s="41"/>
      <c r="AH248" s="41"/>
      <c r="AI248" s="41"/>
      <c r="AJ248" s="41"/>
      <c r="AK248" s="41"/>
      <c r="AL248" s="41"/>
      <c r="AM248" s="41"/>
      <c r="AN248" s="41">
        <v>32</v>
      </c>
      <c r="AO248" s="41">
        <v>1240</v>
      </c>
      <c r="AP248" s="110"/>
      <c r="AQ248" s="111"/>
      <c r="AR248" s="126" t="str">
        <f t="shared" si="96"/>
        <v/>
      </c>
      <c r="AS248" s="126" t="str">
        <f t="shared" si="97"/>
        <v/>
      </c>
      <c r="AT248" s="127">
        <v>1480</v>
      </c>
      <c r="AU248" s="128"/>
      <c r="AV248" s="129"/>
      <c r="AW248" s="126" t="str">
        <f t="shared" si="98"/>
        <v/>
      </c>
      <c r="AX248" s="126" t="str">
        <f t="shared" si="99"/>
        <v/>
      </c>
      <c r="AY248" s="64" t="str">
        <f t="shared" si="100"/>
        <v/>
      </c>
      <c r="AZ248" s="97">
        <v>77.52</v>
      </c>
      <c r="BA248" s="68"/>
      <c r="BB248" s="68"/>
      <c r="BC248" s="68"/>
      <c r="BD248" s="68"/>
      <c r="BE248" s="15"/>
      <c r="BF248" s="5">
        <f t="shared" si="101"/>
        <v>15247</v>
      </c>
      <c r="BG248" s="41">
        <v>6600</v>
      </c>
      <c r="BH248" s="42"/>
      <c r="BI248" s="42"/>
      <c r="BJ248" s="42">
        <v>8647</v>
      </c>
      <c r="BK248" s="42"/>
      <c r="BL248" s="42"/>
      <c r="BM248" s="15"/>
    </row>
    <row r="249" spans="1:65" outlineLevel="5">
      <c r="A249" s="22">
        <f t="shared" si="103"/>
        <v>7</v>
      </c>
      <c r="B249" s="9">
        <f t="shared" si="102"/>
        <v>45500</v>
      </c>
      <c r="C249" s="51">
        <v>504215</v>
      </c>
      <c r="D249" s="64">
        <f t="shared" si="92"/>
        <v>38.799999999999997</v>
      </c>
      <c r="E249" s="12">
        <v>38</v>
      </c>
      <c r="F249" s="12">
        <v>40</v>
      </c>
      <c r="G249" s="12">
        <v>40</v>
      </c>
      <c r="H249" s="12">
        <v>39</v>
      </c>
      <c r="I249" s="12">
        <v>37</v>
      </c>
      <c r="J249" s="12">
        <v>39</v>
      </c>
      <c r="K249" s="12">
        <v>39</v>
      </c>
      <c r="L249" s="12">
        <v>38</v>
      </c>
      <c r="M249" s="74">
        <f t="shared" si="93"/>
        <v>7.1</v>
      </c>
      <c r="N249" s="83">
        <v>7.08</v>
      </c>
      <c r="O249" s="83">
        <v>7.07</v>
      </c>
      <c r="P249" s="83">
        <v>7.1</v>
      </c>
      <c r="Q249" s="83">
        <v>7.11</v>
      </c>
      <c r="R249" s="83">
        <v>7.1</v>
      </c>
      <c r="S249" s="83">
        <v>7.09</v>
      </c>
      <c r="T249" s="83"/>
      <c r="U249" s="83"/>
      <c r="V249" s="5" t="str">
        <f t="shared" si="94"/>
        <v/>
      </c>
      <c r="W249" s="41"/>
      <c r="X249" s="41"/>
      <c r="Y249" s="41"/>
      <c r="Z249" s="41"/>
      <c r="AA249" s="41"/>
      <c r="AB249" s="41"/>
      <c r="AC249" s="41"/>
      <c r="AD249" s="41"/>
      <c r="AE249" s="5" t="str">
        <f t="shared" si="95"/>
        <v/>
      </c>
      <c r="AF249" s="41"/>
      <c r="AG249" s="41"/>
      <c r="AH249" s="41"/>
      <c r="AI249" s="41"/>
      <c r="AJ249" s="41"/>
      <c r="AK249" s="41"/>
      <c r="AL249" s="41"/>
      <c r="AM249" s="41"/>
      <c r="AN249" s="41">
        <v>30</v>
      </c>
      <c r="AO249" s="41">
        <v>1310</v>
      </c>
      <c r="AP249" s="110"/>
      <c r="AQ249" s="111"/>
      <c r="AR249" s="126" t="str">
        <f t="shared" si="96"/>
        <v/>
      </c>
      <c r="AS249" s="126" t="str">
        <f t="shared" si="97"/>
        <v/>
      </c>
      <c r="AT249" s="127">
        <v>1650</v>
      </c>
      <c r="AU249" s="128"/>
      <c r="AV249" s="129"/>
      <c r="AW249" s="126" t="str">
        <f t="shared" si="98"/>
        <v/>
      </c>
      <c r="AX249" s="126" t="str">
        <f t="shared" si="99"/>
        <v/>
      </c>
      <c r="AY249" s="64" t="str">
        <f t="shared" si="100"/>
        <v/>
      </c>
      <c r="AZ249" s="97">
        <v>78.72</v>
      </c>
      <c r="BA249" s="68"/>
      <c r="BB249" s="68"/>
      <c r="BC249" s="68"/>
      <c r="BD249" s="68"/>
      <c r="BE249" s="15"/>
      <c r="BF249" s="5">
        <f t="shared" si="101"/>
        <v>11220</v>
      </c>
      <c r="BG249" s="41">
        <v>2050</v>
      </c>
      <c r="BH249" s="42"/>
      <c r="BI249" s="42"/>
      <c r="BJ249" s="42">
        <v>9170</v>
      </c>
      <c r="BK249" s="42"/>
      <c r="BL249" s="42"/>
      <c r="BM249" s="15"/>
    </row>
    <row r="250" spans="1:65" outlineLevel="5">
      <c r="A250" s="22">
        <f t="shared" si="103"/>
        <v>7</v>
      </c>
      <c r="B250" s="9">
        <f t="shared" si="102"/>
        <v>45501</v>
      </c>
      <c r="C250" s="51">
        <v>444471</v>
      </c>
      <c r="D250" s="64">
        <f t="shared" si="92"/>
        <v>38.299999999999997</v>
      </c>
      <c r="E250" s="12">
        <v>38</v>
      </c>
      <c r="F250" s="12">
        <v>39</v>
      </c>
      <c r="G250" s="12">
        <v>40</v>
      </c>
      <c r="H250" s="12">
        <v>38</v>
      </c>
      <c r="I250" s="12">
        <v>37</v>
      </c>
      <c r="J250" s="12">
        <v>38</v>
      </c>
      <c r="K250" s="12">
        <v>39</v>
      </c>
      <c r="L250" s="12">
        <v>37</v>
      </c>
      <c r="M250" s="74">
        <f t="shared" si="93"/>
        <v>7</v>
      </c>
      <c r="N250" s="83">
        <v>7.05</v>
      </c>
      <c r="O250" s="83">
        <v>7.06</v>
      </c>
      <c r="P250" s="83">
        <v>7.07</v>
      </c>
      <c r="Q250" s="83">
        <v>7.05</v>
      </c>
      <c r="R250" s="83">
        <v>6.98</v>
      </c>
      <c r="S250" s="83">
        <v>6.95</v>
      </c>
      <c r="T250" s="83"/>
      <c r="U250" s="83"/>
      <c r="V250" s="5" t="str">
        <f t="shared" si="94"/>
        <v/>
      </c>
      <c r="W250" s="41"/>
      <c r="X250" s="41"/>
      <c r="Y250" s="41"/>
      <c r="Z250" s="41"/>
      <c r="AA250" s="41"/>
      <c r="AB250" s="41"/>
      <c r="AC250" s="41"/>
      <c r="AD250" s="41"/>
      <c r="AE250" s="5" t="str">
        <f t="shared" si="95"/>
        <v/>
      </c>
      <c r="AF250" s="41"/>
      <c r="AG250" s="41"/>
      <c r="AH250" s="41"/>
      <c r="AI250" s="41"/>
      <c r="AJ250" s="41"/>
      <c r="AK250" s="41"/>
      <c r="AL250" s="41"/>
      <c r="AM250" s="41"/>
      <c r="AN250" s="41">
        <v>28</v>
      </c>
      <c r="AO250" s="41">
        <v>1420</v>
      </c>
      <c r="AP250" s="110"/>
      <c r="AQ250" s="111"/>
      <c r="AR250" s="126" t="str">
        <f t="shared" si="96"/>
        <v/>
      </c>
      <c r="AS250" s="126" t="str">
        <f t="shared" si="97"/>
        <v/>
      </c>
      <c r="AT250" s="127">
        <v>1640</v>
      </c>
      <c r="AU250" s="128"/>
      <c r="AV250" s="129"/>
      <c r="AW250" s="126" t="str">
        <f t="shared" si="98"/>
        <v/>
      </c>
      <c r="AX250" s="126" t="str">
        <f t="shared" si="99"/>
        <v/>
      </c>
      <c r="AY250" s="64" t="str">
        <f t="shared" si="100"/>
        <v/>
      </c>
      <c r="AZ250" s="97">
        <v>77.8</v>
      </c>
      <c r="BA250" s="68"/>
      <c r="BB250" s="68"/>
      <c r="BC250" s="68"/>
      <c r="BD250" s="68"/>
      <c r="BE250" s="15"/>
      <c r="BF250" s="5">
        <f t="shared" si="101"/>
        <v>11414</v>
      </c>
      <c r="BG250" s="41">
        <v>2100</v>
      </c>
      <c r="BH250" s="42"/>
      <c r="BI250" s="42"/>
      <c r="BJ250" s="42">
        <v>9314</v>
      </c>
      <c r="BK250" s="42"/>
      <c r="BL250" s="42"/>
      <c r="BM250" s="15"/>
    </row>
    <row r="251" spans="1:65" outlineLevel="5">
      <c r="A251" s="22">
        <f t="shared" si="103"/>
        <v>7</v>
      </c>
      <c r="B251" s="9">
        <f t="shared" si="102"/>
        <v>45502</v>
      </c>
      <c r="C251" s="51">
        <v>440819</v>
      </c>
      <c r="D251" s="64">
        <f t="shared" si="92"/>
        <v>38</v>
      </c>
      <c r="E251" s="12">
        <v>37</v>
      </c>
      <c r="F251" s="12">
        <v>39</v>
      </c>
      <c r="G251" s="12">
        <v>40</v>
      </c>
      <c r="H251" s="12">
        <v>38</v>
      </c>
      <c r="I251" s="12">
        <v>36</v>
      </c>
      <c r="J251" s="12">
        <v>38</v>
      </c>
      <c r="K251" s="12">
        <v>39</v>
      </c>
      <c r="L251" s="12">
        <v>37</v>
      </c>
      <c r="M251" s="74">
        <f t="shared" si="93"/>
        <v>7.1</v>
      </c>
      <c r="N251" s="83">
        <v>7.13</v>
      </c>
      <c r="O251" s="83">
        <v>7.15</v>
      </c>
      <c r="P251" s="83">
        <v>7.12</v>
      </c>
      <c r="Q251" s="83">
        <v>7.08</v>
      </c>
      <c r="R251" s="83">
        <v>7.07</v>
      </c>
      <c r="S251" s="83">
        <v>7.1</v>
      </c>
      <c r="T251" s="83"/>
      <c r="U251" s="83"/>
      <c r="V251" s="5" t="str">
        <f t="shared" si="94"/>
        <v/>
      </c>
      <c r="W251" s="41"/>
      <c r="X251" s="41"/>
      <c r="Y251" s="41"/>
      <c r="Z251" s="41"/>
      <c r="AA251" s="41"/>
      <c r="AB251" s="41"/>
      <c r="AC251" s="41"/>
      <c r="AD251" s="41"/>
      <c r="AE251" s="5" t="str">
        <f t="shared" si="95"/>
        <v/>
      </c>
      <c r="AF251" s="41"/>
      <c r="AG251" s="41"/>
      <c r="AH251" s="41"/>
      <c r="AI251" s="41"/>
      <c r="AJ251" s="41"/>
      <c r="AK251" s="41"/>
      <c r="AL251" s="41"/>
      <c r="AM251" s="41"/>
      <c r="AN251" s="41">
        <v>39</v>
      </c>
      <c r="AO251" s="41">
        <v>1020</v>
      </c>
      <c r="AP251" s="110"/>
      <c r="AQ251" s="111"/>
      <c r="AR251" s="126" t="str">
        <f t="shared" si="96"/>
        <v/>
      </c>
      <c r="AS251" s="126" t="str">
        <f t="shared" si="97"/>
        <v/>
      </c>
      <c r="AT251" s="127">
        <v>1620</v>
      </c>
      <c r="AU251" s="128"/>
      <c r="AV251" s="129"/>
      <c r="AW251" s="126" t="str">
        <f t="shared" si="98"/>
        <v/>
      </c>
      <c r="AX251" s="126" t="str">
        <f t="shared" si="99"/>
        <v/>
      </c>
      <c r="AY251" s="64" t="str">
        <f t="shared" si="100"/>
        <v/>
      </c>
      <c r="AZ251" s="97">
        <v>77.400000000000006</v>
      </c>
      <c r="BA251" s="68"/>
      <c r="BB251" s="68"/>
      <c r="BC251" s="68"/>
      <c r="BD251" s="68"/>
      <c r="BE251" s="15"/>
      <c r="BF251" s="5">
        <f t="shared" si="101"/>
        <v>10111</v>
      </c>
      <c r="BG251" s="41">
        <v>960</v>
      </c>
      <c r="BH251" s="42"/>
      <c r="BI251" s="42"/>
      <c r="BJ251" s="42">
        <v>9151</v>
      </c>
      <c r="BK251" s="42"/>
      <c r="BL251" s="42"/>
      <c r="BM251" s="15"/>
    </row>
    <row r="252" spans="1:65" outlineLevel="5">
      <c r="A252" s="22">
        <f t="shared" si="103"/>
        <v>7</v>
      </c>
      <c r="B252" s="9">
        <f t="shared" si="102"/>
        <v>45503</v>
      </c>
      <c r="C252" s="51">
        <v>442201</v>
      </c>
      <c r="D252" s="64">
        <f t="shared" si="92"/>
        <v>38</v>
      </c>
      <c r="E252" s="12">
        <v>37</v>
      </c>
      <c r="F252" s="12">
        <v>39</v>
      </c>
      <c r="G252" s="12">
        <v>40</v>
      </c>
      <c r="H252" s="12">
        <v>38</v>
      </c>
      <c r="I252" s="12">
        <v>36</v>
      </c>
      <c r="J252" s="12">
        <v>38</v>
      </c>
      <c r="K252" s="12">
        <v>39</v>
      </c>
      <c r="L252" s="12">
        <v>37</v>
      </c>
      <c r="M252" s="74">
        <f t="shared" si="93"/>
        <v>7.1</v>
      </c>
      <c r="N252" s="83">
        <v>7.08</v>
      </c>
      <c r="O252" s="83">
        <v>7.09</v>
      </c>
      <c r="P252" s="83">
        <v>7.1</v>
      </c>
      <c r="Q252" s="83">
        <v>7.11</v>
      </c>
      <c r="R252" s="83">
        <v>7.13</v>
      </c>
      <c r="S252" s="83">
        <v>7.09</v>
      </c>
      <c r="T252" s="83"/>
      <c r="U252" s="83"/>
      <c r="V252" s="5" t="str">
        <f t="shared" si="94"/>
        <v/>
      </c>
      <c r="W252" s="41"/>
      <c r="X252" s="41"/>
      <c r="Y252" s="41"/>
      <c r="Z252" s="41"/>
      <c r="AA252" s="41"/>
      <c r="AB252" s="41"/>
      <c r="AC252" s="41"/>
      <c r="AD252" s="41"/>
      <c r="AE252" s="5" t="str">
        <f t="shared" si="95"/>
        <v/>
      </c>
      <c r="AF252" s="41"/>
      <c r="AG252" s="41"/>
      <c r="AH252" s="41"/>
      <c r="AI252" s="41"/>
      <c r="AJ252" s="41"/>
      <c r="AK252" s="41"/>
      <c r="AL252" s="41"/>
      <c r="AM252" s="41"/>
      <c r="AN252" s="41">
        <v>38</v>
      </c>
      <c r="AO252" s="41">
        <v>1060</v>
      </c>
      <c r="AP252" s="110"/>
      <c r="AQ252" s="111"/>
      <c r="AR252" s="126" t="str">
        <f t="shared" si="96"/>
        <v/>
      </c>
      <c r="AS252" s="126" t="str">
        <f t="shared" si="97"/>
        <v/>
      </c>
      <c r="AT252" s="127">
        <v>1330</v>
      </c>
      <c r="AU252" s="128"/>
      <c r="AV252" s="129"/>
      <c r="AW252" s="126" t="str">
        <f t="shared" si="98"/>
        <v/>
      </c>
      <c r="AX252" s="126" t="str">
        <f t="shared" si="99"/>
        <v/>
      </c>
      <c r="AY252" s="64" t="str">
        <f t="shared" si="100"/>
        <v/>
      </c>
      <c r="AZ252" s="97">
        <v>79.2</v>
      </c>
      <c r="BA252" s="68"/>
      <c r="BB252" s="68"/>
      <c r="BC252" s="68"/>
      <c r="BD252" s="68"/>
      <c r="BE252" s="15"/>
      <c r="BF252" s="5">
        <f t="shared" si="101"/>
        <v>12786</v>
      </c>
      <c r="BG252" s="41">
        <v>3370</v>
      </c>
      <c r="BH252" s="42"/>
      <c r="BI252" s="42"/>
      <c r="BJ252" s="42">
        <v>9416</v>
      </c>
      <c r="BK252" s="42"/>
      <c r="BL252" s="42"/>
      <c r="BM252" s="15"/>
    </row>
    <row r="253" spans="1:65" ht="17.25" outlineLevel="5" thickBot="1">
      <c r="A253" s="31">
        <f t="shared" si="103"/>
        <v>7</v>
      </c>
      <c r="B253" s="32">
        <f t="shared" si="102"/>
        <v>45504</v>
      </c>
      <c r="C253" s="51">
        <v>429705</v>
      </c>
      <c r="D253" s="64">
        <f t="shared" si="92"/>
        <v>38</v>
      </c>
      <c r="E253" s="12">
        <v>37</v>
      </c>
      <c r="F253" s="12">
        <v>39</v>
      </c>
      <c r="G253" s="12">
        <v>40</v>
      </c>
      <c r="H253" s="12">
        <v>38</v>
      </c>
      <c r="I253" s="12">
        <v>36</v>
      </c>
      <c r="J253" s="12">
        <v>38</v>
      </c>
      <c r="K253" s="12">
        <v>39</v>
      </c>
      <c r="L253" s="12">
        <v>37</v>
      </c>
      <c r="M253" s="74">
        <f t="shared" si="93"/>
        <v>7</v>
      </c>
      <c r="N253" s="83">
        <v>7.05</v>
      </c>
      <c r="O253" s="83">
        <v>7.06</v>
      </c>
      <c r="P253" s="83">
        <v>7.02</v>
      </c>
      <c r="Q253" s="83">
        <v>7.05</v>
      </c>
      <c r="R253" s="83">
        <v>7</v>
      </c>
      <c r="S253" s="83">
        <v>7.03</v>
      </c>
      <c r="T253" s="83"/>
      <c r="U253" s="83"/>
      <c r="V253" s="5" t="str">
        <f t="shared" si="94"/>
        <v/>
      </c>
      <c r="W253" s="41"/>
      <c r="X253" s="41"/>
      <c r="Y253" s="41"/>
      <c r="Z253" s="41"/>
      <c r="AA253" s="41"/>
      <c r="AB253" s="41"/>
      <c r="AC253" s="41"/>
      <c r="AD253" s="41"/>
      <c r="AE253" s="5" t="str">
        <f t="shared" si="95"/>
        <v/>
      </c>
      <c r="AF253" s="41"/>
      <c r="AG253" s="41"/>
      <c r="AH253" s="41"/>
      <c r="AI253" s="41"/>
      <c r="AJ253" s="41"/>
      <c r="AK253" s="41"/>
      <c r="AL253" s="41"/>
      <c r="AM253" s="41"/>
      <c r="AN253" s="41">
        <v>38</v>
      </c>
      <c r="AO253" s="41">
        <v>1060</v>
      </c>
      <c r="AP253" s="110">
        <v>3.7</v>
      </c>
      <c r="AQ253" s="111">
        <v>2.5299999999999998</v>
      </c>
      <c r="AR253" s="126">
        <f t="shared" si="96"/>
        <v>68.378378378378372</v>
      </c>
      <c r="AS253" s="126">
        <f t="shared" si="97"/>
        <v>31.621621621621628</v>
      </c>
      <c r="AT253" s="127">
        <v>1340</v>
      </c>
      <c r="AU253" s="128">
        <v>2.72</v>
      </c>
      <c r="AV253" s="129">
        <v>1.36</v>
      </c>
      <c r="AW253" s="126">
        <f t="shared" si="98"/>
        <v>50</v>
      </c>
      <c r="AX253" s="126">
        <f t="shared" si="99"/>
        <v>50</v>
      </c>
      <c r="AY253" s="64">
        <f t="shared" si="100"/>
        <v>53.754940711462432</v>
      </c>
      <c r="AZ253" s="97">
        <v>77</v>
      </c>
      <c r="BA253" s="68"/>
      <c r="BB253" s="68"/>
      <c r="BC253" s="68"/>
      <c r="BD253" s="68"/>
      <c r="BE253" s="15"/>
      <c r="BF253" s="5">
        <f t="shared" si="101"/>
        <v>8603</v>
      </c>
      <c r="BG253" s="41">
        <v>530</v>
      </c>
      <c r="BH253" s="42"/>
      <c r="BI253" s="42"/>
      <c r="BJ253" s="42">
        <v>8073</v>
      </c>
      <c r="BK253" s="42"/>
      <c r="BL253" s="42"/>
      <c r="BM253" s="15"/>
    </row>
    <row r="254" spans="1:65" outlineLevel="4">
      <c r="A254" s="157" t="s">
        <v>41</v>
      </c>
      <c r="B254" s="158"/>
      <c r="C254" s="50">
        <f t="shared" ref="C254:BM254" si="104">SUBTOTAL(4,C223:C253)</f>
        <v>603525</v>
      </c>
      <c r="D254" s="60">
        <f t="shared" si="104"/>
        <v>40</v>
      </c>
      <c r="E254" s="28">
        <f t="shared" si="104"/>
        <v>41</v>
      </c>
      <c r="F254" s="28">
        <f t="shared" si="104"/>
        <v>40</v>
      </c>
      <c r="G254" s="28">
        <f t="shared" si="104"/>
        <v>41</v>
      </c>
      <c r="H254" s="28">
        <f t="shared" si="104"/>
        <v>40</v>
      </c>
      <c r="I254" s="28">
        <f t="shared" si="104"/>
        <v>40</v>
      </c>
      <c r="J254" s="28">
        <f t="shared" si="104"/>
        <v>39</v>
      </c>
      <c r="K254" s="28">
        <f t="shared" si="104"/>
        <v>40</v>
      </c>
      <c r="L254" s="28">
        <f t="shared" si="104"/>
        <v>39</v>
      </c>
      <c r="M254" s="71">
        <f t="shared" si="104"/>
        <v>7.1</v>
      </c>
      <c r="N254" s="82">
        <f t="shared" si="104"/>
        <v>7.13</v>
      </c>
      <c r="O254" s="82">
        <f t="shared" si="104"/>
        <v>7.15</v>
      </c>
      <c r="P254" s="82">
        <f t="shared" si="104"/>
        <v>7.13</v>
      </c>
      <c r="Q254" s="82">
        <f t="shared" si="104"/>
        <v>7.12</v>
      </c>
      <c r="R254" s="82">
        <f t="shared" si="104"/>
        <v>7.15</v>
      </c>
      <c r="S254" s="82">
        <f t="shared" si="104"/>
        <v>7.15</v>
      </c>
      <c r="T254" s="82">
        <f t="shared" si="104"/>
        <v>0</v>
      </c>
      <c r="U254" s="82">
        <f t="shared" si="104"/>
        <v>0</v>
      </c>
      <c r="V254" s="29">
        <f t="shared" si="104"/>
        <v>300</v>
      </c>
      <c r="W254" s="39">
        <f t="shared" si="104"/>
        <v>284.7</v>
      </c>
      <c r="X254" s="39">
        <f t="shared" si="104"/>
        <v>259.60000000000002</v>
      </c>
      <c r="Y254" s="39">
        <f t="shared" si="104"/>
        <v>324.89999999999998</v>
      </c>
      <c r="Z254" s="39">
        <f t="shared" si="104"/>
        <v>391.9</v>
      </c>
      <c r="AA254" s="39">
        <f t="shared" si="104"/>
        <v>313.3</v>
      </c>
      <c r="AB254" s="39">
        <f t="shared" si="104"/>
        <v>340</v>
      </c>
      <c r="AC254" s="39">
        <f t="shared" si="104"/>
        <v>0</v>
      </c>
      <c r="AD254" s="39">
        <f t="shared" si="104"/>
        <v>0</v>
      </c>
      <c r="AE254" s="29">
        <f t="shared" si="104"/>
        <v>4433.3</v>
      </c>
      <c r="AF254" s="39">
        <f t="shared" si="104"/>
        <v>5600</v>
      </c>
      <c r="AG254" s="39">
        <f t="shared" si="104"/>
        <v>4300</v>
      </c>
      <c r="AH254" s="39">
        <f t="shared" si="104"/>
        <v>4400</v>
      </c>
      <c r="AI254" s="39">
        <f t="shared" si="104"/>
        <v>4400</v>
      </c>
      <c r="AJ254" s="39">
        <f t="shared" si="104"/>
        <v>4300</v>
      </c>
      <c r="AK254" s="39">
        <f t="shared" si="104"/>
        <v>4200</v>
      </c>
      <c r="AL254" s="39">
        <f t="shared" si="104"/>
        <v>0</v>
      </c>
      <c r="AM254" s="39">
        <f t="shared" si="104"/>
        <v>0</v>
      </c>
      <c r="AN254" s="39">
        <f t="shared" si="104"/>
        <v>39</v>
      </c>
      <c r="AO254" s="39">
        <f t="shared" si="104"/>
        <v>1770</v>
      </c>
      <c r="AP254" s="104">
        <f t="shared" si="104"/>
        <v>3.93</v>
      </c>
      <c r="AQ254" s="105">
        <f t="shared" si="104"/>
        <v>2.86</v>
      </c>
      <c r="AR254" s="106">
        <f t="shared" si="104"/>
        <v>73.800738007380076</v>
      </c>
      <c r="AS254" s="106">
        <f t="shared" si="104"/>
        <v>33.613445378151255</v>
      </c>
      <c r="AT254" s="107">
        <f t="shared" si="104"/>
        <v>2180</v>
      </c>
      <c r="AU254" s="108">
        <f t="shared" si="104"/>
        <v>2.72</v>
      </c>
      <c r="AV254" s="109">
        <f t="shared" si="104"/>
        <v>1.37</v>
      </c>
      <c r="AW254" s="106">
        <f t="shared" si="104"/>
        <v>57.563025210084042</v>
      </c>
      <c r="AX254" s="106">
        <f t="shared" si="104"/>
        <v>50.950570342205317</v>
      </c>
      <c r="AY254" s="60">
        <f t="shared" si="104"/>
        <v>55.625</v>
      </c>
      <c r="AZ254" s="96">
        <f t="shared" si="104"/>
        <v>81.69</v>
      </c>
      <c r="BA254" s="67">
        <f t="shared" si="104"/>
        <v>66.88</v>
      </c>
      <c r="BB254" s="67">
        <f t="shared" si="104"/>
        <v>30.89</v>
      </c>
      <c r="BC254" s="67">
        <f t="shared" si="104"/>
        <v>0</v>
      </c>
      <c r="BD254" s="67">
        <f t="shared" si="104"/>
        <v>0</v>
      </c>
      <c r="BE254" s="27">
        <f t="shared" si="104"/>
        <v>0</v>
      </c>
      <c r="BF254" s="29">
        <f t="shared" si="104"/>
        <v>15247</v>
      </c>
      <c r="BG254" s="39">
        <f t="shared" si="104"/>
        <v>8860</v>
      </c>
      <c r="BH254" s="40">
        <f t="shared" si="104"/>
        <v>0</v>
      </c>
      <c r="BI254" s="40">
        <f t="shared" si="104"/>
        <v>0</v>
      </c>
      <c r="BJ254" s="40">
        <f t="shared" si="104"/>
        <v>9552</v>
      </c>
      <c r="BK254" s="40">
        <f t="shared" si="104"/>
        <v>0</v>
      </c>
      <c r="BL254" s="40">
        <f t="shared" si="104"/>
        <v>0</v>
      </c>
      <c r="BM254" s="27">
        <f t="shared" si="104"/>
        <v>0</v>
      </c>
    </row>
    <row r="255" spans="1:65" outlineLevel="3">
      <c r="A255" s="187" t="s">
        <v>30</v>
      </c>
      <c r="B255" s="188"/>
      <c r="C255" s="51">
        <f t="shared" ref="C255:BM255" si="105">SUBTOTAL(5,C223:C253)</f>
        <v>372564</v>
      </c>
      <c r="D255" s="61">
        <f t="shared" si="105"/>
        <v>35.799999999999997</v>
      </c>
      <c r="E255" s="12">
        <f t="shared" si="105"/>
        <v>37</v>
      </c>
      <c r="F255" s="12">
        <f t="shared" si="105"/>
        <v>36</v>
      </c>
      <c r="G255" s="12">
        <f t="shared" si="105"/>
        <v>37</v>
      </c>
      <c r="H255" s="12">
        <f t="shared" si="105"/>
        <v>35</v>
      </c>
      <c r="I255" s="12">
        <f t="shared" si="105"/>
        <v>36</v>
      </c>
      <c r="J255" s="12">
        <f t="shared" si="105"/>
        <v>35</v>
      </c>
      <c r="K255" s="12">
        <f t="shared" si="105"/>
        <v>36</v>
      </c>
      <c r="L255" s="12">
        <f t="shared" si="105"/>
        <v>34</v>
      </c>
      <c r="M255" s="72">
        <f t="shared" si="105"/>
        <v>7</v>
      </c>
      <c r="N255" s="83">
        <f t="shared" si="105"/>
        <v>6.88</v>
      </c>
      <c r="O255" s="83">
        <f t="shared" si="105"/>
        <v>6.95</v>
      </c>
      <c r="P255" s="83">
        <f t="shared" si="105"/>
        <v>6.97</v>
      </c>
      <c r="Q255" s="83">
        <f t="shared" si="105"/>
        <v>6.85</v>
      </c>
      <c r="R255" s="83">
        <f t="shared" si="105"/>
        <v>6.91</v>
      </c>
      <c r="S255" s="83">
        <f t="shared" si="105"/>
        <v>6.88</v>
      </c>
      <c r="T255" s="83">
        <f t="shared" si="105"/>
        <v>0</v>
      </c>
      <c r="U255" s="83">
        <f t="shared" si="105"/>
        <v>0</v>
      </c>
      <c r="V255" s="6">
        <f t="shared" si="105"/>
        <v>125.2</v>
      </c>
      <c r="W255" s="41">
        <f t="shared" si="105"/>
        <v>113.7</v>
      </c>
      <c r="X255" s="41">
        <f t="shared" si="105"/>
        <v>179.4</v>
      </c>
      <c r="Y255" s="41">
        <f t="shared" si="105"/>
        <v>113.7</v>
      </c>
      <c r="Z255" s="41">
        <f t="shared" si="105"/>
        <v>121.4</v>
      </c>
      <c r="AA255" s="41">
        <f t="shared" si="105"/>
        <v>96.2</v>
      </c>
      <c r="AB255" s="41">
        <f t="shared" si="105"/>
        <v>112.2</v>
      </c>
      <c r="AC255" s="41">
        <f t="shared" si="105"/>
        <v>0</v>
      </c>
      <c r="AD255" s="41">
        <f t="shared" si="105"/>
        <v>0</v>
      </c>
      <c r="AE255" s="6">
        <f t="shared" si="105"/>
        <v>3395</v>
      </c>
      <c r="AF255" s="41">
        <f t="shared" si="105"/>
        <v>3300</v>
      </c>
      <c r="AG255" s="41">
        <f t="shared" si="105"/>
        <v>3240</v>
      </c>
      <c r="AH255" s="41">
        <f t="shared" si="105"/>
        <v>3430</v>
      </c>
      <c r="AI255" s="41">
        <f t="shared" si="105"/>
        <v>3080</v>
      </c>
      <c r="AJ255" s="41">
        <f t="shared" si="105"/>
        <v>3600</v>
      </c>
      <c r="AK255" s="41">
        <f t="shared" si="105"/>
        <v>3090</v>
      </c>
      <c r="AL255" s="41">
        <f t="shared" si="105"/>
        <v>0</v>
      </c>
      <c r="AM255" s="41">
        <f t="shared" si="105"/>
        <v>0</v>
      </c>
      <c r="AN255" s="41">
        <f t="shared" si="105"/>
        <v>23</v>
      </c>
      <c r="AO255" s="41">
        <f t="shared" si="105"/>
        <v>1020</v>
      </c>
      <c r="AP255" s="110">
        <f t="shared" si="105"/>
        <v>2.71</v>
      </c>
      <c r="AQ255" s="111">
        <f t="shared" si="105"/>
        <v>2</v>
      </c>
      <c r="AR255" s="112">
        <f t="shared" si="105"/>
        <v>66.386554621848745</v>
      </c>
      <c r="AS255" s="112">
        <f t="shared" si="105"/>
        <v>26.199261992619924</v>
      </c>
      <c r="AT255" s="113">
        <f t="shared" si="105"/>
        <v>1330</v>
      </c>
      <c r="AU255" s="114">
        <f t="shared" si="105"/>
        <v>2.25</v>
      </c>
      <c r="AV255" s="115">
        <f t="shared" si="105"/>
        <v>1.25</v>
      </c>
      <c r="AW255" s="112">
        <f t="shared" si="105"/>
        <v>49.049429657794683</v>
      </c>
      <c r="AX255" s="112">
        <f t="shared" si="105"/>
        <v>42.436974789915958</v>
      </c>
      <c r="AY255" s="61">
        <f t="shared" si="105"/>
        <v>31.319714249905996</v>
      </c>
      <c r="AZ255" s="97">
        <f t="shared" si="105"/>
        <v>74.7</v>
      </c>
      <c r="BA255" s="68">
        <f t="shared" si="105"/>
        <v>66.88</v>
      </c>
      <c r="BB255" s="68">
        <f t="shared" si="105"/>
        <v>30.89</v>
      </c>
      <c r="BC255" s="68">
        <f t="shared" si="105"/>
        <v>0</v>
      </c>
      <c r="BD255" s="68">
        <f t="shared" si="105"/>
        <v>0</v>
      </c>
      <c r="BE255" s="15">
        <f t="shared" si="105"/>
        <v>0</v>
      </c>
      <c r="BF255" s="6">
        <f t="shared" si="105"/>
        <v>6738</v>
      </c>
      <c r="BG255" s="41">
        <f t="shared" si="105"/>
        <v>0</v>
      </c>
      <c r="BH255" s="42">
        <f t="shared" si="105"/>
        <v>0</v>
      </c>
      <c r="BI255" s="42">
        <f t="shared" si="105"/>
        <v>0</v>
      </c>
      <c r="BJ255" s="42">
        <f t="shared" si="105"/>
        <v>5971</v>
      </c>
      <c r="BK255" s="42">
        <f t="shared" si="105"/>
        <v>0</v>
      </c>
      <c r="BL255" s="42">
        <f t="shared" si="105"/>
        <v>0</v>
      </c>
      <c r="BM255" s="15">
        <f t="shared" si="105"/>
        <v>0</v>
      </c>
    </row>
    <row r="256" spans="1:65" outlineLevel="2">
      <c r="A256" s="187" t="s">
        <v>19</v>
      </c>
      <c r="B256" s="188"/>
      <c r="C256" s="51">
        <f>IFERROR(SUBTOTAL(1,C223:C253),"")</f>
        <v>470379.48387096776</v>
      </c>
      <c r="D256" s="61">
        <f t="shared" ref="D256:BM256" si="106">IFERROR(SUBTOTAL(1,D223:D253),"")</f>
        <v>37.848387096774182</v>
      </c>
      <c r="E256" s="12">
        <f t="shared" si="106"/>
        <v>38.193548387096776</v>
      </c>
      <c r="F256" s="12">
        <f t="shared" si="106"/>
        <v>38.258064516129032</v>
      </c>
      <c r="G256" s="12">
        <f t="shared" si="106"/>
        <v>39.258064516129032</v>
      </c>
      <c r="H256" s="12">
        <f t="shared" si="106"/>
        <v>37.58064516129032</v>
      </c>
      <c r="I256" s="12">
        <f t="shared" si="106"/>
        <v>37.193548387096776</v>
      </c>
      <c r="J256" s="12">
        <f t="shared" si="106"/>
        <v>37.258064516129032</v>
      </c>
      <c r="K256" s="12">
        <f t="shared" si="106"/>
        <v>38.258064516129032</v>
      </c>
      <c r="L256" s="12">
        <f t="shared" si="106"/>
        <v>36.58064516129032</v>
      </c>
      <c r="M256" s="72">
        <f t="shared" si="106"/>
        <v>7.025806451612902</v>
      </c>
      <c r="N256" s="83">
        <f t="shared" si="106"/>
        <v>7.0370967741935502</v>
      </c>
      <c r="O256" s="83">
        <f t="shared" si="106"/>
        <v>7.0448387096774221</v>
      </c>
      <c r="P256" s="83">
        <f t="shared" si="106"/>
        <v>7.0503225806451635</v>
      </c>
      <c r="Q256" s="83">
        <f t="shared" si="106"/>
        <v>7.0216129032258081</v>
      </c>
      <c r="R256" s="83">
        <f t="shared" si="106"/>
        <v>7.0274193548387096</v>
      </c>
      <c r="S256" s="83">
        <f t="shared" si="106"/>
        <v>7.0261290322580656</v>
      </c>
      <c r="T256" s="83" t="str">
        <f t="shared" si="106"/>
        <v/>
      </c>
      <c r="U256" s="83" t="str">
        <f t="shared" si="106"/>
        <v/>
      </c>
      <c r="V256" s="6">
        <f t="shared" si="106"/>
        <v>224.67500000000001</v>
      </c>
      <c r="W256" s="41">
        <f t="shared" si="106"/>
        <v>190</v>
      </c>
      <c r="X256" s="41">
        <f t="shared" si="106"/>
        <v>221.15</v>
      </c>
      <c r="Y256" s="41">
        <f t="shared" si="106"/>
        <v>240.32499999999999</v>
      </c>
      <c r="Z256" s="41">
        <f t="shared" si="106"/>
        <v>270.14999999999998</v>
      </c>
      <c r="AA256" s="41">
        <f t="shared" si="106"/>
        <v>199.95</v>
      </c>
      <c r="AB256" s="41">
        <f t="shared" si="106"/>
        <v>226.4</v>
      </c>
      <c r="AC256" s="41" t="str">
        <f t="shared" si="106"/>
        <v/>
      </c>
      <c r="AD256" s="41" t="str">
        <f t="shared" si="106"/>
        <v/>
      </c>
      <c r="AE256" s="6">
        <f t="shared" si="106"/>
        <v>3873.7250000000004</v>
      </c>
      <c r="AF256" s="41">
        <f t="shared" si="106"/>
        <v>4275</v>
      </c>
      <c r="AG256" s="41">
        <f t="shared" si="106"/>
        <v>3935</v>
      </c>
      <c r="AH256" s="41">
        <f t="shared" si="106"/>
        <v>3907.5</v>
      </c>
      <c r="AI256" s="41">
        <f t="shared" si="106"/>
        <v>3620</v>
      </c>
      <c r="AJ256" s="41">
        <f t="shared" si="106"/>
        <v>3857.5</v>
      </c>
      <c r="AK256" s="41">
        <f t="shared" si="106"/>
        <v>3647.5</v>
      </c>
      <c r="AL256" s="41" t="str">
        <f t="shared" si="106"/>
        <v/>
      </c>
      <c r="AM256" s="41" t="str">
        <f t="shared" si="106"/>
        <v/>
      </c>
      <c r="AN256" s="41">
        <f t="shared" si="106"/>
        <v>28.258064516129032</v>
      </c>
      <c r="AO256" s="41">
        <f t="shared" si="106"/>
        <v>1438.7096774193549</v>
      </c>
      <c r="AP256" s="110">
        <f t="shared" si="106"/>
        <v>3.5539999999999998</v>
      </c>
      <c r="AQ256" s="111">
        <f t="shared" si="106"/>
        <v>2.472</v>
      </c>
      <c r="AR256" s="112">
        <f t="shared" si="106"/>
        <v>69.739344171329876</v>
      </c>
      <c r="AS256" s="112">
        <f t="shared" si="106"/>
        <v>30.260655828670121</v>
      </c>
      <c r="AT256" s="113">
        <f t="shared" si="106"/>
        <v>1841.6129032258063</v>
      </c>
      <c r="AU256" s="114">
        <f t="shared" si="106"/>
        <v>2.484</v>
      </c>
      <c r="AV256" s="115">
        <f t="shared" si="106"/>
        <v>1.3280000000000001</v>
      </c>
      <c r="AW256" s="112">
        <f t="shared" si="106"/>
        <v>53.663110281408173</v>
      </c>
      <c r="AX256" s="112">
        <f t="shared" si="106"/>
        <v>46.336889718591827</v>
      </c>
      <c r="AY256" s="61">
        <f t="shared" si="106"/>
        <v>49.228856991647447</v>
      </c>
      <c r="AZ256" s="97">
        <f t="shared" si="106"/>
        <v>77.747741935483887</v>
      </c>
      <c r="BA256" s="68">
        <f t="shared" si="106"/>
        <v>66.88</v>
      </c>
      <c r="BB256" s="68">
        <f t="shared" si="106"/>
        <v>30.89</v>
      </c>
      <c r="BC256" s="68">
        <f t="shared" si="106"/>
        <v>0</v>
      </c>
      <c r="BD256" s="68" t="str">
        <f t="shared" si="106"/>
        <v/>
      </c>
      <c r="BE256" s="15" t="str">
        <f>IFERROR(SUBTOTAL(1,BE223:BE253),"")</f>
        <v/>
      </c>
      <c r="BF256" s="6">
        <f t="shared" si="106"/>
        <v>12379.548387096775</v>
      </c>
      <c r="BG256" s="41">
        <f t="shared" si="106"/>
        <v>4883.8709677419356</v>
      </c>
      <c r="BH256" s="42" t="str">
        <f t="shared" si="106"/>
        <v/>
      </c>
      <c r="BI256" s="42" t="str">
        <f t="shared" si="106"/>
        <v/>
      </c>
      <c r="BJ256" s="42">
        <f t="shared" si="106"/>
        <v>7495.677419354839</v>
      </c>
      <c r="BK256" s="42" t="str">
        <f t="shared" si="106"/>
        <v/>
      </c>
      <c r="BL256" s="42" t="str">
        <f t="shared" si="106"/>
        <v/>
      </c>
      <c r="BM256" s="15" t="str">
        <f t="shared" si="106"/>
        <v/>
      </c>
    </row>
    <row r="257" spans="1:65" ht="17.25" outlineLevel="1" thickBot="1">
      <c r="A257" s="189" t="s">
        <v>54</v>
      </c>
      <c r="B257" s="190"/>
      <c r="C257" s="52">
        <f>SUBTOTAL(9,C223:C253)</f>
        <v>14581764</v>
      </c>
      <c r="D257" s="62"/>
      <c r="E257" s="30"/>
      <c r="F257" s="30"/>
      <c r="G257" s="30"/>
      <c r="H257" s="30"/>
      <c r="I257" s="30"/>
      <c r="J257" s="30"/>
      <c r="K257" s="30"/>
      <c r="L257" s="30"/>
      <c r="M257" s="73"/>
      <c r="N257" s="84"/>
      <c r="O257" s="84"/>
      <c r="P257" s="84"/>
      <c r="Q257" s="84"/>
      <c r="R257" s="84"/>
      <c r="S257" s="84"/>
      <c r="T257" s="84"/>
      <c r="U257" s="84"/>
      <c r="V257" s="93"/>
      <c r="W257" s="94"/>
      <c r="X257" s="94"/>
      <c r="Y257" s="94"/>
      <c r="Z257" s="94"/>
      <c r="AA257" s="94"/>
      <c r="AB257" s="94"/>
      <c r="AC257" s="94"/>
      <c r="AD257" s="94"/>
      <c r="AE257" s="93"/>
      <c r="AF257" s="94"/>
      <c r="AG257" s="94"/>
      <c r="AH257" s="94"/>
      <c r="AI257" s="94"/>
      <c r="AJ257" s="94"/>
      <c r="AK257" s="94"/>
      <c r="AL257" s="94"/>
      <c r="AM257" s="94"/>
      <c r="AN257" s="94"/>
      <c r="AO257" s="43">
        <f>SUBTOTAL(9,AO223:AO253)</f>
        <v>44600</v>
      </c>
      <c r="AP257" s="116"/>
      <c r="AQ257" s="117"/>
      <c r="AR257" s="118"/>
      <c r="AS257" s="118"/>
      <c r="AT257" s="119">
        <f>SUBTOTAL(9,AT223:AT253)</f>
        <v>57090</v>
      </c>
      <c r="AU257" s="120"/>
      <c r="AV257" s="121"/>
      <c r="AW257" s="118"/>
      <c r="AX257" s="118"/>
      <c r="AY257" s="62"/>
      <c r="AZ257" s="98"/>
      <c r="BA257" s="69"/>
      <c r="BB257" s="69"/>
      <c r="BC257" s="69"/>
      <c r="BD257" s="69"/>
      <c r="BE257" s="16">
        <f>SUBTOTAL(9,BE223:BE253)</f>
        <v>0</v>
      </c>
      <c r="BF257" s="7">
        <f t="shared" ref="BF257:BM257" si="107">SUBTOTAL(9,BF223:BF253)</f>
        <v>383766</v>
      </c>
      <c r="BG257" s="43">
        <f t="shared" si="107"/>
        <v>151400</v>
      </c>
      <c r="BH257" s="44">
        <f t="shared" si="107"/>
        <v>0</v>
      </c>
      <c r="BI257" s="44">
        <f t="shared" si="107"/>
        <v>0</v>
      </c>
      <c r="BJ257" s="44">
        <f t="shared" si="107"/>
        <v>232366</v>
      </c>
      <c r="BK257" s="44">
        <f t="shared" si="107"/>
        <v>0</v>
      </c>
      <c r="BL257" s="44">
        <f t="shared" si="107"/>
        <v>0</v>
      </c>
      <c r="BM257" s="16">
        <f t="shared" si="107"/>
        <v>0</v>
      </c>
    </row>
    <row r="258" spans="1:65" outlineLevel="5">
      <c r="A258" s="21">
        <f t="shared" si="103"/>
        <v>8</v>
      </c>
      <c r="B258" s="33">
        <f>B253+1</f>
        <v>45505</v>
      </c>
      <c r="C258" s="51">
        <v>403406</v>
      </c>
      <c r="D258" s="64">
        <f t="shared" ref="D258:D288" si="108">IFERROR(ROUND(AVERAGE(E258:L258),1),"")</f>
        <v>38</v>
      </c>
      <c r="E258" s="12">
        <v>37</v>
      </c>
      <c r="F258" s="12">
        <v>39</v>
      </c>
      <c r="G258" s="12">
        <v>40</v>
      </c>
      <c r="H258" s="12">
        <v>38</v>
      </c>
      <c r="I258" s="12">
        <v>36</v>
      </c>
      <c r="J258" s="12">
        <v>38</v>
      </c>
      <c r="K258" s="12">
        <v>39</v>
      </c>
      <c r="L258" s="12">
        <v>37</v>
      </c>
      <c r="M258" s="74">
        <f t="shared" ref="M258:M288" si="109">IFERROR(ROUND(AVERAGE(N258:U258),1),"")</f>
        <v>7.1</v>
      </c>
      <c r="N258" s="83">
        <v>7.13</v>
      </c>
      <c r="O258" s="83">
        <v>7.15</v>
      </c>
      <c r="P258" s="83">
        <v>7.21</v>
      </c>
      <c r="Q258" s="83">
        <v>7.08</v>
      </c>
      <c r="R258" s="83">
        <v>7.09</v>
      </c>
      <c r="S258" s="83">
        <v>7.11</v>
      </c>
      <c r="T258" s="83"/>
      <c r="U258" s="83"/>
      <c r="V258" s="5">
        <f t="shared" ref="V258:V288" si="110">IFERROR(ROUND(AVERAGE(W258:AD258),1),"")</f>
        <v>241.4</v>
      </c>
      <c r="W258" s="41">
        <v>290.3</v>
      </c>
      <c r="X258" s="41">
        <v>288.39999999999998</v>
      </c>
      <c r="Y258" s="41">
        <v>302.60000000000002</v>
      </c>
      <c r="Z258" s="41">
        <v>295.39999999999998</v>
      </c>
      <c r="AA258" s="41">
        <v>170.9</v>
      </c>
      <c r="AB258" s="41">
        <v>100.5</v>
      </c>
      <c r="AC258" s="41"/>
      <c r="AD258" s="41"/>
      <c r="AE258" s="5">
        <f t="shared" ref="AE258:AE288" si="111">IFERROR(ROUND(AVERAGE(AF258:AM258),1),"")</f>
        <v>3565</v>
      </c>
      <c r="AF258" s="41">
        <v>3860</v>
      </c>
      <c r="AG258" s="41">
        <v>3540</v>
      </c>
      <c r="AH258" s="41">
        <v>3140</v>
      </c>
      <c r="AI258" s="41">
        <v>3520</v>
      </c>
      <c r="AJ258" s="41">
        <v>3720</v>
      </c>
      <c r="AK258" s="41">
        <v>3610</v>
      </c>
      <c r="AL258" s="41"/>
      <c r="AM258" s="41"/>
      <c r="AN258" s="41">
        <v>31</v>
      </c>
      <c r="AO258" s="41">
        <v>1300</v>
      </c>
      <c r="AP258" s="110"/>
      <c r="AQ258" s="111"/>
      <c r="AR258" s="126" t="str">
        <f t="shared" ref="AR258:AR288" si="112">IFERROR(AQ258/AP258*100,"")</f>
        <v/>
      </c>
      <c r="AS258" s="126" t="str">
        <f t="shared" ref="AS258:AS288" si="113">IFERROR(100-AR258,"")</f>
        <v/>
      </c>
      <c r="AT258" s="127">
        <v>1690</v>
      </c>
      <c r="AU258" s="128"/>
      <c r="AV258" s="129"/>
      <c r="AW258" s="126" t="str">
        <f t="shared" ref="AW258:AW288" si="114">IFERROR(AV258/AU258*100,"")</f>
        <v/>
      </c>
      <c r="AX258" s="126" t="str">
        <f t="shared" ref="AX258:AX288" si="115">IFERROR(100-AW258,"")</f>
        <v/>
      </c>
      <c r="AY258" s="64" t="str">
        <f t="shared" ref="AY258:AY288" si="116">IFERROR((1-((AW258*AS258)/(AX258*AR258)))*100,"")</f>
        <v/>
      </c>
      <c r="AZ258" s="97">
        <v>76.510000000000005</v>
      </c>
      <c r="BA258" s="68"/>
      <c r="BB258" s="68"/>
      <c r="BC258" s="68"/>
      <c r="BD258" s="68"/>
      <c r="BE258" s="15"/>
      <c r="BF258" s="5">
        <f t="shared" ref="BF258:BF288" si="117">IF(SUM(BG258:BM258)=0,"",SUM(BG258:BM258))</f>
        <v>9029</v>
      </c>
      <c r="BG258" s="41">
        <v>0</v>
      </c>
      <c r="BH258" s="42"/>
      <c r="BI258" s="42"/>
      <c r="BJ258" s="42">
        <v>9029</v>
      </c>
      <c r="BK258" s="42"/>
      <c r="BL258" s="42"/>
      <c r="BM258" s="15"/>
    </row>
    <row r="259" spans="1:65" outlineLevel="5">
      <c r="A259" s="22">
        <f t="shared" si="103"/>
        <v>8</v>
      </c>
      <c r="B259" s="9">
        <f t="shared" si="102"/>
        <v>45506</v>
      </c>
      <c r="C259" s="51">
        <v>388887</v>
      </c>
      <c r="D259" s="64">
        <f t="shared" si="108"/>
        <v>38</v>
      </c>
      <c r="E259" s="12">
        <v>37</v>
      </c>
      <c r="F259" s="12">
        <v>39</v>
      </c>
      <c r="G259" s="12">
        <v>40</v>
      </c>
      <c r="H259" s="12">
        <v>38</v>
      </c>
      <c r="I259" s="12">
        <v>36</v>
      </c>
      <c r="J259" s="12">
        <v>38</v>
      </c>
      <c r="K259" s="12">
        <v>39</v>
      </c>
      <c r="L259" s="12">
        <v>37</v>
      </c>
      <c r="M259" s="74">
        <f t="shared" si="109"/>
        <v>7.1</v>
      </c>
      <c r="N259" s="83">
        <v>7.08</v>
      </c>
      <c r="O259" s="83">
        <v>7.09</v>
      </c>
      <c r="P259" s="83">
        <v>7.11</v>
      </c>
      <c r="Q259" s="83">
        <v>7.13</v>
      </c>
      <c r="R259" s="83">
        <v>7.1</v>
      </c>
      <c r="S259" s="83">
        <v>7.07</v>
      </c>
      <c r="T259" s="83"/>
      <c r="U259" s="83"/>
      <c r="V259" s="5" t="str">
        <f t="shared" si="110"/>
        <v/>
      </c>
      <c r="W259" s="41"/>
      <c r="X259" s="41"/>
      <c r="Y259" s="41"/>
      <c r="Z259" s="41"/>
      <c r="AA259" s="41"/>
      <c r="AB259" s="41"/>
      <c r="AC259" s="41"/>
      <c r="AD259" s="41"/>
      <c r="AE259" s="5" t="str">
        <f t="shared" si="111"/>
        <v/>
      </c>
      <c r="AF259" s="41"/>
      <c r="AG259" s="41"/>
      <c r="AH259" s="41"/>
      <c r="AI259" s="41"/>
      <c r="AJ259" s="41"/>
      <c r="AK259" s="41"/>
      <c r="AL259" s="41"/>
      <c r="AM259" s="41"/>
      <c r="AN259" s="41">
        <v>27</v>
      </c>
      <c r="AO259" s="41">
        <v>1490</v>
      </c>
      <c r="AP259" s="110"/>
      <c r="AQ259" s="111"/>
      <c r="AR259" s="126" t="str">
        <f t="shared" si="112"/>
        <v/>
      </c>
      <c r="AS259" s="126" t="str">
        <f t="shared" si="113"/>
        <v/>
      </c>
      <c r="AT259" s="127">
        <v>2120</v>
      </c>
      <c r="AU259" s="128"/>
      <c r="AV259" s="129"/>
      <c r="AW259" s="126" t="str">
        <f t="shared" si="114"/>
        <v/>
      </c>
      <c r="AX259" s="126" t="str">
        <f t="shared" si="115"/>
        <v/>
      </c>
      <c r="AY259" s="64" t="str">
        <f t="shared" si="116"/>
        <v/>
      </c>
      <c r="AZ259" s="97">
        <v>76.099999999999994</v>
      </c>
      <c r="BA259" s="68"/>
      <c r="BB259" s="68"/>
      <c r="BC259" s="68"/>
      <c r="BD259" s="68"/>
      <c r="BE259" s="15"/>
      <c r="BF259" s="5">
        <f t="shared" si="117"/>
        <v>13572</v>
      </c>
      <c r="BG259" s="41">
        <v>4170</v>
      </c>
      <c r="BH259" s="42"/>
      <c r="BI259" s="42"/>
      <c r="BJ259" s="42">
        <v>9402</v>
      </c>
      <c r="BK259" s="42"/>
      <c r="BL259" s="42"/>
      <c r="BM259" s="15"/>
    </row>
    <row r="260" spans="1:65" outlineLevel="5">
      <c r="A260" s="22">
        <f t="shared" si="103"/>
        <v>8</v>
      </c>
      <c r="B260" s="9">
        <f t="shared" si="102"/>
        <v>45507</v>
      </c>
      <c r="C260" s="51">
        <v>382285</v>
      </c>
      <c r="D260" s="64">
        <f t="shared" si="108"/>
        <v>38</v>
      </c>
      <c r="E260" s="12">
        <v>37</v>
      </c>
      <c r="F260" s="12">
        <v>39</v>
      </c>
      <c r="G260" s="12">
        <v>40</v>
      </c>
      <c r="H260" s="12">
        <v>38</v>
      </c>
      <c r="I260" s="12">
        <v>36</v>
      </c>
      <c r="J260" s="12">
        <v>38</v>
      </c>
      <c r="K260" s="12">
        <v>39</v>
      </c>
      <c r="L260" s="12">
        <v>37</v>
      </c>
      <c r="M260" s="74">
        <f t="shared" si="109"/>
        <v>7.1</v>
      </c>
      <c r="N260" s="83">
        <v>7.05</v>
      </c>
      <c r="O260" s="83">
        <v>7.12</v>
      </c>
      <c r="P260" s="83">
        <v>7.15</v>
      </c>
      <c r="Q260" s="83">
        <v>7.08</v>
      </c>
      <c r="R260" s="83">
        <v>7.06</v>
      </c>
      <c r="S260" s="83">
        <v>7.02</v>
      </c>
      <c r="T260" s="83"/>
      <c r="U260" s="83"/>
      <c r="V260" s="5" t="str">
        <f t="shared" si="110"/>
        <v/>
      </c>
      <c r="W260" s="41"/>
      <c r="X260" s="41"/>
      <c r="Y260" s="41"/>
      <c r="Z260" s="41"/>
      <c r="AA260" s="41"/>
      <c r="AB260" s="41"/>
      <c r="AC260" s="41"/>
      <c r="AD260" s="41"/>
      <c r="AE260" s="5" t="str">
        <f t="shared" si="111"/>
        <v/>
      </c>
      <c r="AF260" s="41"/>
      <c r="AG260" s="41"/>
      <c r="AH260" s="41"/>
      <c r="AI260" s="41"/>
      <c r="AJ260" s="41"/>
      <c r="AK260" s="41"/>
      <c r="AL260" s="41"/>
      <c r="AM260" s="41"/>
      <c r="AN260" s="41">
        <v>29</v>
      </c>
      <c r="AO260" s="41">
        <v>1370</v>
      </c>
      <c r="AP260" s="110"/>
      <c r="AQ260" s="111"/>
      <c r="AR260" s="126" t="str">
        <f t="shared" si="112"/>
        <v/>
      </c>
      <c r="AS260" s="126" t="str">
        <f t="shared" si="113"/>
        <v/>
      </c>
      <c r="AT260" s="127">
        <v>1820</v>
      </c>
      <c r="AU260" s="128"/>
      <c r="AV260" s="129"/>
      <c r="AW260" s="126" t="str">
        <f t="shared" si="114"/>
        <v/>
      </c>
      <c r="AX260" s="126" t="str">
        <f t="shared" si="115"/>
        <v/>
      </c>
      <c r="AY260" s="64" t="str">
        <f t="shared" si="116"/>
        <v/>
      </c>
      <c r="AZ260" s="97">
        <v>78.819999999999993</v>
      </c>
      <c r="BA260" s="68"/>
      <c r="BB260" s="68"/>
      <c r="BC260" s="68"/>
      <c r="BD260" s="68"/>
      <c r="BE260" s="15"/>
      <c r="BF260" s="5">
        <f t="shared" si="117"/>
        <v>9452</v>
      </c>
      <c r="BG260" s="41">
        <v>0</v>
      </c>
      <c r="BH260" s="42"/>
      <c r="BI260" s="42"/>
      <c r="BJ260" s="42">
        <v>9452</v>
      </c>
      <c r="BK260" s="42"/>
      <c r="BL260" s="42"/>
      <c r="BM260" s="15"/>
    </row>
    <row r="261" spans="1:65" outlineLevel="5">
      <c r="A261" s="22">
        <f t="shared" si="103"/>
        <v>8</v>
      </c>
      <c r="B261" s="9">
        <f t="shared" si="102"/>
        <v>45508</v>
      </c>
      <c r="C261" s="51">
        <v>374236</v>
      </c>
      <c r="D261" s="64">
        <f t="shared" si="108"/>
        <v>38</v>
      </c>
      <c r="E261" s="12">
        <v>37</v>
      </c>
      <c r="F261" s="12">
        <v>39</v>
      </c>
      <c r="G261" s="12">
        <v>40</v>
      </c>
      <c r="H261" s="12">
        <v>38</v>
      </c>
      <c r="I261" s="12">
        <v>36</v>
      </c>
      <c r="J261" s="12">
        <v>38</v>
      </c>
      <c r="K261" s="12">
        <v>39</v>
      </c>
      <c r="L261" s="12">
        <v>37</v>
      </c>
      <c r="M261" s="74">
        <f t="shared" si="109"/>
        <v>7</v>
      </c>
      <c r="N261" s="83">
        <v>7.08</v>
      </c>
      <c r="O261" s="83">
        <v>7.05</v>
      </c>
      <c r="P261" s="83">
        <v>7.06</v>
      </c>
      <c r="Q261" s="83">
        <v>7.04</v>
      </c>
      <c r="R261" s="83">
        <v>6.99</v>
      </c>
      <c r="S261" s="83">
        <v>7.02</v>
      </c>
      <c r="T261" s="83"/>
      <c r="U261" s="83"/>
      <c r="V261" s="5" t="str">
        <f t="shared" si="110"/>
        <v/>
      </c>
      <c r="W261" s="41"/>
      <c r="X261" s="41"/>
      <c r="Y261" s="41"/>
      <c r="Z261" s="41"/>
      <c r="AA261" s="41"/>
      <c r="AB261" s="41"/>
      <c r="AC261" s="41"/>
      <c r="AD261" s="41"/>
      <c r="AE261" s="5" t="str">
        <f t="shared" si="111"/>
        <v/>
      </c>
      <c r="AF261" s="41"/>
      <c r="AG261" s="41"/>
      <c r="AH261" s="41"/>
      <c r="AI261" s="41"/>
      <c r="AJ261" s="41"/>
      <c r="AK261" s="41"/>
      <c r="AL261" s="41"/>
      <c r="AM261" s="41"/>
      <c r="AN261" s="41">
        <v>31</v>
      </c>
      <c r="AO261" s="41">
        <v>1270</v>
      </c>
      <c r="AP261" s="110"/>
      <c r="AQ261" s="111"/>
      <c r="AR261" s="126" t="str">
        <f t="shared" si="112"/>
        <v/>
      </c>
      <c r="AS261" s="126" t="str">
        <f t="shared" si="113"/>
        <v/>
      </c>
      <c r="AT261" s="127">
        <v>1640</v>
      </c>
      <c r="AU261" s="128"/>
      <c r="AV261" s="129"/>
      <c r="AW261" s="126" t="str">
        <f t="shared" si="114"/>
        <v/>
      </c>
      <c r="AX261" s="126" t="str">
        <f t="shared" si="115"/>
        <v/>
      </c>
      <c r="AY261" s="64" t="str">
        <f t="shared" si="116"/>
        <v/>
      </c>
      <c r="AZ261" s="97">
        <v>77.989999999999995</v>
      </c>
      <c r="BA261" s="68"/>
      <c r="BB261" s="68"/>
      <c r="BC261" s="68"/>
      <c r="BD261" s="68"/>
      <c r="BE261" s="15"/>
      <c r="BF261" s="5">
        <f t="shared" si="117"/>
        <v>9476</v>
      </c>
      <c r="BG261" s="41">
        <v>0</v>
      </c>
      <c r="BH261" s="42"/>
      <c r="BI261" s="42"/>
      <c r="BJ261" s="42">
        <v>9476</v>
      </c>
      <c r="BK261" s="42"/>
      <c r="BL261" s="42"/>
      <c r="BM261" s="15"/>
    </row>
    <row r="262" spans="1:65" outlineLevel="5">
      <c r="A262" s="22">
        <f t="shared" si="103"/>
        <v>8</v>
      </c>
      <c r="B262" s="9">
        <f t="shared" si="102"/>
        <v>45509</v>
      </c>
      <c r="C262" s="51">
        <v>383983</v>
      </c>
      <c r="D262" s="64">
        <f t="shared" si="108"/>
        <v>37.5</v>
      </c>
      <c r="E262" s="12">
        <v>37</v>
      </c>
      <c r="F262" s="12">
        <v>39</v>
      </c>
      <c r="G262" s="12">
        <v>39</v>
      </c>
      <c r="H262" s="12">
        <v>37</v>
      </c>
      <c r="I262" s="12">
        <v>36</v>
      </c>
      <c r="J262" s="12">
        <v>38</v>
      </c>
      <c r="K262" s="12">
        <v>38</v>
      </c>
      <c r="L262" s="12">
        <v>36</v>
      </c>
      <c r="M262" s="74">
        <f t="shared" si="109"/>
        <v>7</v>
      </c>
      <c r="N262" s="83">
        <v>7.05</v>
      </c>
      <c r="O262" s="83">
        <v>6.98</v>
      </c>
      <c r="P262" s="83">
        <v>7.01</v>
      </c>
      <c r="Q262" s="83">
        <v>7.04</v>
      </c>
      <c r="R262" s="83">
        <v>7.02</v>
      </c>
      <c r="S262" s="83">
        <v>7.03</v>
      </c>
      <c r="T262" s="83"/>
      <c r="U262" s="83"/>
      <c r="V262" s="5" t="str">
        <f t="shared" si="110"/>
        <v/>
      </c>
      <c r="W262" s="41"/>
      <c r="X262" s="41"/>
      <c r="Y262" s="41"/>
      <c r="Z262" s="41"/>
      <c r="AA262" s="41"/>
      <c r="AB262" s="41"/>
      <c r="AC262" s="41"/>
      <c r="AD262" s="41"/>
      <c r="AE262" s="5" t="str">
        <f t="shared" si="111"/>
        <v/>
      </c>
      <c r="AF262" s="41"/>
      <c r="AG262" s="41"/>
      <c r="AH262" s="41"/>
      <c r="AI262" s="41"/>
      <c r="AJ262" s="41"/>
      <c r="AK262" s="41"/>
      <c r="AL262" s="41"/>
      <c r="AM262" s="41"/>
      <c r="AN262" s="41">
        <v>30</v>
      </c>
      <c r="AO262" s="41">
        <v>1340</v>
      </c>
      <c r="AP262" s="110"/>
      <c r="AQ262" s="111"/>
      <c r="AR262" s="126" t="str">
        <f t="shared" si="112"/>
        <v/>
      </c>
      <c r="AS262" s="126" t="str">
        <f t="shared" si="113"/>
        <v/>
      </c>
      <c r="AT262" s="127">
        <v>1610</v>
      </c>
      <c r="AU262" s="128"/>
      <c r="AV262" s="129"/>
      <c r="AW262" s="126" t="str">
        <f t="shared" si="114"/>
        <v/>
      </c>
      <c r="AX262" s="126" t="str">
        <f t="shared" si="115"/>
        <v/>
      </c>
      <c r="AY262" s="64" t="str">
        <f t="shared" si="116"/>
        <v/>
      </c>
      <c r="AZ262" s="97">
        <v>78.260000000000005</v>
      </c>
      <c r="BA262" s="68"/>
      <c r="BB262" s="68"/>
      <c r="BC262" s="68"/>
      <c r="BD262" s="68"/>
      <c r="BE262" s="15"/>
      <c r="BF262" s="5">
        <f t="shared" si="117"/>
        <v>8196</v>
      </c>
      <c r="BG262" s="41">
        <v>0</v>
      </c>
      <c r="BH262" s="42"/>
      <c r="BI262" s="42"/>
      <c r="BJ262" s="42">
        <v>8196</v>
      </c>
      <c r="BK262" s="42"/>
      <c r="BL262" s="42"/>
      <c r="BM262" s="15"/>
    </row>
    <row r="263" spans="1:65" outlineLevel="5">
      <c r="A263" s="22">
        <f t="shared" si="103"/>
        <v>8</v>
      </c>
      <c r="B263" s="9">
        <f t="shared" si="102"/>
        <v>45510</v>
      </c>
      <c r="C263" s="51">
        <v>399444</v>
      </c>
      <c r="D263" s="64">
        <f t="shared" si="108"/>
        <v>37.299999999999997</v>
      </c>
      <c r="E263" s="12">
        <v>37</v>
      </c>
      <c r="F263" s="12">
        <v>39</v>
      </c>
      <c r="G263" s="12">
        <v>38</v>
      </c>
      <c r="H263" s="12">
        <v>37</v>
      </c>
      <c r="I263" s="12">
        <v>36</v>
      </c>
      <c r="J263" s="12">
        <v>38</v>
      </c>
      <c r="K263" s="12">
        <v>37</v>
      </c>
      <c r="L263" s="12">
        <v>36</v>
      </c>
      <c r="M263" s="74">
        <f t="shared" si="109"/>
        <v>7</v>
      </c>
      <c r="N263" s="83">
        <v>7.08</v>
      </c>
      <c r="O263" s="83">
        <v>7.05</v>
      </c>
      <c r="P263" s="83">
        <v>6.98</v>
      </c>
      <c r="Q263" s="83">
        <v>7.02</v>
      </c>
      <c r="R263" s="83">
        <v>7.05</v>
      </c>
      <c r="S263" s="83">
        <v>6.94</v>
      </c>
      <c r="T263" s="83"/>
      <c r="U263" s="83"/>
      <c r="V263" s="5" t="str">
        <f t="shared" si="110"/>
        <v/>
      </c>
      <c r="W263" s="41"/>
      <c r="X263" s="41"/>
      <c r="Y263" s="41"/>
      <c r="Z263" s="41"/>
      <c r="AA263" s="41"/>
      <c r="AB263" s="41"/>
      <c r="AC263" s="41"/>
      <c r="AD263" s="41"/>
      <c r="AE263" s="5" t="str">
        <f t="shared" si="111"/>
        <v/>
      </c>
      <c r="AF263" s="41"/>
      <c r="AG263" s="41"/>
      <c r="AH263" s="41"/>
      <c r="AI263" s="41"/>
      <c r="AJ263" s="41"/>
      <c r="AK263" s="41"/>
      <c r="AL263" s="41"/>
      <c r="AM263" s="41"/>
      <c r="AN263" s="41">
        <v>30</v>
      </c>
      <c r="AO263" s="41">
        <v>1310</v>
      </c>
      <c r="AP263" s="110"/>
      <c r="AQ263" s="111"/>
      <c r="AR263" s="126" t="str">
        <f t="shared" si="112"/>
        <v/>
      </c>
      <c r="AS263" s="126" t="str">
        <f t="shared" si="113"/>
        <v/>
      </c>
      <c r="AT263" s="127">
        <v>1680</v>
      </c>
      <c r="AU263" s="128"/>
      <c r="AV263" s="129"/>
      <c r="AW263" s="126" t="str">
        <f t="shared" si="114"/>
        <v/>
      </c>
      <c r="AX263" s="126" t="str">
        <f t="shared" si="115"/>
        <v/>
      </c>
      <c r="AY263" s="64" t="str">
        <f t="shared" si="116"/>
        <v/>
      </c>
      <c r="AZ263" s="97">
        <v>74.739999999999995</v>
      </c>
      <c r="BA263" s="68"/>
      <c r="BB263" s="68"/>
      <c r="BC263" s="68"/>
      <c r="BD263" s="68"/>
      <c r="BE263" s="15"/>
      <c r="BF263" s="5">
        <f t="shared" si="117"/>
        <v>10138</v>
      </c>
      <c r="BG263" s="41">
        <v>2060</v>
      </c>
      <c r="BH263" s="42"/>
      <c r="BI263" s="42"/>
      <c r="BJ263" s="42">
        <v>8078</v>
      </c>
      <c r="BK263" s="42"/>
      <c r="BL263" s="42"/>
      <c r="BM263" s="15"/>
    </row>
    <row r="264" spans="1:65" outlineLevel="5">
      <c r="A264" s="22">
        <f t="shared" si="103"/>
        <v>8</v>
      </c>
      <c r="B264" s="9">
        <f t="shared" si="102"/>
        <v>45511</v>
      </c>
      <c r="C264" s="51">
        <v>389916</v>
      </c>
      <c r="D264" s="64">
        <f t="shared" si="108"/>
        <v>37.799999999999997</v>
      </c>
      <c r="E264" s="12">
        <v>37</v>
      </c>
      <c r="F264" s="12">
        <v>39</v>
      </c>
      <c r="G264" s="12">
        <v>39</v>
      </c>
      <c r="H264" s="12">
        <v>38</v>
      </c>
      <c r="I264" s="12">
        <v>36</v>
      </c>
      <c r="J264" s="12">
        <v>38</v>
      </c>
      <c r="K264" s="12">
        <v>38</v>
      </c>
      <c r="L264" s="12">
        <v>37</v>
      </c>
      <c r="M264" s="74">
        <f t="shared" si="109"/>
        <v>7.1</v>
      </c>
      <c r="N264" s="83">
        <v>7.05</v>
      </c>
      <c r="O264" s="83">
        <v>7.04</v>
      </c>
      <c r="P264" s="83">
        <v>7.02</v>
      </c>
      <c r="Q264" s="83">
        <v>7.12</v>
      </c>
      <c r="R264" s="83">
        <v>7.1</v>
      </c>
      <c r="S264" s="83">
        <v>7.07</v>
      </c>
      <c r="T264" s="83"/>
      <c r="U264" s="83"/>
      <c r="V264" s="5" t="str">
        <f t="shared" si="110"/>
        <v/>
      </c>
      <c r="W264" s="41"/>
      <c r="X264" s="41"/>
      <c r="Y264" s="41"/>
      <c r="Z264" s="41"/>
      <c r="AA264" s="41"/>
      <c r="AB264" s="41"/>
      <c r="AC264" s="41"/>
      <c r="AD264" s="41"/>
      <c r="AE264" s="5" t="str">
        <f t="shared" si="111"/>
        <v/>
      </c>
      <c r="AF264" s="41"/>
      <c r="AG264" s="41"/>
      <c r="AH264" s="41"/>
      <c r="AI264" s="41"/>
      <c r="AJ264" s="41"/>
      <c r="AK264" s="41"/>
      <c r="AL264" s="41"/>
      <c r="AM264" s="41"/>
      <c r="AN264" s="41">
        <v>29</v>
      </c>
      <c r="AO264" s="41">
        <v>1370</v>
      </c>
      <c r="AP264" s="110">
        <v>3.74</v>
      </c>
      <c r="AQ264" s="111">
        <v>2.5099999999999998</v>
      </c>
      <c r="AR264" s="126">
        <f t="shared" si="112"/>
        <v>67.112299465240639</v>
      </c>
      <c r="AS264" s="126">
        <f t="shared" si="113"/>
        <v>32.887700534759361</v>
      </c>
      <c r="AT264" s="127">
        <v>1810</v>
      </c>
      <c r="AU264" s="128">
        <v>2.5499999999999998</v>
      </c>
      <c r="AV264" s="129">
        <v>1.23</v>
      </c>
      <c r="AW264" s="126">
        <f t="shared" si="114"/>
        <v>48.235294117647058</v>
      </c>
      <c r="AX264" s="126">
        <f t="shared" si="115"/>
        <v>51.764705882352942</v>
      </c>
      <c r="AY264" s="64">
        <f t="shared" si="116"/>
        <v>54.337196667873954</v>
      </c>
      <c r="AZ264" s="97">
        <v>78.34</v>
      </c>
      <c r="BA264" s="68"/>
      <c r="BB264" s="68"/>
      <c r="BC264" s="68"/>
      <c r="BD264" s="68"/>
      <c r="BE264" s="15"/>
      <c r="BF264" s="5">
        <f t="shared" si="117"/>
        <v>8741</v>
      </c>
      <c r="BG264" s="41">
        <v>0</v>
      </c>
      <c r="BH264" s="42"/>
      <c r="BI264" s="42"/>
      <c r="BJ264" s="42">
        <v>8741</v>
      </c>
      <c r="BK264" s="42"/>
      <c r="BL264" s="42"/>
      <c r="BM264" s="15"/>
    </row>
    <row r="265" spans="1:65" outlineLevel="5">
      <c r="A265" s="22">
        <f t="shared" si="103"/>
        <v>8</v>
      </c>
      <c r="B265" s="9">
        <f t="shared" si="102"/>
        <v>45512</v>
      </c>
      <c r="C265" s="51">
        <v>398259</v>
      </c>
      <c r="D265" s="64">
        <f t="shared" si="108"/>
        <v>37.5</v>
      </c>
      <c r="E265" s="12">
        <v>37</v>
      </c>
      <c r="F265" s="12">
        <v>38</v>
      </c>
      <c r="G265" s="12">
        <v>39</v>
      </c>
      <c r="H265" s="12">
        <v>38</v>
      </c>
      <c r="I265" s="12">
        <v>36</v>
      </c>
      <c r="J265" s="12">
        <v>37</v>
      </c>
      <c r="K265" s="12">
        <v>38</v>
      </c>
      <c r="L265" s="12">
        <v>37</v>
      </c>
      <c r="M265" s="74">
        <f t="shared" si="109"/>
        <v>7</v>
      </c>
      <c r="N265" s="83">
        <v>6.92</v>
      </c>
      <c r="O265" s="83">
        <v>6.97</v>
      </c>
      <c r="P265" s="83">
        <v>7.01</v>
      </c>
      <c r="Q265" s="83">
        <v>7.01</v>
      </c>
      <c r="R265" s="83">
        <v>6.99</v>
      </c>
      <c r="S265" s="83">
        <v>7.05</v>
      </c>
      <c r="T265" s="83"/>
      <c r="U265" s="83"/>
      <c r="V265" s="5">
        <f t="shared" si="110"/>
        <v>254</v>
      </c>
      <c r="W265" s="41">
        <v>128.4</v>
      </c>
      <c r="X265" s="41">
        <v>205</v>
      </c>
      <c r="Y265" s="41">
        <v>366.3</v>
      </c>
      <c r="Z265" s="41">
        <v>277.7</v>
      </c>
      <c r="AA265" s="41">
        <v>252.2</v>
      </c>
      <c r="AB265" s="41">
        <v>294.60000000000002</v>
      </c>
      <c r="AC265" s="41"/>
      <c r="AD265" s="41"/>
      <c r="AE265" s="5">
        <f t="shared" si="111"/>
        <v>3628.3</v>
      </c>
      <c r="AF265" s="41">
        <v>4600</v>
      </c>
      <c r="AG265" s="41">
        <v>3680</v>
      </c>
      <c r="AH265" s="41">
        <v>3400</v>
      </c>
      <c r="AI265" s="41">
        <v>3280</v>
      </c>
      <c r="AJ265" s="41">
        <v>3420</v>
      </c>
      <c r="AK265" s="41">
        <v>3390</v>
      </c>
      <c r="AL265" s="41"/>
      <c r="AM265" s="41"/>
      <c r="AN265" s="41">
        <v>30</v>
      </c>
      <c r="AO265" s="41">
        <v>1340</v>
      </c>
      <c r="AP265" s="110"/>
      <c r="AQ265" s="111"/>
      <c r="AR265" s="126" t="str">
        <f t="shared" si="112"/>
        <v/>
      </c>
      <c r="AS265" s="126" t="str">
        <f t="shared" si="113"/>
        <v/>
      </c>
      <c r="AT265" s="127">
        <v>1820</v>
      </c>
      <c r="AU265" s="128"/>
      <c r="AV265" s="129"/>
      <c r="AW265" s="126" t="str">
        <f t="shared" si="114"/>
        <v/>
      </c>
      <c r="AX265" s="126" t="str">
        <f t="shared" si="115"/>
        <v/>
      </c>
      <c r="AY265" s="64" t="str">
        <f t="shared" si="116"/>
        <v/>
      </c>
      <c r="AZ265" s="97">
        <v>77.11</v>
      </c>
      <c r="BA265" s="68"/>
      <c r="BB265" s="68"/>
      <c r="BC265" s="68"/>
      <c r="BD265" s="68"/>
      <c r="BE265" s="15"/>
      <c r="BF265" s="5">
        <f t="shared" si="117"/>
        <v>7620</v>
      </c>
      <c r="BG265" s="41">
        <v>0</v>
      </c>
      <c r="BH265" s="42"/>
      <c r="BI265" s="42"/>
      <c r="BJ265" s="42">
        <v>7620</v>
      </c>
      <c r="BK265" s="42"/>
      <c r="BL265" s="42"/>
      <c r="BM265" s="15"/>
    </row>
    <row r="266" spans="1:65" outlineLevel="5">
      <c r="A266" s="22">
        <f t="shared" si="103"/>
        <v>8</v>
      </c>
      <c r="B266" s="9">
        <f t="shared" si="102"/>
        <v>45513</v>
      </c>
      <c r="C266" s="51">
        <v>402268</v>
      </c>
      <c r="D266" s="64">
        <f t="shared" si="108"/>
        <v>37.299999999999997</v>
      </c>
      <c r="E266" s="12">
        <v>37</v>
      </c>
      <c r="F266" s="12">
        <v>38</v>
      </c>
      <c r="G266" s="12">
        <v>38</v>
      </c>
      <c r="H266" s="12">
        <v>38</v>
      </c>
      <c r="I266" s="12">
        <v>36</v>
      </c>
      <c r="J266" s="12">
        <v>37</v>
      </c>
      <c r="K266" s="12">
        <v>37</v>
      </c>
      <c r="L266" s="12">
        <v>37</v>
      </c>
      <c r="M266" s="74">
        <f t="shared" si="109"/>
        <v>7</v>
      </c>
      <c r="N266" s="83">
        <v>7.12</v>
      </c>
      <c r="O266" s="83">
        <v>7.06</v>
      </c>
      <c r="P266" s="83">
        <v>7.1</v>
      </c>
      <c r="Q266" s="83">
        <v>6.98</v>
      </c>
      <c r="R266" s="83">
        <v>6.97</v>
      </c>
      <c r="S266" s="83">
        <v>7.01</v>
      </c>
      <c r="T266" s="83"/>
      <c r="U266" s="83"/>
      <c r="V266" s="5" t="str">
        <f t="shared" si="110"/>
        <v/>
      </c>
      <c r="W266" s="41"/>
      <c r="X266" s="41"/>
      <c r="Y266" s="41"/>
      <c r="Z266" s="41"/>
      <c r="AA266" s="41"/>
      <c r="AB266" s="41"/>
      <c r="AC266" s="41"/>
      <c r="AD266" s="41"/>
      <c r="AE266" s="5" t="str">
        <f t="shared" si="111"/>
        <v/>
      </c>
      <c r="AF266" s="41"/>
      <c r="AG266" s="41"/>
      <c r="AH266" s="41"/>
      <c r="AI266" s="41"/>
      <c r="AJ266" s="41"/>
      <c r="AK266" s="41"/>
      <c r="AL266" s="41"/>
      <c r="AM266" s="41"/>
      <c r="AN266" s="41">
        <v>29</v>
      </c>
      <c r="AO266" s="41">
        <v>1370</v>
      </c>
      <c r="AP266" s="110"/>
      <c r="AQ266" s="111"/>
      <c r="AR266" s="126" t="str">
        <f t="shared" si="112"/>
        <v/>
      </c>
      <c r="AS266" s="126" t="str">
        <f t="shared" si="113"/>
        <v/>
      </c>
      <c r="AT266" s="127">
        <v>1750</v>
      </c>
      <c r="AU266" s="128"/>
      <c r="AV266" s="129"/>
      <c r="AW266" s="126" t="str">
        <f t="shared" si="114"/>
        <v/>
      </c>
      <c r="AX266" s="126" t="str">
        <f t="shared" si="115"/>
        <v/>
      </c>
      <c r="AY266" s="64" t="str">
        <f t="shared" si="116"/>
        <v/>
      </c>
      <c r="AZ266" s="97">
        <v>77.08</v>
      </c>
      <c r="BA266" s="68"/>
      <c r="BB266" s="68"/>
      <c r="BC266" s="68"/>
      <c r="BD266" s="68"/>
      <c r="BE266" s="15"/>
      <c r="BF266" s="5">
        <f t="shared" si="117"/>
        <v>7708</v>
      </c>
      <c r="BG266" s="41">
        <v>0</v>
      </c>
      <c r="BH266" s="42"/>
      <c r="BI266" s="42"/>
      <c r="BJ266" s="42">
        <v>7708</v>
      </c>
      <c r="BK266" s="42"/>
      <c r="BL266" s="42"/>
      <c r="BM266" s="15"/>
    </row>
    <row r="267" spans="1:65" outlineLevel="5">
      <c r="A267" s="22">
        <f t="shared" si="103"/>
        <v>8</v>
      </c>
      <c r="B267" s="9">
        <f t="shared" si="102"/>
        <v>45514</v>
      </c>
      <c r="C267" s="51">
        <v>381747</v>
      </c>
      <c r="D267" s="64">
        <f t="shared" si="108"/>
        <v>37.5</v>
      </c>
      <c r="E267" s="12">
        <v>37</v>
      </c>
      <c r="F267" s="12">
        <v>38</v>
      </c>
      <c r="G267" s="12">
        <v>39</v>
      </c>
      <c r="H267" s="12">
        <v>38</v>
      </c>
      <c r="I267" s="12">
        <v>36</v>
      </c>
      <c r="J267" s="12">
        <v>37</v>
      </c>
      <c r="K267" s="12">
        <v>38</v>
      </c>
      <c r="L267" s="12">
        <v>37</v>
      </c>
      <c r="M267" s="74">
        <f t="shared" si="109"/>
        <v>7.1</v>
      </c>
      <c r="N267" s="83">
        <v>7.12</v>
      </c>
      <c r="O267" s="83">
        <v>7.12</v>
      </c>
      <c r="P267" s="83">
        <v>7.15</v>
      </c>
      <c r="Q267" s="83">
        <v>7.09</v>
      </c>
      <c r="R267" s="83">
        <v>7.07</v>
      </c>
      <c r="S267" s="83">
        <v>7.06</v>
      </c>
      <c r="T267" s="83"/>
      <c r="U267" s="83"/>
      <c r="V267" s="5" t="str">
        <f t="shared" si="110"/>
        <v/>
      </c>
      <c r="W267" s="41"/>
      <c r="X267" s="41"/>
      <c r="Y267" s="41"/>
      <c r="Z267" s="41"/>
      <c r="AA267" s="41"/>
      <c r="AB267" s="41"/>
      <c r="AC267" s="41"/>
      <c r="AD267" s="41"/>
      <c r="AE267" s="5" t="str">
        <f t="shared" si="111"/>
        <v/>
      </c>
      <c r="AF267" s="41"/>
      <c r="AG267" s="41"/>
      <c r="AH267" s="41"/>
      <c r="AI267" s="41"/>
      <c r="AJ267" s="41"/>
      <c r="AK267" s="41"/>
      <c r="AL267" s="41"/>
      <c r="AM267" s="41"/>
      <c r="AN267" s="41">
        <v>31</v>
      </c>
      <c r="AO267" s="41">
        <v>1290</v>
      </c>
      <c r="AP267" s="110"/>
      <c r="AQ267" s="111"/>
      <c r="AR267" s="126" t="str">
        <f t="shared" si="112"/>
        <v/>
      </c>
      <c r="AS267" s="126" t="str">
        <f t="shared" si="113"/>
        <v/>
      </c>
      <c r="AT267" s="127">
        <v>1680</v>
      </c>
      <c r="AU267" s="128"/>
      <c r="AV267" s="129"/>
      <c r="AW267" s="126" t="str">
        <f t="shared" si="114"/>
        <v/>
      </c>
      <c r="AX267" s="126" t="str">
        <f t="shared" si="115"/>
        <v/>
      </c>
      <c r="AY267" s="64" t="str">
        <f t="shared" si="116"/>
        <v/>
      </c>
      <c r="AZ267" s="97">
        <v>77.599999999999994</v>
      </c>
      <c r="BA267" s="68"/>
      <c r="BB267" s="68"/>
      <c r="BC267" s="68"/>
      <c r="BD267" s="68"/>
      <c r="BE267" s="15"/>
      <c r="BF267" s="5">
        <f t="shared" si="117"/>
        <v>7667</v>
      </c>
      <c r="BG267" s="41">
        <v>0</v>
      </c>
      <c r="BH267" s="42"/>
      <c r="BI267" s="42"/>
      <c r="BJ267" s="42">
        <v>7667</v>
      </c>
      <c r="BK267" s="42"/>
      <c r="BL267" s="42"/>
      <c r="BM267" s="15"/>
    </row>
    <row r="268" spans="1:65" outlineLevel="5">
      <c r="A268" s="22">
        <f t="shared" si="103"/>
        <v>8</v>
      </c>
      <c r="B268" s="9">
        <f t="shared" si="102"/>
        <v>45515</v>
      </c>
      <c r="C268" s="51">
        <v>364775</v>
      </c>
      <c r="D268" s="64">
        <f t="shared" si="108"/>
        <v>37.5</v>
      </c>
      <c r="E268" s="12">
        <v>37</v>
      </c>
      <c r="F268" s="12">
        <v>38</v>
      </c>
      <c r="G268" s="12">
        <v>39</v>
      </c>
      <c r="H268" s="12">
        <v>38</v>
      </c>
      <c r="I268" s="12">
        <v>36</v>
      </c>
      <c r="J268" s="12">
        <v>37</v>
      </c>
      <c r="K268" s="12">
        <v>38</v>
      </c>
      <c r="L268" s="12">
        <v>37</v>
      </c>
      <c r="M268" s="74">
        <f t="shared" si="109"/>
        <v>7</v>
      </c>
      <c r="N268" s="83">
        <v>6.98</v>
      </c>
      <c r="O268" s="83">
        <v>6.91</v>
      </c>
      <c r="P268" s="83">
        <v>6.8</v>
      </c>
      <c r="Q268" s="83">
        <v>7.1</v>
      </c>
      <c r="R268" s="83">
        <v>7.04</v>
      </c>
      <c r="S268" s="83">
        <v>7.02</v>
      </c>
      <c r="T268" s="83"/>
      <c r="U268" s="83"/>
      <c r="V268" s="5" t="str">
        <f t="shared" si="110"/>
        <v/>
      </c>
      <c r="W268" s="41"/>
      <c r="X268" s="41"/>
      <c r="Y268" s="41"/>
      <c r="Z268" s="41"/>
      <c r="AA268" s="41"/>
      <c r="AB268" s="41"/>
      <c r="AC268" s="41"/>
      <c r="AD268" s="41"/>
      <c r="AE268" s="5" t="str">
        <f t="shared" si="111"/>
        <v/>
      </c>
      <c r="AF268" s="41"/>
      <c r="AG268" s="41"/>
      <c r="AH268" s="41"/>
      <c r="AI268" s="41"/>
      <c r="AJ268" s="41"/>
      <c r="AK268" s="41"/>
      <c r="AL268" s="41"/>
      <c r="AM268" s="41"/>
      <c r="AN268" s="41">
        <v>32</v>
      </c>
      <c r="AO268" s="41">
        <v>1230</v>
      </c>
      <c r="AP268" s="110"/>
      <c r="AQ268" s="111"/>
      <c r="AR268" s="126" t="str">
        <f t="shared" si="112"/>
        <v/>
      </c>
      <c r="AS268" s="126" t="str">
        <f t="shared" si="113"/>
        <v/>
      </c>
      <c r="AT268" s="127">
        <v>1590</v>
      </c>
      <c r="AU268" s="128"/>
      <c r="AV268" s="129"/>
      <c r="AW268" s="126" t="str">
        <f t="shared" si="114"/>
        <v/>
      </c>
      <c r="AX268" s="126" t="str">
        <f t="shared" si="115"/>
        <v/>
      </c>
      <c r="AY268" s="64" t="str">
        <f t="shared" si="116"/>
        <v/>
      </c>
      <c r="AZ268" s="97">
        <v>78.16</v>
      </c>
      <c r="BA268" s="68"/>
      <c r="BB268" s="68"/>
      <c r="BC268" s="68"/>
      <c r="BD268" s="68"/>
      <c r="BE268" s="15"/>
      <c r="BF268" s="5">
        <f t="shared" si="117"/>
        <v>7056</v>
      </c>
      <c r="BG268" s="41">
        <v>0</v>
      </c>
      <c r="BH268" s="42"/>
      <c r="BI268" s="42"/>
      <c r="BJ268" s="42">
        <v>7056</v>
      </c>
      <c r="BK268" s="42"/>
      <c r="BL268" s="42"/>
      <c r="BM268" s="15"/>
    </row>
    <row r="269" spans="1:65" outlineLevel="5">
      <c r="A269" s="22">
        <f t="shared" si="103"/>
        <v>8</v>
      </c>
      <c r="B269" s="9">
        <f t="shared" si="102"/>
        <v>45516</v>
      </c>
      <c r="C269" s="51">
        <v>370736</v>
      </c>
      <c r="D269" s="64">
        <f t="shared" si="108"/>
        <v>37.5</v>
      </c>
      <c r="E269" s="12">
        <v>37</v>
      </c>
      <c r="F269" s="12">
        <v>38</v>
      </c>
      <c r="G269" s="12">
        <v>39</v>
      </c>
      <c r="H269" s="12">
        <v>38</v>
      </c>
      <c r="I269" s="12">
        <v>36</v>
      </c>
      <c r="J269" s="12">
        <v>37</v>
      </c>
      <c r="K269" s="12">
        <v>38</v>
      </c>
      <c r="L269" s="12">
        <v>37</v>
      </c>
      <c r="M269" s="74">
        <f t="shared" si="109"/>
        <v>7.1</v>
      </c>
      <c r="N269" s="83">
        <v>7.11</v>
      </c>
      <c r="O269" s="83">
        <v>7.13</v>
      </c>
      <c r="P269" s="83">
        <v>7.1</v>
      </c>
      <c r="Q269" s="83">
        <v>7.08</v>
      </c>
      <c r="R269" s="83">
        <v>7.07</v>
      </c>
      <c r="S269" s="83">
        <v>7.05</v>
      </c>
      <c r="T269" s="83"/>
      <c r="U269" s="83"/>
      <c r="V269" s="5" t="str">
        <f t="shared" si="110"/>
        <v/>
      </c>
      <c r="W269" s="41"/>
      <c r="X269" s="41"/>
      <c r="Y269" s="41"/>
      <c r="Z269" s="41"/>
      <c r="AA269" s="41"/>
      <c r="AB269" s="41"/>
      <c r="AC269" s="41"/>
      <c r="AD269" s="41"/>
      <c r="AE269" s="5" t="str">
        <f t="shared" si="111"/>
        <v/>
      </c>
      <c r="AF269" s="41"/>
      <c r="AG269" s="41"/>
      <c r="AH269" s="41"/>
      <c r="AI269" s="41"/>
      <c r="AJ269" s="41"/>
      <c r="AK269" s="41"/>
      <c r="AL269" s="41"/>
      <c r="AM269" s="41"/>
      <c r="AN269" s="41">
        <v>35</v>
      </c>
      <c r="AO269" s="41">
        <v>1130</v>
      </c>
      <c r="AP269" s="110"/>
      <c r="AQ269" s="111"/>
      <c r="AR269" s="126" t="str">
        <f t="shared" si="112"/>
        <v/>
      </c>
      <c r="AS269" s="126" t="str">
        <f t="shared" si="113"/>
        <v/>
      </c>
      <c r="AT269" s="127">
        <v>1480</v>
      </c>
      <c r="AU269" s="128"/>
      <c r="AV269" s="129"/>
      <c r="AW269" s="126" t="str">
        <f t="shared" si="114"/>
        <v/>
      </c>
      <c r="AX269" s="126" t="str">
        <f t="shared" si="115"/>
        <v/>
      </c>
      <c r="AY269" s="64" t="str">
        <f t="shared" si="116"/>
        <v/>
      </c>
      <c r="AZ269" s="97">
        <v>76.66</v>
      </c>
      <c r="BA269" s="68"/>
      <c r="BB269" s="68"/>
      <c r="BC269" s="68"/>
      <c r="BD269" s="68"/>
      <c r="BE269" s="15"/>
      <c r="BF269" s="5">
        <f t="shared" si="117"/>
        <v>6936</v>
      </c>
      <c r="BG269" s="41">
        <v>0</v>
      </c>
      <c r="BH269" s="42"/>
      <c r="BI269" s="42"/>
      <c r="BJ269" s="42">
        <v>6936</v>
      </c>
      <c r="BK269" s="42"/>
      <c r="BL269" s="42"/>
      <c r="BM269" s="15"/>
    </row>
    <row r="270" spans="1:65" outlineLevel="5">
      <c r="A270" s="22">
        <f t="shared" si="103"/>
        <v>8</v>
      </c>
      <c r="B270" s="9">
        <f t="shared" si="102"/>
        <v>45517</v>
      </c>
      <c r="C270" s="51">
        <v>374707</v>
      </c>
      <c r="D270" s="64">
        <f t="shared" si="108"/>
        <v>37.5</v>
      </c>
      <c r="E270" s="12">
        <v>37</v>
      </c>
      <c r="F270" s="12">
        <v>38</v>
      </c>
      <c r="G270" s="12">
        <v>39</v>
      </c>
      <c r="H270" s="12">
        <v>38</v>
      </c>
      <c r="I270" s="12">
        <v>36</v>
      </c>
      <c r="J270" s="12">
        <v>37</v>
      </c>
      <c r="K270" s="12">
        <v>38</v>
      </c>
      <c r="L270" s="12">
        <v>37</v>
      </c>
      <c r="M270" s="74">
        <f t="shared" si="109"/>
        <v>7.1</v>
      </c>
      <c r="N270" s="83">
        <v>7.05</v>
      </c>
      <c r="O270" s="83">
        <v>7.04</v>
      </c>
      <c r="P270" s="83">
        <v>7.07</v>
      </c>
      <c r="Q270" s="83">
        <v>7.12</v>
      </c>
      <c r="R270" s="83">
        <v>7.08</v>
      </c>
      <c r="S270" s="83">
        <v>7.1</v>
      </c>
      <c r="T270" s="83"/>
      <c r="U270" s="83"/>
      <c r="V270" s="5">
        <f t="shared" si="110"/>
        <v>305.2</v>
      </c>
      <c r="W270" s="41">
        <v>303.8</v>
      </c>
      <c r="X270" s="41">
        <v>296.5</v>
      </c>
      <c r="Y270" s="41">
        <v>250.1</v>
      </c>
      <c r="Z270" s="41">
        <v>308.7</v>
      </c>
      <c r="AA270" s="41">
        <v>345.8</v>
      </c>
      <c r="AB270" s="41">
        <v>326.10000000000002</v>
      </c>
      <c r="AC270" s="41"/>
      <c r="AD270" s="41"/>
      <c r="AE270" s="5">
        <f t="shared" si="111"/>
        <v>3383.3</v>
      </c>
      <c r="AF270" s="41">
        <v>3480</v>
      </c>
      <c r="AG270" s="41">
        <v>3230</v>
      </c>
      <c r="AH270" s="41">
        <v>3490</v>
      </c>
      <c r="AI270" s="41">
        <v>3360</v>
      </c>
      <c r="AJ270" s="41">
        <v>3300</v>
      </c>
      <c r="AK270" s="41">
        <v>3440</v>
      </c>
      <c r="AL270" s="41"/>
      <c r="AM270" s="41"/>
      <c r="AN270" s="41">
        <v>30</v>
      </c>
      <c r="AO270" s="41">
        <v>1310</v>
      </c>
      <c r="AP270" s="110"/>
      <c r="AQ270" s="111"/>
      <c r="AR270" s="126" t="str">
        <f t="shared" si="112"/>
        <v/>
      </c>
      <c r="AS270" s="126" t="str">
        <f t="shared" si="113"/>
        <v/>
      </c>
      <c r="AT270" s="127">
        <v>1710</v>
      </c>
      <c r="AU270" s="128"/>
      <c r="AV270" s="129"/>
      <c r="AW270" s="126" t="str">
        <f t="shared" si="114"/>
        <v/>
      </c>
      <c r="AX270" s="126" t="str">
        <f t="shared" si="115"/>
        <v/>
      </c>
      <c r="AY270" s="64" t="str">
        <f t="shared" si="116"/>
        <v/>
      </c>
      <c r="AZ270" s="97">
        <v>76.64</v>
      </c>
      <c r="BA270" s="68"/>
      <c r="BB270" s="68"/>
      <c r="BC270" s="68"/>
      <c r="BD270" s="68"/>
      <c r="BE270" s="15"/>
      <c r="BF270" s="5">
        <f t="shared" si="117"/>
        <v>6374</v>
      </c>
      <c r="BG270" s="41">
        <v>0</v>
      </c>
      <c r="BH270" s="42"/>
      <c r="BI270" s="42"/>
      <c r="BJ270" s="42">
        <v>6374</v>
      </c>
      <c r="BK270" s="42"/>
      <c r="BL270" s="42"/>
      <c r="BM270" s="15"/>
    </row>
    <row r="271" spans="1:65" outlineLevel="5">
      <c r="A271" s="22">
        <f t="shared" si="103"/>
        <v>8</v>
      </c>
      <c r="B271" s="9">
        <f t="shared" si="102"/>
        <v>45518</v>
      </c>
      <c r="C271" s="51">
        <v>363918</v>
      </c>
      <c r="D271" s="64">
        <f t="shared" si="108"/>
        <v>37.799999999999997</v>
      </c>
      <c r="E271" s="12">
        <v>37</v>
      </c>
      <c r="F271" s="12">
        <v>39</v>
      </c>
      <c r="G271" s="12">
        <v>39</v>
      </c>
      <c r="H271" s="12">
        <v>38</v>
      </c>
      <c r="I271" s="12">
        <v>36</v>
      </c>
      <c r="J271" s="12">
        <v>38</v>
      </c>
      <c r="K271" s="12">
        <v>38</v>
      </c>
      <c r="L271" s="12">
        <v>37</v>
      </c>
      <c r="M271" s="74">
        <f t="shared" si="109"/>
        <v>7</v>
      </c>
      <c r="N271" s="83">
        <v>7.02</v>
      </c>
      <c r="O271" s="83">
        <v>7.03</v>
      </c>
      <c r="P271" s="83">
        <v>7.05</v>
      </c>
      <c r="Q271" s="83">
        <v>7.01</v>
      </c>
      <c r="R271" s="83">
        <v>6.98</v>
      </c>
      <c r="S271" s="83">
        <v>6.95</v>
      </c>
      <c r="T271" s="83"/>
      <c r="U271" s="83"/>
      <c r="V271" s="5" t="str">
        <f t="shared" si="110"/>
        <v/>
      </c>
      <c r="W271" s="41"/>
      <c r="X271" s="41"/>
      <c r="Y271" s="41"/>
      <c r="Z271" s="41"/>
      <c r="AA271" s="41"/>
      <c r="AB271" s="41"/>
      <c r="AC271" s="41"/>
      <c r="AD271" s="41"/>
      <c r="AE271" s="5" t="str">
        <f t="shared" si="111"/>
        <v/>
      </c>
      <c r="AF271" s="41"/>
      <c r="AG271" s="41"/>
      <c r="AH271" s="41"/>
      <c r="AI271" s="41"/>
      <c r="AJ271" s="41"/>
      <c r="AK271" s="41"/>
      <c r="AL271" s="41"/>
      <c r="AM271" s="41"/>
      <c r="AN271" s="41">
        <v>30</v>
      </c>
      <c r="AO271" s="41">
        <v>1320</v>
      </c>
      <c r="AP271" s="110">
        <v>2.44</v>
      </c>
      <c r="AQ271" s="111">
        <v>1.64</v>
      </c>
      <c r="AR271" s="126">
        <f t="shared" si="112"/>
        <v>67.213114754098356</v>
      </c>
      <c r="AS271" s="126">
        <f t="shared" si="113"/>
        <v>32.786885245901644</v>
      </c>
      <c r="AT271" s="127">
        <v>1690</v>
      </c>
      <c r="AU271" s="128">
        <v>2.27</v>
      </c>
      <c r="AV271" s="129">
        <v>1.2</v>
      </c>
      <c r="AW271" s="126">
        <f t="shared" si="114"/>
        <v>52.863436123348016</v>
      </c>
      <c r="AX271" s="126">
        <f t="shared" si="115"/>
        <v>47.136563876651984</v>
      </c>
      <c r="AY271" s="64">
        <f t="shared" si="116"/>
        <v>45.292910873033954</v>
      </c>
      <c r="AZ271" s="97">
        <v>77.92</v>
      </c>
      <c r="BA271" s="68">
        <v>66.94</v>
      </c>
      <c r="BB271" s="68">
        <v>30.93</v>
      </c>
      <c r="BC271" s="68">
        <v>0</v>
      </c>
      <c r="BD271" s="68"/>
      <c r="BE271" s="15"/>
      <c r="BF271" s="5">
        <f t="shared" si="117"/>
        <v>7287</v>
      </c>
      <c r="BG271" s="41">
        <v>2070</v>
      </c>
      <c r="BH271" s="42"/>
      <c r="BI271" s="42"/>
      <c r="BJ271" s="42">
        <v>5217</v>
      </c>
      <c r="BK271" s="42"/>
      <c r="BL271" s="42"/>
      <c r="BM271" s="15"/>
    </row>
    <row r="272" spans="1:65" outlineLevel="5">
      <c r="A272" s="22">
        <f t="shared" si="103"/>
        <v>8</v>
      </c>
      <c r="B272" s="9">
        <f t="shared" si="102"/>
        <v>45519</v>
      </c>
      <c r="C272" s="51">
        <v>350759</v>
      </c>
      <c r="D272" s="64">
        <f t="shared" si="108"/>
        <v>38</v>
      </c>
      <c r="E272" s="12">
        <v>37</v>
      </c>
      <c r="F272" s="12">
        <v>39</v>
      </c>
      <c r="G272" s="12">
        <v>40</v>
      </c>
      <c r="H272" s="12">
        <v>38</v>
      </c>
      <c r="I272" s="12">
        <v>36</v>
      </c>
      <c r="J272" s="12">
        <v>38</v>
      </c>
      <c r="K272" s="12">
        <v>39</v>
      </c>
      <c r="L272" s="12">
        <v>37</v>
      </c>
      <c r="M272" s="74">
        <f t="shared" si="109"/>
        <v>7.1</v>
      </c>
      <c r="N272" s="83">
        <v>7.12</v>
      </c>
      <c r="O272" s="83">
        <v>7.13</v>
      </c>
      <c r="P272" s="83">
        <v>7.15</v>
      </c>
      <c r="Q272" s="83">
        <v>6.98</v>
      </c>
      <c r="R272" s="83">
        <v>6.97</v>
      </c>
      <c r="S272" s="83">
        <v>6.99</v>
      </c>
      <c r="T272" s="83"/>
      <c r="U272" s="83"/>
      <c r="V272" s="5" t="str">
        <f t="shared" si="110"/>
        <v/>
      </c>
      <c r="W272" s="41"/>
      <c r="X272" s="41"/>
      <c r="Y272" s="41"/>
      <c r="Z272" s="41"/>
      <c r="AA272" s="41"/>
      <c r="AB272" s="41"/>
      <c r="AC272" s="41"/>
      <c r="AD272" s="41"/>
      <c r="AE272" s="5" t="str">
        <f t="shared" si="111"/>
        <v/>
      </c>
      <c r="AF272" s="41"/>
      <c r="AG272" s="41"/>
      <c r="AH272" s="41"/>
      <c r="AI272" s="41"/>
      <c r="AJ272" s="41"/>
      <c r="AK272" s="41"/>
      <c r="AL272" s="41"/>
      <c r="AM272" s="41"/>
      <c r="AN272" s="41">
        <v>30</v>
      </c>
      <c r="AO272" s="41">
        <v>1310</v>
      </c>
      <c r="AP272" s="110"/>
      <c r="AQ272" s="111"/>
      <c r="AR272" s="126" t="str">
        <f t="shared" si="112"/>
        <v/>
      </c>
      <c r="AS272" s="126" t="str">
        <f t="shared" si="113"/>
        <v/>
      </c>
      <c r="AT272" s="127">
        <v>1710</v>
      </c>
      <c r="AU272" s="128"/>
      <c r="AV272" s="129"/>
      <c r="AW272" s="126" t="str">
        <f t="shared" si="114"/>
        <v/>
      </c>
      <c r="AX272" s="126" t="str">
        <f t="shared" si="115"/>
        <v/>
      </c>
      <c r="AY272" s="64" t="str">
        <f t="shared" si="116"/>
        <v/>
      </c>
      <c r="AZ272" s="97">
        <v>76.92</v>
      </c>
      <c r="BA272" s="68"/>
      <c r="BB272" s="68"/>
      <c r="BC272" s="68"/>
      <c r="BD272" s="68"/>
      <c r="BE272" s="15"/>
      <c r="BF272" s="5">
        <f t="shared" si="117"/>
        <v>15758</v>
      </c>
      <c r="BG272" s="41">
        <v>12100</v>
      </c>
      <c r="BH272" s="42"/>
      <c r="BI272" s="42"/>
      <c r="BJ272" s="42">
        <v>3658</v>
      </c>
      <c r="BK272" s="42"/>
      <c r="BL272" s="42"/>
      <c r="BM272" s="15"/>
    </row>
    <row r="273" spans="1:65" outlineLevel="5">
      <c r="A273" s="22">
        <f t="shared" si="103"/>
        <v>8</v>
      </c>
      <c r="B273" s="9">
        <f t="shared" si="102"/>
        <v>45520</v>
      </c>
      <c r="C273" s="51">
        <v>376596</v>
      </c>
      <c r="D273" s="64">
        <f t="shared" si="108"/>
        <v>38.5</v>
      </c>
      <c r="E273" s="12">
        <v>38</v>
      </c>
      <c r="F273" s="12">
        <v>39</v>
      </c>
      <c r="G273" s="12">
        <v>40</v>
      </c>
      <c r="H273" s="12">
        <v>39</v>
      </c>
      <c r="I273" s="12">
        <v>37</v>
      </c>
      <c r="J273" s="12">
        <v>38</v>
      </c>
      <c r="K273" s="12">
        <v>39</v>
      </c>
      <c r="L273" s="12">
        <v>38</v>
      </c>
      <c r="M273" s="74">
        <f t="shared" si="109"/>
        <v>7.1</v>
      </c>
      <c r="N273" s="83">
        <v>7.12</v>
      </c>
      <c r="O273" s="83">
        <v>7.13</v>
      </c>
      <c r="P273" s="83">
        <v>7.15</v>
      </c>
      <c r="Q273" s="83">
        <v>7.1</v>
      </c>
      <c r="R273" s="83">
        <v>7.12</v>
      </c>
      <c r="S273" s="83">
        <v>7.09</v>
      </c>
      <c r="T273" s="83"/>
      <c r="U273" s="83"/>
      <c r="V273" s="5" t="str">
        <f t="shared" si="110"/>
        <v/>
      </c>
      <c r="W273" s="41"/>
      <c r="X273" s="41"/>
      <c r="Y273" s="41"/>
      <c r="Z273" s="41"/>
      <c r="AA273" s="41"/>
      <c r="AB273" s="41"/>
      <c r="AC273" s="41"/>
      <c r="AD273" s="41"/>
      <c r="AE273" s="5" t="str">
        <f t="shared" si="111"/>
        <v/>
      </c>
      <c r="AF273" s="41"/>
      <c r="AG273" s="41"/>
      <c r="AH273" s="41"/>
      <c r="AI273" s="41"/>
      <c r="AJ273" s="41"/>
      <c r="AK273" s="41"/>
      <c r="AL273" s="41"/>
      <c r="AM273" s="41"/>
      <c r="AN273" s="41">
        <v>30</v>
      </c>
      <c r="AO273" s="41">
        <v>1310</v>
      </c>
      <c r="AP273" s="110"/>
      <c r="AQ273" s="111"/>
      <c r="AR273" s="126" t="str">
        <f t="shared" si="112"/>
        <v/>
      </c>
      <c r="AS273" s="126" t="str">
        <f t="shared" si="113"/>
        <v/>
      </c>
      <c r="AT273" s="127">
        <v>1650</v>
      </c>
      <c r="AU273" s="128"/>
      <c r="AV273" s="129"/>
      <c r="AW273" s="126" t="str">
        <f t="shared" si="114"/>
        <v/>
      </c>
      <c r="AX273" s="126" t="str">
        <f t="shared" si="115"/>
        <v/>
      </c>
      <c r="AY273" s="64" t="str">
        <f t="shared" si="116"/>
        <v/>
      </c>
      <c r="AZ273" s="97">
        <v>77.88</v>
      </c>
      <c r="BA273" s="68"/>
      <c r="BB273" s="68"/>
      <c r="BC273" s="68"/>
      <c r="BD273" s="68"/>
      <c r="BE273" s="15"/>
      <c r="BF273" s="5">
        <f t="shared" si="117"/>
        <v>11868</v>
      </c>
      <c r="BG273" s="41">
        <v>4130</v>
      </c>
      <c r="BH273" s="42"/>
      <c r="BI273" s="42"/>
      <c r="BJ273" s="42">
        <v>7738</v>
      </c>
      <c r="BK273" s="42"/>
      <c r="BL273" s="42"/>
      <c r="BM273" s="15"/>
    </row>
    <row r="274" spans="1:65" outlineLevel="5">
      <c r="A274" s="22">
        <f t="shared" si="103"/>
        <v>8</v>
      </c>
      <c r="B274" s="9">
        <f t="shared" si="102"/>
        <v>45521</v>
      </c>
      <c r="C274" s="51">
        <v>329428</v>
      </c>
      <c r="D274" s="64">
        <f t="shared" si="108"/>
        <v>38.5</v>
      </c>
      <c r="E274" s="12">
        <v>38</v>
      </c>
      <c r="F274" s="12">
        <v>39</v>
      </c>
      <c r="G274" s="12">
        <v>40</v>
      </c>
      <c r="H274" s="12">
        <v>39</v>
      </c>
      <c r="I274" s="12">
        <v>37</v>
      </c>
      <c r="J274" s="12">
        <v>38</v>
      </c>
      <c r="K274" s="12">
        <v>39</v>
      </c>
      <c r="L274" s="12">
        <v>38</v>
      </c>
      <c r="M274" s="74">
        <f t="shared" si="109"/>
        <v>7</v>
      </c>
      <c r="N274" s="83">
        <v>6.98</v>
      </c>
      <c r="O274" s="83">
        <v>6.97</v>
      </c>
      <c r="P274" s="83">
        <v>7.01</v>
      </c>
      <c r="Q274" s="83">
        <v>6.97</v>
      </c>
      <c r="R274" s="83">
        <v>7.02</v>
      </c>
      <c r="S274" s="83">
        <v>7.03</v>
      </c>
      <c r="T274" s="83"/>
      <c r="U274" s="83"/>
      <c r="V274" s="5" t="str">
        <f t="shared" si="110"/>
        <v/>
      </c>
      <c r="W274" s="41"/>
      <c r="X274" s="41"/>
      <c r="Y274" s="41"/>
      <c r="Z274" s="41"/>
      <c r="AA274" s="41"/>
      <c r="AB274" s="41"/>
      <c r="AC274" s="41"/>
      <c r="AD274" s="41"/>
      <c r="AE274" s="5" t="str">
        <f t="shared" si="111"/>
        <v/>
      </c>
      <c r="AF274" s="41"/>
      <c r="AG274" s="41"/>
      <c r="AH274" s="41"/>
      <c r="AI274" s="41"/>
      <c r="AJ274" s="41"/>
      <c r="AK274" s="41"/>
      <c r="AL274" s="41"/>
      <c r="AM274" s="41"/>
      <c r="AN274" s="41">
        <v>29</v>
      </c>
      <c r="AO274" s="41">
        <v>1390</v>
      </c>
      <c r="AP274" s="110"/>
      <c r="AQ274" s="111"/>
      <c r="AR274" s="126" t="str">
        <f t="shared" si="112"/>
        <v/>
      </c>
      <c r="AS274" s="126" t="str">
        <f t="shared" si="113"/>
        <v/>
      </c>
      <c r="AT274" s="127">
        <v>1700</v>
      </c>
      <c r="AU274" s="128"/>
      <c r="AV274" s="129"/>
      <c r="AW274" s="126" t="str">
        <f t="shared" si="114"/>
        <v/>
      </c>
      <c r="AX274" s="126" t="str">
        <f t="shared" si="115"/>
        <v/>
      </c>
      <c r="AY274" s="64" t="str">
        <f t="shared" si="116"/>
        <v/>
      </c>
      <c r="AZ274" s="97">
        <v>77.06</v>
      </c>
      <c r="BA274" s="68"/>
      <c r="BB274" s="68"/>
      <c r="BC274" s="68"/>
      <c r="BD274" s="68"/>
      <c r="BE274" s="15"/>
      <c r="BF274" s="5">
        <f t="shared" si="117"/>
        <v>7527</v>
      </c>
      <c r="BG274" s="41">
        <v>0</v>
      </c>
      <c r="BH274" s="42"/>
      <c r="BI274" s="42"/>
      <c r="BJ274" s="42">
        <v>7527</v>
      </c>
      <c r="BK274" s="42"/>
      <c r="BL274" s="42"/>
      <c r="BM274" s="15"/>
    </row>
    <row r="275" spans="1:65" outlineLevel="5">
      <c r="A275" s="22">
        <f t="shared" si="103"/>
        <v>8</v>
      </c>
      <c r="B275" s="9">
        <f t="shared" si="102"/>
        <v>45522</v>
      </c>
      <c r="C275" s="51">
        <v>356999</v>
      </c>
      <c r="D275" s="64">
        <f t="shared" si="108"/>
        <v>38.5</v>
      </c>
      <c r="E275" s="12">
        <v>38</v>
      </c>
      <c r="F275" s="12">
        <v>39</v>
      </c>
      <c r="G275" s="12">
        <v>40</v>
      </c>
      <c r="H275" s="12">
        <v>39</v>
      </c>
      <c r="I275" s="12">
        <v>37</v>
      </c>
      <c r="J275" s="12">
        <v>38</v>
      </c>
      <c r="K275" s="12">
        <v>39</v>
      </c>
      <c r="L275" s="12">
        <v>38</v>
      </c>
      <c r="M275" s="74">
        <f t="shared" si="109"/>
        <v>7.1</v>
      </c>
      <c r="N275" s="83">
        <v>7.13</v>
      </c>
      <c r="O275" s="83">
        <v>7.12</v>
      </c>
      <c r="P275" s="83">
        <v>7.08</v>
      </c>
      <c r="Q275" s="83">
        <v>7.06</v>
      </c>
      <c r="R275" s="83">
        <v>7.04</v>
      </c>
      <c r="S275" s="83">
        <v>7.03</v>
      </c>
      <c r="T275" s="83"/>
      <c r="U275" s="83"/>
      <c r="V275" s="5" t="str">
        <f t="shared" si="110"/>
        <v/>
      </c>
      <c r="W275" s="41"/>
      <c r="X275" s="41"/>
      <c r="Y275" s="41"/>
      <c r="Z275" s="41"/>
      <c r="AA275" s="41"/>
      <c r="AB275" s="41"/>
      <c r="AC275" s="41"/>
      <c r="AD275" s="41"/>
      <c r="AE275" s="5" t="str">
        <f t="shared" si="111"/>
        <v/>
      </c>
      <c r="AF275" s="41"/>
      <c r="AG275" s="41"/>
      <c r="AH275" s="41"/>
      <c r="AI275" s="41"/>
      <c r="AJ275" s="41"/>
      <c r="AK275" s="41"/>
      <c r="AL275" s="41"/>
      <c r="AM275" s="41"/>
      <c r="AN275" s="41">
        <v>30</v>
      </c>
      <c r="AO275" s="41">
        <v>1340</v>
      </c>
      <c r="AP275" s="110"/>
      <c r="AQ275" s="111"/>
      <c r="AR275" s="126" t="str">
        <f t="shared" si="112"/>
        <v/>
      </c>
      <c r="AS275" s="126" t="str">
        <f t="shared" si="113"/>
        <v/>
      </c>
      <c r="AT275" s="127">
        <v>1680</v>
      </c>
      <c r="AU275" s="128"/>
      <c r="AV275" s="129"/>
      <c r="AW275" s="126" t="str">
        <f t="shared" si="114"/>
        <v/>
      </c>
      <c r="AX275" s="126" t="str">
        <f t="shared" si="115"/>
        <v/>
      </c>
      <c r="AY275" s="64" t="str">
        <f t="shared" si="116"/>
        <v/>
      </c>
      <c r="AZ275" s="97">
        <v>76.64</v>
      </c>
      <c r="BA275" s="68"/>
      <c r="BB275" s="68"/>
      <c r="BC275" s="68"/>
      <c r="BD275" s="68"/>
      <c r="BE275" s="15"/>
      <c r="BF275" s="5">
        <f t="shared" si="117"/>
        <v>9320</v>
      </c>
      <c r="BG275" s="41">
        <v>3000</v>
      </c>
      <c r="BH275" s="42"/>
      <c r="BI275" s="42"/>
      <c r="BJ275" s="42">
        <v>6320</v>
      </c>
      <c r="BK275" s="42"/>
      <c r="BL275" s="42"/>
      <c r="BM275" s="15"/>
    </row>
    <row r="276" spans="1:65" outlineLevel="5">
      <c r="A276" s="22">
        <f t="shared" si="103"/>
        <v>8</v>
      </c>
      <c r="B276" s="9">
        <f t="shared" si="102"/>
        <v>45523</v>
      </c>
      <c r="C276" s="51">
        <v>392703</v>
      </c>
      <c r="D276" s="64">
        <f t="shared" si="108"/>
        <v>38.5</v>
      </c>
      <c r="E276" s="12">
        <v>38</v>
      </c>
      <c r="F276" s="12">
        <v>39</v>
      </c>
      <c r="G276" s="12">
        <v>40</v>
      </c>
      <c r="H276" s="12">
        <v>39</v>
      </c>
      <c r="I276" s="12">
        <v>37</v>
      </c>
      <c r="J276" s="12">
        <v>38</v>
      </c>
      <c r="K276" s="12">
        <v>39</v>
      </c>
      <c r="L276" s="12">
        <v>38</v>
      </c>
      <c r="M276" s="74">
        <f t="shared" si="109"/>
        <v>7</v>
      </c>
      <c r="N276" s="83">
        <v>7.13</v>
      </c>
      <c r="O276" s="83">
        <v>7.11</v>
      </c>
      <c r="P276" s="83">
        <v>7.09</v>
      </c>
      <c r="Q276" s="83">
        <v>6.89</v>
      </c>
      <c r="R276" s="83">
        <v>6.97</v>
      </c>
      <c r="S276" s="83">
        <v>6.99</v>
      </c>
      <c r="T276" s="83"/>
      <c r="U276" s="83"/>
      <c r="V276" s="5" t="str">
        <f t="shared" si="110"/>
        <v/>
      </c>
      <c r="W276" s="41"/>
      <c r="X276" s="41"/>
      <c r="Y276" s="41"/>
      <c r="Z276" s="41"/>
      <c r="AA276" s="41"/>
      <c r="AB276" s="41"/>
      <c r="AC276" s="41"/>
      <c r="AD276" s="41"/>
      <c r="AE276" s="5" t="str">
        <f t="shared" si="111"/>
        <v/>
      </c>
      <c r="AF276" s="41"/>
      <c r="AG276" s="41"/>
      <c r="AH276" s="41"/>
      <c r="AI276" s="41"/>
      <c r="AJ276" s="41"/>
      <c r="AK276" s="41"/>
      <c r="AL276" s="41"/>
      <c r="AM276" s="41"/>
      <c r="AN276" s="41">
        <v>29</v>
      </c>
      <c r="AO276" s="41">
        <v>1360</v>
      </c>
      <c r="AP276" s="110"/>
      <c r="AQ276" s="111"/>
      <c r="AR276" s="126" t="str">
        <f t="shared" si="112"/>
        <v/>
      </c>
      <c r="AS276" s="126" t="str">
        <f t="shared" si="113"/>
        <v/>
      </c>
      <c r="AT276" s="127">
        <v>1720</v>
      </c>
      <c r="AU276" s="128"/>
      <c r="AV276" s="129"/>
      <c r="AW276" s="126" t="str">
        <f t="shared" si="114"/>
        <v/>
      </c>
      <c r="AX276" s="126" t="str">
        <f t="shared" si="115"/>
        <v/>
      </c>
      <c r="AY276" s="64" t="str">
        <f t="shared" si="116"/>
        <v/>
      </c>
      <c r="AZ276" s="97">
        <v>78.14</v>
      </c>
      <c r="BA276" s="68"/>
      <c r="BB276" s="68"/>
      <c r="BC276" s="68"/>
      <c r="BD276" s="68"/>
      <c r="BE276" s="15"/>
      <c r="BF276" s="5">
        <f t="shared" si="117"/>
        <v>8118</v>
      </c>
      <c r="BG276" s="41">
        <v>950</v>
      </c>
      <c r="BH276" s="42"/>
      <c r="BI276" s="42"/>
      <c r="BJ276" s="42">
        <v>7168</v>
      </c>
      <c r="BK276" s="42"/>
      <c r="BL276" s="42"/>
      <c r="BM276" s="15"/>
    </row>
    <row r="277" spans="1:65" outlineLevel="5">
      <c r="A277" s="22">
        <f t="shared" si="103"/>
        <v>8</v>
      </c>
      <c r="B277" s="9">
        <f t="shared" si="102"/>
        <v>45524</v>
      </c>
      <c r="C277" s="51">
        <v>527489</v>
      </c>
      <c r="D277" s="64">
        <f t="shared" si="108"/>
        <v>38.5</v>
      </c>
      <c r="E277" s="12">
        <v>38</v>
      </c>
      <c r="F277" s="12">
        <v>39</v>
      </c>
      <c r="G277" s="12">
        <v>40</v>
      </c>
      <c r="H277" s="12">
        <v>39</v>
      </c>
      <c r="I277" s="12">
        <v>37</v>
      </c>
      <c r="J277" s="12">
        <v>38</v>
      </c>
      <c r="K277" s="12">
        <v>39</v>
      </c>
      <c r="L277" s="12">
        <v>38</v>
      </c>
      <c r="M277" s="74">
        <f t="shared" si="109"/>
        <v>7.1</v>
      </c>
      <c r="N277" s="83">
        <v>7.12</v>
      </c>
      <c r="O277" s="83">
        <v>7.15</v>
      </c>
      <c r="P277" s="83">
        <v>7.1</v>
      </c>
      <c r="Q277" s="83">
        <v>7.08</v>
      </c>
      <c r="R277" s="83">
        <v>7.13</v>
      </c>
      <c r="S277" s="83">
        <v>7.08</v>
      </c>
      <c r="T277" s="83"/>
      <c r="U277" s="83"/>
      <c r="V277" s="5" t="str">
        <f t="shared" si="110"/>
        <v/>
      </c>
      <c r="W277" s="41"/>
      <c r="X277" s="41"/>
      <c r="Y277" s="41"/>
      <c r="Z277" s="41"/>
      <c r="AA277" s="41"/>
      <c r="AB277" s="41"/>
      <c r="AC277" s="41"/>
      <c r="AD277" s="41"/>
      <c r="AE277" s="5" t="str">
        <f t="shared" si="111"/>
        <v/>
      </c>
      <c r="AF277" s="41"/>
      <c r="AG277" s="41"/>
      <c r="AH277" s="41"/>
      <c r="AI277" s="41"/>
      <c r="AJ277" s="41"/>
      <c r="AK277" s="41"/>
      <c r="AL277" s="41"/>
      <c r="AM277" s="41"/>
      <c r="AN277" s="41">
        <v>32</v>
      </c>
      <c r="AO277" s="41">
        <v>1240</v>
      </c>
      <c r="AP277" s="110"/>
      <c r="AQ277" s="111"/>
      <c r="AR277" s="126" t="str">
        <f t="shared" si="112"/>
        <v/>
      </c>
      <c r="AS277" s="126" t="str">
        <f t="shared" si="113"/>
        <v/>
      </c>
      <c r="AT277" s="127">
        <v>1630</v>
      </c>
      <c r="AU277" s="128"/>
      <c r="AV277" s="129"/>
      <c r="AW277" s="126" t="str">
        <f t="shared" si="114"/>
        <v/>
      </c>
      <c r="AX277" s="126" t="str">
        <f t="shared" si="115"/>
        <v/>
      </c>
      <c r="AY277" s="64" t="str">
        <f t="shared" si="116"/>
        <v/>
      </c>
      <c r="AZ277" s="97">
        <v>77.98</v>
      </c>
      <c r="BA277" s="68"/>
      <c r="BB277" s="68"/>
      <c r="BC277" s="68"/>
      <c r="BD277" s="68"/>
      <c r="BE277" s="15"/>
      <c r="BF277" s="5">
        <f t="shared" si="117"/>
        <v>7788</v>
      </c>
      <c r="BG277" s="41">
        <v>1010</v>
      </c>
      <c r="BH277" s="42"/>
      <c r="BI277" s="42"/>
      <c r="BJ277" s="42">
        <v>6778</v>
      </c>
      <c r="BK277" s="42"/>
      <c r="BL277" s="42"/>
      <c r="BM277" s="15"/>
    </row>
    <row r="278" spans="1:65" outlineLevel="5">
      <c r="A278" s="22">
        <f t="shared" si="103"/>
        <v>8</v>
      </c>
      <c r="B278" s="9">
        <f t="shared" si="102"/>
        <v>45525</v>
      </c>
      <c r="C278" s="51">
        <v>545194</v>
      </c>
      <c r="D278" s="64">
        <f t="shared" si="108"/>
        <v>38.799999999999997</v>
      </c>
      <c r="E278" s="12">
        <v>38</v>
      </c>
      <c r="F278" s="12">
        <v>39</v>
      </c>
      <c r="G278" s="12">
        <v>41</v>
      </c>
      <c r="H278" s="12">
        <v>39</v>
      </c>
      <c r="I278" s="12">
        <v>37</v>
      </c>
      <c r="J278" s="12">
        <v>38</v>
      </c>
      <c r="K278" s="12">
        <v>40</v>
      </c>
      <c r="L278" s="12">
        <v>38</v>
      </c>
      <c r="M278" s="74">
        <f t="shared" si="109"/>
        <v>7</v>
      </c>
      <c r="N278" s="83">
        <v>7.13</v>
      </c>
      <c r="O278" s="83">
        <v>7.11</v>
      </c>
      <c r="P278" s="83">
        <v>7.09</v>
      </c>
      <c r="Q278" s="83">
        <v>6.89</v>
      </c>
      <c r="R278" s="83">
        <v>6.97</v>
      </c>
      <c r="S278" s="83">
        <v>6.99</v>
      </c>
      <c r="T278" s="83"/>
      <c r="U278" s="83"/>
      <c r="V278" s="5" t="str">
        <f t="shared" si="110"/>
        <v/>
      </c>
      <c r="W278" s="41"/>
      <c r="X278" s="41"/>
      <c r="Y278" s="41"/>
      <c r="Z278" s="41"/>
      <c r="AA278" s="41"/>
      <c r="AB278" s="41"/>
      <c r="AC278" s="41"/>
      <c r="AD278" s="41"/>
      <c r="AE278" s="5" t="str">
        <f t="shared" si="111"/>
        <v/>
      </c>
      <c r="AF278" s="41"/>
      <c r="AG278" s="41"/>
      <c r="AH278" s="41"/>
      <c r="AI278" s="41"/>
      <c r="AJ278" s="41"/>
      <c r="AK278" s="41"/>
      <c r="AL278" s="41"/>
      <c r="AM278" s="41"/>
      <c r="AN278" s="41">
        <v>37</v>
      </c>
      <c r="AO278" s="41">
        <v>1070</v>
      </c>
      <c r="AP278" s="110">
        <v>4.83</v>
      </c>
      <c r="AQ278" s="111">
        <v>3.35</v>
      </c>
      <c r="AR278" s="126">
        <f t="shared" si="112"/>
        <v>69.35817805383023</v>
      </c>
      <c r="AS278" s="126">
        <f t="shared" si="113"/>
        <v>30.64182194616977</v>
      </c>
      <c r="AT278" s="127">
        <v>1390</v>
      </c>
      <c r="AU278" s="128">
        <v>2.69</v>
      </c>
      <c r="AV278" s="129">
        <v>1.31</v>
      </c>
      <c r="AW278" s="126">
        <f t="shared" si="114"/>
        <v>48.698884758364315</v>
      </c>
      <c r="AX278" s="126">
        <f t="shared" si="115"/>
        <v>51.301115241635685</v>
      </c>
      <c r="AY278" s="64">
        <f t="shared" si="116"/>
        <v>58.061864590093016</v>
      </c>
      <c r="AZ278" s="97">
        <v>78.58</v>
      </c>
      <c r="BA278" s="68"/>
      <c r="BB278" s="68"/>
      <c r="BC278" s="68"/>
      <c r="BD278" s="68"/>
      <c r="BE278" s="15"/>
      <c r="BF278" s="5">
        <f t="shared" si="117"/>
        <v>8745</v>
      </c>
      <c r="BG278" s="41">
        <v>1690</v>
      </c>
      <c r="BH278" s="42"/>
      <c r="BI278" s="42"/>
      <c r="BJ278" s="42">
        <v>7055</v>
      </c>
      <c r="BK278" s="42"/>
      <c r="BL278" s="42"/>
      <c r="BM278" s="15"/>
    </row>
    <row r="279" spans="1:65" outlineLevel="5">
      <c r="A279" s="22">
        <f t="shared" si="103"/>
        <v>8</v>
      </c>
      <c r="B279" s="9">
        <f t="shared" si="102"/>
        <v>45526</v>
      </c>
      <c r="C279" s="51">
        <v>452937</v>
      </c>
      <c r="D279" s="64">
        <f t="shared" si="108"/>
        <v>39</v>
      </c>
      <c r="E279" s="12">
        <v>38</v>
      </c>
      <c r="F279" s="12">
        <v>40</v>
      </c>
      <c r="G279" s="12">
        <v>41</v>
      </c>
      <c r="H279" s="12">
        <v>39</v>
      </c>
      <c r="I279" s="12">
        <v>37</v>
      </c>
      <c r="J279" s="12">
        <v>39</v>
      </c>
      <c r="K279" s="12">
        <v>40</v>
      </c>
      <c r="L279" s="12">
        <v>38</v>
      </c>
      <c r="M279" s="74">
        <f t="shared" si="109"/>
        <v>7.1</v>
      </c>
      <c r="N279" s="83">
        <v>6.98</v>
      </c>
      <c r="O279" s="83">
        <v>6.97</v>
      </c>
      <c r="P279" s="83">
        <v>7.02</v>
      </c>
      <c r="Q279" s="83">
        <v>7.13</v>
      </c>
      <c r="R279" s="83">
        <v>7.1</v>
      </c>
      <c r="S279" s="83">
        <v>7.15</v>
      </c>
      <c r="T279" s="83"/>
      <c r="U279" s="83"/>
      <c r="V279" s="5">
        <f t="shared" si="110"/>
        <v>148.9</v>
      </c>
      <c r="W279" s="41">
        <v>128.9</v>
      </c>
      <c r="X279" s="41">
        <v>129.4</v>
      </c>
      <c r="Y279" s="41">
        <v>182.2</v>
      </c>
      <c r="Z279" s="41">
        <v>136.4</v>
      </c>
      <c r="AA279" s="41">
        <v>175.4</v>
      </c>
      <c r="AB279" s="41">
        <v>141.1</v>
      </c>
      <c r="AC279" s="41"/>
      <c r="AD279" s="41"/>
      <c r="AE279" s="5">
        <f t="shared" si="111"/>
        <v>3506.7</v>
      </c>
      <c r="AF279" s="41">
        <v>3600</v>
      </c>
      <c r="AG279" s="41">
        <v>3620</v>
      </c>
      <c r="AH279" s="41">
        <v>2810</v>
      </c>
      <c r="AI279" s="41">
        <v>3700</v>
      </c>
      <c r="AJ279" s="41">
        <v>3610</v>
      </c>
      <c r="AK279" s="41">
        <v>3700</v>
      </c>
      <c r="AL279" s="41"/>
      <c r="AM279" s="41"/>
      <c r="AN279" s="41">
        <v>29</v>
      </c>
      <c r="AO279" s="41">
        <v>1370</v>
      </c>
      <c r="AP279" s="110"/>
      <c r="AQ279" s="111"/>
      <c r="AR279" s="126" t="str">
        <f t="shared" si="112"/>
        <v/>
      </c>
      <c r="AS279" s="126" t="str">
        <f t="shared" si="113"/>
        <v/>
      </c>
      <c r="AT279" s="127">
        <v>1710</v>
      </c>
      <c r="AU279" s="128"/>
      <c r="AV279" s="129"/>
      <c r="AW279" s="126" t="str">
        <f t="shared" si="114"/>
        <v/>
      </c>
      <c r="AX279" s="126" t="str">
        <f t="shared" si="115"/>
        <v/>
      </c>
      <c r="AY279" s="64" t="str">
        <f t="shared" si="116"/>
        <v/>
      </c>
      <c r="AZ279" s="97">
        <v>77.25</v>
      </c>
      <c r="BA279" s="68"/>
      <c r="BB279" s="68"/>
      <c r="BC279" s="68"/>
      <c r="BD279" s="68"/>
      <c r="BE279" s="15"/>
      <c r="BF279" s="5">
        <f t="shared" si="117"/>
        <v>6623</v>
      </c>
      <c r="BG279" s="41">
        <v>330</v>
      </c>
      <c r="BH279" s="42"/>
      <c r="BI279" s="42"/>
      <c r="BJ279" s="42">
        <v>6293</v>
      </c>
      <c r="BK279" s="42"/>
      <c r="BL279" s="42"/>
      <c r="BM279" s="15"/>
    </row>
    <row r="280" spans="1:65" outlineLevel="5">
      <c r="A280" s="22">
        <f t="shared" si="103"/>
        <v>8</v>
      </c>
      <c r="B280" s="9">
        <f t="shared" si="102"/>
        <v>45527</v>
      </c>
      <c r="C280" s="51">
        <v>426144</v>
      </c>
      <c r="D280" s="64">
        <f t="shared" si="108"/>
        <v>39</v>
      </c>
      <c r="E280" s="12">
        <v>38</v>
      </c>
      <c r="F280" s="12">
        <v>40</v>
      </c>
      <c r="G280" s="12">
        <v>41</v>
      </c>
      <c r="H280" s="12">
        <v>39</v>
      </c>
      <c r="I280" s="12">
        <v>37</v>
      </c>
      <c r="J280" s="12">
        <v>39</v>
      </c>
      <c r="K280" s="12">
        <v>40</v>
      </c>
      <c r="L280" s="12">
        <v>38</v>
      </c>
      <c r="M280" s="74">
        <f t="shared" si="109"/>
        <v>7</v>
      </c>
      <c r="N280" s="83">
        <v>6.98</v>
      </c>
      <c r="O280" s="83">
        <v>6.97</v>
      </c>
      <c r="P280" s="83">
        <v>7.02</v>
      </c>
      <c r="Q280" s="83">
        <v>7.05</v>
      </c>
      <c r="R280" s="83">
        <v>6.87</v>
      </c>
      <c r="S280" s="83">
        <v>7.12</v>
      </c>
      <c r="T280" s="83"/>
      <c r="U280" s="83"/>
      <c r="V280" s="5" t="str">
        <f t="shared" si="110"/>
        <v/>
      </c>
      <c r="W280" s="41"/>
      <c r="X280" s="41"/>
      <c r="Y280" s="41"/>
      <c r="Z280" s="41"/>
      <c r="AA280" s="41"/>
      <c r="AB280" s="41"/>
      <c r="AC280" s="41"/>
      <c r="AD280" s="41"/>
      <c r="AE280" s="5" t="str">
        <f t="shared" si="111"/>
        <v/>
      </c>
      <c r="AF280" s="41"/>
      <c r="AG280" s="41"/>
      <c r="AH280" s="41"/>
      <c r="AI280" s="41"/>
      <c r="AJ280" s="41"/>
      <c r="AK280" s="41"/>
      <c r="AL280" s="41"/>
      <c r="AM280" s="41"/>
      <c r="AN280" s="41">
        <v>32</v>
      </c>
      <c r="AO280" s="41">
        <v>1250</v>
      </c>
      <c r="AP280" s="110"/>
      <c r="AQ280" s="111"/>
      <c r="AR280" s="126" t="str">
        <f t="shared" si="112"/>
        <v/>
      </c>
      <c r="AS280" s="126" t="str">
        <f t="shared" si="113"/>
        <v/>
      </c>
      <c r="AT280" s="127">
        <v>1570</v>
      </c>
      <c r="AU280" s="128"/>
      <c r="AV280" s="129"/>
      <c r="AW280" s="126" t="str">
        <f t="shared" si="114"/>
        <v/>
      </c>
      <c r="AX280" s="126" t="str">
        <f t="shared" si="115"/>
        <v/>
      </c>
      <c r="AY280" s="64" t="str">
        <f t="shared" si="116"/>
        <v/>
      </c>
      <c r="AZ280" s="97">
        <v>77.31</v>
      </c>
      <c r="BA280" s="68"/>
      <c r="BB280" s="68"/>
      <c r="BC280" s="68"/>
      <c r="BD280" s="68"/>
      <c r="BE280" s="15"/>
      <c r="BF280" s="5">
        <f t="shared" si="117"/>
        <v>7183</v>
      </c>
      <c r="BG280" s="41">
        <v>0</v>
      </c>
      <c r="BH280" s="42"/>
      <c r="BI280" s="42"/>
      <c r="BJ280" s="42">
        <v>7183</v>
      </c>
      <c r="BK280" s="42"/>
      <c r="BL280" s="42"/>
      <c r="BM280" s="15"/>
    </row>
    <row r="281" spans="1:65" outlineLevel="5">
      <c r="A281" s="22">
        <f t="shared" si="103"/>
        <v>8</v>
      </c>
      <c r="B281" s="9">
        <f t="shared" si="102"/>
        <v>45528</v>
      </c>
      <c r="C281" s="51">
        <v>387873</v>
      </c>
      <c r="D281" s="64">
        <f t="shared" si="108"/>
        <v>39</v>
      </c>
      <c r="E281" s="12">
        <v>38</v>
      </c>
      <c r="F281" s="12">
        <v>40</v>
      </c>
      <c r="G281" s="12">
        <v>41</v>
      </c>
      <c r="H281" s="12">
        <v>39</v>
      </c>
      <c r="I281" s="12">
        <v>37</v>
      </c>
      <c r="J281" s="12">
        <v>39</v>
      </c>
      <c r="K281" s="12">
        <v>40</v>
      </c>
      <c r="L281" s="12">
        <v>38</v>
      </c>
      <c r="M281" s="74">
        <f t="shared" si="109"/>
        <v>7.1</v>
      </c>
      <c r="N281" s="83">
        <v>7.08</v>
      </c>
      <c r="O281" s="83">
        <v>7.11</v>
      </c>
      <c r="P281" s="83">
        <v>7.13</v>
      </c>
      <c r="Q281" s="83">
        <v>7.15</v>
      </c>
      <c r="R281" s="83">
        <v>6.98</v>
      </c>
      <c r="S281" s="83">
        <v>7.02</v>
      </c>
      <c r="T281" s="83"/>
      <c r="U281" s="83"/>
      <c r="V281" s="5" t="str">
        <f t="shared" si="110"/>
        <v/>
      </c>
      <c r="W281" s="41"/>
      <c r="X281" s="41"/>
      <c r="Y281" s="41"/>
      <c r="Z281" s="41"/>
      <c r="AA281" s="41"/>
      <c r="AB281" s="41"/>
      <c r="AC281" s="41"/>
      <c r="AD281" s="41"/>
      <c r="AE281" s="5" t="str">
        <f t="shared" si="111"/>
        <v/>
      </c>
      <c r="AF281" s="41"/>
      <c r="AG281" s="41"/>
      <c r="AH281" s="41"/>
      <c r="AI281" s="41"/>
      <c r="AJ281" s="41"/>
      <c r="AK281" s="41"/>
      <c r="AL281" s="41"/>
      <c r="AM281" s="41"/>
      <c r="AN281" s="41">
        <v>30</v>
      </c>
      <c r="AO281" s="41">
        <v>1340</v>
      </c>
      <c r="AP281" s="110"/>
      <c r="AQ281" s="111"/>
      <c r="AR281" s="126" t="str">
        <f t="shared" si="112"/>
        <v/>
      </c>
      <c r="AS281" s="126" t="str">
        <f t="shared" si="113"/>
        <v/>
      </c>
      <c r="AT281" s="127">
        <v>1700</v>
      </c>
      <c r="AU281" s="128"/>
      <c r="AV281" s="129"/>
      <c r="AW281" s="126" t="str">
        <f t="shared" si="114"/>
        <v/>
      </c>
      <c r="AX281" s="126" t="str">
        <f t="shared" si="115"/>
        <v/>
      </c>
      <c r="AY281" s="64" t="str">
        <f t="shared" si="116"/>
        <v/>
      </c>
      <c r="AZ281" s="97">
        <v>76.61</v>
      </c>
      <c r="BA281" s="68"/>
      <c r="BB281" s="68"/>
      <c r="BC281" s="68"/>
      <c r="BD281" s="68"/>
      <c r="BE281" s="15"/>
      <c r="BF281" s="5">
        <f t="shared" si="117"/>
        <v>7285</v>
      </c>
      <c r="BG281" s="41">
        <v>0</v>
      </c>
      <c r="BH281" s="42"/>
      <c r="BI281" s="42"/>
      <c r="BJ281" s="42">
        <v>7285</v>
      </c>
      <c r="BK281" s="42"/>
      <c r="BL281" s="42"/>
      <c r="BM281" s="15"/>
    </row>
    <row r="282" spans="1:65" outlineLevel="5">
      <c r="A282" s="22">
        <f t="shared" si="103"/>
        <v>8</v>
      </c>
      <c r="B282" s="9">
        <f t="shared" si="102"/>
        <v>45529</v>
      </c>
      <c r="C282" s="51">
        <v>355646</v>
      </c>
      <c r="D282" s="64">
        <f t="shared" si="108"/>
        <v>38.799999999999997</v>
      </c>
      <c r="E282" s="12">
        <v>38</v>
      </c>
      <c r="F282" s="12">
        <v>40</v>
      </c>
      <c r="G282" s="12">
        <v>40</v>
      </c>
      <c r="H282" s="12">
        <v>39</v>
      </c>
      <c r="I282" s="12">
        <v>37</v>
      </c>
      <c r="J282" s="12">
        <v>39</v>
      </c>
      <c r="K282" s="12">
        <v>39</v>
      </c>
      <c r="L282" s="12">
        <v>38</v>
      </c>
      <c r="M282" s="74">
        <f t="shared" si="109"/>
        <v>7</v>
      </c>
      <c r="N282" s="83">
        <v>6.91</v>
      </c>
      <c r="O282" s="83">
        <v>7.01</v>
      </c>
      <c r="P282" s="83">
        <v>6.99</v>
      </c>
      <c r="Q282" s="83">
        <v>7.03</v>
      </c>
      <c r="R282" s="83">
        <v>7.01</v>
      </c>
      <c r="S282" s="83">
        <v>6.98</v>
      </c>
      <c r="T282" s="83"/>
      <c r="U282" s="83"/>
      <c r="V282" s="5" t="str">
        <f t="shared" si="110"/>
        <v/>
      </c>
      <c r="W282" s="41"/>
      <c r="X282" s="41"/>
      <c r="Y282" s="41"/>
      <c r="Z282" s="41"/>
      <c r="AA282" s="41"/>
      <c r="AB282" s="41"/>
      <c r="AC282" s="41"/>
      <c r="AD282" s="41"/>
      <c r="AE282" s="5" t="str">
        <f t="shared" si="111"/>
        <v/>
      </c>
      <c r="AF282" s="41"/>
      <c r="AG282" s="41"/>
      <c r="AH282" s="41"/>
      <c r="AI282" s="41"/>
      <c r="AJ282" s="41"/>
      <c r="AK282" s="41"/>
      <c r="AL282" s="41"/>
      <c r="AM282" s="41"/>
      <c r="AN282" s="41">
        <v>29</v>
      </c>
      <c r="AO282" s="41">
        <v>1380</v>
      </c>
      <c r="AP282" s="110"/>
      <c r="AQ282" s="111"/>
      <c r="AR282" s="126" t="str">
        <f t="shared" si="112"/>
        <v/>
      </c>
      <c r="AS282" s="126" t="str">
        <f t="shared" si="113"/>
        <v/>
      </c>
      <c r="AT282" s="127">
        <v>1680</v>
      </c>
      <c r="AU282" s="128"/>
      <c r="AV282" s="129"/>
      <c r="AW282" s="126" t="str">
        <f t="shared" si="114"/>
        <v/>
      </c>
      <c r="AX282" s="126" t="str">
        <f t="shared" si="115"/>
        <v/>
      </c>
      <c r="AY282" s="64" t="str">
        <f t="shared" si="116"/>
        <v/>
      </c>
      <c r="AZ282" s="97">
        <v>78.75</v>
      </c>
      <c r="BA282" s="68"/>
      <c r="BB282" s="68"/>
      <c r="BC282" s="68"/>
      <c r="BD282" s="68"/>
      <c r="BE282" s="15"/>
      <c r="BF282" s="5">
        <f t="shared" si="117"/>
        <v>6066</v>
      </c>
      <c r="BG282" s="41">
        <v>0</v>
      </c>
      <c r="BH282" s="42"/>
      <c r="BI282" s="42"/>
      <c r="BJ282" s="42">
        <v>6066</v>
      </c>
      <c r="BK282" s="42"/>
      <c r="BL282" s="42"/>
      <c r="BM282" s="15"/>
    </row>
    <row r="283" spans="1:65" outlineLevel="5">
      <c r="A283" s="22">
        <f t="shared" si="103"/>
        <v>8</v>
      </c>
      <c r="B283" s="9">
        <f t="shared" si="102"/>
        <v>45530</v>
      </c>
      <c r="C283" s="51">
        <v>363977</v>
      </c>
      <c r="D283" s="64">
        <f t="shared" si="108"/>
        <v>38.799999999999997</v>
      </c>
      <c r="E283" s="12">
        <v>38</v>
      </c>
      <c r="F283" s="12">
        <v>40</v>
      </c>
      <c r="G283" s="12">
        <v>40</v>
      </c>
      <c r="H283" s="12">
        <v>39</v>
      </c>
      <c r="I283" s="12">
        <v>37</v>
      </c>
      <c r="J283" s="12">
        <v>39</v>
      </c>
      <c r="K283" s="12">
        <v>39</v>
      </c>
      <c r="L283" s="12">
        <v>38</v>
      </c>
      <c r="M283" s="74">
        <f t="shared" si="109"/>
        <v>7.1</v>
      </c>
      <c r="N283" s="83">
        <v>7.1</v>
      </c>
      <c r="O283" s="83">
        <v>7.12</v>
      </c>
      <c r="P283" s="83">
        <v>7.08</v>
      </c>
      <c r="Q283" s="83">
        <v>6.99</v>
      </c>
      <c r="R283" s="83">
        <v>6.98</v>
      </c>
      <c r="S283" s="83">
        <v>7.05</v>
      </c>
      <c r="T283" s="83"/>
      <c r="U283" s="83"/>
      <c r="V283" s="5" t="str">
        <f t="shared" si="110"/>
        <v/>
      </c>
      <c r="W283" s="41"/>
      <c r="X283" s="41"/>
      <c r="Y283" s="41"/>
      <c r="Z283" s="41"/>
      <c r="AA283" s="41"/>
      <c r="AB283" s="41"/>
      <c r="AC283" s="41"/>
      <c r="AD283" s="41"/>
      <c r="AE283" s="5" t="str">
        <f t="shared" si="111"/>
        <v/>
      </c>
      <c r="AF283" s="41"/>
      <c r="AG283" s="41"/>
      <c r="AH283" s="41"/>
      <c r="AI283" s="41"/>
      <c r="AJ283" s="41"/>
      <c r="AK283" s="41"/>
      <c r="AL283" s="41"/>
      <c r="AM283" s="41"/>
      <c r="AN283" s="41">
        <v>31</v>
      </c>
      <c r="AO283" s="41">
        <v>1280</v>
      </c>
      <c r="AP283" s="110"/>
      <c r="AQ283" s="111"/>
      <c r="AR283" s="126" t="str">
        <f t="shared" si="112"/>
        <v/>
      </c>
      <c r="AS283" s="126" t="str">
        <f t="shared" si="113"/>
        <v/>
      </c>
      <c r="AT283" s="127">
        <v>1610</v>
      </c>
      <c r="AU283" s="128"/>
      <c r="AV283" s="129"/>
      <c r="AW283" s="126" t="str">
        <f t="shared" si="114"/>
        <v/>
      </c>
      <c r="AX283" s="126" t="str">
        <f t="shared" si="115"/>
        <v/>
      </c>
      <c r="AY283" s="64" t="str">
        <f t="shared" si="116"/>
        <v/>
      </c>
      <c r="AZ283" s="97">
        <v>78.39</v>
      </c>
      <c r="BA283" s="68"/>
      <c r="BB283" s="68"/>
      <c r="BC283" s="68"/>
      <c r="BD283" s="68"/>
      <c r="BE283" s="15"/>
      <c r="BF283" s="5">
        <f t="shared" si="117"/>
        <v>10208</v>
      </c>
      <c r="BG283" s="41">
        <v>2880</v>
      </c>
      <c r="BH283" s="42"/>
      <c r="BI283" s="42"/>
      <c r="BJ283" s="42">
        <v>7328</v>
      </c>
      <c r="BK283" s="42"/>
      <c r="BL283" s="42"/>
      <c r="BM283" s="15"/>
    </row>
    <row r="284" spans="1:65" outlineLevel="5">
      <c r="A284" s="22">
        <f t="shared" si="103"/>
        <v>8</v>
      </c>
      <c r="B284" s="9">
        <f t="shared" si="102"/>
        <v>45531</v>
      </c>
      <c r="C284" s="51">
        <v>369325</v>
      </c>
      <c r="D284" s="64">
        <f t="shared" si="108"/>
        <v>39</v>
      </c>
      <c r="E284" s="12">
        <v>38</v>
      </c>
      <c r="F284" s="12">
        <v>40</v>
      </c>
      <c r="G284" s="12">
        <v>41</v>
      </c>
      <c r="H284" s="12">
        <v>39</v>
      </c>
      <c r="I284" s="12">
        <v>37</v>
      </c>
      <c r="J284" s="12">
        <v>39</v>
      </c>
      <c r="K284" s="12">
        <v>40</v>
      </c>
      <c r="L284" s="12">
        <v>38</v>
      </c>
      <c r="M284" s="74">
        <f t="shared" si="109"/>
        <v>7</v>
      </c>
      <c r="N284" s="83">
        <v>6.98</v>
      </c>
      <c r="O284" s="83">
        <v>7.1</v>
      </c>
      <c r="P284" s="83">
        <v>6.97</v>
      </c>
      <c r="Q284" s="83">
        <v>7.05</v>
      </c>
      <c r="R284" s="83">
        <v>7.03</v>
      </c>
      <c r="S284" s="83">
        <v>7.07</v>
      </c>
      <c r="T284" s="83"/>
      <c r="U284" s="83"/>
      <c r="V284" s="5" t="str">
        <f t="shared" si="110"/>
        <v/>
      </c>
      <c r="W284" s="41"/>
      <c r="X284" s="41"/>
      <c r="Y284" s="41"/>
      <c r="Z284" s="41"/>
      <c r="AA284" s="41"/>
      <c r="AB284" s="41"/>
      <c r="AC284" s="41"/>
      <c r="AD284" s="41"/>
      <c r="AE284" s="5" t="str">
        <f t="shared" si="111"/>
        <v/>
      </c>
      <c r="AF284" s="41"/>
      <c r="AG284" s="41"/>
      <c r="AH284" s="41"/>
      <c r="AI284" s="41"/>
      <c r="AJ284" s="41"/>
      <c r="AK284" s="41"/>
      <c r="AL284" s="41"/>
      <c r="AM284" s="41"/>
      <c r="AN284" s="41">
        <v>49</v>
      </c>
      <c r="AO284" s="41">
        <v>810</v>
      </c>
      <c r="AP284" s="110"/>
      <c r="AQ284" s="111"/>
      <c r="AR284" s="126" t="str">
        <f t="shared" si="112"/>
        <v/>
      </c>
      <c r="AS284" s="126" t="str">
        <f t="shared" si="113"/>
        <v/>
      </c>
      <c r="AT284" s="127">
        <v>960</v>
      </c>
      <c r="AU284" s="128"/>
      <c r="AV284" s="129"/>
      <c r="AW284" s="126" t="str">
        <f t="shared" si="114"/>
        <v/>
      </c>
      <c r="AX284" s="126" t="str">
        <f t="shared" si="115"/>
        <v/>
      </c>
      <c r="AY284" s="64" t="str">
        <f t="shared" si="116"/>
        <v/>
      </c>
      <c r="AZ284" s="97">
        <v>75.489999999999995</v>
      </c>
      <c r="BA284" s="68"/>
      <c r="BB284" s="68"/>
      <c r="BC284" s="68"/>
      <c r="BD284" s="68"/>
      <c r="BE284" s="15"/>
      <c r="BF284" s="5">
        <f t="shared" si="117"/>
        <v>6011</v>
      </c>
      <c r="BG284" s="41">
        <v>0</v>
      </c>
      <c r="BH284" s="42"/>
      <c r="BI284" s="42"/>
      <c r="BJ284" s="42">
        <v>6011</v>
      </c>
      <c r="BK284" s="42"/>
      <c r="BL284" s="42"/>
      <c r="BM284" s="15"/>
    </row>
    <row r="285" spans="1:65" outlineLevel="5">
      <c r="A285" s="22">
        <f t="shared" si="103"/>
        <v>8</v>
      </c>
      <c r="B285" s="9">
        <f t="shared" si="102"/>
        <v>45532</v>
      </c>
      <c r="C285" s="51">
        <v>410260</v>
      </c>
      <c r="D285" s="64">
        <f t="shared" si="108"/>
        <v>39</v>
      </c>
      <c r="E285" s="12">
        <v>38</v>
      </c>
      <c r="F285" s="12">
        <v>40</v>
      </c>
      <c r="G285" s="12">
        <v>41</v>
      </c>
      <c r="H285" s="12">
        <v>39</v>
      </c>
      <c r="I285" s="12">
        <v>37</v>
      </c>
      <c r="J285" s="12">
        <v>39</v>
      </c>
      <c r="K285" s="12">
        <v>40</v>
      </c>
      <c r="L285" s="12">
        <v>38</v>
      </c>
      <c r="M285" s="74">
        <f t="shared" si="109"/>
        <v>7.1</v>
      </c>
      <c r="N285" s="83">
        <v>7.11</v>
      </c>
      <c r="O285" s="83">
        <v>7.13</v>
      </c>
      <c r="P285" s="83">
        <v>7.15</v>
      </c>
      <c r="Q285" s="83">
        <v>6.98</v>
      </c>
      <c r="R285" s="83">
        <v>6.97</v>
      </c>
      <c r="S285" s="83">
        <v>7.02</v>
      </c>
      <c r="T285" s="83"/>
      <c r="U285" s="83"/>
      <c r="V285" s="5" t="str">
        <f t="shared" si="110"/>
        <v/>
      </c>
      <c r="W285" s="41"/>
      <c r="X285" s="41"/>
      <c r="Y285" s="41"/>
      <c r="Z285" s="41"/>
      <c r="AA285" s="41"/>
      <c r="AB285" s="41"/>
      <c r="AC285" s="41"/>
      <c r="AD285" s="41"/>
      <c r="AE285" s="5" t="str">
        <f t="shared" si="111"/>
        <v/>
      </c>
      <c r="AF285" s="41"/>
      <c r="AG285" s="41"/>
      <c r="AH285" s="41"/>
      <c r="AI285" s="41"/>
      <c r="AJ285" s="41"/>
      <c r="AK285" s="41"/>
      <c r="AL285" s="41"/>
      <c r="AM285" s="41"/>
      <c r="AN285" s="41">
        <v>36</v>
      </c>
      <c r="AO285" s="41">
        <v>1120</v>
      </c>
      <c r="AP285" s="110">
        <v>3.57</v>
      </c>
      <c r="AQ285" s="111">
        <v>2.46</v>
      </c>
      <c r="AR285" s="126">
        <f t="shared" si="112"/>
        <v>68.907563025210081</v>
      </c>
      <c r="AS285" s="126">
        <f t="shared" si="113"/>
        <v>31.092436974789919</v>
      </c>
      <c r="AT285" s="127">
        <v>1470</v>
      </c>
      <c r="AU285" s="128">
        <v>2.11</v>
      </c>
      <c r="AV285" s="129">
        <v>1.25</v>
      </c>
      <c r="AW285" s="126">
        <f t="shared" si="114"/>
        <v>59.241706161137444</v>
      </c>
      <c r="AX285" s="126">
        <f t="shared" si="115"/>
        <v>40.758293838862556</v>
      </c>
      <c r="AY285" s="64">
        <f t="shared" si="116"/>
        <v>34.415768576290382</v>
      </c>
      <c r="AZ285" s="97">
        <v>78.47</v>
      </c>
      <c r="BA285" s="68"/>
      <c r="BB285" s="68"/>
      <c r="BC285" s="68"/>
      <c r="BD285" s="68"/>
      <c r="BE285" s="15"/>
      <c r="BF285" s="5">
        <f t="shared" si="117"/>
        <v>7453</v>
      </c>
      <c r="BG285" s="41">
        <v>1450</v>
      </c>
      <c r="BH285" s="42"/>
      <c r="BI285" s="42"/>
      <c r="BJ285" s="42">
        <v>6003</v>
      </c>
      <c r="BK285" s="42"/>
      <c r="BL285" s="42"/>
      <c r="BM285" s="15"/>
    </row>
    <row r="286" spans="1:65" outlineLevel="5">
      <c r="A286" s="22">
        <f t="shared" si="103"/>
        <v>8</v>
      </c>
      <c r="B286" s="9">
        <f t="shared" si="102"/>
        <v>45533</v>
      </c>
      <c r="C286" s="51">
        <v>497020</v>
      </c>
      <c r="D286" s="64">
        <f t="shared" si="108"/>
        <v>39</v>
      </c>
      <c r="E286" s="12">
        <v>38</v>
      </c>
      <c r="F286" s="12">
        <v>40</v>
      </c>
      <c r="G286" s="12">
        <v>41</v>
      </c>
      <c r="H286" s="12">
        <v>39</v>
      </c>
      <c r="I286" s="12">
        <v>37</v>
      </c>
      <c r="J286" s="12">
        <v>39</v>
      </c>
      <c r="K286" s="12">
        <v>40</v>
      </c>
      <c r="L286" s="12">
        <v>38</v>
      </c>
      <c r="M286" s="74">
        <f t="shared" si="109"/>
        <v>7</v>
      </c>
      <c r="N286" s="83">
        <v>6.97</v>
      </c>
      <c r="O286" s="83">
        <v>6.94</v>
      </c>
      <c r="P286" s="83">
        <v>6.88</v>
      </c>
      <c r="Q286" s="83">
        <v>7.01</v>
      </c>
      <c r="R286" s="83">
        <v>7.05</v>
      </c>
      <c r="S286" s="83">
        <v>6.98</v>
      </c>
      <c r="T286" s="83"/>
      <c r="U286" s="83"/>
      <c r="V286" s="5">
        <f t="shared" si="110"/>
        <v>264.3</v>
      </c>
      <c r="W286" s="41">
        <v>288.60000000000002</v>
      </c>
      <c r="X286" s="41">
        <v>287.10000000000002</v>
      </c>
      <c r="Y286" s="41">
        <v>297.3</v>
      </c>
      <c r="Z286" s="41">
        <v>363</v>
      </c>
      <c r="AA286" s="41">
        <v>161.9</v>
      </c>
      <c r="AB286" s="41">
        <v>188.1</v>
      </c>
      <c r="AC286" s="41"/>
      <c r="AD286" s="41"/>
      <c r="AE286" s="5">
        <f t="shared" si="111"/>
        <v>3350</v>
      </c>
      <c r="AF286" s="41">
        <v>3500</v>
      </c>
      <c r="AG286" s="41">
        <v>3500</v>
      </c>
      <c r="AH286" s="41">
        <v>3400</v>
      </c>
      <c r="AI286" s="41">
        <v>3300</v>
      </c>
      <c r="AJ286" s="41">
        <v>3600</v>
      </c>
      <c r="AK286" s="41">
        <v>2800</v>
      </c>
      <c r="AL286" s="41"/>
      <c r="AM286" s="41"/>
      <c r="AN286" s="41">
        <v>36</v>
      </c>
      <c r="AO286" s="41">
        <v>1100</v>
      </c>
      <c r="AP286" s="110"/>
      <c r="AQ286" s="111"/>
      <c r="AR286" s="126" t="str">
        <f t="shared" si="112"/>
        <v/>
      </c>
      <c r="AS286" s="126" t="str">
        <f t="shared" si="113"/>
        <v/>
      </c>
      <c r="AT286" s="127">
        <v>1390</v>
      </c>
      <c r="AU286" s="128"/>
      <c r="AV286" s="129"/>
      <c r="AW286" s="126" t="str">
        <f t="shared" si="114"/>
        <v/>
      </c>
      <c r="AX286" s="126" t="str">
        <f t="shared" si="115"/>
        <v/>
      </c>
      <c r="AY286" s="64" t="str">
        <f t="shared" si="116"/>
        <v/>
      </c>
      <c r="AZ286" s="97">
        <v>76.7</v>
      </c>
      <c r="BA286" s="68"/>
      <c r="BB286" s="68"/>
      <c r="BC286" s="68"/>
      <c r="BD286" s="68"/>
      <c r="BE286" s="15"/>
      <c r="BF286" s="5">
        <f t="shared" si="117"/>
        <v>7968</v>
      </c>
      <c r="BG286" s="41">
        <v>2540</v>
      </c>
      <c r="BH286" s="42"/>
      <c r="BI286" s="42"/>
      <c r="BJ286" s="42">
        <v>5428</v>
      </c>
      <c r="BK286" s="42"/>
      <c r="BL286" s="42"/>
      <c r="BM286" s="15"/>
    </row>
    <row r="287" spans="1:65" outlineLevel="5">
      <c r="A287" s="22">
        <f t="shared" si="103"/>
        <v>8</v>
      </c>
      <c r="B287" s="9">
        <f t="shared" si="102"/>
        <v>45534</v>
      </c>
      <c r="C287" s="51">
        <v>491380</v>
      </c>
      <c r="D287" s="64">
        <f t="shared" si="108"/>
        <v>39</v>
      </c>
      <c r="E287" s="12">
        <v>38</v>
      </c>
      <c r="F287" s="12">
        <v>40</v>
      </c>
      <c r="G287" s="12">
        <v>41</v>
      </c>
      <c r="H287" s="12">
        <v>39</v>
      </c>
      <c r="I287" s="12">
        <v>37</v>
      </c>
      <c r="J287" s="12">
        <v>39</v>
      </c>
      <c r="K287" s="12">
        <v>40</v>
      </c>
      <c r="L287" s="12">
        <v>38</v>
      </c>
      <c r="M287" s="74">
        <f t="shared" si="109"/>
        <v>7.1</v>
      </c>
      <c r="N287" s="83">
        <v>7.13</v>
      </c>
      <c r="O287" s="83">
        <v>7.11</v>
      </c>
      <c r="P287" s="83">
        <v>7.1</v>
      </c>
      <c r="Q287" s="83">
        <v>7.08</v>
      </c>
      <c r="R287" s="83">
        <v>7.12</v>
      </c>
      <c r="S287" s="83">
        <v>7.14</v>
      </c>
      <c r="T287" s="83"/>
      <c r="U287" s="83"/>
      <c r="V287" s="5" t="str">
        <f t="shared" si="110"/>
        <v/>
      </c>
      <c r="W287" s="41"/>
      <c r="X287" s="41"/>
      <c r="Y287" s="41"/>
      <c r="Z287" s="41"/>
      <c r="AA287" s="41"/>
      <c r="AB287" s="41"/>
      <c r="AC287" s="41"/>
      <c r="AD287" s="41"/>
      <c r="AE287" s="5" t="str">
        <f t="shared" si="111"/>
        <v/>
      </c>
      <c r="AF287" s="41"/>
      <c r="AG287" s="41"/>
      <c r="AH287" s="41"/>
      <c r="AI287" s="41"/>
      <c r="AJ287" s="41"/>
      <c r="AK287" s="41"/>
      <c r="AL287" s="41"/>
      <c r="AM287" s="41"/>
      <c r="AN287" s="41">
        <v>26</v>
      </c>
      <c r="AO287" s="41">
        <v>1540</v>
      </c>
      <c r="AP287" s="110"/>
      <c r="AQ287" s="111"/>
      <c r="AR287" s="126" t="str">
        <f t="shared" si="112"/>
        <v/>
      </c>
      <c r="AS287" s="126" t="str">
        <f t="shared" si="113"/>
        <v/>
      </c>
      <c r="AT287" s="127">
        <v>1740</v>
      </c>
      <c r="AU287" s="128"/>
      <c r="AV287" s="129"/>
      <c r="AW287" s="126" t="str">
        <f t="shared" si="114"/>
        <v/>
      </c>
      <c r="AX287" s="126" t="str">
        <f t="shared" si="115"/>
        <v/>
      </c>
      <c r="AY287" s="64" t="str">
        <f t="shared" si="116"/>
        <v/>
      </c>
      <c r="AZ287" s="97">
        <v>77.28</v>
      </c>
      <c r="BA287" s="68"/>
      <c r="BB287" s="68"/>
      <c r="BC287" s="68"/>
      <c r="BD287" s="68"/>
      <c r="BE287" s="15"/>
      <c r="BF287" s="5">
        <f t="shared" si="117"/>
        <v>7718</v>
      </c>
      <c r="BG287" s="41">
        <v>580</v>
      </c>
      <c r="BH287" s="42"/>
      <c r="BI287" s="42"/>
      <c r="BJ287" s="42">
        <v>7138</v>
      </c>
      <c r="BK287" s="42"/>
      <c r="BL287" s="42"/>
      <c r="BM287" s="15"/>
    </row>
    <row r="288" spans="1:65" ht="17.25" outlineLevel="5" thickBot="1">
      <c r="A288" s="31">
        <f t="shared" si="103"/>
        <v>8</v>
      </c>
      <c r="B288" s="32">
        <f t="shared" ref="B288:B351" si="118">B287+1</f>
        <v>45535</v>
      </c>
      <c r="C288" s="51">
        <v>472976</v>
      </c>
      <c r="D288" s="64">
        <f t="shared" si="108"/>
        <v>39</v>
      </c>
      <c r="E288" s="12">
        <v>38</v>
      </c>
      <c r="F288" s="12">
        <v>40</v>
      </c>
      <c r="G288" s="12">
        <v>41</v>
      </c>
      <c r="H288" s="12">
        <v>39</v>
      </c>
      <c r="I288" s="12">
        <v>37</v>
      </c>
      <c r="J288" s="12">
        <v>39</v>
      </c>
      <c r="K288" s="12">
        <v>40</v>
      </c>
      <c r="L288" s="12">
        <v>38</v>
      </c>
      <c r="M288" s="74">
        <f t="shared" si="109"/>
        <v>7.1</v>
      </c>
      <c r="N288" s="83">
        <v>7.11</v>
      </c>
      <c r="O288" s="83">
        <v>7.13</v>
      </c>
      <c r="P288" s="83">
        <v>7.15</v>
      </c>
      <c r="Q288" s="83">
        <v>7.08</v>
      </c>
      <c r="R288" s="83">
        <v>7.15</v>
      </c>
      <c r="S288" s="83">
        <v>7.05</v>
      </c>
      <c r="T288" s="83"/>
      <c r="U288" s="83"/>
      <c r="V288" s="5" t="str">
        <f t="shared" si="110"/>
        <v/>
      </c>
      <c r="W288" s="41"/>
      <c r="X288" s="41"/>
      <c r="Y288" s="41"/>
      <c r="Z288" s="41"/>
      <c r="AA288" s="41"/>
      <c r="AB288" s="41"/>
      <c r="AC288" s="41"/>
      <c r="AD288" s="41"/>
      <c r="AE288" s="5" t="str">
        <f t="shared" si="111"/>
        <v/>
      </c>
      <c r="AF288" s="41"/>
      <c r="AG288" s="41"/>
      <c r="AH288" s="41"/>
      <c r="AI288" s="41"/>
      <c r="AJ288" s="41"/>
      <c r="AK288" s="41"/>
      <c r="AL288" s="41"/>
      <c r="AM288" s="41"/>
      <c r="AN288" s="41">
        <v>28</v>
      </c>
      <c r="AO288" s="41">
        <v>1440</v>
      </c>
      <c r="AP288" s="110"/>
      <c r="AQ288" s="111"/>
      <c r="AR288" s="126" t="str">
        <f t="shared" si="112"/>
        <v/>
      </c>
      <c r="AS288" s="126" t="str">
        <f t="shared" si="113"/>
        <v/>
      </c>
      <c r="AT288" s="127">
        <v>1690</v>
      </c>
      <c r="AU288" s="128"/>
      <c r="AV288" s="129"/>
      <c r="AW288" s="126" t="str">
        <f t="shared" si="114"/>
        <v/>
      </c>
      <c r="AX288" s="126" t="str">
        <f t="shared" si="115"/>
        <v/>
      </c>
      <c r="AY288" s="64" t="str">
        <f t="shared" si="116"/>
        <v/>
      </c>
      <c r="AZ288" s="97">
        <v>78.900000000000006</v>
      </c>
      <c r="BA288" s="68"/>
      <c r="BB288" s="68"/>
      <c r="BC288" s="68"/>
      <c r="BD288" s="68"/>
      <c r="BE288" s="15"/>
      <c r="BF288" s="5">
        <f t="shared" si="117"/>
        <v>7721</v>
      </c>
      <c r="BG288" s="41">
        <v>0</v>
      </c>
      <c r="BH288" s="42"/>
      <c r="BI288" s="42"/>
      <c r="BJ288" s="42">
        <v>7721</v>
      </c>
      <c r="BK288" s="42"/>
      <c r="BL288" s="42"/>
      <c r="BM288" s="15"/>
    </row>
    <row r="289" spans="1:65" outlineLevel="4">
      <c r="A289" s="157" t="s">
        <v>42</v>
      </c>
      <c r="B289" s="158"/>
      <c r="C289" s="50">
        <f t="shared" ref="C289:BM289" si="119">SUBTOTAL(4,C258:C288)</f>
        <v>545194</v>
      </c>
      <c r="D289" s="60">
        <f t="shared" si="119"/>
        <v>39</v>
      </c>
      <c r="E289" s="28">
        <f t="shared" si="119"/>
        <v>38</v>
      </c>
      <c r="F289" s="28">
        <f t="shared" si="119"/>
        <v>40</v>
      </c>
      <c r="G289" s="28">
        <f t="shared" si="119"/>
        <v>41</v>
      </c>
      <c r="H289" s="28">
        <f t="shared" si="119"/>
        <v>39</v>
      </c>
      <c r="I289" s="28">
        <f t="shared" si="119"/>
        <v>37</v>
      </c>
      <c r="J289" s="28">
        <f t="shared" si="119"/>
        <v>39</v>
      </c>
      <c r="K289" s="28">
        <f t="shared" si="119"/>
        <v>40</v>
      </c>
      <c r="L289" s="28">
        <f t="shared" si="119"/>
        <v>38</v>
      </c>
      <c r="M289" s="71">
        <f t="shared" si="119"/>
        <v>7.1</v>
      </c>
      <c r="N289" s="82">
        <f t="shared" si="119"/>
        <v>7.13</v>
      </c>
      <c r="O289" s="82">
        <f t="shared" si="119"/>
        <v>7.15</v>
      </c>
      <c r="P289" s="82">
        <f t="shared" si="119"/>
        <v>7.21</v>
      </c>
      <c r="Q289" s="82">
        <f t="shared" si="119"/>
        <v>7.15</v>
      </c>
      <c r="R289" s="82">
        <f t="shared" si="119"/>
        <v>7.15</v>
      </c>
      <c r="S289" s="82">
        <f t="shared" si="119"/>
        <v>7.15</v>
      </c>
      <c r="T289" s="82">
        <f t="shared" si="119"/>
        <v>0</v>
      </c>
      <c r="U289" s="82">
        <f t="shared" si="119"/>
        <v>0</v>
      </c>
      <c r="V289" s="29">
        <f t="shared" si="119"/>
        <v>305.2</v>
      </c>
      <c r="W289" s="39">
        <f t="shared" si="119"/>
        <v>303.8</v>
      </c>
      <c r="X289" s="39">
        <f t="shared" si="119"/>
        <v>296.5</v>
      </c>
      <c r="Y289" s="39">
        <f t="shared" si="119"/>
        <v>366.3</v>
      </c>
      <c r="Z289" s="39">
        <f t="shared" si="119"/>
        <v>363</v>
      </c>
      <c r="AA289" s="39">
        <f t="shared" si="119"/>
        <v>345.8</v>
      </c>
      <c r="AB289" s="39">
        <f t="shared" si="119"/>
        <v>326.10000000000002</v>
      </c>
      <c r="AC289" s="39">
        <f t="shared" si="119"/>
        <v>0</v>
      </c>
      <c r="AD289" s="39">
        <f t="shared" si="119"/>
        <v>0</v>
      </c>
      <c r="AE289" s="29">
        <f t="shared" si="119"/>
        <v>3628.3</v>
      </c>
      <c r="AF289" s="39">
        <f t="shared" si="119"/>
        <v>4600</v>
      </c>
      <c r="AG289" s="39">
        <f t="shared" si="119"/>
        <v>3680</v>
      </c>
      <c r="AH289" s="39">
        <f t="shared" si="119"/>
        <v>3490</v>
      </c>
      <c r="AI289" s="39">
        <f t="shared" si="119"/>
        <v>3700</v>
      </c>
      <c r="AJ289" s="39">
        <f t="shared" si="119"/>
        <v>3720</v>
      </c>
      <c r="AK289" s="39">
        <f t="shared" si="119"/>
        <v>3700</v>
      </c>
      <c r="AL289" s="39">
        <f t="shared" si="119"/>
        <v>0</v>
      </c>
      <c r="AM289" s="39">
        <f t="shared" si="119"/>
        <v>0</v>
      </c>
      <c r="AN289" s="39">
        <f t="shared" si="119"/>
        <v>49</v>
      </c>
      <c r="AO289" s="39">
        <f t="shared" si="119"/>
        <v>1540</v>
      </c>
      <c r="AP289" s="104">
        <f t="shared" si="119"/>
        <v>4.83</v>
      </c>
      <c r="AQ289" s="105">
        <f t="shared" si="119"/>
        <v>3.35</v>
      </c>
      <c r="AR289" s="106">
        <f t="shared" si="119"/>
        <v>69.35817805383023</v>
      </c>
      <c r="AS289" s="106">
        <f t="shared" si="119"/>
        <v>32.887700534759361</v>
      </c>
      <c r="AT289" s="107">
        <f t="shared" si="119"/>
        <v>2120</v>
      </c>
      <c r="AU289" s="108">
        <f t="shared" si="119"/>
        <v>2.69</v>
      </c>
      <c r="AV289" s="109">
        <f t="shared" si="119"/>
        <v>1.31</v>
      </c>
      <c r="AW289" s="106">
        <f t="shared" si="119"/>
        <v>59.241706161137444</v>
      </c>
      <c r="AX289" s="106">
        <f t="shared" si="119"/>
        <v>51.764705882352942</v>
      </c>
      <c r="AY289" s="60">
        <f t="shared" si="119"/>
        <v>58.061864590093016</v>
      </c>
      <c r="AZ289" s="96">
        <f t="shared" si="119"/>
        <v>78.900000000000006</v>
      </c>
      <c r="BA289" s="67">
        <f t="shared" si="119"/>
        <v>66.94</v>
      </c>
      <c r="BB289" s="67">
        <f t="shared" si="119"/>
        <v>30.93</v>
      </c>
      <c r="BC289" s="67">
        <f t="shared" si="119"/>
        <v>0</v>
      </c>
      <c r="BD289" s="67">
        <f t="shared" si="119"/>
        <v>0</v>
      </c>
      <c r="BE289" s="27">
        <f t="shared" si="119"/>
        <v>0</v>
      </c>
      <c r="BF289" s="29">
        <f t="shared" si="119"/>
        <v>15758</v>
      </c>
      <c r="BG289" s="39">
        <f t="shared" si="119"/>
        <v>12100</v>
      </c>
      <c r="BH289" s="40">
        <f t="shared" si="119"/>
        <v>0</v>
      </c>
      <c r="BI289" s="40">
        <f t="shared" si="119"/>
        <v>0</v>
      </c>
      <c r="BJ289" s="40">
        <f t="shared" si="119"/>
        <v>9476</v>
      </c>
      <c r="BK289" s="40">
        <f t="shared" si="119"/>
        <v>0</v>
      </c>
      <c r="BL289" s="40">
        <f t="shared" si="119"/>
        <v>0</v>
      </c>
      <c r="BM289" s="27">
        <f t="shared" si="119"/>
        <v>0</v>
      </c>
    </row>
    <row r="290" spans="1:65" outlineLevel="3">
      <c r="A290" s="187" t="s">
        <v>31</v>
      </c>
      <c r="B290" s="188"/>
      <c r="C290" s="51">
        <f t="shared" ref="C290:BM290" si="120">SUBTOTAL(5,C258:C288)</f>
        <v>329428</v>
      </c>
      <c r="D290" s="61">
        <f t="shared" si="120"/>
        <v>37.299999999999997</v>
      </c>
      <c r="E290" s="12">
        <f t="shared" si="120"/>
        <v>37</v>
      </c>
      <c r="F290" s="12">
        <f t="shared" si="120"/>
        <v>38</v>
      </c>
      <c r="G290" s="12">
        <f t="shared" si="120"/>
        <v>38</v>
      </c>
      <c r="H290" s="12">
        <f t="shared" si="120"/>
        <v>37</v>
      </c>
      <c r="I290" s="12">
        <f t="shared" si="120"/>
        <v>36</v>
      </c>
      <c r="J290" s="12">
        <f t="shared" si="120"/>
        <v>37</v>
      </c>
      <c r="K290" s="12">
        <f t="shared" si="120"/>
        <v>37</v>
      </c>
      <c r="L290" s="12">
        <f t="shared" si="120"/>
        <v>36</v>
      </c>
      <c r="M290" s="72">
        <f t="shared" si="120"/>
        <v>7</v>
      </c>
      <c r="N290" s="83">
        <f t="shared" si="120"/>
        <v>6.91</v>
      </c>
      <c r="O290" s="83">
        <f t="shared" si="120"/>
        <v>6.91</v>
      </c>
      <c r="P290" s="83">
        <f t="shared" si="120"/>
        <v>6.8</v>
      </c>
      <c r="Q290" s="83">
        <f t="shared" si="120"/>
        <v>6.89</v>
      </c>
      <c r="R290" s="83">
        <f t="shared" si="120"/>
        <v>6.87</v>
      </c>
      <c r="S290" s="83">
        <f t="shared" si="120"/>
        <v>6.94</v>
      </c>
      <c r="T290" s="83">
        <f t="shared" si="120"/>
        <v>0</v>
      </c>
      <c r="U290" s="83">
        <f t="shared" si="120"/>
        <v>0</v>
      </c>
      <c r="V290" s="6">
        <f t="shared" si="120"/>
        <v>148.9</v>
      </c>
      <c r="W290" s="41">
        <f t="shared" si="120"/>
        <v>128.4</v>
      </c>
      <c r="X290" s="41">
        <f t="shared" si="120"/>
        <v>129.4</v>
      </c>
      <c r="Y290" s="41">
        <f t="shared" si="120"/>
        <v>182.2</v>
      </c>
      <c r="Z290" s="41">
        <f t="shared" si="120"/>
        <v>136.4</v>
      </c>
      <c r="AA290" s="41">
        <f t="shared" si="120"/>
        <v>161.9</v>
      </c>
      <c r="AB290" s="41">
        <f t="shared" si="120"/>
        <v>100.5</v>
      </c>
      <c r="AC290" s="41">
        <f t="shared" si="120"/>
        <v>0</v>
      </c>
      <c r="AD290" s="41">
        <f t="shared" si="120"/>
        <v>0</v>
      </c>
      <c r="AE290" s="6">
        <f t="shared" si="120"/>
        <v>3350</v>
      </c>
      <c r="AF290" s="41">
        <f t="shared" si="120"/>
        <v>3480</v>
      </c>
      <c r="AG290" s="41">
        <f t="shared" si="120"/>
        <v>3230</v>
      </c>
      <c r="AH290" s="41">
        <f t="shared" si="120"/>
        <v>2810</v>
      </c>
      <c r="AI290" s="41">
        <f t="shared" si="120"/>
        <v>3280</v>
      </c>
      <c r="AJ290" s="41">
        <f t="shared" si="120"/>
        <v>3300</v>
      </c>
      <c r="AK290" s="41">
        <f t="shared" si="120"/>
        <v>2800</v>
      </c>
      <c r="AL290" s="41">
        <f t="shared" si="120"/>
        <v>0</v>
      </c>
      <c r="AM290" s="41">
        <f t="shared" si="120"/>
        <v>0</v>
      </c>
      <c r="AN290" s="41">
        <f t="shared" si="120"/>
        <v>26</v>
      </c>
      <c r="AO290" s="41">
        <f t="shared" si="120"/>
        <v>810</v>
      </c>
      <c r="AP290" s="110">
        <f t="shared" si="120"/>
        <v>2.44</v>
      </c>
      <c r="AQ290" s="111">
        <f t="shared" si="120"/>
        <v>1.64</v>
      </c>
      <c r="AR290" s="112">
        <f t="shared" si="120"/>
        <v>67.112299465240639</v>
      </c>
      <c r="AS290" s="112">
        <f t="shared" si="120"/>
        <v>30.64182194616977</v>
      </c>
      <c r="AT290" s="113">
        <f t="shared" si="120"/>
        <v>960</v>
      </c>
      <c r="AU290" s="114">
        <f t="shared" si="120"/>
        <v>2.11</v>
      </c>
      <c r="AV290" s="115">
        <f t="shared" si="120"/>
        <v>1.2</v>
      </c>
      <c r="AW290" s="112">
        <f t="shared" si="120"/>
        <v>48.235294117647058</v>
      </c>
      <c r="AX290" s="112">
        <f t="shared" si="120"/>
        <v>40.758293838862556</v>
      </c>
      <c r="AY290" s="61">
        <f t="shared" si="120"/>
        <v>34.415768576290382</v>
      </c>
      <c r="AZ290" s="97">
        <f t="shared" si="120"/>
        <v>74.739999999999995</v>
      </c>
      <c r="BA290" s="68">
        <f t="shared" si="120"/>
        <v>66.94</v>
      </c>
      <c r="BB290" s="68">
        <f t="shared" si="120"/>
        <v>30.93</v>
      </c>
      <c r="BC290" s="68">
        <f t="shared" si="120"/>
        <v>0</v>
      </c>
      <c r="BD290" s="68">
        <f t="shared" si="120"/>
        <v>0</v>
      </c>
      <c r="BE290" s="15">
        <f t="shared" si="120"/>
        <v>0</v>
      </c>
      <c r="BF290" s="6">
        <f t="shared" si="120"/>
        <v>6011</v>
      </c>
      <c r="BG290" s="41">
        <f t="shared" si="120"/>
        <v>0</v>
      </c>
      <c r="BH290" s="42">
        <f t="shared" si="120"/>
        <v>0</v>
      </c>
      <c r="BI290" s="42">
        <f t="shared" si="120"/>
        <v>0</v>
      </c>
      <c r="BJ290" s="42">
        <f t="shared" si="120"/>
        <v>3658</v>
      </c>
      <c r="BK290" s="42">
        <f t="shared" si="120"/>
        <v>0</v>
      </c>
      <c r="BL290" s="42">
        <f t="shared" si="120"/>
        <v>0</v>
      </c>
      <c r="BM290" s="15">
        <f t="shared" si="120"/>
        <v>0</v>
      </c>
    </row>
    <row r="291" spans="1:65" outlineLevel="2">
      <c r="A291" s="187" t="s">
        <v>20</v>
      </c>
      <c r="B291" s="188"/>
      <c r="C291" s="51">
        <f>IFERROR(SUBTOTAL(1,C258:C288),"")</f>
        <v>402750.74193548388</v>
      </c>
      <c r="D291" s="61">
        <f t="shared" ref="D291:BM291" si="121">IFERROR(SUBTOTAL(1,D258:D288),"")</f>
        <v>38.261290322580642</v>
      </c>
      <c r="E291" s="12">
        <f t="shared" si="121"/>
        <v>37.516129032258064</v>
      </c>
      <c r="F291" s="12">
        <f t="shared" si="121"/>
        <v>39.12903225806452</v>
      </c>
      <c r="G291" s="12">
        <f t="shared" si="121"/>
        <v>39.903225806451616</v>
      </c>
      <c r="H291" s="12">
        <f t="shared" si="121"/>
        <v>38.451612903225808</v>
      </c>
      <c r="I291" s="12">
        <f t="shared" si="121"/>
        <v>36.516129032258064</v>
      </c>
      <c r="J291" s="12">
        <f t="shared" si="121"/>
        <v>38.12903225806452</v>
      </c>
      <c r="K291" s="12">
        <f t="shared" si="121"/>
        <v>38.903225806451616</v>
      </c>
      <c r="L291" s="12">
        <f t="shared" si="121"/>
        <v>37.451612903225808</v>
      </c>
      <c r="M291" s="72">
        <f t="shared" si="121"/>
        <v>7.0548387096774174</v>
      </c>
      <c r="N291" s="83">
        <f t="shared" si="121"/>
        <v>7.0619354838709674</v>
      </c>
      <c r="O291" s="83">
        <f t="shared" si="121"/>
        <v>7.0661290322580648</v>
      </c>
      <c r="P291" s="83">
        <f t="shared" si="121"/>
        <v>7.063870967741936</v>
      </c>
      <c r="Q291" s="83">
        <f t="shared" si="121"/>
        <v>7.0458064516129051</v>
      </c>
      <c r="R291" s="83">
        <f t="shared" si="121"/>
        <v>7.0351612903225806</v>
      </c>
      <c r="S291" s="83">
        <f t="shared" si="121"/>
        <v>7.0412903225806458</v>
      </c>
      <c r="T291" s="83" t="str">
        <f t="shared" si="121"/>
        <v/>
      </c>
      <c r="U291" s="83" t="str">
        <f t="shared" si="121"/>
        <v/>
      </c>
      <c r="V291" s="6">
        <f t="shared" si="121"/>
        <v>242.76</v>
      </c>
      <c r="W291" s="41">
        <f t="shared" si="121"/>
        <v>228</v>
      </c>
      <c r="X291" s="41">
        <f t="shared" si="121"/>
        <v>241.28000000000003</v>
      </c>
      <c r="Y291" s="41">
        <f t="shared" si="121"/>
        <v>279.7</v>
      </c>
      <c r="Z291" s="41">
        <f t="shared" si="121"/>
        <v>276.23999999999995</v>
      </c>
      <c r="AA291" s="41">
        <f t="shared" si="121"/>
        <v>221.24</v>
      </c>
      <c r="AB291" s="41">
        <f t="shared" si="121"/>
        <v>210.08</v>
      </c>
      <c r="AC291" s="41" t="str">
        <f t="shared" si="121"/>
        <v/>
      </c>
      <c r="AD291" s="41" t="str">
        <f t="shared" si="121"/>
        <v/>
      </c>
      <c r="AE291" s="6">
        <f t="shared" si="121"/>
        <v>3486.66</v>
      </c>
      <c r="AF291" s="41">
        <f t="shared" si="121"/>
        <v>3808</v>
      </c>
      <c r="AG291" s="41">
        <f t="shared" si="121"/>
        <v>3514</v>
      </c>
      <c r="AH291" s="41">
        <f t="shared" si="121"/>
        <v>3248</v>
      </c>
      <c r="AI291" s="41">
        <f t="shared" si="121"/>
        <v>3432</v>
      </c>
      <c r="AJ291" s="41">
        <f t="shared" si="121"/>
        <v>3530</v>
      </c>
      <c r="AK291" s="41">
        <f t="shared" si="121"/>
        <v>3388</v>
      </c>
      <c r="AL291" s="41" t="str">
        <f t="shared" si="121"/>
        <v/>
      </c>
      <c r="AM291" s="41" t="str">
        <f t="shared" si="121"/>
        <v/>
      </c>
      <c r="AN291" s="41">
        <f t="shared" si="121"/>
        <v>31.193548387096776</v>
      </c>
      <c r="AO291" s="41">
        <f t="shared" si="121"/>
        <v>1293.2258064516129</v>
      </c>
      <c r="AP291" s="110">
        <f t="shared" si="121"/>
        <v>3.645</v>
      </c>
      <c r="AQ291" s="111">
        <f t="shared" si="121"/>
        <v>2.4900000000000002</v>
      </c>
      <c r="AR291" s="112">
        <f t="shared" si="121"/>
        <v>68.147788824594826</v>
      </c>
      <c r="AS291" s="112">
        <f t="shared" si="121"/>
        <v>31.852211175405174</v>
      </c>
      <c r="AT291" s="113">
        <f t="shared" si="121"/>
        <v>1648.0645161290322</v>
      </c>
      <c r="AU291" s="114">
        <f t="shared" si="121"/>
        <v>2.4049999999999998</v>
      </c>
      <c r="AV291" s="115">
        <f t="shared" si="121"/>
        <v>1.2475000000000001</v>
      </c>
      <c r="AW291" s="112">
        <f t="shared" si="121"/>
        <v>52.259830290124206</v>
      </c>
      <c r="AX291" s="112">
        <f t="shared" si="121"/>
        <v>47.740169709875794</v>
      </c>
      <c r="AY291" s="61">
        <f t="shared" si="121"/>
        <v>48.026935176822832</v>
      </c>
      <c r="AZ291" s="97">
        <f t="shared" si="121"/>
        <v>77.428387096774188</v>
      </c>
      <c r="BA291" s="68">
        <f t="shared" si="121"/>
        <v>66.94</v>
      </c>
      <c r="BB291" s="68">
        <f t="shared" si="121"/>
        <v>30.93</v>
      </c>
      <c r="BC291" s="68">
        <f t="shared" si="121"/>
        <v>0</v>
      </c>
      <c r="BD291" s="68" t="str">
        <f t="shared" si="121"/>
        <v/>
      </c>
      <c r="BE291" s="15" t="str">
        <f>IFERROR(SUBTOTAL(1,BE258:BE288),"")</f>
        <v/>
      </c>
      <c r="BF291" s="6">
        <f t="shared" si="121"/>
        <v>8471.354838709678</v>
      </c>
      <c r="BG291" s="41">
        <f t="shared" si="121"/>
        <v>1256.7741935483871</v>
      </c>
      <c r="BH291" s="42" t="str">
        <f t="shared" si="121"/>
        <v/>
      </c>
      <c r="BI291" s="42" t="str">
        <f t="shared" si="121"/>
        <v/>
      </c>
      <c r="BJ291" s="42">
        <f t="shared" si="121"/>
        <v>7214.5806451612907</v>
      </c>
      <c r="BK291" s="42" t="str">
        <f t="shared" si="121"/>
        <v/>
      </c>
      <c r="BL291" s="42" t="str">
        <f t="shared" si="121"/>
        <v/>
      </c>
      <c r="BM291" s="15" t="str">
        <f t="shared" si="121"/>
        <v/>
      </c>
    </row>
    <row r="292" spans="1:65" ht="17.25" outlineLevel="1" thickBot="1">
      <c r="A292" s="189" t="s">
        <v>53</v>
      </c>
      <c r="B292" s="190"/>
      <c r="C292" s="52">
        <f>SUBTOTAL(9,C258:C288)</f>
        <v>12485273</v>
      </c>
      <c r="D292" s="62"/>
      <c r="E292" s="30"/>
      <c r="F292" s="30"/>
      <c r="G292" s="30"/>
      <c r="H292" s="30"/>
      <c r="I292" s="30"/>
      <c r="J292" s="30"/>
      <c r="K292" s="30"/>
      <c r="L292" s="30"/>
      <c r="M292" s="73"/>
      <c r="N292" s="84"/>
      <c r="O292" s="84"/>
      <c r="P292" s="84"/>
      <c r="Q292" s="84"/>
      <c r="R292" s="84"/>
      <c r="S292" s="84"/>
      <c r="T292" s="84"/>
      <c r="U292" s="84"/>
      <c r="V292" s="93"/>
      <c r="W292" s="94"/>
      <c r="X292" s="94"/>
      <c r="Y292" s="94"/>
      <c r="Z292" s="94"/>
      <c r="AA292" s="94"/>
      <c r="AB292" s="94"/>
      <c r="AC292" s="94"/>
      <c r="AD292" s="94"/>
      <c r="AE292" s="93"/>
      <c r="AF292" s="94"/>
      <c r="AG292" s="94"/>
      <c r="AH292" s="94"/>
      <c r="AI292" s="94"/>
      <c r="AJ292" s="94"/>
      <c r="AK292" s="94"/>
      <c r="AL292" s="94"/>
      <c r="AM292" s="94"/>
      <c r="AN292" s="94"/>
      <c r="AO292" s="43">
        <f>SUBTOTAL(9,AO258:AO288)</f>
        <v>40090</v>
      </c>
      <c r="AP292" s="116"/>
      <c r="AQ292" s="117"/>
      <c r="AR292" s="118"/>
      <c r="AS292" s="118"/>
      <c r="AT292" s="119">
        <f>SUBTOTAL(9,AT258:AT288)</f>
        <v>51090</v>
      </c>
      <c r="AU292" s="120"/>
      <c r="AV292" s="121"/>
      <c r="AW292" s="118"/>
      <c r="AX292" s="118"/>
      <c r="AY292" s="62"/>
      <c r="AZ292" s="98"/>
      <c r="BA292" s="69"/>
      <c r="BB292" s="69"/>
      <c r="BC292" s="69"/>
      <c r="BD292" s="69"/>
      <c r="BE292" s="16">
        <f>SUBTOTAL(9,BE258:BE288)</f>
        <v>0</v>
      </c>
      <c r="BF292" s="7">
        <f t="shared" ref="BF292:BM292" si="122">SUBTOTAL(9,BF258:BF288)</f>
        <v>262612</v>
      </c>
      <c r="BG292" s="43">
        <f t="shared" si="122"/>
        <v>38960</v>
      </c>
      <c r="BH292" s="44">
        <f t="shared" si="122"/>
        <v>0</v>
      </c>
      <c r="BI292" s="44">
        <f t="shared" si="122"/>
        <v>0</v>
      </c>
      <c r="BJ292" s="44">
        <f t="shared" si="122"/>
        <v>223652</v>
      </c>
      <c r="BK292" s="44">
        <f t="shared" si="122"/>
        <v>0</v>
      </c>
      <c r="BL292" s="44">
        <f t="shared" si="122"/>
        <v>0</v>
      </c>
      <c r="BM292" s="16">
        <f t="shared" si="122"/>
        <v>0</v>
      </c>
    </row>
    <row r="293" spans="1:65" outlineLevel="5">
      <c r="A293" s="21">
        <f t="shared" si="103"/>
        <v>9</v>
      </c>
      <c r="B293" s="33">
        <f>B288+1</f>
        <v>45536</v>
      </c>
      <c r="C293" s="51">
        <v>453961</v>
      </c>
      <c r="D293" s="64">
        <f t="shared" ref="D293:D322" si="123">IFERROR(ROUND(AVERAGE(E293:L293),1),"")</f>
        <v>39</v>
      </c>
      <c r="E293" s="12">
        <v>38</v>
      </c>
      <c r="F293" s="12">
        <v>40</v>
      </c>
      <c r="G293" s="12">
        <v>41</v>
      </c>
      <c r="H293" s="12">
        <v>39</v>
      </c>
      <c r="I293" s="12">
        <v>37</v>
      </c>
      <c r="J293" s="12">
        <v>39</v>
      </c>
      <c r="K293" s="12">
        <v>40</v>
      </c>
      <c r="L293" s="12">
        <v>38</v>
      </c>
      <c r="M293" s="74">
        <f t="shared" ref="M293:M322" si="124">IFERROR(ROUND(AVERAGE(N293:U293),1),"")</f>
        <v>7.1</v>
      </c>
      <c r="N293" s="83">
        <v>7.13</v>
      </c>
      <c r="O293" s="83">
        <v>7.15</v>
      </c>
      <c r="P293" s="83">
        <v>7.1</v>
      </c>
      <c r="Q293" s="83">
        <v>7.08</v>
      </c>
      <c r="R293" s="83">
        <v>7.09</v>
      </c>
      <c r="S293" s="83">
        <v>7.11</v>
      </c>
      <c r="T293" s="83"/>
      <c r="U293" s="83"/>
      <c r="V293" s="5" t="str">
        <f t="shared" ref="V293:V322" si="125">IFERROR(ROUND(AVERAGE(W293:AD293),1),"")</f>
        <v/>
      </c>
      <c r="W293" s="41"/>
      <c r="X293" s="41"/>
      <c r="Y293" s="41"/>
      <c r="Z293" s="41"/>
      <c r="AA293" s="41"/>
      <c r="AB293" s="41"/>
      <c r="AC293" s="41"/>
      <c r="AD293" s="41"/>
      <c r="AE293" s="5" t="str">
        <f t="shared" ref="AE293:AE322" si="126">IFERROR(ROUND(AVERAGE(AF293:AM293),1),"")</f>
        <v/>
      </c>
      <c r="AF293" s="41"/>
      <c r="AG293" s="41"/>
      <c r="AH293" s="41"/>
      <c r="AI293" s="41"/>
      <c r="AJ293" s="41"/>
      <c r="AK293" s="41"/>
      <c r="AL293" s="41"/>
      <c r="AM293" s="41"/>
      <c r="AN293" s="41">
        <v>39</v>
      </c>
      <c r="AO293" s="41">
        <v>1020</v>
      </c>
      <c r="AP293" s="110"/>
      <c r="AQ293" s="111"/>
      <c r="AR293" s="126" t="str">
        <f t="shared" ref="AR293:AR322" si="127">IFERROR(AQ293/AP293*100,"")</f>
        <v/>
      </c>
      <c r="AS293" s="126" t="str">
        <f t="shared" ref="AS293:AS322" si="128">IFERROR(100-AR293,"")</f>
        <v/>
      </c>
      <c r="AT293" s="127">
        <v>1240</v>
      </c>
      <c r="AU293" s="128"/>
      <c r="AV293" s="129"/>
      <c r="AW293" s="126" t="str">
        <f t="shared" ref="AW293:AW322" si="129">IFERROR(AV293/AU293*100,"")</f>
        <v/>
      </c>
      <c r="AX293" s="126" t="str">
        <f t="shared" ref="AX293:AX322" si="130">IFERROR(100-AW293,"")</f>
        <v/>
      </c>
      <c r="AY293" s="64" t="str">
        <f t="shared" ref="AY293:AY322" si="131">IFERROR((1-((AW293*AS293)/(AX293*AR293)))*100,"")</f>
        <v/>
      </c>
      <c r="AZ293" s="97">
        <v>78.59</v>
      </c>
      <c r="BA293" s="68"/>
      <c r="BB293" s="68"/>
      <c r="BC293" s="68"/>
      <c r="BD293" s="68"/>
      <c r="BE293" s="15"/>
      <c r="BF293" s="5">
        <f t="shared" ref="BF293:BF322" si="132">IF(SUM(BG293:BM293)=0,"",SUM(BG293:BM293))</f>
        <v>7112</v>
      </c>
      <c r="BG293" s="41">
        <v>0</v>
      </c>
      <c r="BH293" s="42"/>
      <c r="BI293" s="42"/>
      <c r="BJ293" s="42">
        <v>7112</v>
      </c>
      <c r="BK293" s="42"/>
      <c r="BL293" s="42"/>
      <c r="BM293" s="15"/>
    </row>
    <row r="294" spans="1:65" outlineLevel="5">
      <c r="A294" s="22">
        <f t="shared" si="103"/>
        <v>9</v>
      </c>
      <c r="B294" s="9">
        <f t="shared" si="118"/>
        <v>45537</v>
      </c>
      <c r="C294" s="51">
        <v>459030</v>
      </c>
      <c r="D294" s="64">
        <f t="shared" si="123"/>
        <v>37.299999999999997</v>
      </c>
      <c r="E294" s="12">
        <v>37</v>
      </c>
      <c r="F294" s="12">
        <v>38</v>
      </c>
      <c r="G294" s="12">
        <v>39</v>
      </c>
      <c r="H294" s="12">
        <v>37</v>
      </c>
      <c r="I294" s="12">
        <v>36</v>
      </c>
      <c r="J294" s="12">
        <v>37</v>
      </c>
      <c r="K294" s="12">
        <v>38</v>
      </c>
      <c r="L294" s="12">
        <v>36</v>
      </c>
      <c r="M294" s="74">
        <f t="shared" si="124"/>
        <v>7</v>
      </c>
      <c r="N294" s="83">
        <v>6.98</v>
      </c>
      <c r="O294" s="83">
        <v>6.99</v>
      </c>
      <c r="P294" s="83">
        <v>6.88</v>
      </c>
      <c r="Q294" s="83">
        <v>7.12</v>
      </c>
      <c r="R294" s="83">
        <v>7.15</v>
      </c>
      <c r="S294" s="83">
        <v>7.08</v>
      </c>
      <c r="T294" s="83"/>
      <c r="U294" s="83"/>
      <c r="V294" s="5" t="str">
        <f t="shared" si="125"/>
        <v/>
      </c>
      <c r="W294" s="41"/>
      <c r="X294" s="41"/>
      <c r="Y294" s="41"/>
      <c r="Z294" s="41"/>
      <c r="AA294" s="41"/>
      <c r="AB294" s="41"/>
      <c r="AC294" s="41"/>
      <c r="AD294" s="41"/>
      <c r="AE294" s="5" t="str">
        <f t="shared" si="126"/>
        <v/>
      </c>
      <c r="AF294" s="41"/>
      <c r="AG294" s="41"/>
      <c r="AH294" s="41"/>
      <c r="AI294" s="41"/>
      <c r="AJ294" s="41"/>
      <c r="AK294" s="41"/>
      <c r="AL294" s="41"/>
      <c r="AM294" s="41"/>
      <c r="AN294" s="41">
        <v>38</v>
      </c>
      <c r="AO294" s="41">
        <v>1060</v>
      </c>
      <c r="AP294" s="110"/>
      <c r="AQ294" s="111"/>
      <c r="AR294" s="126" t="str">
        <f t="shared" si="127"/>
        <v/>
      </c>
      <c r="AS294" s="126" t="str">
        <f t="shared" si="128"/>
        <v/>
      </c>
      <c r="AT294" s="127">
        <v>1350</v>
      </c>
      <c r="AU294" s="128"/>
      <c r="AV294" s="129"/>
      <c r="AW294" s="126" t="str">
        <f t="shared" si="129"/>
        <v/>
      </c>
      <c r="AX294" s="126" t="str">
        <f t="shared" si="130"/>
        <v/>
      </c>
      <c r="AY294" s="64" t="str">
        <f t="shared" si="131"/>
        <v/>
      </c>
      <c r="AZ294" s="97">
        <v>78.62</v>
      </c>
      <c r="BA294" s="68"/>
      <c r="BB294" s="68"/>
      <c r="BC294" s="68"/>
      <c r="BD294" s="68"/>
      <c r="BE294" s="15"/>
      <c r="BF294" s="5">
        <f t="shared" si="132"/>
        <v>5971</v>
      </c>
      <c r="BG294" s="41">
        <v>0</v>
      </c>
      <c r="BH294" s="42"/>
      <c r="BI294" s="42"/>
      <c r="BJ294" s="42">
        <v>5971</v>
      </c>
      <c r="BK294" s="42"/>
      <c r="BL294" s="42"/>
      <c r="BM294" s="15"/>
    </row>
    <row r="295" spans="1:65" outlineLevel="5">
      <c r="A295" s="22">
        <f t="shared" si="103"/>
        <v>9</v>
      </c>
      <c r="B295" s="9">
        <f t="shared" si="118"/>
        <v>45538</v>
      </c>
      <c r="C295" s="51">
        <v>471363</v>
      </c>
      <c r="D295" s="64">
        <f t="shared" si="123"/>
        <v>39</v>
      </c>
      <c r="E295" s="12">
        <v>38</v>
      </c>
      <c r="F295" s="12">
        <v>40</v>
      </c>
      <c r="G295" s="12">
        <v>41</v>
      </c>
      <c r="H295" s="12">
        <v>39</v>
      </c>
      <c r="I295" s="12">
        <v>37</v>
      </c>
      <c r="J295" s="12">
        <v>39</v>
      </c>
      <c r="K295" s="12">
        <v>40</v>
      </c>
      <c r="L295" s="12">
        <v>38</v>
      </c>
      <c r="M295" s="74">
        <f t="shared" si="124"/>
        <v>7</v>
      </c>
      <c r="N295" s="83">
        <v>6.87</v>
      </c>
      <c r="O295" s="83">
        <v>6.94</v>
      </c>
      <c r="P295" s="83">
        <v>7.02</v>
      </c>
      <c r="Q295" s="83">
        <v>7.01</v>
      </c>
      <c r="R295" s="83">
        <v>6.98</v>
      </c>
      <c r="S295" s="83">
        <v>7.15</v>
      </c>
      <c r="T295" s="83"/>
      <c r="U295" s="83"/>
      <c r="V295" s="5" t="str">
        <f t="shared" si="125"/>
        <v/>
      </c>
      <c r="W295" s="41"/>
      <c r="X295" s="41"/>
      <c r="Y295" s="41"/>
      <c r="Z295" s="41"/>
      <c r="AA295" s="41"/>
      <c r="AB295" s="41"/>
      <c r="AC295" s="41"/>
      <c r="AD295" s="41"/>
      <c r="AE295" s="5" t="str">
        <f t="shared" si="126"/>
        <v/>
      </c>
      <c r="AF295" s="41"/>
      <c r="AG295" s="41"/>
      <c r="AH295" s="41"/>
      <c r="AI295" s="41"/>
      <c r="AJ295" s="41"/>
      <c r="AK295" s="41"/>
      <c r="AL295" s="41"/>
      <c r="AM295" s="41"/>
      <c r="AN295" s="41">
        <v>32</v>
      </c>
      <c r="AO295" s="41">
        <v>1240</v>
      </c>
      <c r="AP295" s="110"/>
      <c r="AQ295" s="111"/>
      <c r="AR295" s="126" t="str">
        <f t="shared" si="127"/>
        <v/>
      </c>
      <c r="AS295" s="126" t="str">
        <f t="shared" si="128"/>
        <v/>
      </c>
      <c r="AT295" s="127">
        <v>1600</v>
      </c>
      <c r="AU295" s="128"/>
      <c r="AV295" s="129"/>
      <c r="AW295" s="126" t="str">
        <f t="shared" si="129"/>
        <v/>
      </c>
      <c r="AX295" s="126" t="str">
        <f t="shared" si="130"/>
        <v/>
      </c>
      <c r="AY295" s="64" t="str">
        <f t="shared" si="131"/>
        <v/>
      </c>
      <c r="AZ295" s="97">
        <v>78.86</v>
      </c>
      <c r="BA295" s="68"/>
      <c r="BB295" s="68"/>
      <c r="BC295" s="68"/>
      <c r="BD295" s="68"/>
      <c r="BE295" s="15"/>
      <c r="BF295" s="5">
        <f t="shared" si="132"/>
        <v>10389</v>
      </c>
      <c r="BG295" s="41">
        <v>4570</v>
      </c>
      <c r="BH295" s="42"/>
      <c r="BI295" s="42"/>
      <c r="BJ295" s="42">
        <v>5819</v>
      </c>
      <c r="BK295" s="42"/>
      <c r="BL295" s="42"/>
      <c r="BM295" s="15"/>
    </row>
    <row r="296" spans="1:65" outlineLevel="5">
      <c r="A296" s="22">
        <f t="shared" si="103"/>
        <v>9</v>
      </c>
      <c r="B296" s="9">
        <f t="shared" si="118"/>
        <v>45539</v>
      </c>
      <c r="C296" s="51">
        <v>478910</v>
      </c>
      <c r="D296" s="64">
        <f t="shared" si="123"/>
        <v>39</v>
      </c>
      <c r="E296" s="12">
        <v>38</v>
      </c>
      <c r="F296" s="12">
        <v>40</v>
      </c>
      <c r="G296" s="12">
        <v>41</v>
      </c>
      <c r="H296" s="12">
        <v>39</v>
      </c>
      <c r="I296" s="12">
        <v>37</v>
      </c>
      <c r="J296" s="12">
        <v>39</v>
      </c>
      <c r="K296" s="12">
        <v>40</v>
      </c>
      <c r="L296" s="12">
        <v>38</v>
      </c>
      <c r="M296" s="74">
        <f t="shared" si="124"/>
        <v>7</v>
      </c>
      <c r="N296" s="83">
        <v>7.08</v>
      </c>
      <c r="O296" s="83">
        <v>7.02</v>
      </c>
      <c r="P296" s="83">
        <v>7.05</v>
      </c>
      <c r="Q296" s="83">
        <v>6.98</v>
      </c>
      <c r="R296" s="83">
        <v>6.88</v>
      </c>
      <c r="S296" s="83">
        <v>6.99</v>
      </c>
      <c r="T296" s="83"/>
      <c r="U296" s="83"/>
      <c r="V296" s="5" t="str">
        <f t="shared" si="125"/>
        <v/>
      </c>
      <c r="W296" s="41"/>
      <c r="X296" s="41"/>
      <c r="Y296" s="41"/>
      <c r="Z296" s="41"/>
      <c r="AA296" s="41"/>
      <c r="AB296" s="41"/>
      <c r="AC296" s="41"/>
      <c r="AD296" s="41"/>
      <c r="AE296" s="5" t="str">
        <f t="shared" si="126"/>
        <v/>
      </c>
      <c r="AF296" s="41"/>
      <c r="AG296" s="41"/>
      <c r="AH296" s="41"/>
      <c r="AI296" s="41"/>
      <c r="AJ296" s="41"/>
      <c r="AK296" s="41"/>
      <c r="AL296" s="41"/>
      <c r="AM296" s="41"/>
      <c r="AN296" s="41">
        <v>35</v>
      </c>
      <c r="AO296" s="41">
        <v>1130</v>
      </c>
      <c r="AP296" s="110">
        <v>3.75</v>
      </c>
      <c r="AQ296" s="111">
        <v>2.78</v>
      </c>
      <c r="AR296" s="126">
        <f t="shared" si="127"/>
        <v>74.133333333333326</v>
      </c>
      <c r="AS296" s="126">
        <f t="shared" si="128"/>
        <v>25.866666666666674</v>
      </c>
      <c r="AT296" s="127">
        <v>1330</v>
      </c>
      <c r="AU296" s="128">
        <v>2.4900000000000002</v>
      </c>
      <c r="AV296" s="129">
        <v>1.3</v>
      </c>
      <c r="AW296" s="126">
        <f t="shared" si="129"/>
        <v>52.208835341365457</v>
      </c>
      <c r="AX296" s="126">
        <f t="shared" si="130"/>
        <v>47.791164658634543</v>
      </c>
      <c r="AY296" s="64">
        <f t="shared" si="131"/>
        <v>61.882594764524512</v>
      </c>
      <c r="AZ296" s="97">
        <v>77.7</v>
      </c>
      <c r="BA296" s="68"/>
      <c r="BB296" s="68"/>
      <c r="BC296" s="68"/>
      <c r="BD296" s="68"/>
      <c r="BE296" s="15"/>
      <c r="BF296" s="5">
        <f t="shared" si="132"/>
        <v>8048</v>
      </c>
      <c r="BG296" s="41">
        <v>0</v>
      </c>
      <c r="BH296" s="42"/>
      <c r="BI296" s="42"/>
      <c r="BJ296" s="42">
        <v>8048</v>
      </c>
      <c r="BK296" s="42"/>
      <c r="BL296" s="42"/>
      <c r="BM296" s="15"/>
    </row>
    <row r="297" spans="1:65" outlineLevel="5">
      <c r="A297" s="22">
        <f t="shared" si="103"/>
        <v>9</v>
      </c>
      <c r="B297" s="9">
        <f t="shared" si="118"/>
        <v>45540</v>
      </c>
      <c r="C297" s="51">
        <v>469711</v>
      </c>
      <c r="D297" s="64">
        <f t="shared" si="123"/>
        <v>39</v>
      </c>
      <c r="E297" s="12">
        <v>38</v>
      </c>
      <c r="F297" s="12">
        <v>40</v>
      </c>
      <c r="G297" s="12">
        <v>41</v>
      </c>
      <c r="H297" s="12">
        <v>39</v>
      </c>
      <c r="I297" s="12">
        <v>37</v>
      </c>
      <c r="J297" s="12">
        <v>39</v>
      </c>
      <c r="K297" s="12">
        <v>40</v>
      </c>
      <c r="L297" s="12">
        <v>38</v>
      </c>
      <c r="M297" s="74">
        <f t="shared" si="124"/>
        <v>7.1</v>
      </c>
      <c r="N297" s="83">
        <v>7.12</v>
      </c>
      <c r="O297" s="83">
        <v>7.15</v>
      </c>
      <c r="P297" s="83">
        <v>7.1</v>
      </c>
      <c r="Q297" s="83">
        <v>7.05</v>
      </c>
      <c r="R297" s="83">
        <v>7.07</v>
      </c>
      <c r="S297" s="83">
        <v>7.09</v>
      </c>
      <c r="T297" s="83"/>
      <c r="U297" s="83"/>
      <c r="V297" s="5">
        <f t="shared" si="125"/>
        <v>182.4</v>
      </c>
      <c r="W297" s="41">
        <v>131.1</v>
      </c>
      <c r="X297" s="41">
        <v>176.6</v>
      </c>
      <c r="Y297" s="41">
        <v>243.7</v>
      </c>
      <c r="Z297" s="41">
        <v>161.80000000000001</v>
      </c>
      <c r="AA297" s="41">
        <v>183.6</v>
      </c>
      <c r="AB297" s="41">
        <v>197.3</v>
      </c>
      <c r="AC297" s="41"/>
      <c r="AD297" s="41"/>
      <c r="AE297" s="5">
        <f t="shared" si="126"/>
        <v>4065</v>
      </c>
      <c r="AF297" s="41">
        <v>4330</v>
      </c>
      <c r="AG297" s="41">
        <v>4320</v>
      </c>
      <c r="AH297" s="41">
        <v>3950</v>
      </c>
      <c r="AI297" s="41">
        <v>4130</v>
      </c>
      <c r="AJ297" s="41">
        <v>3730</v>
      </c>
      <c r="AK297" s="41">
        <v>3930</v>
      </c>
      <c r="AL297" s="41"/>
      <c r="AM297" s="41"/>
      <c r="AN297" s="41">
        <v>30</v>
      </c>
      <c r="AO297" s="41">
        <v>1350</v>
      </c>
      <c r="AP297" s="110"/>
      <c r="AQ297" s="111"/>
      <c r="AR297" s="126" t="str">
        <f t="shared" si="127"/>
        <v/>
      </c>
      <c r="AS297" s="126" t="str">
        <f t="shared" si="128"/>
        <v/>
      </c>
      <c r="AT297" s="127">
        <v>1710</v>
      </c>
      <c r="AU297" s="128"/>
      <c r="AV297" s="129"/>
      <c r="AW297" s="126" t="str">
        <f t="shared" si="129"/>
        <v/>
      </c>
      <c r="AX297" s="126" t="str">
        <f t="shared" si="130"/>
        <v/>
      </c>
      <c r="AY297" s="64" t="str">
        <f t="shared" si="131"/>
        <v/>
      </c>
      <c r="AZ297" s="97">
        <v>79.010000000000005</v>
      </c>
      <c r="BA297" s="68"/>
      <c r="BB297" s="68"/>
      <c r="BC297" s="68"/>
      <c r="BD297" s="68"/>
      <c r="BE297" s="15"/>
      <c r="BF297" s="5">
        <f t="shared" si="132"/>
        <v>7069</v>
      </c>
      <c r="BG297" s="41">
        <v>980</v>
      </c>
      <c r="BH297" s="42"/>
      <c r="BI297" s="42"/>
      <c r="BJ297" s="42">
        <v>6089</v>
      </c>
      <c r="BK297" s="42"/>
      <c r="BL297" s="42"/>
      <c r="BM297" s="15"/>
    </row>
    <row r="298" spans="1:65" outlineLevel="5">
      <c r="A298" s="22">
        <f t="shared" si="103"/>
        <v>9</v>
      </c>
      <c r="B298" s="9">
        <f t="shared" si="118"/>
        <v>45541</v>
      </c>
      <c r="C298" s="51">
        <v>465072</v>
      </c>
      <c r="D298" s="64">
        <f t="shared" si="123"/>
        <v>39</v>
      </c>
      <c r="E298" s="12">
        <v>38</v>
      </c>
      <c r="F298" s="12">
        <v>40</v>
      </c>
      <c r="G298" s="12">
        <v>41</v>
      </c>
      <c r="H298" s="12">
        <v>39</v>
      </c>
      <c r="I298" s="12">
        <v>37</v>
      </c>
      <c r="J298" s="12">
        <v>39</v>
      </c>
      <c r="K298" s="12">
        <v>40</v>
      </c>
      <c r="L298" s="12">
        <v>38</v>
      </c>
      <c r="M298" s="74">
        <f t="shared" si="124"/>
        <v>7</v>
      </c>
      <c r="N298" s="83">
        <v>6.98</v>
      </c>
      <c r="O298" s="83">
        <v>6.99</v>
      </c>
      <c r="P298" s="83">
        <v>7.01</v>
      </c>
      <c r="Q298" s="83">
        <v>7.01</v>
      </c>
      <c r="R298" s="83">
        <v>7.03</v>
      </c>
      <c r="S298" s="83">
        <v>7.06</v>
      </c>
      <c r="T298" s="83"/>
      <c r="U298" s="83"/>
      <c r="V298" s="5" t="str">
        <f t="shared" si="125"/>
        <v/>
      </c>
      <c r="W298" s="41"/>
      <c r="X298" s="41"/>
      <c r="Y298" s="41"/>
      <c r="Z298" s="41"/>
      <c r="AA298" s="41"/>
      <c r="AB298" s="41"/>
      <c r="AC298" s="41"/>
      <c r="AD298" s="41"/>
      <c r="AE298" s="5" t="str">
        <f t="shared" si="126"/>
        <v/>
      </c>
      <c r="AF298" s="41"/>
      <c r="AG298" s="41"/>
      <c r="AH298" s="41"/>
      <c r="AI298" s="41"/>
      <c r="AJ298" s="41"/>
      <c r="AK298" s="41"/>
      <c r="AL298" s="41"/>
      <c r="AM298" s="41"/>
      <c r="AN298" s="41">
        <v>28</v>
      </c>
      <c r="AO298" s="41">
        <v>1420</v>
      </c>
      <c r="AP298" s="110"/>
      <c r="AQ298" s="111"/>
      <c r="AR298" s="126" t="str">
        <f t="shared" si="127"/>
        <v/>
      </c>
      <c r="AS298" s="126" t="str">
        <f t="shared" si="128"/>
        <v/>
      </c>
      <c r="AT298" s="127">
        <v>1830</v>
      </c>
      <c r="AU298" s="128"/>
      <c r="AV298" s="129"/>
      <c r="AW298" s="126" t="str">
        <f t="shared" si="129"/>
        <v/>
      </c>
      <c r="AX298" s="126" t="str">
        <f t="shared" si="130"/>
        <v/>
      </c>
      <c r="AY298" s="64" t="str">
        <f t="shared" si="131"/>
        <v/>
      </c>
      <c r="AZ298" s="97">
        <v>78.55</v>
      </c>
      <c r="BA298" s="68"/>
      <c r="BB298" s="68"/>
      <c r="BC298" s="68"/>
      <c r="BD298" s="68"/>
      <c r="BE298" s="15"/>
      <c r="BF298" s="5">
        <f t="shared" si="132"/>
        <v>11776</v>
      </c>
      <c r="BG298" s="41">
        <v>5710</v>
      </c>
      <c r="BH298" s="42"/>
      <c r="BI298" s="42"/>
      <c r="BJ298" s="42">
        <v>6066</v>
      </c>
      <c r="BK298" s="42"/>
      <c r="BL298" s="42"/>
      <c r="BM298" s="15"/>
    </row>
    <row r="299" spans="1:65" outlineLevel="5">
      <c r="A299" s="22">
        <f t="shared" si="103"/>
        <v>9</v>
      </c>
      <c r="B299" s="9">
        <f t="shared" si="118"/>
        <v>45542</v>
      </c>
      <c r="C299" s="51">
        <v>451965</v>
      </c>
      <c r="D299" s="64">
        <f t="shared" si="123"/>
        <v>39.299999999999997</v>
      </c>
      <c r="E299" s="12">
        <v>39</v>
      </c>
      <c r="F299" s="12">
        <v>40</v>
      </c>
      <c r="G299" s="12">
        <v>41</v>
      </c>
      <c r="H299" s="12">
        <v>39</v>
      </c>
      <c r="I299" s="12">
        <v>38</v>
      </c>
      <c r="J299" s="12">
        <v>39</v>
      </c>
      <c r="K299" s="12">
        <v>40</v>
      </c>
      <c r="L299" s="12">
        <v>38</v>
      </c>
      <c r="M299" s="74">
        <f t="shared" si="124"/>
        <v>7.1</v>
      </c>
      <c r="N299" s="83">
        <v>7.01</v>
      </c>
      <c r="O299" s="83">
        <v>7.05</v>
      </c>
      <c r="P299" s="83">
        <v>7.06</v>
      </c>
      <c r="Q299" s="83">
        <v>7.13</v>
      </c>
      <c r="R299" s="83">
        <v>7.15</v>
      </c>
      <c r="S299" s="83">
        <v>7.12</v>
      </c>
      <c r="T299" s="83"/>
      <c r="U299" s="83"/>
      <c r="V299" s="5" t="str">
        <f t="shared" si="125"/>
        <v/>
      </c>
      <c r="W299" s="41"/>
      <c r="X299" s="41"/>
      <c r="Y299" s="41"/>
      <c r="Z299" s="41"/>
      <c r="AA299" s="41"/>
      <c r="AB299" s="41"/>
      <c r="AC299" s="41"/>
      <c r="AD299" s="41"/>
      <c r="AE299" s="5" t="str">
        <f t="shared" si="126"/>
        <v/>
      </c>
      <c r="AF299" s="41"/>
      <c r="AG299" s="41"/>
      <c r="AH299" s="41"/>
      <c r="AI299" s="41"/>
      <c r="AJ299" s="41"/>
      <c r="AK299" s="41"/>
      <c r="AL299" s="41"/>
      <c r="AM299" s="41"/>
      <c r="AN299" s="41">
        <v>26</v>
      </c>
      <c r="AO299" s="41">
        <v>1540</v>
      </c>
      <c r="AP299" s="110"/>
      <c r="AQ299" s="111"/>
      <c r="AR299" s="126" t="str">
        <f t="shared" si="127"/>
        <v/>
      </c>
      <c r="AS299" s="126" t="str">
        <f t="shared" si="128"/>
        <v/>
      </c>
      <c r="AT299" s="127">
        <v>1900</v>
      </c>
      <c r="AU299" s="128"/>
      <c r="AV299" s="129"/>
      <c r="AW299" s="126" t="str">
        <f t="shared" si="129"/>
        <v/>
      </c>
      <c r="AX299" s="126" t="str">
        <f t="shared" si="130"/>
        <v/>
      </c>
      <c r="AY299" s="64" t="str">
        <f t="shared" si="131"/>
        <v/>
      </c>
      <c r="AZ299" s="97">
        <v>78.150000000000006</v>
      </c>
      <c r="BA299" s="68"/>
      <c r="BB299" s="68"/>
      <c r="BC299" s="68"/>
      <c r="BD299" s="68"/>
      <c r="BE299" s="15"/>
      <c r="BF299" s="5">
        <f t="shared" si="132"/>
        <v>11416</v>
      </c>
      <c r="BG299" s="41">
        <v>5330</v>
      </c>
      <c r="BH299" s="42"/>
      <c r="BI299" s="42"/>
      <c r="BJ299" s="42">
        <v>6086</v>
      </c>
      <c r="BK299" s="42"/>
      <c r="BL299" s="42"/>
      <c r="BM299" s="15"/>
    </row>
    <row r="300" spans="1:65" outlineLevel="5">
      <c r="A300" s="22">
        <f t="shared" si="103"/>
        <v>9</v>
      </c>
      <c r="B300" s="9">
        <f t="shared" si="118"/>
        <v>45543</v>
      </c>
      <c r="C300" s="51">
        <v>440054</v>
      </c>
      <c r="D300" s="64">
        <f t="shared" si="123"/>
        <v>39.299999999999997</v>
      </c>
      <c r="E300" s="12">
        <v>39</v>
      </c>
      <c r="F300" s="12">
        <v>40</v>
      </c>
      <c r="G300" s="12">
        <v>41</v>
      </c>
      <c r="H300" s="12">
        <v>39</v>
      </c>
      <c r="I300" s="12">
        <v>38</v>
      </c>
      <c r="J300" s="12">
        <v>39</v>
      </c>
      <c r="K300" s="12">
        <v>40</v>
      </c>
      <c r="L300" s="12">
        <v>38</v>
      </c>
      <c r="M300" s="74">
        <f t="shared" si="124"/>
        <v>7.1</v>
      </c>
      <c r="N300" s="83">
        <v>7.11</v>
      </c>
      <c r="O300" s="83">
        <v>7.08</v>
      </c>
      <c r="P300" s="83">
        <v>7.09</v>
      </c>
      <c r="Q300" s="83">
        <v>7.05</v>
      </c>
      <c r="R300" s="83">
        <v>7.06</v>
      </c>
      <c r="S300" s="83">
        <v>7.12</v>
      </c>
      <c r="T300" s="83"/>
      <c r="U300" s="83"/>
      <c r="V300" s="5" t="str">
        <f t="shared" si="125"/>
        <v/>
      </c>
      <c r="W300" s="41"/>
      <c r="X300" s="41"/>
      <c r="Y300" s="41"/>
      <c r="Z300" s="41"/>
      <c r="AA300" s="41"/>
      <c r="AB300" s="41"/>
      <c r="AC300" s="41"/>
      <c r="AD300" s="41"/>
      <c r="AE300" s="5" t="str">
        <f t="shared" si="126"/>
        <v/>
      </c>
      <c r="AF300" s="41"/>
      <c r="AG300" s="41"/>
      <c r="AH300" s="41"/>
      <c r="AI300" s="41"/>
      <c r="AJ300" s="41"/>
      <c r="AK300" s="41"/>
      <c r="AL300" s="41"/>
      <c r="AM300" s="41"/>
      <c r="AN300" s="41">
        <v>27</v>
      </c>
      <c r="AO300" s="41">
        <v>1490</v>
      </c>
      <c r="AP300" s="110"/>
      <c r="AQ300" s="111"/>
      <c r="AR300" s="126" t="str">
        <f t="shared" si="127"/>
        <v/>
      </c>
      <c r="AS300" s="126" t="str">
        <f t="shared" si="128"/>
        <v/>
      </c>
      <c r="AT300" s="127">
        <v>1910</v>
      </c>
      <c r="AU300" s="128"/>
      <c r="AV300" s="129"/>
      <c r="AW300" s="126" t="str">
        <f t="shared" si="129"/>
        <v/>
      </c>
      <c r="AX300" s="126" t="str">
        <f t="shared" si="130"/>
        <v/>
      </c>
      <c r="AY300" s="64" t="str">
        <f t="shared" si="131"/>
        <v/>
      </c>
      <c r="AZ300" s="97">
        <v>79.64</v>
      </c>
      <c r="BA300" s="68"/>
      <c r="BB300" s="68"/>
      <c r="BC300" s="68"/>
      <c r="BD300" s="68"/>
      <c r="BE300" s="15"/>
      <c r="BF300" s="5">
        <f t="shared" si="132"/>
        <v>10293</v>
      </c>
      <c r="BG300" s="41">
        <v>4200</v>
      </c>
      <c r="BH300" s="42"/>
      <c r="BI300" s="42"/>
      <c r="BJ300" s="42">
        <v>6093</v>
      </c>
      <c r="BK300" s="42"/>
      <c r="BL300" s="42"/>
      <c r="BM300" s="15"/>
    </row>
    <row r="301" spans="1:65" outlineLevel="5">
      <c r="A301" s="22">
        <f t="shared" si="103"/>
        <v>9</v>
      </c>
      <c r="B301" s="9">
        <f t="shared" si="118"/>
        <v>45544</v>
      </c>
      <c r="C301" s="51">
        <v>457346</v>
      </c>
      <c r="D301" s="64">
        <f t="shared" si="123"/>
        <v>39.299999999999997</v>
      </c>
      <c r="E301" s="12">
        <v>39</v>
      </c>
      <c r="F301" s="12">
        <v>40</v>
      </c>
      <c r="G301" s="12">
        <v>41</v>
      </c>
      <c r="H301" s="12">
        <v>39</v>
      </c>
      <c r="I301" s="12">
        <v>38</v>
      </c>
      <c r="J301" s="12">
        <v>39</v>
      </c>
      <c r="K301" s="12">
        <v>40</v>
      </c>
      <c r="L301" s="12">
        <v>38</v>
      </c>
      <c r="M301" s="74">
        <f t="shared" si="124"/>
        <v>7</v>
      </c>
      <c r="N301" s="83">
        <v>6.99</v>
      </c>
      <c r="O301" s="83">
        <v>6.89</v>
      </c>
      <c r="P301" s="83">
        <v>7.03</v>
      </c>
      <c r="Q301" s="83">
        <v>7.01</v>
      </c>
      <c r="R301" s="83">
        <v>7.05</v>
      </c>
      <c r="S301" s="83">
        <v>6.98</v>
      </c>
      <c r="T301" s="83"/>
      <c r="U301" s="83"/>
      <c r="V301" s="5" t="str">
        <f t="shared" si="125"/>
        <v/>
      </c>
      <c r="W301" s="41"/>
      <c r="X301" s="41"/>
      <c r="Y301" s="41"/>
      <c r="Z301" s="41"/>
      <c r="AA301" s="41"/>
      <c r="AB301" s="41"/>
      <c r="AC301" s="41"/>
      <c r="AD301" s="41"/>
      <c r="AE301" s="5" t="str">
        <f t="shared" si="126"/>
        <v/>
      </c>
      <c r="AF301" s="41"/>
      <c r="AG301" s="41"/>
      <c r="AH301" s="41"/>
      <c r="AI301" s="41"/>
      <c r="AJ301" s="41"/>
      <c r="AK301" s="41"/>
      <c r="AL301" s="41"/>
      <c r="AM301" s="41"/>
      <c r="AN301" s="41">
        <v>25</v>
      </c>
      <c r="AO301" s="41">
        <v>1580</v>
      </c>
      <c r="AP301" s="110"/>
      <c r="AQ301" s="111"/>
      <c r="AR301" s="126" t="str">
        <f t="shared" si="127"/>
        <v/>
      </c>
      <c r="AS301" s="126" t="str">
        <f t="shared" si="128"/>
        <v/>
      </c>
      <c r="AT301" s="127">
        <v>1920</v>
      </c>
      <c r="AU301" s="128"/>
      <c r="AV301" s="129"/>
      <c r="AW301" s="126" t="str">
        <f t="shared" si="129"/>
        <v/>
      </c>
      <c r="AX301" s="126" t="str">
        <f t="shared" si="130"/>
        <v/>
      </c>
      <c r="AY301" s="64" t="str">
        <f t="shared" si="131"/>
        <v/>
      </c>
      <c r="AZ301" s="97">
        <v>78.709999999999994</v>
      </c>
      <c r="BA301" s="68"/>
      <c r="BB301" s="68"/>
      <c r="BC301" s="68"/>
      <c r="BD301" s="68"/>
      <c r="BE301" s="15"/>
      <c r="BF301" s="5">
        <f t="shared" si="132"/>
        <v>12505</v>
      </c>
      <c r="BG301" s="41">
        <v>5080</v>
      </c>
      <c r="BH301" s="42"/>
      <c r="BI301" s="42"/>
      <c r="BJ301" s="42">
        <v>7425</v>
      </c>
      <c r="BK301" s="42"/>
      <c r="BL301" s="42"/>
      <c r="BM301" s="15"/>
    </row>
    <row r="302" spans="1:65" outlineLevel="5">
      <c r="A302" s="22">
        <f t="shared" si="103"/>
        <v>9</v>
      </c>
      <c r="B302" s="9">
        <f t="shared" si="118"/>
        <v>45545</v>
      </c>
      <c r="C302" s="51">
        <v>465513</v>
      </c>
      <c r="D302" s="64">
        <f t="shared" si="123"/>
        <v>39.5</v>
      </c>
      <c r="E302" s="12">
        <v>40</v>
      </c>
      <c r="F302" s="12">
        <v>40</v>
      </c>
      <c r="G302" s="12">
        <v>41</v>
      </c>
      <c r="H302" s="12">
        <v>39</v>
      </c>
      <c r="I302" s="12">
        <v>39</v>
      </c>
      <c r="J302" s="12">
        <v>39</v>
      </c>
      <c r="K302" s="12">
        <v>40</v>
      </c>
      <c r="L302" s="12">
        <v>38</v>
      </c>
      <c r="M302" s="74">
        <f t="shared" si="124"/>
        <v>7.1</v>
      </c>
      <c r="N302" s="83">
        <v>7.13</v>
      </c>
      <c r="O302" s="83">
        <v>7.1</v>
      </c>
      <c r="P302" s="83">
        <v>7.11</v>
      </c>
      <c r="Q302" s="83">
        <v>7.05</v>
      </c>
      <c r="R302" s="83">
        <v>7.04</v>
      </c>
      <c r="S302" s="83">
        <v>7.06</v>
      </c>
      <c r="T302" s="83"/>
      <c r="U302" s="83"/>
      <c r="V302" s="5" t="str">
        <f t="shared" si="125"/>
        <v/>
      </c>
      <c r="W302" s="41"/>
      <c r="X302" s="41"/>
      <c r="Y302" s="41"/>
      <c r="Z302" s="41"/>
      <c r="AA302" s="41"/>
      <c r="AB302" s="41"/>
      <c r="AC302" s="41"/>
      <c r="AD302" s="41"/>
      <c r="AE302" s="5" t="str">
        <f t="shared" si="126"/>
        <v/>
      </c>
      <c r="AF302" s="41"/>
      <c r="AG302" s="41"/>
      <c r="AH302" s="41"/>
      <c r="AI302" s="41"/>
      <c r="AJ302" s="41"/>
      <c r="AK302" s="41"/>
      <c r="AL302" s="41"/>
      <c r="AM302" s="41"/>
      <c r="AN302" s="41">
        <v>25</v>
      </c>
      <c r="AO302" s="41">
        <v>1600</v>
      </c>
      <c r="AP302" s="110"/>
      <c r="AQ302" s="111"/>
      <c r="AR302" s="126" t="str">
        <f t="shared" si="127"/>
        <v/>
      </c>
      <c r="AS302" s="126" t="str">
        <f t="shared" si="128"/>
        <v/>
      </c>
      <c r="AT302" s="127">
        <v>1900</v>
      </c>
      <c r="AU302" s="128"/>
      <c r="AV302" s="129"/>
      <c r="AW302" s="126" t="str">
        <f t="shared" si="129"/>
        <v/>
      </c>
      <c r="AX302" s="126" t="str">
        <f t="shared" si="130"/>
        <v/>
      </c>
      <c r="AY302" s="64" t="str">
        <f t="shared" si="131"/>
        <v/>
      </c>
      <c r="AZ302" s="97">
        <v>77.540000000000006</v>
      </c>
      <c r="BA302" s="68"/>
      <c r="BB302" s="68"/>
      <c r="BC302" s="68"/>
      <c r="BD302" s="68"/>
      <c r="BE302" s="15"/>
      <c r="BF302" s="5">
        <f t="shared" si="132"/>
        <v>9639</v>
      </c>
      <c r="BG302" s="41">
        <v>0</v>
      </c>
      <c r="BH302" s="42"/>
      <c r="BI302" s="42"/>
      <c r="BJ302" s="42">
        <v>9639</v>
      </c>
      <c r="BK302" s="42"/>
      <c r="BL302" s="42"/>
      <c r="BM302" s="15"/>
    </row>
    <row r="303" spans="1:65" outlineLevel="5">
      <c r="A303" s="22">
        <f t="shared" si="103"/>
        <v>9</v>
      </c>
      <c r="B303" s="9">
        <f t="shared" si="118"/>
        <v>45546</v>
      </c>
      <c r="C303" s="51">
        <v>510109</v>
      </c>
      <c r="D303" s="64">
        <f t="shared" si="123"/>
        <v>39.5</v>
      </c>
      <c r="E303" s="12">
        <v>40</v>
      </c>
      <c r="F303" s="12">
        <v>40</v>
      </c>
      <c r="G303" s="12">
        <v>41</v>
      </c>
      <c r="H303" s="12">
        <v>39</v>
      </c>
      <c r="I303" s="12">
        <v>39</v>
      </c>
      <c r="J303" s="12">
        <v>39</v>
      </c>
      <c r="K303" s="12">
        <v>40</v>
      </c>
      <c r="L303" s="12">
        <v>38</v>
      </c>
      <c r="M303" s="74">
        <f t="shared" si="124"/>
        <v>7.1</v>
      </c>
      <c r="N303" s="83">
        <v>7.06</v>
      </c>
      <c r="O303" s="83">
        <v>7.09</v>
      </c>
      <c r="P303" s="83">
        <v>7.04</v>
      </c>
      <c r="Q303" s="83">
        <v>7.06</v>
      </c>
      <c r="R303" s="83">
        <v>7.05</v>
      </c>
      <c r="S303" s="83">
        <v>7.11</v>
      </c>
      <c r="T303" s="83"/>
      <c r="U303" s="83"/>
      <c r="V303" s="5" t="str">
        <f t="shared" si="125"/>
        <v/>
      </c>
      <c r="W303" s="41"/>
      <c r="X303" s="41"/>
      <c r="Y303" s="41"/>
      <c r="Z303" s="41"/>
      <c r="AA303" s="41"/>
      <c r="AB303" s="41"/>
      <c r="AC303" s="41"/>
      <c r="AD303" s="41"/>
      <c r="AE303" s="5" t="str">
        <f t="shared" si="126"/>
        <v/>
      </c>
      <c r="AF303" s="41"/>
      <c r="AG303" s="41"/>
      <c r="AH303" s="41"/>
      <c r="AI303" s="41"/>
      <c r="AJ303" s="41"/>
      <c r="AK303" s="41"/>
      <c r="AL303" s="41"/>
      <c r="AM303" s="41"/>
      <c r="AN303" s="41">
        <v>27</v>
      </c>
      <c r="AO303" s="41">
        <v>1500</v>
      </c>
      <c r="AP303" s="110">
        <v>3.57</v>
      </c>
      <c r="AQ303" s="111">
        <v>2.25</v>
      </c>
      <c r="AR303" s="126">
        <f t="shared" si="127"/>
        <v>63.02521008403361</v>
      </c>
      <c r="AS303" s="126">
        <f t="shared" si="128"/>
        <v>36.97478991596639</v>
      </c>
      <c r="AT303" s="127">
        <v>1920</v>
      </c>
      <c r="AU303" s="128">
        <v>2.48</v>
      </c>
      <c r="AV303" s="129">
        <v>1.34</v>
      </c>
      <c r="AW303" s="126">
        <f t="shared" si="129"/>
        <v>54.032258064516135</v>
      </c>
      <c r="AX303" s="126">
        <f t="shared" si="130"/>
        <v>45.967741935483865</v>
      </c>
      <c r="AY303" s="64">
        <f t="shared" si="131"/>
        <v>31.040935672514603</v>
      </c>
      <c r="AZ303" s="97">
        <v>78.400000000000006</v>
      </c>
      <c r="BA303" s="68"/>
      <c r="BB303" s="68"/>
      <c r="BC303" s="68"/>
      <c r="BD303" s="68"/>
      <c r="BE303" s="15"/>
      <c r="BF303" s="5">
        <f t="shared" si="132"/>
        <v>7347</v>
      </c>
      <c r="BG303" s="41">
        <v>0</v>
      </c>
      <c r="BH303" s="42"/>
      <c r="BI303" s="42"/>
      <c r="BJ303" s="42">
        <v>7347</v>
      </c>
      <c r="BK303" s="42"/>
      <c r="BL303" s="42"/>
      <c r="BM303" s="15"/>
    </row>
    <row r="304" spans="1:65" outlineLevel="5">
      <c r="A304" s="22">
        <f t="shared" si="103"/>
        <v>9</v>
      </c>
      <c r="B304" s="9">
        <f t="shared" si="118"/>
        <v>45547</v>
      </c>
      <c r="C304" s="51">
        <v>490990</v>
      </c>
      <c r="D304" s="64">
        <f t="shared" si="123"/>
        <v>39.5</v>
      </c>
      <c r="E304" s="12">
        <v>40</v>
      </c>
      <c r="F304" s="12">
        <v>40</v>
      </c>
      <c r="G304" s="12">
        <v>41</v>
      </c>
      <c r="H304" s="12">
        <v>39</v>
      </c>
      <c r="I304" s="12">
        <v>39</v>
      </c>
      <c r="J304" s="12">
        <v>39</v>
      </c>
      <c r="K304" s="12">
        <v>40</v>
      </c>
      <c r="L304" s="12">
        <v>38</v>
      </c>
      <c r="M304" s="74">
        <f t="shared" si="124"/>
        <v>7.1</v>
      </c>
      <c r="N304" s="83">
        <v>7</v>
      </c>
      <c r="O304" s="83">
        <v>7.05</v>
      </c>
      <c r="P304" s="83">
        <v>7.06</v>
      </c>
      <c r="Q304" s="83">
        <v>7.11</v>
      </c>
      <c r="R304" s="83">
        <v>7.05</v>
      </c>
      <c r="S304" s="83">
        <v>7.06</v>
      </c>
      <c r="T304" s="83"/>
      <c r="U304" s="83"/>
      <c r="V304" s="5">
        <f t="shared" si="125"/>
        <v>190.2</v>
      </c>
      <c r="W304" s="41">
        <v>181.9</v>
      </c>
      <c r="X304" s="41">
        <v>142.1</v>
      </c>
      <c r="Y304" s="41">
        <v>175.8</v>
      </c>
      <c r="Z304" s="41">
        <v>232.4</v>
      </c>
      <c r="AA304" s="41">
        <v>261.60000000000002</v>
      </c>
      <c r="AB304" s="41">
        <v>147.1</v>
      </c>
      <c r="AC304" s="41"/>
      <c r="AD304" s="41"/>
      <c r="AE304" s="5">
        <f t="shared" si="126"/>
        <v>3980</v>
      </c>
      <c r="AF304" s="41">
        <v>4220</v>
      </c>
      <c r="AG304" s="41">
        <v>4000</v>
      </c>
      <c r="AH304" s="41">
        <v>3590</v>
      </c>
      <c r="AI304" s="41">
        <v>3880</v>
      </c>
      <c r="AJ304" s="41">
        <v>4080</v>
      </c>
      <c r="AK304" s="41">
        <v>4110</v>
      </c>
      <c r="AL304" s="41"/>
      <c r="AM304" s="41"/>
      <c r="AN304" s="41">
        <v>25</v>
      </c>
      <c r="AO304" s="41">
        <v>1600</v>
      </c>
      <c r="AP304" s="110"/>
      <c r="AQ304" s="111"/>
      <c r="AR304" s="126" t="str">
        <f t="shared" si="127"/>
        <v/>
      </c>
      <c r="AS304" s="126" t="str">
        <f t="shared" si="128"/>
        <v/>
      </c>
      <c r="AT304" s="127">
        <v>1920</v>
      </c>
      <c r="AU304" s="128"/>
      <c r="AV304" s="129"/>
      <c r="AW304" s="126" t="str">
        <f t="shared" si="129"/>
        <v/>
      </c>
      <c r="AX304" s="126" t="str">
        <f t="shared" si="130"/>
        <v/>
      </c>
      <c r="AY304" s="64" t="str">
        <f t="shared" si="131"/>
        <v/>
      </c>
      <c r="AZ304" s="97">
        <v>77.94</v>
      </c>
      <c r="BA304" s="68"/>
      <c r="BB304" s="68"/>
      <c r="BC304" s="68"/>
      <c r="BD304" s="68"/>
      <c r="BE304" s="15"/>
      <c r="BF304" s="5">
        <f t="shared" si="132"/>
        <v>11569</v>
      </c>
      <c r="BG304" s="41">
        <v>2500</v>
      </c>
      <c r="BH304" s="42"/>
      <c r="BI304" s="42"/>
      <c r="BJ304" s="42">
        <v>9069</v>
      </c>
      <c r="BK304" s="42"/>
      <c r="BL304" s="42"/>
      <c r="BM304" s="15"/>
    </row>
    <row r="305" spans="1:65" outlineLevel="5">
      <c r="A305" s="22">
        <f t="shared" si="103"/>
        <v>9</v>
      </c>
      <c r="B305" s="9">
        <f t="shared" si="118"/>
        <v>45548</v>
      </c>
      <c r="C305" s="51">
        <v>465678</v>
      </c>
      <c r="D305" s="64">
        <f t="shared" si="123"/>
        <v>39.5</v>
      </c>
      <c r="E305" s="12">
        <v>40</v>
      </c>
      <c r="F305" s="12">
        <v>40</v>
      </c>
      <c r="G305" s="12">
        <v>41</v>
      </c>
      <c r="H305" s="12">
        <v>39</v>
      </c>
      <c r="I305" s="12">
        <v>39</v>
      </c>
      <c r="J305" s="12">
        <v>39</v>
      </c>
      <c r="K305" s="12">
        <v>40</v>
      </c>
      <c r="L305" s="12">
        <v>38</v>
      </c>
      <c r="M305" s="74">
        <f t="shared" si="124"/>
        <v>7.1</v>
      </c>
      <c r="N305" s="83">
        <v>7.11</v>
      </c>
      <c r="O305" s="83">
        <v>7.13</v>
      </c>
      <c r="P305" s="83">
        <v>7.04</v>
      </c>
      <c r="Q305" s="83">
        <v>7.05</v>
      </c>
      <c r="R305" s="83">
        <v>7.18</v>
      </c>
      <c r="S305" s="83">
        <v>7.12</v>
      </c>
      <c r="T305" s="83"/>
      <c r="U305" s="83"/>
      <c r="V305" s="5" t="str">
        <f t="shared" si="125"/>
        <v/>
      </c>
      <c r="W305" s="41"/>
      <c r="X305" s="41"/>
      <c r="Y305" s="41"/>
      <c r="Z305" s="41"/>
      <c r="AA305" s="41"/>
      <c r="AB305" s="41"/>
      <c r="AC305" s="41"/>
      <c r="AD305" s="41"/>
      <c r="AE305" s="5" t="str">
        <f t="shared" si="126"/>
        <v/>
      </c>
      <c r="AF305" s="41"/>
      <c r="AG305" s="41"/>
      <c r="AH305" s="41"/>
      <c r="AI305" s="41"/>
      <c r="AJ305" s="41"/>
      <c r="AK305" s="41"/>
      <c r="AL305" s="41"/>
      <c r="AM305" s="41"/>
      <c r="AN305" s="41">
        <v>27</v>
      </c>
      <c r="AO305" s="41">
        <v>1500</v>
      </c>
      <c r="AP305" s="110"/>
      <c r="AQ305" s="111"/>
      <c r="AR305" s="126" t="str">
        <f t="shared" si="127"/>
        <v/>
      </c>
      <c r="AS305" s="126" t="str">
        <f t="shared" si="128"/>
        <v/>
      </c>
      <c r="AT305" s="127">
        <v>1920</v>
      </c>
      <c r="AU305" s="128"/>
      <c r="AV305" s="129"/>
      <c r="AW305" s="126" t="str">
        <f t="shared" si="129"/>
        <v/>
      </c>
      <c r="AX305" s="126" t="str">
        <f t="shared" si="130"/>
        <v/>
      </c>
      <c r="AY305" s="64" t="str">
        <f t="shared" si="131"/>
        <v/>
      </c>
      <c r="AZ305" s="97">
        <v>78.64</v>
      </c>
      <c r="BA305" s="68"/>
      <c r="BB305" s="68"/>
      <c r="BC305" s="68"/>
      <c r="BD305" s="68"/>
      <c r="BE305" s="15"/>
      <c r="BF305" s="5">
        <f t="shared" si="132"/>
        <v>10289</v>
      </c>
      <c r="BG305" s="41">
        <v>2330</v>
      </c>
      <c r="BH305" s="42"/>
      <c r="BI305" s="42"/>
      <c r="BJ305" s="42">
        <v>7959</v>
      </c>
      <c r="BK305" s="42"/>
      <c r="BL305" s="42"/>
      <c r="BM305" s="15"/>
    </row>
    <row r="306" spans="1:65" outlineLevel="5">
      <c r="A306" s="22">
        <f t="shared" si="103"/>
        <v>9</v>
      </c>
      <c r="B306" s="9">
        <f t="shared" si="118"/>
        <v>45549</v>
      </c>
      <c r="C306" s="51">
        <v>459236</v>
      </c>
      <c r="D306" s="64">
        <f t="shared" si="123"/>
        <v>39.5</v>
      </c>
      <c r="E306" s="12">
        <v>40</v>
      </c>
      <c r="F306" s="12">
        <v>40</v>
      </c>
      <c r="G306" s="12">
        <v>41</v>
      </c>
      <c r="H306" s="12">
        <v>39</v>
      </c>
      <c r="I306" s="12">
        <v>39</v>
      </c>
      <c r="J306" s="12">
        <v>39</v>
      </c>
      <c r="K306" s="12">
        <v>40</v>
      </c>
      <c r="L306" s="12">
        <v>38</v>
      </c>
      <c r="M306" s="74">
        <f t="shared" si="124"/>
        <v>7</v>
      </c>
      <c r="N306" s="83">
        <v>7.13</v>
      </c>
      <c r="O306" s="83">
        <v>7.15</v>
      </c>
      <c r="P306" s="83">
        <v>7.08</v>
      </c>
      <c r="Q306" s="83">
        <v>6.89</v>
      </c>
      <c r="R306" s="83">
        <v>6.97</v>
      </c>
      <c r="S306" s="83">
        <v>7.04</v>
      </c>
      <c r="T306" s="83"/>
      <c r="U306" s="83"/>
      <c r="V306" s="5" t="str">
        <f t="shared" si="125"/>
        <v/>
      </c>
      <c r="W306" s="41"/>
      <c r="X306" s="41"/>
      <c r="Y306" s="41"/>
      <c r="Z306" s="41"/>
      <c r="AA306" s="41"/>
      <c r="AB306" s="41"/>
      <c r="AC306" s="41"/>
      <c r="AD306" s="41"/>
      <c r="AE306" s="5" t="str">
        <f t="shared" si="126"/>
        <v/>
      </c>
      <c r="AF306" s="41"/>
      <c r="AG306" s="41"/>
      <c r="AH306" s="41"/>
      <c r="AI306" s="41"/>
      <c r="AJ306" s="41"/>
      <c r="AK306" s="41"/>
      <c r="AL306" s="41"/>
      <c r="AM306" s="41"/>
      <c r="AN306" s="41">
        <v>26</v>
      </c>
      <c r="AO306" s="41">
        <v>1510</v>
      </c>
      <c r="AP306" s="110"/>
      <c r="AQ306" s="111"/>
      <c r="AR306" s="126" t="str">
        <f t="shared" si="127"/>
        <v/>
      </c>
      <c r="AS306" s="126" t="str">
        <f t="shared" si="128"/>
        <v/>
      </c>
      <c r="AT306" s="127">
        <v>1810</v>
      </c>
      <c r="AU306" s="128"/>
      <c r="AV306" s="129"/>
      <c r="AW306" s="126" t="str">
        <f t="shared" si="129"/>
        <v/>
      </c>
      <c r="AX306" s="126" t="str">
        <f t="shared" si="130"/>
        <v/>
      </c>
      <c r="AY306" s="64" t="str">
        <f t="shared" si="131"/>
        <v/>
      </c>
      <c r="AZ306" s="97">
        <v>78.63</v>
      </c>
      <c r="BA306" s="68"/>
      <c r="BB306" s="68"/>
      <c r="BC306" s="68"/>
      <c r="BD306" s="68"/>
      <c r="BE306" s="15"/>
      <c r="BF306" s="5">
        <f t="shared" si="132"/>
        <v>8640</v>
      </c>
      <c r="BG306" s="41">
        <v>0</v>
      </c>
      <c r="BH306" s="42"/>
      <c r="BI306" s="42"/>
      <c r="BJ306" s="42">
        <v>8640</v>
      </c>
      <c r="BK306" s="42"/>
      <c r="BL306" s="42"/>
      <c r="BM306" s="15"/>
    </row>
    <row r="307" spans="1:65" outlineLevel="5">
      <c r="A307" s="22">
        <f t="shared" ref="A307:A378" si="133">MONTH(B307)</f>
        <v>9</v>
      </c>
      <c r="B307" s="9">
        <f t="shared" si="118"/>
        <v>45550</v>
      </c>
      <c r="C307" s="51">
        <v>456181</v>
      </c>
      <c r="D307" s="64">
        <f t="shared" si="123"/>
        <v>39.5</v>
      </c>
      <c r="E307" s="12">
        <v>40</v>
      </c>
      <c r="F307" s="12">
        <v>40</v>
      </c>
      <c r="G307" s="12">
        <v>41</v>
      </c>
      <c r="H307" s="12">
        <v>39</v>
      </c>
      <c r="I307" s="12">
        <v>39</v>
      </c>
      <c r="J307" s="12">
        <v>39</v>
      </c>
      <c r="K307" s="12">
        <v>40</v>
      </c>
      <c r="L307" s="12">
        <v>38</v>
      </c>
      <c r="M307" s="74">
        <f t="shared" si="124"/>
        <v>7</v>
      </c>
      <c r="N307" s="83">
        <v>7.06</v>
      </c>
      <c r="O307" s="83">
        <v>7.07</v>
      </c>
      <c r="P307" s="83">
        <v>7.04</v>
      </c>
      <c r="Q307" s="83">
        <v>7.01</v>
      </c>
      <c r="R307" s="83">
        <v>7.03</v>
      </c>
      <c r="S307" s="83">
        <v>6.99</v>
      </c>
      <c r="T307" s="83"/>
      <c r="U307" s="83"/>
      <c r="V307" s="5" t="str">
        <f t="shared" si="125"/>
        <v/>
      </c>
      <c r="W307" s="41"/>
      <c r="X307" s="41"/>
      <c r="Y307" s="41"/>
      <c r="Z307" s="41"/>
      <c r="AA307" s="41"/>
      <c r="AB307" s="41"/>
      <c r="AC307" s="41"/>
      <c r="AD307" s="41"/>
      <c r="AE307" s="5" t="str">
        <f t="shared" si="126"/>
        <v/>
      </c>
      <c r="AF307" s="41"/>
      <c r="AG307" s="41"/>
      <c r="AH307" s="41"/>
      <c r="AI307" s="41"/>
      <c r="AJ307" s="41"/>
      <c r="AK307" s="41"/>
      <c r="AL307" s="41"/>
      <c r="AM307" s="41"/>
      <c r="AN307" s="41">
        <v>28</v>
      </c>
      <c r="AO307" s="41">
        <v>1420</v>
      </c>
      <c r="AP307" s="110"/>
      <c r="AQ307" s="111"/>
      <c r="AR307" s="126" t="str">
        <f t="shared" si="127"/>
        <v/>
      </c>
      <c r="AS307" s="126" t="str">
        <f t="shared" si="128"/>
        <v/>
      </c>
      <c r="AT307" s="127">
        <v>1820</v>
      </c>
      <c r="AU307" s="128"/>
      <c r="AV307" s="129"/>
      <c r="AW307" s="126" t="str">
        <f t="shared" si="129"/>
        <v/>
      </c>
      <c r="AX307" s="126" t="str">
        <f t="shared" si="130"/>
        <v/>
      </c>
      <c r="AY307" s="64" t="str">
        <f t="shared" si="131"/>
        <v/>
      </c>
      <c r="AZ307" s="97">
        <v>78.95</v>
      </c>
      <c r="BA307" s="68"/>
      <c r="BB307" s="68"/>
      <c r="BC307" s="68"/>
      <c r="BD307" s="68"/>
      <c r="BE307" s="15"/>
      <c r="BF307" s="5">
        <f t="shared" si="132"/>
        <v>8538</v>
      </c>
      <c r="BG307" s="41">
        <v>0</v>
      </c>
      <c r="BH307" s="42"/>
      <c r="BI307" s="42"/>
      <c r="BJ307" s="42">
        <v>8538</v>
      </c>
      <c r="BK307" s="42"/>
      <c r="BL307" s="42"/>
      <c r="BM307" s="15"/>
    </row>
    <row r="308" spans="1:65" outlineLevel="5">
      <c r="A308" s="22">
        <f t="shared" si="133"/>
        <v>9</v>
      </c>
      <c r="B308" s="9">
        <f t="shared" si="118"/>
        <v>45551</v>
      </c>
      <c r="C308" s="51">
        <v>461348</v>
      </c>
      <c r="D308" s="64">
        <f t="shared" si="123"/>
        <v>39.5</v>
      </c>
      <c r="E308" s="12">
        <v>40</v>
      </c>
      <c r="F308" s="12">
        <v>40</v>
      </c>
      <c r="G308" s="12">
        <v>41</v>
      </c>
      <c r="H308" s="12">
        <v>39</v>
      </c>
      <c r="I308" s="12">
        <v>39</v>
      </c>
      <c r="J308" s="12">
        <v>39</v>
      </c>
      <c r="K308" s="12">
        <v>40</v>
      </c>
      <c r="L308" s="12">
        <v>38</v>
      </c>
      <c r="M308" s="74">
        <f t="shared" si="124"/>
        <v>7.1</v>
      </c>
      <c r="N308" s="83">
        <v>7.08</v>
      </c>
      <c r="O308" s="83">
        <v>7.11</v>
      </c>
      <c r="P308" s="83">
        <v>7.13</v>
      </c>
      <c r="Q308" s="83">
        <v>7.06</v>
      </c>
      <c r="R308" s="83">
        <v>7.04</v>
      </c>
      <c r="S308" s="83">
        <v>7.08</v>
      </c>
      <c r="T308" s="83"/>
      <c r="U308" s="83"/>
      <c r="V308" s="5" t="str">
        <f t="shared" si="125"/>
        <v/>
      </c>
      <c r="W308" s="41"/>
      <c r="X308" s="41"/>
      <c r="Y308" s="41"/>
      <c r="Z308" s="41"/>
      <c r="AA308" s="41"/>
      <c r="AB308" s="41"/>
      <c r="AC308" s="41"/>
      <c r="AD308" s="41"/>
      <c r="AE308" s="5" t="str">
        <f t="shared" si="126"/>
        <v/>
      </c>
      <c r="AF308" s="41"/>
      <c r="AG308" s="41"/>
      <c r="AH308" s="41"/>
      <c r="AI308" s="41"/>
      <c r="AJ308" s="41"/>
      <c r="AK308" s="41"/>
      <c r="AL308" s="41"/>
      <c r="AM308" s="41"/>
      <c r="AN308" s="41">
        <v>27</v>
      </c>
      <c r="AO308" s="41">
        <v>1470</v>
      </c>
      <c r="AP308" s="110"/>
      <c r="AQ308" s="111"/>
      <c r="AR308" s="126" t="str">
        <f t="shared" si="127"/>
        <v/>
      </c>
      <c r="AS308" s="126" t="str">
        <f t="shared" si="128"/>
        <v/>
      </c>
      <c r="AT308" s="127">
        <v>1800</v>
      </c>
      <c r="AU308" s="128"/>
      <c r="AV308" s="129"/>
      <c r="AW308" s="126" t="str">
        <f t="shared" si="129"/>
        <v/>
      </c>
      <c r="AX308" s="126" t="str">
        <f t="shared" si="130"/>
        <v/>
      </c>
      <c r="AY308" s="64" t="str">
        <f t="shared" si="131"/>
        <v/>
      </c>
      <c r="AZ308" s="97">
        <v>78.849999999999994</v>
      </c>
      <c r="BA308" s="68"/>
      <c r="BB308" s="68"/>
      <c r="BC308" s="68"/>
      <c r="BD308" s="68"/>
      <c r="BE308" s="15"/>
      <c r="BF308" s="5">
        <f t="shared" si="132"/>
        <v>8509</v>
      </c>
      <c r="BG308" s="41">
        <v>0</v>
      </c>
      <c r="BH308" s="42"/>
      <c r="BI308" s="42"/>
      <c r="BJ308" s="42">
        <v>8509</v>
      </c>
      <c r="BK308" s="42"/>
      <c r="BL308" s="42"/>
      <c r="BM308" s="15"/>
    </row>
    <row r="309" spans="1:65" outlineLevel="5">
      <c r="A309" s="22">
        <f t="shared" si="133"/>
        <v>9</v>
      </c>
      <c r="B309" s="9">
        <f t="shared" si="118"/>
        <v>45552</v>
      </c>
      <c r="C309" s="51">
        <v>443056</v>
      </c>
      <c r="D309" s="64">
        <f t="shared" si="123"/>
        <v>39.5</v>
      </c>
      <c r="E309" s="12">
        <v>40</v>
      </c>
      <c r="F309" s="12">
        <v>40</v>
      </c>
      <c r="G309" s="12">
        <v>41</v>
      </c>
      <c r="H309" s="12">
        <v>39</v>
      </c>
      <c r="I309" s="12">
        <v>39</v>
      </c>
      <c r="J309" s="12">
        <v>39</v>
      </c>
      <c r="K309" s="12">
        <v>40</v>
      </c>
      <c r="L309" s="12">
        <v>38</v>
      </c>
      <c r="M309" s="74">
        <f t="shared" si="124"/>
        <v>7.1</v>
      </c>
      <c r="N309" s="83">
        <v>7.13</v>
      </c>
      <c r="O309" s="83">
        <v>7.15</v>
      </c>
      <c r="P309" s="83">
        <v>7.1</v>
      </c>
      <c r="Q309" s="83">
        <v>7.11</v>
      </c>
      <c r="R309" s="83">
        <v>7.09</v>
      </c>
      <c r="S309" s="83">
        <v>7.16</v>
      </c>
      <c r="T309" s="83"/>
      <c r="U309" s="83"/>
      <c r="V309" s="5" t="str">
        <f t="shared" si="125"/>
        <v/>
      </c>
      <c r="W309" s="41"/>
      <c r="X309" s="41"/>
      <c r="Y309" s="41"/>
      <c r="Z309" s="41"/>
      <c r="AA309" s="41"/>
      <c r="AB309" s="41"/>
      <c r="AC309" s="41"/>
      <c r="AD309" s="41"/>
      <c r="AE309" s="5" t="str">
        <f t="shared" si="126"/>
        <v/>
      </c>
      <c r="AF309" s="41"/>
      <c r="AG309" s="41"/>
      <c r="AH309" s="41"/>
      <c r="AI309" s="41"/>
      <c r="AJ309" s="41"/>
      <c r="AK309" s="41"/>
      <c r="AL309" s="41"/>
      <c r="AM309" s="41"/>
      <c r="AN309" s="41">
        <v>28</v>
      </c>
      <c r="AO309" s="41">
        <v>1420</v>
      </c>
      <c r="AP309" s="110"/>
      <c r="AQ309" s="111"/>
      <c r="AR309" s="126" t="str">
        <f t="shared" si="127"/>
        <v/>
      </c>
      <c r="AS309" s="126" t="str">
        <f t="shared" si="128"/>
        <v/>
      </c>
      <c r="AT309" s="127">
        <v>1770</v>
      </c>
      <c r="AU309" s="128"/>
      <c r="AV309" s="129"/>
      <c r="AW309" s="126" t="str">
        <f t="shared" si="129"/>
        <v/>
      </c>
      <c r="AX309" s="126" t="str">
        <f t="shared" si="130"/>
        <v/>
      </c>
      <c r="AY309" s="64" t="str">
        <f t="shared" si="131"/>
        <v/>
      </c>
      <c r="AZ309" s="97">
        <v>78.67</v>
      </c>
      <c r="BA309" s="68"/>
      <c r="BB309" s="68"/>
      <c r="BC309" s="68"/>
      <c r="BD309" s="68"/>
      <c r="BE309" s="15"/>
      <c r="BF309" s="5">
        <f t="shared" si="132"/>
        <v>11420</v>
      </c>
      <c r="BG309" s="41">
        <v>2800</v>
      </c>
      <c r="BH309" s="42"/>
      <c r="BI309" s="42"/>
      <c r="BJ309" s="42">
        <v>8620</v>
      </c>
      <c r="BK309" s="42"/>
      <c r="BL309" s="42"/>
      <c r="BM309" s="15"/>
    </row>
    <row r="310" spans="1:65" outlineLevel="5">
      <c r="A310" s="22">
        <f t="shared" si="133"/>
        <v>9</v>
      </c>
      <c r="B310" s="9">
        <f t="shared" si="118"/>
        <v>45553</v>
      </c>
      <c r="C310" s="51">
        <v>445937</v>
      </c>
      <c r="D310" s="64">
        <f t="shared" si="123"/>
        <v>39.5</v>
      </c>
      <c r="E310" s="12">
        <v>40</v>
      </c>
      <c r="F310" s="12">
        <v>40</v>
      </c>
      <c r="G310" s="12">
        <v>41</v>
      </c>
      <c r="H310" s="12">
        <v>39</v>
      </c>
      <c r="I310" s="12">
        <v>39</v>
      </c>
      <c r="J310" s="12">
        <v>39</v>
      </c>
      <c r="K310" s="12">
        <v>40</v>
      </c>
      <c r="L310" s="12">
        <v>38</v>
      </c>
      <c r="M310" s="74">
        <f t="shared" si="124"/>
        <v>7</v>
      </c>
      <c r="N310" s="83">
        <v>6.97</v>
      </c>
      <c r="O310" s="83">
        <v>6.95</v>
      </c>
      <c r="P310" s="83">
        <v>7.01</v>
      </c>
      <c r="Q310" s="83">
        <v>7.1</v>
      </c>
      <c r="R310" s="83">
        <v>7.08</v>
      </c>
      <c r="S310" s="83">
        <v>7.11</v>
      </c>
      <c r="T310" s="83"/>
      <c r="U310" s="83"/>
      <c r="V310" s="5" t="str">
        <f t="shared" si="125"/>
        <v/>
      </c>
      <c r="W310" s="41"/>
      <c r="X310" s="41"/>
      <c r="Y310" s="41"/>
      <c r="Z310" s="41"/>
      <c r="AA310" s="41"/>
      <c r="AB310" s="41"/>
      <c r="AC310" s="41"/>
      <c r="AD310" s="41"/>
      <c r="AE310" s="5" t="str">
        <f t="shared" si="126"/>
        <v/>
      </c>
      <c r="AF310" s="41"/>
      <c r="AG310" s="41"/>
      <c r="AH310" s="41"/>
      <c r="AI310" s="41"/>
      <c r="AJ310" s="41"/>
      <c r="AK310" s="41"/>
      <c r="AL310" s="41"/>
      <c r="AM310" s="41"/>
      <c r="AN310" s="41">
        <v>28</v>
      </c>
      <c r="AO310" s="41">
        <v>1450</v>
      </c>
      <c r="AP310" s="110"/>
      <c r="AQ310" s="111"/>
      <c r="AR310" s="126" t="str">
        <f t="shared" si="127"/>
        <v/>
      </c>
      <c r="AS310" s="126" t="str">
        <f t="shared" si="128"/>
        <v/>
      </c>
      <c r="AT310" s="127">
        <v>1740</v>
      </c>
      <c r="AU310" s="128"/>
      <c r="AV310" s="129"/>
      <c r="AW310" s="126" t="str">
        <f t="shared" si="129"/>
        <v/>
      </c>
      <c r="AX310" s="126" t="str">
        <f t="shared" si="130"/>
        <v/>
      </c>
      <c r="AY310" s="64" t="str">
        <f t="shared" si="131"/>
        <v/>
      </c>
      <c r="AZ310" s="97">
        <v>78.87</v>
      </c>
      <c r="BA310" s="68"/>
      <c r="BB310" s="68"/>
      <c r="BC310" s="68"/>
      <c r="BD310" s="68"/>
      <c r="BE310" s="15"/>
      <c r="BF310" s="5">
        <f t="shared" si="132"/>
        <v>8603</v>
      </c>
      <c r="BG310" s="41">
        <v>0</v>
      </c>
      <c r="BH310" s="42"/>
      <c r="BI310" s="42"/>
      <c r="BJ310" s="42">
        <v>8603</v>
      </c>
      <c r="BK310" s="42"/>
      <c r="BL310" s="42"/>
      <c r="BM310" s="15"/>
    </row>
    <row r="311" spans="1:65" outlineLevel="5">
      <c r="A311" s="22">
        <f t="shared" si="133"/>
        <v>9</v>
      </c>
      <c r="B311" s="9">
        <f t="shared" si="118"/>
        <v>45554</v>
      </c>
      <c r="C311" s="51">
        <v>445516</v>
      </c>
      <c r="D311" s="64">
        <f t="shared" si="123"/>
        <v>39.5</v>
      </c>
      <c r="E311" s="12">
        <v>40</v>
      </c>
      <c r="F311" s="12">
        <v>40</v>
      </c>
      <c r="G311" s="12">
        <v>41</v>
      </c>
      <c r="H311" s="12">
        <v>39</v>
      </c>
      <c r="I311" s="12">
        <v>39</v>
      </c>
      <c r="J311" s="12">
        <v>39</v>
      </c>
      <c r="K311" s="12">
        <v>40</v>
      </c>
      <c r="L311" s="12">
        <v>38</v>
      </c>
      <c r="M311" s="74">
        <f t="shared" si="124"/>
        <v>7.1</v>
      </c>
      <c r="N311" s="83">
        <v>7.15</v>
      </c>
      <c r="O311" s="83">
        <v>7.14</v>
      </c>
      <c r="P311" s="83">
        <v>7.16</v>
      </c>
      <c r="Q311" s="83">
        <v>7</v>
      </c>
      <c r="R311" s="83">
        <v>7.04</v>
      </c>
      <c r="S311" s="83">
        <v>7.05</v>
      </c>
      <c r="T311" s="83"/>
      <c r="U311" s="83"/>
      <c r="V311" s="5">
        <f t="shared" si="125"/>
        <v>189.7</v>
      </c>
      <c r="W311" s="41">
        <v>172</v>
      </c>
      <c r="X311" s="41">
        <v>184.1</v>
      </c>
      <c r="Y311" s="41">
        <v>130.30000000000001</v>
      </c>
      <c r="Z311" s="41">
        <v>143.5</v>
      </c>
      <c r="AA311" s="41">
        <v>237.7</v>
      </c>
      <c r="AB311" s="41">
        <v>270.7</v>
      </c>
      <c r="AC311" s="41"/>
      <c r="AD311" s="41"/>
      <c r="AE311" s="5">
        <f t="shared" si="126"/>
        <v>4176.7</v>
      </c>
      <c r="AF311" s="41">
        <v>4500</v>
      </c>
      <c r="AG311" s="41">
        <v>4230</v>
      </c>
      <c r="AH311" s="41">
        <v>4320</v>
      </c>
      <c r="AI311" s="41">
        <v>4130</v>
      </c>
      <c r="AJ311" s="41">
        <v>3830</v>
      </c>
      <c r="AK311" s="41">
        <v>4050</v>
      </c>
      <c r="AL311" s="41"/>
      <c r="AM311" s="41"/>
      <c r="AN311" s="41">
        <v>32</v>
      </c>
      <c r="AO311" s="41">
        <v>1260</v>
      </c>
      <c r="AP311" s="110">
        <v>3.79</v>
      </c>
      <c r="AQ311" s="111">
        <v>2.4500000000000002</v>
      </c>
      <c r="AR311" s="126">
        <f t="shared" si="127"/>
        <v>64.643799472295512</v>
      </c>
      <c r="AS311" s="126">
        <f t="shared" si="128"/>
        <v>35.356200527704488</v>
      </c>
      <c r="AT311" s="127">
        <v>1460</v>
      </c>
      <c r="AU311" s="128">
        <v>2.68</v>
      </c>
      <c r="AV311" s="129">
        <v>1.43</v>
      </c>
      <c r="AW311" s="126">
        <f t="shared" si="129"/>
        <v>53.358208955223873</v>
      </c>
      <c r="AX311" s="126">
        <f t="shared" si="130"/>
        <v>46.641791044776127</v>
      </c>
      <c r="AY311" s="64">
        <f t="shared" si="131"/>
        <v>37.430204081632667</v>
      </c>
      <c r="AZ311" s="97">
        <v>79.069999999999993</v>
      </c>
      <c r="BA311" s="68"/>
      <c r="BB311" s="68"/>
      <c r="BC311" s="68"/>
      <c r="BD311" s="68"/>
      <c r="BE311" s="15"/>
      <c r="BF311" s="5">
        <f t="shared" si="132"/>
        <v>10373</v>
      </c>
      <c r="BG311" s="41">
        <v>2650</v>
      </c>
      <c r="BH311" s="42"/>
      <c r="BI311" s="42"/>
      <c r="BJ311" s="42">
        <v>7723</v>
      </c>
      <c r="BK311" s="42"/>
      <c r="BL311" s="42"/>
      <c r="BM311" s="15"/>
    </row>
    <row r="312" spans="1:65" outlineLevel="5">
      <c r="A312" s="22">
        <f t="shared" si="133"/>
        <v>9</v>
      </c>
      <c r="B312" s="9">
        <f t="shared" si="118"/>
        <v>45555</v>
      </c>
      <c r="C312" s="51">
        <v>499489</v>
      </c>
      <c r="D312" s="64">
        <f t="shared" si="123"/>
        <v>39.5</v>
      </c>
      <c r="E312" s="12">
        <v>40</v>
      </c>
      <c r="F312" s="12">
        <v>40</v>
      </c>
      <c r="G312" s="12">
        <v>41</v>
      </c>
      <c r="H312" s="12">
        <v>39</v>
      </c>
      <c r="I312" s="12">
        <v>39</v>
      </c>
      <c r="J312" s="12">
        <v>39</v>
      </c>
      <c r="K312" s="12">
        <v>40</v>
      </c>
      <c r="L312" s="12">
        <v>38</v>
      </c>
      <c r="M312" s="74">
        <f t="shared" si="124"/>
        <v>7</v>
      </c>
      <c r="N312" s="83">
        <v>7.06</v>
      </c>
      <c r="O312" s="83">
        <v>7.07</v>
      </c>
      <c r="P312" s="83">
        <v>7.06</v>
      </c>
      <c r="Q312" s="83">
        <v>7.01</v>
      </c>
      <c r="R312" s="83">
        <v>7.02</v>
      </c>
      <c r="S312" s="83">
        <v>6.99</v>
      </c>
      <c r="T312" s="83"/>
      <c r="U312" s="83"/>
      <c r="V312" s="5" t="str">
        <f t="shared" si="125"/>
        <v/>
      </c>
      <c r="W312" s="41"/>
      <c r="X312" s="41"/>
      <c r="Y312" s="41"/>
      <c r="Z312" s="41"/>
      <c r="AA312" s="41"/>
      <c r="AB312" s="41"/>
      <c r="AC312" s="41"/>
      <c r="AD312" s="41"/>
      <c r="AE312" s="5" t="str">
        <f t="shared" si="126"/>
        <v/>
      </c>
      <c r="AF312" s="41"/>
      <c r="AG312" s="41"/>
      <c r="AH312" s="41"/>
      <c r="AI312" s="41"/>
      <c r="AJ312" s="41"/>
      <c r="AK312" s="41"/>
      <c r="AL312" s="41"/>
      <c r="AM312" s="41"/>
      <c r="AN312" s="41">
        <v>31</v>
      </c>
      <c r="AO312" s="41">
        <v>1270</v>
      </c>
      <c r="AP312" s="110"/>
      <c r="AQ312" s="111"/>
      <c r="AR312" s="126" t="str">
        <f t="shared" si="127"/>
        <v/>
      </c>
      <c r="AS312" s="126" t="str">
        <f t="shared" si="128"/>
        <v/>
      </c>
      <c r="AT312" s="127">
        <v>1540</v>
      </c>
      <c r="AU312" s="128"/>
      <c r="AV312" s="129"/>
      <c r="AW312" s="126" t="str">
        <f t="shared" si="129"/>
        <v/>
      </c>
      <c r="AX312" s="126" t="str">
        <f t="shared" si="130"/>
        <v/>
      </c>
      <c r="AY312" s="64" t="str">
        <f t="shared" si="131"/>
        <v/>
      </c>
      <c r="AZ312" s="97">
        <v>78.97</v>
      </c>
      <c r="BA312" s="68"/>
      <c r="BB312" s="68"/>
      <c r="BC312" s="68"/>
      <c r="BD312" s="68"/>
      <c r="BE312" s="15"/>
      <c r="BF312" s="5">
        <f t="shared" si="132"/>
        <v>7985</v>
      </c>
      <c r="BG312" s="41">
        <v>0</v>
      </c>
      <c r="BH312" s="42"/>
      <c r="BI312" s="42"/>
      <c r="BJ312" s="42">
        <v>7985</v>
      </c>
      <c r="BK312" s="42"/>
      <c r="BL312" s="42"/>
      <c r="BM312" s="15"/>
    </row>
    <row r="313" spans="1:65" outlineLevel="5">
      <c r="A313" s="22">
        <f t="shared" si="133"/>
        <v>9</v>
      </c>
      <c r="B313" s="9">
        <f t="shared" si="118"/>
        <v>45556</v>
      </c>
      <c r="C313" s="51">
        <v>607811</v>
      </c>
      <c r="D313" s="64">
        <f t="shared" si="123"/>
        <v>39.299999999999997</v>
      </c>
      <c r="E313" s="12">
        <v>39</v>
      </c>
      <c r="F313" s="12">
        <v>40</v>
      </c>
      <c r="G313" s="12">
        <v>41</v>
      </c>
      <c r="H313" s="12">
        <v>39</v>
      </c>
      <c r="I313" s="12">
        <v>38</v>
      </c>
      <c r="J313" s="12">
        <v>39</v>
      </c>
      <c r="K313" s="12">
        <v>40</v>
      </c>
      <c r="L313" s="12">
        <v>38</v>
      </c>
      <c r="M313" s="74">
        <f t="shared" si="124"/>
        <v>7.1</v>
      </c>
      <c r="N313" s="83">
        <v>7.05</v>
      </c>
      <c r="O313" s="83">
        <v>7.06</v>
      </c>
      <c r="P313" s="83">
        <v>7.07</v>
      </c>
      <c r="Q313" s="83">
        <v>7.11</v>
      </c>
      <c r="R313" s="83">
        <v>7.13</v>
      </c>
      <c r="S313" s="83">
        <v>7.15</v>
      </c>
      <c r="T313" s="83"/>
      <c r="U313" s="83"/>
      <c r="V313" s="5" t="str">
        <f t="shared" si="125"/>
        <v/>
      </c>
      <c r="W313" s="41"/>
      <c r="X313" s="41"/>
      <c r="Y313" s="41"/>
      <c r="Z313" s="41"/>
      <c r="AA313" s="41"/>
      <c r="AB313" s="41"/>
      <c r="AC313" s="41"/>
      <c r="AD313" s="41"/>
      <c r="AE313" s="5" t="str">
        <f t="shared" si="126"/>
        <v/>
      </c>
      <c r="AF313" s="41"/>
      <c r="AG313" s="41"/>
      <c r="AH313" s="41"/>
      <c r="AI313" s="41"/>
      <c r="AJ313" s="41"/>
      <c r="AK313" s="41"/>
      <c r="AL313" s="41"/>
      <c r="AM313" s="41"/>
      <c r="AN313" s="41">
        <v>30</v>
      </c>
      <c r="AO313" s="41">
        <v>1320</v>
      </c>
      <c r="AP313" s="110"/>
      <c r="AQ313" s="111"/>
      <c r="AR313" s="126" t="str">
        <f t="shared" si="127"/>
        <v/>
      </c>
      <c r="AS313" s="126" t="str">
        <f t="shared" si="128"/>
        <v/>
      </c>
      <c r="AT313" s="127">
        <v>1740</v>
      </c>
      <c r="AU313" s="128"/>
      <c r="AV313" s="129"/>
      <c r="AW313" s="126" t="str">
        <f t="shared" si="129"/>
        <v/>
      </c>
      <c r="AX313" s="126" t="str">
        <f t="shared" si="130"/>
        <v/>
      </c>
      <c r="AY313" s="64" t="str">
        <f t="shared" si="131"/>
        <v/>
      </c>
      <c r="AZ313" s="97">
        <v>78.09</v>
      </c>
      <c r="BA313" s="68"/>
      <c r="BB313" s="68"/>
      <c r="BC313" s="68"/>
      <c r="BD313" s="68"/>
      <c r="BE313" s="15"/>
      <c r="BF313" s="5">
        <f t="shared" si="132"/>
        <v>7194</v>
      </c>
      <c r="BG313" s="41">
        <v>0</v>
      </c>
      <c r="BH313" s="42"/>
      <c r="BI313" s="42"/>
      <c r="BJ313" s="42">
        <v>7194</v>
      </c>
      <c r="BK313" s="42"/>
      <c r="BL313" s="42"/>
      <c r="BM313" s="15"/>
    </row>
    <row r="314" spans="1:65" outlineLevel="5">
      <c r="A314" s="22">
        <f t="shared" si="133"/>
        <v>9</v>
      </c>
      <c r="B314" s="9">
        <f t="shared" si="118"/>
        <v>45557</v>
      </c>
      <c r="C314" s="51">
        <v>562436</v>
      </c>
      <c r="D314" s="64">
        <f t="shared" si="123"/>
        <v>39</v>
      </c>
      <c r="E314" s="12">
        <v>38</v>
      </c>
      <c r="F314" s="12">
        <v>40</v>
      </c>
      <c r="G314" s="12">
        <v>41</v>
      </c>
      <c r="H314" s="12">
        <v>39</v>
      </c>
      <c r="I314" s="12">
        <v>37</v>
      </c>
      <c r="J314" s="12">
        <v>39</v>
      </c>
      <c r="K314" s="12">
        <v>40</v>
      </c>
      <c r="L314" s="12">
        <v>38</v>
      </c>
      <c r="M314" s="74">
        <f t="shared" si="124"/>
        <v>7.1</v>
      </c>
      <c r="N314" s="83">
        <v>7.06</v>
      </c>
      <c r="O314" s="83">
        <v>7.11</v>
      </c>
      <c r="P314" s="83">
        <v>7.05</v>
      </c>
      <c r="Q314" s="83">
        <v>7.06</v>
      </c>
      <c r="R314" s="83">
        <v>7.01</v>
      </c>
      <c r="S314" s="83">
        <v>7.03</v>
      </c>
      <c r="T314" s="83"/>
      <c r="U314" s="83"/>
      <c r="V314" s="5" t="str">
        <f t="shared" si="125"/>
        <v/>
      </c>
      <c r="W314" s="41"/>
      <c r="X314" s="41"/>
      <c r="Y314" s="41"/>
      <c r="Z314" s="41"/>
      <c r="AA314" s="41"/>
      <c r="AB314" s="41"/>
      <c r="AC314" s="41"/>
      <c r="AD314" s="41"/>
      <c r="AE314" s="5" t="str">
        <f t="shared" si="126"/>
        <v/>
      </c>
      <c r="AF314" s="41"/>
      <c r="AG314" s="41"/>
      <c r="AH314" s="41"/>
      <c r="AI314" s="41"/>
      <c r="AJ314" s="41"/>
      <c r="AK314" s="41"/>
      <c r="AL314" s="41"/>
      <c r="AM314" s="41"/>
      <c r="AN314" s="41">
        <v>28</v>
      </c>
      <c r="AO314" s="41">
        <v>1430</v>
      </c>
      <c r="AP314" s="110"/>
      <c r="AQ314" s="111"/>
      <c r="AR314" s="126" t="str">
        <f t="shared" si="127"/>
        <v/>
      </c>
      <c r="AS314" s="126" t="str">
        <f t="shared" si="128"/>
        <v/>
      </c>
      <c r="AT314" s="127">
        <v>1740</v>
      </c>
      <c r="AU314" s="128"/>
      <c r="AV314" s="129"/>
      <c r="AW314" s="126" t="str">
        <f t="shared" si="129"/>
        <v/>
      </c>
      <c r="AX314" s="126" t="str">
        <f t="shared" si="130"/>
        <v/>
      </c>
      <c r="AY314" s="64" t="str">
        <f t="shared" si="131"/>
        <v/>
      </c>
      <c r="AZ314" s="97">
        <v>78.89</v>
      </c>
      <c r="BA314" s="68"/>
      <c r="BB314" s="68"/>
      <c r="BC314" s="68"/>
      <c r="BD314" s="68"/>
      <c r="BE314" s="15"/>
      <c r="BF314" s="5">
        <f t="shared" si="132"/>
        <v>6760</v>
      </c>
      <c r="BG314" s="41">
        <v>970</v>
      </c>
      <c r="BH314" s="42"/>
      <c r="BI314" s="42"/>
      <c r="BJ314" s="42">
        <v>5790</v>
      </c>
      <c r="BK314" s="42"/>
      <c r="BL314" s="42"/>
      <c r="BM314" s="15"/>
    </row>
    <row r="315" spans="1:65" outlineLevel="5">
      <c r="A315" s="22">
        <f t="shared" si="133"/>
        <v>9</v>
      </c>
      <c r="B315" s="9">
        <f t="shared" si="118"/>
        <v>45558</v>
      </c>
      <c r="C315" s="51">
        <v>556248</v>
      </c>
      <c r="D315" s="64">
        <f t="shared" si="123"/>
        <v>38.5</v>
      </c>
      <c r="E315" s="12">
        <v>38</v>
      </c>
      <c r="F315" s="12">
        <v>40</v>
      </c>
      <c r="G315" s="12">
        <v>40</v>
      </c>
      <c r="H315" s="12">
        <v>38</v>
      </c>
      <c r="I315" s="12">
        <v>37</v>
      </c>
      <c r="J315" s="12">
        <v>39</v>
      </c>
      <c r="K315" s="12">
        <v>39</v>
      </c>
      <c r="L315" s="12">
        <v>37</v>
      </c>
      <c r="M315" s="74">
        <f t="shared" si="124"/>
        <v>7</v>
      </c>
      <c r="N315" s="83">
        <v>6.98</v>
      </c>
      <c r="O315" s="83">
        <v>6.97</v>
      </c>
      <c r="P315" s="83">
        <v>7.03</v>
      </c>
      <c r="Q315" s="83">
        <v>7.06</v>
      </c>
      <c r="R315" s="83">
        <v>7.07</v>
      </c>
      <c r="S315" s="83">
        <v>7.05</v>
      </c>
      <c r="T315" s="83"/>
      <c r="U315" s="83"/>
      <c r="V315" s="5" t="str">
        <f t="shared" si="125"/>
        <v/>
      </c>
      <c r="W315" s="41"/>
      <c r="X315" s="41"/>
      <c r="Y315" s="41"/>
      <c r="Z315" s="41"/>
      <c r="AA315" s="41"/>
      <c r="AB315" s="41"/>
      <c r="AC315" s="41"/>
      <c r="AD315" s="41"/>
      <c r="AE315" s="5" t="str">
        <f t="shared" si="126"/>
        <v/>
      </c>
      <c r="AF315" s="41"/>
      <c r="AG315" s="41"/>
      <c r="AH315" s="41"/>
      <c r="AI315" s="41"/>
      <c r="AJ315" s="41"/>
      <c r="AK315" s="41"/>
      <c r="AL315" s="41"/>
      <c r="AM315" s="41"/>
      <c r="AN315" s="41">
        <v>29</v>
      </c>
      <c r="AO315" s="41">
        <v>1370</v>
      </c>
      <c r="AP315" s="110"/>
      <c r="AQ315" s="111"/>
      <c r="AR315" s="126" t="str">
        <f t="shared" si="127"/>
        <v/>
      </c>
      <c r="AS315" s="126" t="str">
        <f t="shared" si="128"/>
        <v/>
      </c>
      <c r="AT315" s="127">
        <v>1730</v>
      </c>
      <c r="AU315" s="128"/>
      <c r="AV315" s="129"/>
      <c r="AW315" s="126" t="str">
        <f t="shared" si="129"/>
        <v/>
      </c>
      <c r="AX315" s="126" t="str">
        <f t="shared" si="130"/>
        <v/>
      </c>
      <c r="AY315" s="64" t="str">
        <f t="shared" si="131"/>
        <v/>
      </c>
      <c r="AZ315" s="97">
        <v>78.02</v>
      </c>
      <c r="BA315" s="68"/>
      <c r="BB315" s="68"/>
      <c r="BC315" s="68"/>
      <c r="BD315" s="68"/>
      <c r="BE315" s="15"/>
      <c r="BF315" s="5">
        <f t="shared" si="132"/>
        <v>9130</v>
      </c>
      <c r="BG315" s="41">
        <v>3330</v>
      </c>
      <c r="BH315" s="42"/>
      <c r="BI315" s="42"/>
      <c r="BJ315" s="42">
        <v>5800</v>
      </c>
      <c r="BK315" s="42"/>
      <c r="BL315" s="42"/>
      <c r="BM315" s="15"/>
    </row>
    <row r="316" spans="1:65" outlineLevel="5">
      <c r="A316" s="22">
        <f t="shared" si="133"/>
        <v>9</v>
      </c>
      <c r="B316" s="9">
        <f t="shared" si="118"/>
        <v>45559</v>
      </c>
      <c r="C316" s="51">
        <v>564641</v>
      </c>
      <c r="D316" s="64">
        <f t="shared" si="123"/>
        <v>38</v>
      </c>
      <c r="E316" s="12">
        <v>37</v>
      </c>
      <c r="F316" s="12">
        <v>39</v>
      </c>
      <c r="G316" s="12">
        <v>40</v>
      </c>
      <c r="H316" s="12">
        <v>38</v>
      </c>
      <c r="I316" s="12">
        <v>36</v>
      </c>
      <c r="J316" s="12">
        <v>38</v>
      </c>
      <c r="K316" s="12">
        <v>39</v>
      </c>
      <c r="L316" s="12">
        <v>37</v>
      </c>
      <c r="M316" s="74">
        <f t="shared" si="124"/>
        <v>7.1</v>
      </c>
      <c r="N316" s="83">
        <v>7.11</v>
      </c>
      <c r="O316" s="83">
        <v>7.13</v>
      </c>
      <c r="P316" s="83">
        <v>7.05</v>
      </c>
      <c r="Q316" s="83">
        <v>7.15</v>
      </c>
      <c r="R316" s="83">
        <v>7.16</v>
      </c>
      <c r="S316" s="83">
        <v>7.11</v>
      </c>
      <c r="T316" s="83"/>
      <c r="U316" s="83"/>
      <c r="V316" s="5" t="str">
        <f t="shared" si="125"/>
        <v/>
      </c>
      <c r="W316" s="41"/>
      <c r="X316" s="41"/>
      <c r="Y316" s="41"/>
      <c r="Z316" s="41"/>
      <c r="AA316" s="41"/>
      <c r="AB316" s="41"/>
      <c r="AC316" s="41"/>
      <c r="AD316" s="41"/>
      <c r="AE316" s="5" t="str">
        <f t="shared" si="126"/>
        <v/>
      </c>
      <c r="AF316" s="41"/>
      <c r="AG316" s="41"/>
      <c r="AH316" s="41"/>
      <c r="AI316" s="41"/>
      <c r="AJ316" s="41"/>
      <c r="AK316" s="41"/>
      <c r="AL316" s="41"/>
      <c r="AM316" s="41"/>
      <c r="AN316" s="41">
        <v>32</v>
      </c>
      <c r="AO316" s="41">
        <v>1250</v>
      </c>
      <c r="AP316" s="110"/>
      <c r="AQ316" s="111"/>
      <c r="AR316" s="126" t="str">
        <f t="shared" si="127"/>
        <v/>
      </c>
      <c r="AS316" s="126" t="str">
        <f t="shared" si="128"/>
        <v/>
      </c>
      <c r="AT316" s="127">
        <v>1710</v>
      </c>
      <c r="AU316" s="128"/>
      <c r="AV316" s="129"/>
      <c r="AW316" s="126" t="str">
        <f t="shared" si="129"/>
        <v/>
      </c>
      <c r="AX316" s="126" t="str">
        <f t="shared" si="130"/>
        <v/>
      </c>
      <c r="AY316" s="64" t="str">
        <f t="shared" si="131"/>
        <v/>
      </c>
      <c r="AZ316" s="97">
        <v>78.900000000000006</v>
      </c>
      <c r="BA316" s="68"/>
      <c r="BB316" s="68"/>
      <c r="BC316" s="68"/>
      <c r="BD316" s="68"/>
      <c r="BE316" s="15"/>
      <c r="BF316" s="5">
        <f t="shared" si="132"/>
        <v>9123</v>
      </c>
      <c r="BG316" s="41">
        <v>8920</v>
      </c>
      <c r="BH316" s="42"/>
      <c r="BI316" s="42"/>
      <c r="BJ316" s="42">
        <v>203</v>
      </c>
      <c r="BK316" s="42"/>
      <c r="BL316" s="42"/>
      <c r="BM316" s="15"/>
    </row>
    <row r="317" spans="1:65" outlineLevel="5">
      <c r="A317" s="22">
        <f t="shared" si="133"/>
        <v>9</v>
      </c>
      <c r="B317" s="9">
        <f t="shared" si="118"/>
        <v>45560</v>
      </c>
      <c r="C317" s="51">
        <v>549797</v>
      </c>
      <c r="D317" s="64">
        <f t="shared" si="123"/>
        <v>38.299999999999997</v>
      </c>
      <c r="E317" s="12">
        <v>37</v>
      </c>
      <c r="F317" s="12">
        <v>40</v>
      </c>
      <c r="G317" s="12">
        <v>40</v>
      </c>
      <c r="H317" s="12">
        <v>38</v>
      </c>
      <c r="I317" s="12">
        <v>36</v>
      </c>
      <c r="J317" s="12">
        <v>39</v>
      </c>
      <c r="K317" s="12">
        <v>39</v>
      </c>
      <c r="L317" s="12">
        <v>37</v>
      </c>
      <c r="M317" s="74">
        <f t="shared" si="124"/>
        <v>7</v>
      </c>
      <c r="N317" s="83">
        <v>6.95</v>
      </c>
      <c r="O317" s="83">
        <v>6.99</v>
      </c>
      <c r="P317" s="83">
        <v>7.01</v>
      </c>
      <c r="Q317" s="83">
        <v>6.99</v>
      </c>
      <c r="R317" s="83">
        <v>6.89</v>
      </c>
      <c r="S317" s="83">
        <v>6.99</v>
      </c>
      <c r="T317" s="83"/>
      <c r="U317" s="83"/>
      <c r="V317" s="5" t="str">
        <f t="shared" si="125"/>
        <v/>
      </c>
      <c r="W317" s="41"/>
      <c r="X317" s="41"/>
      <c r="Y317" s="41"/>
      <c r="Z317" s="41"/>
      <c r="AA317" s="41"/>
      <c r="AB317" s="41"/>
      <c r="AC317" s="41"/>
      <c r="AD317" s="41"/>
      <c r="AE317" s="5" t="str">
        <f t="shared" si="126"/>
        <v/>
      </c>
      <c r="AF317" s="41"/>
      <c r="AG317" s="41"/>
      <c r="AH317" s="41"/>
      <c r="AI317" s="41"/>
      <c r="AJ317" s="41"/>
      <c r="AK317" s="41"/>
      <c r="AL317" s="41"/>
      <c r="AM317" s="41"/>
      <c r="AN317" s="41">
        <v>31</v>
      </c>
      <c r="AO317" s="41">
        <v>1300</v>
      </c>
      <c r="AP317" s="110">
        <v>3.42</v>
      </c>
      <c r="AQ317" s="111">
        <v>2.15</v>
      </c>
      <c r="AR317" s="126">
        <f t="shared" si="127"/>
        <v>62.865497076023388</v>
      </c>
      <c r="AS317" s="126">
        <f t="shared" si="128"/>
        <v>37.134502923976612</v>
      </c>
      <c r="AT317" s="127">
        <v>1680</v>
      </c>
      <c r="AU317" s="128">
        <v>2.73</v>
      </c>
      <c r="AV317" s="129">
        <v>1.46</v>
      </c>
      <c r="AW317" s="126">
        <f t="shared" si="129"/>
        <v>53.479853479853482</v>
      </c>
      <c r="AX317" s="126">
        <f t="shared" si="130"/>
        <v>46.520146520146518</v>
      </c>
      <c r="AY317" s="64">
        <f t="shared" si="131"/>
        <v>32.093023255813932</v>
      </c>
      <c r="AZ317" s="97">
        <v>77.67</v>
      </c>
      <c r="BA317" s="68">
        <v>66.73</v>
      </c>
      <c r="BB317" s="68">
        <v>30.67</v>
      </c>
      <c r="BC317" s="68">
        <v>1E-4</v>
      </c>
      <c r="BD317" s="68"/>
      <c r="BE317" s="15"/>
      <c r="BF317" s="5">
        <f t="shared" si="132"/>
        <v>18501</v>
      </c>
      <c r="BG317" s="41">
        <v>15060</v>
      </c>
      <c r="BH317" s="42"/>
      <c r="BI317" s="42"/>
      <c r="BJ317" s="42">
        <v>3441</v>
      </c>
      <c r="BK317" s="42"/>
      <c r="BL317" s="42"/>
      <c r="BM317" s="15"/>
    </row>
    <row r="318" spans="1:65" outlineLevel="5">
      <c r="A318" s="22">
        <f t="shared" si="133"/>
        <v>9</v>
      </c>
      <c r="B318" s="9">
        <f t="shared" si="118"/>
        <v>45561</v>
      </c>
      <c r="C318" s="51">
        <v>545548</v>
      </c>
      <c r="D318" s="64">
        <f t="shared" si="123"/>
        <v>38.5</v>
      </c>
      <c r="E318" s="12">
        <v>38</v>
      </c>
      <c r="F318" s="12">
        <v>40</v>
      </c>
      <c r="G318" s="12">
        <v>40</v>
      </c>
      <c r="H318" s="12">
        <v>38</v>
      </c>
      <c r="I318" s="12">
        <v>37</v>
      </c>
      <c r="J318" s="12">
        <v>39</v>
      </c>
      <c r="K318" s="12">
        <v>39</v>
      </c>
      <c r="L318" s="12">
        <v>37</v>
      </c>
      <c r="M318" s="74">
        <f t="shared" si="124"/>
        <v>7.1</v>
      </c>
      <c r="N318" s="83">
        <v>7.13</v>
      </c>
      <c r="O318" s="83">
        <v>7.08</v>
      </c>
      <c r="P318" s="83">
        <v>7.04</v>
      </c>
      <c r="Q318" s="83">
        <v>7.06</v>
      </c>
      <c r="R318" s="83">
        <v>7.07</v>
      </c>
      <c r="S318" s="83">
        <v>7.13</v>
      </c>
      <c r="T318" s="83"/>
      <c r="U318" s="83"/>
      <c r="V318" s="5">
        <f t="shared" si="125"/>
        <v>130</v>
      </c>
      <c r="W318" s="41">
        <v>108.5</v>
      </c>
      <c r="X318" s="41">
        <v>141.19999999999999</v>
      </c>
      <c r="Y318" s="41">
        <v>112.5</v>
      </c>
      <c r="Z318" s="41">
        <v>135.30000000000001</v>
      </c>
      <c r="AA318" s="41">
        <v>119.8</v>
      </c>
      <c r="AB318" s="41">
        <v>162.9</v>
      </c>
      <c r="AC318" s="41"/>
      <c r="AD318" s="41"/>
      <c r="AE318" s="5">
        <f t="shared" si="126"/>
        <v>4026.7</v>
      </c>
      <c r="AF318" s="41">
        <v>4350</v>
      </c>
      <c r="AG318" s="41">
        <v>3920</v>
      </c>
      <c r="AH318" s="41">
        <v>4740</v>
      </c>
      <c r="AI318" s="41">
        <v>3490</v>
      </c>
      <c r="AJ318" s="41">
        <v>3880</v>
      </c>
      <c r="AK318" s="41">
        <v>3780</v>
      </c>
      <c r="AL318" s="41"/>
      <c r="AM318" s="41"/>
      <c r="AN318" s="41">
        <v>31</v>
      </c>
      <c r="AO318" s="41">
        <v>1300</v>
      </c>
      <c r="AP318" s="110"/>
      <c r="AQ318" s="111"/>
      <c r="AR318" s="126" t="str">
        <f t="shared" si="127"/>
        <v/>
      </c>
      <c r="AS318" s="126" t="str">
        <f t="shared" si="128"/>
        <v/>
      </c>
      <c r="AT318" s="127">
        <v>1690</v>
      </c>
      <c r="AU318" s="128"/>
      <c r="AV318" s="129"/>
      <c r="AW318" s="126" t="str">
        <f t="shared" si="129"/>
        <v/>
      </c>
      <c r="AX318" s="126" t="str">
        <f t="shared" si="130"/>
        <v/>
      </c>
      <c r="AY318" s="64" t="str">
        <f t="shared" si="131"/>
        <v/>
      </c>
      <c r="AZ318" s="97">
        <v>78.63</v>
      </c>
      <c r="BA318" s="68"/>
      <c r="BB318" s="68"/>
      <c r="BC318" s="68"/>
      <c r="BD318" s="68"/>
      <c r="BE318" s="15"/>
      <c r="BF318" s="5">
        <f t="shared" si="132"/>
        <v>10010</v>
      </c>
      <c r="BG318" s="41">
        <v>4410</v>
      </c>
      <c r="BH318" s="42"/>
      <c r="BI318" s="42"/>
      <c r="BJ318" s="42">
        <v>5600</v>
      </c>
      <c r="BK318" s="42"/>
      <c r="BL318" s="42"/>
      <c r="BM318" s="15"/>
    </row>
    <row r="319" spans="1:65" outlineLevel="5">
      <c r="A319" s="22">
        <f t="shared" si="133"/>
        <v>9</v>
      </c>
      <c r="B319" s="9">
        <f t="shared" si="118"/>
        <v>45562</v>
      </c>
      <c r="C319" s="51">
        <v>514660</v>
      </c>
      <c r="D319" s="64">
        <f t="shared" si="123"/>
        <v>38.5</v>
      </c>
      <c r="E319" s="12">
        <v>38</v>
      </c>
      <c r="F319" s="12">
        <v>40</v>
      </c>
      <c r="G319" s="12">
        <v>40</v>
      </c>
      <c r="H319" s="12">
        <v>38</v>
      </c>
      <c r="I319" s="12">
        <v>37</v>
      </c>
      <c r="J319" s="12">
        <v>39</v>
      </c>
      <c r="K319" s="12">
        <v>39</v>
      </c>
      <c r="L319" s="12">
        <v>37</v>
      </c>
      <c r="M319" s="74">
        <f t="shared" si="124"/>
        <v>7.1</v>
      </c>
      <c r="N319" s="83">
        <v>7</v>
      </c>
      <c r="O319" s="83">
        <v>7.01</v>
      </c>
      <c r="P319" s="83">
        <v>7.05</v>
      </c>
      <c r="Q319" s="83">
        <v>7.11</v>
      </c>
      <c r="R319" s="83">
        <v>7.13</v>
      </c>
      <c r="S319" s="83">
        <v>7.09</v>
      </c>
      <c r="T319" s="83"/>
      <c r="U319" s="83"/>
      <c r="V319" s="5" t="str">
        <f t="shared" si="125"/>
        <v/>
      </c>
      <c r="W319" s="41"/>
      <c r="X319" s="41"/>
      <c r="Y319" s="41"/>
      <c r="Z319" s="41"/>
      <c r="AA319" s="41"/>
      <c r="AB319" s="41"/>
      <c r="AC319" s="41"/>
      <c r="AD319" s="41"/>
      <c r="AE319" s="5" t="str">
        <f t="shared" si="126"/>
        <v/>
      </c>
      <c r="AF319" s="41"/>
      <c r="AG319" s="41"/>
      <c r="AH319" s="41"/>
      <c r="AI319" s="41"/>
      <c r="AJ319" s="41"/>
      <c r="AK319" s="41"/>
      <c r="AL319" s="41"/>
      <c r="AM319" s="41"/>
      <c r="AN319" s="41">
        <v>30</v>
      </c>
      <c r="AO319" s="41">
        <v>1310</v>
      </c>
      <c r="AP319" s="110"/>
      <c r="AQ319" s="111"/>
      <c r="AR319" s="126" t="str">
        <f t="shared" si="127"/>
        <v/>
      </c>
      <c r="AS319" s="126" t="str">
        <f t="shared" si="128"/>
        <v/>
      </c>
      <c r="AT319" s="127">
        <v>1680</v>
      </c>
      <c r="AU319" s="128"/>
      <c r="AV319" s="129"/>
      <c r="AW319" s="126" t="str">
        <f t="shared" si="129"/>
        <v/>
      </c>
      <c r="AX319" s="126" t="str">
        <f t="shared" si="130"/>
        <v/>
      </c>
      <c r="AY319" s="64" t="str">
        <f t="shared" si="131"/>
        <v/>
      </c>
      <c r="AZ319" s="97">
        <v>78.56</v>
      </c>
      <c r="BA319" s="68"/>
      <c r="BB319" s="68"/>
      <c r="BC319" s="68"/>
      <c r="BD319" s="68"/>
      <c r="BE319" s="15"/>
      <c r="BF319" s="5">
        <f t="shared" si="132"/>
        <v>12105</v>
      </c>
      <c r="BG319" s="41">
        <v>6520</v>
      </c>
      <c r="BH319" s="42"/>
      <c r="BI319" s="42"/>
      <c r="BJ319" s="42">
        <v>5585</v>
      </c>
      <c r="BK319" s="42"/>
      <c r="BL319" s="42"/>
      <c r="BM319" s="15"/>
    </row>
    <row r="320" spans="1:65" outlineLevel="5">
      <c r="A320" s="22">
        <f t="shared" si="133"/>
        <v>9</v>
      </c>
      <c r="B320" s="9">
        <f t="shared" si="118"/>
        <v>45563</v>
      </c>
      <c r="C320" s="51">
        <v>494458</v>
      </c>
      <c r="D320" s="64">
        <f t="shared" si="123"/>
        <v>39</v>
      </c>
      <c r="E320" s="12">
        <v>39</v>
      </c>
      <c r="F320" s="12">
        <v>40</v>
      </c>
      <c r="G320" s="12">
        <v>40</v>
      </c>
      <c r="H320" s="12">
        <v>39</v>
      </c>
      <c r="I320" s="12">
        <v>38</v>
      </c>
      <c r="J320" s="12">
        <v>39</v>
      </c>
      <c r="K320" s="12">
        <v>39</v>
      </c>
      <c r="L320" s="12">
        <v>38</v>
      </c>
      <c r="M320" s="74">
        <f t="shared" si="124"/>
        <v>7</v>
      </c>
      <c r="N320" s="83">
        <v>6.93</v>
      </c>
      <c r="O320" s="83">
        <v>6.95</v>
      </c>
      <c r="P320" s="83">
        <v>7.02</v>
      </c>
      <c r="Q320" s="83">
        <v>7.03</v>
      </c>
      <c r="R320" s="83">
        <v>7.07</v>
      </c>
      <c r="S320" s="83">
        <v>7.06</v>
      </c>
      <c r="T320" s="83"/>
      <c r="U320" s="83"/>
      <c r="V320" s="5" t="str">
        <f t="shared" si="125"/>
        <v/>
      </c>
      <c r="W320" s="41"/>
      <c r="X320" s="41"/>
      <c r="Y320" s="41"/>
      <c r="Z320" s="41"/>
      <c r="AA320" s="41"/>
      <c r="AB320" s="41"/>
      <c r="AC320" s="41"/>
      <c r="AD320" s="41"/>
      <c r="AE320" s="5" t="str">
        <f t="shared" si="126"/>
        <v/>
      </c>
      <c r="AF320" s="41"/>
      <c r="AG320" s="41"/>
      <c r="AH320" s="41"/>
      <c r="AI320" s="41"/>
      <c r="AJ320" s="41"/>
      <c r="AK320" s="41"/>
      <c r="AL320" s="41"/>
      <c r="AM320" s="41"/>
      <c r="AN320" s="41">
        <v>29</v>
      </c>
      <c r="AO320" s="41">
        <v>1360</v>
      </c>
      <c r="AP320" s="110"/>
      <c r="AQ320" s="111"/>
      <c r="AR320" s="126" t="str">
        <f t="shared" si="127"/>
        <v/>
      </c>
      <c r="AS320" s="126" t="str">
        <f t="shared" si="128"/>
        <v/>
      </c>
      <c r="AT320" s="127">
        <v>1660</v>
      </c>
      <c r="AU320" s="128"/>
      <c r="AV320" s="129"/>
      <c r="AW320" s="126" t="str">
        <f t="shared" si="129"/>
        <v/>
      </c>
      <c r="AX320" s="126" t="str">
        <f t="shared" si="130"/>
        <v/>
      </c>
      <c r="AY320" s="64" t="str">
        <f t="shared" si="131"/>
        <v/>
      </c>
      <c r="AZ320" s="97">
        <v>78.349999999999994</v>
      </c>
      <c r="BA320" s="68"/>
      <c r="BB320" s="68"/>
      <c r="BC320" s="68"/>
      <c r="BD320" s="68"/>
      <c r="BE320" s="15"/>
      <c r="BF320" s="5">
        <f t="shared" si="132"/>
        <v>8954</v>
      </c>
      <c r="BG320" s="41">
        <v>2230</v>
      </c>
      <c r="BH320" s="42"/>
      <c r="BI320" s="42"/>
      <c r="BJ320" s="42">
        <v>6724</v>
      </c>
      <c r="BK320" s="42"/>
      <c r="BL320" s="42"/>
      <c r="BM320" s="15"/>
    </row>
    <row r="321" spans="1:65" outlineLevel="5">
      <c r="A321" s="22">
        <f t="shared" si="133"/>
        <v>9</v>
      </c>
      <c r="B321" s="9">
        <f t="shared" si="118"/>
        <v>45564</v>
      </c>
      <c r="C321" s="51">
        <v>475483</v>
      </c>
      <c r="D321" s="64">
        <f t="shared" si="123"/>
        <v>39</v>
      </c>
      <c r="E321" s="12">
        <v>39</v>
      </c>
      <c r="F321" s="12">
        <v>40</v>
      </c>
      <c r="G321" s="12">
        <v>40</v>
      </c>
      <c r="H321" s="12">
        <v>39</v>
      </c>
      <c r="I321" s="12">
        <v>38</v>
      </c>
      <c r="J321" s="12">
        <v>39</v>
      </c>
      <c r="K321" s="12">
        <v>39</v>
      </c>
      <c r="L321" s="12">
        <v>38</v>
      </c>
      <c r="M321" s="74">
        <f t="shared" si="124"/>
        <v>7</v>
      </c>
      <c r="N321" s="83">
        <v>7.03</v>
      </c>
      <c r="O321" s="83">
        <v>7.05</v>
      </c>
      <c r="P321" s="83">
        <v>7</v>
      </c>
      <c r="Q321" s="83">
        <v>7.01</v>
      </c>
      <c r="R321" s="83">
        <v>7.05</v>
      </c>
      <c r="S321" s="83">
        <v>7.06</v>
      </c>
      <c r="T321" s="83"/>
      <c r="U321" s="83"/>
      <c r="V321" s="5" t="str">
        <f t="shared" si="125"/>
        <v/>
      </c>
      <c r="W321" s="41"/>
      <c r="X321" s="41"/>
      <c r="Y321" s="41"/>
      <c r="Z321" s="41"/>
      <c r="AA321" s="41"/>
      <c r="AB321" s="41"/>
      <c r="AC321" s="41"/>
      <c r="AD321" s="41"/>
      <c r="AE321" s="5" t="str">
        <f t="shared" si="126"/>
        <v/>
      </c>
      <c r="AF321" s="41"/>
      <c r="AG321" s="41"/>
      <c r="AH321" s="41"/>
      <c r="AI321" s="41"/>
      <c r="AJ321" s="41"/>
      <c r="AK321" s="41"/>
      <c r="AL321" s="41"/>
      <c r="AM321" s="41"/>
      <c r="AN321" s="41">
        <v>30</v>
      </c>
      <c r="AO321" s="41">
        <v>1330</v>
      </c>
      <c r="AP321" s="110"/>
      <c r="AQ321" s="111"/>
      <c r="AR321" s="126" t="str">
        <f t="shared" si="127"/>
        <v/>
      </c>
      <c r="AS321" s="126" t="str">
        <f t="shared" si="128"/>
        <v/>
      </c>
      <c r="AT321" s="127">
        <v>1650</v>
      </c>
      <c r="AU321" s="128"/>
      <c r="AV321" s="129"/>
      <c r="AW321" s="126" t="str">
        <f t="shared" si="129"/>
        <v/>
      </c>
      <c r="AX321" s="126" t="str">
        <f t="shared" si="130"/>
        <v/>
      </c>
      <c r="AY321" s="64" t="str">
        <f t="shared" si="131"/>
        <v/>
      </c>
      <c r="AZ321" s="97">
        <v>78.16</v>
      </c>
      <c r="BA321" s="68"/>
      <c r="BB321" s="68"/>
      <c r="BC321" s="68"/>
      <c r="BD321" s="68"/>
      <c r="BE321" s="15"/>
      <c r="BF321" s="5">
        <f t="shared" si="132"/>
        <v>9702</v>
      </c>
      <c r="BG321" s="41">
        <v>4170</v>
      </c>
      <c r="BH321" s="42"/>
      <c r="BI321" s="42"/>
      <c r="BJ321" s="42">
        <v>5532</v>
      </c>
      <c r="BK321" s="42"/>
      <c r="BL321" s="42"/>
      <c r="BM321" s="15"/>
    </row>
    <row r="322" spans="1:65" ht="17.25" outlineLevel="5" thickBot="1">
      <c r="A322" s="31">
        <f t="shared" si="133"/>
        <v>9</v>
      </c>
      <c r="B322" s="32">
        <f t="shared" si="118"/>
        <v>45565</v>
      </c>
      <c r="C322" s="51">
        <v>482569</v>
      </c>
      <c r="D322" s="64">
        <f t="shared" si="123"/>
        <v>39</v>
      </c>
      <c r="E322" s="12">
        <v>39</v>
      </c>
      <c r="F322" s="12">
        <v>40</v>
      </c>
      <c r="G322" s="12">
        <v>40</v>
      </c>
      <c r="H322" s="12">
        <v>39</v>
      </c>
      <c r="I322" s="12">
        <v>38</v>
      </c>
      <c r="J322" s="12">
        <v>39</v>
      </c>
      <c r="K322" s="12">
        <v>39</v>
      </c>
      <c r="L322" s="12">
        <v>38</v>
      </c>
      <c r="M322" s="74">
        <f t="shared" si="124"/>
        <v>7</v>
      </c>
      <c r="N322" s="83">
        <v>6.97</v>
      </c>
      <c r="O322" s="83">
        <v>6.91</v>
      </c>
      <c r="P322" s="83">
        <v>6.99</v>
      </c>
      <c r="Q322" s="83">
        <v>7.02</v>
      </c>
      <c r="R322" s="83">
        <v>6.94</v>
      </c>
      <c r="S322" s="83">
        <v>6.98</v>
      </c>
      <c r="T322" s="83"/>
      <c r="U322" s="83"/>
      <c r="V322" s="5" t="str">
        <f t="shared" si="125"/>
        <v/>
      </c>
      <c r="W322" s="41"/>
      <c r="X322" s="41"/>
      <c r="Y322" s="41"/>
      <c r="Z322" s="41"/>
      <c r="AA322" s="41"/>
      <c r="AB322" s="41"/>
      <c r="AC322" s="41"/>
      <c r="AD322" s="41"/>
      <c r="AE322" s="5" t="str">
        <f t="shared" si="126"/>
        <v/>
      </c>
      <c r="AF322" s="41"/>
      <c r="AG322" s="41"/>
      <c r="AH322" s="41"/>
      <c r="AI322" s="41"/>
      <c r="AJ322" s="41"/>
      <c r="AK322" s="41"/>
      <c r="AL322" s="41"/>
      <c r="AM322" s="41"/>
      <c r="AN322" s="41">
        <v>31</v>
      </c>
      <c r="AO322" s="41">
        <v>1280</v>
      </c>
      <c r="AP322" s="110"/>
      <c r="AQ322" s="111"/>
      <c r="AR322" s="126" t="str">
        <f t="shared" si="127"/>
        <v/>
      </c>
      <c r="AS322" s="126" t="str">
        <f t="shared" si="128"/>
        <v/>
      </c>
      <c r="AT322" s="127">
        <v>1670</v>
      </c>
      <c r="AU322" s="128"/>
      <c r="AV322" s="129"/>
      <c r="AW322" s="126" t="str">
        <f t="shared" si="129"/>
        <v/>
      </c>
      <c r="AX322" s="126" t="str">
        <f t="shared" si="130"/>
        <v/>
      </c>
      <c r="AY322" s="64" t="str">
        <f t="shared" si="131"/>
        <v/>
      </c>
      <c r="AZ322" s="97">
        <v>79.209999999999994</v>
      </c>
      <c r="BA322" s="68"/>
      <c r="BB322" s="68"/>
      <c r="BC322" s="68"/>
      <c r="BD322" s="68"/>
      <c r="BE322" s="15"/>
      <c r="BF322" s="5">
        <f t="shared" si="132"/>
        <v>12171</v>
      </c>
      <c r="BG322" s="41">
        <v>6620</v>
      </c>
      <c r="BH322" s="42"/>
      <c r="BI322" s="42"/>
      <c r="BJ322" s="42">
        <v>5551</v>
      </c>
      <c r="BK322" s="42"/>
      <c r="BL322" s="42"/>
      <c r="BM322" s="15"/>
    </row>
    <row r="323" spans="1:65" outlineLevel="4">
      <c r="A323" s="157" t="s">
        <v>43</v>
      </c>
      <c r="B323" s="158"/>
      <c r="C323" s="50">
        <f t="shared" ref="C323:BM323" si="134">SUBTOTAL(4,C293:C322)</f>
        <v>607811</v>
      </c>
      <c r="D323" s="60">
        <f t="shared" si="134"/>
        <v>39.5</v>
      </c>
      <c r="E323" s="28">
        <f t="shared" si="134"/>
        <v>40</v>
      </c>
      <c r="F323" s="28">
        <f t="shared" si="134"/>
        <v>40</v>
      </c>
      <c r="G323" s="28">
        <f t="shared" si="134"/>
        <v>41</v>
      </c>
      <c r="H323" s="28">
        <f t="shared" si="134"/>
        <v>39</v>
      </c>
      <c r="I323" s="28">
        <f t="shared" si="134"/>
        <v>39</v>
      </c>
      <c r="J323" s="28">
        <f t="shared" si="134"/>
        <v>39</v>
      </c>
      <c r="K323" s="28">
        <f t="shared" si="134"/>
        <v>40</v>
      </c>
      <c r="L323" s="28">
        <f t="shared" si="134"/>
        <v>38</v>
      </c>
      <c r="M323" s="71">
        <f t="shared" si="134"/>
        <v>7.1</v>
      </c>
      <c r="N323" s="82">
        <f t="shared" si="134"/>
        <v>7.15</v>
      </c>
      <c r="O323" s="82">
        <f t="shared" si="134"/>
        <v>7.15</v>
      </c>
      <c r="P323" s="82">
        <f t="shared" si="134"/>
        <v>7.16</v>
      </c>
      <c r="Q323" s="82">
        <f t="shared" si="134"/>
        <v>7.15</v>
      </c>
      <c r="R323" s="82">
        <f t="shared" si="134"/>
        <v>7.18</v>
      </c>
      <c r="S323" s="82">
        <f t="shared" si="134"/>
        <v>7.16</v>
      </c>
      <c r="T323" s="82">
        <f t="shared" si="134"/>
        <v>0</v>
      </c>
      <c r="U323" s="82">
        <f t="shared" si="134"/>
        <v>0</v>
      </c>
      <c r="V323" s="29">
        <f t="shared" si="134"/>
        <v>190.2</v>
      </c>
      <c r="W323" s="39">
        <f t="shared" si="134"/>
        <v>181.9</v>
      </c>
      <c r="X323" s="39">
        <f t="shared" si="134"/>
        <v>184.1</v>
      </c>
      <c r="Y323" s="39">
        <f t="shared" si="134"/>
        <v>243.7</v>
      </c>
      <c r="Z323" s="39">
        <f t="shared" si="134"/>
        <v>232.4</v>
      </c>
      <c r="AA323" s="39">
        <f t="shared" si="134"/>
        <v>261.60000000000002</v>
      </c>
      <c r="AB323" s="39">
        <f t="shared" si="134"/>
        <v>270.7</v>
      </c>
      <c r="AC323" s="39">
        <f t="shared" si="134"/>
        <v>0</v>
      </c>
      <c r="AD323" s="39">
        <f t="shared" si="134"/>
        <v>0</v>
      </c>
      <c r="AE323" s="29">
        <f t="shared" si="134"/>
        <v>4176.7</v>
      </c>
      <c r="AF323" s="39">
        <f t="shared" si="134"/>
        <v>4500</v>
      </c>
      <c r="AG323" s="39">
        <f t="shared" si="134"/>
        <v>4320</v>
      </c>
      <c r="AH323" s="39">
        <f t="shared" si="134"/>
        <v>4740</v>
      </c>
      <c r="AI323" s="39">
        <f t="shared" si="134"/>
        <v>4130</v>
      </c>
      <c r="AJ323" s="39">
        <f t="shared" si="134"/>
        <v>4080</v>
      </c>
      <c r="AK323" s="39">
        <f t="shared" si="134"/>
        <v>4110</v>
      </c>
      <c r="AL323" s="39">
        <f t="shared" si="134"/>
        <v>0</v>
      </c>
      <c r="AM323" s="39">
        <f t="shared" si="134"/>
        <v>0</v>
      </c>
      <c r="AN323" s="39">
        <f t="shared" si="134"/>
        <v>39</v>
      </c>
      <c r="AO323" s="39">
        <f t="shared" si="134"/>
        <v>1600</v>
      </c>
      <c r="AP323" s="104">
        <f t="shared" si="134"/>
        <v>3.79</v>
      </c>
      <c r="AQ323" s="105">
        <f t="shared" si="134"/>
        <v>2.78</v>
      </c>
      <c r="AR323" s="106">
        <f t="shared" si="134"/>
        <v>74.133333333333326</v>
      </c>
      <c r="AS323" s="106">
        <f t="shared" si="134"/>
        <v>37.134502923976612</v>
      </c>
      <c r="AT323" s="107">
        <f t="shared" si="134"/>
        <v>1920</v>
      </c>
      <c r="AU323" s="108">
        <f t="shared" si="134"/>
        <v>2.73</v>
      </c>
      <c r="AV323" s="109">
        <f t="shared" si="134"/>
        <v>1.46</v>
      </c>
      <c r="AW323" s="106">
        <f t="shared" si="134"/>
        <v>54.032258064516135</v>
      </c>
      <c r="AX323" s="106">
        <f t="shared" si="134"/>
        <v>47.791164658634543</v>
      </c>
      <c r="AY323" s="60">
        <f t="shared" si="134"/>
        <v>61.882594764524512</v>
      </c>
      <c r="AZ323" s="96">
        <f t="shared" si="134"/>
        <v>79.64</v>
      </c>
      <c r="BA323" s="67">
        <f t="shared" si="134"/>
        <v>66.73</v>
      </c>
      <c r="BB323" s="67">
        <f t="shared" si="134"/>
        <v>30.67</v>
      </c>
      <c r="BC323" s="67">
        <f t="shared" si="134"/>
        <v>1E-4</v>
      </c>
      <c r="BD323" s="67">
        <f t="shared" si="134"/>
        <v>0</v>
      </c>
      <c r="BE323" s="27">
        <f t="shared" si="134"/>
        <v>0</v>
      </c>
      <c r="BF323" s="29">
        <f t="shared" si="134"/>
        <v>18501</v>
      </c>
      <c r="BG323" s="39">
        <f t="shared" si="134"/>
        <v>15060</v>
      </c>
      <c r="BH323" s="40">
        <f t="shared" si="134"/>
        <v>0</v>
      </c>
      <c r="BI323" s="40">
        <f t="shared" si="134"/>
        <v>0</v>
      </c>
      <c r="BJ323" s="40">
        <f t="shared" si="134"/>
        <v>9639</v>
      </c>
      <c r="BK323" s="40">
        <f t="shared" si="134"/>
        <v>0</v>
      </c>
      <c r="BL323" s="40">
        <f t="shared" si="134"/>
        <v>0</v>
      </c>
      <c r="BM323" s="27">
        <f t="shared" si="134"/>
        <v>0</v>
      </c>
    </row>
    <row r="324" spans="1:65" outlineLevel="3">
      <c r="A324" s="187" t="s">
        <v>32</v>
      </c>
      <c r="B324" s="188"/>
      <c r="C324" s="51">
        <f t="shared" ref="C324:BM324" si="135">SUBTOTAL(5,C293:C322)</f>
        <v>440054</v>
      </c>
      <c r="D324" s="61">
        <f t="shared" si="135"/>
        <v>37.299999999999997</v>
      </c>
      <c r="E324" s="12">
        <f t="shared" si="135"/>
        <v>37</v>
      </c>
      <c r="F324" s="12">
        <f t="shared" si="135"/>
        <v>38</v>
      </c>
      <c r="G324" s="12">
        <f t="shared" si="135"/>
        <v>39</v>
      </c>
      <c r="H324" s="12">
        <f t="shared" si="135"/>
        <v>37</v>
      </c>
      <c r="I324" s="12">
        <f t="shared" si="135"/>
        <v>36</v>
      </c>
      <c r="J324" s="12">
        <f t="shared" si="135"/>
        <v>37</v>
      </c>
      <c r="K324" s="12">
        <f t="shared" si="135"/>
        <v>38</v>
      </c>
      <c r="L324" s="12">
        <f t="shared" si="135"/>
        <v>36</v>
      </c>
      <c r="M324" s="72">
        <f t="shared" si="135"/>
        <v>7</v>
      </c>
      <c r="N324" s="83">
        <f t="shared" si="135"/>
        <v>6.87</v>
      </c>
      <c r="O324" s="83">
        <f t="shared" si="135"/>
        <v>6.89</v>
      </c>
      <c r="P324" s="83">
        <f t="shared" si="135"/>
        <v>6.88</v>
      </c>
      <c r="Q324" s="83">
        <f t="shared" si="135"/>
        <v>6.89</v>
      </c>
      <c r="R324" s="83">
        <f t="shared" si="135"/>
        <v>6.88</v>
      </c>
      <c r="S324" s="83">
        <f t="shared" si="135"/>
        <v>6.98</v>
      </c>
      <c r="T324" s="83">
        <f t="shared" si="135"/>
        <v>0</v>
      </c>
      <c r="U324" s="83">
        <f t="shared" si="135"/>
        <v>0</v>
      </c>
      <c r="V324" s="6">
        <f t="shared" si="135"/>
        <v>130</v>
      </c>
      <c r="W324" s="41">
        <f t="shared" si="135"/>
        <v>108.5</v>
      </c>
      <c r="X324" s="41">
        <f t="shared" si="135"/>
        <v>141.19999999999999</v>
      </c>
      <c r="Y324" s="41">
        <f t="shared" si="135"/>
        <v>112.5</v>
      </c>
      <c r="Z324" s="41">
        <f t="shared" si="135"/>
        <v>135.30000000000001</v>
      </c>
      <c r="AA324" s="41">
        <f t="shared" si="135"/>
        <v>119.8</v>
      </c>
      <c r="AB324" s="41">
        <f t="shared" si="135"/>
        <v>147.1</v>
      </c>
      <c r="AC324" s="41">
        <f t="shared" si="135"/>
        <v>0</v>
      </c>
      <c r="AD324" s="41">
        <f t="shared" si="135"/>
        <v>0</v>
      </c>
      <c r="AE324" s="6">
        <f t="shared" si="135"/>
        <v>3980</v>
      </c>
      <c r="AF324" s="41">
        <f t="shared" si="135"/>
        <v>4220</v>
      </c>
      <c r="AG324" s="41">
        <f t="shared" si="135"/>
        <v>3920</v>
      </c>
      <c r="AH324" s="41">
        <f t="shared" si="135"/>
        <v>3590</v>
      </c>
      <c r="AI324" s="41">
        <f t="shared" si="135"/>
        <v>3490</v>
      </c>
      <c r="AJ324" s="41">
        <f t="shared" si="135"/>
        <v>3730</v>
      </c>
      <c r="AK324" s="41">
        <f t="shared" si="135"/>
        <v>3780</v>
      </c>
      <c r="AL324" s="41">
        <f t="shared" si="135"/>
        <v>0</v>
      </c>
      <c r="AM324" s="41">
        <f t="shared" si="135"/>
        <v>0</v>
      </c>
      <c r="AN324" s="41">
        <f t="shared" si="135"/>
        <v>25</v>
      </c>
      <c r="AO324" s="41">
        <f t="shared" si="135"/>
        <v>1020</v>
      </c>
      <c r="AP324" s="110">
        <f t="shared" si="135"/>
        <v>3.42</v>
      </c>
      <c r="AQ324" s="111">
        <f t="shared" si="135"/>
        <v>2.15</v>
      </c>
      <c r="AR324" s="112">
        <f t="shared" si="135"/>
        <v>62.865497076023388</v>
      </c>
      <c r="AS324" s="112">
        <f t="shared" si="135"/>
        <v>25.866666666666674</v>
      </c>
      <c r="AT324" s="113">
        <f t="shared" si="135"/>
        <v>1240</v>
      </c>
      <c r="AU324" s="114">
        <f t="shared" si="135"/>
        <v>2.48</v>
      </c>
      <c r="AV324" s="115">
        <f t="shared" si="135"/>
        <v>1.3</v>
      </c>
      <c r="AW324" s="112">
        <f t="shared" si="135"/>
        <v>52.208835341365457</v>
      </c>
      <c r="AX324" s="112">
        <f t="shared" si="135"/>
        <v>45.967741935483865</v>
      </c>
      <c r="AY324" s="61">
        <f t="shared" si="135"/>
        <v>31.040935672514603</v>
      </c>
      <c r="AZ324" s="97">
        <f t="shared" si="135"/>
        <v>77.540000000000006</v>
      </c>
      <c r="BA324" s="68">
        <f t="shared" si="135"/>
        <v>66.73</v>
      </c>
      <c r="BB324" s="68">
        <f t="shared" si="135"/>
        <v>30.67</v>
      </c>
      <c r="BC324" s="68">
        <f t="shared" si="135"/>
        <v>1E-4</v>
      </c>
      <c r="BD324" s="68">
        <f t="shared" si="135"/>
        <v>0</v>
      </c>
      <c r="BE324" s="15">
        <f t="shared" si="135"/>
        <v>0</v>
      </c>
      <c r="BF324" s="6">
        <f t="shared" si="135"/>
        <v>5971</v>
      </c>
      <c r="BG324" s="41">
        <f t="shared" si="135"/>
        <v>0</v>
      </c>
      <c r="BH324" s="42">
        <f t="shared" si="135"/>
        <v>0</v>
      </c>
      <c r="BI324" s="42">
        <f t="shared" si="135"/>
        <v>0</v>
      </c>
      <c r="BJ324" s="42">
        <f t="shared" si="135"/>
        <v>203</v>
      </c>
      <c r="BK324" s="42">
        <f t="shared" si="135"/>
        <v>0</v>
      </c>
      <c r="BL324" s="42">
        <f t="shared" si="135"/>
        <v>0</v>
      </c>
      <c r="BM324" s="15">
        <f t="shared" si="135"/>
        <v>0</v>
      </c>
    </row>
    <row r="325" spans="1:65" outlineLevel="2">
      <c r="A325" s="187" t="s">
        <v>21</v>
      </c>
      <c r="B325" s="188"/>
      <c r="C325" s="51">
        <f>IFERROR(SUBTOTAL(1,C293:C322),"")</f>
        <v>488137.2</v>
      </c>
      <c r="D325" s="61">
        <f t="shared" ref="D325:BM325" si="136">IFERROR(SUBTOTAL(1,D293:D322),"")</f>
        <v>39.059999999999995</v>
      </c>
      <c r="E325" s="12">
        <f t="shared" si="136"/>
        <v>38.866666666666667</v>
      </c>
      <c r="F325" s="12">
        <f t="shared" si="136"/>
        <v>39.9</v>
      </c>
      <c r="G325" s="12">
        <f t="shared" si="136"/>
        <v>40.666666666666664</v>
      </c>
      <c r="H325" s="12">
        <f t="shared" si="136"/>
        <v>38.766666666666666</v>
      </c>
      <c r="I325" s="12">
        <f t="shared" si="136"/>
        <v>37.866666666666667</v>
      </c>
      <c r="J325" s="12">
        <f t="shared" si="136"/>
        <v>38.9</v>
      </c>
      <c r="K325" s="12">
        <f t="shared" si="136"/>
        <v>39.666666666666664</v>
      </c>
      <c r="L325" s="12">
        <f t="shared" si="136"/>
        <v>37.766666666666666</v>
      </c>
      <c r="M325" s="72">
        <f t="shared" si="136"/>
        <v>7.053333333333331</v>
      </c>
      <c r="N325" s="83">
        <f t="shared" si="136"/>
        <v>7.0453333333333328</v>
      </c>
      <c r="O325" s="83">
        <f t="shared" si="136"/>
        <v>7.0510000000000002</v>
      </c>
      <c r="P325" s="83">
        <f t="shared" si="136"/>
        <v>7.049333333333335</v>
      </c>
      <c r="Q325" s="83">
        <f t="shared" si="136"/>
        <v>7.0496666666666679</v>
      </c>
      <c r="R325" s="83">
        <f t="shared" si="136"/>
        <v>7.0523333333333325</v>
      </c>
      <c r="S325" s="83">
        <f t="shared" si="136"/>
        <v>7.0706666666666687</v>
      </c>
      <c r="T325" s="83" t="str">
        <f t="shared" si="136"/>
        <v/>
      </c>
      <c r="U325" s="83" t="str">
        <f t="shared" si="136"/>
        <v/>
      </c>
      <c r="V325" s="6">
        <f t="shared" si="136"/>
        <v>173.07499999999999</v>
      </c>
      <c r="W325" s="41">
        <f t="shared" si="136"/>
        <v>148.375</v>
      </c>
      <c r="X325" s="41">
        <f t="shared" si="136"/>
        <v>161</v>
      </c>
      <c r="Y325" s="41">
        <f t="shared" si="136"/>
        <v>165.57499999999999</v>
      </c>
      <c r="Z325" s="41">
        <f t="shared" si="136"/>
        <v>168.25</v>
      </c>
      <c r="AA325" s="41">
        <f t="shared" si="136"/>
        <v>200.67500000000001</v>
      </c>
      <c r="AB325" s="41">
        <f t="shared" si="136"/>
        <v>194.49999999999997</v>
      </c>
      <c r="AC325" s="41" t="str">
        <f t="shared" si="136"/>
        <v/>
      </c>
      <c r="AD325" s="41" t="str">
        <f t="shared" si="136"/>
        <v/>
      </c>
      <c r="AE325" s="6">
        <f t="shared" si="136"/>
        <v>4062.1000000000004</v>
      </c>
      <c r="AF325" s="41">
        <f t="shared" si="136"/>
        <v>4350</v>
      </c>
      <c r="AG325" s="41">
        <f t="shared" si="136"/>
        <v>4117.5</v>
      </c>
      <c r="AH325" s="41">
        <f t="shared" si="136"/>
        <v>4150</v>
      </c>
      <c r="AI325" s="41">
        <f t="shared" si="136"/>
        <v>3907.5</v>
      </c>
      <c r="AJ325" s="41">
        <f t="shared" si="136"/>
        <v>3880</v>
      </c>
      <c r="AK325" s="41">
        <f t="shared" si="136"/>
        <v>3967.5</v>
      </c>
      <c r="AL325" s="41" t="str">
        <f t="shared" si="136"/>
        <v/>
      </c>
      <c r="AM325" s="41" t="str">
        <f t="shared" si="136"/>
        <v/>
      </c>
      <c r="AN325" s="41">
        <f t="shared" si="136"/>
        <v>29.5</v>
      </c>
      <c r="AO325" s="41">
        <f t="shared" si="136"/>
        <v>1369.3333333333333</v>
      </c>
      <c r="AP325" s="110">
        <f t="shared" si="136"/>
        <v>3.6324999999999998</v>
      </c>
      <c r="AQ325" s="111">
        <f t="shared" si="136"/>
        <v>2.4074999999999998</v>
      </c>
      <c r="AR325" s="112">
        <f t="shared" si="136"/>
        <v>66.166959991421464</v>
      </c>
      <c r="AS325" s="112">
        <f t="shared" si="136"/>
        <v>33.833040008578543</v>
      </c>
      <c r="AT325" s="113">
        <f t="shared" si="136"/>
        <v>1711.3333333333333</v>
      </c>
      <c r="AU325" s="114">
        <f t="shared" si="136"/>
        <v>2.5950000000000002</v>
      </c>
      <c r="AV325" s="115">
        <f t="shared" si="136"/>
        <v>1.3825000000000001</v>
      </c>
      <c r="AW325" s="112">
        <f t="shared" si="136"/>
        <v>53.269788960239737</v>
      </c>
      <c r="AX325" s="112">
        <f t="shared" si="136"/>
        <v>46.730211039760263</v>
      </c>
      <c r="AY325" s="61">
        <f t="shared" si="136"/>
        <v>40.61168944362143</v>
      </c>
      <c r="AZ325" s="97">
        <f t="shared" si="136"/>
        <v>78.561333333333337</v>
      </c>
      <c r="BA325" s="68">
        <f t="shared" si="136"/>
        <v>66.73</v>
      </c>
      <c r="BB325" s="68">
        <f t="shared" si="136"/>
        <v>30.67</v>
      </c>
      <c r="BC325" s="68">
        <f t="shared" si="136"/>
        <v>1E-4</v>
      </c>
      <c r="BD325" s="68" t="str">
        <f t="shared" si="136"/>
        <v/>
      </c>
      <c r="BE325" s="15" t="str">
        <f>IFERROR(SUBTOTAL(1,BE293:BE322),"")</f>
        <v/>
      </c>
      <c r="BF325" s="6">
        <f t="shared" si="136"/>
        <v>9704.7000000000007</v>
      </c>
      <c r="BG325" s="41">
        <f t="shared" si="136"/>
        <v>2946</v>
      </c>
      <c r="BH325" s="42" t="str">
        <f t="shared" si="136"/>
        <v/>
      </c>
      <c r="BI325" s="42" t="str">
        <f t="shared" si="136"/>
        <v/>
      </c>
      <c r="BJ325" s="42">
        <f t="shared" si="136"/>
        <v>6758.7</v>
      </c>
      <c r="BK325" s="42" t="str">
        <f t="shared" si="136"/>
        <v/>
      </c>
      <c r="BL325" s="42" t="str">
        <f t="shared" si="136"/>
        <v/>
      </c>
      <c r="BM325" s="15" t="str">
        <f t="shared" si="136"/>
        <v/>
      </c>
    </row>
    <row r="326" spans="1:65" ht="17.25" outlineLevel="1" thickBot="1">
      <c r="A326" s="189" t="s">
        <v>52</v>
      </c>
      <c r="B326" s="190"/>
      <c r="C326" s="52">
        <f>SUBTOTAL(9,C293:C322)</f>
        <v>14644116</v>
      </c>
      <c r="D326" s="62"/>
      <c r="E326" s="30"/>
      <c r="F326" s="30"/>
      <c r="G326" s="30"/>
      <c r="H326" s="30"/>
      <c r="I326" s="30"/>
      <c r="J326" s="30"/>
      <c r="K326" s="30"/>
      <c r="L326" s="30"/>
      <c r="M326" s="73"/>
      <c r="N326" s="84"/>
      <c r="O326" s="84"/>
      <c r="P326" s="84"/>
      <c r="Q326" s="84"/>
      <c r="R326" s="84"/>
      <c r="S326" s="84"/>
      <c r="T326" s="84"/>
      <c r="U326" s="84"/>
      <c r="V326" s="93"/>
      <c r="W326" s="94"/>
      <c r="X326" s="94"/>
      <c r="Y326" s="94"/>
      <c r="Z326" s="94"/>
      <c r="AA326" s="94"/>
      <c r="AB326" s="94"/>
      <c r="AC326" s="94"/>
      <c r="AD326" s="94"/>
      <c r="AE326" s="93"/>
      <c r="AF326" s="94"/>
      <c r="AG326" s="94"/>
      <c r="AH326" s="94"/>
      <c r="AI326" s="94"/>
      <c r="AJ326" s="94"/>
      <c r="AK326" s="94"/>
      <c r="AL326" s="94"/>
      <c r="AM326" s="94"/>
      <c r="AN326" s="94"/>
      <c r="AO326" s="43">
        <f>SUBTOTAL(9,AO293:AO322)</f>
        <v>41080</v>
      </c>
      <c r="AP326" s="116"/>
      <c r="AQ326" s="117"/>
      <c r="AR326" s="118"/>
      <c r="AS326" s="118"/>
      <c r="AT326" s="119">
        <f>SUBTOTAL(9,AT293:AT322)</f>
        <v>51340</v>
      </c>
      <c r="AU326" s="120"/>
      <c r="AV326" s="121"/>
      <c r="AW326" s="118"/>
      <c r="AX326" s="118"/>
      <c r="AY326" s="62"/>
      <c r="AZ326" s="98"/>
      <c r="BA326" s="69"/>
      <c r="BB326" s="69"/>
      <c r="BC326" s="69"/>
      <c r="BD326" s="69"/>
      <c r="BE326" s="16">
        <f>SUBTOTAL(9,BE293:BE322)</f>
        <v>0</v>
      </c>
      <c r="BF326" s="7">
        <f t="shared" ref="BF326:BM326" si="137">SUBTOTAL(9,BF293:BF322)</f>
        <v>291141</v>
      </c>
      <c r="BG326" s="43">
        <f t="shared" si="137"/>
        <v>88380</v>
      </c>
      <c r="BH326" s="44">
        <f t="shared" si="137"/>
        <v>0</v>
      </c>
      <c r="BI326" s="44">
        <f t="shared" si="137"/>
        <v>0</v>
      </c>
      <c r="BJ326" s="44">
        <f t="shared" si="137"/>
        <v>202761</v>
      </c>
      <c r="BK326" s="44">
        <f t="shared" si="137"/>
        <v>0</v>
      </c>
      <c r="BL326" s="44">
        <f t="shared" si="137"/>
        <v>0</v>
      </c>
      <c r="BM326" s="16">
        <f t="shared" si="137"/>
        <v>0</v>
      </c>
    </row>
    <row r="327" spans="1:65" outlineLevel="5">
      <c r="A327" s="21">
        <f t="shared" si="133"/>
        <v>10</v>
      </c>
      <c r="B327" s="33">
        <f>B322+1</f>
        <v>45566</v>
      </c>
      <c r="C327" s="51">
        <v>493593</v>
      </c>
      <c r="D327" s="64">
        <f t="shared" ref="D327:D357" si="138">IFERROR(ROUND(AVERAGE(E327:L327),1),"")</f>
        <v>39.299999999999997</v>
      </c>
      <c r="E327" s="12">
        <v>39</v>
      </c>
      <c r="F327" s="12">
        <v>40</v>
      </c>
      <c r="G327" s="12">
        <v>41</v>
      </c>
      <c r="H327" s="12">
        <v>39</v>
      </c>
      <c r="I327" s="12">
        <v>38</v>
      </c>
      <c r="J327" s="12">
        <v>39</v>
      </c>
      <c r="K327" s="12">
        <v>40</v>
      </c>
      <c r="L327" s="12">
        <v>38</v>
      </c>
      <c r="M327" s="74">
        <f t="shared" ref="M327:M357" si="139">IFERROR(ROUND(AVERAGE(N327:U327),1),"")</f>
        <v>7</v>
      </c>
      <c r="N327" s="83">
        <v>6.99</v>
      </c>
      <c r="O327" s="83">
        <v>6.98</v>
      </c>
      <c r="P327" s="83">
        <v>6.99</v>
      </c>
      <c r="Q327" s="83">
        <v>6.98</v>
      </c>
      <c r="R327" s="83">
        <v>6.97</v>
      </c>
      <c r="S327" s="83">
        <v>7.01</v>
      </c>
      <c r="T327" s="83"/>
      <c r="U327" s="83"/>
      <c r="V327" s="5" t="str">
        <f t="shared" ref="V327:V357" si="140">IFERROR(ROUND(AVERAGE(W327:AD327),1),"")</f>
        <v/>
      </c>
      <c r="W327" s="41"/>
      <c r="X327" s="41"/>
      <c r="Y327" s="41"/>
      <c r="Z327" s="41"/>
      <c r="AA327" s="41"/>
      <c r="AB327" s="41"/>
      <c r="AC327" s="41"/>
      <c r="AD327" s="41"/>
      <c r="AE327" s="5" t="str">
        <f t="shared" ref="AE327:AE357" si="141">IFERROR(ROUND(AVERAGE(AF327:AM327),1),"")</f>
        <v/>
      </c>
      <c r="AF327" s="41"/>
      <c r="AG327" s="41"/>
      <c r="AH327" s="41"/>
      <c r="AI327" s="41"/>
      <c r="AJ327" s="41"/>
      <c r="AK327" s="41"/>
      <c r="AL327" s="41"/>
      <c r="AM327" s="41"/>
      <c r="AN327" s="41">
        <v>30</v>
      </c>
      <c r="AO327" s="41">
        <v>1350</v>
      </c>
      <c r="AP327" s="110"/>
      <c r="AQ327" s="111"/>
      <c r="AR327" s="126" t="str">
        <f t="shared" ref="AR327:AR357" si="142">IFERROR(AQ327/AP327*100,"")</f>
        <v/>
      </c>
      <c r="AS327" s="126" t="str">
        <f t="shared" ref="AS327:AS357" si="143">IFERROR(100-AR327,"")</f>
        <v/>
      </c>
      <c r="AT327" s="127">
        <v>1670</v>
      </c>
      <c r="AU327" s="128"/>
      <c r="AV327" s="129"/>
      <c r="AW327" s="126" t="str">
        <f t="shared" ref="AW327:AW357" si="144">IFERROR(AV327/AU327*100,"")</f>
        <v/>
      </c>
      <c r="AX327" s="126" t="str">
        <f t="shared" ref="AX327:AX357" si="145">IFERROR(100-AW327,"")</f>
        <v/>
      </c>
      <c r="AY327" s="64" t="str">
        <f t="shared" ref="AY327:AY357" si="146">IFERROR((1-((AW327*AS327)/(AX327*AR327)))*100,"")</f>
        <v/>
      </c>
      <c r="AZ327" s="97">
        <v>78.87</v>
      </c>
      <c r="BA327" s="68"/>
      <c r="BB327" s="68"/>
      <c r="BC327" s="68"/>
      <c r="BD327" s="68"/>
      <c r="BE327" s="15"/>
      <c r="BF327" s="5">
        <f t="shared" ref="BF327:BF357" si="147">IF(SUM(BG327:BM327)=0,"",SUM(BG327:BM327))</f>
        <v>11131</v>
      </c>
      <c r="BG327" s="41">
        <v>5580</v>
      </c>
      <c r="BH327" s="42"/>
      <c r="BI327" s="42"/>
      <c r="BJ327" s="42">
        <v>5551</v>
      </c>
      <c r="BK327" s="42"/>
      <c r="BL327" s="42"/>
      <c r="BM327" s="15"/>
    </row>
    <row r="328" spans="1:65" outlineLevel="5">
      <c r="A328" s="22">
        <f t="shared" si="133"/>
        <v>10</v>
      </c>
      <c r="B328" s="9">
        <f t="shared" si="118"/>
        <v>45567</v>
      </c>
      <c r="C328" s="51">
        <v>482803</v>
      </c>
      <c r="D328" s="64">
        <f t="shared" si="138"/>
        <v>39.5</v>
      </c>
      <c r="E328" s="12">
        <v>40</v>
      </c>
      <c r="F328" s="12">
        <v>40</v>
      </c>
      <c r="G328" s="12">
        <v>41</v>
      </c>
      <c r="H328" s="12">
        <v>39</v>
      </c>
      <c r="I328" s="12">
        <v>39</v>
      </c>
      <c r="J328" s="12">
        <v>39</v>
      </c>
      <c r="K328" s="12">
        <v>40</v>
      </c>
      <c r="L328" s="12">
        <v>38</v>
      </c>
      <c r="M328" s="74">
        <f t="shared" si="139"/>
        <v>7.1</v>
      </c>
      <c r="N328" s="83">
        <v>7.02</v>
      </c>
      <c r="O328" s="83">
        <v>7.03</v>
      </c>
      <c r="P328" s="83">
        <v>7.02</v>
      </c>
      <c r="Q328" s="83">
        <v>7.15</v>
      </c>
      <c r="R328" s="83">
        <v>7.15</v>
      </c>
      <c r="S328" s="83">
        <v>7.05</v>
      </c>
      <c r="T328" s="83"/>
      <c r="U328" s="83"/>
      <c r="V328" s="5">
        <f t="shared" si="140"/>
        <v>129.4</v>
      </c>
      <c r="W328" s="41">
        <v>127.4</v>
      </c>
      <c r="X328" s="41">
        <v>106.4</v>
      </c>
      <c r="Y328" s="41">
        <v>125.8</v>
      </c>
      <c r="Z328" s="41">
        <v>154.30000000000001</v>
      </c>
      <c r="AA328" s="41">
        <v>117.2</v>
      </c>
      <c r="AB328" s="41">
        <v>145.19999999999999</v>
      </c>
      <c r="AC328" s="41"/>
      <c r="AD328" s="41"/>
      <c r="AE328" s="5">
        <f t="shared" si="141"/>
        <v>3460</v>
      </c>
      <c r="AF328" s="41">
        <v>3590</v>
      </c>
      <c r="AG328" s="41">
        <v>3480</v>
      </c>
      <c r="AH328" s="41">
        <v>3120</v>
      </c>
      <c r="AI328" s="41">
        <v>3460</v>
      </c>
      <c r="AJ328" s="41">
        <v>3430</v>
      </c>
      <c r="AK328" s="41">
        <v>3680</v>
      </c>
      <c r="AL328" s="41"/>
      <c r="AM328" s="41"/>
      <c r="AN328" s="41">
        <v>30</v>
      </c>
      <c r="AO328" s="41">
        <v>1330</v>
      </c>
      <c r="AP328" s="110">
        <v>5.68</v>
      </c>
      <c r="AQ328" s="111">
        <v>3.46</v>
      </c>
      <c r="AR328" s="126">
        <f t="shared" si="142"/>
        <v>60.915492957746487</v>
      </c>
      <c r="AS328" s="126">
        <f t="shared" si="143"/>
        <v>39.084507042253513</v>
      </c>
      <c r="AT328" s="127">
        <v>1680</v>
      </c>
      <c r="AU328" s="128">
        <v>2.83</v>
      </c>
      <c r="AV328" s="129">
        <v>1.4</v>
      </c>
      <c r="AW328" s="126">
        <f t="shared" si="144"/>
        <v>49.46996466431095</v>
      </c>
      <c r="AX328" s="126">
        <f t="shared" si="145"/>
        <v>50.53003533568905</v>
      </c>
      <c r="AY328" s="64">
        <f t="shared" si="146"/>
        <v>37.184203080156877</v>
      </c>
      <c r="AZ328" s="97">
        <v>78.66</v>
      </c>
      <c r="BA328" s="68"/>
      <c r="BB328" s="68"/>
      <c r="BC328" s="68"/>
      <c r="BD328" s="68"/>
      <c r="BE328" s="15"/>
      <c r="BF328" s="5">
        <f t="shared" si="147"/>
        <v>11799</v>
      </c>
      <c r="BG328" s="41">
        <v>6290</v>
      </c>
      <c r="BH328" s="42"/>
      <c r="BI328" s="42"/>
      <c r="BJ328" s="42">
        <v>5509</v>
      </c>
      <c r="BK328" s="42"/>
      <c r="BL328" s="42"/>
      <c r="BM328" s="15"/>
    </row>
    <row r="329" spans="1:65" outlineLevel="5">
      <c r="A329" s="22">
        <f t="shared" si="133"/>
        <v>10</v>
      </c>
      <c r="B329" s="9">
        <f t="shared" si="118"/>
        <v>45568</v>
      </c>
      <c r="C329" s="51">
        <v>471734</v>
      </c>
      <c r="D329" s="64">
        <f t="shared" si="138"/>
        <v>39.5</v>
      </c>
      <c r="E329" s="12">
        <v>40</v>
      </c>
      <c r="F329" s="12">
        <v>40</v>
      </c>
      <c r="G329" s="12">
        <v>41</v>
      </c>
      <c r="H329" s="12">
        <v>39</v>
      </c>
      <c r="I329" s="12">
        <v>39</v>
      </c>
      <c r="J329" s="12">
        <v>39</v>
      </c>
      <c r="K329" s="12">
        <v>40</v>
      </c>
      <c r="L329" s="12">
        <v>38</v>
      </c>
      <c r="M329" s="74">
        <f t="shared" si="139"/>
        <v>7.1</v>
      </c>
      <c r="N329" s="83">
        <v>7.05</v>
      </c>
      <c r="O329" s="83">
        <v>7.11</v>
      </c>
      <c r="P329" s="83">
        <v>7.03</v>
      </c>
      <c r="Q329" s="83">
        <v>7.12</v>
      </c>
      <c r="R329" s="83">
        <v>7.12</v>
      </c>
      <c r="S329" s="83">
        <v>7.13</v>
      </c>
      <c r="T329" s="83"/>
      <c r="U329" s="83"/>
      <c r="V329" s="5" t="str">
        <f t="shared" si="140"/>
        <v/>
      </c>
      <c r="W329" s="41"/>
      <c r="X329" s="41"/>
      <c r="Y329" s="41"/>
      <c r="Z329" s="41"/>
      <c r="AA329" s="41"/>
      <c r="AB329" s="41"/>
      <c r="AC329" s="41"/>
      <c r="AD329" s="41"/>
      <c r="AE329" s="5" t="str">
        <f t="shared" si="141"/>
        <v/>
      </c>
      <c r="AF329" s="41"/>
      <c r="AG329" s="41"/>
      <c r="AH329" s="41"/>
      <c r="AI329" s="41"/>
      <c r="AJ329" s="41"/>
      <c r="AK329" s="41"/>
      <c r="AL329" s="41"/>
      <c r="AM329" s="41"/>
      <c r="AN329" s="41">
        <v>30</v>
      </c>
      <c r="AO329" s="41">
        <v>1340</v>
      </c>
      <c r="AP329" s="110"/>
      <c r="AQ329" s="111"/>
      <c r="AR329" s="126" t="str">
        <f t="shared" si="142"/>
        <v/>
      </c>
      <c r="AS329" s="126" t="str">
        <f t="shared" si="143"/>
        <v/>
      </c>
      <c r="AT329" s="127">
        <v>1680</v>
      </c>
      <c r="AU329" s="128"/>
      <c r="AV329" s="129"/>
      <c r="AW329" s="126" t="str">
        <f t="shared" si="144"/>
        <v/>
      </c>
      <c r="AX329" s="126" t="str">
        <f t="shared" si="145"/>
        <v/>
      </c>
      <c r="AY329" s="64" t="str">
        <f t="shared" si="146"/>
        <v/>
      </c>
      <c r="AZ329" s="97">
        <v>79.19</v>
      </c>
      <c r="BA329" s="68"/>
      <c r="BB329" s="68"/>
      <c r="BC329" s="68"/>
      <c r="BD329" s="68"/>
      <c r="BE329" s="15"/>
      <c r="BF329" s="5">
        <f t="shared" si="147"/>
        <v>10285</v>
      </c>
      <c r="BG329" s="41">
        <v>4890</v>
      </c>
      <c r="BH329" s="42"/>
      <c r="BI329" s="42"/>
      <c r="BJ329" s="42">
        <v>5395</v>
      </c>
      <c r="BK329" s="42"/>
      <c r="BL329" s="42"/>
      <c r="BM329" s="15"/>
    </row>
    <row r="330" spans="1:65" outlineLevel="5">
      <c r="A330" s="22">
        <f t="shared" si="133"/>
        <v>10</v>
      </c>
      <c r="B330" s="9">
        <f t="shared" si="118"/>
        <v>45569</v>
      </c>
      <c r="C330" s="51">
        <v>487456</v>
      </c>
      <c r="D330" s="64">
        <f t="shared" si="138"/>
        <v>39.5</v>
      </c>
      <c r="E330" s="12">
        <v>40</v>
      </c>
      <c r="F330" s="12">
        <v>40</v>
      </c>
      <c r="G330" s="12">
        <v>41</v>
      </c>
      <c r="H330" s="12">
        <v>39</v>
      </c>
      <c r="I330" s="12">
        <v>39</v>
      </c>
      <c r="J330" s="12">
        <v>39</v>
      </c>
      <c r="K330" s="12">
        <v>40</v>
      </c>
      <c r="L330" s="12">
        <v>38</v>
      </c>
      <c r="M330" s="74">
        <f t="shared" si="139"/>
        <v>7.1</v>
      </c>
      <c r="N330" s="83">
        <v>7.11</v>
      </c>
      <c r="O330" s="83">
        <v>7.13</v>
      </c>
      <c r="P330" s="83">
        <v>6.98</v>
      </c>
      <c r="Q330" s="83">
        <v>7.14</v>
      </c>
      <c r="R330" s="83">
        <v>7.1</v>
      </c>
      <c r="S330" s="83">
        <v>7.04</v>
      </c>
      <c r="T330" s="83"/>
      <c r="U330" s="83"/>
      <c r="V330" s="5" t="str">
        <f t="shared" si="140"/>
        <v/>
      </c>
      <c r="W330" s="41"/>
      <c r="X330" s="41"/>
      <c r="Y330" s="41"/>
      <c r="Z330" s="41"/>
      <c r="AA330" s="41"/>
      <c r="AB330" s="41"/>
      <c r="AC330" s="41"/>
      <c r="AD330" s="41"/>
      <c r="AE330" s="5" t="str">
        <f t="shared" si="141"/>
        <v/>
      </c>
      <c r="AF330" s="41"/>
      <c r="AG330" s="41"/>
      <c r="AH330" s="41"/>
      <c r="AI330" s="41"/>
      <c r="AJ330" s="41"/>
      <c r="AK330" s="41"/>
      <c r="AL330" s="41"/>
      <c r="AM330" s="41"/>
      <c r="AN330" s="41">
        <v>31</v>
      </c>
      <c r="AO330" s="41">
        <v>1280</v>
      </c>
      <c r="AP330" s="110"/>
      <c r="AQ330" s="111"/>
      <c r="AR330" s="126" t="str">
        <f t="shared" si="142"/>
        <v/>
      </c>
      <c r="AS330" s="126" t="str">
        <f t="shared" si="143"/>
        <v/>
      </c>
      <c r="AT330" s="127">
        <v>1570</v>
      </c>
      <c r="AU330" s="128"/>
      <c r="AV330" s="129"/>
      <c r="AW330" s="126" t="str">
        <f t="shared" si="144"/>
        <v/>
      </c>
      <c r="AX330" s="126" t="str">
        <f t="shared" si="145"/>
        <v/>
      </c>
      <c r="AY330" s="64" t="str">
        <f t="shared" si="146"/>
        <v/>
      </c>
      <c r="AZ330" s="97">
        <v>77.61</v>
      </c>
      <c r="BA330" s="68"/>
      <c r="BB330" s="68"/>
      <c r="BC330" s="68"/>
      <c r="BD330" s="68"/>
      <c r="BE330" s="15"/>
      <c r="BF330" s="5">
        <f t="shared" si="147"/>
        <v>12781</v>
      </c>
      <c r="BG330" s="41">
        <v>7290</v>
      </c>
      <c r="BH330" s="42"/>
      <c r="BI330" s="42"/>
      <c r="BJ330" s="42">
        <v>5491</v>
      </c>
      <c r="BK330" s="42"/>
      <c r="BL330" s="42"/>
      <c r="BM330" s="15"/>
    </row>
    <row r="331" spans="1:65" outlineLevel="5">
      <c r="A331" s="22">
        <f t="shared" si="133"/>
        <v>10</v>
      </c>
      <c r="B331" s="9">
        <f t="shared" si="118"/>
        <v>45570</v>
      </c>
      <c r="C331" s="51">
        <v>453217</v>
      </c>
      <c r="D331" s="64">
        <f t="shared" si="138"/>
        <v>39.799999999999997</v>
      </c>
      <c r="E331" s="12">
        <v>41</v>
      </c>
      <c r="F331" s="12">
        <v>40</v>
      </c>
      <c r="G331" s="12">
        <v>41</v>
      </c>
      <c r="H331" s="12">
        <v>39</v>
      </c>
      <c r="I331" s="12">
        <v>40</v>
      </c>
      <c r="J331" s="12">
        <v>39</v>
      </c>
      <c r="K331" s="12">
        <v>40</v>
      </c>
      <c r="L331" s="12">
        <v>38</v>
      </c>
      <c r="M331" s="74">
        <f t="shared" si="139"/>
        <v>7.1</v>
      </c>
      <c r="N331" s="83">
        <v>7.15</v>
      </c>
      <c r="O331" s="83">
        <v>7.04</v>
      </c>
      <c r="P331" s="83">
        <v>7.01</v>
      </c>
      <c r="Q331" s="83">
        <v>7.01</v>
      </c>
      <c r="R331" s="83">
        <v>7.06</v>
      </c>
      <c r="S331" s="83">
        <v>7.13</v>
      </c>
      <c r="T331" s="83"/>
      <c r="U331" s="83"/>
      <c r="V331" s="5" t="str">
        <f t="shared" si="140"/>
        <v/>
      </c>
      <c r="W331" s="41"/>
      <c r="X331" s="41"/>
      <c r="Y331" s="41"/>
      <c r="Z331" s="41"/>
      <c r="AA331" s="41"/>
      <c r="AB331" s="41"/>
      <c r="AC331" s="41"/>
      <c r="AD331" s="41"/>
      <c r="AE331" s="5" t="str">
        <f t="shared" si="141"/>
        <v/>
      </c>
      <c r="AF331" s="41"/>
      <c r="AG331" s="41"/>
      <c r="AH331" s="41"/>
      <c r="AI331" s="41"/>
      <c r="AJ331" s="41"/>
      <c r="AK331" s="41"/>
      <c r="AL331" s="41"/>
      <c r="AM331" s="41"/>
      <c r="AN331" s="41">
        <v>31</v>
      </c>
      <c r="AO331" s="41">
        <v>1270</v>
      </c>
      <c r="AP331" s="110"/>
      <c r="AQ331" s="111"/>
      <c r="AR331" s="126" t="str">
        <f t="shared" si="142"/>
        <v/>
      </c>
      <c r="AS331" s="126" t="str">
        <f t="shared" si="143"/>
        <v/>
      </c>
      <c r="AT331" s="127">
        <v>1670</v>
      </c>
      <c r="AU331" s="128"/>
      <c r="AV331" s="129"/>
      <c r="AW331" s="126" t="str">
        <f t="shared" si="144"/>
        <v/>
      </c>
      <c r="AX331" s="126" t="str">
        <f t="shared" si="145"/>
        <v/>
      </c>
      <c r="AY331" s="64" t="str">
        <f t="shared" si="146"/>
        <v/>
      </c>
      <c r="AZ331" s="97">
        <v>79.14</v>
      </c>
      <c r="BA331" s="68"/>
      <c r="BB331" s="68"/>
      <c r="BC331" s="68"/>
      <c r="BD331" s="68"/>
      <c r="BE331" s="15"/>
      <c r="BF331" s="5">
        <f t="shared" si="147"/>
        <v>12942</v>
      </c>
      <c r="BG331" s="41">
        <v>7290</v>
      </c>
      <c r="BH331" s="42"/>
      <c r="BI331" s="42"/>
      <c r="BJ331" s="42">
        <v>5652</v>
      </c>
      <c r="BK331" s="42"/>
      <c r="BL331" s="42"/>
      <c r="BM331" s="15"/>
    </row>
    <row r="332" spans="1:65" outlineLevel="5">
      <c r="A332" s="22">
        <f t="shared" si="133"/>
        <v>10</v>
      </c>
      <c r="B332" s="9">
        <f t="shared" si="118"/>
        <v>45571</v>
      </c>
      <c r="C332" s="51">
        <v>468298</v>
      </c>
      <c r="D332" s="64">
        <f t="shared" si="138"/>
        <v>40.299999999999997</v>
      </c>
      <c r="E332" s="12">
        <v>41</v>
      </c>
      <c r="F332" s="12">
        <v>41</v>
      </c>
      <c r="G332" s="12">
        <v>41</v>
      </c>
      <c r="H332" s="12">
        <v>40</v>
      </c>
      <c r="I332" s="12">
        <v>40</v>
      </c>
      <c r="J332" s="12">
        <v>40</v>
      </c>
      <c r="K332" s="12">
        <v>40</v>
      </c>
      <c r="L332" s="12">
        <v>39</v>
      </c>
      <c r="M332" s="74">
        <f t="shared" si="139"/>
        <v>7</v>
      </c>
      <c r="N332" s="83">
        <v>6.97</v>
      </c>
      <c r="O332" s="83">
        <v>6.98</v>
      </c>
      <c r="P332" s="83">
        <v>7.13</v>
      </c>
      <c r="Q332" s="83">
        <v>7.05</v>
      </c>
      <c r="R332" s="83">
        <v>7</v>
      </c>
      <c r="S332" s="83">
        <v>7.02</v>
      </c>
      <c r="T332" s="83"/>
      <c r="U332" s="83"/>
      <c r="V332" s="5" t="str">
        <f t="shared" si="140"/>
        <v/>
      </c>
      <c r="W332" s="41"/>
      <c r="X332" s="41"/>
      <c r="Y332" s="41"/>
      <c r="Z332" s="41"/>
      <c r="AA332" s="41"/>
      <c r="AB332" s="41"/>
      <c r="AC332" s="41"/>
      <c r="AD332" s="41"/>
      <c r="AE332" s="5" t="str">
        <f t="shared" si="141"/>
        <v/>
      </c>
      <c r="AF332" s="41"/>
      <c r="AG332" s="41"/>
      <c r="AH332" s="41"/>
      <c r="AI332" s="41"/>
      <c r="AJ332" s="41"/>
      <c r="AK332" s="41"/>
      <c r="AL332" s="41"/>
      <c r="AM332" s="41"/>
      <c r="AN332" s="41">
        <v>30</v>
      </c>
      <c r="AO332" s="41">
        <v>1310</v>
      </c>
      <c r="AP332" s="110"/>
      <c r="AQ332" s="111"/>
      <c r="AR332" s="126" t="str">
        <f t="shared" si="142"/>
        <v/>
      </c>
      <c r="AS332" s="126" t="str">
        <f t="shared" si="143"/>
        <v/>
      </c>
      <c r="AT332" s="127">
        <v>1680</v>
      </c>
      <c r="AU332" s="128"/>
      <c r="AV332" s="129"/>
      <c r="AW332" s="126" t="str">
        <f t="shared" si="144"/>
        <v/>
      </c>
      <c r="AX332" s="126" t="str">
        <f t="shared" si="145"/>
        <v/>
      </c>
      <c r="AY332" s="64" t="str">
        <f t="shared" si="146"/>
        <v/>
      </c>
      <c r="AZ332" s="97">
        <v>79.19</v>
      </c>
      <c r="BA332" s="68"/>
      <c r="BB332" s="68"/>
      <c r="BC332" s="68"/>
      <c r="BD332" s="68"/>
      <c r="BE332" s="15"/>
      <c r="BF332" s="5">
        <f t="shared" si="147"/>
        <v>12802</v>
      </c>
      <c r="BG332" s="41">
        <v>7290</v>
      </c>
      <c r="BH332" s="42"/>
      <c r="BI332" s="42"/>
      <c r="BJ332" s="42">
        <v>5512</v>
      </c>
      <c r="BK332" s="42"/>
      <c r="BL332" s="42"/>
      <c r="BM332" s="15"/>
    </row>
    <row r="333" spans="1:65" outlineLevel="5">
      <c r="A333" s="22">
        <f t="shared" si="133"/>
        <v>10</v>
      </c>
      <c r="B333" s="9">
        <f t="shared" si="118"/>
        <v>45572</v>
      </c>
      <c r="C333" s="51">
        <v>488646</v>
      </c>
      <c r="D333" s="64">
        <f t="shared" si="138"/>
        <v>40.299999999999997</v>
      </c>
      <c r="E333" s="12">
        <v>41</v>
      </c>
      <c r="F333" s="12">
        <v>41</v>
      </c>
      <c r="G333" s="12">
        <v>41</v>
      </c>
      <c r="H333" s="12">
        <v>40</v>
      </c>
      <c r="I333" s="12">
        <v>40</v>
      </c>
      <c r="J333" s="12">
        <v>40</v>
      </c>
      <c r="K333" s="12">
        <v>40</v>
      </c>
      <c r="L333" s="12">
        <v>39</v>
      </c>
      <c r="M333" s="74">
        <f t="shared" si="139"/>
        <v>7</v>
      </c>
      <c r="N333" s="83">
        <v>6.98</v>
      </c>
      <c r="O333" s="83">
        <v>6.99</v>
      </c>
      <c r="P333" s="83">
        <v>7.03</v>
      </c>
      <c r="Q333" s="83">
        <v>7.05</v>
      </c>
      <c r="R333" s="83">
        <v>7.04</v>
      </c>
      <c r="S333" s="83">
        <v>7.01</v>
      </c>
      <c r="T333" s="83"/>
      <c r="U333" s="83"/>
      <c r="V333" s="5" t="str">
        <f t="shared" si="140"/>
        <v/>
      </c>
      <c r="W333" s="41"/>
      <c r="X333" s="41"/>
      <c r="Y333" s="41"/>
      <c r="Z333" s="41"/>
      <c r="AA333" s="41"/>
      <c r="AB333" s="41"/>
      <c r="AC333" s="41"/>
      <c r="AD333" s="41"/>
      <c r="AE333" s="5" t="str">
        <f t="shared" si="141"/>
        <v/>
      </c>
      <c r="AF333" s="41"/>
      <c r="AG333" s="41"/>
      <c r="AH333" s="41"/>
      <c r="AI333" s="41"/>
      <c r="AJ333" s="41"/>
      <c r="AK333" s="41"/>
      <c r="AL333" s="41"/>
      <c r="AM333" s="41"/>
      <c r="AN333" s="41">
        <v>30</v>
      </c>
      <c r="AO333" s="41">
        <v>1310</v>
      </c>
      <c r="AP333" s="110"/>
      <c r="AQ333" s="111"/>
      <c r="AR333" s="126" t="str">
        <f t="shared" si="142"/>
        <v/>
      </c>
      <c r="AS333" s="126" t="str">
        <f t="shared" si="143"/>
        <v/>
      </c>
      <c r="AT333" s="127">
        <v>1590</v>
      </c>
      <c r="AU333" s="128"/>
      <c r="AV333" s="129"/>
      <c r="AW333" s="126" t="str">
        <f t="shared" si="144"/>
        <v/>
      </c>
      <c r="AX333" s="126" t="str">
        <f t="shared" si="145"/>
        <v/>
      </c>
      <c r="AY333" s="64" t="str">
        <f t="shared" si="146"/>
        <v/>
      </c>
      <c r="AZ333" s="97">
        <v>78.33</v>
      </c>
      <c r="BA333" s="68"/>
      <c r="BB333" s="68"/>
      <c r="BC333" s="68"/>
      <c r="BD333" s="68"/>
      <c r="BE333" s="15"/>
      <c r="BF333" s="5">
        <f t="shared" si="147"/>
        <v>13782</v>
      </c>
      <c r="BG333" s="41">
        <v>6190</v>
      </c>
      <c r="BH333" s="42"/>
      <c r="BI333" s="42"/>
      <c r="BJ333" s="42">
        <v>7592</v>
      </c>
      <c r="BK333" s="42"/>
      <c r="BL333" s="42"/>
      <c r="BM333" s="15"/>
    </row>
    <row r="334" spans="1:65" outlineLevel="5">
      <c r="A334" s="22">
        <f t="shared" si="133"/>
        <v>10</v>
      </c>
      <c r="B334" s="9">
        <f t="shared" si="118"/>
        <v>45573</v>
      </c>
      <c r="C334" s="51">
        <v>495610</v>
      </c>
      <c r="D334" s="64">
        <f t="shared" si="138"/>
        <v>40.5</v>
      </c>
      <c r="E334" s="12">
        <v>42</v>
      </c>
      <c r="F334" s="12">
        <v>41</v>
      </c>
      <c r="G334" s="12">
        <v>41</v>
      </c>
      <c r="H334" s="12">
        <v>40</v>
      </c>
      <c r="I334" s="12">
        <v>41</v>
      </c>
      <c r="J334" s="12">
        <v>40</v>
      </c>
      <c r="K334" s="12">
        <v>40</v>
      </c>
      <c r="L334" s="12">
        <v>39</v>
      </c>
      <c r="M334" s="74">
        <f t="shared" si="139"/>
        <v>7.1</v>
      </c>
      <c r="N334" s="83">
        <v>7.11</v>
      </c>
      <c r="O334" s="83">
        <v>7.13</v>
      </c>
      <c r="P334" s="83">
        <v>7.15</v>
      </c>
      <c r="Q334" s="83">
        <v>7.1</v>
      </c>
      <c r="R334" s="83">
        <v>7.11</v>
      </c>
      <c r="S334" s="83">
        <v>7.12</v>
      </c>
      <c r="T334" s="83"/>
      <c r="U334" s="83"/>
      <c r="V334" s="5" t="str">
        <f t="shared" si="140"/>
        <v/>
      </c>
      <c r="W334" s="41"/>
      <c r="X334" s="41"/>
      <c r="Y334" s="41"/>
      <c r="Z334" s="41"/>
      <c r="AA334" s="41"/>
      <c r="AB334" s="41"/>
      <c r="AC334" s="41"/>
      <c r="AD334" s="41"/>
      <c r="AE334" s="5" t="str">
        <f t="shared" si="141"/>
        <v/>
      </c>
      <c r="AF334" s="41"/>
      <c r="AG334" s="41"/>
      <c r="AH334" s="41"/>
      <c r="AI334" s="41"/>
      <c r="AJ334" s="41"/>
      <c r="AK334" s="41"/>
      <c r="AL334" s="41"/>
      <c r="AM334" s="41"/>
      <c r="AN334" s="41">
        <v>32</v>
      </c>
      <c r="AO334" s="41">
        <v>1230</v>
      </c>
      <c r="AP334" s="110">
        <v>5.22</v>
      </c>
      <c r="AQ334" s="111">
        <v>3.09</v>
      </c>
      <c r="AR334" s="126">
        <f t="shared" si="142"/>
        <v>59.195402298850574</v>
      </c>
      <c r="AS334" s="126">
        <f t="shared" si="143"/>
        <v>40.804597701149426</v>
      </c>
      <c r="AT334" s="127">
        <v>1350</v>
      </c>
      <c r="AU334" s="128">
        <v>2.6</v>
      </c>
      <c r="AV334" s="129">
        <v>1.41</v>
      </c>
      <c r="AW334" s="126">
        <f t="shared" si="144"/>
        <v>54.230769230769226</v>
      </c>
      <c r="AX334" s="126">
        <f t="shared" si="145"/>
        <v>45.769230769230774</v>
      </c>
      <c r="AY334" s="64">
        <f t="shared" si="146"/>
        <v>18.324222893040719</v>
      </c>
      <c r="AZ334" s="97">
        <v>77.75</v>
      </c>
      <c r="BA334" s="68">
        <v>66.760000000000005</v>
      </c>
      <c r="BB334" s="68">
        <v>30.67</v>
      </c>
      <c r="BC334" s="68">
        <v>1E-4</v>
      </c>
      <c r="BD334" s="68"/>
      <c r="BE334" s="15"/>
      <c r="BF334" s="5">
        <f t="shared" si="147"/>
        <v>10313</v>
      </c>
      <c r="BG334" s="41">
        <v>3310</v>
      </c>
      <c r="BH334" s="42"/>
      <c r="BI334" s="42"/>
      <c r="BJ334" s="42">
        <v>7003</v>
      </c>
      <c r="BK334" s="42"/>
      <c r="BL334" s="42"/>
      <c r="BM334" s="15"/>
    </row>
    <row r="335" spans="1:65" outlineLevel="5">
      <c r="A335" s="22">
        <f t="shared" si="133"/>
        <v>10</v>
      </c>
      <c r="B335" s="9">
        <f t="shared" si="118"/>
        <v>45574</v>
      </c>
      <c r="C335" s="51">
        <v>458216</v>
      </c>
      <c r="D335" s="64">
        <f t="shared" si="138"/>
        <v>39.799999999999997</v>
      </c>
      <c r="E335" s="12">
        <v>41</v>
      </c>
      <c r="F335" s="12">
        <v>40</v>
      </c>
      <c r="G335" s="12">
        <v>41</v>
      </c>
      <c r="H335" s="12">
        <v>39</v>
      </c>
      <c r="I335" s="12">
        <v>40</v>
      </c>
      <c r="J335" s="12">
        <v>39</v>
      </c>
      <c r="K335" s="12">
        <v>40</v>
      </c>
      <c r="L335" s="12">
        <v>38</v>
      </c>
      <c r="M335" s="74">
        <f t="shared" si="139"/>
        <v>7.1</v>
      </c>
      <c r="N335" s="83">
        <v>7.05</v>
      </c>
      <c r="O335" s="83">
        <v>7.06</v>
      </c>
      <c r="P335" s="83">
        <v>7.07</v>
      </c>
      <c r="Q335" s="83">
        <v>7.05</v>
      </c>
      <c r="R335" s="83">
        <v>7.04</v>
      </c>
      <c r="S335" s="83">
        <v>7.05</v>
      </c>
      <c r="T335" s="83"/>
      <c r="U335" s="83"/>
      <c r="V335" s="5" t="str">
        <f t="shared" si="140"/>
        <v/>
      </c>
      <c r="W335" s="41"/>
      <c r="X335" s="41"/>
      <c r="Y335" s="41"/>
      <c r="Z335" s="41"/>
      <c r="AA335" s="41"/>
      <c r="AB335" s="41"/>
      <c r="AC335" s="41"/>
      <c r="AD335" s="41"/>
      <c r="AE335" s="5" t="str">
        <f t="shared" si="141"/>
        <v/>
      </c>
      <c r="AF335" s="41"/>
      <c r="AG335" s="41"/>
      <c r="AH335" s="41"/>
      <c r="AI335" s="41"/>
      <c r="AJ335" s="41"/>
      <c r="AK335" s="41"/>
      <c r="AL335" s="41"/>
      <c r="AM335" s="41"/>
      <c r="AN335" s="41">
        <v>34</v>
      </c>
      <c r="AO335" s="41">
        <v>1190</v>
      </c>
      <c r="AP335" s="110"/>
      <c r="AQ335" s="111"/>
      <c r="AR335" s="126" t="str">
        <f t="shared" si="142"/>
        <v/>
      </c>
      <c r="AS335" s="126" t="str">
        <f t="shared" si="143"/>
        <v/>
      </c>
      <c r="AT335" s="127">
        <v>1600</v>
      </c>
      <c r="AU335" s="128"/>
      <c r="AV335" s="129"/>
      <c r="AW335" s="126" t="str">
        <f t="shared" si="144"/>
        <v/>
      </c>
      <c r="AX335" s="126" t="str">
        <f t="shared" si="145"/>
        <v/>
      </c>
      <c r="AY335" s="64" t="str">
        <f t="shared" si="146"/>
        <v/>
      </c>
      <c r="AZ335" s="97">
        <v>79.930000000000007</v>
      </c>
      <c r="BA335" s="68"/>
      <c r="BB335" s="68"/>
      <c r="BC335" s="68"/>
      <c r="BD335" s="68"/>
      <c r="BE335" s="15"/>
      <c r="BF335" s="5">
        <f t="shared" si="147"/>
        <v>9857</v>
      </c>
      <c r="BG335" s="41">
        <v>4490</v>
      </c>
      <c r="BH335" s="42"/>
      <c r="BI335" s="42"/>
      <c r="BJ335" s="42">
        <v>5367</v>
      </c>
      <c r="BK335" s="42"/>
      <c r="BL335" s="42"/>
      <c r="BM335" s="15"/>
    </row>
    <row r="336" spans="1:65" outlineLevel="5">
      <c r="A336" s="22">
        <f t="shared" si="133"/>
        <v>10</v>
      </c>
      <c r="B336" s="9">
        <f t="shared" si="118"/>
        <v>45575</v>
      </c>
      <c r="C336" s="51">
        <v>478080</v>
      </c>
      <c r="D336" s="64">
        <f t="shared" si="138"/>
        <v>39.799999999999997</v>
      </c>
      <c r="E336" s="12">
        <v>41</v>
      </c>
      <c r="F336" s="12">
        <v>40</v>
      </c>
      <c r="G336" s="12">
        <v>41</v>
      </c>
      <c r="H336" s="12">
        <v>39</v>
      </c>
      <c r="I336" s="12">
        <v>40</v>
      </c>
      <c r="J336" s="12">
        <v>39</v>
      </c>
      <c r="K336" s="12">
        <v>40</v>
      </c>
      <c r="L336" s="12">
        <v>38</v>
      </c>
      <c r="M336" s="74">
        <f t="shared" si="139"/>
        <v>7.1</v>
      </c>
      <c r="N336" s="83">
        <v>7.13</v>
      </c>
      <c r="O336" s="83">
        <v>7.05</v>
      </c>
      <c r="P336" s="83">
        <v>7.1</v>
      </c>
      <c r="Q336" s="83">
        <v>7.11</v>
      </c>
      <c r="R336" s="83">
        <v>7.05</v>
      </c>
      <c r="S336" s="83">
        <v>7.01</v>
      </c>
      <c r="T336" s="83"/>
      <c r="U336" s="83"/>
      <c r="V336" s="5">
        <f t="shared" si="140"/>
        <v>126.7</v>
      </c>
      <c r="W336" s="41">
        <v>122.3</v>
      </c>
      <c r="X336" s="41">
        <v>112.7</v>
      </c>
      <c r="Y336" s="41">
        <v>99.5</v>
      </c>
      <c r="Z336" s="41">
        <v>109.5</v>
      </c>
      <c r="AA336" s="41">
        <v>141.69999999999999</v>
      </c>
      <c r="AB336" s="41">
        <v>174.5</v>
      </c>
      <c r="AC336" s="41"/>
      <c r="AD336" s="41"/>
      <c r="AE336" s="5">
        <f t="shared" si="141"/>
        <v>3691.7</v>
      </c>
      <c r="AF336" s="41">
        <v>3660</v>
      </c>
      <c r="AG336" s="41">
        <v>3560</v>
      </c>
      <c r="AH336" s="41">
        <v>3590</v>
      </c>
      <c r="AI336" s="41">
        <v>3770</v>
      </c>
      <c r="AJ336" s="41">
        <v>3970</v>
      </c>
      <c r="AK336" s="41">
        <v>3600</v>
      </c>
      <c r="AL336" s="41"/>
      <c r="AM336" s="41"/>
      <c r="AN336" s="41">
        <v>39</v>
      </c>
      <c r="AO336" s="41">
        <v>1030</v>
      </c>
      <c r="AP336" s="110"/>
      <c r="AQ336" s="111"/>
      <c r="AR336" s="126" t="str">
        <f t="shared" si="142"/>
        <v/>
      </c>
      <c r="AS336" s="126" t="str">
        <f t="shared" si="143"/>
        <v/>
      </c>
      <c r="AT336" s="127">
        <v>1200</v>
      </c>
      <c r="AU336" s="128"/>
      <c r="AV336" s="129"/>
      <c r="AW336" s="126" t="str">
        <f t="shared" si="144"/>
        <v/>
      </c>
      <c r="AX336" s="126" t="str">
        <f t="shared" si="145"/>
        <v/>
      </c>
      <c r="AY336" s="64" t="str">
        <f t="shared" si="146"/>
        <v/>
      </c>
      <c r="AZ336" s="97">
        <v>77.760000000000005</v>
      </c>
      <c r="BA336" s="68"/>
      <c r="BB336" s="68"/>
      <c r="BC336" s="68"/>
      <c r="BD336" s="68"/>
      <c r="BE336" s="15"/>
      <c r="BF336" s="5">
        <f t="shared" si="147"/>
        <v>13342</v>
      </c>
      <c r="BG336" s="41">
        <v>7930</v>
      </c>
      <c r="BH336" s="42"/>
      <c r="BI336" s="42"/>
      <c r="BJ336" s="42">
        <v>5412</v>
      </c>
      <c r="BK336" s="42"/>
      <c r="BL336" s="42"/>
      <c r="BM336" s="15"/>
    </row>
    <row r="337" spans="1:65" outlineLevel="5">
      <c r="A337" s="22">
        <f t="shared" si="133"/>
        <v>10</v>
      </c>
      <c r="B337" s="9">
        <f t="shared" si="118"/>
        <v>45576</v>
      </c>
      <c r="C337" s="51">
        <v>475912</v>
      </c>
      <c r="D337" s="64">
        <f t="shared" si="138"/>
        <v>39.5</v>
      </c>
      <c r="E337" s="12">
        <v>40</v>
      </c>
      <c r="F337" s="12">
        <v>40</v>
      </c>
      <c r="G337" s="12">
        <v>41</v>
      </c>
      <c r="H337" s="12">
        <v>39</v>
      </c>
      <c r="I337" s="12">
        <v>39</v>
      </c>
      <c r="J337" s="12">
        <v>39</v>
      </c>
      <c r="K337" s="12">
        <v>40</v>
      </c>
      <c r="L337" s="12">
        <v>38</v>
      </c>
      <c r="M337" s="74">
        <f t="shared" si="139"/>
        <v>7</v>
      </c>
      <c r="N337" s="83">
        <v>6.98</v>
      </c>
      <c r="O337" s="83">
        <v>7.06</v>
      </c>
      <c r="P337" s="83">
        <v>7.01</v>
      </c>
      <c r="Q337" s="83">
        <v>7.05</v>
      </c>
      <c r="R337" s="83">
        <v>7.06</v>
      </c>
      <c r="S337" s="83">
        <v>7.05</v>
      </c>
      <c r="T337" s="83"/>
      <c r="U337" s="83"/>
      <c r="V337" s="5" t="str">
        <f t="shared" si="140"/>
        <v/>
      </c>
      <c r="W337" s="41"/>
      <c r="X337" s="41"/>
      <c r="Y337" s="41"/>
      <c r="Z337" s="41"/>
      <c r="AA337" s="41"/>
      <c r="AB337" s="41"/>
      <c r="AC337" s="41"/>
      <c r="AD337" s="41"/>
      <c r="AE337" s="5" t="str">
        <f t="shared" si="141"/>
        <v/>
      </c>
      <c r="AF337" s="41"/>
      <c r="AG337" s="41"/>
      <c r="AH337" s="41"/>
      <c r="AI337" s="41"/>
      <c r="AJ337" s="41"/>
      <c r="AK337" s="41"/>
      <c r="AL337" s="41"/>
      <c r="AM337" s="41"/>
      <c r="AN337" s="41">
        <v>56</v>
      </c>
      <c r="AO337" s="41">
        <v>710</v>
      </c>
      <c r="AP337" s="110"/>
      <c r="AQ337" s="111"/>
      <c r="AR337" s="126" t="str">
        <f t="shared" si="142"/>
        <v/>
      </c>
      <c r="AS337" s="126" t="str">
        <f t="shared" si="143"/>
        <v/>
      </c>
      <c r="AT337" s="127">
        <v>810</v>
      </c>
      <c r="AU337" s="128"/>
      <c r="AV337" s="129"/>
      <c r="AW337" s="126" t="str">
        <f t="shared" si="144"/>
        <v/>
      </c>
      <c r="AX337" s="126" t="str">
        <f t="shared" si="145"/>
        <v/>
      </c>
      <c r="AY337" s="64" t="str">
        <f t="shared" si="146"/>
        <v/>
      </c>
      <c r="AZ337" s="97">
        <v>85.55</v>
      </c>
      <c r="BA337" s="68"/>
      <c r="BB337" s="68"/>
      <c r="BC337" s="68"/>
      <c r="BD337" s="68"/>
      <c r="BE337" s="15"/>
      <c r="BF337" s="5">
        <f t="shared" si="147"/>
        <v>7902</v>
      </c>
      <c r="BG337" s="41">
        <v>0</v>
      </c>
      <c r="BH337" s="42"/>
      <c r="BI337" s="42"/>
      <c r="BJ337" s="42">
        <v>7902</v>
      </c>
      <c r="BK337" s="42"/>
      <c r="BL337" s="42"/>
      <c r="BM337" s="15"/>
    </row>
    <row r="338" spans="1:65" outlineLevel="5">
      <c r="A338" s="22">
        <f t="shared" si="133"/>
        <v>10</v>
      </c>
      <c r="B338" s="9">
        <f t="shared" si="118"/>
        <v>45577</v>
      </c>
      <c r="C338" s="51">
        <v>450590</v>
      </c>
      <c r="D338" s="64">
        <f t="shared" si="138"/>
        <v>39.299999999999997</v>
      </c>
      <c r="E338" s="12">
        <v>40</v>
      </c>
      <c r="F338" s="12">
        <v>40</v>
      </c>
      <c r="G338" s="12">
        <v>40</v>
      </c>
      <c r="H338" s="12">
        <v>39</v>
      </c>
      <c r="I338" s="12">
        <v>39</v>
      </c>
      <c r="J338" s="12">
        <v>39</v>
      </c>
      <c r="K338" s="12">
        <v>39</v>
      </c>
      <c r="L338" s="12">
        <v>38</v>
      </c>
      <c r="M338" s="74">
        <f t="shared" si="139"/>
        <v>7</v>
      </c>
      <c r="N338" s="83">
        <v>7.05</v>
      </c>
      <c r="O338" s="83">
        <v>7.01</v>
      </c>
      <c r="P338" s="83">
        <v>7.03</v>
      </c>
      <c r="Q338" s="83">
        <v>7.02</v>
      </c>
      <c r="R338" s="83">
        <v>7.07</v>
      </c>
      <c r="S338" s="83">
        <v>7.06</v>
      </c>
      <c r="T338" s="83"/>
      <c r="U338" s="83"/>
      <c r="V338" s="5" t="str">
        <f t="shared" si="140"/>
        <v/>
      </c>
      <c r="W338" s="41"/>
      <c r="X338" s="41"/>
      <c r="Y338" s="41"/>
      <c r="Z338" s="41"/>
      <c r="AA338" s="41"/>
      <c r="AB338" s="41"/>
      <c r="AC338" s="41"/>
      <c r="AD338" s="41"/>
      <c r="AE338" s="5" t="str">
        <f t="shared" si="141"/>
        <v/>
      </c>
      <c r="AF338" s="41"/>
      <c r="AG338" s="41"/>
      <c r="AH338" s="41"/>
      <c r="AI338" s="41"/>
      <c r="AJ338" s="41"/>
      <c r="AK338" s="41"/>
      <c r="AL338" s="41"/>
      <c r="AM338" s="41"/>
      <c r="AN338" s="41">
        <v>60</v>
      </c>
      <c r="AO338" s="41">
        <v>670</v>
      </c>
      <c r="AP338" s="110"/>
      <c r="AQ338" s="111"/>
      <c r="AR338" s="126" t="str">
        <f t="shared" si="142"/>
        <v/>
      </c>
      <c r="AS338" s="126" t="str">
        <f t="shared" si="143"/>
        <v/>
      </c>
      <c r="AT338" s="127">
        <v>860</v>
      </c>
      <c r="AU338" s="128"/>
      <c r="AV338" s="129"/>
      <c r="AW338" s="126" t="str">
        <f t="shared" si="144"/>
        <v/>
      </c>
      <c r="AX338" s="126" t="str">
        <f t="shared" si="145"/>
        <v/>
      </c>
      <c r="AY338" s="64" t="str">
        <f t="shared" si="146"/>
        <v/>
      </c>
      <c r="AZ338" s="97">
        <v>82.43</v>
      </c>
      <c r="BA338" s="68"/>
      <c r="BB338" s="68"/>
      <c r="BC338" s="68"/>
      <c r="BD338" s="68"/>
      <c r="BE338" s="15"/>
      <c r="BF338" s="5">
        <f t="shared" si="147"/>
        <v>5981</v>
      </c>
      <c r="BG338" s="41">
        <v>0</v>
      </c>
      <c r="BH338" s="42"/>
      <c r="BI338" s="42"/>
      <c r="BJ338" s="42">
        <v>5981</v>
      </c>
      <c r="BK338" s="42"/>
      <c r="BL338" s="42"/>
      <c r="BM338" s="15"/>
    </row>
    <row r="339" spans="1:65" outlineLevel="5">
      <c r="A339" s="22">
        <f t="shared" si="133"/>
        <v>10</v>
      </c>
      <c r="B339" s="9">
        <f t="shared" si="118"/>
        <v>45578</v>
      </c>
      <c r="C339" s="51">
        <v>451297</v>
      </c>
      <c r="D339" s="64">
        <f t="shared" si="138"/>
        <v>39.299999999999997</v>
      </c>
      <c r="E339" s="12">
        <v>40</v>
      </c>
      <c r="F339" s="12">
        <v>40</v>
      </c>
      <c r="G339" s="12">
        <v>40</v>
      </c>
      <c r="H339" s="12">
        <v>39</v>
      </c>
      <c r="I339" s="12">
        <v>39</v>
      </c>
      <c r="J339" s="12">
        <v>39</v>
      </c>
      <c r="K339" s="12">
        <v>39</v>
      </c>
      <c r="L339" s="12">
        <v>38</v>
      </c>
      <c r="M339" s="74">
        <f t="shared" si="139"/>
        <v>7.1</v>
      </c>
      <c r="N339" s="83">
        <v>7.01</v>
      </c>
      <c r="O339" s="83">
        <v>7.01</v>
      </c>
      <c r="P339" s="83">
        <v>7.05</v>
      </c>
      <c r="Q339" s="83">
        <v>7.06</v>
      </c>
      <c r="R339" s="83">
        <v>7.11</v>
      </c>
      <c r="S339" s="83">
        <v>7.14</v>
      </c>
      <c r="T339" s="83"/>
      <c r="U339" s="83"/>
      <c r="V339" s="5" t="str">
        <f t="shared" si="140"/>
        <v/>
      </c>
      <c r="W339" s="41"/>
      <c r="X339" s="41"/>
      <c r="Y339" s="41"/>
      <c r="Z339" s="41"/>
      <c r="AA339" s="41"/>
      <c r="AB339" s="41"/>
      <c r="AC339" s="41"/>
      <c r="AD339" s="41"/>
      <c r="AE339" s="5" t="str">
        <f t="shared" si="141"/>
        <v/>
      </c>
      <c r="AF339" s="41"/>
      <c r="AG339" s="41"/>
      <c r="AH339" s="41"/>
      <c r="AI339" s="41"/>
      <c r="AJ339" s="41"/>
      <c r="AK339" s="41"/>
      <c r="AL339" s="41"/>
      <c r="AM339" s="41"/>
      <c r="AN339" s="41">
        <v>58</v>
      </c>
      <c r="AO339" s="41">
        <v>690</v>
      </c>
      <c r="AP339" s="110"/>
      <c r="AQ339" s="111"/>
      <c r="AR339" s="126" t="str">
        <f t="shared" si="142"/>
        <v/>
      </c>
      <c r="AS339" s="126" t="str">
        <f t="shared" si="143"/>
        <v/>
      </c>
      <c r="AT339" s="127">
        <v>970</v>
      </c>
      <c r="AU339" s="128"/>
      <c r="AV339" s="129"/>
      <c r="AW339" s="126" t="str">
        <f t="shared" si="144"/>
        <v/>
      </c>
      <c r="AX339" s="126" t="str">
        <f t="shared" si="145"/>
        <v/>
      </c>
      <c r="AY339" s="64" t="str">
        <f t="shared" si="146"/>
        <v/>
      </c>
      <c r="AZ339" s="97">
        <v>82.06</v>
      </c>
      <c r="BA339" s="68"/>
      <c r="BB339" s="68"/>
      <c r="BC339" s="68"/>
      <c r="BD339" s="68"/>
      <c r="BE339" s="15"/>
      <c r="BF339" s="5">
        <f t="shared" si="147"/>
        <v>10077</v>
      </c>
      <c r="BG339" s="41">
        <v>4040</v>
      </c>
      <c r="BH339" s="42"/>
      <c r="BI339" s="42"/>
      <c r="BJ339" s="42">
        <v>6037</v>
      </c>
      <c r="BK339" s="42"/>
      <c r="BL339" s="42"/>
      <c r="BM339" s="15"/>
    </row>
    <row r="340" spans="1:65" outlineLevel="5">
      <c r="A340" s="22">
        <f t="shared" si="133"/>
        <v>10</v>
      </c>
      <c r="B340" s="9">
        <f t="shared" si="118"/>
        <v>45579</v>
      </c>
      <c r="C340" s="51">
        <v>469009</v>
      </c>
      <c r="D340" s="64">
        <f t="shared" si="138"/>
        <v>38.799999999999997</v>
      </c>
      <c r="E340" s="12">
        <v>39</v>
      </c>
      <c r="F340" s="12">
        <v>40</v>
      </c>
      <c r="G340" s="12">
        <v>40</v>
      </c>
      <c r="H340" s="12">
        <v>38</v>
      </c>
      <c r="I340" s="12">
        <v>38</v>
      </c>
      <c r="J340" s="12">
        <v>39</v>
      </c>
      <c r="K340" s="12">
        <v>39</v>
      </c>
      <c r="L340" s="12">
        <v>37</v>
      </c>
      <c r="M340" s="74">
        <f t="shared" si="139"/>
        <v>7.1</v>
      </c>
      <c r="N340" s="83">
        <v>6.98</v>
      </c>
      <c r="O340" s="83">
        <v>7.03</v>
      </c>
      <c r="P340" s="83">
        <v>7.04</v>
      </c>
      <c r="Q340" s="83">
        <v>7.11</v>
      </c>
      <c r="R340" s="83">
        <v>7.13</v>
      </c>
      <c r="S340" s="83">
        <v>7.08</v>
      </c>
      <c r="T340" s="83"/>
      <c r="U340" s="83"/>
      <c r="V340" s="5" t="str">
        <f t="shared" si="140"/>
        <v/>
      </c>
      <c r="W340" s="41"/>
      <c r="X340" s="41"/>
      <c r="Y340" s="41"/>
      <c r="Z340" s="41"/>
      <c r="AA340" s="41"/>
      <c r="AB340" s="41"/>
      <c r="AC340" s="41"/>
      <c r="AD340" s="41"/>
      <c r="AE340" s="5" t="str">
        <f t="shared" si="141"/>
        <v/>
      </c>
      <c r="AF340" s="41"/>
      <c r="AG340" s="41"/>
      <c r="AH340" s="41"/>
      <c r="AI340" s="41"/>
      <c r="AJ340" s="41"/>
      <c r="AK340" s="41"/>
      <c r="AL340" s="41"/>
      <c r="AM340" s="41"/>
      <c r="AN340" s="41">
        <v>48</v>
      </c>
      <c r="AO340" s="41">
        <v>830</v>
      </c>
      <c r="AP340" s="110"/>
      <c r="AQ340" s="111"/>
      <c r="AR340" s="126" t="str">
        <f t="shared" si="142"/>
        <v/>
      </c>
      <c r="AS340" s="126" t="str">
        <f t="shared" si="143"/>
        <v/>
      </c>
      <c r="AT340" s="127">
        <v>1180</v>
      </c>
      <c r="AU340" s="128"/>
      <c r="AV340" s="129"/>
      <c r="AW340" s="126" t="str">
        <f t="shared" si="144"/>
        <v/>
      </c>
      <c r="AX340" s="126" t="str">
        <f t="shared" si="145"/>
        <v/>
      </c>
      <c r="AY340" s="64" t="str">
        <f t="shared" si="146"/>
        <v/>
      </c>
      <c r="AZ340" s="97">
        <v>82.13</v>
      </c>
      <c r="BA340" s="68"/>
      <c r="BB340" s="68"/>
      <c r="BC340" s="68"/>
      <c r="BD340" s="68"/>
      <c r="BE340" s="15"/>
      <c r="BF340" s="5">
        <f t="shared" si="147"/>
        <v>6007</v>
      </c>
      <c r="BG340" s="41">
        <v>0</v>
      </c>
      <c r="BH340" s="42"/>
      <c r="BI340" s="42"/>
      <c r="BJ340" s="42">
        <v>6007</v>
      </c>
      <c r="BK340" s="42"/>
      <c r="BL340" s="42"/>
      <c r="BM340" s="15"/>
    </row>
    <row r="341" spans="1:65" outlineLevel="5">
      <c r="A341" s="22">
        <f t="shared" si="133"/>
        <v>10</v>
      </c>
      <c r="B341" s="9">
        <f t="shared" si="118"/>
        <v>45580</v>
      </c>
      <c r="C341" s="51">
        <v>577528</v>
      </c>
      <c r="D341" s="64">
        <f t="shared" si="138"/>
        <v>38.299999999999997</v>
      </c>
      <c r="E341" s="12">
        <v>38</v>
      </c>
      <c r="F341" s="12">
        <v>39</v>
      </c>
      <c r="G341" s="12">
        <v>40</v>
      </c>
      <c r="H341" s="12">
        <v>38</v>
      </c>
      <c r="I341" s="12">
        <v>37</v>
      </c>
      <c r="J341" s="12">
        <v>38</v>
      </c>
      <c r="K341" s="12">
        <v>39</v>
      </c>
      <c r="L341" s="12">
        <v>37</v>
      </c>
      <c r="M341" s="74">
        <f t="shared" si="139"/>
        <v>7</v>
      </c>
      <c r="N341" s="83">
        <v>6.97</v>
      </c>
      <c r="O341" s="83">
        <v>6.99</v>
      </c>
      <c r="P341" s="83">
        <v>7.05</v>
      </c>
      <c r="Q341" s="83">
        <v>7.08</v>
      </c>
      <c r="R341" s="83">
        <v>7.05</v>
      </c>
      <c r="S341" s="83">
        <v>7.01</v>
      </c>
      <c r="T341" s="83"/>
      <c r="U341" s="83"/>
      <c r="V341" s="5" t="str">
        <f t="shared" si="140"/>
        <v/>
      </c>
      <c r="W341" s="41"/>
      <c r="X341" s="41"/>
      <c r="Y341" s="41"/>
      <c r="Z341" s="41"/>
      <c r="AA341" s="41"/>
      <c r="AB341" s="41"/>
      <c r="AC341" s="41"/>
      <c r="AD341" s="41"/>
      <c r="AE341" s="5" t="str">
        <f t="shared" si="141"/>
        <v/>
      </c>
      <c r="AF341" s="41"/>
      <c r="AG341" s="41"/>
      <c r="AH341" s="41"/>
      <c r="AI341" s="41"/>
      <c r="AJ341" s="41"/>
      <c r="AK341" s="41"/>
      <c r="AL341" s="41"/>
      <c r="AM341" s="41"/>
      <c r="AN341" s="41">
        <v>39</v>
      </c>
      <c r="AO341" s="41">
        <v>1030</v>
      </c>
      <c r="AP341" s="110"/>
      <c r="AQ341" s="111"/>
      <c r="AR341" s="126" t="str">
        <f t="shared" si="142"/>
        <v/>
      </c>
      <c r="AS341" s="126" t="str">
        <f t="shared" si="143"/>
        <v/>
      </c>
      <c r="AT341" s="127">
        <v>1390</v>
      </c>
      <c r="AU341" s="128"/>
      <c r="AV341" s="129"/>
      <c r="AW341" s="126" t="str">
        <f t="shared" si="144"/>
        <v/>
      </c>
      <c r="AX341" s="126" t="str">
        <f t="shared" si="145"/>
        <v/>
      </c>
      <c r="AY341" s="64" t="str">
        <f t="shared" si="146"/>
        <v/>
      </c>
      <c r="AZ341" s="97">
        <v>77.459999999999994</v>
      </c>
      <c r="BA341" s="68"/>
      <c r="BB341" s="68"/>
      <c r="BC341" s="68"/>
      <c r="BD341" s="68"/>
      <c r="BE341" s="15"/>
      <c r="BF341" s="5">
        <f t="shared" si="147"/>
        <v>7207</v>
      </c>
      <c r="BG341" s="41">
        <v>1200</v>
      </c>
      <c r="BH341" s="42"/>
      <c r="BI341" s="42"/>
      <c r="BJ341" s="42">
        <v>6007</v>
      </c>
      <c r="BK341" s="42"/>
      <c r="BL341" s="42"/>
      <c r="BM341" s="15"/>
    </row>
    <row r="342" spans="1:65" outlineLevel="5">
      <c r="A342" s="22">
        <f t="shared" si="133"/>
        <v>10</v>
      </c>
      <c r="B342" s="9">
        <f t="shared" si="118"/>
        <v>45581</v>
      </c>
      <c r="C342" s="51">
        <v>539494</v>
      </c>
      <c r="D342" s="64">
        <f t="shared" si="138"/>
        <v>38</v>
      </c>
      <c r="E342" s="12">
        <v>38</v>
      </c>
      <c r="F342" s="12">
        <v>39</v>
      </c>
      <c r="G342" s="12">
        <v>39</v>
      </c>
      <c r="H342" s="12">
        <v>38</v>
      </c>
      <c r="I342" s="12">
        <v>37</v>
      </c>
      <c r="J342" s="12">
        <v>38</v>
      </c>
      <c r="K342" s="12">
        <v>38</v>
      </c>
      <c r="L342" s="12">
        <v>37</v>
      </c>
      <c r="M342" s="74">
        <f t="shared" si="139"/>
        <v>7</v>
      </c>
      <c r="N342" s="83">
        <v>7.03</v>
      </c>
      <c r="O342" s="83">
        <v>6.7</v>
      </c>
      <c r="P342" s="83">
        <v>7.06</v>
      </c>
      <c r="Q342" s="83">
        <v>7.09</v>
      </c>
      <c r="R342" s="83">
        <v>7.08</v>
      </c>
      <c r="S342" s="83">
        <v>7.06</v>
      </c>
      <c r="T342" s="83"/>
      <c r="U342" s="83"/>
      <c r="V342" s="5" t="str">
        <f t="shared" si="140"/>
        <v/>
      </c>
      <c r="W342" s="41"/>
      <c r="X342" s="41"/>
      <c r="Y342" s="41"/>
      <c r="Z342" s="41"/>
      <c r="AA342" s="41"/>
      <c r="AB342" s="41"/>
      <c r="AC342" s="41"/>
      <c r="AD342" s="41"/>
      <c r="AE342" s="5" t="str">
        <f t="shared" si="141"/>
        <v/>
      </c>
      <c r="AF342" s="41"/>
      <c r="AG342" s="41"/>
      <c r="AH342" s="41"/>
      <c r="AI342" s="41"/>
      <c r="AJ342" s="41"/>
      <c r="AK342" s="41"/>
      <c r="AL342" s="41"/>
      <c r="AM342" s="41"/>
      <c r="AN342" s="41">
        <v>32</v>
      </c>
      <c r="AO342" s="41">
        <v>1250</v>
      </c>
      <c r="AP342" s="110">
        <v>3.26</v>
      </c>
      <c r="AQ342" s="111">
        <v>1.99</v>
      </c>
      <c r="AR342" s="126">
        <f t="shared" si="142"/>
        <v>61.042944785276077</v>
      </c>
      <c r="AS342" s="126">
        <f t="shared" si="143"/>
        <v>38.957055214723923</v>
      </c>
      <c r="AT342" s="127">
        <v>1560</v>
      </c>
      <c r="AU342" s="128">
        <v>2.6</v>
      </c>
      <c r="AV342" s="129">
        <v>1.38</v>
      </c>
      <c r="AW342" s="126">
        <f t="shared" si="144"/>
        <v>53.076923076923066</v>
      </c>
      <c r="AX342" s="126">
        <f t="shared" si="145"/>
        <v>46.923076923076934</v>
      </c>
      <c r="AY342" s="64">
        <f t="shared" si="146"/>
        <v>27.811187082955801</v>
      </c>
      <c r="AZ342" s="97">
        <v>77.11</v>
      </c>
      <c r="BA342" s="68"/>
      <c r="BB342" s="68"/>
      <c r="BC342" s="68"/>
      <c r="BD342" s="68"/>
      <c r="BE342" s="15"/>
      <c r="BF342" s="5">
        <f t="shared" si="147"/>
        <v>12454</v>
      </c>
      <c r="BG342" s="41">
        <v>6330</v>
      </c>
      <c r="BH342" s="42"/>
      <c r="BI342" s="42"/>
      <c r="BJ342" s="42">
        <v>6124</v>
      </c>
      <c r="BK342" s="42"/>
      <c r="BL342" s="42"/>
      <c r="BM342" s="15"/>
    </row>
    <row r="343" spans="1:65" outlineLevel="5">
      <c r="A343" s="22">
        <f t="shared" si="133"/>
        <v>10</v>
      </c>
      <c r="B343" s="9">
        <f t="shared" si="118"/>
        <v>45582</v>
      </c>
      <c r="C343" s="51">
        <v>508867</v>
      </c>
      <c r="D343" s="64">
        <f t="shared" si="138"/>
        <v>37.799999999999997</v>
      </c>
      <c r="E343" s="12">
        <v>38</v>
      </c>
      <c r="F343" s="12">
        <v>39</v>
      </c>
      <c r="G343" s="12">
        <v>38</v>
      </c>
      <c r="H343" s="12">
        <v>38</v>
      </c>
      <c r="I343" s="12">
        <v>37</v>
      </c>
      <c r="J343" s="12">
        <v>38</v>
      </c>
      <c r="K343" s="12">
        <v>37</v>
      </c>
      <c r="L343" s="12">
        <v>37</v>
      </c>
      <c r="M343" s="74">
        <f t="shared" si="139"/>
        <v>7.1</v>
      </c>
      <c r="N343" s="83">
        <v>7.11</v>
      </c>
      <c r="O343" s="83">
        <v>7.03</v>
      </c>
      <c r="P343" s="83">
        <v>7.13</v>
      </c>
      <c r="Q343" s="83">
        <v>7.15</v>
      </c>
      <c r="R343" s="83">
        <v>7.14</v>
      </c>
      <c r="S343" s="83">
        <v>7.11</v>
      </c>
      <c r="T343" s="83"/>
      <c r="U343" s="83"/>
      <c r="V343" s="5">
        <f t="shared" si="140"/>
        <v>134.6</v>
      </c>
      <c r="W343" s="41">
        <v>114.8</v>
      </c>
      <c r="X343" s="41">
        <v>114.2</v>
      </c>
      <c r="Y343" s="41">
        <v>128.4</v>
      </c>
      <c r="Z343" s="41">
        <v>157.4</v>
      </c>
      <c r="AA343" s="41">
        <v>155.6</v>
      </c>
      <c r="AB343" s="41">
        <v>137.19999999999999</v>
      </c>
      <c r="AC343" s="41"/>
      <c r="AD343" s="41"/>
      <c r="AE343" s="5">
        <f t="shared" si="141"/>
        <v>2240</v>
      </c>
      <c r="AF343" s="41">
        <v>2760</v>
      </c>
      <c r="AG343" s="41">
        <v>2560</v>
      </c>
      <c r="AH343" s="41">
        <v>2300</v>
      </c>
      <c r="AI343" s="41">
        <v>1990</v>
      </c>
      <c r="AJ343" s="41">
        <v>1930</v>
      </c>
      <c r="AK343" s="41">
        <v>1900</v>
      </c>
      <c r="AL343" s="41"/>
      <c r="AM343" s="41"/>
      <c r="AN343" s="41">
        <v>33</v>
      </c>
      <c r="AO343" s="41">
        <v>1220</v>
      </c>
      <c r="AP343" s="110"/>
      <c r="AQ343" s="111"/>
      <c r="AR343" s="126" t="str">
        <f t="shared" si="142"/>
        <v/>
      </c>
      <c r="AS343" s="126" t="str">
        <f t="shared" si="143"/>
        <v/>
      </c>
      <c r="AT343" s="127">
        <v>1560</v>
      </c>
      <c r="AU343" s="128"/>
      <c r="AV343" s="129"/>
      <c r="AW343" s="126" t="str">
        <f t="shared" si="144"/>
        <v/>
      </c>
      <c r="AX343" s="126" t="str">
        <f t="shared" si="145"/>
        <v/>
      </c>
      <c r="AY343" s="64" t="str">
        <f t="shared" si="146"/>
        <v/>
      </c>
      <c r="AZ343" s="97">
        <v>77.53</v>
      </c>
      <c r="BA343" s="68"/>
      <c r="BB343" s="68"/>
      <c r="BC343" s="68"/>
      <c r="BD343" s="68"/>
      <c r="BE343" s="15"/>
      <c r="BF343" s="5">
        <f t="shared" si="147"/>
        <v>8876</v>
      </c>
      <c r="BG343" s="41">
        <v>0</v>
      </c>
      <c r="BH343" s="42"/>
      <c r="BI343" s="42"/>
      <c r="BJ343" s="42">
        <v>8876</v>
      </c>
      <c r="BK343" s="42"/>
      <c r="BL343" s="42"/>
      <c r="BM343" s="15"/>
    </row>
    <row r="344" spans="1:65" outlineLevel="5">
      <c r="A344" s="22">
        <f t="shared" si="133"/>
        <v>10</v>
      </c>
      <c r="B344" s="9">
        <f t="shared" si="118"/>
        <v>45583</v>
      </c>
      <c r="C344" s="51">
        <v>505803</v>
      </c>
      <c r="D344" s="64">
        <f t="shared" si="138"/>
        <v>37.299999999999997</v>
      </c>
      <c r="E344" s="12">
        <v>37</v>
      </c>
      <c r="F344" s="12">
        <v>39</v>
      </c>
      <c r="G344" s="12">
        <v>38</v>
      </c>
      <c r="H344" s="12">
        <v>37</v>
      </c>
      <c r="I344" s="12">
        <v>36</v>
      </c>
      <c r="J344" s="12">
        <v>38</v>
      </c>
      <c r="K344" s="12">
        <v>37</v>
      </c>
      <c r="L344" s="12">
        <v>36</v>
      </c>
      <c r="M344" s="74">
        <f t="shared" si="139"/>
        <v>7.1</v>
      </c>
      <c r="N344" s="83">
        <v>7.14</v>
      </c>
      <c r="O344" s="83">
        <v>7.11</v>
      </c>
      <c r="P344" s="83">
        <v>7.12</v>
      </c>
      <c r="Q344" s="83">
        <v>7.11</v>
      </c>
      <c r="R344" s="83">
        <v>7.08</v>
      </c>
      <c r="S344" s="83">
        <v>7.07</v>
      </c>
      <c r="T344" s="83"/>
      <c r="U344" s="83"/>
      <c r="V344" s="5" t="str">
        <f t="shared" si="140"/>
        <v/>
      </c>
      <c r="W344" s="41"/>
      <c r="X344" s="41"/>
      <c r="Y344" s="41"/>
      <c r="Z344" s="41"/>
      <c r="AA344" s="41"/>
      <c r="AB344" s="41"/>
      <c r="AC344" s="41"/>
      <c r="AD344" s="41"/>
      <c r="AE344" s="5" t="str">
        <f t="shared" si="141"/>
        <v/>
      </c>
      <c r="AF344" s="41"/>
      <c r="AG344" s="41"/>
      <c r="AH344" s="41"/>
      <c r="AI344" s="41"/>
      <c r="AJ344" s="41"/>
      <c r="AK344" s="41"/>
      <c r="AL344" s="41"/>
      <c r="AM344" s="41"/>
      <c r="AN344" s="41">
        <v>35</v>
      </c>
      <c r="AO344" s="41">
        <v>1140</v>
      </c>
      <c r="AP344" s="110"/>
      <c r="AQ344" s="111"/>
      <c r="AR344" s="126" t="str">
        <f t="shared" si="142"/>
        <v/>
      </c>
      <c r="AS344" s="126" t="str">
        <f t="shared" si="143"/>
        <v/>
      </c>
      <c r="AT344" s="127">
        <v>1510</v>
      </c>
      <c r="AU344" s="128"/>
      <c r="AV344" s="129"/>
      <c r="AW344" s="126" t="str">
        <f t="shared" si="144"/>
        <v/>
      </c>
      <c r="AX344" s="126" t="str">
        <f t="shared" si="145"/>
        <v/>
      </c>
      <c r="AY344" s="64" t="str">
        <f t="shared" si="146"/>
        <v/>
      </c>
      <c r="AZ344" s="97">
        <v>76.150000000000006</v>
      </c>
      <c r="BA344" s="68"/>
      <c r="BB344" s="68"/>
      <c r="BC344" s="68"/>
      <c r="BD344" s="68"/>
      <c r="BE344" s="15"/>
      <c r="BF344" s="5">
        <f t="shared" si="147"/>
        <v>7486</v>
      </c>
      <c r="BG344" s="41">
        <v>0</v>
      </c>
      <c r="BH344" s="42"/>
      <c r="BI344" s="42"/>
      <c r="BJ344" s="42">
        <v>7486</v>
      </c>
      <c r="BK344" s="42"/>
      <c r="BL344" s="42"/>
      <c r="BM344" s="15"/>
    </row>
    <row r="345" spans="1:65" outlineLevel="5">
      <c r="A345" s="22">
        <f t="shared" si="133"/>
        <v>10</v>
      </c>
      <c r="B345" s="9">
        <f t="shared" si="118"/>
        <v>45584</v>
      </c>
      <c r="C345" s="51">
        <v>544512</v>
      </c>
      <c r="D345" s="64">
        <f t="shared" si="138"/>
        <v>37.299999999999997</v>
      </c>
      <c r="E345" s="12">
        <v>37</v>
      </c>
      <c r="F345" s="12">
        <v>39</v>
      </c>
      <c r="G345" s="12">
        <v>38</v>
      </c>
      <c r="H345" s="12">
        <v>37</v>
      </c>
      <c r="I345" s="12">
        <v>36</v>
      </c>
      <c r="J345" s="12">
        <v>38</v>
      </c>
      <c r="K345" s="12">
        <v>37</v>
      </c>
      <c r="L345" s="12">
        <v>36</v>
      </c>
      <c r="M345" s="74">
        <f t="shared" si="139"/>
        <v>7</v>
      </c>
      <c r="N345" s="83">
        <v>6.97</v>
      </c>
      <c r="O345" s="83">
        <v>7.05</v>
      </c>
      <c r="P345" s="83">
        <v>7.01</v>
      </c>
      <c r="Q345" s="83">
        <v>7.02</v>
      </c>
      <c r="R345" s="83">
        <v>7</v>
      </c>
      <c r="S345" s="83">
        <v>7.13</v>
      </c>
      <c r="T345" s="83"/>
      <c r="U345" s="83"/>
      <c r="V345" s="5" t="str">
        <f t="shared" si="140"/>
        <v/>
      </c>
      <c r="W345" s="41"/>
      <c r="X345" s="41"/>
      <c r="Y345" s="41"/>
      <c r="Z345" s="41"/>
      <c r="AA345" s="41"/>
      <c r="AB345" s="41"/>
      <c r="AC345" s="41"/>
      <c r="AD345" s="41"/>
      <c r="AE345" s="5" t="str">
        <f t="shared" si="141"/>
        <v/>
      </c>
      <c r="AF345" s="41"/>
      <c r="AG345" s="41"/>
      <c r="AH345" s="41"/>
      <c r="AI345" s="41"/>
      <c r="AJ345" s="41"/>
      <c r="AK345" s="41"/>
      <c r="AL345" s="41"/>
      <c r="AM345" s="41"/>
      <c r="AN345" s="41">
        <v>30</v>
      </c>
      <c r="AO345" s="41">
        <v>1320</v>
      </c>
      <c r="AP345" s="110"/>
      <c r="AQ345" s="111"/>
      <c r="AR345" s="126" t="str">
        <f t="shared" si="142"/>
        <v/>
      </c>
      <c r="AS345" s="126" t="str">
        <f t="shared" si="143"/>
        <v/>
      </c>
      <c r="AT345" s="127">
        <v>1630</v>
      </c>
      <c r="AU345" s="128"/>
      <c r="AV345" s="129"/>
      <c r="AW345" s="126" t="str">
        <f t="shared" si="144"/>
        <v/>
      </c>
      <c r="AX345" s="126" t="str">
        <f t="shared" si="145"/>
        <v/>
      </c>
      <c r="AY345" s="64" t="str">
        <f t="shared" si="146"/>
        <v/>
      </c>
      <c r="AZ345" s="97">
        <v>77.81</v>
      </c>
      <c r="BA345" s="68"/>
      <c r="BB345" s="68"/>
      <c r="BC345" s="68"/>
      <c r="BD345" s="68"/>
      <c r="BE345" s="15"/>
      <c r="BF345" s="5">
        <f t="shared" si="147"/>
        <v>12388</v>
      </c>
      <c r="BG345" s="41">
        <v>6500</v>
      </c>
      <c r="BH345" s="42"/>
      <c r="BI345" s="42"/>
      <c r="BJ345" s="42">
        <v>5888</v>
      </c>
      <c r="BK345" s="42"/>
      <c r="BL345" s="42"/>
      <c r="BM345" s="15"/>
    </row>
    <row r="346" spans="1:65" outlineLevel="5">
      <c r="A346" s="22">
        <f t="shared" si="133"/>
        <v>10</v>
      </c>
      <c r="B346" s="9">
        <f t="shared" si="118"/>
        <v>45585</v>
      </c>
      <c r="C346" s="51">
        <v>492348</v>
      </c>
      <c r="D346" s="64">
        <f t="shared" si="138"/>
        <v>37</v>
      </c>
      <c r="E346" s="12">
        <v>37</v>
      </c>
      <c r="F346" s="12">
        <v>38</v>
      </c>
      <c r="G346" s="12">
        <v>38</v>
      </c>
      <c r="H346" s="12">
        <v>37</v>
      </c>
      <c r="I346" s="12">
        <v>36</v>
      </c>
      <c r="J346" s="12">
        <v>37</v>
      </c>
      <c r="K346" s="12">
        <v>37</v>
      </c>
      <c r="L346" s="12">
        <v>36</v>
      </c>
      <c r="M346" s="74">
        <f t="shared" si="139"/>
        <v>7</v>
      </c>
      <c r="N346" s="83">
        <v>6.88</v>
      </c>
      <c r="O346" s="83">
        <v>6.97</v>
      </c>
      <c r="P346" s="83">
        <v>6.98</v>
      </c>
      <c r="Q346" s="83">
        <v>7.03</v>
      </c>
      <c r="R346" s="83">
        <v>6.97</v>
      </c>
      <c r="S346" s="83">
        <v>6.99</v>
      </c>
      <c r="T346" s="83"/>
      <c r="U346" s="83"/>
      <c r="V346" s="5" t="str">
        <f t="shared" si="140"/>
        <v/>
      </c>
      <c r="W346" s="41"/>
      <c r="X346" s="41"/>
      <c r="Y346" s="41"/>
      <c r="Z346" s="41"/>
      <c r="AA346" s="41"/>
      <c r="AB346" s="41"/>
      <c r="AC346" s="41"/>
      <c r="AD346" s="41"/>
      <c r="AE346" s="5" t="str">
        <f t="shared" si="141"/>
        <v/>
      </c>
      <c r="AF346" s="41"/>
      <c r="AG346" s="41"/>
      <c r="AH346" s="41"/>
      <c r="AI346" s="41"/>
      <c r="AJ346" s="41"/>
      <c r="AK346" s="41"/>
      <c r="AL346" s="41"/>
      <c r="AM346" s="41"/>
      <c r="AN346" s="41">
        <v>36</v>
      </c>
      <c r="AO346" s="41">
        <v>1110</v>
      </c>
      <c r="AP346" s="110"/>
      <c r="AQ346" s="111"/>
      <c r="AR346" s="126" t="str">
        <f t="shared" si="142"/>
        <v/>
      </c>
      <c r="AS346" s="126" t="str">
        <f t="shared" si="143"/>
        <v/>
      </c>
      <c r="AT346" s="127">
        <v>1520</v>
      </c>
      <c r="AU346" s="128"/>
      <c r="AV346" s="129"/>
      <c r="AW346" s="126" t="str">
        <f t="shared" si="144"/>
        <v/>
      </c>
      <c r="AX346" s="126" t="str">
        <f t="shared" si="145"/>
        <v/>
      </c>
      <c r="AY346" s="64" t="str">
        <f t="shared" si="146"/>
        <v/>
      </c>
      <c r="AZ346" s="97">
        <v>77.09</v>
      </c>
      <c r="BA346" s="68"/>
      <c r="BB346" s="68"/>
      <c r="BC346" s="68"/>
      <c r="BD346" s="68"/>
      <c r="BE346" s="15"/>
      <c r="BF346" s="5">
        <f t="shared" si="147"/>
        <v>11828</v>
      </c>
      <c r="BG346" s="41">
        <v>6000</v>
      </c>
      <c r="BH346" s="42"/>
      <c r="BI346" s="42"/>
      <c r="BJ346" s="42">
        <v>5828</v>
      </c>
      <c r="BK346" s="42"/>
      <c r="BL346" s="42"/>
      <c r="BM346" s="15"/>
    </row>
    <row r="347" spans="1:65" outlineLevel="5">
      <c r="A347" s="22">
        <f t="shared" si="133"/>
        <v>10</v>
      </c>
      <c r="B347" s="9">
        <f t="shared" si="118"/>
        <v>45586</v>
      </c>
      <c r="C347" s="51">
        <v>465429</v>
      </c>
      <c r="D347" s="64">
        <f t="shared" si="138"/>
        <v>37</v>
      </c>
      <c r="E347" s="12">
        <v>37</v>
      </c>
      <c r="F347" s="12">
        <v>38</v>
      </c>
      <c r="G347" s="12">
        <v>38</v>
      </c>
      <c r="H347" s="12">
        <v>37</v>
      </c>
      <c r="I347" s="12">
        <v>36</v>
      </c>
      <c r="J347" s="12">
        <v>37</v>
      </c>
      <c r="K347" s="12">
        <v>37</v>
      </c>
      <c r="L347" s="12">
        <v>36</v>
      </c>
      <c r="M347" s="74">
        <f t="shared" si="139"/>
        <v>7</v>
      </c>
      <c r="N347" s="83">
        <v>7.12</v>
      </c>
      <c r="O347" s="83">
        <v>7.1</v>
      </c>
      <c r="P347" s="83">
        <v>7.04</v>
      </c>
      <c r="Q347" s="83">
        <v>6.97</v>
      </c>
      <c r="R347" s="83">
        <v>7.03</v>
      </c>
      <c r="S347" s="83">
        <v>7.01</v>
      </c>
      <c r="T347" s="83"/>
      <c r="U347" s="83"/>
      <c r="V347" s="5" t="str">
        <f t="shared" si="140"/>
        <v/>
      </c>
      <c r="W347" s="41"/>
      <c r="X347" s="41"/>
      <c r="Y347" s="41"/>
      <c r="Z347" s="41"/>
      <c r="AA347" s="41"/>
      <c r="AB347" s="41"/>
      <c r="AC347" s="41"/>
      <c r="AD347" s="41"/>
      <c r="AE347" s="5" t="str">
        <f t="shared" si="141"/>
        <v/>
      </c>
      <c r="AF347" s="41"/>
      <c r="AG347" s="41"/>
      <c r="AH347" s="41"/>
      <c r="AI347" s="41"/>
      <c r="AJ347" s="41"/>
      <c r="AK347" s="41"/>
      <c r="AL347" s="41"/>
      <c r="AM347" s="41"/>
      <c r="AN347" s="41">
        <v>30</v>
      </c>
      <c r="AO347" s="41">
        <v>1340</v>
      </c>
      <c r="AP347" s="110"/>
      <c r="AQ347" s="111"/>
      <c r="AR347" s="126" t="str">
        <f t="shared" si="142"/>
        <v/>
      </c>
      <c r="AS347" s="126" t="str">
        <f t="shared" si="143"/>
        <v/>
      </c>
      <c r="AT347" s="127">
        <v>1820</v>
      </c>
      <c r="AU347" s="128"/>
      <c r="AV347" s="129"/>
      <c r="AW347" s="126" t="str">
        <f t="shared" si="144"/>
        <v/>
      </c>
      <c r="AX347" s="126" t="str">
        <f t="shared" si="145"/>
        <v/>
      </c>
      <c r="AY347" s="64" t="str">
        <f t="shared" si="146"/>
        <v/>
      </c>
      <c r="AZ347" s="97">
        <v>78.13</v>
      </c>
      <c r="BA347" s="68"/>
      <c r="BB347" s="68"/>
      <c r="BC347" s="68"/>
      <c r="BD347" s="68"/>
      <c r="BE347" s="15"/>
      <c r="BF347" s="5">
        <f t="shared" si="147"/>
        <v>12750</v>
      </c>
      <c r="BG347" s="41">
        <v>6830</v>
      </c>
      <c r="BH347" s="42"/>
      <c r="BI347" s="42"/>
      <c r="BJ347" s="42">
        <v>5920</v>
      </c>
      <c r="BK347" s="42"/>
      <c r="BL347" s="42"/>
      <c r="BM347" s="15"/>
    </row>
    <row r="348" spans="1:65" outlineLevel="5">
      <c r="A348" s="22">
        <f t="shared" si="133"/>
        <v>10</v>
      </c>
      <c r="B348" s="9">
        <f t="shared" si="118"/>
        <v>45587</v>
      </c>
      <c r="C348" s="51">
        <v>595245</v>
      </c>
      <c r="D348" s="64">
        <f t="shared" si="138"/>
        <v>37.299999999999997</v>
      </c>
      <c r="E348" s="12">
        <v>38</v>
      </c>
      <c r="F348" s="12">
        <v>38</v>
      </c>
      <c r="G348" s="12">
        <v>38</v>
      </c>
      <c r="H348" s="12">
        <v>37</v>
      </c>
      <c r="I348" s="12">
        <v>37</v>
      </c>
      <c r="J348" s="12">
        <v>37</v>
      </c>
      <c r="K348" s="12">
        <v>37</v>
      </c>
      <c r="L348" s="12">
        <v>36</v>
      </c>
      <c r="M348" s="74">
        <f t="shared" si="139"/>
        <v>7.1</v>
      </c>
      <c r="N348" s="83">
        <v>7.13</v>
      </c>
      <c r="O348" s="83">
        <v>7.1</v>
      </c>
      <c r="P348" s="83">
        <v>7.05</v>
      </c>
      <c r="Q348" s="83">
        <v>7.04</v>
      </c>
      <c r="R348" s="83">
        <v>7.05</v>
      </c>
      <c r="S348" s="83">
        <v>7.04</v>
      </c>
      <c r="T348" s="83"/>
      <c r="U348" s="83"/>
      <c r="V348" s="5" t="str">
        <f t="shared" si="140"/>
        <v/>
      </c>
      <c r="W348" s="41"/>
      <c r="X348" s="41"/>
      <c r="Y348" s="41"/>
      <c r="Z348" s="41"/>
      <c r="AA348" s="41"/>
      <c r="AB348" s="41"/>
      <c r="AC348" s="41"/>
      <c r="AD348" s="41"/>
      <c r="AE348" s="5" t="str">
        <f t="shared" si="141"/>
        <v/>
      </c>
      <c r="AF348" s="41"/>
      <c r="AG348" s="41"/>
      <c r="AH348" s="41"/>
      <c r="AI348" s="41"/>
      <c r="AJ348" s="41"/>
      <c r="AK348" s="41"/>
      <c r="AL348" s="41"/>
      <c r="AM348" s="41"/>
      <c r="AN348" s="41">
        <v>31</v>
      </c>
      <c r="AO348" s="41">
        <v>1300</v>
      </c>
      <c r="AP348" s="110"/>
      <c r="AQ348" s="111"/>
      <c r="AR348" s="126" t="str">
        <f t="shared" si="142"/>
        <v/>
      </c>
      <c r="AS348" s="126" t="str">
        <f t="shared" si="143"/>
        <v/>
      </c>
      <c r="AT348" s="127">
        <v>1800</v>
      </c>
      <c r="AU348" s="128"/>
      <c r="AV348" s="129"/>
      <c r="AW348" s="126" t="str">
        <f t="shared" si="144"/>
        <v/>
      </c>
      <c r="AX348" s="126" t="str">
        <f t="shared" si="145"/>
        <v/>
      </c>
      <c r="AY348" s="64" t="str">
        <f t="shared" si="146"/>
        <v/>
      </c>
      <c r="AZ348" s="97">
        <v>78.59</v>
      </c>
      <c r="BA348" s="68"/>
      <c r="BB348" s="68"/>
      <c r="BC348" s="68"/>
      <c r="BD348" s="68"/>
      <c r="BE348" s="15"/>
      <c r="BF348" s="5">
        <f t="shared" si="147"/>
        <v>16258</v>
      </c>
      <c r="BG348" s="41">
        <v>8000</v>
      </c>
      <c r="BH348" s="42"/>
      <c r="BI348" s="42"/>
      <c r="BJ348" s="42">
        <v>8258</v>
      </c>
      <c r="BK348" s="42"/>
      <c r="BL348" s="42"/>
      <c r="BM348" s="15"/>
    </row>
    <row r="349" spans="1:65" outlineLevel="5">
      <c r="A349" s="22">
        <f t="shared" si="133"/>
        <v>10</v>
      </c>
      <c r="B349" s="9">
        <f t="shared" si="118"/>
        <v>45588</v>
      </c>
      <c r="C349" s="51">
        <v>591039</v>
      </c>
      <c r="D349" s="64">
        <f t="shared" si="138"/>
        <v>37.299999999999997</v>
      </c>
      <c r="E349" s="12">
        <v>38</v>
      </c>
      <c r="F349" s="12">
        <v>38</v>
      </c>
      <c r="G349" s="12">
        <v>38</v>
      </c>
      <c r="H349" s="12">
        <v>37</v>
      </c>
      <c r="I349" s="12">
        <v>37</v>
      </c>
      <c r="J349" s="12">
        <v>37</v>
      </c>
      <c r="K349" s="12">
        <v>37</v>
      </c>
      <c r="L349" s="12">
        <v>36</v>
      </c>
      <c r="M349" s="74">
        <f t="shared" si="139"/>
        <v>7</v>
      </c>
      <c r="N349" s="83">
        <v>7.05</v>
      </c>
      <c r="O349" s="83">
        <v>7.01</v>
      </c>
      <c r="P349" s="83">
        <v>7.07</v>
      </c>
      <c r="Q349" s="83">
        <v>7.01</v>
      </c>
      <c r="R349" s="83">
        <v>7</v>
      </c>
      <c r="S349" s="83">
        <v>7.05</v>
      </c>
      <c r="T349" s="83"/>
      <c r="U349" s="83"/>
      <c r="V349" s="5" t="str">
        <f t="shared" si="140"/>
        <v/>
      </c>
      <c r="W349" s="41"/>
      <c r="X349" s="41"/>
      <c r="Y349" s="41"/>
      <c r="Z349" s="41"/>
      <c r="AA349" s="41"/>
      <c r="AB349" s="41"/>
      <c r="AC349" s="41"/>
      <c r="AD349" s="41"/>
      <c r="AE349" s="5" t="str">
        <f t="shared" si="141"/>
        <v/>
      </c>
      <c r="AF349" s="41"/>
      <c r="AG349" s="41"/>
      <c r="AH349" s="41"/>
      <c r="AI349" s="41"/>
      <c r="AJ349" s="41"/>
      <c r="AK349" s="41"/>
      <c r="AL349" s="41"/>
      <c r="AM349" s="41"/>
      <c r="AN349" s="41">
        <v>31</v>
      </c>
      <c r="AO349" s="41">
        <v>1280</v>
      </c>
      <c r="AP349" s="110">
        <v>3.57</v>
      </c>
      <c r="AQ349" s="111">
        <v>2.36</v>
      </c>
      <c r="AR349" s="126">
        <f t="shared" si="142"/>
        <v>66.106442577030805</v>
      </c>
      <c r="AS349" s="126">
        <f t="shared" si="143"/>
        <v>33.893557422969195</v>
      </c>
      <c r="AT349" s="127">
        <v>1690</v>
      </c>
      <c r="AU349" s="128">
        <v>2.64</v>
      </c>
      <c r="AV349" s="129">
        <v>1.38</v>
      </c>
      <c r="AW349" s="126">
        <f t="shared" si="144"/>
        <v>52.272727272727273</v>
      </c>
      <c r="AX349" s="126">
        <f t="shared" si="145"/>
        <v>47.727272727272727</v>
      </c>
      <c r="AY349" s="64">
        <f t="shared" si="146"/>
        <v>43.845843422114584</v>
      </c>
      <c r="AZ349" s="97">
        <v>76.180000000000007</v>
      </c>
      <c r="BA349" s="68"/>
      <c r="BB349" s="68"/>
      <c r="BC349" s="68"/>
      <c r="BD349" s="68"/>
      <c r="BE349" s="15"/>
      <c r="BF349" s="5">
        <f t="shared" si="147"/>
        <v>10837</v>
      </c>
      <c r="BG349" s="41">
        <v>2170</v>
      </c>
      <c r="BH349" s="42"/>
      <c r="BI349" s="42"/>
      <c r="BJ349" s="42">
        <v>8667</v>
      </c>
      <c r="BK349" s="42"/>
      <c r="BL349" s="42"/>
      <c r="BM349" s="15"/>
    </row>
    <row r="350" spans="1:65" outlineLevel="5">
      <c r="A350" s="22">
        <f t="shared" si="133"/>
        <v>10</v>
      </c>
      <c r="B350" s="9">
        <f t="shared" si="118"/>
        <v>45589</v>
      </c>
      <c r="C350" s="51">
        <v>559001</v>
      </c>
      <c r="D350" s="64">
        <f t="shared" si="138"/>
        <v>37</v>
      </c>
      <c r="E350" s="12">
        <v>38</v>
      </c>
      <c r="F350" s="12">
        <v>37</v>
      </c>
      <c r="G350" s="12">
        <v>38</v>
      </c>
      <c r="H350" s="12">
        <v>37</v>
      </c>
      <c r="I350" s="12">
        <v>37</v>
      </c>
      <c r="J350" s="12">
        <v>36</v>
      </c>
      <c r="K350" s="12">
        <v>37</v>
      </c>
      <c r="L350" s="12">
        <v>36</v>
      </c>
      <c r="M350" s="74">
        <f t="shared" si="139"/>
        <v>7</v>
      </c>
      <c r="N350" s="83">
        <v>7.06</v>
      </c>
      <c r="O350" s="83">
        <v>6.99</v>
      </c>
      <c r="P350" s="83">
        <v>7.04</v>
      </c>
      <c r="Q350" s="83">
        <v>7.05</v>
      </c>
      <c r="R350" s="83">
        <v>7.01</v>
      </c>
      <c r="S350" s="83">
        <v>6.91</v>
      </c>
      <c r="T350" s="83"/>
      <c r="U350" s="83"/>
      <c r="V350" s="5">
        <f t="shared" si="140"/>
        <v>126.3</v>
      </c>
      <c r="W350" s="41">
        <v>118.6</v>
      </c>
      <c r="X350" s="41">
        <v>107.6</v>
      </c>
      <c r="Y350" s="41">
        <v>109.6</v>
      </c>
      <c r="Z350" s="41">
        <v>139.4</v>
      </c>
      <c r="AA350" s="41">
        <v>141.5</v>
      </c>
      <c r="AB350" s="41">
        <v>141</v>
      </c>
      <c r="AC350" s="41"/>
      <c r="AD350" s="41"/>
      <c r="AE350" s="5">
        <f t="shared" si="141"/>
        <v>3843.3</v>
      </c>
      <c r="AF350" s="41">
        <v>4170</v>
      </c>
      <c r="AG350" s="41">
        <v>3810</v>
      </c>
      <c r="AH350" s="41">
        <v>3870</v>
      </c>
      <c r="AI350" s="41">
        <v>3340</v>
      </c>
      <c r="AJ350" s="41">
        <v>3880</v>
      </c>
      <c r="AK350" s="41">
        <v>3990</v>
      </c>
      <c r="AL350" s="41"/>
      <c r="AM350" s="41"/>
      <c r="AN350" s="41">
        <v>34</v>
      </c>
      <c r="AO350" s="41">
        <v>1190</v>
      </c>
      <c r="AP350" s="110"/>
      <c r="AQ350" s="111"/>
      <c r="AR350" s="126" t="str">
        <f t="shared" si="142"/>
        <v/>
      </c>
      <c r="AS350" s="126" t="str">
        <f t="shared" si="143"/>
        <v/>
      </c>
      <c r="AT350" s="127">
        <v>1550</v>
      </c>
      <c r="AU350" s="128"/>
      <c r="AV350" s="129"/>
      <c r="AW350" s="126" t="str">
        <f t="shared" si="144"/>
        <v/>
      </c>
      <c r="AX350" s="126" t="str">
        <f t="shared" si="145"/>
        <v/>
      </c>
      <c r="AY350" s="64" t="str">
        <f t="shared" si="146"/>
        <v/>
      </c>
      <c r="AZ350" s="97">
        <v>77.319999999999993</v>
      </c>
      <c r="BA350" s="68"/>
      <c r="BB350" s="68"/>
      <c r="BC350" s="68"/>
      <c r="BD350" s="68"/>
      <c r="BE350" s="15"/>
      <c r="BF350" s="5">
        <f t="shared" si="147"/>
        <v>11844</v>
      </c>
      <c r="BG350" s="41">
        <v>3200</v>
      </c>
      <c r="BH350" s="42"/>
      <c r="BI350" s="42"/>
      <c r="BJ350" s="42">
        <v>8644</v>
      </c>
      <c r="BK350" s="42"/>
      <c r="BL350" s="42"/>
      <c r="BM350" s="15"/>
    </row>
    <row r="351" spans="1:65" outlineLevel="5">
      <c r="A351" s="22">
        <f t="shared" si="133"/>
        <v>10</v>
      </c>
      <c r="B351" s="9">
        <f t="shared" si="118"/>
        <v>45590</v>
      </c>
      <c r="C351" s="51">
        <v>542723</v>
      </c>
      <c r="D351" s="64">
        <f t="shared" si="138"/>
        <v>36.799999999999997</v>
      </c>
      <c r="E351" s="12">
        <v>37</v>
      </c>
      <c r="F351" s="12">
        <v>37</v>
      </c>
      <c r="G351" s="12">
        <v>38</v>
      </c>
      <c r="H351" s="12">
        <v>37</v>
      </c>
      <c r="I351" s="12">
        <v>36</v>
      </c>
      <c r="J351" s="12">
        <v>36</v>
      </c>
      <c r="K351" s="12">
        <v>37</v>
      </c>
      <c r="L351" s="12">
        <v>36</v>
      </c>
      <c r="M351" s="74">
        <f t="shared" si="139"/>
        <v>7</v>
      </c>
      <c r="N351" s="83">
        <v>7.07</v>
      </c>
      <c r="O351" s="83">
        <v>6.97</v>
      </c>
      <c r="P351" s="83">
        <v>6.95</v>
      </c>
      <c r="Q351" s="83">
        <v>6.97</v>
      </c>
      <c r="R351" s="83">
        <v>7.0229999999999997</v>
      </c>
      <c r="S351" s="83">
        <v>6.97</v>
      </c>
      <c r="T351" s="83"/>
      <c r="U351" s="83"/>
      <c r="V351" s="5" t="str">
        <f t="shared" si="140"/>
        <v/>
      </c>
      <c r="W351" s="41"/>
      <c r="X351" s="41"/>
      <c r="Y351" s="41"/>
      <c r="Z351" s="41"/>
      <c r="AA351" s="41"/>
      <c r="AB351" s="41"/>
      <c r="AC351" s="41"/>
      <c r="AD351" s="41"/>
      <c r="AE351" s="5" t="str">
        <f t="shared" si="141"/>
        <v/>
      </c>
      <c r="AF351" s="41"/>
      <c r="AG351" s="41"/>
      <c r="AH351" s="41"/>
      <c r="AI351" s="41"/>
      <c r="AJ351" s="41"/>
      <c r="AK351" s="41"/>
      <c r="AL351" s="41"/>
      <c r="AM351" s="41"/>
      <c r="AN351" s="41">
        <v>36</v>
      </c>
      <c r="AO351" s="41">
        <v>1100</v>
      </c>
      <c r="AP351" s="110"/>
      <c r="AQ351" s="111"/>
      <c r="AR351" s="126" t="str">
        <f t="shared" si="142"/>
        <v/>
      </c>
      <c r="AS351" s="126" t="str">
        <f t="shared" si="143"/>
        <v/>
      </c>
      <c r="AT351" s="127">
        <v>1450</v>
      </c>
      <c r="AU351" s="128"/>
      <c r="AV351" s="129"/>
      <c r="AW351" s="126" t="str">
        <f t="shared" si="144"/>
        <v/>
      </c>
      <c r="AX351" s="126" t="str">
        <f t="shared" si="145"/>
        <v/>
      </c>
      <c r="AY351" s="64" t="str">
        <f t="shared" si="146"/>
        <v/>
      </c>
      <c r="AZ351" s="97">
        <v>76.98</v>
      </c>
      <c r="BA351" s="68"/>
      <c r="BB351" s="68"/>
      <c r="BC351" s="68"/>
      <c r="BD351" s="68"/>
      <c r="BE351" s="15"/>
      <c r="BF351" s="5">
        <f t="shared" si="147"/>
        <v>8748</v>
      </c>
      <c r="BG351" s="41">
        <v>0</v>
      </c>
      <c r="BH351" s="42"/>
      <c r="BI351" s="42"/>
      <c r="BJ351" s="42">
        <v>8748</v>
      </c>
      <c r="BK351" s="42"/>
      <c r="BL351" s="42"/>
      <c r="BM351" s="15"/>
    </row>
    <row r="352" spans="1:65" outlineLevel="5">
      <c r="A352" s="22">
        <f t="shared" si="133"/>
        <v>10</v>
      </c>
      <c r="B352" s="9">
        <f t="shared" ref="B352:B415" si="148">B351+1</f>
        <v>45591</v>
      </c>
      <c r="C352" s="51">
        <v>503452</v>
      </c>
      <c r="D352" s="64">
        <f t="shared" si="138"/>
        <v>36.799999999999997</v>
      </c>
      <c r="E352" s="12">
        <v>37</v>
      </c>
      <c r="F352" s="12">
        <v>37</v>
      </c>
      <c r="G352" s="12">
        <v>38</v>
      </c>
      <c r="H352" s="12">
        <v>37</v>
      </c>
      <c r="I352" s="12">
        <v>36</v>
      </c>
      <c r="J352" s="12">
        <v>36</v>
      </c>
      <c r="K352" s="12">
        <v>37</v>
      </c>
      <c r="L352" s="12">
        <v>36</v>
      </c>
      <c r="M352" s="74">
        <f t="shared" si="139"/>
        <v>7</v>
      </c>
      <c r="N352" s="83">
        <v>7.05</v>
      </c>
      <c r="O352" s="83">
        <v>7.06</v>
      </c>
      <c r="P352" s="83">
        <v>7.05</v>
      </c>
      <c r="Q352" s="83">
        <v>6.98</v>
      </c>
      <c r="R352" s="83">
        <v>6.95</v>
      </c>
      <c r="S352" s="83">
        <v>6.94</v>
      </c>
      <c r="T352" s="83"/>
      <c r="U352" s="83"/>
      <c r="V352" s="5" t="str">
        <f t="shared" si="140"/>
        <v/>
      </c>
      <c r="W352" s="41"/>
      <c r="X352" s="41"/>
      <c r="Y352" s="41"/>
      <c r="Z352" s="41"/>
      <c r="AA352" s="41"/>
      <c r="AB352" s="41"/>
      <c r="AC352" s="41"/>
      <c r="AD352" s="41"/>
      <c r="AE352" s="5" t="str">
        <f t="shared" si="141"/>
        <v/>
      </c>
      <c r="AF352" s="41"/>
      <c r="AG352" s="41"/>
      <c r="AH352" s="41"/>
      <c r="AI352" s="41"/>
      <c r="AJ352" s="41"/>
      <c r="AK352" s="41"/>
      <c r="AL352" s="41"/>
      <c r="AM352" s="41"/>
      <c r="AN352" s="41">
        <v>30</v>
      </c>
      <c r="AO352" s="41">
        <v>1310</v>
      </c>
      <c r="AP352" s="110"/>
      <c r="AQ352" s="111"/>
      <c r="AR352" s="126" t="str">
        <f t="shared" si="142"/>
        <v/>
      </c>
      <c r="AS352" s="126" t="str">
        <f t="shared" si="143"/>
        <v/>
      </c>
      <c r="AT352" s="127">
        <v>1800</v>
      </c>
      <c r="AU352" s="128"/>
      <c r="AV352" s="129"/>
      <c r="AW352" s="126" t="str">
        <f t="shared" si="144"/>
        <v/>
      </c>
      <c r="AX352" s="126" t="str">
        <f t="shared" si="145"/>
        <v/>
      </c>
      <c r="AY352" s="64" t="str">
        <f t="shared" si="146"/>
        <v/>
      </c>
      <c r="AZ352" s="97">
        <v>77.83</v>
      </c>
      <c r="BA352" s="68"/>
      <c r="BB352" s="68"/>
      <c r="BC352" s="68"/>
      <c r="BD352" s="68"/>
      <c r="BE352" s="15"/>
      <c r="BF352" s="5">
        <f t="shared" si="147"/>
        <v>8739</v>
      </c>
      <c r="BG352" s="41">
        <v>0</v>
      </c>
      <c r="BH352" s="42"/>
      <c r="BI352" s="42"/>
      <c r="BJ352" s="42">
        <v>8739</v>
      </c>
      <c r="BK352" s="42"/>
      <c r="BL352" s="42"/>
      <c r="BM352" s="15"/>
    </row>
    <row r="353" spans="1:65" outlineLevel="5">
      <c r="A353" s="22">
        <f t="shared" si="133"/>
        <v>10</v>
      </c>
      <c r="B353" s="9">
        <f t="shared" si="148"/>
        <v>45592</v>
      </c>
      <c r="C353" s="51">
        <v>488293</v>
      </c>
      <c r="D353" s="64">
        <f t="shared" si="138"/>
        <v>36.799999999999997</v>
      </c>
      <c r="E353" s="12">
        <v>37</v>
      </c>
      <c r="F353" s="12">
        <v>37</v>
      </c>
      <c r="G353" s="12">
        <v>38</v>
      </c>
      <c r="H353" s="12">
        <v>37</v>
      </c>
      <c r="I353" s="12">
        <v>36</v>
      </c>
      <c r="J353" s="12">
        <v>36</v>
      </c>
      <c r="K353" s="12">
        <v>37</v>
      </c>
      <c r="L353" s="12">
        <v>36</v>
      </c>
      <c r="M353" s="74">
        <f t="shared" si="139"/>
        <v>7.1</v>
      </c>
      <c r="N353" s="83">
        <v>7.11</v>
      </c>
      <c r="O353" s="83">
        <v>7.07</v>
      </c>
      <c r="P353" s="83">
        <v>7.01</v>
      </c>
      <c r="Q353" s="83">
        <v>7.06</v>
      </c>
      <c r="R353" s="83">
        <v>7.01</v>
      </c>
      <c r="S353" s="83">
        <v>7.05</v>
      </c>
      <c r="T353" s="83"/>
      <c r="U353" s="83"/>
      <c r="V353" s="5" t="str">
        <f t="shared" si="140"/>
        <v/>
      </c>
      <c r="W353" s="41"/>
      <c r="X353" s="41"/>
      <c r="Y353" s="41"/>
      <c r="Z353" s="41"/>
      <c r="AA353" s="41"/>
      <c r="AB353" s="41"/>
      <c r="AC353" s="41"/>
      <c r="AD353" s="41"/>
      <c r="AE353" s="5" t="str">
        <f t="shared" si="141"/>
        <v/>
      </c>
      <c r="AF353" s="41"/>
      <c r="AG353" s="41"/>
      <c r="AH353" s="41"/>
      <c r="AI353" s="41"/>
      <c r="AJ353" s="41"/>
      <c r="AK353" s="41"/>
      <c r="AL353" s="41"/>
      <c r="AM353" s="41"/>
      <c r="AN353" s="41">
        <v>30</v>
      </c>
      <c r="AO353" s="41">
        <v>1340</v>
      </c>
      <c r="AP353" s="110"/>
      <c r="AQ353" s="111"/>
      <c r="AR353" s="126" t="str">
        <f t="shared" si="142"/>
        <v/>
      </c>
      <c r="AS353" s="126" t="str">
        <f t="shared" si="143"/>
        <v/>
      </c>
      <c r="AT353" s="127">
        <v>1810</v>
      </c>
      <c r="AU353" s="128"/>
      <c r="AV353" s="129"/>
      <c r="AW353" s="126" t="str">
        <f t="shared" si="144"/>
        <v/>
      </c>
      <c r="AX353" s="126" t="str">
        <f t="shared" si="145"/>
        <v/>
      </c>
      <c r="AY353" s="64" t="str">
        <f t="shared" si="146"/>
        <v/>
      </c>
      <c r="AZ353" s="97">
        <v>77.510000000000005</v>
      </c>
      <c r="BA353" s="68"/>
      <c r="BB353" s="68"/>
      <c r="BC353" s="68"/>
      <c r="BD353" s="68"/>
      <c r="BE353" s="15"/>
      <c r="BF353" s="5">
        <f t="shared" si="147"/>
        <v>8636</v>
      </c>
      <c r="BG353" s="41">
        <v>0</v>
      </c>
      <c r="BH353" s="42"/>
      <c r="BI353" s="42"/>
      <c r="BJ353" s="42">
        <v>8636</v>
      </c>
      <c r="BK353" s="42"/>
      <c r="BL353" s="42"/>
      <c r="BM353" s="15"/>
    </row>
    <row r="354" spans="1:65" outlineLevel="5">
      <c r="A354" s="22">
        <f t="shared" si="133"/>
        <v>10</v>
      </c>
      <c r="B354" s="9">
        <f t="shared" si="148"/>
        <v>45593</v>
      </c>
      <c r="C354" s="51">
        <v>512521</v>
      </c>
      <c r="D354" s="64">
        <f t="shared" si="138"/>
        <v>36.799999999999997</v>
      </c>
      <c r="E354" s="12">
        <v>37</v>
      </c>
      <c r="F354" s="12">
        <v>37</v>
      </c>
      <c r="G354" s="12">
        <v>38</v>
      </c>
      <c r="H354" s="12">
        <v>37</v>
      </c>
      <c r="I354" s="12">
        <v>36</v>
      </c>
      <c r="J354" s="12">
        <v>36</v>
      </c>
      <c r="K354" s="12">
        <v>37</v>
      </c>
      <c r="L354" s="12">
        <v>36</v>
      </c>
      <c r="M354" s="74">
        <f t="shared" si="139"/>
        <v>7</v>
      </c>
      <c r="N354" s="83">
        <v>7.12</v>
      </c>
      <c r="O354" s="83">
        <v>7.05</v>
      </c>
      <c r="P354" s="83">
        <v>7.04</v>
      </c>
      <c r="Q354" s="83">
        <v>6.97</v>
      </c>
      <c r="R354" s="83">
        <v>7.02</v>
      </c>
      <c r="S354" s="83">
        <v>7.06</v>
      </c>
      <c r="T354" s="83"/>
      <c r="U354" s="83"/>
      <c r="V354" s="5" t="str">
        <f t="shared" si="140"/>
        <v/>
      </c>
      <c r="W354" s="41"/>
      <c r="X354" s="41"/>
      <c r="Y354" s="41"/>
      <c r="Z354" s="41"/>
      <c r="AA354" s="41"/>
      <c r="AB354" s="41"/>
      <c r="AC354" s="41"/>
      <c r="AD354" s="41"/>
      <c r="AE354" s="5" t="str">
        <f t="shared" si="141"/>
        <v/>
      </c>
      <c r="AF354" s="41"/>
      <c r="AG354" s="41"/>
      <c r="AH354" s="41"/>
      <c r="AI354" s="41"/>
      <c r="AJ354" s="41"/>
      <c r="AK354" s="41"/>
      <c r="AL354" s="41"/>
      <c r="AM354" s="41"/>
      <c r="AN354" s="41">
        <v>29</v>
      </c>
      <c r="AO354" s="41">
        <v>1370</v>
      </c>
      <c r="AP354" s="110"/>
      <c r="AQ354" s="111"/>
      <c r="AR354" s="126" t="str">
        <f t="shared" si="142"/>
        <v/>
      </c>
      <c r="AS354" s="126" t="str">
        <f t="shared" si="143"/>
        <v/>
      </c>
      <c r="AT354" s="127">
        <v>1820</v>
      </c>
      <c r="AU354" s="128"/>
      <c r="AV354" s="129"/>
      <c r="AW354" s="126" t="str">
        <f t="shared" si="144"/>
        <v/>
      </c>
      <c r="AX354" s="126" t="str">
        <f t="shared" si="145"/>
        <v/>
      </c>
      <c r="AY354" s="64" t="str">
        <f t="shared" si="146"/>
        <v/>
      </c>
      <c r="AZ354" s="97">
        <v>75.8</v>
      </c>
      <c r="BA354" s="68"/>
      <c r="BB354" s="68"/>
      <c r="BC354" s="68"/>
      <c r="BD354" s="68"/>
      <c r="BE354" s="15"/>
      <c r="BF354" s="5">
        <f t="shared" si="147"/>
        <v>13734</v>
      </c>
      <c r="BG354" s="41">
        <v>7240</v>
      </c>
      <c r="BH354" s="42"/>
      <c r="BI354" s="42"/>
      <c r="BJ354" s="42">
        <v>6494</v>
      </c>
      <c r="BK354" s="42"/>
      <c r="BL354" s="42"/>
      <c r="BM354" s="15"/>
    </row>
    <row r="355" spans="1:65" outlineLevel="5">
      <c r="A355" s="22">
        <f t="shared" si="133"/>
        <v>10</v>
      </c>
      <c r="B355" s="9">
        <f t="shared" si="148"/>
        <v>45594</v>
      </c>
      <c r="C355" s="51">
        <v>515399</v>
      </c>
      <c r="D355" s="64">
        <f t="shared" si="138"/>
        <v>36.799999999999997</v>
      </c>
      <c r="E355" s="12">
        <v>37</v>
      </c>
      <c r="F355" s="12">
        <v>37</v>
      </c>
      <c r="G355" s="12">
        <v>38</v>
      </c>
      <c r="H355" s="12">
        <v>37</v>
      </c>
      <c r="I355" s="12">
        <v>36</v>
      </c>
      <c r="J355" s="12">
        <v>36</v>
      </c>
      <c r="K355" s="12">
        <v>37</v>
      </c>
      <c r="L355" s="12">
        <v>36</v>
      </c>
      <c r="M355" s="74">
        <f t="shared" si="139"/>
        <v>7</v>
      </c>
      <c r="N355" s="83">
        <v>7.05</v>
      </c>
      <c r="O355" s="83">
        <v>7.01</v>
      </c>
      <c r="P355" s="83">
        <v>7.01</v>
      </c>
      <c r="Q355" s="83">
        <v>6.99</v>
      </c>
      <c r="R355" s="83">
        <v>7.05</v>
      </c>
      <c r="S355" s="83">
        <v>7.01</v>
      </c>
      <c r="T355" s="83"/>
      <c r="U355" s="83"/>
      <c r="V355" s="5" t="str">
        <f t="shared" si="140"/>
        <v/>
      </c>
      <c r="W355" s="41"/>
      <c r="X355" s="41"/>
      <c r="Y355" s="41"/>
      <c r="Z355" s="41"/>
      <c r="AA355" s="41"/>
      <c r="AB355" s="41"/>
      <c r="AC355" s="41"/>
      <c r="AD355" s="41"/>
      <c r="AE355" s="5" t="str">
        <f t="shared" si="141"/>
        <v/>
      </c>
      <c r="AF355" s="41"/>
      <c r="AG355" s="41"/>
      <c r="AH355" s="41"/>
      <c r="AI355" s="41"/>
      <c r="AJ355" s="41"/>
      <c r="AK355" s="41"/>
      <c r="AL355" s="41"/>
      <c r="AM355" s="41"/>
      <c r="AN355" s="41">
        <v>29</v>
      </c>
      <c r="AO355" s="41">
        <v>1360</v>
      </c>
      <c r="AP355" s="110"/>
      <c r="AQ355" s="111"/>
      <c r="AR355" s="126" t="str">
        <f t="shared" si="142"/>
        <v/>
      </c>
      <c r="AS355" s="126" t="str">
        <f t="shared" si="143"/>
        <v/>
      </c>
      <c r="AT355" s="127">
        <v>1790</v>
      </c>
      <c r="AU355" s="128"/>
      <c r="AV355" s="129"/>
      <c r="AW355" s="126" t="str">
        <f t="shared" si="144"/>
        <v/>
      </c>
      <c r="AX355" s="126" t="str">
        <f t="shared" si="145"/>
        <v/>
      </c>
      <c r="AY355" s="64" t="str">
        <f t="shared" si="146"/>
        <v/>
      </c>
      <c r="AZ355" s="97">
        <v>78.8</v>
      </c>
      <c r="BA355" s="68"/>
      <c r="BB355" s="68"/>
      <c r="BC355" s="68"/>
      <c r="BD355" s="68"/>
      <c r="BE355" s="15"/>
      <c r="BF355" s="5">
        <f t="shared" si="147"/>
        <v>13227</v>
      </c>
      <c r="BG355" s="41">
        <v>7260</v>
      </c>
      <c r="BH355" s="42"/>
      <c r="BI355" s="42"/>
      <c r="BJ355" s="42">
        <v>5967</v>
      </c>
      <c r="BK355" s="42"/>
      <c r="BL355" s="42"/>
      <c r="BM355" s="15"/>
    </row>
    <row r="356" spans="1:65" outlineLevel="5">
      <c r="A356" s="22">
        <f t="shared" si="133"/>
        <v>10</v>
      </c>
      <c r="B356" s="9">
        <f t="shared" si="148"/>
        <v>45595</v>
      </c>
      <c r="C356" s="51">
        <v>485115</v>
      </c>
      <c r="D356" s="64">
        <f t="shared" si="138"/>
        <v>36.799999999999997</v>
      </c>
      <c r="E356" s="12">
        <v>37</v>
      </c>
      <c r="F356" s="12">
        <v>37</v>
      </c>
      <c r="G356" s="12">
        <v>38</v>
      </c>
      <c r="H356" s="12">
        <v>37</v>
      </c>
      <c r="I356" s="12">
        <v>36</v>
      </c>
      <c r="J356" s="12">
        <v>36</v>
      </c>
      <c r="K356" s="12">
        <v>37</v>
      </c>
      <c r="L356" s="12">
        <v>36</v>
      </c>
      <c r="M356" s="74">
        <f t="shared" si="139"/>
        <v>7.1</v>
      </c>
      <c r="N356" s="83">
        <v>7.06</v>
      </c>
      <c r="O356" s="83">
        <v>6.99</v>
      </c>
      <c r="P356" s="83">
        <v>7.15</v>
      </c>
      <c r="Q356" s="83">
        <v>7.02</v>
      </c>
      <c r="R356" s="83">
        <v>7.15</v>
      </c>
      <c r="S356" s="83">
        <v>7.03</v>
      </c>
      <c r="T356" s="83"/>
      <c r="U356" s="83"/>
      <c r="V356" s="5" t="str">
        <f t="shared" si="140"/>
        <v/>
      </c>
      <c r="W356" s="41"/>
      <c r="X356" s="41"/>
      <c r="Y356" s="41"/>
      <c r="Z356" s="41"/>
      <c r="AA356" s="41"/>
      <c r="AB356" s="41"/>
      <c r="AC356" s="41"/>
      <c r="AD356" s="41"/>
      <c r="AE356" s="5" t="str">
        <f t="shared" si="141"/>
        <v/>
      </c>
      <c r="AF356" s="41"/>
      <c r="AG356" s="41"/>
      <c r="AH356" s="41"/>
      <c r="AI356" s="41"/>
      <c r="AJ356" s="41"/>
      <c r="AK356" s="41"/>
      <c r="AL356" s="41"/>
      <c r="AM356" s="41"/>
      <c r="AN356" s="41">
        <v>30</v>
      </c>
      <c r="AO356" s="41">
        <v>1330</v>
      </c>
      <c r="AP356" s="110">
        <v>3.73</v>
      </c>
      <c r="AQ356" s="111">
        <v>2.4500000000000002</v>
      </c>
      <c r="AR356" s="126">
        <f t="shared" si="142"/>
        <v>65.683646112600542</v>
      </c>
      <c r="AS356" s="126">
        <f t="shared" si="143"/>
        <v>34.316353887399458</v>
      </c>
      <c r="AT356" s="127">
        <v>1800</v>
      </c>
      <c r="AU356" s="128">
        <v>2.69</v>
      </c>
      <c r="AV356" s="129">
        <v>1.42</v>
      </c>
      <c r="AW356" s="126">
        <f t="shared" si="144"/>
        <v>52.788104089219331</v>
      </c>
      <c r="AX356" s="126">
        <f t="shared" si="145"/>
        <v>47.211895910780669</v>
      </c>
      <c r="AY356" s="64">
        <f t="shared" si="146"/>
        <v>41.584444801542674</v>
      </c>
      <c r="AZ356" s="97">
        <v>78.03</v>
      </c>
      <c r="BA356" s="68"/>
      <c r="BB356" s="68"/>
      <c r="BC356" s="68"/>
      <c r="BD356" s="68"/>
      <c r="BE356" s="15"/>
      <c r="BF356" s="5">
        <f t="shared" si="147"/>
        <v>13714</v>
      </c>
      <c r="BG356" s="41">
        <v>7240</v>
      </c>
      <c r="BH356" s="42"/>
      <c r="BI356" s="42"/>
      <c r="BJ356" s="42">
        <v>6474</v>
      </c>
      <c r="BK356" s="42"/>
      <c r="BL356" s="42"/>
      <c r="BM356" s="15"/>
    </row>
    <row r="357" spans="1:65" ht="17.25" outlineLevel="5" thickBot="1">
      <c r="A357" s="31">
        <f t="shared" si="133"/>
        <v>10</v>
      </c>
      <c r="B357" s="32">
        <f t="shared" si="148"/>
        <v>45596</v>
      </c>
      <c r="C357" s="51">
        <v>462135</v>
      </c>
      <c r="D357" s="64">
        <f t="shared" si="138"/>
        <v>36.799999999999997</v>
      </c>
      <c r="E357" s="12">
        <v>37</v>
      </c>
      <c r="F357" s="12">
        <v>37</v>
      </c>
      <c r="G357" s="12">
        <v>38</v>
      </c>
      <c r="H357" s="12">
        <v>37</v>
      </c>
      <c r="I357" s="12">
        <v>36</v>
      </c>
      <c r="J357" s="12">
        <v>36</v>
      </c>
      <c r="K357" s="12">
        <v>37</v>
      </c>
      <c r="L357" s="12">
        <v>36</v>
      </c>
      <c r="M357" s="74">
        <f t="shared" si="139"/>
        <v>7.1</v>
      </c>
      <c r="N357" s="83">
        <v>7.11</v>
      </c>
      <c r="O357" s="83">
        <v>7.13</v>
      </c>
      <c r="P357" s="83">
        <v>7.11</v>
      </c>
      <c r="Q357" s="83">
        <v>7.03</v>
      </c>
      <c r="R357" s="83">
        <v>7.01</v>
      </c>
      <c r="S357" s="83">
        <v>7.05</v>
      </c>
      <c r="T357" s="83"/>
      <c r="U357" s="83"/>
      <c r="V357" s="5">
        <f t="shared" si="140"/>
        <v>151.6</v>
      </c>
      <c r="W357" s="41">
        <v>152.4</v>
      </c>
      <c r="X357" s="41">
        <v>191.4</v>
      </c>
      <c r="Y357" s="41">
        <v>176</v>
      </c>
      <c r="Z357" s="41">
        <v>149.5</v>
      </c>
      <c r="AA357" s="41">
        <v>140.19999999999999</v>
      </c>
      <c r="AB357" s="41">
        <v>99.8</v>
      </c>
      <c r="AC357" s="41"/>
      <c r="AD357" s="41"/>
      <c r="AE357" s="5">
        <f t="shared" si="141"/>
        <v>3765</v>
      </c>
      <c r="AF357" s="41">
        <v>4410</v>
      </c>
      <c r="AG357" s="41">
        <v>3760</v>
      </c>
      <c r="AH357" s="41">
        <v>3580</v>
      </c>
      <c r="AI357" s="41">
        <v>3590</v>
      </c>
      <c r="AJ357" s="41">
        <v>3940</v>
      </c>
      <c r="AK357" s="41">
        <v>3310</v>
      </c>
      <c r="AL357" s="41"/>
      <c r="AM357" s="41"/>
      <c r="AN357" s="41">
        <v>30</v>
      </c>
      <c r="AO357" s="41">
        <v>1340</v>
      </c>
      <c r="AP357" s="110"/>
      <c r="AQ357" s="111"/>
      <c r="AR357" s="126" t="str">
        <f t="shared" si="142"/>
        <v/>
      </c>
      <c r="AS357" s="126" t="str">
        <f t="shared" si="143"/>
        <v/>
      </c>
      <c r="AT357" s="127">
        <v>1800</v>
      </c>
      <c r="AU357" s="128"/>
      <c r="AV357" s="129"/>
      <c r="AW357" s="126" t="str">
        <f t="shared" si="144"/>
        <v/>
      </c>
      <c r="AX357" s="126" t="str">
        <f t="shared" si="145"/>
        <v/>
      </c>
      <c r="AY357" s="64" t="str">
        <f t="shared" si="146"/>
        <v/>
      </c>
      <c r="AZ357" s="97">
        <v>75.47</v>
      </c>
      <c r="BA357" s="68"/>
      <c r="BB357" s="68"/>
      <c r="BC357" s="68"/>
      <c r="BD357" s="68"/>
      <c r="BE357" s="15"/>
      <c r="BF357" s="5">
        <f t="shared" si="147"/>
        <v>15802</v>
      </c>
      <c r="BG357" s="41">
        <v>9670</v>
      </c>
      <c r="BH357" s="42"/>
      <c r="BI357" s="42"/>
      <c r="BJ357" s="42">
        <v>6132</v>
      </c>
      <c r="BK357" s="42"/>
      <c r="BL357" s="42"/>
      <c r="BM357" s="15"/>
    </row>
    <row r="358" spans="1:65" outlineLevel="4">
      <c r="A358" s="157" t="s">
        <v>48</v>
      </c>
      <c r="B358" s="158"/>
      <c r="C358" s="50">
        <f t="shared" ref="C358:BM358" si="149">SUBTOTAL(4,C327:C357)</f>
        <v>595245</v>
      </c>
      <c r="D358" s="60">
        <f t="shared" si="149"/>
        <v>40.5</v>
      </c>
      <c r="E358" s="28">
        <f t="shared" si="149"/>
        <v>42</v>
      </c>
      <c r="F358" s="28">
        <f t="shared" si="149"/>
        <v>41</v>
      </c>
      <c r="G358" s="28">
        <f t="shared" si="149"/>
        <v>41</v>
      </c>
      <c r="H358" s="28">
        <f t="shared" si="149"/>
        <v>40</v>
      </c>
      <c r="I358" s="28">
        <f t="shared" si="149"/>
        <v>41</v>
      </c>
      <c r="J358" s="28">
        <f t="shared" si="149"/>
        <v>40</v>
      </c>
      <c r="K358" s="28">
        <f t="shared" si="149"/>
        <v>40</v>
      </c>
      <c r="L358" s="28">
        <f t="shared" si="149"/>
        <v>39</v>
      </c>
      <c r="M358" s="71">
        <f t="shared" si="149"/>
        <v>7.1</v>
      </c>
      <c r="N358" s="82">
        <f t="shared" si="149"/>
        <v>7.15</v>
      </c>
      <c r="O358" s="82">
        <f t="shared" si="149"/>
        <v>7.13</v>
      </c>
      <c r="P358" s="82">
        <f t="shared" si="149"/>
        <v>7.15</v>
      </c>
      <c r="Q358" s="82">
        <f t="shared" si="149"/>
        <v>7.15</v>
      </c>
      <c r="R358" s="82">
        <f t="shared" si="149"/>
        <v>7.15</v>
      </c>
      <c r="S358" s="82">
        <f t="shared" si="149"/>
        <v>7.14</v>
      </c>
      <c r="T358" s="82">
        <f t="shared" si="149"/>
        <v>0</v>
      </c>
      <c r="U358" s="82">
        <f t="shared" si="149"/>
        <v>0</v>
      </c>
      <c r="V358" s="29">
        <f t="shared" si="149"/>
        <v>151.6</v>
      </c>
      <c r="W358" s="39">
        <f t="shared" si="149"/>
        <v>152.4</v>
      </c>
      <c r="X358" s="39">
        <f t="shared" si="149"/>
        <v>191.4</v>
      </c>
      <c r="Y358" s="39">
        <f t="shared" si="149"/>
        <v>176</v>
      </c>
      <c r="Z358" s="39">
        <f t="shared" si="149"/>
        <v>157.4</v>
      </c>
      <c r="AA358" s="39">
        <f t="shared" si="149"/>
        <v>155.6</v>
      </c>
      <c r="AB358" s="39">
        <f t="shared" si="149"/>
        <v>174.5</v>
      </c>
      <c r="AC358" s="39">
        <f t="shared" si="149"/>
        <v>0</v>
      </c>
      <c r="AD358" s="39">
        <f t="shared" si="149"/>
        <v>0</v>
      </c>
      <c r="AE358" s="29">
        <f t="shared" si="149"/>
        <v>3843.3</v>
      </c>
      <c r="AF358" s="39">
        <f t="shared" si="149"/>
        <v>4410</v>
      </c>
      <c r="AG358" s="39">
        <f t="shared" si="149"/>
        <v>3810</v>
      </c>
      <c r="AH358" s="39">
        <f t="shared" si="149"/>
        <v>3870</v>
      </c>
      <c r="AI358" s="39">
        <f t="shared" si="149"/>
        <v>3770</v>
      </c>
      <c r="AJ358" s="39">
        <f t="shared" si="149"/>
        <v>3970</v>
      </c>
      <c r="AK358" s="39">
        <f t="shared" si="149"/>
        <v>3990</v>
      </c>
      <c r="AL358" s="39">
        <f t="shared" si="149"/>
        <v>0</v>
      </c>
      <c r="AM358" s="39">
        <f t="shared" si="149"/>
        <v>0</v>
      </c>
      <c r="AN358" s="39">
        <f t="shared" si="149"/>
        <v>60</v>
      </c>
      <c r="AO358" s="39">
        <f t="shared" si="149"/>
        <v>1370</v>
      </c>
      <c r="AP358" s="104">
        <f t="shared" si="149"/>
        <v>5.68</v>
      </c>
      <c r="AQ358" s="105">
        <f t="shared" si="149"/>
        <v>3.46</v>
      </c>
      <c r="AR358" s="106">
        <f t="shared" si="149"/>
        <v>66.106442577030805</v>
      </c>
      <c r="AS358" s="106">
        <f t="shared" si="149"/>
        <v>40.804597701149426</v>
      </c>
      <c r="AT358" s="107">
        <f t="shared" si="149"/>
        <v>1820</v>
      </c>
      <c r="AU358" s="108">
        <f t="shared" si="149"/>
        <v>2.83</v>
      </c>
      <c r="AV358" s="109">
        <f t="shared" si="149"/>
        <v>1.42</v>
      </c>
      <c r="AW358" s="106">
        <f t="shared" si="149"/>
        <v>54.230769230769226</v>
      </c>
      <c r="AX358" s="106">
        <f t="shared" si="149"/>
        <v>50.53003533568905</v>
      </c>
      <c r="AY358" s="60">
        <f t="shared" si="149"/>
        <v>43.845843422114584</v>
      </c>
      <c r="AZ358" s="96">
        <f t="shared" si="149"/>
        <v>85.55</v>
      </c>
      <c r="BA358" s="67">
        <f t="shared" si="149"/>
        <v>66.760000000000005</v>
      </c>
      <c r="BB358" s="67">
        <f t="shared" si="149"/>
        <v>30.67</v>
      </c>
      <c r="BC358" s="67">
        <f t="shared" si="149"/>
        <v>1E-4</v>
      </c>
      <c r="BD358" s="67">
        <f t="shared" si="149"/>
        <v>0</v>
      </c>
      <c r="BE358" s="27">
        <f t="shared" si="149"/>
        <v>0</v>
      </c>
      <c r="BF358" s="29">
        <f t="shared" si="149"/>
        <v>16258</v>
      </c>
      <c r="BG358" s="39">
        <f t="shared" si="149"/>
        <v>9670</v>
      </c>
      <c r="BH358" s="40">
        <f t="shared" si="149"/>
        <v>0</v>
      </c>
      <c r="BI358" s="40">
        <f t="shared" si="149"/>
        <v>0</v>
      </c>
      <c r="BJ358" s="40">
        <f t="shared" si="149"/>
        <v>8876</v>
      </c>
      <c r="BK358" s="40">
        <f t="shared" si="149"/>
        <v>0</v>
      </c>
      <c r="BL358" s="40">
        <f t="shared" si="149"/>
        <v>0</v>
      </c>
      <c r="BM358" s="27">
        <f t="shared" si="149"/>
        <v>0</v>
      </c>
    </row>
    <row r="359" spans="1:65" outlineLevel="3">
      <c r="A359" s="187" t="s">
        <v>49</v>
      </c>
      <c r="B359" s="188"/>
      <c r="C359" s="51">
        <f t="shared" ref="C359:BM359" si="150">SUBTOTAL(5,C327:C357)</f>
        <v>450590</v>
      </c>
      <c r="D359" s="61">
        <f t="shared" si="150"/>
        <v>36.799999999999997</v>
      </c>
      <c r="E359" s="12">
        <f t="shared" si="150"/>
        <v>37</v>
      </c>
      <c r="F359" s="12">
        <f t="shared" si="150"/>
        <v>37</v>
      </c>
      <c r="G359" s="12">
        <f t="shared" si="150"/>
        <v>38</v>
      </c>
      <c r="H359" s="12">
        <f t="shared" si="150"/>
        <v>37</v>
      </c>
      <c r="I359" s="12">
        <f t="shared" si="150"/>
        <v>36</v>
      </c>
      <c r="J359" s="12">
        <f t="shared" si="150"/>
        <v>36</v>
      </c>
      <c r="K359" s="12">
        <f t="shared" si="150"/>
        <v>37</v>
      </c>
      <c r="L359" s="12">
        <f t="shared" si="150"/>
        <v>36</v>
      </c>
      <c r="M359" s="72">
        <f t="shared" si="150"/>
        <v>7</v>
      </c>
      <c r="N359" s="83">
        <f t="shared" si="150"/>
        <v>6.88</v>
      </c>
      <c r="O359" s="83">
        <f t="shared" si="150"/>
        <v>6.7</v>
      </c>
      <c r="P359" s="83">
        <f t="shared" si="150"/>
        <v>6.95</v>
      </c>
      <c r="Q359" s="83">
        <f t="shared" si="150"/>
        <v>6.97</v>
      </c>
      <c r="R359" s="83">
        <f t="shared" si="150"/>
        <v>6.95</v>
      </c>
      <c r="S359" s="83">
        <f t="shared" si="150"/>
        <v>6.91</v>
      </c>
      <c r="T359" s="83">
        <f t="shared" si="150"/>
        <v>0</v>
      </c>
      <c r="U359" s="83">
        <f t="shared" si="150"/>
        <v>0</v>
      </c>
      <c r="V359" s="6">
        <f t="shared" si="150"/>
        <v>126.3</v>
      </c>
      <c r="W359" s="41">
        <f t="shared" si="150"/>
        <v>114.8</v>
      </c>
      <c r="X359" s="41">
        <f t="shared" si="150"/>
        <v>106.4</v>
      </c>
      <c r="Y359" s="41">
        <f t="shared" si="150"/>
        <v>99.5</v>
      </c>
      <c r="Z359" s="41">
        <f t="shared" si="150"/>
        <v>109.5</v>
      </c>
      <c r="AA359" s="41">
        <f t="shared" si="150"/>
        <v>117.2</v>
      </c>
      <c r="AB359" s="41">
        <f t="shared" si="150"/>
        <v>99.8</v>
      </c>
      <c r="AC359" s="41">
        <f t="shared" si="150"/>
        <v>0</v>
      </c>
      <c r="AD359" s="41">
        <f t="shared" si="150"/>
        <v>0</v>
      </c>
      <c r="AE359" s="6">
        <f t="shared" si="150"/>
        <v>2240</v>
      </c>
      <c r="AF359" s="41">
        <f t="shared" si="150"/>
        <v>2760</v>
      </c>
      <c r="AG359" s="41">
        <f t="shared" si="150"/>
        <v>2560</v>
      </c>
      <c r="AH359" s="41">
        <f t="shared" si="150"/>
        <v>2300</v>
      </c>
      <c r="AI359" s="41">
        <f t="shared" si="150"/>
        <v>1990</v>
      </c>
      <c r="AJ359" s="41">
        <f t="shared" si="150"/>
        <v>1930</v>
      </c>
      <c r="AK359" s="41">
        <f t="shared" si="150"/>
        <v>1900</v>
      </c>
      <c r="AL359" s="41">
        <f t="shared" si="150"/>
        <v>0</v>
      </c>
      <c r="AM359" s="41">
        <f t="shared" si="150"/>
        <v>0</v>
      </c>
      <c r="AN359" s="41">
        <f t="shared" si="150"/>
        <v>29</v>
      </c>
      <c r="AO359" s="41">
        <f t="shared" si="150"/>
        <v>670</v>
      </c>
      <c r="AP359" s="110">
        <f t="shared" si="150"/>
        <v>3.26</v>
      </c>
      <c r="AQ359" s="111">
        <f t="shared" si="150"/>
        <v>1.99</v>
      </c>
      <c r="AR359" s="112">
        <f t="shared" si="150"/>
        <v>59.195402298850574</v>
      </c>
      <c r="AS359" s="112">
        <f t="shared" si="150"/>
        <v>33.893557422969195</v>
      </c>
      <c r="AT359" s="113">
        <f t="shared" si="150"/>
        <v>810</v>
      </c>
      <c r="AU359" s="114">
        <f t="shared" si="150"/>
        <v>2.6</v>
      </c>
      <c r="AV359" s="115">
        <f t="shared" si="150"/>
        <v>1.38</v>
      </c>
      <c r="AW359" s="112">
        <f t="shared" si="150"/>
        <v>49.46996466431095</v>
      </c>
      <c r="AX359" s="112">
        <f t="shared" si="150"/>
        <v>45.769230769230774</v>
      </c>
      <c r="AY359" s="61">
        <f t="shared" si="150"/>
        <v>18.324222893040719</v>
      </c>
      <c r="AZ359" s="97">
        <f t="shared" si="150"/>
        <v>75.47</v>
      </c>
      <c r="BA359" s="68">
        <f t="shared" si="150"/>
        <v>66.760000000000005</v>
      </c>
      <c r="BB359" s="68">
        <f t="shared" si="150"/>
        <v>30.67</v>
      </c>
      <c r="BC359" s="68">
        <f t="shared" si="150"/>
        <v>1E-4</v>
      </c>
      <c r="BD359" s="68">
        <f t="shared" si="150"/>
        <v>0</v>
      </c>
      <c r="BE359" s="15">
        <f t="shared" si="150"/>
        <v>0</v>
      </c>
      <c r="BF359" s="6">
        <f t="shared" si="150"/>
        <v>5981</v>
      </c>
      <c r="BG359" s="41">
        <f t="shared" si="150"/>
        <v>0</v>
      </c>
      <c r="BH359" s="42">
        <f t="shared" si="150"/>
        <v>0</v>
      </c>
      <c r="BI359" s="42">
        <f t="shared" si="150"/>
        <v>0</v>
      </c>
      <c r="BJ359" s="42">
        <f t="shared" si="150"/>
        <v>5367</v>
      </c>
      <c r="BK359" s="42">
        <f t="shared" si="150"/>
        <v>0</v>
      </c>
      <c r="BL359" s="42">
        <f t="shared" si="150"/>
        <v>0</v>
      </c>
      <c r="BM359" s="15">
        <f t="shared" si="150"/>
        <v>0</v>
      </c>
    </row>
    <row r="360" spans="1:65" outlineLevel="2">
      <c r="A360" s="187" t="s">
        <v>50</v>
      </c>
      <c r="B360" s="188"/>
      <c r="C360" s="51">
        <f>IFERROR(SUBTOTAL(1,C327:C357),"")</f>
        <v>500431.12903225806</v>
      </c>
      <c r="D360" s="61">
        <f t="shared" ref="D360:BM360" si="151">IFERROR(SUBTOTAL(1,D327:D357),"")</f>
        <v>38.293548387096756</v>
      </c>
      <c r="E360" s="12">
        <f t="shared" si="151"/>
        <v>38.70967741935484</v>
      </c>
      <c r="F360" s="12">
        <f t="shared" si="151"/>
        <v>38.903225806451616</v>
      </c>
      <c r="G360" s="12">
        <f t="shared" si="151"/>
        <v>39.354838709677416</v>
      </c>
      <c r="H360" s="12">
        <f t="shared" si="151"/>
        <v>38.064516129032256</v>
      </c>
      <c r="I360" s="12">
        <f t="shared" si="151"/>
        <v>37.70967741935484</v>
      </c>
      <c r="J360" s="12">
        <f t="shared" si="151"/>
        <v>37.903225806451616</v>
      </c>
      <c r="K360" s="12">
        <f t="shared" si="151"/>
        <v>38.354838709677416</v>
      </c>
      <c r="L360" s="12">
        <f t="shared" si="151"/>
        <v>37.064516129032256</v>
      </c>
      <c r="M360" s="72">
        <f t="shared" si="151"/>
        <v>7.0483870967741913</v>
      </c>
      <c r="N360" s="83">
        <f t="shared" si="151"/>
        <v>7.0519354838709702</v>
      </c>
      <c r="O360" s="83">
        <f t="shared" si="151"/>
        <v>7.0303225806451612</v>
      </c>
      <c r="P360" s="83">
        <f t="shared" si="151"/>
        <v>7.0487096774193549</v>
      </c>
      <c r="Q360" s="83">
        <f t="shared" si="151"/>
        <v>7.0506451612903227</v>
      </c>
      <c r="R360" s="83">
        <f t="shared" si="151"/>
        <v>7.0526774193548389</v>
      </c>
      <c r="S360" s="83">
        <f t="shared" si="151"/>
        <v>7.0448387096774194</v>
      </c>
      <c r="T360" s="83" t="str">
        <f t="shared" si="151"/>
        <v/>
      </c>
      <c r="U360" s="83" t="str">
        <f t="shared" si="151"/>
        <v/>
      </c>
      <c r="V360" s="6">
        <f t="shared" si="151"/>
        <v>133.72</v>
      </c>
      <c r="W360" s="41">
        <f t="shared" si="151"/>
        <v>127.1</v>
      </c>
      <c r="X360" s="41">
        <f t="shared" si="151"/>
        <v>126.46</v>
      </c>
      <c r="Y360" s="41">
        <f t="shared" si="151"/>
        <v>127.86000000000001</v>
      </c>
      <c r="Z360" s="41">
        <f t="shared" si="151"/>
        <v>142.02000000000001</v>
      </c>
      <c r="AA360" s="41">
        <f t="shared" si="151"/>
        <v>139.24</v>
      </c>
      <c r="AB360" s="41">
        <f t="shared" si="151"/>
        <v>139.54</v>
      </c>
      <c r="AC360" s="41" t="str">
        <f t="shared" si="151"/>
        <v/>
      </c>
      <c r="AD360" s="41" t="str">
        <f t="shared" si="151"/>
        <v/>
      </c>
      <c r="AE360" s="6">
        <f t="shared" si="151"/>
        <v>3400</v>
      </c>
      <c r="AF360" s="41">
        <f t="shared" si="151"/>
        <v>3718</v>
      </c>
      <c r="AG360" s="41">
        <f t="shared" si="151"/>
        <v>3434</v>
      </c>
      <c r="AH360" s="41">
        <f t="shared" si="151"/>
        <v>3292</v>
      </c>
      <c r="AI360" s="41">
        <f t="shared" si="151"/>
        <v>3230</v>
      </c>
      <c r="AJ360" s="41">
        <f t="shared" si="151"/>
        <v>3430</v>
      </c>
      <c r="AK360" s="41">
        <f t="shared" si="151"/>
        <v>3296</v>
      </c>
      <c r="AL360" s="41" t="str">
        <f t="shared" si="151"/>
        <v/>
      </c>
      <c r="AM360" s="41" t="str">
        <f t="shared" si="151"/>
        <v/>
      </c>
      <c r="AN360" s="41">
        <f t="shared" si="151"/>
        <v>34.967741935483872</v>
      </c>
      <c r="AO360" s="41">
        <f t="shared" si="151"/>
        <v>1189.3548387096773</v>
      </c>
      <c r="AP360" s="110">
        <f t="shared" si="151"/>
        <v>4.2919999999999998</v>
      </c>
      <c r="AQ360" s="111">
        <f t="shared" si="151"/>
        <v>2.6699999999999995</v>
      </c>
      <c r="AR360" s="112">
        <f t="shared" si="151"/>
        <v>62.588785746300893</v>
      </c>
      <c r="AS360" s="112">
        <f t="shared" si="151"/>
        <v>37.4112142536991</v>
      </c>
      <c r="AT360" s="113">
        <f t="shared" si="151"/>
        <v>1542.258064516129</v>
      </c>
      <c r="AU360" s="114">
        <f t="shared" si="151"/>
        <v>2.6719999999999997</v>
      </c>
      <c r="AV360" s="115">
        <f t="shared" si="151"/>
        <v>1.3979999999999999</v>
      </c>
      <c r="AW360" s="112">
        <f t="shared" si="151"/>
        <v>52.367697666789965</v>
      </c>
      <c r="AX360" s="112">
        <f t="shared" si="151"/>
        <v>47.632302333210035</v>
      </c>
      <c r="AY360" s="61">
        <f t="shared" si="151"/>
        <v>33.749980255962136</v>
      </c>
      <c r="AZ360" s="97">
        <f t="shared" si="151"/>
        <v>78.464193548387087</v>
      </c>
      <c r="BA360" s="68">
        <f t="shared" si="151"/>
        <v>66.760000000000005</v>
      </c>
      <c r="BB360" s="68">
        <f t="shared" si="151"/>
        <v>30.67</v>
      </c>
      <c r="BC360" s="68">
        <f t="shared" si="151"/>
        <v>1E-4</v>
      </c>
      <c r="BD360" s="68" t="str">
        <f t="shared" si="151"/>
        <v/>
      </c>
      <c r="BE360" s="15" t="str">
        <f>IFERROR(SUBTOTAL(1,BE327:BE357),"")</f>
        <v/>
      </c>
      <c r="BF360" s="6">
        <f t="shared" si="151"/>
        <v>11081.58064516129</v>
      </c>
      <c r="BG360" s="41">
        <f t="shared" si="151"/>
        <v>4394.5161290322585</v>
      </c>
      <c r="BH360" s="42" t="str">
        <f t="shared" si="151"/>
        <v/>
      </c>
      <c r="BI360" s="42" t="str">
        <f t="shared" si="151"/>
        <v/>
      </c>
      <c r="BJ360" s="42">
        <f t="shared" si="151"/>
        <v>6687.0645161290322</v>
      </c>
      <c r="BK360" s="42" t="str">
        <f t="shared" si="151"/>
        <v/>
      </c>
      <c r="BL360" s="42" t="str">
        <f t="shared" si="151"/>
        <v/>
      </c>
      <c r="BM360" s="15" t="str">
        <f t="shared" si="151"/>
        <v/>
      </c>
    </row>
    <row r="361" spans="1:65" ht="17.25" outlineLevel="1" thickBot="1">
      <c r="A361" s="189" t="s">
        <v>51</v>
      </c>
      <c r="B361" s="190"/>
      <c r="C361" s="52">
        <f>SUBTOTAL(9,C327:C357)</f>
        <v>15513365</v>
      </c>
      <c r="D361" s="62"/>
      <c r="E361" s="30"/>
      <c r="F361" s="30"/>
      <c r="G361" s="30"/>
      <c r="H361" s="30"/>
      <c r="I361" s="30"/>
      <c r="J361" s="30"/>
      <c r="K361" s="30"/>
      <c r="L361" s="30"/>
      <c r="M361" s="73"/>
      <c r="N361" s="84"/>
      <c r="O361" s="84"/>
      <c r="P361" s="84"/>
      <c r="Q361" s="84"/>
      <c r="R361" s="84"/>
      <c r="S361" s="84"/>
      <c r="T361" s="84"/>
      <c r="U361" s="84"/>
      <c r="V361" s="93"/>
      <c r="W361" s="94"/>
      <c r="X361" s="94"/>
      <c r="Y361" s="94"/>
      <c r="Z361" s="94"/>
      <c r="AA361" s="94"/>
      <c r="AB361" s="94"/>
      <c r="AC361" s="94"/>
      <c r="AD361" s="94"/>
      <c r="AE361" s="93"/>
      <c r="AF361" s="94"/>
      <c r="AG361" s="94"/>
      <c r="AH361" s="94"/>
      <c r="AI361" s="94"/>
      <c r="AJ361" s="94"/>
      <c r="AK361" s="94"/>
      <c r="AL361" s="94"/>
      <c r="AM361" s="94"/>
      <c r="AN361" s="94"/>
      <c r="AO361" s="43">
        <f>SUBTOTAL(9,AO327:AO357)</f>
        <v>36870</v>
      </c>
      <c r="AP361" s="116"/>
      <c r="AQ361" s="117"/>
      <c r="AR361" s="118"/>
      <c r="AS361" s="118"/>
      <c r="AT361" s="119">
        <f>SUBTOTAL(9,AT327:AT357)</f>
        <v>47810</v>
      </c>
      <c r="AU361" s="120"/>
      <c r="AV361" s="121"/>
      <c r="AW361" s="118"/>
      <c r="AX361" s="118"/>
      <c r="AY361" s="62"/>
      <c r="AZ361" s="98"/>
      <c r="BA361" s="69"/>
      <c r="BB361" s="69"/>
      <c r="BC361" s="69"/>
      <c r="BD361" s="69"/>
      <c r="BE361" s="16">
        <f>SUBTOTAL(9,BE327:BE357)</f>
        <v>0</v>
      </c>
      <c r="BF361" s="7">
        <f t="shared" ref="BF361:BM361" si="152">SUBTOTAL(9,BF327:BF357)</f>
        <v>343529</v>
      </c>
      <c r="BG361" s="43">
        <f t="shared" si="152"/>
        <v>136230</v>
      </c>
      <c r="BH361" s="44">
        <f t="shared" si="152"/>
        <v>0</v>
      </c>
      <c r="BI361" s="44">
        <f t="shared" si="152"/>
        <v>0</v>
      </c>
      <c r="BJ361" s="44">
        <f t="shared" si="152"/>
        <v>207299</v>
      </c>
      <c r="BK361" s="44">
        <f t="shared" si="152"/>
        <v>0</v>
      </c>
      <c r="BL361" s="44">
        <f t="shared" si="152"/>
        <v>0</v>
      </c>
      <c r="BM361" s="16">
        <f t="shared" si="152"/>
        <v>0</v>
      </c>
    </row>
    <row r="362" spans="1:65" outlineLevel="5">
      <c r="A362" s="21">
        <f t="shared" si="133"/>
        <v>11</v>
      </c>
      <c r="B362" s="33">
        <f>B357+1</f>
        <v>45597</v>
      </c>
      <c r="C362" s="51">
        <v>564975</v>
      </c>
      <c r="D362" s="64">
        <f t="shared" ref="D362:D391" si="153">IFERROR(ROUND(AVERAGE(E362:L362),1),"")</f>
        <v>36.799999999999997</v>
      </c>
      <c r="E362" s="12">
        <v>37</v>
      </c>
      <c r="F362" s="12">
        <v>37</v>
      </c>
      <c r="G362" s="12">
        <v>38</v>
      </c>
      <c r="H362" s="12">
        <v>37</v>
      </c>
      <c r="I362" s="12">
        <v>36</v>
      </c>
      <c r="J362" s="12">
        <v>36</v>
      </c>
      <c r="K362" s="12">
        <v>37</v>
      </c>
      <c r="L362" s="12">
        <v>36</v>
      </c>
      <c r="M362" s="74">
        <f t="shared" ref="M362:M391" si="154">IFERROR(ROUND(AVERAGE(N362:U362),1),"")</f>
        <v>7.1</v>
      </c>
      <c r="N362" s="83">
        <v>7.13</v>
      </c>
      <c r="O362" s="83">
        <v>7.08</v>
      </c>
      <c r="P362" s="83">
        <v>7.04</v>
      </c>
      <c r="Q362" s="83">
        <v>7.06</v>
      </c>
      <c r="R362" s="83">
        <v>7.07</v>
      </c>
      <c r="S362" s="83">
        <v>7.13</v>
      </c>
      <c r="T362" s="83"/>
      <c r="U362" s="83"/>
      <c r="V362" s="5" t="str">
        <f t="shared" ref="V362:V391" si="155">IFERROR(ROUND(AVERAGE(W362:AD362),1),"")</f>
        <v/>
      </c>
      <c r="W362" s="41"/>
      <c r="X362" s="41"/>
      <c r="Y362" s="41"/>
      <c r="Z362" s="41"/>
      <c r="AA362" s="41"/>
      <c r="AB362" s="41"/>
      <c r="AC362" s="41"/>
      <c r="AD362" s="41"/>
      <c r="AE362" s="5" t="str">
        <f t="shared" ref="AE362:AE391" si="156">IFERROR(ROUND(AVERAGE(AF362:AM362),1),"")</f>
        <v/>
      </c>
      <c r="AF362" s="41"/>
      <c r="AG362" s="41"/>
      <c r="AH362" s="41"/>
      <c r="AI362" s="41"/>
      <c r="AJ362" s="41"/>
      <c r="AK362" s="41"/>
      <c r="AL362" s="41"/>
      <c r="AM362" s="41"/>
      <c r="AN362" s="41">
        <v>28</v>
      </c>
      <c r="AO362" s="41">
        <v>1400</v>
      </c>
      <c r="AP362" s="110"/>
      <c r="AQ362" s="111"/>
      <c r="AR362" s="126" t="str">
        <f t="shared" ref="AR362:AR391" si="157">IFERROR(AQ362/AP362*100,"")</f>
        <v/>
      </c>
      <c r="AS362" s="126" t="str">
        <f t="shared" ref="AS362:AS391" si="158">IFERROR(100-AR362,"")</f>
        <v/>
      </c>
      <c r="AT362" s="127">
        <v>1900</v>
      </c>
      <c r="AU362" s="128"/>
      <c r="AV362" s="129"/>
      <c r="AW362" s="126" t="str">
        <f t="shared" ref="AW362:AW391" si="159">IFERROR(AV362/AU362*100,"")</f>
        <v/>
      </c>
      <c r="AX362" s="126" t="str">
        <f t="shared" ref="AX362:AX391" si="160">IFERROR(100-AW362,"")</f>
        <v/>
      </c>
      <c r="AY362" s="64" t="str">
        <f t="shared" ref="AY362:AY391" si="161">IFERROR((1-((AW362*AS362)/(AX362*AR362)))*100,"")</f>
        <v/>
      </c>
      <c r="AZ362" s="97">
        <v>77.2</v>
      </c>
      <c r="BA362" s="68"/>
      <c r="BB362" s="68"/>
      <c r="BC362" s="68"/>
      <c r="BD362" s="68"/>
      <c r="BE362" s="15"/>
      <c r="BF362" s="5">
        <f t="shared" ref="BF362:BF391" si="162">IF(SUM(BG362:BM362)=0,"",SUM(BG362:BM362))</f>
        <v>13940</v>
      </c>
      <c r="BG362" s="41">
        <v>7900</v>
      </c>
      <c r="BH362" s="42"/>
      <c r="BI362" s="42"/>
      <c r="BJ362" s="42">
        <v>6040</v>
      </c>
      <c r="BK362" s="42"/>
      <c r="BL362" s="42"/>
      <c r="BM362" s="15"/>
    </row>
    <row r="363" spans="1:65" outlineLevel="5">
      <c r="A363" s="22">
        <f t="shared" si="133"/>
        <v>11</v>
      </c>
      <c r="B363" s="9">
        <f t="shared" si="148"/>
        <v>45598</v>
      </c>
      <c r="C363" s="51">
        <v>594534</v>
      </c>
      <c r="D363" s="64">
        <f t="shared" si="153"/>
        <v>36.799999999999997</v>
      </c>
      <c r="E363" s="12">
        <v>37</v>
      </c>
      <c r="F363" s="12">
        <v>37</v>
      </c>
      <c r="G363" s="12">
        <v>38</v>
      </c>
      <c r="H363" s="12">
        <v>37</v>
      </c>
      <c r="I363" s="12">
        <v>36</v>
      </c>
      <c r="J363" s="12">
        <v>36</v>
      </c>
      <c r="K363" s="12">
        <v>37</v>
      </c>
      <c r="L363" s="12">
        <v>36</v>
      </c>
      <c r="M363" s="74">
        <f t="shared" si="154"/>
        <v>7.1</v>
      </c>
      <c r="N363" s="83">
        <v>7</v>
      </c>
      <c r="O363" s="83">
        <v>7.01</v>
      </c>
      <c r="P363" s="83">
        <v>7.05</v>
      </c>
      <c r="Q363" s="83">
        <v>7.11</v>
      </c>
      <c r="R363" s="83">
        <v>7.13</v>
      </c>
      <c r="S363" s="83">
        <v>7.09</v>
      </c>
      <c r="T363" s="83"/>
      <c r="U363" s="83"/>
      <c r="V363" s="5" t="str">
        <f t="shared" si="155"/>
        <v/>
      </c>
      <c r="W363" s="41"/>
      <c r="X363" s="41"/>
      <c r="Y363" s="41"/>
      <c r="Z363" s="41"/>
      <c r="AA363" s="41"/>
      <c r="AB363" s="41"/>
      <c r="AC363" s="41"/>
      <c r="AD363" s="41"/>
      <c r="AE363" s="5" t="str">
        <f t="shared" si="156"/>
        <v/>
      </c>
      <c r="AF363" s="41"/>
      <c r="AG363" s="41"/>
      <c r="AH363" s="41"/>
      <c r="AI363" s="41"/>
      <c r="AJ363" s="41"/>
      <c r="AK363" s="41"/>
      <c r="AL363" s="41"/>
      <c r="AM363" s="41"/>
      <c r="AN363" s="41">
        <v>28</v>
      </c>
      <c r="AO363" s="41">
        <v>1420</v>
      </c>
      <c r="AP363" s="110"/>
      <c r="AQ363" s="111"/>
      <c r="AR363" s="126" t="str">
        <f t="shared" si="157"/>
        <v/>
      </c>
      <c r="AS363" s="126" t="str">
        <f t="shared" si="158"/>
        <v/>
      </c>
      <c r="AT363" s="127">
        <v>1950</v>
      </c>
      <c r="AU363" s="128"/>
      <c r="AV363" s="129"/>
      <c r="AW363" s="126" t="str">
        <f t="shared" si="159"/>
        <v/>
      </c>
      <c r="AX363" s="126" t="str">
        <f t="shared" si="160"/>
        <v/>
      </c>
      <c r="AY363" s="64" t="str">
        <f t="shared" si="161"/>
        <v/>
      </c>
      <c r="AZ363" s="97">
        <v>77.8</v>
      </c>
      <c r="BA363" s="68"/>
      <c r="BB363" s="68"/>
      <c r="BC363" s="68"/>
      <c r="BD363" s="68"/>
      <c r="BE363" s="15"/>
      <c r="BF363" s="5">
        <f t="shared" si="162"/>
        <v>16705</v>
      </c>
      <c r="BG363" s="41">
        <v>10680</v>
      </c>
      <c r="BH363" s="42"/>
      <c r="BI363" s="42"/>
      <c r="BJ363" s="42">
        <v>6025</v>
      </c>
      <c r="BK363" s="42"/>
      <c r="BL363" s="42"/>
      <c r="BM363" s="15"/>
    </row>
    <row r="364" spans="1:65" outlineLevel="5">
      <c r="A364" s="22">
        <f t="shared" si="133"/>
        <v>11</v>
      </c>
      <c r="B364" s="9">
        <f t="shared" si="148"/>
        <v>45599</v>
      </c>
      <c r="C364" s="51">
        <v>547287</v>
      </c>
      <c r="D364" s="64">
        <f t="shared" si="153"/>
        <v>36.799999999999997</v>
      </c>
      <c r="E364" s="12">
        <v>37</v>
      </c>
      <c r="F364" s="12">
        <v>37</v>
      </c>
      <c r="G364" s="12">
        <v>38</v>
      </c>
      <c r="H364" s="12">
        <v>37</v>
      </c>
      <c r="I364" s="12">
        <v>36</v>
      </c>
      <c r="J364" s="12">
        <v>36</v>
      </c>
      <c r="K364" s="12">
        <v>37</v>
      </c>
      <c r="L364" s="12">
        <v>36</v>
      </c>
      <c r="M364" s="74">
        <f t="shared" si="154"/>
        <v>7</v>
      </c>
      <c r="N364" s="83">
        <v>6.93</v>
      </c>
      <c r="O364" s="83">
        <v>6.95</v>
      </c>
      <c r="P364" s="83">
        <v>7.02</v>
      </c>
      <c r="Q364" s="83">
        <v>7.03</v>
      </c>
      <c r="R364" s="83">
        <v>7.07</v>
      </c>
      <c r="S364" s="83">
        <v>7.06</v>
      </c>
      <c r="T364" s="83"/>
      <c r="U364" s="83"/>
      <c r="V364" s="5" t="str">
        <f t="shared" si="155"/>
        <v/>
      </c>
      <c r="W364" s="41"/>
      <c r="X364" s="41"/>
      <c r="Y364" s="41"/>
      <c r="Z364" s="41"/>
      <c r="AA364" s="41"/>
      <c r="AB364" s="41"/>
      <c r="AC364" s="41"/>
      <c r="AD364" s="41"/>
      <c r="AE364" s="5" t="str">
        <f t="shared" si="156"/>
        <v/>
      </c>
      <c r="AF364" s="41"/>
      <c r="AG364" s="41"/>
      <c r="AH364" s="41"/>
      <c r="AI364" s="41"/>
      <c r="AJ364" s="41"/>
      <c r="AK364" s="41"/>
      <c r="AL364" s="41"/>
      <c r="AM364" s="41"/>
      <c r="AN364" s="41">
        <v>28</v>
      </c>
      <c r="AO364" s="41">
        <v>1420</v>
      </c>
      <c r="AP364" s="110"/>
      <c r="AQ364" s="111"/>
      <c r="AR364" s="126" t="str">
        <f t="shared" si="157"/>
        <v/>
      </c>
      <c r="AS364" s="126" t="str">
        <f t="shared" si="158"/>
        <v/>
      </c>
      <c r="AT364" s="127">
        <v>1930</v>
      </c>
      <c r="AU364" s="128"/>
      <c r="AV364" s="129"/>
      <c r="AW364" s="126" t="str">
        <f t="shared" si="159"/>
        <v/>
      </c>
      <c r="AX364" s="126" t="str">
        <f t="shared" si="160"/>
        <v/>
      </c>
      <c r="AY364" s="64" t="str">
        <f t="shared" si="161"/>
        <v/>
      </c>
      <c r="AZ364" s="97">
        <v>77.91</v>
      </c>
      <c r="BA364" s="68"/>
      <c r="BB364" s="68"/>
      <c r="BC364" s="68"/>
      <c r="BD364" s="68"/>
      <c r="BE364" s="15"/>
      <c r="BF364" s="5">
        <f t="shared" si="162"/>
        <v>18406</v>
      </c>
      <c r="BG364" s="41">
        <v>12410</v>
      </c>
      <c r="BH364" s="42"/>
      <c r="BI364" s="42"/>
      <c r="BJ364" s="42">
        <v>5996</v>
      </c>
      <c r="BK364" s="42"/>
      <c r="BL364" s="42"/>
      <c r="BM364" s="15"/>
    </row>
    <row r="365" spans="1:65" outlineLevel="5">
      <c r="A365" s="22">
        <f t="shared" si="133"/>
        <v>11</v>
      </c>
      <c r="B365" s="9">
        <f t="shared" si="148"/>
        <v>45600</v>
      </c>
      <c r="C365" s="51">
        <v>541026</v>
      </c>
      <c r="D365" s="64">
        <f t="shared" si="153"/>
        <v>36.799999999999997</v>
      </c>
      <c r="E365" s="12">
        <v>37</v>
      </c>
      <c r="F365" s="12">
        <v>37</v>
      </c>
      <c r="G365" s="12">
        <v>38</v>
      </c>
      <c r="H365" s="12">
        <v>37</v>
      </c>
      <c r="I365" s="12">
        <v>36</v>
      </c>
      <c r="J365" s="12">
        <v>36</v>
      </c>
      <c r="K365" s="12">
        <v>37</v>
      </c>
      <c r="L365" s="12">
        <v>36</v>
      </c>
      <c r="M365" s="74">
        <f t="shared" si="154"/>
        <v>7.1</v>
      </c>
      <c r="N365" s="83">
        <v>7.12</v>
      </c>
      <c r="O365" s="83">
        <v>7.08</v>
      </c>
      <c r="P365" s="83">
        <v>7.05</v>
      </c>
      <c r="Q365" s="83">
        <v>7.04</v>
      </c>
      <c r="R365" s="83">
        <v>7.05</v>
      </c>
      <c r="S365" s="83">
        <v>7.05</v>
      </c>
      <c r="T365" s="83"/>
      <c r="U365" s="83"/>
      <c r="V365" s="5" t="str">
        <f t="shared" si="155"/>
        <v/>
      </c>
      <c r="W365" s="41"/>
      <c r="X365" s="41"/>
      <c r="Y365" s="41"/>
      <c r="Z365" s="41"/>
      <c r="AA365" s="41"/>
      <c r="AB365" s="41"/>
      <c r="AC365" s="41"/>
      <c r="AD365" s="41"/>
      <c r="AE365" s="5" t="str">
        <f t="shared" si="156"/>
        <v/>
      </c>
      <c r="AF365" s="41"/>
      <c r="AG365" s="41"/>
      <c r="AH365" s="41"/>
      <c r="AI365" s="41"/>
      <c r="AJ365" s="41"/>
      <c r="AK365" s="41"/>
      <c r="AL365" s="41"/>
      <c r="AM365" s="41"/>
      <c r="AN365" s="41">
        <v>30</v>
      </c>
      <c r="AO365" s="41">
        <v>1350</v>
      </c>
      <c r="AP365" s="110"/>
      <c r="AQ365" s="111"/>
      <c r="AR365" s="126" t="str">
        <f t="shared" si="157"/>
        <v/>
      </c>
      <c r="AS365" s="126" t="str">
        <f t="shared" si="158"/>
        <v/>
      </c>
      <c r="AT365" s="127">
        <v>1840</v>
      </c>
      <c r="AU365" s="128"/>
      <c r="AV365" s="129"/>
      <c r="AW365" s="126" t="str">
        <f t="shared" si="159"/>
        <v/>
      </c>
      <c r="AX365" s="126" t="str">
        <f t="shared" si="160"/>
        <v/>
      </c>
      <c r="AY365" s="64" t="str">
        <f t="shared" si="161"/>
        <v/>
      </c>
      <c r="AZ365" s="97">
        <v>76.16</v>
      </c>
      <c r="BA365" s="68"/>
      <c r="BB365" s="68"/>
      <c r="BC365" s="68"/>
      <c r="BD365" s="68"/>
      <c r="BE365" s="15"/>
      <c r="BF365" s="5">
        <f t="shared" si="162"/>
        <v>15784</v>
      </c>
      <c r="BG365" s="41">
        <v>9750</v>
      </c>
      <c r="BH365" s="42"/>
      <c r="BI365" s="42"/>
      <c r="BJ365" s="42">
        <v>6034</v>
      </c>
      <c r="BK365" s="42"/>
      <c r="BL365" s="42"/>
      <c r="BM365" s="15"/>
    </row>
    <row r="366" spans="1:65" outlineLevel="5">
      <c r="A366" s="22">
        <f t="shared" si="133"/>
        <v>11</v>
      </c>
      <c r="B366" s="9">
        <f t="shared" si="148"/>
        <v>45601</v>
      </c>
      <c r="C366" s="51">
        <v>565889</v>
      </c>
      <c r="D366" s="64">
        <f t="shared" si="153"/>
        <v>36.799999999999997</v>
      </c>
      <c r="E366" s="12">
        <v>37</v>
      </c>
      <c r="F366" s="12">
        <v>37</v>
      </c>
      <c r="G366" s="12">
        <v>38</v>
      </c>
      <c r="H366" s="12">
        <v>37</v>
      </c>
      <c r="I366" s="12">
        <v>36</v>
      </c>
      <c r="J366" s="12">
        <v>36</v>
      </c>
      <c r="K366" s="12">
        <v>37</v>
      </c>
      <c r="L366" s="12">
        <v>36</v>
      </c>
      <c r="M366" s="74">
        <f t="shared" si="154"/>
        <v>7.1</v>
      </c>
      <c r="N366" s="83">
        <v>7.1</v>
      </c>
      <c r="O366" s="83">
        <v>7.09</v>
      </c>
      <c r="P366" s="83">
        <v>7.07</v>
      </c>
      <c r="Q366" s="83">
        <v>7.06</v>
      </c>
      <c r="R366" s="83">
        <v>7.04</v>
      </c>
      <c r="S366" s="83">
        <v>7.03</v>
      </c>
      <c r="T366" s="83"/>
      <c r="U366" s="83"/>
      <c r="V366" s="5" t="str">
        <f t="shared" si="155"/>
        <v/>
      </c>
      <c r="W366" s="41"/>
      <c r="X366" s="41"/>
      <c r="Y366" s="41"/>
      <c r="Z366" s="41"/>
      <c r="AA366" s="41"/>
      <c r="AB366" s="41"/>
      <c r="AC366" s="41"/>
      <c r="AD366" s="41"/>
      <c r="AE366" s="5" t="str">
        <f t="shared" si="156"/>
        <v/>
      </c>
      <c r="AF366" s="41"/>
      <c r="AG366" s="41"/>
      <c r="AH366" s="41"/>
      <c r="AI366" s="41"/>
      <c r="AJ366" s="41"/>
      <c r="AK366" s="41"/>
      <c r="AL366" s="41"/>
      <c r="AM366" s="41"/>
      <c r="AN366" s="41">
        <v>27</v>
      </c>
      <c r="AO366" s="41">
        <v>1460</v>
      </c>
      <c r="AP366" s="110"/>
      <c r="AQ366" s="111"/>
      <c r="AR366" s="126" t="str">
        <f t="shared" si="157"/>
        <v/>
      </c>
      <c r="AS366" s="126" t="str">
        <f t="shared" si="158"/>
        <v/>
      </c>
      <c r="AT366" s="127">
        <v>1900</v>
      </c>
      <c r="AU366" s="128"/>
      <c r="AV366" s="129"/>
      <c r="AW366" s="126" t="str">
        <f t="shared" si="159"/>
        <v/>
      </c>
      <c r="AX366" s="126" t="str">
        <f t="shared" si="160"/>
        <v/>
      </c>
      <c r="AY366" s="64" t="str">
        <f t="shared" si="161"/>
        <v/>
      </c>
      <c r="AZ366" s="97">
        <v>76.31</v>
      </c>
      <c r="BA366" s="68"/>
      <c r="BB366" s="68"/>
      <c r="BC366" s="68"/>
      <c r="BD366" s="68"/>
      <c r="BE366" s="15"/>
      <c r="BF366" s="5">
        <f t="shared" si="162"/>
        <v>18939</v>
      </c>
      <c r="BG366" s="41">
        <v>12970</v>
      </c>
      <c r="BH366" s="42"/>
      <c r="BI366" s="42"/>
      <c r="BJ366" s="42">
        <v>5969</v>
      </c>
      <c r="BK366" s="42"/>
      <c r="BL366" s="42"/>
      <c r="BM366" s="15"/>
    </row>
    <row r="367" spans="1:65" outlineLevel="5">
      <c r="A367" s="22">
        <f t="shared" si="133"/>
        <v>11</v>
      </c>
      <c r="B367" s="9">
        <f t="shared" si="148"/>
        <v>45602</v>
      </c>
      <c r="C367" s="51">
        <v>560629</v>
      </c>
      <c r="D367" s="64">
        <f t="shared" si="153"/>
        <v>36.799999999999997</v>
      </c>
      <c r="E367" s="12">
        <v>37</v>
      </c>
      <c r="F367" s="12">
        <v>37</v>
      </c>
      <c r="G367" s="12">
        <v>38</v>
      </c>
      <c r="H367" s="12">
        <v>37</v>
      </c>
      <c r="I367" s="12">
        <v>36</v>
      </c>
      <c r="J367" s="12">
        <v>36</v>
      </c>
      <c r="K367" s="12">
        <v>37</v>
      </c>
      <c r="L367" s="12">
        <v>36</v>
      </c>
      <c r="M367" s="74">
        <f t="shared" si="154"/>
        <v>7</v>
      </c>
      <c r="N367" s="83">
        <v>6.98</v>
      </c>
      <c r="O367" s="83">
        <v>6.99</v>
      </c>
      <c r="P367" s="83">
        <v>6.95</v>
      </c>
      <c r="Q367" s="83">
        <v>7.05</v>
      </c>
      <c r="R367" s="83">
        <v>7.11</v>
      </c>
      <c r="S367" s="83">
        <v>7.1</v>
      </c>
      <c r="T367" s="83"/>
      <c r="U367" s="83"/>
      <c r="V367" s="5" t="str">
        <f t="shared" si="155"/>
        <v/>
      </c>
      <c r="W367" s="41"/>
      <c r="X367" s="41"/>
      <c r="Y367" s="41"/>
      <c r="Z367" s="41"/>
      <c r="AA367" s="41"/>
      <c r="AB367" s="41"/>
      <c r="AC367" s="41"/>
      <c r="AD367" s="41"/>
      <c r="AE367" s="5" t="str">
        <f t="shared" si="156"/>
        <v/>
      </c>
      <c r="AF367" s="41"/>
      <c r="AG367" s="41"/>
      <c r="AH367" s="41"/>
      <c r="AI367" s="41"/>
      <c r="AJ367" s="41"/>
      <c r="AK367" s="41"/>
      <c r="AL367" s="41"/>
      <c r="AM367" s="41"/>
      <c r="AN367" s="41">
        <v>29</v>
      </c>
      <c r="AO367" s="41">
        <v>1360</v>
      </c>
      <c r="AP367" s="110">
        <v>3.78</v>
      </c>
      <c r="AQ367" s="111">
        <v>2.58</v>
      </c>
      <c r="AR367" s="126">
        <f t="shared" si="157"/>
        <v>68.253968253968253</v>
      </c>
      <c r="AS367" s="126">
        <f t="shared" si="158"/>
        <v>31.746031746031747</v>
      </c>
      <c r="AT367" s="127">
        <v>1830</v>
      </c>
      <c r="AU367" s="128">
        <v>2.57</v>
      </c>
      <c r="AV367" s="129">
        <v>1.37</v>
      </c>
      <c r="AW367" s="126">
        <f t="shared" si="159"/>
        <v>53.307392996108959</v>
      </c>
      <c r="AX367" s="126">
        <f t="shared" si="160"/>
        <v>46.692607003891041</v>
      </c>
      <c r="AY367" s="64">
        <f t="shared" si="161"/>
        <v>46.899224806201524</v>
      </c>
      <c r="AZ367" s="97">
        <v>77.27</v>
      </c>
      <c r="BA367" s="68"/>
      <c r="BB367" s="68"/>
      <c r="BC367" s="68"/>
      <c r="BD367" s="68"/>
      <c r="BE367" s="15"/>
      <c r="BF367" s="5">
        <f t="shared" si="162"/>
        <v>18745</v>
      </c>
      <c r="BG367" s="41">
        <v>12900</v>
      </c>
      <c r="BH367" s="42"/>
      <c r="BI367" s="42"/>
      <c r="BJ367" s="42">
        <v>5845</v>
      </c>
      <c r="BK367" s="42"/>
      <c r="BL367" s="42"/>
      <c r="BM367" s="15"/>
    </row>
    <row r="368" spans="1:65" outlineLevel="5">
      <c r="A368" s="22">
        <f t="shared" si="133"/>
        <v>11</v>
      </c>
      <c r="B368" s="9">
        <f t="shared" si="148"/>
        <v>45603</v>
      </c>
      <c r="C368" s="51">
        <v>541776</v>
      </c>
      <c r="D368" s="64">
        <f t="shared" si="153"/>
        <v>37.299999999999997</v>
      </c>
      <c r="E368" s="12">
        <v>38</v>
      </c>
      <c r="F368" s="12">
        <v>38</v>
      </c>
      <c r="G368" s="12">
        <v>38</v>
      </c>
      <c r="H368" s="12">
        <v>37</v>
      </c>
      <c r="I368" s="12">
        <v>37</v>
      </c>
      <c r="J368" s="12">
        <v>37</v>
      </c>
      <c r="K368" s="12">
        <v>37</v>
      </c>
      <c r="L368" s="12">
        <v>36</v>
      </c>
      <c r="M368" s="74">
        <f t="shared" si="154"/>
        <v>7</v>
      </c>
      <c r="N368" s="83">
        <v>7.11</v>
      </c>
      <c r="O368" s="83">
        <v>7.05</v>
      </c>
      <c r="P368" s="83">
        <v>7.01</v>
      </c>
      <c r="Q368" s="83">
        <v>7.02</v>
      </c>
      <c r="R368" s="83">
        <v>7.05</v>
      </c>
      <c r="S368" s="83">
        <v>7.04</v>
      </c>
      <c r="T368" s="83"/>
      <c r="U368" s="83"/>
      <c r="V368" s="5">
        <f t="shared" si="155"/>
        <v>140.4</v>
      </c>
      <c r="W368" s="41">
        <v>114.1</v>
      </c>
      <c r="X368" s="41">
        <v>122.2</v>
      </c>
      <c r="Y368" s="41">
        <v>133</v>
      </c>
      <c r="Z368" s="41">
        <v>102.5</v>
      </c>
      <c r="AA368" s="41">
        <v>117.1</v>
      </c>
      <c r="AB368" s="41">
        <v>253.6</v>
      </c>
      <c r="AC368" s="41"/>
      <c r="AD368" s="41"/>
      <c r="AE368" s="5">
        <f t="shared" si="156"/>
        <v>4095</v>
      </c>
      <c r="AF368" s="41">
        <v>4420</v>
      </c>
      <c r="AG368" s="41">
        <v>4430</v>
      </c>
      <c r="AH368" s="41">
        <v>4190</v>
      </c>
      <c r="AI368" s="41">
        <v>4080</v>
      </c>
      <c r="AJ368" s="41">
        <v>4110</v>
      </c>
      <c r="AK368" s="41">
        <v>3340</v>
      </c>
      <c r="AL368" s="41"/>
      <c r="AM368" s="41"/>
      <c r="AN368" s="41">
        <v>30</v>
      </c>
      <c r="AO368" s="41">
        <v>1350</v>
      </c>
      <c r="AP368" s="110"/>
      <c r="AQ368" s="111"/>
      <c r="AR368" s="126" t="str">
        <f t="shared" si="157"/>
        <v/>
      </c>
      <c r="AS368" s="126" t="str">
        <f t="shared" si="158"/>
        <v/>
      </c>
      <c r="AT368" s="127">
        <v>1870</v>
      </c>
      <c r="AU368" s="128"/>
      <c r="AV368" s="129"/>
      <c r="AW368" s="126" t="str">
        <f t="shared" si="159"/>
        <v/>
      </c>
      <c r="AX368" s="126" t="str">
        <f t="shared" si="160"/>
        <v/>
      </c>
      <c r="AY368" s="64" t="str">
        <f t="shared" si="161"/>
        <v/>
      </c>
      <c r="AZ368" s="97">
        <v>77.11</v>
      </c>
      <c r="BA368" s="68"/>
      <c r="BB368" s="68"/>
      <c r="BC368" s="68"/>
      <c r="BD368" s="68"/>
      <c r="BE368" s="15"/>
      <c r="BF368" s="5">
        <f t="shared" si="162"/>
        <v>18837</v>
      </c>
      <c r="BG368" s="41">
        <v>12900</v>
      </c>
      <c r="BH368" s="42"/>
      <c r="BI368" s="42"/>
      <c r="BJ368" s="42">
        <v>5937</v>
      </c>
      <c r="BK368" s="42"/>
      <c r="BL368" s="42"/>
      <c r="BM368" s="15"/>
    </row>
    <row r="369" spans="1:65" outlineLevel="5">
      <c r="A369" s="22">
        <f t="shared" si="133"/>
        <v>11</v>
      </c>
      <c r="B369" s="9">
        <f t="shared" si="148"/>
        <v>45604</v>
      </c>
      <c r="C369" s="51">
        <v>514879</v>
      </c>
      <c r="D369" s="64">
        <f t="shared" si="153"/>
        <v>37.5</v>
      </c>
      <c r="E369" s="12">
        <v>39</v>
      </c>
      <c r="F369" s="12">
        <v>38</v>
      </c>
      <c r="G369" s="12">
        <v>38</v>
      </c>
      <c r="H369" s="12">
        <v>37</v>
      </c>
      <c r="I369" s="12">
        <v>38</v>
      </c>
      <c r="J369" s="12">
        <v>37</v>
      </c>
      <c r="K369" s="12">
        <v>37</v>
      </c>
      <c r="L369" s="12">
        <v>36</v>
      </c>
      <c r="M369" s="74">
        <f t="shared" si="154"/>
        <v>7</v>
      </c>
      <c r="N369" s="83">
        <v>7.08</v>
      </c>
      <c r="O369" s="83">
        <v>7.03</v>
      </c>
      <c r="P369" s="83">
        <v>7.02</v>
      </c>
      <c r="Q369" s="83">
        <v>7.04</v>
      </c>
      <c r="R369" s="83">
        <v>7.03</v>
      </c>
      <c r="S369" s="83">
        <v>7.05</v>
      </c>
      <c r="T369" s="83"/>
      <c r="U369" s="83"/>
      <c r="V369" s="5" t="str">
        <f t="shared" si="155"/>
        <v/>
      </c>
      <c r="W369" s="41"/>
      <c r="X369" s="41"/>
      <c r="Y369" s="41"/>
      <c r="Z369" s="41"/>
      <c r="AA369" s="41"/>
      <c r="AB369" s="41"/>
      <c r="AC369" s="41"/>
      <c r="AD369" s="41"/>
      <c r="AE369" s="5" t="str">
        <f t="shared" si="156"/>
        <v/>
      </c>
      <c r="AF369" s="41"/>
      <c r="AG369" s="41"/>
      <c r="AH369" s="41"/>
      <c r="AI369" s="41"/>
      <c r="AJ369" s="41"/>
      <c r="AK369" s="41"/>
      <c r="AL369" s="41"/>
      <c r="AM369" s="41"/>
      <c r="AN369" s="41">
        <v>28</v>
      </c>
      <c r="AO369" s="41">
        <v>1440</v>
      </c>
      <c r="AP369" s="110"/>
      <c r="AQ369" s="111"/>
      <c r="AR369" s="126" t="str">
        <f t="shared" si="157"/>
        <v/>
      </c>
      <c r="AS369" s="126" t="str">
        <f t="shared" si="158"/>
        <v/>
      </c>
      <c r="AT369" s="127">
        <v>1820</v>
      </c>
      <c r="AU369" s="128"/>
      <c r="AV369" s="129"/>
      <c r="AW369" s="126" t="str">
        <f t="shared" si="159"/>
        <v/>
      </c>
      <c r="AX369" s="126" t="str">
        <f t="shared" si="160"/>
        <v/>
      </c>
      <c r="AY369" s="64" t="str">
        <f t="shared" si="161"/>
        <v/>
      </c>
      <c r="AZ369" s="97">
        <v>77.48</v>
      </c>
      <c r="BA369" s="68"/>
      <c r="BB369" s="68"/>
      <c r="BC369" s="68"/>
      <c r="BD369" s="68"/>
      <c r="BE369" s="15"/>
      <c r="BF369" s="5">
        <f t="shared" si="162"/>
        <v>16258</v>
      </c>
      <c r="BG369" s="41">
        <v>9400</v>
      </c>
      <c r="BH369" s="42"/>
      <c r="BI369" s="42"/>
      <c r="BJ369" s="42">
        <v>6858</v>
      </c>
      <c r="BK369" s="42"/>
      <c r="BL369" s="42"/>
      <c r="BM369" s="15"/>
    </row>
    <row r="370" spans="1:65" outlineLevel="5">
      <c r="A370" s="22">
        <f t="shared" si="133"/>
        <v>11</v>
      </c>
      <c r="B370" s="9">
        <f t="shared" si="148"/>
        <v>45605</v>
      </c>
      <c r="C370" s="51">
        <v>479867</v>
      </c>
      <c r="D370" s="64">
        <f t="shared" si="153"/>
        <v>38</v>
      </c>
      <c r="E370" s="12">
        <v>40</v>
      </c>
      <c r="F370" s="12">
        <v>39</v>
      </c>
      <c r="G370" s="12">
        <v>38</v>
      </c>
      <c r="H370" s="12">
        <v>37</v>
      </c>
      <c r="I370" s="12">
        <v>39</v>
      </c>
      <c r="J370" s="12">
        <v>38</v>
      </c>
      <c r="K370" s="12">
        <v>37</v>
      </c>
      <c r="L370" s="12">
        <v>36</v>
      </c>
      <c r="M370" s="74">
        <f t="shared" si="154"/>
        <v>7.1</v>
      </c>
      <c r="N370" s="83">
        <v>7.11</v>
      </c>
      <c r="O370" s="83">
        <v>7.12</v>
      </c>
      <c r="P370" s="83">
        <v>7.12</v>
      </c>
      <c r="Q370" s="83">
        <v>7.08</v>
      </c>
      <c r="R370" s="83">
        <v>7.09</v>
      </c>
      <c r="S370" s="83">
        <v>7.11</v>
      </c>
      <c r="T370" s="83"/>
      <c r="U370" s="83"/>
      <c r="V370" s="5" t="str">
        <f t="shared" si="155"/>
        <v/>
      </c>
      <c r="W370" s="41"/>
      <c r="X370" s="41"/>
      <c r="Y370" s="41"/>
      <c r="Z370" s="41"/>
      <c r="AA370" s="41"/>
      <c r="AB370" s="41"/>
      <c r="AC370" s="41"/>
      <c r="AD370" s="41"/>
      <c r="AE370" s="5" t="str">
        <f t="shared" si="156"/>
        <v/>
      </c>
      <c r="AF370" s="41"/>
      <c r="AG370" s="41"/>
      <c r="AH370" s="41"/>
      <c r="AI370" s="41"/>
      <c r="AJ370" s="41"/>
      <c r="AK370" s="41"/>
      <c r="AL370" s="41"/>
      <c r="AM370" s="41"/>
      <c r="AN370" s="41">
        <v>28</v>
      </c>
      <c r="AO370" s="41">
        <v>1420</v>
      </c>
      <c r="AP370" s="110"/>
      <c r="AQ370" s="111"/>
      <c r="AR370" s="126" t="str">
        <f t="shared" si="157"/>
        <v/>
      </c>
      <c r="AS370" s="126" t="str">
        <f t="shared" si="158"/>
        <v/>
      </c>
      <c r="AT370" s="127">
        <v>1850</v>
      </c>
      <c r="AU370" s="128"/>
      <c r="AV370" s="129"/>
      <c r="AW370" s="126" t="str">
        <f t="shared" si="159"/>
        <v/>
      </c>
      <c r="AX370" s="126" t="str">
        <f t="shared" si="160"/>
        <v/>
      </c>
      <c r="AY370" s="64" t="str">
        <f t="shared" si="161"/>
        <v/>
      </c>
      <c r="AZ370" s="97">
        <v>76.17</v>
      </c>
      <c r="BA370" s="68"/>
      <c r="BB370" s="68"/>
      <c r="BC370" s="68"/>
      <c r="BD370" s="68"/>
      <c r="BE370" s="15"/>
      <c r="BF370" s="5">
        <f t="shared" si="162"/>
        <v>19590</v>
      </c>
      <c r="BG370" s="41">
        <v>11250</v>
      </c>
      <c r="BH370" s="42"/>
      <c r="BI370" s="42"/>
      <c r="BJ370" s="42">
        <v>8340</v>
      </c>
      <c r="BK370" s="42"/>
      <c r="BL370" s="42"/>
      <c r="BM370" s="15"/>
    </row>
    <row r="371" spans="1:65" outlineLevel="5">
      <c r="A371" s="22">
        <f t="shared" si="133"/>
        <v>11</v>
      </c>
      <c r="B371" s="9">
        <f t="shared" si="148"/>
        <v>45606</v>
      </c>
      <c r="C371" s="51">
        <v>492754</v>
      </c>
      <c r="D371" s="64">
        <f t="shared" si="153"/>
        <v>37.799999999999997</v>
      </c>
      <c r="E371" s="12">
        <v>40</v>
      </c>
      <c r="F371" s="12">
        <v>38</v>
      </c>
      <c r="G371" s="12">
        <v>38</v>
      </c>
      <c r="H371" s="12">
        <v>37</v>
      </c>
      <c r="I371" s="12">
        <v>39</v>
      </c>
      <c r="J371" s="12">
        <v>37</v>
      </c>
      <c r="K371" s="12">
        <v>37</v>
      </c>
      <c r="L371" s="12">
        <v>36</v>
      </c>
      <c r="M371" s="74">
        <f t="shared" si="154"/>
        <v>7.1</v>
      </c>
      <c r="N371" s="83">
        <v>7.13</v>
      </c>
      <c r="O371" s="83">
        <v>7.15</v>
      </c>
      <c r="P371" s="83">
        <v>7.13</v>
      </c>
      <c r="Q371" s="83">
        <v>7.11</v>
      </c>
      <c r="R371" s="83">
        <v>7.13</v>
      </c>
      <c r="S371" s="83">
        <v>7.12</v>
      </c>
      <c r="T371" s="83"/>
      <c r="U371" s="83"/>
      <c r="V371" s="5" t="str">
        <f t="shared" si="155"/>
        <v/>
      </c>
      <c r="W371" s="41"/>
      <c r="X371" s="41"/>
      <c r="Y371" s="41"/>
      <c r="Z371" s="41"/>
      <c r="AA371" s="41"/>
      <c r="AB371" s="41"/>
      <c r="AC371" s="41"/>
      <c r="AD371" s="41"/>
      <c r="AE371" s="5" t="str">
        <f t="shared" si="156"/>
        <v/>
      </c>
      <c r="AF371" s="41"/>
      <c r="AG371" s="41"/>
      <c r="AH371" s="41"/>
      <c r="AI371" s="41"/>
      <c r="AJ371" s="41"/>
      <c r="AK371" s="41"/>
      <c r="AL371" s="41"/>
      <c r="AM371" s="41"/>
      <c r="AN371" s="41">
        <v>28</v>
      </c>
      <c r="AO371" s="41">
        <v>1420</v>
      </c>
      <c r="AP371" s="110"/>
      <c r="AQ371" s="111"/>
      <c r="AR371" s="126" t="str">
        <f t="shared" si="157"/>
        <v/>
      </c>
      <c r="AS371" s="126" t="str">
        <f t="shared" si="158"/>
        <v/>
      </c>
      <c r="AT371" s="127">
        <v>1840</v>
      </c>
      <c r="AU371" s="128"/>
      <c r="AV371" s="129"/>
      <c r="AW371" s="126" t="str">
        <f t="shared" si="159"/>
        <v/>
      </c>
      <c r="AX371" s="126" t="str">
        <f t="shared" si="160"/>
        <v/>
      </c>
      <c r="AY371" s="64" t="str">
        <f t="shared" si="161"/>
        <v/>
      </c>
      <c r="AZ371" s="97">
        <v>77.14</v>
      </c>
      <c r="BA371" s="68"/>
      <c r="BB371" s="68"/>
      <c r="BC371" s="68"/>
      <c r="BD371" s="68"/>
      <c r="BE371" s="15"/>
      <c r="BF371" s="5">
        <f t="shared" si="162"/>
        <v>12625</v>
      </c>
      <c r="BG371" s="41">
        <v>3870</v>
      </c>
      <c r="BH371" s="42"/>
      <c r="BI371" s="42"/>
      <c r="BJ371" s="42">
        <v>8755</v>
      </c>
      <c r="BK371" s="42"/>
      <c r="BL371" s="42"/>
      <c r="BM371" s="15"/>
    </row>
    <row r="372" spans="1:65" outlineLevel="5">
      <c r="A372" s="22">
        <f t="shared" si="133"/>
        <v>11</v>
      </c>
      <c r="B372" s="9">
        <f t="shared" si="148"/>
        <v>45607</v>
      </c>
      <c r="C372" s="51">
        <v>501930</v>
      </c>
      <c r="D372" s="64">
        <f t="shared" si="153"/>
        <v>37.5</v>
      </c>
      <c r="E372" s="12">
        <v>39</v>
      </c>
      <c r="F372" s="12">
        <v>38</v>
      </c>
      <c r="G372" s="12">
        <v>38</v>
      </c>
      <c r="H372" s="12">
        <v>37</v>
      </c>
      <c r="I372" s="12">
        <v>38</v>
      </c>
      <c r="J372" s="12">
        <v>37</v>
      </c>
      <c r="K372" s="12">
        <v>37</v>
      </c>
      <c r="L372" s="12">
        <v>36</v>
      </c>
      <c r="M372" s="74">
        <f t="shared" si="154"/>
        <v>7.1</v>
      </c>
      <c r="N372" s="83">
        <v>7.15</v>
      </c>
      <c r="O372" s="83">
        <v>7.14</v>
      </c>
      <c r="P372" s="83">
        <v>7.11</v>
      </c>
      <c r="Q372" s="83">
        <v>7.1</v>
      </c>
      <c r="R372" s="83">
        <v>7.08</v>
      </c>
      <c r="S372" s="83">
        <v>7.13</v>
      </c>
      <c r="T372" s="83"/>
      <c r="U372" s="83"/>
      <c r="V372" s="5" t="str">
        <f t="shared" si="155"/>
        <v/>
      </c>
      <c r="W372" s="41"/>
      <c r="X372" s="41"/>
      <c r="Y372" s="41"/>
      <c r="Z372" s="41"/>
      <c r="AA372" s="41"/>
      <c r="AB372" s="41"/>
      <c r="AC372" s="41"/>
      <c r="AD372" s="41"/>
      <c r="AE372" s="5" t="str">
        <f t="shared" si="156"/>
        <v/>
      </c>
      <c r="AF372" s="41"/>
      <c r="AG372" s="41"/>
      <c r="AH372" s="41"/>
      <c r="AI372" s="41"/>
      <c r="AJ372" s="41"/>
      <c r="AK372" s="41"/>
      <c r="AL372" s="41"/>
      <c r="AM372" s="41"/>
      <c r="AN372" s="41">
        <v>27</v>
      </c>
      <c r="AO372" s="41">
        <v>1480</v>
      </c>
      <c r="AP372" s="110"/>
      <c r="AQ372" s="111"/>
      <c r="AR372" s="126" t="str">
        <f t="shared" si="157"/>
        <v/>
      </c>
      <c r="AS372" s="126" t="str">
        <f t="shared" si="158"/>
        <v/>
      </c>
      <c r="AT372" s="127">
        <v>1820</v>
      </c>
      <c r="AU372" s="128"/>
      <c r="AV372" s="129"/>
      <c r="AW372" s="126" t="str">
        <f t="shared" si="159"/>
        <v/>
      </c>
      <c r="AX372" s="126" t="str">
        <f t="shared" si="160"/>
        <v/>
      </c>
      <c r="AY372" s="64" t="str">
        <f t="shared" si="161"/>
        <v/>
      </c>
      <c r="AZ372" s="97">
        <v>75.47</v>
      </c>
      <c r="BA372" s="68"/>
      <c r="BB372" s="68"/>
      <c r="BC372" s="68"/>
      <c r="BD372" s="68"/>
      <c r="BE372" s="15"/>
      <c r="BF372" s="5">
        <f t="shared" si="162"/>
        <v>17768</v>
      </c>
      <c r="BG372" s="41">
        <v>10640</v>
      </c>
      <c r="BH372" s="42"/>
      <c r="BI372" s="42"/>
      <c r="BJ372" s="42">
        <v>7128</v>
      </c>
      <c r="BK372" s="42"/>
      <c r="BL372" s="42"/>
      <c r="BM372" s="15"/>
    </row>
    <row r="373" spans="1:65" outlineLevel="5">
      <c r="A373" s="22">
        <f t="shared" si="133"/>
        <v>11</v>
      </c>
      <c r="B373" s="9">
        <f t="shared" si="148"/>
        <v>45608</v>
      </c>
      <c r="C373" s="51">
        <v>492126</v>
      </c>
      <c r="D373" s="64">
        <f t="shared" si="153"/>
        <v>37.5</v>
      </c>
      <c r="E373" s="12">
        <v>39</v>
      </c>
      <c r="F373" s="12">
        <v>38</v>
      </c>
      <c r="G373" s="12">
        <v>38</v>
      </c>
      <c r="H373" s="12">
        <v>37</v>
      </c>
      <c r="I373" s="12">
        <v>38</v>
      </c>
      <c r="J373" s="12">
        <v>37</v>
      </c>
      <c r="K373" s="12">
        <v>37</v>
      </c>
      <c r="L373" s="12">
        <v>36</v>
      </c>
      <c r="M373" s="74">
        <f t="shared" si="154"/>
        <v>7.1</v>
      </c>
      <c r="N373" s="83">
        <v>7.1</v>
      </c>
      <c r="O373" s="83">
        <v>7.1</v>
      </c>
      <c r="P373" s="83">
        <v>7.1</v>
      </c>
      <c r="Q373" s="83">
        <v>7.08</v>
      </c>
      <c r="R373" s="83">
        <v>7.06</v>
      </c>
      <c r="S373" s="83">
        <v>7.15</v>
      </c>
      <c r="T373" s="83"/>
      <c r="U373" s="83"/>
      <c r="V373" s="5" t="str">
        <f t="shared" si="155"/>
        <v/>
      </c>
      <c r="W373" s="41"/>
      <c r="X373" s="41"/>
      <c r="Y373" s="41"/>
      <c r="Z373" s="41"/>
      <c r="AA373" s="41"/>
      <c r="AB373" s="41"/>
      <c r="AC373" s="41"/>
      <c r="AD373" s="41"/>
      <c r="AE373" s="5" t="str">
        <f t="shared" si="156"/>
        <v/>
      </c>
      <c r="AF373" s="41"/>
      <c r="AG373" s="41"/>
      <c r="AH373" s="41"/>
      <c r="AI373" s="41"/>
      <c r="AJ373" s="41"/>
      <c r="AK373" s="41"/>
      <c r="AL373" s="41"/>
      <c r="AM373" s="41"/>
      <c r="AN373" s="41">
        <v>33</v>
      </c>
      <c r="AO373" s="41">
        <v>1210</v>
      </c>
      <c r="AP373" s="110"/>
      <c r="AQ373" s="111"/>
      <c r="AR373" s="126" t="str">
        <f t="shared" si="157"/>
        <v/>
      </c>
      <c r="AS373" s="126" t="str">
        <f t="shared" si="158"/>
        <v/>
      </c>
      <c r="AT373" s="127">
        <v>1600</v>
      </c>
      <c r="AU373" s="128"/>
      <c r="AV373" s="129"/>
      <c r="AW373" s="126" t="str">
        <f t="shared" si="159"/>
        <v/>
      </c>
      <c r="AX373" s="126" t="str">
        <f t="shared" si="160"/>
        <v/>
      </c>
      <c r="AY373" s="64" t="str">
        <f t="shared" si="161"/>
        <v/>
      </c>
      <c r="AZ373" s="97">
        <v>75.59</v>
      </c>
      <c r="BA373" s="68"/>
      <c r="BB373" s="68"/>
      <c r="BC373" s="68"/>
      <c r="BD373" s="68"/>
      <c r="BE373" s="15"/>
      <c r="BF373" s="5">
        <f t="shared" si="162"/>
        <v>15241</v>
      </c>
      <c r="BG373" s="41">
        <v>9300</v>
      </c>
      <c r="BH373" s="42"/>
      <c r="BI373" s="42"/>
      <c r="BJ373" s="42">
        <v>5941</v>
      </c>
      <c r="BK373" s="42"/>
      <c r="BL373" s="42"/>
      <c r="BM373" s="15"/>
    </row>
    <row r="374" spans="1:65" outlineLevel="5">
      <c r="A374" s="22">
        <f t="shared" si="133"/>
        <v>11</v>
      </c>
      <c r="B374" s="9">
        <f t="shared" si="148"/>
        <v>45609</v>
      </c>
      <c r="C374" s="51">
        <v>496780</v>
      </c>
      <c r="D374" s="64">
        <f t="shared" si="153"/>
        <v>37.5</v>
      </c>
      <c r="E374" s="12">
        <v>39</v>
      </c>
      <c r="F374" s="12">
        <v>38</v>
      </c>
      <c r="G374" s="12">
        <v>38</v>
      </c>
      <c r="H374" s="12">
        <v>37</v>
      </c>
      <c r="I374" s="12">
        <v>38</v>
      </c>
      <c r="J374" s="12">
        <v>37</v>
      </c>
      <c r="K374" s="12">
        <v>37</v>
      </c>
      <c r="L374" s="12">
        <v>36</v>
      </c>
      <c r="M374" s="74">
        <f t="shared" si="154"/>
        <v>7.1</v>
      </c>
      <c r="N374" s="83">
        <v>7.07</v>
      </c>
      <c r="O374" s="83">
        <v>7.08</v>
      </c>
      <c r="P374" s="83">
        <v>7.08</v>
      </c>
      <c r="Q374" s="83">
        <v>7.09</v>
      </c>
      <c r="R374" s="83">
        <v>7.07</v>
      </c>
      <c r="S374" s="83">
        <v>7.09</v>
      </c>
      <c r="T374" s="83"/>
      <c r="U374" s="83"/>
      <c r="V374" s="5" t="str">
        <f t="shared" si="155"/>
        <v/>
      </c>
      <c r="W374" s="41"/>
      <c r="X374" s="41"/>
      <c r="Y374" s="41"/>
      <c r="Z374" s="41"/>
      <c r="AA374" s="41"/>
      <c r="AB374" s="41"/>
      <c r="AC374" s="41"/>
      <c r="AD374" s="41"/>
      <c r="AE374" s="5" t="str">
        <f t="shared" si="156"/>
        <v/>
      </c>
      <c r="AF374" s="41"/>
      <c r="AG374" s="41"/>
      <c r="AH374" s="41"/>
      <c r="AI374" s="41"/>
      <c r="AJ374" s="41"/>
      <c r="AK374" s="41"/>
      <c r="AL374" s="41"/>
      <c r="AM374" s="41"/>
      <c r="AN374" s="41">
        <v>29</v>
      </c>
      <c r="AO374" s="41">
        <v>1370</v>
      </c>
      <c r="AP374" s="110">
        <v>4.28</v>
      </c>
      <c r="AQ374" s="111">
        <v>2.96</v>
      </c>
      <c r="AR374" s="126">
        <f t="shared" si="157"/>
        <v>69.158878504672899</v>
      </c>
      <c r="AS374" s="126">
        <f t="shared" si="158"/>
        <v>30.841121495327101</v>
      </c>
      <c r="AT374" s="127">
        <v>1830</v>
      </c>
      <c r="AU374" s="128">
        <v>2.58</v>
      </c>
      <c r="AV374" s="129">
        <v>1.39</v>
      </c>
      <c r="AW374" s="126">
        <f t="shared" si="159"/>
        <v>53.875968992248055</v>
      </c>
      <c r="AX374" s="126">
        <f t="shared" si="160"/>
        <v>46.124031007751945</v>
      </c>
      <c r="AY374" s="64">
        <f t="shared" si="161"/>
        <v>47.910515557574399</v>
      </c>
      <c r="AZ374" s="97">
        <v>76.900000000000006</v>
      </c>
      <c r="BA374" s="68"/>
      <c r="BB374" s="68"/>
      <c r="BC374" s="68"/>
      <c r="BD374" s="68"/>
      <c r="BE374" s="15"/>
      <c r="BF374" s="5">
        <f t="shared" si="162"/>
        <v>19719</v>
      </c>
      <c r="BG374" s="41">
        <v>12550</v>
      </c>
      <c r="BH374" s="42"/>
      <c r="BI374" s="42"/>
      <c r="BJ374" s="42">
        <v>7169</v>
      </c>
      <c r="BK374" s="42"/>
      <c r="BL374" s="42"/>
      <c r="BM374" s="15"/>
    </row>
    <row r="375" spans="1:65" outlineLevel="5">
      <c r="A375" s="22">
        <f t="shared" si="133"/>
        <v>11</v>
      </c>
      <c r="B375" s="9">
        <f t="shared" si="148"/>
        <v>45610</v>
      </c>
      <c r="C375" s="51">
        <v>491247</v>
      </c>
      <c r="D375" s="64">
        <f t="shared" si="153"/>
        <v>37.799999999999997</v>
      </c>
      <c r="E375" s="12">
        <v>39</v>
      </c>
      <c r="F375" s="12">
        <v>39</v>
      </c>
      <c r="G375" s="12">
        <v>38</v>
      </c>
      <c r="H375" s="12">
        <v>37</v>
      </c>
      <c r="I375" s="12">
        <v>38</v>
      </c>
      <c r="J375" s="12">
        <v>38</v>
      </c>
      <c r="K375" s="12">
        <v>37</v>
      </c>
      <c r="L375" s="12">
        <v>36</v>
      </c>
      <c r="M375" s="74">
        <f t="shared" si="154"/>
        <v>7.1</v>
      </c>
      <c r="N375" s="83">
        <v>7.09</v>
      </c>
      <c r="O375" s="83">
        <v>7.1</v>
      </c>
      <c r="P375" s="83">
        <v>7.08</v>
      </c>
      <c r="Q375" s="83">
        <v>7.07</v>
      </c>
      <c r="R375" s="83">
        <v>7.05</v>
      </c>
      <c r="S375" s="83">
        <v>7.07</v>
      </c>
      <c r="T375" s="83"/>
      <c r="U375" s="83"/>
      <c r="V375" s="5">
        <f t="shared" si="155"/>
        <v>186.8</v>
      </c>
      <c r="W375" s="41">
        <v>212.7</v>
      </c>
      <c r="X375" s="41">
        <v>183.9</v>
      </c>
      <c r="Y375" s="41">
        <v>185</v>
      </c>
      <c r="Z375" s="41">
        <v>178</v>
      </c>
      <c r="AA375" s="41">
        <v>157.5</v>
      </c>
      <c r="AB375" s="41">
        <v>203.6</v>
      </c>
      <c r="AC375" s="41"/>
      <c r="AD375" s="41"/>
      <c r="AE375" s="5">
        <f t="shared" si="156"/>
        <v>3906.7</v>
      </c>
      <c r="AF375" s="41">
        <v>4050</v>
      </c>
      <c r="AG375" s="41">
        <v>4010</v>
      </c>
      <c r="AH375" s="41">
        <v>3860</v>
      </c>
      <c r="AI375" s="41">
        <v>3840</v>
      </c>
      <c r="AJ375" s="41">
        <v>3770</v>
      </c>
      <c r="AK375" s="41">
        <v>3910</v>
      </c>
      <c r="AL375" s="41"/>
      <c r="AM375" s="41"/>
      <c r="AN375" s="41">
        <v>30</v>
      </c>
      <c r="AO375" s="41">
        <v>1310</v>
      </c>
      <c r="AP375" s="110"/>
      <c r="AQ375" s="111"/>
      <c r="AR375" s="126" t="str">
        <f t="shared" si="157"/>
        <v/>
      </c>
      <c r="AS375" s="126" t="str">
        <f t="shared" si="158"/>
        <v/>
      </c>
      <c r="AT375" s="127">
        <v>1690</v>
      </c>
      <c r="AU375" s="128"/>
      <c r="AV375" s="129"/>
      <c r="AW375" s="126" t="str">
        <f t="shared" si="159"/>
        <v/>
      </c>
      <c r="AX375" s="126" t="str">
        <f t="shared" si="160"/>
        <v/>
      </c>
      <c r="AY375" s="64" t="str">
        <f t="shared" si="161"/>
        <v/>
      </c>
      <c r="AZ375" s="97">
        <v>78.03</v>
      </c>
      <c r="BA375" s="68"/>
      <c r="BB375" s="68"/>
      <c r="BC375" s="68"/>
      <c r="BD375" s="68"/>
      <c r="BE375" s="15"/>
      <c r="BF375" s="5">
        <f t="shared" si="162"/>
        <v>19111</v>
      </c>
      <c r="BG375" s="41">
        <v>12950</v>
      </c>
      <c r="BH375" s="42"/>
      <c r="BI375" s="42"/>
      <c r="BJ375" s="42">
        <v>6161</v>
      </c>
      <c r="BK375" s="42"/>
      <c r="BL375" s="42"/>
      <c r="BM375" s="15"/>
    </row>
    <row r="376" spans="1:65" outlineLevel="5">
      <c r="A376" s="22">
        <f t="shared" si="133"/>
        <v>11</v>
      </c>
      <c r="B376" s="9">
        <f t="shared" si="148"/>
        <v>45611</v>
      </c>
      <c r="C376" s="51">
        <v>470373</v>
      </c>
      <c r="D376" s="64">
        <f t="shared" si="153"/>
        <v>37.5</v>
      </c>
      <c r="E376" s="12">
        <v>39</v>
      </c>
      <c r="F376" s="12">
        <v>38</v>
      </c>
      <c r="G376" s="12">
        <v>38</v>
      </c>
      <c r="H376" s="12">
        <v>37</v>
      </c>
      <c r="I376" s="12">
        <v>38</v>
      </c>
      <c r="J376" s="12">
        <v>37</v>
      </c>
      <c r="K376" s="12">
        <v>37</v>
      </c>
      <c r="L376" s="12">
        <v>36</v>
      </c>
      <c r="M376" s="74">
        <f t="shared" si="154"/>
        <v>7.1</v>
      </c>
      <c r="N376" s="83">
        <v>7.11</v>
      </c>
      <c r="O376" s="83">
        <v>7.08</v>
      </c>
      <c r="P376" s="83">
        <v>7.09</v>
      </c>
      <c r="Q376" s="83">
        <v>7.07</v>
      </c>
      <c r="R376" s="83">
        <v>7.06</v>
      </c>
      <c r="S376" s="83">
        <v>7.06</v>
      </c>
      <c r="T376" s="83"/>
      <c r="U376" s="83"/>
      <c r="V376" s="5" t="str">
        <f t="shared" si="155"/>
        <v/>
      </c>
      <c r="W376" s="41"/>
      <c r="X376" s="41"/>
      <c r="Y376" s="41"/>
      <c r="Z376" s="41"/>
      <c r="AA376" s="41"/>
      <c r="AB376" s="41"/>
      <c r="AC376" s="41"/>
      <c r="AD376" s="41"/>
      <c r="AE376" s="5" t="str">
        <f t="shared" si="156"/>
        <v/>
      </c>
      <c r="AF376" s="41"/>
      <c r="AG376" s="41"/>
      <c r="AH376" s="41"/>
      <c r="AI376" s="41"/>
      <c r="AJ376" s="41"/>
      <c r="AK376" s="41"/>
      <c r="AL376" s="41"/>
      <c r="AM376" s="41"/>
      <c r="AN376" s="41">
        <v>33</v>
      </c>
      <c r="AO376" s="41">
        <v>1220</v>
      </c>
      <c r="AP376" s="110"/>
      <c r="AQ376" s="111"/>
      <c r="AR376" s="126" t="str">
        <f t="shared" si="157"/>
        <v/>
      </c>
      <c r="AS376" s="126" t="str">
        <f t="shared" si="158"/>
        <v/>
      </c>
      <c r="AT376" s="127">
        <v>1560</v>
      </c>
      <c r="AU376" s="128"/>
      <c r="AV376" s="129"/>
      <c r="AW376" s="126" t="str">
        <f t="shared" si="159"/>
        <v/>
      </c>
      <c r="AX376" s="126" t="str">
        <f t="shared" si="160"/>
        <v/>
      </c>
      <c r="AY376" s="64" t="str">
        <f t="shared" si="161"/>
        <v/>
      </c>
      <c r="AZ376" s="97">
        <v>76.2</v>
      </c>
      <c r="BA376" s="68"/>
      <c r="BB376" s="68"/>
      <c r="BC376" s="68"/>
      <c r="BD376" s="68"/>
      <c r="BE376" s="15"/>
      <c r="BF376" s="5">
        <f t="shared" si="162"/>
        <v>20179</v>
      </c>
      <c r="BG376" s="41">
        <v>12950</v>
      </c>
      <c r="BH376" s="42"/>
      <c r="BI376" s="42"/>
      <c r="BJ376" s="42">
        <v>7229</v>
      </c>
      <c r="BK376" s="42"/>
      <c r="BL376" s="42"/>
      <c r="BM376" s="15"/>
    </row>
    <row r="377" spans="1:65" outlineLevel="5">
      <c r="A377" s="22">
        <f t="shared" si="133"/>
        <v>11</v>
      </c>
      <c r="B377" s="9">
        <f t="shared" si="148"/>
        <v>45612</v>
      </c>
      <c r="C377" s="51">
        <v>472210</v>
      </c>
      <c r="D377" s="64">
        <f t="shared" si="153"/>
        <v>37.5</v>
      </c>
      <c r="E377" s="12">
        <v>39</v>
      </c>
      <c r="F377" s="12">
        <v>38</v>
      </c>
      <c r="G377" s="12">
        <v>38</v>
      </c>
      <c r="H377" s="12">
        <v>37</v>
      </c>
      <c r="I377" s="12">
        <v>38</v>
      </c>
      <c r="J377" s="12">
        <v>37</v>
      </c>
      <c r="K377" s="12">
        <v>37</v>
      </c>
      <c r="L377" s="12">
        <v>36</v>
      </c>
      <c r="M377" s="74">
        <f t="shared" si="154"/>
        <v>7.1</v>
      </c>
      <c r="N377" s="83">
        <v>7.12</v>
      </c>
      <c r="O377" s="83">
        <v>7.11</v>
      </c>
      <c r="P377" s="83">
        <v>7.13</v>
      </c>
      <c r="Q377" s="83">
        <v>7.11</v>
      </c>
      <c r="R377" s="83">
        <v>7.08</v>
      </c>
      <c r="S377" s="83">
        <v>7.09</v>
      </c>
      <c r="T377" s="83"/>
      <c r="U377" s="83"/>
      <c r="V377" s="5" t="str">
        <f t="shared" si="155"/>
        <v/>
      </c>
      <c r="W377" s="41"/>
      <c r="X377" s="41"/>
      <c r="Y377" s="41"/>
      <c r="Z377" s="41"/>
      <c r="AA377" s="41"/>
      <c r="AB377" s="41"/>
      <c r="AC377" s="41"/>
      <c r="AD377" s="41"/>
      <c r="AE377" s="5" t="str">
        <f t="shared" si="156"/>
        <v/>
      </c>
      <c r="AF377" s="41"/>
      <c r="AG377" s="41"/>
      <c r="AH377" s="41"/>
      <c r="AI377" s="41"/>
      <c r="AJ377" s="41"/>
      <c r="AK377" s="41"/>
      <c r="AL377" s="41"/>
      <c r="AM377" s="41"/>
      <c r="AN377" s="41">
        <v>29</v>
      </c>
      <c r="AO377" s="41">
        <v>1360</v>
      </c>
      <c r="AP377" s="110"/>
      <c r="AQ377" s="111"/>
      <c r="AR377" s="126" t="str">
        <f t="shared" si="157"/>
        <v/>
      </c>
      <c r="AS377" s="126" t="str">
        <f t="shared" si="158"/>
        <v/>
      </c>
      <c r="AT377" s="127">
        <v>1860</v>
      </c>
      <c r="AU377" s="128"/>
      <c r="AV377" s="129"/>
      <c r="AW377" s="126" t="str">
        <f t="shared" si="159"/>
        <v/>
      </c>
      <c r="AX377" s="126" t="str">
        <f t="shared" si="160"/>
        <v/>
      </c>
      <c r="AY377" s="64" t="str">
        <f t="shared" si="161"/>
        <v/>
      </c>
      <c r="AZ377" s="97">
        <v>77.510000000000005</v>
      </c>
      <c r="BA377" s="68"/>
      <c r="BB377" s="68"/>
      <c r="BC377" s="68"/>
      <c r="BD377" s="68"/>
      <c r="BE377" s="15"/>
      <c r="BF377" s="5">
        <f t="shared" si="162"/>
        <v>19147</v>
      </c>
      <c r="BG377" s="41">
        <v>12990</v>
      </c>
      <c r="BH377" s="42"/>
      <c r="BI377" s="42"/>
      <c r="BJ377" s="42">
        <v>6157</v>
      </c>
      <c r="BK377" s="42"/>
      <c r="BL377" s="42"/>
      <c r="BM377" s="15"/>
    </row>
    <row r="378" spans="1:65" outlineLevel="5">
      <c r="A378" s="22">
        <f t="shared" si="133"/>
        <v>11</v>
      </c>
      <c r="B378" s="9">
        <f t="shared" si="148"/>
        <v>45613</v>
      </c>
      <c r="C378" s="51">
        <v>451907</v>
      </c>
      <c r="D378" s="64">
        <f t="shared" si="153"/>
        <v>38.299999999999997</v>
      </c>
      <c r="E378" s="12">
        <v>40</v>
      </c>
      <c r="F378" s="12">
        <v>40</v>
      </c>
      <c r="G378" s="12">
        <v>38</v>
      </c>
      <c r="H378" s="12">
        <v>37</v>
      </c>
      <c r="I378" s="12">
        <v>39</v>
      </c>
      <c r="J378" s="12">
        <v>39</v>
      </c>
      <c r="K378" s="12">
        <v>37</v>
      </c>
      <c r="L378" s="12">
        <v>36</v>
      </c>
      <c r="M378" s="74">
        <f t="shared" si="154"/>
        <v>7.1</v>
      </c>
      <c r="N378" s="83">
        <v>7.15</v>
      </c>
      <c r="O378" s="83">
        <v>7.14</v>
      </c>
      <c r="P378" s="83">
        <v>7.1</v>
      </c>
      <c r="Q378" s="83">
        <v>7.08</v>
      </c>
      <c r="R378" s="83">
        <v>7.04</v>
      </c>
      <c r="S378" s="83">
        <v>7.11</v>
      </c>
      <c r="T378" s="83"/>
      <c r="U378" s="83"/>
      <c r="V378" s="5" t="str">
        <f t="shared" si="155"/>
        <v/>
      </c>
      <c r="W378" s="41"/>
      <c r="X378" s="41"/>
      <c r="Y378" s="41"/>
      <c r="Z378" s="41"/>
      <c r="AA378" s="41"/>
      <c r="AB378" s="41"/>
      <c r="AC378" s="41"/>
      <c r="AD378" s="41"/>
      <c r="AE378" s="5" t="str">
        <f t="shared" si="156"/>
        <v/>
      </c>
      <c r="AF378" s="41"/>
      <c r="AG378" s="41"/>
      <c r="AH378" s="41"/>
      <c r="AI378" s="41"/>
      <c r="AJ378" s="41"/>
      <c r="AK378" s="41"/>
      <c r="AL378" s="41"/>
      <c r="AM378" s="41"/>
      <c r="AN378" s="41">
        <v>27</v>
      </c>
      <c r="AO378" s="41">
        <v>1490</v>
      </c>
      <c r="AP378" s="110"/>
      <c r="AQ378" s="111"/>
      <c r="AR378" s="126" t="str">
        <f t="shared" si="157"/>
        <v/>
      </c>
      <c r="AS378" s="126" t="str">
        <f t="shared" si="158"/>
        <v/>
      </c>
      <c r="AT378" s="127">
        <v>1850</v>
      </c>
      <c r="AU378" s="128"/>
      <c r="AV378" s="129"/>
      <c r="AW378" s="126" t="str">
        <f t="shared" si="159"/>
        <v/>
      </c>
      <c r="AX378" s="126" t="str">
        <f t="shared" si="160"/>
        <v/>
      </c>
      <c r="AY378" s="64" t="str">
        <f t="shared" si="161"/>
        <v/>
      </c>
      <c r="AZ378" s="97">
        <v>77.19</v>
      </c>
      <c r="BA378" s="68"/>
      <c r="BB378" s="68"/>
      <c r="BC378" s="68"/>
      <c r="BD378" s="68"/>
      <c r="BE378" s="15"/>
      <c r="BF378" s="5">
        <f t="shared" si="162"/>
        <v>21161</v>
      </c>
      <c r="BG378" s="41">
        <v>12910</v>
      </c>
      <c r="BH378" s="42"/>
      <c r="BI378" s="42"/>
      <c r="BJ378" s="42">
        <v>8251</v>
      </c>
      <c r="BK378" s="42"/>
      <c r="BL378" s="42"/>
      <c r="BM378" s="15"/>
    </row>
    <row r="379" spans="1:65" outlineLevel="5">
      <c r="A379" s="22">
        <f t="shared" ref="A379:A426" si="163">MONTH(B379)</f>
        <v>11</v>
      </c>
      <c r="B379" s="9">
        <f t="shared" si="148"/>
        <v>45614</v>
      </c>
      <c r="C379" s="51">
        <v>476830</v>
      </c>
      <c r="D379" s="64">
        <f t="shared" si="153"/>
        <v>38.299999999999997</v>
      </c>
      <c r="E379" s="12">
        <v>41</v>
      </c>
      <c r="F379" s="12">
        <v>39</v>
      </c>
      <c r="G379" s="12">
        <v>38</v>
      </c>
      <c r="H379" s="12">
        <v>37</v>
      </c>
      <c r="I379" s="12">
        <v>40</v>
      </c>
      <c r="J379" s="12">
        <v>38</v>
      </c>
      <c r="K379" s="12">
        <v>37</v>
      </c>
      <c r="L379" s="12">
        <v>36</v>
      </c>
      <c r="M379" s="74">
        <f t="shared" si="154"/>
        <v>7.1</v>
      </c>
      <c r="N379" s="83">
        <v>7.13</v>
      </c>
      <c r="O379" s="83">
        <v>7.11</v>
      </c>
      <c r="P379" s="83">
        <v>6.89</v>
      </c>
      <c r="Q379" s="83">
        <v>7.01</v>
      </c>
      <c r="R379" s="83">
        <v>7.05</v>
      </c>
      <c r="S379" s="83">
        <v>7.13</v>
      </c>
      <c r="T379" s="83"/>
      <c r="U379" s="83"/>
      <c r="V379" s="5" t="str">
        <f t="shared" si="155"/>
        <v/>
      </c>
      <c r="W379" s="41"/>
      <c r="X379" s="41"/>
      <c r="Y379" s="41"/>
      <c r="Z379" s="41"/>
      <c r="AA379" s="41"/>
      <c r="AB379" s="41"/>
      <c r="AC379" s="41"/>
      <c r="AD379" s="41"/>
      <c r="AE379" s="5" t="str">
        <f t="shared" si="156"/>
        <v/>
      </c>
      <c r="AF379" s="41"/>
      <c r="AG379" s="41"/>
      <c r="AH379" s="41"/>
      <c r="AI379" s="41"/>
      <c r="AJ379" s="41"/>
      <c r="AK379" s="41"/>
      <c r="AL379" s="41"/>
      <c r="AM379" s="41"/>
      <c r="AN379" s="41">
        <v>28</v>
      </c>
      <c r="AO379" s="41">
        <v>1430</v>
      </c>
      <c r="AP379" s="110"/>
      <c r="AQ379" s="111"/>
      <c r="AR379" s="126" t="str">
        <f t="shared" si="157"/>
        <v/>
      </c>
      <c r="AS379" s="126" t="str">
        <f t="shared" si="158"/>
        <v/>
      </c>
      <c r="AT379" s="127">
        <v>1800</v>
      </c>
      <c r="AU379" s="128"/>
      <c r="AV379" s="129"/>
      <c r="AW379" s="126" t="str">
        <f t="shared" si="159"/>
        <v/>
      </c>
      <c r="AX379" s="126" t="str">
        <f t="shared" si="160"/>
        <v/>
      </c>
      <c r="AY379" s="64" t="str">
        <f t="shared" si="161"/>
        <v/>
      </c>
      <c r="AZ379" s="97">
        <v>76.98</v>
      </c>
      <c r="BA379" s="68"/>
      <c r="BB379" s="68"/>
      <c r="BC379" s="68"/>
      <c r="BD379" s="68"/>
      <c r="BE379" s="15"/>
      <c r="BF379" s="5">
        <f t="shared" si="162"/>
        <v>16117</v>
      </c>
      <c r="BG379" s="41">
        <v>7880</v>
      </c>
      <c r="BH379" s="42"/>
      <c r="BI379" s="42"/>
      <c r="BJ379" s="42">
        <v>8237</v>
      </c>
      <c r="BK379" s="42"/>
      <c r="BL379" s="42"/>
      <c r="BM379" s="15"/>
    </row>
    <row r="380" spans="1:65" outlineLevel="5">
      <c r="A380" s="22">
        <f t="shared" si="163"/>
        <v>11</v>
      </c>
      <c r="B380" s="9">
        <f t="shared" si="148"/>
        <v>45615</v>
      </c>
      <c r="C380" s="51">
        <v>455430</v>
      </c>
      <c r="D380" s="64">
        <f t="shared" si="153"/>
        <v>38</v>
      </c>
      <c r="E380" s="12">
        <v>40</v>
      </c>
      <c r="F380" s="12">
        <v>39</v>
      </c>
      <c r="G380" s="12">
        <v>38</v>
      </c>
      <c r="H380" s="12">
        <v>37</v>
      </c>
      <c r="I380" s="12">
        <v>39</v>
      </c>
      <c r="J380" s="12">
        <v>38</v>
      </c>
      <c r="K380" s="12">
        <v>37</v>
      </c>
      <c r="L380" s="12">
        <v>36</v>
      </c>
      <c r="M380" s="74">
        <f t="shared" si="154"/>
        <v>7.1</v>
      </c>
      <c r="N380" s="83">
        <v>7.11</v>
      </c>
      <c r="O380" s="83">
        <v>7.13</v>
      </c>
      <c r="P380" s="83">
        <v>7.12</v>
      </c>
      <c r="Q380" s="83">
        <v>7.05</v>
      </c>
      <c r="R380" s="83">
        <v>7.07</v>
      </c>
      <c r="S380" s="83">
        <v>7.15</v>
      </c>
      <c r="T380" s="83"/>
      <c r="U380" s="83"/>
      <c r="V380" s="5" t="str">
        <f t="shared" si="155"/>
        <v/>
      </c>
      <c r="W380" s="41"/>
      <c r="X380" s="41"/>
      <c r="Y380" s="41"/>
      <c r="Z380" s="41"/>
      <c r="AA380" s="41"/>
      <c r="AB380" s="41"/>
      <c r="AC380" s="41"/>
      <c r="AD380" s="41"/>
      <c r="AE380" s="5" t="str">
        <f t="shared" si="156"/>
        <v/>
      </c>
      <c r="AF380" s="41"/>
      <c r="AG380" s="41"/>
      <c r="AH380" s="41"/>
      <c r="AI380" s="41"/>
      <c r="AJ380" s="41"/>
      <c r="AK380" s="41"/>
      <c r="AL380" s="41"/>
      <c r="AM380" s="41"/>
      <c r="AN380" s="41">
        <v>29</v>
      </c>
      <c r="AO380" s="41">
        <v>1390</v>
      </c>
      <c r="AP380" s="110"/>
      <c r="AQ380" s="111"/>
      <c r="AR380" s="126" t="str">
        <f t="shared" si="157"/>
        <v/>
      </c>
      <c r="AS380" s="126" t="str">
        <f t="shared" si="158"/>
        <v/>
      </c>
      <c r="AT380" s="127">
        <v>1790</v>
      </c>
      <c r="AU380" s="128"/>
      <c r="AV380" s="129"/>
      <c r="AW380" s="126" t="str">
        <f t="shared" si="159"/>
        <v/>
      </c>
      <c r="AX380" s="126" t="str">
        <f t="shared" si="160"/>
        <v/>
      </c>
      <c r="AY380" s="64" t="str">
        <f t="shared" si="161"/>
        <v/>
      </c>
      <c r="AZ380" s="97">
        <v>76.88</v>
      </c>
      <c r="BA380" s="68"/>
      <c r="BB380" s="68"/>
      <c r="BC380" s="68"/>
      <c r="BD380" s="68"/>
      <c r="BE380" s="15"/>
      <c r="BF380" s="5">
        <f t="shared" si="162"/>
        <v>20337</v>
      </c>
      <c r="BG380" s="41">
        <v>12840</v>
      </c>
      <c r="BH380" s="42"/>
      <c r="BI380" s="42"/>
      <c r="BJ380" s="42">
        <v>7497</v>
      </c>
      <c r="BK380" s="42"/>
      <c r="BL380" s="42"/>
      <c r="BM380" s="15"/>
    </row>
    <row r="381" spans="1:65" outlineLevel="5">
      <c r="A381" s="22">
        <f t="shared" si="163"/>
        <v>11</v>
      </c>
      <c r="B381" s="9">
        <f t="shared" si="148"/>
        <v>45616</v>
      </c>
      <c r="C381" s="51">
        <v>478796</v>
      </c>
      <c r="D381" s="64">
        <f t="shared" si="153"/>
        <v>38.299999999999997</v>
      </c>
      <c r="E381" s="12">
        <v>41</v>
      </c>
      <c r="F381" s="12">
        <v>39</v>
      </c>
      <c r="G381" s="12">
        <v>38</v>
      </c>
      <c r="H381" s="12">
        <v>37</v>
      </c>
      <c r="I381" s="12">
        <v>40</v>
      </c>
      <c r="J381" s="12">
        <v>38</v>
      </c>
      <c r="K381" s="12">
        <v>37</v>
      </c>
      <c r="L381" s="12">
        <v>36</v>
      </c>
      <c r="M381" s="74">
        <f t="shared" si="154"/>
        <v>7.1</v>
      </c>
      <c r="N381" s="83">
        <v>7.05</v>
      </c>
      <c r="O381" s="83">
        <v>7.15</v>
      </c>
      <c r="P381" s="83">
        <v>6.92</v>
      </c>
      <c r="Q381" s="83">
        <v>7.07</v>
      </c>
      <c r="R381" s="83">
        <v>7.15</v>
      </c>
      <c r="S381" s="83">
        <v>7.01</v>
      </c>
      <c r="T381" s="83"/>
      <c r="U381" s="83"/>
      <c r="V381" s="5" t="str">
        <f t="shared" si="155"/>
        <v/>
      </c>
      <c r="W381" s="41"/>
      <c r="X381" s="41"/>
      <c r="Y381" s="41"/>
      <c r="Z381" s="41"/>
      <c r="AA381" s="41"/>
      <c r="AB381" s="41"/>
      <c r="AC381" s="41"/>
      <c r="AD381" s="41"/>
      <c r="AE381" s="5" t="str">
        <f t="shared" si="156"/>
        <v/>
      </c>
      <c r="AF381" s="41"/>
      <c r="AG381" s="41"/>
      <c r="AH381" s="41"/>
      <c r="AI381" s="41"/>
      <c r="AJ381" s="41"/>
      <c r="AK381" s="41"/>
      <c r="AL381" s="41"/>
      <c r="AM381" s="41"/>
      <c r="AN381" s="41">
        <v>30</v>
      </c>
      <c r="AO381" s="41">
        <v>1340</v>
      </c>
      <c r="AP381" s="110">
        <v>4.7</v>
      </c>
      <c r="AQ381" s="111">
        <v>3.13</v>
      </c>
      <c r="AR381" s="126">
        <f t="shared" si="157"/>
        <v>66.595744680851055</v>
      </c>
      <c r="AS381" s="126">
        <f t="shared" si="158"/>
        <v>33.404255319148945</v>
      </c>
      <c r="AT381" s="127">
        <v>1590</v>
      </c>
      <c r="AU381" s="128">
        <v>2.7</v>
      </c>
      <c r="AV381" s="129">
        <v>1.49</v>
      </c>
      <c r="AW381" s="126">
        <f t="shared" si="159"/>
        <v>55.185185185185183</v>
      </c>
      <c r="AX381" s="126">
        <f t="shared" si="160"/>
        <v>44.814814814814817</v>
      </c>
      <c r="AY381" s="64">
        <f t="shared" si="161"/>
        <v>38.233042008818927</v>
      </c>
      <c r="AZ381" s="97">
        <v>77.510000000000005</v>
      </c>
      <c r="BA381" s="68"/>
      <c r="BB381" s="68"/>
      <c r="BC381" s="68"/>
      <c r="BD381" s="68"/>
      <c r="BE381" s="15"/>
      <c r="BF381" s="5">
        <f t="shared" si="162"/>
        <v>18688</v>
      </c>
      <c r="BG381" s="41">
        <v>12840</v>
      </c>
      <c r="BH381" s="42"/>
      <c r="BI381" s="42"/>
      <c r="BJ381" s="42">
        <v>5848</v>
      </c>
      <c r="BK381" s="42"/>
      <c r="BL381" s="42"/>
      <c r="BM381" s="15"/>
    </row>
    <row r="382" spans="1:65" outlineLevel="5">
      <c r="A382" s="22">
        <f t="shared" si="163"/>
        <v>11</v>
      </c>
      <c r="B382" s="9">
        <f t="shared" si="148"/>
        <v>45617</v>
      </c>
      <c r="C382" s="51">
        <v>468557</v>
      </c>
      <c r="D382" s="64">
        <f t="shared" si="153"/>
        <v>38.299999999999997</v>
      </c>
      <c r="E382" s="12">
        <v>41</v>
      </c>
      <c r="F382" s="12">
        <v>39</v>
      </c>
      <c r="G382" s="12">
        <v>38</v>
      </c>
      <c r="H382" s="12">
        <v>37</v>
      </c>
      <c r="I382" s="12">
        <v>40</v>
      </c>
      <c r="J382" s="12">
        <v>38</v>
      </c>
      <c r="K382" s="12">
        <v>37</v>
      </c>
      <c r="L382" s="12">
        <v>36</v>
      </c>
      <c r="M382" s="74">
        <f t="shared" si="154"/>
        <v>7.1</v>
      </c>
      <c r="N382" s="83">
        <v>7.01</v>
      </c>
      <c r="O382" s="83">
        <v>7.1</v>
      </c>
      <c r="P382" s="83">
        <v>7.1</v>
      </c>
      <c r="Q382" s="83">
        <v>6.97</v>
      </c>
      <c r="R382" s="83">
        <v>7.16</v>
      </c>
      <c r="S382" s="83">
        <v>7.05</v>
      </c>
      <c r="T382" s="83"/>
      <c r="U382" s="83"/>
      <c r="V382" s="5">
        <f t="shared" si="155"/>
        <v>181.6</v>
      </c>
      <c r="W382" s="41">
        <v>172.8</v>
      </c>
      <c r="X382" s="41">
        <v>184.5</v>
      </c>
      <c r="Y382" s="41">
        <v>187.1</v>
      </c>
      <c r="Z382" s="41">
        <v>162.80000000000001</v>
      </c>
      <c r="AA382" s="41">
        <v>177.7</v>
      </c>
      <c r="AB382" s="41">
        <v>204.4</v>
      </c>
      <c r="AC382" s="41"/>
      <c r="AD382" s="41"/>
      <c r="AE382" s="5">
        <f t="shared" si="156"/>
        <v>3953.3</v>
      </c>
      <c r="AF382" s="41">
        <v>4220</v>
      </c>
      <c r="AG382" s="41">
        <v>4050</v>
      </c>
      <c r="AH382" s="41">
        <v>3980</v>
      </c>
      <c r="AI382" s="41">
        <v>3740</v>
      </c>
      <c r="AJ382" s="41">
        <v>3880</v>
      </c>
      <c r="AK382" s="41">
        <v>3850</v>
      </c>
      <c r="AL382" s="41"/>
      <c r="AM382" s="41"/>
      <c r="AN382" s="41">
        <v>33</v>
      </c>
      <c r="AO382" s="41">
        <v>1220</v>
      </c>
      <c r="AP382" s="110"/>
      <c r="AQ382" s="111"/>
      <c r="AR382" s="126" t="str">
        <f t="shared" si="157"/>
        <v/>
      </c>
      <c r="AS382" s="126" t="str">
        <f t="shared" si="158"/>
        <v/>
      </c>
      <c r="AT382" s="127">
        <v>1360</v>
      </c>
      <c r="AU382" s="128"/>
      <c r="AV382" s="129"/>
      <c r="AW382" s="126" t="str">
        <f t="shared" si="159"/>
        <v/>
      </c>
      <c r="AX382" s="126" t="str">
        <f t="shared" si="160"/>
        <v/>
      </c>
      <c r="AY382" s="64" t="str">
        <f t="shared" si="161"/>
        <v/>
      </c>
      <c r="AZ382" s="97">
        <v>77.95</v>
      </c>
      <c r="BA382" s="68"/>
      <c r="BB382" s="68"/>
      <c r="BC382" s="68"/>
      <c r="BD382" s="68"/>
      <c r="BE382" s="15"/>
      <c r="BF382" s="5">
        <f t="shared" si="162"/>
        <v>20780</v>
      </c>
      <c r="BG382" s="41">
        <v>12510</v>
      </c>
      <c r="BH382" s="42"/>
      <c r="BI382" s="42"/>
      <c r="BJ382" s="42">
        <v>8270</v>
      </c>
      <c r="BK382" s="42"/>
      <c r="BL382" s="42"/>
      <c r="BM382" s="15"/>
    </row>
    <row r="383" spans="1:65" outlineLevel="5">
      <c r="A383" s="22">
        <f t="shared" si="163"/>
        <v>11</v>
      </c>
      <c r="B383" s="9">
        <f t="shared" si="148"/>
        <v>45618</v>
      </c>
      <c r="C383" s="51">
        <v>492566</v>
      </c>
      <c r="D383" s="64">
        <f t="shared" si="153"/>
        <v>38.299999999999997</v>
      </c>
      <c r="E383" s="12">
        <v>41</v>
      </c>
      <c r="F383" s="12">
        <v>39</v>
      </c>
      <c r="G383" s="12">
        <v>38</v>
      </c>
      <c r="H383" s="12">
        <v>37</v>
      </c>
      <c r="I383" s="12">
        <v>40</v>
      </c>
      <c r="J383" s="12">
        <v>38</v>
      </c>
      <c r="K383" s="12">
        <v>37</v>
      </c>
      <c r="L383" s="12">
        <v>36</v>
      </c>
      <c r="M383" s="74">
        <f t="shared" si="154"/>
        <v>7.1</v>
      </c>
      <c r="N383" s="83">
        <v>7.06</v>
      </c>
      <c r="O383" s="83">
        <v>7.08</v>
      </c>
      <c r="P383" s="83">
        <v>7.05</v>
      </c>
      <c r="Q383" s="83">
        <v>7.13</v>
      </c>
      <c r="R383" s="83">
        <v>7.01</v>
      </c>
      <c r="S383" s="83">
        <v>7.13</v>
      </c>
      <c r="T383" s="83"/>
      <c r="U383" s="83"/>
      <c r="V383" s="5" t="str">
        <f t="shared" si="155"/>
        <v/>
      </c>
      <c r="W383" s="41"/>
      <c r="X383" s="41"/>
      <c r="Y383" s="41"/>
      <c r="Z383" s="41"/>
      <c r="AA383" s="41"/>
      <c r="AB383" s="41"/>
      <c r="AC383" s="41"/>
      <c r="AD383" s="41"/>
      <c r="AE383" s="5" t="str">
        <f t="shared" si="156"/>
        <v/>
      </c>
      <c r="AF383" s="41"/>
      <c r="AG383" s="41"/>
      <c r="AH383" s="41"/>
      <c r="AI383" s="41"/>
      <c r="AJ383" s="41"/>
      <c r="AK383" s="41"/>
      <c r="AL383" s="41"/>
      <c r="AM383" s="41"/>
      <c r="AN383" s="41">
        <v>30</v>
      </c>
      <c r="AO383" s="41">
        <v>1310</v>
      </c>
      <c r="AP383" s="110"/>
      <c r="AQ383" s="111"/>
      <c r="AR383" s="126" t="str">
        <f t="shared" si="157"/>
        <v/>
      </c>
      <c r="AS383" s="126" t="str">
        <f t="shared" si="158"/>
        <v/>
      </c>
      <c r="AT383" s="127">
        <v>1550</v>
      </c>
      <c r="AU383" s="128"/>
      <c r="AV383" s="129"/>
      <c r="AW383" s="126" t="str">
        <f t="shared" si="159"/>
        <v/>
      </c>
      <c r="AX383" s="126" t="str">
        <f t="shared" si="160"/>
        <v/>
      </c>
      <c r="AY383" s="64" t="str">
        <f t="shared" si="161"/>
        <v/>
      </c>
      <c r="AZ383" s="97">
        <v>76.42</v>
      </c>
      <c r="BA383" s="68"/>
      <c r="BB383" s="68"/>
      <c r="BC383" s="68"/>
      <c r="BD383" s="68"/>
      <c r="BE383" s="15"/>
      <c r="BF383" s="5">
        <f t="shared" si="162"/>
        <v>16152</v>
      </c>
      <c r="BG383" s="41">
        <v>7630</v>
      </c>
      <c r="BH383" s="42"/>
      <c r="BI383" s="42"/>
      <c r="BJ383" s="42">
        <v>8522</v>
      </c>
      <c r="BK383" s="42"/>
      <c r="BL383" s="42"/>
      <c r="BM383" s="15"/>
    </row>
    <row r="384" spans="1:65" outlineLevel="5">
      <c r="A384" s="22">
        <f t="shared" si="163"/>
        <v>11</v>
      </c>
      <c r="B384" s="9">
        <f t="shared" si="148"/>
        <v>45619</v>
      </c>
      <c r="C384" s="51">
        <v>455788</v>
      </c>
      <c r="D384" s="64">
        <f t="shared" si="153"/>
        <v>38</v>
      </c>
      <c r="E384" s="12">
        <v>40</v>
      </c>
      <c r="F384" s="12">
        <v>39</v>
      </c>
      <c r="G384" s="12">
        <v>38</v>
      </c>
      <c r="H384" s="12">
        <v>37</v>
      </c>
      <c r="I384" s="12">
        <v>39</v>
      </c>
      <c r="J384" s="12">
        <v>38</v>
      </c>
      <c r="K384" s="12">
        <v>37</v>
      </c>
      <c r="L384" s="12">
        <v>36</v>
      </c>
      <c r="M384" s="74">
        <f t="shared" si="154"/>
        <v>7.1</v>
      </c>
      <c r="N384" s="83">
        <v>7.08</v>
      </c>
      <c r="O384" s="83">
        <v>7.07</v>
      </c>
      <c r="P384" s="83">
        <v>7.04</v>
      </c>
      <c r="Q384" s="83">
        <v>7.15</v>
      </c>
      <c r="R384" s="83">
        <v>7.05</v>
      </c>
      <c r="S384" s="83">
        <v>7.12</v>
      </c>
      <c r="T384" s="83"/>
      <c r="U384" s="83"/>
      <c r="V384" s="5" t="str">
        <f t="shared" si="155"/>
        <v/>
      </c>
      <c r="W384" s="41"/>
      <c r="X384" s="41"/>
      <c r="Y384" s="41"/>
      <c r="Z384" s="41"/>
      <c r="AA384" s="41"/>
      <c r="AB384" s="41"/>
      <c r="AC384" s="41"/>
      <c r="AD384" s="41"/>
      <c r="AE384" s="5" t="str">
        <f t="shared" si="156"/>
        <v/>
      </c>
      <c r="AF384" s="41"/>
      <c r="AG384" s="41"/>
      <c r="AH384" s="41"/>
      <c r="AI384" s="41"/>
      <c r="AJ384" s="41"/>
      <c r="AK384" s="41"/>
      <c r="AL384" s="41"/>
      <c r="AM384" s="41"/>
      <c r="AN384" s="41">
        <v>31</v>
      </c>
      <c r="AO384" s="41">
        <v>1300</v>
      </c>
      <c r="AP384" s="110"/>
      <c r="AQ384" s="111"/>
      <c r="AR384" s="126" t="str">
        <f t="shared" si="157"/>
        <v/>
      </c>
      <c r="AS384" s="126" t="str">
        <f t="shared" si="158"/>
        <v/>
      </c>
      <c r="AT384" s="127">
        <v>1590</v>
      </c>
      <c r="AU384" s="128"/>
      <c r="AV384" s="129"/>
      <c r="AW384" s="126" t="str">
        <f t="shared" si="159"/>
        <v/>
      </c>
      <c r="AX384" s="126" t="str">
        <f t="shared" si="160"/>
        <v/>
      </c>
      <c r="AY384" s="64" t="str">
        <f t="shared" si="161"/>
        <v/>
      </c>
      <c r="AZ384" s="97">
        <v>76.5</v>
      </c>
      <c r="BA384" s="68"/>
      <c r="BB384" s="68"/>
      <c r="BC384" s="68"/>
      <c r="BD384" s="68"/>
      <c r="BE384" s="15"/>
      <c r="BF384" s="5">
        <f t="shared" si="162"/>
        <v>16727</v>
      </c>
      <c r="BG384" s="41">
        <v>10860</v>
      </c>
      <c r="BH384" s="42"/>
      <c r="BI384" s="42"/>
      <c r="BJ384" s="42">
        <v>5867</v>
      </c>
      <c r="BK384" s="42"/>
      <c r="BL384" s="42"/>
      <c r="BM384" s="15"/>
    </row>
    <row r="385" spans="1:65" outlineLevel="5">
      <c r="A385" s="22">
        <f t="shared" si="163"/>
        <v>11</v>
      </c>
      <c r="B385" s="9">
        <f t="shared" si="148"/>
        <v>45620</v>
      </c>
      <c r="C385" s="51">
        <v>460952</v>
      </c>
      <c r="D385" s="64">
        <f t="shared" si="153"/>
        <v>37.799999999999997</v>
      </c>
      <c r="E385" s="12">
        <v>39</v>
      </c>
      <c r="F385" s="12">
        <v>39</v>
      </c>
      <c r="G385" s="12">
        <v>38</v>
      </c>
      <c r="H385" s="12">
        <v>37</v>
      </c>
      <c r="I385" s="12">
        <v>38</v>
      </c>
      <c r="J385" s="12">
        <v>38</v>
      </c>
      <c r="K385" s="12">
        <v>37</v>
      </c>
      <c r="L385" s="12">
        <v>36</v>
      </c>
      <c r="M385" s="74">
        <f t="shared" si="154"/>
        <v>7.1</v>
      </c>
      <c r="N385" s="83">
        <v>7.12</v>
      </c>
      <c r="O385" s="83">
        <v>7.11</v>
      </c>
      <c r="P385" s="83">
        <v>6.99</v>
      </c>
      <c r="Q385" s="83">
        <v>7.08</v>
      </c>
      <c r="R385" s="83">
        <v>7.15</v>
      </c>
      <c r="S385" s="83">
        <v>6.97</v>
      </c>
      <c r="T385" s="83"/>
      <c r="U385" s="83"/>
      <c r="V385" s="5" t="str">
        <f t="shared" si="155"/>
        <v/>
      </c>
      <c r="W385" s="41"/>
      <c r="X385" s="41"/>
      <c r="Y385" s="41"/>
      <c r="Z385" s="41"/>
      <c r="AA385" s="41"/>
      <c r="AB385" s="41"/>
      <c r="AC385" s="41"/>
      <c r="AD385" s="41"/>
      <c r="AE385" s="5" t="str">
        <f t="shared" si="156"/>
        <v/>
      </c>
      <c r="AF385" s="41"/>
      <c r="AG385" s="41"/>
      <c r="AH385" s="41"/>
      <c r="AI385" s="41"/>
      <c r="AJ385" s="41"/>
      <c r="AK385" s="41"/>
      <c r="AL385" s="41"/>
      <c r="AM385" s="41"/>
      <c r="AN385" s="41">
        <v>31</v>
      </c>
      <c r="AO385" s="41">
        <v>1300</v>
      </c>
      <c r="AP385" s="110"/>
      <c r="AQ385" s="111"/>
      <c r="AR385" s="126" t="str">
        <f t="shared" si="157"/>
        <v/>
      </c>
      <c r="AS385" s="126" t="str">
        <f t="shared" si="158"/>
        <v/>
      </c>
      <c r="AT385" s="127">
        <v>1590</v>
      </c>
      <c r="AU385" s="128"/>
      <c r="AV385" s="129"/>
      <c r="AW385" s="126" t="str">
        <f t="shared" si="159"/>
        <v/>
      </c>
      <c r="AX385" s="126" t="str">
        <f t="shared" si="160"/>
        <v/>
      </c>
      <c r="AY385" s="64" t="str">
        <f t="shared" si="161"/>
        <v/>
      </c>
      <c r="AZ385" s="97">
        <v>76.87</v>
      </c>
      <c r="BA385" s="68"/>
      <c r="BB385" s="68"/>
      <c r="BC385" s="68"/>
      <c r="BD385" s="68"/>
      <c r="BE385" s="15"/>
      <c r="BF385" s="5">
        <f t="shared" si="162"/>
        <v>18654</v>
      </c>
      <c r="BG385" s="41">
        <v>12760</v>
      </c>
      <c r="BH385" s="42"/>
      <c r="BI385" s="42"/>
      <c r="BJ385" s="42">
        <v>5894</v>
      </c>
      <c r="BK385" s="42"/>
      <c r="BL385" s="42"/>
      <c r="BM385" s="15"/>
    </row>
    <row r="386" spans="1:65" outlineLevel="5">
      <c r="A386" s="22">
        <f t="shared" si="163"/>
        <v>11</v>
      </c>
      <c r="B386" s="9">
        <f t="shared" si="148"/>
        <v>45621</v>
      </c>
      <c r="C386" s="51">
        <v>484344</v>
      </c>
      <c r="D386" s="64">
        <f t="shared" si="153"/>
        <v>38</v>
      </c>
      <c r="E386" s="12">
        <v>40</v>
      </c>
      <c r="F386" s="12">
        <v>39</v>
      </c>
      <c r="G386" s="12">
        <v>38</v>
      </c>
      <c r="H386" s="12">
        <v>37</v>
      </c>
      <c r="I386" s="12">
        <v>39</v>
      </c>
      <c r="J386" s="12">
        <v>38</v>
      </c>
      <c r="K386" s="12">
        <v>37</v>
      </c>
      <c r="L386" s="12">
        <v>36</v>
      </c>
      <c r="M386" s="74">
        <f t="shared" si="154"/>
        <v>7.1</v>
      </c>
      <c r="N386" s="83">
        <v>7.13</v>
      </c>
      <c r="O386" s="83">
        <v>7.13</v>
      </c>
      <c r="P386" s="83">
        <v>6.97</v>
      </c>
      <c r="Q386" s="83">
        <v>7.11</v>
      </c>
      <c r="R386" s="83">
        <v>7.05</v>
      </c>
      <c r="S386" s="83">
        <v>6.91</v>
      </c>
      <c r="T386" s="83"/>
      <c r="U386" s="83"/>
      <c r="V386" s="5" t="str">
        <f t="shared" si="155"/>
        <v/>
      </c>
      <c r="W386" s="41"/>
      <c r="X386" s="41"/>
      <c r="Y386" s="41"/>
      <c r="Z386" s="41"/>
      <c r="AA386" s="41"/>
      <c r="AB386" s="41"/>
      <c r="AC386" s="41"/>
      <c r="AD386" s="41"/>
      <c r="AE386" s="5" t="str">
        <f t="shared" si="156"/>
        <v/>
      </c>
      <c r="AF386" s="41"/>
      <c r="AG386" s="41"/>
      <c r="AH386" s="41"/>
      <c r="AI386" s="41"/>
      <c r="AJ386" s="41"/>
      <c r="AK386" s="41"/>
      <c r="AL386" s="41"/>
      <c r="AM386" s="41"/>
      <c r="AN386" s="41">
        <v>31</v>
      </c>
      <c r="AO386" s="41">
        <v>1280</v>
      </c>
      <c r="AP386" s="110"/>
      <c r="AQ386" s="111"/>
      <c r="AR386" s="126" t="str">
        <f t="shared" si="157"/>
        <v/>
      </c>
      <c r="AS386" s="126" t="str">
        <f t="shared" si="158"/>
        <v/>
      </c>
      <c r="AT386" s="127">
        <v>1590</v>
      </c>
      <c r="AU386" s="128"/>
      <c r="AV386" s="129"/>
      <c r="AW386" s="126" t="str">
        <f t="shared" si="159"/>
        <v/>
      </c>
      <c r="AX386" s="126" t="str">
        <f t="shared" si="160"/>
        <v/>
      </c>
      <c r="AY386" s="64" t="str">
        <f t="shared" si="161"/>
        <v/>
      </c>
      <c r="AZ386" s="97">
        <v>77.09</v>
      </c>
      <c r="BA386" s="68"/>
      <c r="BB386" s="68"/>
      <c r="BC386" s="68"/>
      <c r="BD386" s="68"/>
      <c r="BE386" s="15"/>
      <c r="BF386" s="5">
        <f t="shared" si="162"/>
        <v>20496</v>
      </c>
      <c r="BG386" s="41">
        <v>12790</v>
      </c>
      <c r="BH386" s="42"/>
      <c r="BI386" s="42"/>
      <c r="BJ386" s="42">
        <v>7706</v>
      </c>
      <c r="BK386" s="42"/>
      <c r="BL386" s="42"/>
      <c r="BM386" s="15"/>
    </row>
    <row r="387" spans="1:65" outlineLevel="5">
      <c r="A387" s="22">
        <f t="shared" si="163"/>
        <v>11</v>
      </c>
      <c r="B387" s="9">
        <f t="shared" si="148"/>
        <v>45622</v>
      </c>
      <c r="C387" s="51">
        <v>545726</v>
      </c>
      <c r="D387" s="64">
        <f t="shared" si="153"/>
        <v>38.299999999999997</v>
      </c>
      <c r="E387" s="12">
        <v>41</v>
      </c>
      <c r="F387" s="12">
        <v>39</v>
      </c>
      <c r="G387" s="12">
        <v>38</v>
      </c>
      <c r="H387" s="12">
        <v>37</v>
      </c>
      <c r="I387" s="12">
        <v>40</v>
      </c>
      <c r="J387" s="12">
        <v>38</v>
      </c>
      <c r="K387" s="12">
        <v>37</v>
      </c>
      <c r="L387" s="12">
        <v>36</v>
      </c>
      <c r="M387" s="74">
        <f t="shared" si="154"/>
        <v>7.1</v>
      </c>
      <c r="N387" s="83">
        <v>7.15</v>
      </c>
      <c r="O387" s="83">
        <v>7.15</v>
      </c>
      <c r="P387" s="83">
        <v>7.05</v>
      </c>
      <c r="Q387" s="83">
        <v>7.13</v>
      </c>
      <c r="R387" s="83">
        <v>7.01</v>
      </c>
      <c r="S387" s="83">
        <v>7.05</v>
      </c>
      <c r="T387" s="83"/>
      <c r="U387" s="83"/>
      <c r="V387" s="5" t="str">
        <f t="shared" si="155"/>
        <v/>
      </c>
      <c r="W387" s="41"/>
      <c r="X387" s="41"/>
      <c r="Y387" s="41"/>
      <c r="Z387" s="41"/>
      <c r="AA387" s="41"/>
      <c r="AB387" s="41"/>
      <c r="AC387" s="41"/>
      <c r="AD387" s="41"/>
      <c r="AE387" s="5" t="str">
        <f t="shared" si="156"/>
        <v/>
      </c>
      <c r="AF387" s="41"/>
      <c r="AG387" s="41"/>
      <c r="AH387" s="41"/>
      <c r="AI387" s="41"/>
      <c r="AJ387" s="41"/>
      <c r="AK387" s="41"/>
      <c r="AL387" s="41"/>
      <c r="AM387" s="41"/>
      <c r="AN387" s="41">
        <v>31</v>
      </c>
      <c r="AO387" s="41">
        <v>1290</v>
      </c>
      <c r="AP387" s="110"/>
      <c r="AQ387" s="111"/>
      <c r="AR387" s="126" t="str">
        <f t="shared" si="157"/>
        <v/>
      </c>
      <c r="AS387" s="126" t="str">
        <f t="shared" si="158"/>
        <v/>
      </c>
      <c r="AT387" s="127">
        <v>1630</v>
      </c>
      <c r="AU387" s="128"/>
      <c r="AV387" s="129"/>
      <c r="AW387" s="126" t="str">
        <f t="shared" si="159"/>
        <v/>
      </c>
      <c r="AX387" s="126" t="str">
        <f t="shared" si="160"/>
        <v/>
      </c>
      <c r="AY387" s="64" t="str">
        <f t="shared" si="161"/>
        <v/>
      </c>
      <c r="AZ387" s="97">
        <v>78.67</v>
      </c>
      <c r="BA387" s="68"/>
      <c r="BB387" s="68"/>
      <c r="BC387" s="68"/>
      <c r="BD387" s="68"/>
      <c r="BE387" s="15"/>
      <c r="BF387" s="5">
        <f t="shared" si="162"/>
        <v>17125</v>
      </c>
      <c r="BG387" s="41">
        <v>8670</v>
      </c>
      <c r="BH387" s="42"/>
      <c r="BI387" s="42"/>
      <c r="BJ387" s="42">
        <v>8455</v>
      </c>
      <c r="BK387" s="42"/>
      <c r="BL387" s="42"/>
      <c r="BM387" s="15"/>
    </row>
    <row r="388" spans="1:65" outlineLevel="5">
      <c r="A388" s="22">
        <f t="shared" si="163"/>
        <v>11</v>
      </c>
      <c r="B388" s="9">
        <f t="shared" si="148"/>
        <v>45623</v>
      </c>
      <c r="C388" s="51">
        <v>505759</v>
      </c>
      <c r="D388" s="64">
        <f t="shared" si="153"/>
        <v>38</v>
      </c>
      <c r="E388" s="12">
        <v>40</v>
      </c>
      <c r="F388" s="12">
        <v>39</v>
      </c>
      <c r="G388" s="12">
        <v>38</v>
      </c>
      <c r="H388" s="12">
        <v>37</v>
      </c>
      <c r="I388" s="12">
        <v>39</v>
      </c>
      <c r="J388" s="12">
        <v>38</v>
      </c>
      <c r="K388" s="12">
        <v>37</v>
      </c>
      <c r="L388" s="12">
        <v>36</v>
      </c>
      <c r="M388" s="74">
        <f t="shared" si="154"/>
        <v>7.1</v>
      </c>
      <c r="N388" s="83">
        <v>7.21</v>
      </c>
      <c r="O388" s="83">
        <v>7.05</v>
      </c>
      <c r="P388" s="83">
        <v>7.07</v>
      </c>
      <c r="Q388" s="83">
        <v>7.15</v>
      </c>
      <c r="R388" s="83">
        <v>7.06</v>
      </c>
      <c r="S388" s="83">
        <v>7.02</v>
      </c>
      <c r="T388" s="83"/>
      <c r="U388" s="83"/>
      <c r="V388" s="5" t="str">
        <f t="shared" si="155"/>
        <v/>
      </c>
      <c r="W388" s="41"/>
      <c r="X388" s="41"/>
      <c r="Y388" s="41"/>
      <c r="Z388" s="41"/>
      <c r="AA388" s="41"/>
      <c r="AB388" s="41"/>
      <c r="AC388" s="41"/>
      <c r="AD388" s="41"/>
      <c r="AE388" s="5" t="str">
        <f t="shared" si="156"/>
        <v/>
      </c>
      <c r="AF388" s="41"/>
      <c r="AG388" s="41"/>
      <c r="AH388" s="41"/>
      <c r="AI388" s="41"/>
      <c r="AJ388" s="41"/>
      <c r="AK388" s="41"/>
      <c r="AL388" s="41"/>
      <c r="AM388" s="41"/>
      <c r="AN388" s="41">
        <v>36</v>
      </c>
      <c r="AO388" s="41">
        <v>1120</v>
      </c>
      <c r="AP388" s="110">
        <v>5.08</v>
      </c>
      <c r="AQ388" s="111">
        <v>3.66</v>
      </c>
      <c r="AR388" s="126">
        <f t="shared" si="157"/>
        <v>72.047244094488192</v>
      </c>
      <c r="AS388" s="126">
        <f t="shared" si="158"/>
        <v>27.952755905511808</v>
      </c>
      <c r="AT388" s="127">
        <v>1190</v>
      </c>
      <c r="AU388" s="128">
        <v>2.71</v>
      </c>
      <c r="AV388" s="129">
        <v>1.48</v>
      </c>
      <c r="AW388" s="126">
        <f t="shared" si="159"/>
        <v>54.612546125461257</v>
      </c>
      <c r="AX388" s="126">
        <f t="shared" si="160"/>
        <v>45.387453874538743</v>
      </c>
      <c r="AY388" s="64">
        <f t="shared" si="161"/>
        <v>53.316451197298861</v>
      </c>
      <c r="AZ388" s="97">
        <v>70.709999999999994</v>
      </c>
      <c r="BA388" s="68">
        <v>66.73</v>
      </c>
      <c r="BB388" s="68">
        <v>30.67</v>
      </c>
      <c r="BC388" s="68">
        <v>1E-4</v>
      </c>
      <c r="BD388" s="68"/>
      <c r="BE388" s="15"/>
      <c r="BF388" s="5">
        <f t="shared" si="162"/>
        <v>15236</v>
      </c>
      <c r="BG388" s="41">
        <v>5540</v>
      </c>
      <c r="BH388" s="42"/>
      <c r="BI388" s="42"/>
      <c r="BJ388" s="42">
        <v>9696</v>
      </c>
      <c r="BK388" s="42"/>
      <c r="BL388" s="42"/>
      <c r="BM388" s="15"/>
    </row>
    <row r="389" spans="1:65" outlineLevel="5">
      <c r="A389" s="22">
        <f t="shared" si="163"/>
        <v>11</v>
      </c>
      <c r="B389" s="9">
        <f t="shared" si="148"/>
        <v>45624</v>
      </c>
      <c r="C389" s="51">
        <v>461706</v>
      </c>
      <c r="D389" s="64">
        <f t="shared" si="153"/>
        <v>37.799999999999997</v>
      </c>
      <c r="E389" s="12">
        <v>40</v>
      </c>
      <c r="F389" s="12">
        <v>38</v>
      </c>
      <c r="G389" s="12">
        <v>38</v>
      </c>
      <c r="H389" s="12">
        <v>37</v>
      </c>
      <c r="I389" s="12">
        <v>39</v>
      </c>
      <c r="J389" s="12">
        <v>37</v>
      </c>
      <c r="K389" s="12">
        <v>37</v>
      </c>
      <c r="L389" s="12">
        <v>36</v>
      </c>
      <c r="M389" s="74">
        <f t="shared" si="154"/>
        <v>7</v>
      </c>
      <c r="N389" s="83">
        <v>7.05</v>
      </c>
      <c r="O389" s="83">
        <v>6.99</v>
      </c>
      <c r="P389" s="83">
        <v>6.97</v>
      </c>
      <c r="Q389" s="83">
        <v>7.16</v>
      </c>
      <c r="R389" s="83">
        <v>6.97</v>
      </c>
      <c r="S389" s="83">
        <v>7.03</v>
      </c>
      <c r="T389" s="83"/>
      <c r="U389" s="83"/>
      <c r="V389" s="5">
        <f t="shared" si="155"/>
        <v>133.5</v>
      </c>
      <c r="W389" s="41">
        <v>75.7</v>
      </c>
      <c r="X389" s="41">
        <v>90.5</v>
      </c>
      <c r="Y389" s="41">
        <v>181.8</v>
      </c>
      <c r="Z389" s="41">
        <v>193</v>
      </c>
      <c r="AA389" s="41">
        <v>138</v>
      </c>
      <c r="AB389" s="41">
        <v>122</v>
      </c>
      <c r="AC389" s="41"/>
      <c r="AD389" s="41"/>
      <c r="AE389" s="5">
        <f t="shared" si="156"/>
        <v>3696.7</v>
      </c>
      <c r="AF389" s="41">
        <v>5320</v>
      </c>
      <c r="AG389" s="41">
        <v>3620</v>
      </c>
      <c r="AH389" s="41">
        <v>3230</v>
      </c>
      <c r="AI389" s="41">
        <v>3090</v>
      </c>
      <c r="AJ389" s="41">
        <v>3520</v>
      </c>
      <c r="AK389" s="41">
        <v>3400</v>
      </c>
      <c r="AL389" s="41"/>
      <c r="AM389" s="41"/>
      <c r="AN389" s="41">
        <v>37</v>
      </c>
      <c r="AO389" s="41">
        <v>1090</v>
      </c>
      <c r="AP389" s="110"/>
      <c r="AQ389" s="111"/>
      <c r="AR389" s="126" t="str">
        <f t="shared" si="157"/>
        <v/>
      </c>
      <c r="AS389" s="126" t="str">
        <f t="shared" si="158"/>
        <v/>
      </c>
      <c r="AT389" s="127">
        <v>1270</v>
      </c>
      <c r="AU389" s="128"/>
      <c r="AV389" s="129"/>
      <c r="AW389" s="126" t="str">
        <f t="shared" si="159"/>
        <v/>
      </c>
      <c r="AX389" s="126" t="str">
        <f t="shared" si="160"/>
        <v/>
      </c>
      <c r="AY389" s="64" t="str">
        <f t="shared" si="161"/>
        <v/>
      </c>
      <c r="AZ389" s="97">
        <v>78.69</v>
      </c>
      <c r="BA389" s="68"/>
      <c r="BB389" s="68"/>
      <c r="BC389" s="68"/>
      <c r="BD389" s="68"/>
      <c r="BE389" s="15"/>
      <c r="BF389" s="5">
        <f t="shared" si="162"/>
        <v>13484</v>
      </c>
      <c r="BG389" s="41">
        <v>3500</v>
      </c>
      <c r="BH389" s="42"/>
      <c r="BI389" s="42"/>
      <c r="BJ389" s="42">
        <v>9984</v>
      </c>
      <c r="BK389" s="42"/>
      <c r="BL389" s="42"/>
      <c r="BM389" s="15"/>
    </row>
    <row r="390" spans="1:65" outlineLevel="5">
      <c r="A390" s="22">
        <f t="shared" si="163"/>
        <v>11</v>
      </c>
      <c r="B390" s="9">
        <f t="shared" si="148"/>
        <v>45625</v>
      </c>
      <c r="C390" s="51">
        <v>452458</v>
      </c>
      <c r="D390" s="64">
        <f t="shared" si="153"/>
        <v>37.5</v>
      </c>
      <c r="E390" s="12">
        <v>39</v>
      </c>
      <c r="F390" s="12">
        <v>38</v>
      </c>
      <c r="G390" s="12">
        <v>38</v>
      </c>
      <c r="H390" s="12">
        <v>37</v>
      </c>
      <c r="I390" s="12">
        <v>38</v>
      </c>
      <c r="J390" s="12">
        <v>37</v>
      </c>
      <c r="K390" s="12">
        <v>37</v>
      </c>
      <c r="L390" s="12">
        <v>36</v>
      </c>
      <c r="M390" s="74">
        <f t="shared" si="154"/>
        <v>7</v>
      </c>
      <c r="N390" s="83">
        <v>6.97</v>
      </c>
      <c r="O390" s="83">
        <v>7.02</v>
      </c>
      <c r="P390" s="83">
        <v>7.15</v>
      </c>
      <c r="Q390" s="83">
        <v>7.17</v>
      </c>
      <c r="R390" s="83">
        <v>6.98</v>
      </c>
      <c r="S390" s="83">
        <v>6.92</v>
      </c>
      <c r="T390" s="83"/>
      <c r="U390" s="83"/>
      <c r="V390" s="5" t="str">
        <f t="shared" si="155"/>
        <v/>
      </c>
      <c r="W390" s="41"/>
      <c r="X390" s="41"/>
      <c r="Y390" s="41"/>
      <c r="Z390" s="41"/>
      <c r="AA390" s="41"/>
      <c r="AB390" s="41"/>
      <c r="AC390" s="41"/>
      <c r="AD390" s="41"/>
      <c r="AE390" s="5" t="str">
        <f t="shared" si="156"/>
        <v/>
      </c>
      <c r="AF390" s="41"/>
      <c r="AG390" s="41"/>
      <c r="AH390" s="41"/>
      <c r="AI390" s="41"/>
      <c r="AJ390" s="41"/>
      <c r="AK390" s="41"/>
      <c r="AL390" s="41"/>
      <c r="AM390" s="41"/>
      <c r="AN390" s="41">
        <v>38</v>
      </c>
      <c r="AO390" s="41">
        <v>1050</v>
      </c>
      <c r="AP390" s="110"/>
      <c r="AQ390" s="111"/>
      <c r="AR390" s="126" t="str">
        <f t="shared" si="157"/>
        <v/>
      </c>
      <c r="AS390" s="126" t="str">
        <f t="shared" si="158"/>
        <v/>
      </c>
      <c r="AT390" s="127">
        <v>1200</v>
      </c>
      <c r="AU390" s="128"/>
      <c r="AV390" s="129"/>
      <c r="AW390" s="126" t="str">
        <f t="shared" si="159"/>
        <v/>
      </c>
      <c r="AX390" s="126" t="str">
        <f t="shared" si="160"/>
        <v/>
      </c>
      <c r="AY390" s="64" t="str">
        <f t="shared" si="161"/>
        <v/>
      </c>
      <c r="AZ390" s="97">
        <v>77.05</v>
      </c>
      <c r="BA390" s="68"/>
      <c r="BB390" s="68"/>
      <c r="BC390" s="68"/>
      <c r="BD390" s="68"/>
      <c r="BE390" s="15"/>
      <c r="BF390" s="5">
        <f t="shared" si="162"/>
        <v>12052</v>
      </c>
      <c r="BG390" s="41">
        <v>4450</v>
      </c>
      <c r="BH390" s="42"/>
      <c r="BI390" s="42"/>
      <c r="BJ390" s="42">
        <v>7602</v>
      </c>
      <c r="BK390" s="42"/>
      <c r="BL390" s="42"/>
      <c r="BM390" s="15"/>
    </row>
    <row r="391" spans="1:65" ht="17.25" outlineLevel="5" thickBot="1">
      <c r="A391" s="31">
        <f t="shared" si="163"/>
        <v>11</v>
      </c>
      <c r="B391" s="32">
        <f t="shared" si="148"/>
        <v>45626</v>
      </c>
      <c r="C391" s="51">
        <v>432476</v>
      </c>
      <c r="D391" s="64">
        <f t="shared" si="153"/>
        <v>37</v>
      </c>
      <c r="E391" s="12">
        <v>38</v>
      </c>
      <c r="F391" s="12">
        <v>37</v>
      </c>
      <c r="G391" s="12">
        <v>38</v>
      </c>
      <c r="H391" s="12">
        <v>37</v>
      </c>
      <c r="I391" s="12">
        <v>37</v>
      </c>
      <c r="J391" s="12">
        <v>36</v>
      </c>
      <c r="K391" s="12">
        <v>37</v>
      </c>
      <c r="L391" s="12">
        <v>36</v>
      </c>
      <c r="M391" s="74">
        <f t="shared" si="154"/>
        <v>7.1</v>
      </c>
      <c r="N391" s="83">
        <v>7.12</v>
      </c>
      <c r="O391" s="83">
        <v>7.05</v>
      </c>
      <c r="P391" s="83">
        <v>7.11</v>
      </c>
      <c r="Q391" s="83">
        <v>7.21</v>
      </c>
      <c r="R391" s="83">
        <v>7.05</v>
      </c>
      <c r="S391" s="83">
        <v>7.11</v>
      </c>
      <c r="T391" s="83"/>
      <c r="U391" s="83"/>
      <c r="V391" s="5" t="str">
        <f t="shared" si="155"/>
        <v/>
      </c>
      <c r="W391" s="41"/>
      <c r="X391" s="41"/>
      <c r="Y391" s="41"/>
      <c r="Z391" s="41"/>
      <c r="AA391" s="41"/>
      <c r="AB391" s="41"/>
      <c r="AC391" s="41"/>
      <c r="AD391" s="41"/>
      <c r="AE391" s="5" t="str">
        <f t="shared" si="156"/>
        <v/>
      </c>
      <c r="AF391" s="41"/>
      <c r="AG391" s="41"/>
      <c r="AH391" s="41"/>
      <c r="AI391" s="41"/>
      <c r="AJ391" s="41"/>
      <c r="AK391" s="41"/>
      <c r="AL391" s="41"/>
      <c r="AM391" s="41"/>
      <c r="AN391" s="41">
        <v>36</v>
      </c>
      <c r="AO391" s="41">
        <v>1110</v>
      </c>
      <c r="AP391" s="110"/>
      <c r="AQ391" s="111"/>
      <c r="AR391" s="126" t="str">
        <f t="shared" si="157"/>
        <v/>
      </c>
      <c r="AS391" s="126" t="str">
        <f t="shared" si="158"/>
        <v/>
      </c>
      <c r="AT391" s="127">
        <v>1340</v>
      </c>
      <c r="AU391" s="128"/>
      <c r="AV391" s="129"/>
      <c r="AW391" s="126" t="str">
        <f t="shared" si="159"/>
        <v/>
      </c>
      <c r="AX391" s="126" t="str">
        <f t="shared" si="160"/>
        <v/>
      </c>
      <c r="AY391" s="64" t="str">
        <f t="shared" si="161"/>
        <v/>
      </c>
      <c r="AZ391" s="97">
        <v>77.52</v>
      </c>
      <c r="BA391" s="68"/>
      <c r="BB391" s="68"/>
      <c r="BC391" s="68"/>
      <c r="BD391" s="68"/>
      <c r="BE391" s="15"/>
      <c r="BF391" s="5">
        <f t="shared" si="162"/>
        <v>13188</v>
      </c>
      <c r="BG391" s="41">
        <v>5530</v>
      </c>
      <c r="BH391" s="42"/>
      <c r="BI391" s="42"/>
      <c r="BJ391" s="42">
        <v>7658</v>
      </c>
      <c r="BK391" s="42"/>
      <c r="BL391" s="42"/>
      <c r="BM391" s="15"/>
    </row>
    <row r="392" spans="1:65" outlineLevel="4">
      <c r="A392" s="157" t="s">
        <v>44</v>
      </c>
      <c r="B392" s="158"/>
      <c r="C392" s="50">
        <f t="shared" ref="C392:BM392" si="164">SUBTOTAL(4,C362:C391)</f>
        <v>594534</v>
      </c>
      <c r="D392" s="60">
        <f t="shared" si="164"/>
        <v>38.299999999999997</v>
      </c>
      <c r="E392" s="28">
        <f t="shared" si="164"/>
        <v>41</v>
      </c>
      <c r="F392" s="28">
        <f t="shared" si="164"/>
        <v>40</v>
      </c>
      <c r="G392" s="28">
        <f t="shared" si="164"/>
        <v>38</v>
      </c>
      <c r="H392" s="28">
        <f t="shared" si="164"/>
        <v>37</v>
      </c>
      <c r="I392" s="28">
        <f t="shared" si="164"/>
        <v>40</v>
      </c>
      <c r="J392" s="28">
        <f t="shared" si="164"/>
        <v>39</v>
      </c>
      <c r="K392" s="28">
        <f t="shared" si="164"/>
        <v>37</v>
      </c>
      <c r="L392" s="28">
        <f t="shared" si="164"/>
        <v>36</v>
      </c>
      <c r="M392" s="71">
        <f t="shared" si="164"/>
        <v>7.1</v>
      </c>
      <c r="N392" s="82">
        <f t="shared" si="164"/>
        <v>7.21</v>
      </c>
      <c r="O392" s="82">
        <f t="shared" si="164"/>
        <v>7.15</v>
      </c>
      <c r="P392" s="82">
        <f t="shared" si="164"/>
        <v>7.15</v>
      </c>
      <c r="Q392" s="82">
        <f t="shared" si="164"/>
        <v>7.21</v>
      </c>
      <c r="R392" s="82">
        <f t="shared" si="164"/>
        <v>7.16</v>
      </c>
      <c r="S392" s="82">
        <f t="shared" si="164"/>
        <v>7.15</v>
      </c>
      <c r="T392" s="82">
        <f t="shared" si="164"/>
        <v>0</v>
      </c>
      <c r="U392" s="82">
        <f t="shared" si="164"/>
        <v>0</v>
      </c>
      <c r="V392" s="29">
        <f t="shared" si="164"/>
        <v>186.8</v>
      </c>
      <c r="W392" s="39">
        <f t="shared" si="164"/>
        <v>212.7</v>
      </c>
      <c r="X392" s="39">
        <f t="shared" si="164"/>
        <v>184.5</v>
      </c>
      <c r="Y392" s="39">
        <f t="shared" si="164"/>
        <v>187.1</v>
      </c>
      <c r="Z392" s="39">
        <f t="shared" si="164"/>
        <v>193</v>
      </c>
      <c r="AA392" s="39">
        <f t="shared" si="164"/>
        <v>177.7</v>
      </c>
      <c r="AB392" s="39">
        <f t="shared" si="164"/>
        <v>253.6</v>
      </c>
      <c r="AC392" s="39">
        <f t="shared" si="164"/>
        <v>0</v>
      </c>
      <c r="AD392" s="39">
        <f t="shared" si="164"/>
        <v>0</v>
      </c>
      <c r="AE392" s="29">
        <f t="shared" si="164"/>
        <v>4095</v>
      </c>
      <c r="AF392" s="39">
        <f t="shared" si="164"/>
        <v>5320</v>
      </c>
      <c r="AG392" s="39">
        <f t="shared" si="164"/>
        <v>4430</v>
      </c>
      <c r="AH392" s="39">
        <f t="shared" si="164"/>
        <v>4190</v>
      </c>
      <c r="AI392" s="39">
        <f t="shared" si="164"/>
        <v>4080</v>
      </c>
      <c r="AJ392" s="39">
        <f t="shared" si="164"/>
        <v>4110</v>
      </c>
      <c r="AK392" s="39">
        <f t="shared" si="164"/>
        <v>3910</v>
      </c>
      <c r="AL392" s="39">
        <f t="shared" si="164"/>
        <v>0</v>
      </c>
      <c r="AM392" s="39">
        <f t="shared" si="164"/>
        <v>0</v>
      </c>
      <c r="AN392" s="39">
        <f t="shared" si="164"/>
        <v>38</v>
      </c>
      <c r="AO392" s="39">
        <f t="shared" si="164"/>
        <v>1490</v>
      </c>
      <c r="AP392" s="104">
        <f t="shared" si="164"/>
        <v>5.08</v>
      </c>
      <c r="AQ392" s="105">
        <f t="shared" si="164"/>
        <v>3.66</v>
      </c>
      <c r="AR392" s="106">
        <f t="shared" si="164"/>
        <v>72.047244094488192</v>
      </c>
      <c r="AS392" s="106">
        <f t="shared" si="164"/>
        <v>33.404255319148945</v>
      </c>
      <c r="AT392" s="107">
        <f t="shared" si="164"/>
        <v>1950</v>
      </c>
      <c r="AU392" s="108">
        <f t="shared" si="164"/>
        <v>2.71</v>
      </c>
      <c r="AV392" s="109">
        <f t="shared" si="164"/>
        <v>1.49</v>
      </c>
      <c r="AW392" s="106">
        <f t="shared" si="164"/>
        <v>55.185185185185183</v>
      </c>
      <c r="AX392" s="106">
        <f t="shared" si="164"/>
        <v>46.692607003891041</v>
      </c>
      <c r="AY392" s="60">
        <f t="shared" si="164"/>
        <v>53.316451197298861</v>
      </c>
      <c r="AZ392" s="96">
        <f t="shared" si="164"/>
        <v>78.69</v>
      </c>
      <c r="BA392" s="67">
        <f t="shared" si="164"/>
        <v>66.73</v>
      </c>
      <c r="BB392" s="67">
        <f t="shared" si="164"/>
        <v>30.67</v>
      </c>
      <c r="BC392" s="67">
        <f t="shared" si="164"/>
        <v>1E-4</v>
      </c>
      <c r="BD392" s="67">
        <f t="shared" si="164"/>
        <v>0</v>
      </c>
      <c r="BE392" s="27">
        <f t="shared" si="164"/>
        <v>0</v>
      </c>
      <c r="BF392" s="29">
        <f t="shared" si="164"/>
        <v>21161</v>
      </c>
      <c r="BG392" s="39">
        <f t="shared" si="164"/>
        <v>12990</v>
      </c>
      <c r="BH392" s="40">
        <f t="shared" si="164"/>
        <v>0</v>
      </c>
      <c r="BI392" s="40">
        <f t="shared" si="164"/>
        <v>0</v>
      </c>
      <c r="BJ392" s="40">
        <f t="shared" si="164"/>
        <v>9984</v>
      </c>
      <c r="BK392" s="40">
        <f t="shared" si="164"/>
        <v>0</v>
      </c>
      <c r="BL392" s="40">
        <f t="shared" si="164"/>
        <v>0</v>
      </c>
      <c r="BM392" s="27">
        <f t="shared" si="164"/>
        <v>0</v>
      </c>
    </row>
    <row r="393" spans="1:65" outlineLevel="3">
      <c r="A393" s="187" t="s">
        <v>33</v>
      </c>
      <c r="B393" s="188"/>
      <c r="C393" s="51">
        <f t="shared" ref="C393:BM393" si="165">SUBTOTAL(5,C362:C391)</f>
        <v>432476</v>
      </c>
      <c r="D393" s="61">
        <f t="shared" si="165"/>
        <v>36.799999999999997</v>
      </c>
      <c r="E393" s="12">
        <f t="shared" si="165"/>
        <v>37</v>
      </c>
      <c r="F393" s="12">
        <f t="shared" si="165"/>
        <v>37</v>
      </c>
      <c r="G393" s="12">
        <f t="shared" si="165"/>
        <v>38</v>
      </c>
      <c r="H393" s="12">
        <f t="shared" si="165"/>
        <v>37</v>
      </c>
      <c r="I393" s="12">
        <f t="shared" si="165"/>
        <v>36</v>
      </c>
      <c r="J393" s="12">
        <f t="shared" si="165"/>
        <v>36</v>
      </c>
      <c r="K393" s="12">
        <f t="shared" si="165"/>
        <v>37</v>
      </c>
      <c r="L393" s="12">
        <f t="shared" si="165"/>
        <v>36</v>
      </c>
      <c r="M393" s="72">
        <f t="shared" si="165"/>
        <v>7</v>
      </c>
      <c r="N393" s="83">
        <f t="shared" si="165"/>
        <v>6.93</v>
      </c>
      <c r="O393" s="83">
        <f t="shared" si="165"/>
        <v>6.95</v>
      </c>
      <c r="P393" s="83">
        <f t="shared" si="165"/>
        <v>6.89</v>
      </c>
      <c r="Q393" s="83">
        <f t="shared" si="165"/>
        <v>6.97</v>
      </c>
      <c r="R393" s="83">
        <f t="shared" si="165"/>
        <v>6.97</v>
      </c>
      <c r="S393" s="83">
        <f t="shared" si="165"/>
        <v>6.91</v>
      </c>
      <c r="T393" s="83">
        <f t="shared" si="165"/>
        <v>0</v>
      </c>
      <c r="U393" s="83">
        <f t="shared" si="165"/>
        <v>0</v>
      </c>
      <c r="V393" s="6">
        <f t="shared" si="165"/>
        <v>133.5</v>
      </c>
      <c r="W393" s="41">
        <f t="shared" si="165"/>
        <v>75.7</v>
      </c>
      <c r="X393" s="41">
        <f t="shared" si="165"/>
        <v>90.5</v>
      </c>
      <c r="Y393" s="41">
        <f t="shared" si="165"/>
        <v>133</v>
      </c>
      <c r="Z393" s="41">
        <f t="shared" si="165"/>
        <v>102.5</v>
      </c>
      <c r="AA393" s="41">
        <f t="shared" si="165"/>
        <v>117.1</v>
      </c>
      <c r="AB393" s="41">
        <f t="shared" si="165"/>
        <v>122</v>
      </c>
      <c r="AC393" s="41">
        <f t="shared" si="165"/>
        <v>0</v>
      </c>
      <c r="AD393" s="41">
        <f t="shared" si="165"/>
        <v>0</v>
      </c>
      <c r="AE393" s="6">
        <f t="shared" si="165"/>
        <v>3696.7</v>
      </c>
      <c r="AF393" s="41">
        <f t="shared" si="165"/>
        <v>4050</v>
      </c>
      <c r="AG393" s="41">
        <f t="shared" si="165"/>
        <v>3620</v>
      </c>
      <c r="AH393" s="41">
        <f t="shared" si="165"/>
        <v>3230</v>
      </c>
      <c r="AI393" s="41">
        <f t="shared" si="165"/>
        <v>3090</v>
      </c>
      <c r="AJ393" s="41">
        <f t="shared" si="165"/>
        <v>3520</v>
      </c>
      <c r="AK393" s="41">
        <f t="shared" si="165"/>
        <v>3340</v>
      </c>
      <c r="AL393" s="41">
        <f t="shared" si="165"/>
        <v>0</v>
      </c>
      <c r="AM393" s="41">
        <f t="shared" si="165"/>
        <v>0</v>
      </c>
      <c r="AN393" s="41">
        <f t="shared" si="165"/>
        <v>27</v>
      </c>
      <c r="AO393" s="41">
        <f t="shared" si="165"/>
        <v>1050</v>
      </c>
      <c r="AP393" s="110">
        <f t="shared" si="165"/>
        <v>3.78</v>
      </c>
      <c r="AQ393" s="111">
        <f t="shared" si="165"/>
        <v>2.58</v>
      </c>
      <c r="AR393" s="112">
        <f t="shared" si="165"/>
        <v>66.595744680851055</v>
      </c>
      <c r="AS393" s="112">
        <f t="shared" si="165"/>
        <v>27.952755905511808</v>
      </c>
      <c r="AT393" s="113">
        <f t="shared" si="165"/>
        <v>1190</v>
      </c>
      <c r="AU393" s="114">
        <f t="shared" si="165"/>
        <v>2.57</v>
      </c>
      <c r="AV393" s="115">
        <f t="shared" si="165"/>
        <v>1.37</v>
      </c>
      <c r="AW393" s="112">
        <f t="shared" si="165"/>
        <v>53.307392996108959</v>
      </c>
      <c r="AX393" s="112">
        <f t="shared" si="165"/>
        <v>44.814814814814817</v>
      </c>
      <c r="AY393" s="61">
        <f t="shared" si="165"/>
        <v>38.233042008818927</v>
      </c>
      <c r="AZ393" s="97">
        <f t="shared" si="165"/>
        <v>70.709999999999994</v>
      </c>
      <c r="BA393" s="68">
        <f t="shared" si="165"/>
        <v>66.73</v>
      </c>
      <c r="BB393" s="68">
        <f t="shared" si="165"/>
        <v>30.67</v>
      </c>
      <c r="BC393" s="68">
        <f t="shared" si="165"/>
        <v>1E-4</v>
      </c>
      <c r="BD393" s="68">
        <f t="shared" si="165"/>
        <v>0</v>
      </c>
      <c r="BE393" s="15">
        <f t="shared" si="165"/>
        <v>0</v>
      </c>
      <c r="BF393" s="6">
        <f t="shared" si="165"/>
        <v>12052</v>
      </c>
      <c r="BG393" s="41">
        <f t="shared" si="165"/>
        <v>3500</v>
      </c>
      <c r="BH393" s="42">
        <f t="shared" si="165"/>
        <v>0</v>
      </c>
      <c r="BI393" s="42">
        <f t="shared" si="165"/>
        <v>0</v>
      </c>
      <c r="BJ393" s="42">
        <f t="shared" si="165"/>
        <v>5845</v>
      </c>
      <c r="BK393" s="42">
        <f t="shared" si="165"/>
        <v>0</v>
      </c>
      <c r="BL393" s="42">
        <f t="shared" si="165"/>
        <v>0</v>
      </c>
      <c r="BM393" s="15">
        <f t="shared" si="165"/>
        <v>0</v>
      </c>
    </row>
    <row r="394" spans="1:65" outlineLevel="2">
      <c r="A394" s="187" t="s">
        <v>22</v>
      </c>
      <c r="B394" s="188"/>
      <c r="C394" s="51">
        <f>IFERROR(SUBTOTAL(1,C362:C391),"")</f>
        <v>498385.9</v>
      </c>
      <c r="D394" s="61">
        <f t="shared" ref="D394:BM394" si="166">IFERROR(SUBTOTAL(1,D362:D391),"")</f>
        <v>37.61999999999999</v>
      </c>
      <c r="E394" s="12">
        <f t="shared" si="166"/>
        <v>39.133333333333333</v>
      </c>
      <c r="F394" s="12">
        <f t="shared" si="166"/>
        <v>38.233333333333334</v>
      </c>
      <c r="G394" s="12">
        <f t="shared" si="166"/>
        <v>38</v>
      </c>
      <c r="H394" s="12">
        <f t="shared" si="166"/>
        <v>37</v>
      </c>
      <c r="I394" s="12">
        <f t="shared" si="166"/>
        <v>38.133333333333333</v>
      </c>
      <c r="J394" s="12">
        <f t="shared" si="166"/>
        <v>37.233333333333334</v>
      </c>
      <c r="K394" s="12">
        <f t="shared" si="166"/>
        <v>37</v>
      </c>
      <c r="L394" s="12">
        <f t="shared" si="166"/>
        <v>36</v>
      </c>
      <c r="M394" s="72">
        <f t="shared" si="166"/>
        <v>7.0799999999999965</v>
      </c>
      <c r="N394" s="83">
        <f t="shared" si="166"/>
        <v>7.0890000000000013</v>
      </c>
      <c r="O394" s="83">
        <f t="shared" si="166"/>
        <v>7.081333333333335</v>
      </c>
      <c r="P394" s="83">
        <f t="shared" si="166"/>
        <v>7.0526666666666671</v>
      </c>
      <c r="Q394" s="83">
        <f t="shared" si="166"/>
        <v>7.0863333333333332</v>
      </c>
      <c r="R394" s="83">
        <f t="shared" si="166"/>
        <v>7.065666666666667</v>
      </c>
      <c r="S394" s="83">
        <f t="shared" si="166"/>
        <v>7.0693333333333337</v>
      </c>
      <c r="T394" s="83" t="str">
        <f t="shared" si="166"/>
        <v/>
      </c>
      <c r="U394" s="83" t="str">
        <f t="shared" si="166"/>
        <v/>
      </c>
      <c r="V394" s="6">
        <f t="shared" si="166"/>
        <v>160.57500000000002</v>
      </c>
      <c r="W394" s="41">
        <f t="shared" si="166"/>
        <v>143.82499999999999</v>
      </c>
      <c r="X394" s="41">
        <f t="shared" si="166"/>
        <v>145.27500000000001</v>
      </c>
      <c r="Y394" s="41">
        <f t="shared" si="166"/>
        <v>171.72500000000002</v>
      </c>
      <c r="Z394" s="41">
        <f t="shared" si="166"/>
        <v>159.07499999999999</v>
      </c>
      <c r="AA394" s="41">
        <f t="shared" si="166"/>
        <v>147.57499999999999</v>
      </c>
      <c r="AB394" s="41">
        <f t="shared" si="166"/>
        <v>195.9</v>
      </c>
      <c r="AC394" s="41" t="str">
        <f t="shared" si="166"/>
        <v/>
      </c>
      <c r="AD394" s="41" t="str">
        <f t="shared" si="166"/>
        <v/>
      </c>
      <c r="AE394" s="6">
        <f t="shared" si="166"/>
        <v>3912.9250000000002</v>
      </c>
      <c r="AF394" s="41">
        <f t="shared" si="166"/>
        <v>4502.5</v>
      </c>
      <c r="AG394" s="41">
        <f t="shared" si="166"/>
        <v>4027.5</v>
      </c>
      <c r="AH394" s="41">
        <f t="shared" si="166"/>
        <v>3815</v>
      </c>
      <c r="AI394" s="41">
        <f t="shared" si="166"/>
        <v>3687.5</v>
      </c>
      <c r="AJ394" s="41">
        <f t="shared" si="166"/>
        <v>3820</v>
      </c>
      <c r="AK394" s="41">
        <f t="shared" si="166"/>
        <v>3625</v>
      </c>
      <c r="AL394" s="41" t="str">
        <f t="shared" si="166"/>
        <v/>
      </c>
      <c r="AM394" s="41" t="str">
        <f t="shared" si="166"/>
        <v/>
      </c>
      <c r="AN394" s="41">
        <f t="shared" si="166"/>
        <v>30.433333333333334</v>
      </c>
      <c r="AO394" s="41">
        <f t="shared" si="166"/>
        <v>1323.6666666666667</v>
      </c>
      <c r="AP394" s="110">
        <f t="shared" si="166"/>
        <v>4.4600000000000009</v>
      </c>
      <c r="AQ394" s="111">
        <f t="shared" si="166"/>
        <v>3.0825</v>
      </c>
      <c r="AR394" s="112">
        <f t="shared" si="166"/>
        <v>69.013958883495093</v>
      </c>
      <c r="AS394" s="112">
        <f t="shared" si="166"/>
        <v>30.9860411165049</v>
      </c>
      <c r="AT394" s="113">
        <f t="shared" si="166"/>
        <v>1681</v>
      </c>
      <c r="AU394" s="114">
        <f t="shared" si="166"/>
        <v>2.64</v>
      </c>
      <c r="AV394" s="115">
        <f t="shared" si="166"/>
        <v>1.4325000000000001</v>
      </c>
      <c r="AW394" s="112">
        <f t="shared" si="166"/>
        <v>54.245273324750862</v>
      </c>
      <c r="AX394" s="112">
        <f t="shared" si="166"/>
        <v>45.754726675249138</v>
      </c>
      <c r="AY394" s="61">
        <f t="shared" si="166"/>
        <v>46.589808392473429</v>
      </c>
      <c r="AZ394" s="97">
        <f t="shared" si="166"/>
        <v>76.876000000000005</v>
      </c>
      <c r="BA394" s="68">
        <f t="shared" si="166"/>
        <v>66.73</v>
      </c>
      <c r="BB394" s="68">
        <f t="shared" si="166"/>
        <v>30.67</v>
      </c>
      <c r="BC394" s="68">
        <f t="shared" si="166"/>
        <v>1E-4</v>
      </c>
      <c r="BD394" s="68" t="str">
        <f t="shared" si="166"/>
        <v/>
      </c>
      <c r="BE394" s="15" t="str">
        <f>IFERROR(SUBTOTAL(1,BE362:BE391),"")</f>
        <v/>
      </c>
      <c r="BF394" s="6">
        <f t="shared" si="166"/>
        <v>17373.033333333333</v>
      </c>
      <c r="BG394" s="41">
        <f t="shared" si="166"/>
        <v>10204</v>
      </c>
      <c r="BH394" s="42" t="str">
        <f t="shared" si="166"/>
        <v/>
      </c>
      <c r="BI394" s="42" t="str">
        <f t="shared" si="166"/>
        <v/>
      </c>
      <c r="BJ394" s="42">
        <f t="shared" si="166"/>
        <v>7169.0333333333338</v>
      </c>
      <c r="BK394" s="42" t="str">
        <f t="shared" si="166"/>
        <v/>
      </c>
      <c r="BL394" s="42" t="str">
        <f t="shared" si="166"/>
        <v/>
      </c>
      <c r="BM394" s="15" t="str">
        <f t="shared" si="166"/>
        <v/>
      </c>
    </row>
    <row r="395" spans="1:65" ht="17.25" outlineLevel="1" thickBot="1">
      <c r="A395" s="189" t="s">
        <v>47</v>
      </c>
      <c r="B395" s="190"/>
      <c r="C395" s="52">
        <f>SUBTOTAL(9,C362:C391)</f>
        <v>14951577</v>
      </c>
      <c r="D395" s="62"/>
      <c r="E395" s="30"/>
      <c r="F395" s="30"/>
      <c r="G395" s="30"/>
      <c r="H395" s="30"/>
      <c r="I395" s="30"/>
      <c r="J395" s="30"/>
      <c r="K395" s="30"/>
      <c r="L395" s="30"/>
      <c r="M395" s="73"/>
      <c r="N395" s="84"/>
      <c r="O395" s="84"/>
      <c r="P395" s="84"/>
      <c r="Q395" s="84"/>
      <c r="R395" s="84"/>
      <c r="S395" s="84"/>
      <c r="T395" s="84"/>
      <c r="U395" s="84"/>
      <c r="V395" s="93"/>
      <c r="W395" s="94"/>
      <c r="X395" s="94"/>
      <c r="Y395" s="94"/>
      <c r="Z395" s="94"/>
      <c r="AA395" s="94"/>
      <c r="AB395" s="94"/>
      <c r="AC395" s="94"/>
      <c r="AD395" s="94"/>
      <c r="AE395" s="93"/>
      <c r="AF395" s="94"/>
      <c r="AG395" s="94"/>
      <c r="AH395" s="94"/>
      <c r="AI395" s="94"/>
      <c r="AJ395" s="94"/>
      <c r="AK395" s="94"/>
      <c r="AL395" s="94"/>
      <c r="AM395" s="94"/>
      <c r="AN395" s="94"/>
      <c r="AO395" s="43">
        <f>SUBTOTAL(9,AO362:AO391)</f>
        <v>39710</v>
      </c>
      <c r="AP395" s="116"/>
      <c r="AQ395" s="117"/>
      <c r="AR395" s="118"/>
      <c r="AS395" s="118"/>
      <c r="AT395" s="119">
        <f>SUBTOTAL(9,AT362:AT391)</f>
        <v>50430</v>
      </c>
      <c r="AU395" s="120"/>
      <c r="AV395" s="121"/>
      <c r="AW395" s="118"/>
      <c r="AX395" s="118"/>
      <c r="AY395" s="62"/>
      <c r="AZ395" s="98"/>
      <c r="BA395" s="69"/>
      <c r="BB395" s="69"/>
      <c r="BC395" s="69"/>
      <c r="BD395" s="69"/>
      <c r="BE395" s="16">
        <f>SUBTOTAL(9,BE362:BE391)</f>
        <v>0</v>
      </c>
      <c r="BF395" s="7">
        <f t="shared" ref="BF395:BM395" si="167">SUBTOTAL(9,BF362:BF391)</f>
        <v>521191</v>
      </c>
      <c r="BG395" s="43">
        <f t="shared" si="167"/>
        <v>306120</v>
      </c>
      <c r="BH395" s="44">
        <f t="shared" si="167"/>
        <v>0</v>
      </c>
      <c r="BI395" s="44">
        <f t="shared" si="167"/>
        <v>0</v>
      </c>
      <c r="BJ395" s="44">
        <f t="shared" si="167"/>
        <v>215071</v>
      </c>
      <c r="BK395" s="44">
        <f t="shared" si="167"/>
        <v>0</v>
      </c>
      <c r="BL395" s="44">
        <f t="shared" si="167"/>
        <v>0</v>
      </c>
      <c r="BM395" s="16">
        <f t="shared" si="167"/>
        <v>0</v>
      </c>
    </row>
    <row r="396" spans="1:65" outlineLevel="5">
      <c r="A396" s="21">
        <f t="shared" si="163"/>
        <v>12</v>
      </c>
      <c r="B396" s="33">
        <f>B391+1</f>
        <v>45627</v>
      </c>
      <c r="C396" s="51">
        <v>462479</v>
      </c>
      <c r="D396" s="64">
        <f t="shared" ref="D396:D426" si="168">IFERROR(ROUND(AVERAGE(E396:L396),1),"")</f>
        <v>36.5</v>
      </c>
      <c r="E396" s="12">
        <v>38</v>
      </c>
      <c r="F396" s="12">
        <v>37</v>
      </c>
      <c r="G396" s="12">
        <v>37</v>
      </c>
      <c r="H396" s="12">
        <v>36</v>
      </c>
      <c r="I396" s="12">
        <v>37</v>
      </c>
      <c r="J396" s="12">
        <v>36</v>
      </c>
      <c r="K396" s="12">
        <v>36</v>
      </c>
      <c r="L396" s="12">
        <v>35</v>
      </c>
      <c r="M396" s="74">
        <f t="shared" ref="M396:M426" si="169">IFERROR(ROUND(AVERAGE(N396:U396),1),"")</f>
        <v>7.1</v>
      </c>
      <c r="N396" s="83">
        <v>7.12</v>
      </c>
      <c r="O396" s="83">
        <v>7.05</v>
      </c>
      <c r="P396" s="83">
        <v>7.13</v>
      </c>
      <c r="Q396" s="83">
        <v>7.14</v>
      </c>
      <c r="R396" s="83">
        <v>7.11</v>
      </c>
      <c r="S396" s="83">
        <v>7.12</v>
      </c>
      <c r="T396" s="83"/>
      <c r="U396" s="83"/>
      <c r="V396" s="5" t="str">
        <f t="shared" ref="V396:V426" si="170">IFERROR(ROUND(AVERAGE(W396:AD396),1),"")</f>
        <v/>
      </c>
      <c r="W396" s="41"/>
      <c r="X396" s="41"/>
      <c r="Y396" s="41"/>
      <c r="Z396" s="41"/>
      <c r="AA396" s="41"/>
      <c r="AB396" s="41"/>
      <c r="AC396" s="41"/>
      <c r="AD396" s="41"/>
      <c r="AE396" s="5" t="str">
        <f t="shared" ref="AE396:AE426" si="171">IFERROR(ROUND(AVERAGE(AF396:AM396),1),"")</f>
        <v/>
      </c>
      <c r="AF396" s="41"/>
      <c r="AG396" s="41"/>
      <c r="AH396" s="41"/>
      <c r="AI396" s="41"/>
      <c r="AJ396" s="41"/>
      <c r="AK396" s="41"/>
      <c r="AL396" s="41"/>
      <c r="AM396" s="41"/>
      <c r="AN396" s="41">
        <v>33</v>
      </c>
      <c r="AO396" s="41">
        <v>1200</v>
      </c>
      <c r="AP396" s="110"/>
      <c r="AQ396" s="111"/>
      <c r="AR396" s="126" t="str">
        <f t="shared" ref="AR396:AR426" si="172">IFERROR(AQ396/AP396*100,"")</f>
        <v/>
      </c>
      <c r="AS396" s="126" t="str">
        <f t="shared" ref="AS396:AS426" si="173">IFERROR(100-AR396,"")</f>
        <v/>
      </c>
      <c r="AT396" s="127">
        <v>1420</v>
      </c>
      <c r="AU396" s="128"/>
      <c r="AV396" s="129"/>
      <c r="AW396" s="126" t="str">
        <f t="shared" ref="AW396:AW426" si="174">IFERROR(AV396/AU396*100,"")</f>
        <v/>
      </c>
      <c r="AX396" s="126" t="str">
        <f t="shared" ref="AX396:AX426" si="175">IFERROR(100-AW396,"")</f>
        <v/>
      </c>
      <c r="AY396" s="64" t="str">
        <f t="shared" ref="AY396:AY426" si="176">IFERROR((1-((AW396*AS396)/(AX396*AR396)))*100,"")</f>
        <v/>
      </c>
      <c r="AZ396" s="97">
        <v>77.03</v>
      </c>
      <c r="BA396" s="68"/>
      <c r="BB396" s="68"/>
      <c r="BC396" s="68"/>
      <c r="BD396" s="68"/>
      <c r="BE396" s="15"/>
      <c r="BF396" s="5">
        <f t="shared" ref="BF396:BF426" si="177">IF(SUM(BG396:BM396)=0,"",SUM(BG396:BM396))</f>
        <v>13200</v>
      </c>
      <c r="BG396" s="41">
        <v>5460</v>
      </c>
      <c r="BH396" s="42"/>
      <c r="BI396" s="42"/>
      <c r="BJ396" s="42">
        <v>7740</v>
      </c>
      <c r="BK396" s="42"/>
      <c r="BL396" s="42"/>
      <c r="BM396" s="15"/>
    </row>
    <row r="397" spans="1:65" outlineLevel="5">
      <c r="A397" s="22">
        <f t="shared" si="163"/>
        <v>12</v>
      </c>
      <c r="B397" s="9">
        <f t="shared" si="148"/>
        <v>45628</v>
      </c>
      <c r="C397" s="51">
        <v>466146</v>
      </c>
      <c r="D397" s="64">
        <f t="shared" si="168"/>
        <v>36.299999999999997</v>
      </c>
      <c r="E397" s="12">
        <v>37</v>
      </c>
      <c r="F397" s="12">
        <v>37</v>
      </c>
      <c r="G397" s="12">
        <v>37</v>
      </c>
      <c r="H397" s="12">
        <v>36</v>
      </c>
      <c r="I397" s="12">
        <v>36</v>
      </c>
      <c r="J397" s="12">
        <v>36</v>
      </c>
      <c r="K397" s="12">
        <v>36</v>
      </c>
      <c r="L397" s="12">
        <v>35</v>
      </c>
      <c r="M397" s="74">
        <f t="shared" si="169"/>
        <v>7</v>
      </c>
      <c r="N397" s="83">
        <v>6.97</v>
      </c>
      <c r="O397" s="83">
        <v>6.99</v>
      </c>
      <c r="P397" s="83">
        <v>7.02</v>
      </c>
      <c r="Q397" s="83">
        <v>7.02</v>
      </c>
      <c r="R397" s="83">
        <v>7.02</v>
      </c>
      <c r="S397" s="83">
        <v>7.01</v>
      </c>
      <c r="T397" s="83"/>
      <c r="U397" s="83"/>
      <c r="V397" s="5" t="str">
        <f t="shared" si="170"/>
        <v/>
      </c>
      <c r="W397" s="41"/>
      <c r="X397" s="41"/>
      <c r="Y397" s="41"/>
      <c r="Z397" s="41"/>
      <c r="AA397" s="41"/>
      <c r="AB397" s="41"/>
      <c r="AC397" s="41"/>
      <c r="AD397" s="41"/>
      <c r="AE397" s="5" t="str">
        <f t="shared" si="171"/>
        <v/>
      </c>
      <c r="AF397" s="41"/>
      <c r="AG397" s="41"/>
      <c r="AH397" s="41"/>
      <c r="AI397" s="41"/>
      <c r="AJ397" s="41"/>
      <c r="AK397" s="41"/>
      <c r="AL397" s="41"/>
      <c r="AM397" s="41"/>
      <c r="AN397" s="41">
        <v>32</v>
      </c>
      <c r="AO397" s="41">
        <v>1230</v>
      </c>
      <c r="AP397" s="110"/>
      <c r="AQ397" s="111"/>
      <c r="AR397" s="126" t="str">
        <f t="shared" si="172"/>
        <v/>
      </c>
      <c r="AS397" s="126" t="str">
        <f t="shared" si="173"/>
        <v/>
      </c>
      <c r="AT397" s="127">
        <v>1390</v>
      </c>
      <c r="AU397" s="128"/>
      <c r="AV397" s="129"/>
      <c r="AW397" s="126" t="str">
        <f t="shared" si="174"/>
        <v/>
      </c>
      <c r="AX397" s="126" t="str">
        <f t="shared" si="175"/>
        <v/>
      </c>
      <c r="AY397" s="64" t="str">
        <f t="shared" si="176"/>
        <v/>
      </c>
      <c r="AZ397" s="97">
        <v>76.790000000000006</v>
      </c>
      <c r="BA397" s="68"/>
      <c r="BB397" s="68"/>
      <c r="BC397" s="68"/>
      <c r="BD397" s="68"/>
      <c r="BE397" s="15"/>
      <c r="BF397" s="5">
        <f t="shared" si="177"/>
        <v>17247</v>
      </c>
      <c r="BG397" s="41">
        <v>9410</v>
      </c>
      <c r="BH397" s="42"/>
      <c r="BI397" s="42"/>
      <c r="BJ397" s="42">
        <v>7837</v>
      </c>
      <c r="BK397" s="42"/>
      <c r="BL397" s="42"/>
      <c r="BM397" s="15"/>
    </row>
    <row r="398" spans="1:65" outlineLevel="5">
      <c r="A398" s="22">
        <f t="shared" si="163"/>
        <v>12</v>
      </c>
      <c r="B398" s="9">
        <f t="shared" si="148"/>
        <v>45629</v>
      </c>
      <c r="C398" s="51">
        <v>483071</v>
      </c>
      <c r="D398" s="64">
        <f t="shared" si="168"/>
        <v>36.299999999999997</v>
      </c>
      <c r="E398" s="12">
        <v>38</v>
      </c>
      <c r="F398" s="12">
        <v>37</v>
      </c>
      <c r="G398" s="12">
        <v>37</v>
      </c>
      <c r="H398" s="12">
        <v>35</v>
      </c>
      <c r="I398" s="12">
        <v>37</v>
      </c>
      <c r="J398" s="12">
        <v>36</v>
      </c>
      <c r="K398" s="12">
        <v>36</v>
      </c>
      <c r="L398" s="12">
        <v>34</v>
      </c>
      <c r="M398" s="74">
        <f t="shared" si="169"/>
        <v>7</v>
      </c>
      <c r="N398" s="83">
        <v>6.98</v>
      </c>
      <c r="O398" s="83">
        <v>7.01</v>
      </c>
      <c r="P398" s="83">
        <v>7.05</v>
      </c>
      <c r="Q398" s="83">
        <v>7.01</v>
      </c>
      <c r="R398" s="83">
        <v>7.05</v>
      </c>
      <c r="S398" s="83">
        <v>7.05</v>
      </c>
      <c r="T398" s="83"/>
      <c r="U398" s="83"/>
      <c r="V398" s="5" t="str">
        <f t="shared" si="170"/>
        <v/>
      </c>
      <c r="W398" s="41"/>
      <c r="X398" s="41"/>
      <c r="Y398" s="41"/>
      <c r="Z398" s="41"/>
      <c r="AA398" s="41"/>
      <c r="AB398" s="41"/>
      <c r="AC398" s="41"/>
      <c r="AD398" s="41"/>
      <c r="AE398" s="5" t="str">
        <f t="shared" si="171"/>
        <v/>
      </c>
      <c r="AF398" s="41"/>
      <c r="AG398" s="41"/>
      <c r="AH398" s="41"/>
      <c r="AI398" s="41"/>
      <c r="AJ398" s="41"/>
      <c r="AK398" s="41"/>
      <c r="AL398" s="41"/>
      <c r="AM398" s="41"/>
      <c r="AN398" s="41">
        <v>34</v>
      </c>
      <c r="AO398" s="41">
        <v>1170</v>
      </c>
      <c r="AP398" s="110"/>
      <c r="AQ398" s="111"/>
      <c r="AR398" s="126" t="str">
        <f t="shared" si="172"/>
        <v/>
      </c>
      <c r="AS398" s="126" t="str">
        <f t="shared" si="173"/>
        <v/>
      </c>
      <c r="AT398" s="127">
        <v>1340</v>
      </c>
      <c r="AU398" s="128"/>
      <c r="AV398" s="129"/>
      <c r="AW398" s="126" t="str">
        <f t="shared" si="174"/>
        <v/>
      </c>
      <c r="AX398" s="126" t="str">
        <f t="shared" si="175"/>
        <v/>
      </c>
      <c r="AY398" s="64" t="str">
        <f t="shared" si="176"/>
        <v/>
      </c>
      <c r="AZ398" s="97">
        <v>77.069999999999993</v>
      </c>
      <c r="BA398" s="68"/>
      <c r="BB398" s="68"/>
      <c r="BC398" s="68"/>
      <c r="BD398" s="68"/>
      <c r="BE398" s="15"/>
      <c r="BF398" s="5">
        <f t="shared" si="177"/>
        <v>15595</v>
      </c>
      <c r="BG398" s="41">
        <v>7970</v>
      </c>
      <c r="BH398" s="42"/>
      <c r="BI398" s="42"/>
      <c r="BJ398" s="42">
        <v>7625</v>
      </c>
      <c r="BK398" s="42"/>
      <c r="BL398" s="42"/>
      <c r="BM398" s="15"/>
    </row>
    <row r="399" spans="1:65" outlineLevel="5">
      <c r="A399" s="22">
        <f t="shared" si="163"/>
        <v>12</v>
      </c>
      <c r="B399" s="9">
        <f t="shared" si="148"/>
        <v>45630</v>
      </c>
      <c r="C399" s="51">
        <v>461241</v>
      </c>
      <c r="D399" s="64">
        <f t="shared" si="168"/>
        <v>36</v>
      </c>
      <c r="E399" s="12">
        <v>37</v>
      </c>
      <c r="F399" s="12">
        <v>37</v>
      </c>
      <c r="G399" s="12">
        <v>37</v>
      </c>
      <c r="H399" s="12">
        <v>35</v>
      </c>
      <c r="I399" s="12">
        <v>36</v>
      </c>
      <c r="J399" s="12">
        <v>36</v>
      </c>
      <c r="K399" s="12">
        <v>36</v>
      </c>
      <c r="L399" s="12">
        <v>34</v>
      </c>
      <c r="M399" s="74">
        <f t="shared" si="169"/>
        <v>7</v>
      </c>
      <c r="N399" s="83">
        <v>7.11</v>
      </c>
      <c r="O399" s="83">
        <v>7.03</v>
      </c>
      <c r="P399" s="83">
        <v>6.97</v>
      </c>
      <c r="Q399" s="83">
        <v>6.99</v>
      </c>
      <c r="R399" s="83">
        <v>7.07</v>
      </c>
      <c r="S399" s="83">
        <v>7.12</v>
      </c>
      <c r="T399" s="83"/>
      <c r="U399" s="83"/>
      <c r="V399" s="5" t="str">
        <f t="shared" si="170"/>
        <v/>
      </c>
      <c r="W399" s="41"/>
      <c r="X399" s="41"/>
      <c r="Y399" s="41"/>
      <c r="Z399" s="41"/>
      <c r="AA399" s="41"/>
      <c r="AB399" s="41"/>
      <c r="AC399" s="41"/>
      <c r="AD399" s="41"/>
      <c r="AE399" s="5" t="str">
        <f t="shared" si="171"/>
        <v/>
      </c>
      <c r="AF399" s="41"/>
      <c r="AG399" s="41"/>
      <c r="AH399" s="41"/>
      <c r="AI399" s="41"/>
      <c r="AJ399" s="41"/>
      <c r="AK399" s="41"/>
      <c r="AL399" s="41"/>
      <c r="AM399" s="41"/>
      <c r="AN399" s="41">
        <v>34</v>
      </c>
      <c r="AO399" s="41">
        <v>1170</v>
      </c>
      <c r="AP399" s="110">
        <v>4.6900000000000004</v>
      </c>
      <c r="AQ399" s="111">
        <v>3.37</v>
      </c>
      <c r="AR399" s="126">
        <f t="shared" si="172"/>
        <v>71.85501066098081</v>
      </c>
      <c r="AS399" s="126">
        <f t="shared" si="173"/>
        <v>28.14498933901919</v>
      </c>
      <c r="AT399" s="127">
        <v>1270</v>
      </c>
      <c r="AU399" s="128">
        <v>2.77</v>
      </c>
      <c r="AV399" s="129">
        <v>1.49</v>
      </c>
      <c r="AW399" s="126">
        <f t="shared" si="174"/>
        <v>53.790613718411549</v>
      </c>
      <c r="AX399" s="126">
        <f t="shared" si="175"/>
        <v>46.209386281588451</v>
      </c>
      <c r="AY399" s="64">
        <f t="shared" si="176"/>
        <v>54.404673590504459</v>
      </c>
      <c r="AZ399" s="97">
        <v>77.150000000000006</v>
      </c>
      <c r="BA399" s="68">
        <v>64.25</v>
      </c>
      <c r="BB399" s="68">
        <v>33.15</v>
      </c>
      <c r="BC399" s="68">
        <v>2.0000000000000001E-4</v>
      </c>
      <c r="BD399" s="68"/>
      <c r="BE399" s="15"/>
      <c r="BF399" s="5">
        <f t="shared" si="177"/>
        <v>18538</v>
      </c>
      <c r="BG399" s="41">
        <v>10910</v>
      </c>
      <c r="BH399" s="42"/>
      <c r="BI399" s="42"/>
      <c r="BJ399" s="42">
        <v>7628</v>
      </c>
      <c r="BK399" s="42"/>
      <c r="BL399" s="42"/>
      <c r="BM399" s="15"/>
    </row>
    <row r="400" spans="1:65" outlineLevel="5">
      <c r="A400" s="22">
        <f t="shared" si="163"/>
        <v>12</v>
      </c>
      <c r="B400" s="9">
        <f t="shared" si="148"/>
        <v>45631</v>
      </c>
      <c r="C400" s="51">
        <v>447225</v>
      </c>
      <c r="D400" s="64">
        <f t="shared" si="168"/>
        <v>36.299999999999997</v>
      </c>
      <c r="E400" s="12">
        <v>38</v>
      </c>
      <c r="F400" s="12">
        <v>37</v>
      </c>
      <c r="G400" s="12">
        <v>37</v>
      </c>
      <c r="H400" s="12">
        <v>35</v>
      </c>
      <c r="I400" s="12">
        <v>37</v>
      </c>
      <c r="J400" s="12">
        <v>36</v>
      </c>
      <c r="K400" s="12">
        <v>36</v>
      </c>
      <c r="L400" s="12">
        <v>34</v>
      </c>
      <c r="M400" s="74">
        <f t="shared" si="169"/>
        <v>7.1</v>
      </c>
      <c r="N400" s="83">
        <v>7.15</v>
      </c>
      <c r="O400" s="83">
        <v>7.05</v>
      </c>
      <c r="P400" s="83">
        <v>6.98</v>
      </c>
      <c r="Q400" s="83">
        <v>7.02</v>
      </c>
      <c r="R400" s="83">
        <v>7</v>
      </c>
      <c r="S400" s="83">
        <v>7.11</v>
      </c>
      <c r="T400" s="83"/>
      <c r="U400" s="83"/>
      <c r="V400" s="5">
        <f t="shared" si="170"/>
        <v>121.8</v>
      </c>
      <c r="W400" s="41">
        <v>109.9</v>
      </c>
      <c r="X400" s="41">
        <v>122.3</v>
      </c>
      <c r="Y400" s="41">
        <v>103.4</v>
      </c>
      <c r="Z400" s="41">
        <v>116.5</v>
      </c>
      <c r="AA400" s="41">
        <v>137</v>
      </c>
      <c r="AB400" s="41">
        <v>141.4</v>
      </c>
      <c r="AC400" s="41"/>
      <c r="AD400" s="41"/>
      <c r="AE400" s="5">
        <f t="shared" si="171"/>
        <v>3865</v>
      </c>
      <c r="AF400" s="41">
        <v>3890</v>
      </c>
      <c r="AG400" s="41">
        <v>3670</v>
      </c>
      <c r="AH400" s="41">
        <v>3690</v>
      </c>
      <c r="AI400" s="41">
        <v>4210</v>
      </c>
      <c r="AJ400" s="41">
        <v>3840</v>
      </c>
      <c r="AK400" s="41">
        <v>3890</v>
      </c>
      <c r="AL400" s="41"/>
      <c r="AM400" s="41"/>
      <c r="AN400" s="41">
        <v>34</v>
      </c>
      <c r="AO400" s="41">
        <v>1170</v>
      </c>
      <c r="AP400" s="110"/>
      <c r="AQ400" s="111"/>
      <c r="AR400" s="126" t="str">
        <f t="shared" si="172"/>
        <v/>
      </c>
      <c r="AS400" s="126" t="str">
        <f t="shared" si="173"/>
        <v/>
      </c>
      <c r="AT400" s="127">
        <v>1330</v>
      </c>
      <c r="AU400" s="128"/>
      <c r="AV400" s="129"/>
      <c r="AW400" s="126" t="str">
        <f t="shared" si="174"/>
        <v/>
      </c>
      <c r="AX400" s="126" t="str">
        <f t="shared" si="175"/>
        <v/>
      </c>
      <c r="AY400" s="64" t="str">
        <f t="shared" si="176"/>
        <v/>
      </c>
      <c r="AZ400" s="97">
        <v>77.260000000000005</v>
      </c>
      <c r="BA400" s="68"/>
      <c r="BB400" s="68"/>
      <c r="BC400" s="68"/>
      <c r="BD400" s="68"/>
      <c r="BE400" s="15"/>
      <c r="BF400" s="5">
        <f t="shared" si="177"/>
        <v>13328</v>
      </c>
      <c r="BG400" s="41">
        <v>5750</v>
      </c>
      <c r="BH400" s="42"/>
      <c r="BI400" s="42"/>
      <c r="BJ400" s="42">
        <v>7578</v>
      </c>
      <c r="BK400" s="42"/>
      <c r="BL400" s="42"/>
      <c r="BM400" s="15"/>
    </row>
    <row r="401" spans="1:65" outlineLevel="5">
      <c r="A401" s="22">
        <f t="shared" si="163"/>
        <v>12</v>
      </c>
      <c r="B401" s="9">
        <f t="shared" si="148"/>
        <v>45632</v>
      </c>
      <c r="C401" s="51">
        <v>454873</v>
      </c>
      <c r="D401" s="64">
        <f t="shared" si="168"/>
        <v>36.299999999999997</v>
      </c>
      <c r="E401" s="12">
        <v>38</v>
      </c>
      <c r="F401" s="12">
        <v>37</v>
      </c>
      <c r="G401" s="12">
        <v>37</v>
      </c>
      <c r="H401" s="12">
        <v>35</v>
      </c>
      <c r="I401" s="12">
        <v>37</v>
      </c>
      <c r="J401" s="12">
        <v>36</v>
      </c>
      <c r="K401" s="12">
        <v>36</v>
      </c>
      <c r="L401" s="12">
        <v>34</v>
      </c>
      <c r="M401" s="74">
        <f t="shared" si="169"/>
        <v>7</v>
      </c>
      <c r="N401" s="83">
        <v>7.02</v>
      </c>
      <c r="O401" s="83">
        <v>6.97</v>
      </c>
      <c r="P401" s="83">
        <v>7.07</v>
      </c>
      <c r="Q401" s="83">
        <v>7.04</v>
      </c>
      <c r="R401" s="83">
        <v>6.97</v>
      </c>
      <c r="S401" s="83">
        <v>7.01</v>
      </c>
      <c r="T401" s="83"/>
      <c r="U401" s="83"/>
      <c r="V401" s="5" t="str">
        <f t="shared" si="170"/>
        <v/>
      </c>
      <c r="W401" s="41"/>
      <c r="X401" s="41"/>
      <c r="Y401" s="41"/>
      <c r="Z401" s="41"/>
      <c r="AA401" s="41"/>
      <c r="AB401" s="41"/>
      <c r="AC401" s="41"/>
      <c r="AD401" s="41"/>
      <c r="AE401" s="5" t="str">
        <f t="shared" si="171"/>
        <v/>
      </c>
      <c r="AF401" s="41"/>
      <c r="AG401" s="41"/>
      <c r="AH401" s="41"/>
      <c r="AI401" s="41"/>
      <c r="AJ401" s="41"/>
      <c r="AK401" s="41"/>
      <c r="AL401" s="41"/>
      <c r="AM401" s="41"/>
      <c r="AN401" s="41">
        <v>36</v>
      </c>
      <c r="AO401" s="41">
        <v>1100</v>
      </c>
      <c r="AP401" s="110"/>
      <c r="AQ401" s="111"/>
      <c r="AR401" s="126" t="str">
        <f t="shared" si="172"/>
        <v/>
      </c>
      <c r="AS401" s="126" t="str">
        <f t="shared" si="173"/>
        <v/>
      </c>
      <c r="AT401" s="127">
        <v>1300</v>
      </c>
      <c r="AU401" s="128"/>
      <c r="AV401" s="129"/>
      <c r="AW401" s="126" t="str">
        <f t="shared" si="174"/>
        <v/>
      </c>
      <c r="AX401" s="126" t="str">
        <f t="shared" si="175"/>
        <v/>
      </c>
      <c r="AY401" s="64" t="str">
        <f t="shared" si="176"/>
        <v/>
      </c>
      <c r="AZ401" s="97">
        <v>76.45</v>
      </c>
      <c r="BA401" s="68"/>
      <c r="BB401" s="68"/>
      <c r="BC401" s="68"/>
      <c r="BD401" s="68"/>
      <c r="BE401" s="15"/>
      <c r="BF401" s="5">
        <f t="shared" si="177"/>
        <v>13056</v>
      </c>
      <c r="BG401" s="41">
        <v>5440</v>
      </c>
      <c r="BH401" s="42"/>
      <c r="BI401" s="42"/>
      <c r="BJ401" s="42">
        <v>7616</v>
      </c>
      <c r="BK401" s="42"/>
      <c r="BL401" s="42"/>
      <c r="BM401" s="15"/>
    </row>
    <row r="402" spans="1:65" outlineLevel="5">
      <c r="A402" s="22">
        <f t="shared" si="163"/>
        <v>12</v>
      </c>
      <c r="B402" s="9">
        <f t="shared" si="148"/>
        <v>45633</v>
      </c>
      <c r="C402" s="51">
        <v>428424</v>
      </c>
      <c r="D402" s="64">
        <f t="shared" si="168"/>
        <v>35.799999999999997</v>
      </c>
      <c r="E402" s="12">
        <v>37</v>
      </c>
      <c r="F402" s="12">
        <v>37</v>
      </c>
      <c r="G402" s="12">
        <v>36</v>
      </c>
      <c r="H402" s="12">
        <v>35</v>
      </c>
      <c r="I402" s="12">
        <v>36</v>
      </c>
      <c r="J402" s="12">
        <v>36</v>
      </c>
      <c r="K402" s="12">
        <v>35</v>
      </c>
      <c r="L402" s="12">
        <v>34</v>
      </c>
      <c r="M402" s="74">
        <f t="shared" si="169"/>
        <v>7</v>
      </c>
      <c r="N402" s="83">
        <v>7.03</v>
      </c>
      <c r="O402" s="83">
        <v>6.95</v>
      </c>
      <c r="P402" s="83">
        <v>7.09</v>
      </c>
      <c r="Q402" s="83">
        <v>7.06</v>
      </c>
      <c r="R402" s="83">
        <v>7.12</v>
      </c>
      <c r="S402" s="83">
        <v>6.98</v>
      </c>
      <c r="T402" s="83"/>
      <c r="U402" s="83"/>
      <c r="V402" s="5" t="str">
        <f t="shared" si="170"/>
        <v/>
      </c>
      <c r="W402" s="41"/>
      <c r="X402" s="41"/>
      <c r="Y402" s="41"/>
      <c r="Z402" s="41"/>
      <c r="AA402" s="41"/>
      <c r="AB402" s="41"/>
      <c r="AC402" s="41"/>
      <c r="AD402" s="41"/>
      <c r="AE402" s="5" t="str">
        <f t="shared" si="171"/>
        <v/>
      </c>
      <c r="AF402" s="41"/>
      <c r="AG402" s="41"/>
      <c r="AH402" s="41"/>
      <c r="AI402" s="41"/>
      <c r="AJ402" s="41"/>
      <c r="AK402" s="41"/>
      <c r="AL402" s="41"/>
      <c r="AM402" s="41"/>
      <c r="AN402" s="41">
        <v>34</v>
      </c>
      <c r="AO402" s="41">
        <v>1190</v>
      </c>
      <c r="AP402" s="110"/>
      <c r="AQ402" s="111"/>
      <c r="AR402" s="126" t="str">
        <f t="shared" si="172"/>
        <v/>
      </c>
      <c r="AS402" s="126" t="str">
        <f t="shared" si="173"/>
        <v/>
      </c>
      <c r="AT402" s="127">
        <v>1290</v>
      </c>
      <c r="AU402" s="128"/>
      <c r="AV402" s="129"/>
      <c r="AW402" s="126" t="str">
        <f t="shared" si="174"/>
        <v/>
      </c>
      <c r="AX402" s="126" t="str">
        <f t="shared" si="175"/>
        <v/>
      </c>
      <c r="AY402" s="64" t="str">
        <f t="shared" si="176"/>
        <v/>
      </c>
      <c r="AZ402" s="97">
        <v>76.66</v>
      </c>
      <c r="BA402" s="68"/>
      <c r="BB402" s="68"/>
      <c r="BC402" s="68"/>
      <c r="BD402" s="68"/>
      <c r="BE402" s="15"/>
      <c r="BF402" s="5">
        <f t="shared" si="177"/>
        <v>16933</v>
      </c>
      <c r="BG402" s="41">
        <v>9390</v>
      </c>
      <c r="BH402" s="42"/>
      <c r="BI402" s="42"/>
      <c r="BJ402" s="42">
        <v>7543</v>
      </c>
      <c r="BK402" s="42"/>
      <c r="BL402" s="42"/>
      <c r="BM402" s="15"/>
    </row>
    <row r="403" spans="1:65" outlineLevel="5">
      <c r="A403" s="22">
        <f t="shared" si="163"/>
        <v>12</v>
      </c>
      <c r="B403" s="9">
        <f t="shared" si="148"/>
        <v>45634</v>
      </c>
      <c r="C403" s="51">
        <v>424615</v>
      </c>
      <c r="D403" s="64">
        <f t="shared" si="168"/>
        <v>35.799999999999997</v>
      </c>
      <c r="E403" s="12">
        <v>38</v>
      </c>
      <c r="F403" s="12">
        <v>37</v>
      </c>
      <c r="G403" s="12">
        <v>35</v>
      </c>
      <c r="H403" s="12">
        <v>35</v>
      </c>
      <c r="I403" s="12">
        <v>37</v>
      </c>
      <c r="J403" s="12">
        <v>36</v>
      </c>
      <c r="K403" s="12">
        <v>34</v>
      </c>
      <c r="L403" s="12">
        <v>34</v>
      </c>
      <c r="M403" s="74">
        <f t="shared" si="169"/>
        <v>7</v>
      </c>
      <c r="N403" s="83">
        <v>6.97</v>
      </c>
      <c r="O403" s="83">
        <v>7.04</v>
      </c>
      <c r="P403" s="83">
        <v>7.04</v>
      </c>
      <c r="Q403" s="83">
        <v>7.11</v>
      </c>
      <c r="R403" s="83">
        <v>7.1</v>
      </c>
      <c r="S403" s="83">
        <v>6.95</v>
      </c>
      <c r="T403" s="83"/>
      <c r="U403" s="83"/>
      <c r="V403" s="5" t="str">
        <f t="shared" si="170"/>
        <v/>
      </c>
      <c r="W403" s="41"/>
      <c r="X403" s="41"/>
      <c r="Y403" s="41"/>
      <c r="Z403" s="41"/>
      <c r="AA403" s="41"/>
      <c r="AB403" s="41"/>
      <c r="AC403" s="41"/>
      <c r="AD403" s="41"/>
      <c r="AE403" s="5" t="str">
        <f t="shared" si="171"/>
        <v/>
      </c>
      <c r="AF403" s="41"/>
      <c r="AG403" s="41"/>
      <c r="AH403" s="41"/>
      <c r="AI403" s="41"/>
      <c r="AJ403" s="41"/>
      <c r="AK403" s="41"/>
      <c r="AL403" s="41"/>
      <c r="AM403" s="41"/>
      <c r="AN403" s="41">
        <v>37</v>
      </c>
      <c r="AO403" s="41">
        <v>1080</v>
      </c>
      <c r="AP403" s="110"/>
      <c r="AQ403" s="111"/>
      <c r="AR403" s="126" t="str">
        <f t="shared" si="172"/>
        <v/>
      </c>
      <c r="AS403" s="126" t="str">
        <f t="shared" si="173"/>
        <v/>
      </c>
      <c r="AT403" s="127">
        <v>1290</v>
      </c>
      <c r="AU403" s="128"/>
      <c r="AV403" s="129"/>
      <c r="AW403" s="126" t="str">
        <f t="shared" si="174"/>
        <v/>
      </c>
      <c r="AX403" s="126" t="str">
        <f t="shared" si="175"/>
        <v/>
      </c>
      <c r="AY403" s="64" t="str">
        <f t="shared" si="176"/>
        <v/>
      </c>
      <c r="AZ403" s="97">
        <v>76.73</v>
      </c>
      <c r="BA403" s="68"/>
      <c r="BB403" s="68"/>
      <c r="BC403" s="68"/>
      <c r="BD403" s="68"/>
      <c r="BE403" s="15"/>
      <c r="BF403" s="5">
        <f t="shared" si="177"/>
        <v>15708</v>
      </c>
      <c r="BG403" s="41">
        <v>8220</v>
      </c>
      <c r="BH403" s="42"/>
      <c r="BI403" s="42"/>
      <c r="BJ403" s="42">
        <v>7488</v>
      </c>
      <c r="BK403" s="42"/>
      <c r="BL403" s="42"/>
      <c r="BM403" s="15"/>
    </row>
    <row r="404" spans="1:65" outlineLevel="5">
      <c r="A404" s="22">
        <f t="shared" si="163"/>
        <v>12</v>
      </c>
      <c r="B404" s="9">
        <f t="shared" si="148"/>
        <v>45635</v>
      </c>
      <c r="C404" s="51">
        <v>428641</v>
      </c>
      <c r="D404" s="64">
        <f t="shared" si="168"/>
        <v>35.5</v>
      </c>
      <c r="E404" s="12">
        <v>38</v>
      </c>
      <c r="F404" s="12">
        <v>37</v>
      </c>
      <c r="G404" s="12">
        <v>35</v>
      </c>
      <c r="H404" s="12">
        <v>34</v>
      </c>
      <c r="I404" s="12">
        <v>37</v>
      </c>
      <c r="J404" s="12">
        <v>36</v>
      </c>
      <c r="K404" s="12">
        <v>34</v>
      </c>
      <c r="L404" s="12">
        <v>33</v>
      </c>
      <c r="M404" s="74">
        <f t="shared" si="169"/>
        <v>7.1</v>
      </c>
      <c r="N404" s="83">
        <v>6.99</v>
      </c>
      <c r="O404" s="83">
        <v>6.95</v>
      </c>
      <c r="P404" s="83">
        <v>7.11</v>
      </c>
      <c r="Q404" s="83">
        <v>7.13</v>
      </c>
      <c r="R404" s="83">
        <v>7.12</v>
      </c>
      <c r="S404" s="83">
        <v>7.02</v>
      </c>
      <c r="T404" s="83"/>
      <c r="U404" s="83"/>
      <c r="V404" s="5" t="str">
        <f t="shared" si="170"/>
        <v/>
      </c>
      <c r="W404" s="41"/>
      <c r="X404" s="41"/>
      <c r="Y404" s="41"/>
      <c r="Z404" s="41"/>
      <c r="AA404" s="41"/>
      <c r="AB404" s="41"/>
      <c r="AC404" s="41"/>
      <c r="AD404" s="41"/>
      <c r="AE404" s="5" t="str">
        <f t="shared" si="171"/>
        <v/>
      </c>
      <c r="AF404" s="41"/>
      <c r="AG404" s="41"/>
      <c r="AH404" s="41"/>
      <c r="AI404" s="41"/>
      <c r="AJ404" s="41"/>
      <c r="AK404" s="41"/>
      <c r="AL404" s="41"/>
      <c r="AM404" s="41"/>
      <c r="AN404" s="41">
        <v>36</v>
      </c>
      <c r="AO404" s="41">
        <v>1100</v>
      </c>
      <c r="AP404" s="110"/>
      <c r="AQ404" s="111"/>
      <c r="AR404" s="126" t="str">
        <f t="shared" si="172"/>
        <v/>
      </c>
      <c r="AS404" s="126" t="str">
        <f t="shared" si="173"/>
        <v/>
      </c>
      <c r="AT404" s="127">
        <v>1260</v>
      </c>
      <c r="AU404" s="128"/>
      <c r="AV404" s="129"/>
      <c r="AW404" s="126" t="str">
        <f t="shared" si="174"/>
        <v/>
      </c>
      <c r="AX404" s="126" t="str">
        <f t="shared" si="175"/>
        <v/>
      </c>
      <c r="AY404" s="64" t="str">
        <f t="shared" si="176"/>
        <v/>
      </c>
      <c r="AZ404" s="97">
        <v>78.790000000000006</v>
      </c>
      <c r="BA404" s="68"/>
      <c r="BB404" s="68"/>
      <c r="BC404" s="68"/>
      <c r="BD404" s="68"/>
      <c r="BE404" s="15"/>
      <c r="BF404" s="5">
        <f t="shared" si="177"/>
        <v>14608</v>
      </c>
      <c r="BG404" s="41">
        <v>7290</v>
      </c>
      <c r="BH404" s="42"/>
      <c r="BI404" s="42"/>
      <c r="BJ404" s="42">
        <v>7318</v>
      </c>
      <c r="BK404" s="42"/>
      <c r="BL404" s="42"/>
      <c r="BM404" s="15"/>
    </row>
    <row r="405" spans="1:65" outlineLevel="5">
      <c r="A405" s="22">
        <f t="shared" si="163"/>
        <v>12</v>
      </c>
      <c r="B405" s="9">
        <f t="shared" si="148"/>
        <v>45636</v>
      </c>
      <c r="C405" s="51">
        <v>441824</v>
      </c>
      <c r="D405" s="64">
        <f t="shared" si="168"/>
        <v>35.5</v>
      </c>
      <c r="E405" s="12">
        <v>38</v>
      </c>
      <c r="F405" s="12">
        <v>37</v>
      </c>
      <c r="G405" s="12">
        <v>35</v>
      </c>
      <c r="H405" s="12">
        <v>34</v>
      </c>
      <c r="I405" s="12">
        <v>37</v>
      </c>
      <c r="J405" s="12">
        <v>36</v>
      </c>
      <c r="K405" s="12">
        <v>34</v>
      </c>
      <c r="L405" s="12">
        <v>33</v>
      </c>
      <c r="M405" s="74">
        <f t="shared" si="169"/>
        <v>7.1</v>
      </c>
      <c r="N405" s="83">
        <v>7.01</v>
      </c>
      <c r="O405" s="83">
        <v>7.02</v>
      </c>
      <c r="P405" s="83">
        <v>7.12</v>
      </c>
      <c r="Q405" s="83">
        <v>7.15</v>
      </c>
      <c r="R405" s="83">
        <v>7.15</v>
      </c>
      <c r="S405" s="83">
        <v>7.03</v>
      </c>
      <c r="T405" s="83"/>
      <c r="U405" s="83"/>
      <c r="V405" s="5" t="str">
        <f t="shared" si="170"/>
        <v/>
      </c>
      <c r="W405" s="41"/>
      <c r="X405" s="41"/>
      <c r="Y405" s="41"/>
      <c r="Z405" s="41"/>
      <c r="AA405" s="41"/>
      <c r="AB405" s="41"/>
      <c r="AC405" s="41"/>
      <c r="AD405" s="41"/>
      <c r="AE405" s="5" t="str">
        <f t="shared" si="171"/>
        <v/>
      </c>
      <c r="AF405" s="41"/>
      <c r="AG405" s="41"/>
      <c r="AH405" s="41"/>
      <c r="AI405" s="41"/>
      <c r="AJ405" s="41"/>
      <c r="AK405" s="41"/>
      <c r="AL405" s="41"/>
      <c r="AM405" s="41"/>
      <c r="AN405" s="41">
        <v>39</v>
      </c>
      <c r="AO405" s="41">
        <v>1010</v>
      </c>
      <c r="AP405" s="110"/>
      <c r="AQ405" s="111"/>
      <c r="AR405" s="126" t="str">
        <f t="shared" si="172"/>
        <v/>
      </c>
      <c r="AS405" s="126" t="str">
        <f t="shared" si="173"/>
        <v/>
      </c>
      <c r="AT405" s="127">
        <v>1250</v>
      </c>
      <c r="AU405" s="128"/>
      <c r="AV405" s="129"/>
      <c r="AW405" s="126" t="str">
        <f t="shared" si="174"/>
        <v/>
      </c>
      <c r="AX405" s="126" t="str">
        <f t="shared" si="175"/>
        <v/>
      </c>
      <c r="AY405" s="64" t="str">
        <f t="shared" si="176"/>
        <v/>
      </c>
      <c r="AZ405" s="97">
        <v>77.23</v>
      </c>
      <c r="BA405" s="68"/>
      <c r="BB405" s="68"/>
      <c r="BC405" s="68"/>
      <c r="BD405" s="68"/>
      <c r="BE405" s="15"/>
      <c r="BF405" s="5">
        <f t="shared" si="177"/>
        <v>16248</v>
      </c>
      <c r="BG405" s="41">
        <v>8540</v>
      </c>
      <c r="BH405" s="42"/>
      <c r="BI405" s="42"/>
      <c r="BJ405" s="42">
        <v>7708</v>
      </c>
      <c r="BK405" s="42"/>
      <c r="BL405" s="42"/>
      <c r="BM405" s="15"/>
    </row>
    <row r="406" spans="1:65" outlineLevel="5">
      <c r="A406" s="22">
        <f t="shared" si="163"/>
        <v>12</v>
      </c>
      <c r="B406" s="9">
        <f t="shared" si="148"/>
        <v>45637</v>
      </c>
      <c r="C406" s="51">
        <v>453555</v>
      </c>
      <c r="D406" s="64">
        <f t="shared" si="168"/>
        <v>35.5</v>
      </c>
      <c r="E406" s="12">
        <v>38</v>
      </c>
      <c r="F406" s="12">
        <v>37</v>
      </c>
      <c r="G406" s="12">
        <v>35</v>
      </c>
      <c r="H406" s="12">
        <v>34</v>
      </c>
      <c r="I406" s="12">
        <v>37</v>
      </c>
      <c r="J406" s="12">
        <v>36</v>
      </c>
      <c r="K406" s="12">
        <v>34</v>
      </c>
      <c r="L406" s="12">
        <v>33</v>
      </c>
      <c r="M406" s="74">
        <f t="shared" si="169"/>
        <v>7.1</v>
      </c>
      <c r="N406" s="83">
        <v>7.03</v>
      </c>
      <c r="O406" s="83">
        <v>7.03</v>
      </c>
      <c r="P406" s="83">
        <v>7.13</v>
      </c>
      <c r="Q406" s="83">
        <v>7.11</v>
      </c>
      <c r="R406" s="83">
        <v>7.11</v>
      </c>
      <c r="S406" s="83">
        <v>7.11</v>
      </c>
      <c r="T406" s="83"/>
      <c r="U406" s="83"/>
      <c r="V406" s="5" t="str">
        <f t="shared" si="170"/>
        <v/>
      </c>
      <c r="W406" s="41"/>
      <c r="X406" s="41"/>
      <c r="Y406" s="41"/>
      <c r="Z406" s="41"/>
      <c r="AA406" s="41"/>
      <c r="AB406" s="41"/>
      <c r="AC406" s="41"/>
      <c r="AD406" s="41"/>
      <c r="AE406" s="5" t="str">
        <f t="shared" si="171"/>
        <v/>
      </c>
      <c r="AF406" s="41"/>
      <c r="AG406" s="41"/>
      <c r="AH406" s="41"/>
      <c r="AI406" s="41"/>
      <c r="AJ406" s="41"/>
      <c r="AK406" s="41"/>
      <c r="AL406" s="41"/>
      <c r="AM406" s="41"/>
      <c r="AN406" s="41">
        <v>36</v>
      </c>
      <c r="AO406" s="41">
        <v>1110</v>
      </c>
      <c r="AP406" s="110">
        <v>5.27</v>
      </c>
      <c r="AQ406" s="111">
        <v>3.78</v>
      </c>
      <c r="AR406" s="126">
        <f t="shared" si="172"/>
        <v>71.726755218216326</v>
      </c>
      <c r="AS406" s="126">
        <f t="shared" si="173"/>
        <v>28.273244781783674</v>
      </c>
      <c r="AT406" s="127">
        <v>1170</v>
      </c>
      <c r="AU406" s="128">
        <v>2.87</v>
      </c>
      <c r="AV406" s="129">
        <v>1.53</v>
      </c>
      <c r="AW406" s="126">
        <f t="shared" si="174"/>
        <v>53.310104529616723</v>
      </c>
      <c r="AX406" s="126">
        <f t="shared" si="175"/>
        <v>46.689895470383277</v>
      </c>
      <c r="AY406" s="64">
        <f t="shared" si="176"/>
        <v>54.992892679459857</v>
      </c>
      <c r="AZ406" s="97">
        <v>76.98</v>
      </c>
      <c r="BA406" s="68"/>
      <c r="BB406" s="68"/>
      <c r="BC406" s="68"/>
      <c r="BD406" s="68"/>
      <c r="BE406" s="15"/>
      <c r="BF406" s="5">
        <f t="shared" si="177"/>
        <v>15247</v>
      </c>
      <c r="BG406" s="41">
        <v>8740</v>
      </c>
      <c r="BH406" s="42"/>
      <c r="BI406" s="42"/>
      <c r="BJ406" s="42">
        <v>6507</v>
      </c>
      <c r="BK406" s="42"/>
      <c r="BL406" s="42"/>
      <c r="BM406" s="15"/>
    </row>
    <row r="407" spans="1:65" outlineLevel="5">
      <c r="A407" s="22">
        <f t="shared" si="163"/>
        <v>12</v>
      </c>
      <c r="B407" s="9">
        <f t="shared" si="148"/>
        <v>45638</v>
      </c>
      <c r="C407" s="51">
        <v>437139</v>
      </c>
      <c r="D407" s="64">
        <f t="shared" si="168"/>
        <v>35.5</v>
      </c>
      <c r="E407" s="12">
        <v>38</v>
      </c>
      <c r="F407" s="12">
        <v>37</v>
      </c>
      <c r="G407" s="12">
        <v>35</v>
      </c>
      <c r="H407" s="12">
        <v>34</v>
      </c>
      <c r="I407" s="12">
        <v>37</v>
      </c>
      <c r="J407" s="12">
        <v>36</v>
      </c>
      <c r="K407" s="12">
        <v>34</v>
      </c>
      <c r="L407" s="12">
        <v>33</v>
      </c>
      <c r="M407" s="74">
        <f t="shared" si="169"/>
        <v>7.1</v>
      </c>
      <c r="N407" s="83">
        <v>7.05</v>
      </c>
      <c r="O407" s="83">
        <v>7.05</v>
      </c>
      <c r="P407" s="83">
        <v>7.15</v>
      </c>
      <c r="Q407" s="83">
        <v>6.98</v>
      </c>
      <c r="R407" s="83">
        <v>6.97</v>
      </c>
      <c r="S407" s="83">
        <v>7.12</v>
      </c>
      <c r="T407" s="83"/>
      <c r="U407" s="83"/>
      <c r="V407" s="5">
        <f t="shared" si="170"/>
        <v>128.80000000000001</v>
      </c>
      <c r="W407" s="41">
        <v>98.4</v>
      </c>
      <c r="X407" s="41">
        <v>123.4</v>
      </c>
      <c r="Y407" s="41">
        <v>111.2</v>
      </c>
      <c r="Z407" s="41">
        <v>137.5</v>
      </c>
      <c r="AA407" s="41">
        <v>163.5</v>
      </c>
      <c r="AB407" s="41">
        <v>139</v>
      </c>
      <c r="AC407" s="41"/>
      <c r="AD407" s="41"/>
      <c r="AE407" s="5">
        <f t="shared" si="171"/>
        <v>4356.7</v>
      </c>
      <c r="AF407" s="41">
        <v>4500</v>
      </c>
      <c r="AG407" s="41">
        <v>4320</v>
      </c>
      <c r="AH407" s="41">
        <v>4260</v>
      </c>
      <c r="AI407" s="41">
        <v>4350</v>
      </c>
      <c r="AJ407" s="41">
        <v>4360</v>
      </c>
      <c r="AK407" s="41">
        <v>4350</v>
      </c>
      <c r="AL407" s="41"/>
      <c r="AM407" s="41"/>
      <c r="AN407" s="41">
        <v>39</v>
      </c>
      <c r="AO407" s="41">
        <v>1010</v>
      </c>
      <c r="AP407" s="110"/>
      <c r="AQ407" s="111"/>
      <c r="AR407" s="126" t="str">
        <f t="shared" si="172"/>
        <v/>
      </c>
      <c r="AS407" s="126" t="str">
        <f t="shared" si="173"/>
        <v/>
      </c>
      <c r="AT407" s="127">
        <v>1340</v>
      </c>
      <c r="AU407" s="128"/>
      <c r="AV407" s="129"/>
      <c r="AW407" s="126" t="str">
        <f t="shared" si="174"/>
        <v/>
      </c>
      <c r="AX407" s="126" t="str">
        <f t="shared" si="175"/>
        <v/>
      </c>
      <c r="AY407" s="64" t="str">
        <f t="shared" si="176"/>
        <v/>
      </c>
      <c r="AZ407" s="97">
        <v>76.540000000000006</v>
      </c>
      <c r="BA407" s="68"/>
      <c r="BB407" s="68"/>
      <c r="BC407" s="68"/>
      <c r="BD407" s="68"/>
      <c r="BE407" s="15"/>
      <c r="BF407" s="5">
        <f t="shared" si="177"/>
        <v>17596</v>
      </c>
      <c r="BG407" s="41">
        <v>12490</v>
      </c>
      <c r="BH407" s="42"/>
      <c r="BI407" s="42"/>
      <c r="BJ407" s="42">
        <v>5106</v>
      </c>
      <c r="BK407" s="42"/>
      <c r="BL407" s="42"/>
      <c r="BM407" s="15"/>
    </row>
    <row r="408" spans="1:65" outlineLevel="5">
      <c r="A408" s="22">
        <f t="shared" si="163"/>
        <v>12</v>
      </c>
      <c r="B408" s="9">
        <f t="shared" si="148"/>
        <v>45639</v>
      </c>
      <c r="C408" s="51">
        <v>425002</v>
      </c>
      <c r="D408" s="64">
        <f t="shared" si="168"/>
        <v>35.299999999999997</v>
      </c>
      <c r="E408" s="12">
        <v>38</v>
      </c>
      <c r="F408" s="12">
        <v>37</v>
      </c>
      <c r="G408" s="12">
        <v>34</v>
      </c>
      <c r="H408" s="12">
        <v>34</v>
      </c>
      <c r="I408" s="12">
        <v>37</v>
      </c>
      <c r="J408" s="12">
        <v>36</v>
      </c>
      <c r="K408" s="12">
        <v>33</v>
      </c>
      <c r="L408" s="12">
        <v>33</v>
      </c>
      <c r="M408" s="74">
        <f t="shared" si="169"/>
        <v>7.1</v>
      </c>
      <c r="N408" s="83">
        <v>7.11</v>
      </c>
      <c r="O408" s="83">
        <v>7.11</v>
      </c>
      <c r="P408" s="83">
        <v>7.11</v>
      </c>
      <c r="Q408" s="83">
        <v>6.97</v>
      </c>
      <c r="R408" s="83">
        <v>6.98</v>
      </c>
      <c r="S408" s="83">
        <v>7.05</v>
      </c>
      <c r="T408" s="83"/>
      <c r="U408" s="83"/>
      <c r="V408" s="5" t="str">
        <f t="shared" si="170"/>
        <v/>
      </c>
      <c r="W408" s="41"/>
      <c r="X408" s="41"/>
      <c r="Y408" s="41"/>
      <c r="Z408" s="41"/>
      <c r="AA408" s="41"/>
      <c r="AB408" s="41"/>
      <c r="AC408" s="41"/>
      <c r="AD408" s="41"/>
      <c r="AE408" s="5" t="str">
        <f t="shared" si="171"/>
        <v/>
      </c>
      <c r="AF408" s="41"/>
      <c r="AG408" s="41"/>
      <c r="AH408" s="41"/>
      <c r="AI408" s="41"/>
      <c r="AJ408" s="41"/>
      <c r="AK408" s="41"/>
      <c r="AL408" s="41"/>
      <c r="AM408" s="41"/>
      <c r="AN408" s="41">
        <v>35</v>
      </c>
      <c r="AO408" s="41">
        <v>1130</v>
      </c>
      <c r="AP408" s="110"/>
      <c r="AQ408" s="111"/>
      <c r="AR408" s="126" t="str">
        <f t="shared" si="172"/>
        <v/>
      </c>
      <c r="AS408" s="126" t="str">
        <f t="shared" si="173"/>
        <v/>
      </c>
      <c r="AT408" s="127">
        <v>1350</v>
      </c>
      <c r="AU408" s="128"/>
      <c r="AV408" s="129"/>
      <c r="AW408" s="126" t="str">
        <f t="shared" si="174"/>
        <v/>
      </c>
      <c r="AX408" s="126" t="str">
        <f t="shared" si="175"/>
        <v/>
      </c>
      <c r="AY408" s="64" t="str">
        <f t="shared" si="176"/>
        <v/>
      </c>
      <c r="AZ408" s="97">
        <v>76.84</v>
      </c>
      <c r="BA408" s="68"/>
      <c r="BB408" s="68"/>
      <c r="BC408" s="68"/>
      <c r="BD408" s="68"/>
      <c r="BE408" s="15"/>
      <c r="BF408" s="5">
        <f t="shared" si="177"/>
        <v>20575</v>
      </c>
      <c r="BG408" s="41">
        <v>15790</v>
      </c>
      <c r="BH408" s="42"/>
      <c r="BI408" s="42"/>
      <c r="BJ408" s="42">
        <v>4785</v>
      </c>
      <c r="BK408" s="42"/>
      <c r="BL408" s="42"/>
      <c r="BM408" s="15"/>
    </row>
    <row r="409" spans="1:65" outlineLevel="5">
      <c r="A409" s="22">
        <f t="shared" si="163"/>
        <v>12</v>
      </c>
      <c r="B409" s="9">
        <f t="shared" si="148"/>
        <v>45640</v>
      </c>
      <c r="C409" s="51">
        <v>420873</v>
      </c>
      <c r="D409" s="64">
        <f t="shared" si="168"/>
        <v>35.799999999999997</v>
      </c>
      <c r="E409" s="12">
        <v>39</v>
      </c>
      <c r="F409" s="12">
        <v>37</v>
      </c>
      <c r="G409" s="12">
        <v>35</v>
      </c>
      <c r="H409" s="12">
        <v>34</v>
      </c>
      <c r="I409" s="12">
        <v>38</v>
      </c>
      <c r="J409" s="12">
        <v>36</v>
      </c>
      <c r="K409" s="12">
        <v>34</v>
      </c>
      <c r="L409" s="12">
        <v>33</v>
      </c>
      <c r="M409" s="74">
        <f t="shared" si="169"/>
        <v>7</v>
      </c>
      <c r="N409" s="83">
        <v>6.97</v>
      </c>
      <c r="O409" s="83">
        <v>7.13</v>
      </c>
      <c r="P409" s="83">
        <v>7.08</v>
      </c>
      <c r="Q409" s="83">
        <v>6.94</v>
      </c>
      <c r="R409" s="83">
        <v>7.01</v>
      </c>
      <c r="S409" s="83">
        <v>7.11</v>
      </c>
      <c r="T409" s="83"/>
      <c r="U409" s="83"/>
      <c r="V409" s="5" t="str">
        <f t="shared" si="170"/>
        <v/>
      </c>
      <c r="W409" s="41"/>
      <c r="X409" s="41"/>
      <c r="Y409" s="41"/>
      <c r="Z409" s="41"/>
      <c r="AA409" s="41"/>
      <c r="AB409" s="41"/>
      <c r="AC409" s="41"/>
      <c r="AD409" s="41"/>
      <c r="AE409" s="5" t="str">
        <f t="shared" si="171"/>
        <v/>
      </c>
      <c r="AF409" s="41"/>
      <c r="AG409" s="41"/>
      <c r="AH409" s="41"/>
      <c r="AI409" s="41"/>
      <c r="AJ409" s="41"/>
      <c r="AK409" s="41"/>
      <c r="AL409" s="41"/>
      <c r="AM409" s="41"/>
      <c r="AN409" s="41">
        <v>34</v>
      </c>
      <c r="AO409" s="41">
        <v>1160</v>
      </c>
      <c r="AP409" s="110"/>
      <c r="AQ409" s="111"/>
      <c r="AR409" s="126" t="str">
        <f t="shared" si="172"/>
        <v/>
      </c>
      <c r="AS409" s="126" t="str">
        <f t="shared" si="173"/>
        <v/>
      </c>
      <c r="AT409" s="127">
        <v>1340</v>
      </c>
      <c r="AU409" s="128"/>
      <c r="AV409" s="129"/>
      <c r="AW409" s="126" t="str">
        <f t="shared" si="174"/>
        <v/>
      </c>
      <c r="AX409" s="126" t="str">
        <f t="shared" si="175"/>
        <v/>
      </c>
      <c r="AY409" s="64" t="str">
        <f t="shared" si="176"/>
        <v/>
      </c>
      <c r="AZ409" s="97">
        <v>77.55</v>
      </c>
      <c r="BA409" s="68"/>
      <c r="BB409" s="68"/>
      <c r="BC409" s="68"/>
      <c r="BD409" s="68"/>
      <c r="BE409" s="15"/>
      <c r="BF409" s="5">
        <f t="shared" si="177"/>
        <v>22407</v>
      </c>
      <c r="BG409" s="41">
        <v>15800</v>
      </c>
      <c r="BH409" s="42"/>
      <c r="BI409" s="42"/>
      <c r="BJ409" s="42">
        <v>6607</v>
      </c>
      <c r="BK409" s="42"/>
      <c r="BL409" s="42"/>
      <c r="BM409" s="15"/>
    </row>
    <row r="410" spans="1:65" outlineLevel="5">
      <c r="A410" s="22">
        <f t="shared" si="163"/>
        <v>12</v>
      </c>
      <c r="B410" s="9">
        <f t="shared" si="148"/>
        <v>45641</v>
      </c>
      <c r="C410" s="51">
        <v>413275</v>
      </c>
      <c r="D410" s="64">
        <f t="shared" si="168"/>
        <v>36.799999999999997</v>
      </c>
      <c r="E410" s="12">
        <v>41</v>
      </c>
      <c r="F410" s="12">
        <v>38</v>
      </c>
      <c r="G410" s="12">
        <v>35</v>
      </c>
      <c r="H410" s="12">
        <v>35</v>
      </c>
      <c r="I410" s="12">
        <v>40</v>
      </c>
      <c r="J410" s="12">
        <v>37</v>
      </c>
      <c r="K410" s="12">
        <v>34</v>
      </c>
      <c r="L410" s="12">
        <v>34</v>
      </c>
      <c r="M410" s="74">
        <f t="shared" si="169"/>
        <v>7.1</v>
      </c>
      <c r="N410" s="83">
        <v>7.03</v>
      </c>
      <c r="O410" s="83">
        <v>7.15</v>
      </c>
      <c r="P410" s="83">
        <v>7.05</v>
      </c>
      <c r="Q410" s="83">
        <v>7.1</v>
      </c>
      <c r="R410" s="83">
        <v>7.02</v>
      </c>
      <c r="S410" s="83">
        <v>6.98</v>
      </c>
      <c r="T410" s="83"/>
      <c r="U410" s="83"/>
      <c r="V410" s="5" t="str">
        <f t="shared" si="170"/>
        <v/>
      </c>
      <c r="W410" s="41"/>
      <c r="X410" s="41"/>
      <c r="Y410" s="41"/>
      <c r="Z410" s="41"/>
      <c r="AA410" s="41"/>
      <c r="AB410" s="41"/>
      <c r="AC410" s="41"/>
      <c r="AD410" s="41"/>
      <c r="AE410" s="5" t="str">
        <f t="shared" si="171"/>
        <v/>
      </c>
      <c r="AF410" s="41"/>
      <c r="AG410" s="41"/>
      <c r="AH410" s="41"/>
      <c r="AI410" s="41"/>
      <c r="AJ410" s="41"/>
      <c r="AK410" s="41"/>
      <c r="AL410" s="41"/>
      <c r="AM410" s="41"/>
      <c r="AN410" s="41">
        <v>38</v>
      </c>
      <c r="AO410" s="41">
        <v>1060</v>
      </c>
      <c r="AP410" s="110"/>
      <c r="AQ410" s="111"/>
      <c r="AR410" s="126" t="str">
        <f t="shared" si="172"/>
        <v/>
      </c>
      <c r="AS410" s="126" t="str">
        <f t="shared" si="173"/>
        <v/>
      </c>
      <c r="AT410" s="127">
        <v>1320</v>
      </c>
      <c r="AU410" s="128"/>
      <c r="AV410" s="129"/>
      <c r="AW410" s="126" t="str">
        <f t="shared" si="174"/>
        <v/>
      </c>
      <c r="AX410" s="126" t="str">
        <f t="shared" si="175"/>
        <v/>
      </c>
      <c r="AY410" s="64" t="str">
        <f t="shared" si="176"/>
        <v/>
      </c>
      <c r="AZ410" s="97">
        <v>77.86</v>
      </c>
      <c r="BA410" s="68"/>
      <c r="BB410" s="68"/>
      <c r="BC410" s="68"/>
      <c r="BD410" s="68"/>
      <c r="BE410" s="15"/>
      <c r="BF410" s="5">
        <f t="shared" si="177"/>
        <v>21602</v>
      </c>
      <c r="BG410" s="41">
        <v>15860</v>
      </c>
      <c r="BH410" s="42"/>
      <c r="BI410" s="42"/>
      <c r="BJ410" s="42">
        <v>5742</v>
      </c>
      <c r="BK410" s="42"/>
      <c r="BL410" s="42"/>
      <c r="BM410" s="15"/>
    </row>
    <row r="411" spans="1:65" outlineLevel="5">
      <c r="A411" s="22">
        <f t="shared" si="163"/>
        <v>12</v>
      </c>
      <c r="B411" s="9">
        <f t="shared" si="148"/>
        <v>45642</v>
      </c>
      <c r="C411" s="51">
        <v>422248</v>
      </c>
      <c r="D411" s="64">
        <f t="shared" si="168"/>
        <v>36.799999999999997</v>
      </c>
      <c r="E411" s="12">
        <v>41</v>
      </c>
      <c r="F411" s="12">
        <v>38</v>
      </c>
      <c r="G411" s="12">
        <v>35</v>
      </c>
      <c r="H411" s="12">
        <v>35</v>
      </c>
      <c r="I411" s="12">
        <v>40</v>
      </c>
      <c r="J411" s="12">
        <v>37</v>
      </c>
      <c r="K411" s="12">
        <v>34</v>
      </c>
      <c r="L411" s="12">
        <v>34</v>
      </c>
      <c r="M411" s="74">
        <f t="shared" si="169"/>
        <v>7</v>
      </c>
      <c r="N411" s="83">
        <v>7.12</v>
      </c>
      <c r="O411" s="83">
        <v>7.12</v>
      </c>
      <c r="P411" s="83">
        <v>7.02</v>
      </c>
      <c r="Q411" s="83">
        <v>6.96</v>
      </c>
      <c r="R411" s="83">
        <v>6.97</v>
      </c>
      <c r="S411" s="83">
        <v>7.01</v>
      </c>
      <c r="T411" s="83"/>
      <c r="U411" s="83"/>
      <c r="V411" s="5" t="str">
        <f t="shared" si="170"/>
        <v/>
      </c>
      <c r="W411" s="41"/>
      <c r="X411" s="41"/>
      <c r="Y411" s="41"/>
      <c r="Z411" s="41"/>
      <c r="AA411" s="41"/>
      <c r="AB411" s="41"/>
      <c r="AC411" s="41"/>
      <c r="AD411" s="41"/>
      <c r="AE411" s="5" t="str">
        <f t="shared" si="171"/>
        <v/>
      </c>
      <c r="AF411" s="41"/>
      <c r="AG411" s="41"/>
      <c r="AH411" s="41"/>
      <c r="AI411" s="41"/>
      <c r="AJ411" s="41"/>
      <c r="AK411" s="41"/>
      <c r="AL411" s="41"/>
      <c r="AM411" s="41"/>
      <c r="AN411" s="41">
        <v>37</v>
      </c>
      <c r="AO411" s="41">
        <v>1090</v>
      </c>
      <c r="AP411" s="110"/>
      <c r="AQ411" s="111"/>
      <c r="AR411" s="126" t="str">
        <f t="shared" si="172"/>
        <v/>
      </c>
      <c r="AS411" s="126" t="str">
        <f t="shared" si="173"/>
        <v/>
      </c>
      <c r="AT411" s="127">
        <v>1330</v>
      </c>
      <c r="AU411" s="128"/>
      <c r="AV411" s="129"/>
      <c r="AW411" s="126" t="str">
        <f t="shared" si="174"/>
        <v/>
      </c>
      <c r="AX411" s="126" t="str">
        <f t="shared" si="175"/>
        <v/>
      </c>
      <c r="AY411" s="64" t="str">
        <f t="shared" si="176"/>
        <v/>
      </c>
      <c r="AZ411" s="97">
        <v>79.66</v>
      </c>
      <c r="BA411" s="68"/>
      <c r="BB411" s="68"/>
      <c r="BC411" s="68"/>
      <c r="BD411" s="68"/>
      <c r="BE411" s="15"/>
      <c r="BF411" s="5">
        <f t="shared" si="177"/>
        <v>21299</v>
      </c>
      <c r="BG411" s="41">
        <v>13610</v>
      </c>
      <c r="BH411" s="42"/>
      <c r="BI411" s="42"/>
      <c r="BJ411" s="42">
        <v>7689</v>
      </c>
      <c r="BK411" s="42"/>
      <c r="BL411" s="42"/>
      <c r="BM411" s="15"/>
    </row>
    <row r="412" spans="1:65" outlineLevel="5">
      <c r="A412" s="22">
        <f t="shared" si="163"/>
        <v>12</v>
      </c>
      <c r="B412" s="9">
        <f t="shared" si="148"/>
        <v>45643</v>
      </c>
      <c r="C412" s="51">
        <v>429764</v>
      </c>
      <c r="D412" s="64">
        <f t="shared" si="168"/>
        <v>36.299999999999997</v>
      </c>
      <c r="E412" s="12">
        <v>40</v>
      </c>
      <c r="F412" s="12">
        <v>37</v>
      </c>
      <c r="G412" s="12">
        <v>35</v>
      </c>
      <c r="H412" s="12">
        <v>35</v>
      </c>
      <c r="I412" s="12">
        <v>39</v>
      </c>
      <c r="J412" s="12">
        <v>36</v>
      </c>
      <c r="K412" s="12">
        <v>34</v>
      </c>
      <c r="L412" s="12">
        <v>34</v>
      </c>
      <c r="M412" s="74">
        <f t="shared" si="169"/>
        <v>7.1</v>
      </c>
      <c r="N412" s="83">
        <v>7.15</v>
      </c>
      <c r="O412" s="83">
        <v>7.11</v>
      </c>
      <c r="P412" s="83">
        <v>7.06</v>
      </c>
      <c r="Q412" s="83">
        <v>7.12</v>
      </c>
      <c r="R412" s="83">
        <v>7.01</v>
      </c>
      <c r="S412" s="83">
        <v>7.02</v>
      </c>
      <c r="T412" s="83"/>
      <c r="U412" s="83"/>
      <c r="V412" s="5" t="str">
        <f t="shared" si="170"/>
        <v/>
      </c>
      <c r="W412" s="41"/>
      <c r="X412" s="41"/>
      <c r="Y412" s="41"/>
      <c r="Z412" s="41"/>
      <c r="AA412" s="41"/>
      <c r="AB412" s="41"/>
      <c r="AC412" s="41"/>
      <c r="AD412" s="41"/>
      <c r="AE412" s="5" t="str">
        <f t="shared" si="171"/>
        <v/>
      </c>
      <c r="AF412" s="41"/>
      <c r="AG412" s="41"/>
      <c r="AH412" s="41"/>
      <c r="AI412" s="41"/>
      <c r="AJ412" s="41"/>
      <c r="AK412" s="41"/>
      <c r="AL412" s="41"/>
      <c r="AM412" s="41"/>
      <c r="AN412" s="41">
        <v>37</v>
      </c>
      <c r="AO412" s="41">
        <v>1080</v>
      </c>
      <c r="AP412" s="110"/>
      <c r="AQ412" s="111"/>
      <c r="AR412" s="126" t="str">
        <f t="shared" si="172"/>
        <v/>
      </c>
      <c r="AS412" s="126" t="str">
        <f t="shared" si="173"/>
        <v/>
      </c>
      <c r="AT412" s="127">
        <v>1290</v>
      </c>
      <c r="AU412" s="128"/>
      <c r="AV412" s="129"/>
      <c r="AW412" s="126" t="str">
        <f t="shared" si="174"/>
        <v/>
      </c>
      <c r="AX412" s="126" t="str">
        <f t="shared" si="175"/>
        <v/>
      </c>
      <c r="AY412" s="64" t="str">
        <f t="shared" si="176"/>
        <v/>
      </c>
      <c r="AZ412" s="97">
        <v>77.819999999999993</v>
      </c>
      <c r="BA412" s="68"/>
      <c r="BB412" s="68"/>
      <c r="BC412" s="68"/>
      <c r="BD412" s="68"/>
      <c r="BE412" s="15"/>
      <c r="BF412" s="5">
        <f t="shared" si="177"/>
        <v>18051</v>
      </c>
      <c r="BG412" s="41">
        <v>9770</v>
      </c>
      <c r="BH412" s="42"/>
      <c r="BI412" s="42"/>
      <c r="BJ412" s="42">
        <v>8281</v>
      </c>
      <c r="BK412" s="42"/>
      <c r="BL412" s="42"/>
      <c r="BM412" s="15"/>
    </row>
    <row r="413" spans="1:65" outlineLevel="5">
      <c r="A413" s="22">
        <f t="shared" si="163"/>
        <v>12</v>
      </c>
      <c r="B413" s="9">
        <f t="shared" si="148"/>
        <v>45644</v>
      </c>
      <c r="C413" s="51">
        <v>429124</v>
      </c>
      <c r="D413" s="64">
        <f t="shared" si="168"/>
        <v>36.5</v>
      </c>
      <c r="E413" s="12">
        <v>41</v>
      </c>
      <c r="F413" s="12">
        <v>37</v>
      </c>
      <c r="G413" s="12">
        <v>35</v>
      </c>
      <c r="H413" s="12">
        <v>35</v>
      </c>
      <c r="I413" s="12">
        <v>40</v>
      </c>
      <c r="J413" s="12">
        <v>36</v>
      </c>
      <c r="K413" s="12">
        <v>34</v>
      </c>
      <c r="L413" s="12">
        <v>34</v>
      </c>
      <c r="M413" s="74">
        <f t="shared" si="169"/>
        <v>7.1</v>
      </c>
      <c r="N413" s="83">
        <v>7</v>
      </c>
      <c r="O413" s="83">
        <v>7.08</v>
      </c>
      <c r="P413" s="83">
        <v>7.11</v>
      </c>
      <c r="Q413" s="83">
        <v>7.15</v>
      </c>
      <c r="R413" s="83">
        <v>7.03</v>
      </c>
      <c r="S413" s="83">
        <v>7.04</v>
      </c>
      <c r="T413" s="83"/>
      <c r="U413" s="83"/>
      <c r="V413" s="5" t="str">
        <f t="shared" si="170"/>
        <v/>
      </c>
      <c r="W413" s="41"/>
      <c r="X413" s="41"/>
      <c r="Y413" s="41"/>
      <c r="Z413" s="41"/>
      <c r="AA413" s="41"/>
      <c r="AB413" s="41"/>
      <c r="AC413" s="41"/>
      <c r="AD413" s="41"/>
      <c r="AE413" s="5" t="str">
        <f t="shared" si="171"/>
        <v/>
      </c>
      <c r="AF413" s="41"/>
      <c r="AG413" s="41"/>
      <c r="AH413" s="41"/>
      <c r="AI413" s="41"/>
      <c r="AJ413" s="41"/>
      <c r="AK413" s="41"/>
      <c r="AL413" s="41"/>
      <c r="AM413" s="41"/>
      <c r="AN413" s="41">
        <v>31</v>
      </c>
      <c r="AO413" s="41">
        <v>1300</v>
      </c>
      <c r="AP413" s="110">
        <v>4.95</v>
      </c>
      <c r="AQ413" s="111">
        <v>3.59</v>
      </c>
      <c r="AR413" s="126">
        <f t="shared" si="172"/>
        <v>72.525252525252512</v>
      </c>
      <c r="AS413" s="126">
        <f t="shared" si="173"/>
        <v>27.474747474747488</v>
      </c>
      <c r="AT413" s="127">
        <v>1430</v>
      </c>
      <c r="AU413" s="128">
        <v>2.76</v>
      </c>
      <c r="AV413" s="129">
        <v>1.55</v>
      </c>
      <c r="AW413" s="126">
        <f t="shared" si="174"/>
        <v>56.159420289855078</v>
      </c>
      <c r="AX413" s="126">
        <f t="shared" si="175"/>
        <v>43.840579710144922</v>
      </c>
      <c r="AY413" s="64">
        <f t="shared" si="176"/>
        <v>51.472179377978279</v>
      </c>
      <c r="AZ413" s="97">
        <v>77.37</v>
      </c>
      <c r="BA413" s="68"/>
      <c r="BB413" s="68"/>
      <c r="BC413" s="68"/>
      <c r="BD413" s="68"/>
      <c r="BE413" s="15"/>
      <c r="BF413" s="5">
        <f t="shared" si="177"/>
        <v>16865</v>
      </c>
      <c r="BG413" s="41">
        <v>8700</v>
      </c>
      <c r="BH413" s="42"/>
      <c r="BI413" s="42"/>
      <c r="BJ413" s="42">
        <v>8165</v>
      </c>
      <c r="BK413" s="42"/>
      <c r="BL413" s="42"/>
      <c r="BM413" s="15"/>
    </row>
    <row r="414" spans="1:65" outlineLevel="5">
      <c r="A414" s="22">
        <f t="shared" si="163"/>
        <v>12</v>
      </c>
      <c r="B414" s="9">
        <f t="shared" si="148"/>
        <v>45645</v>
      </c>
      <c r="C414" s="51">
        <v>439003</v>
      </c>
      <c r="D414" s="64">
        <f t="shared" si="168"/>
        <v>36.299999999999997</v>
      </c>
      <c r="E414" s="12">
        <v>40</v>
      </c>
      <c r="F414" s="12">
        <v>37</v>
      </c>
      <c r="G414" s="12">
        <v>35</v>
      </c>
      <c r="H414" s="12">
        <v>35</v>
      </c>
      <c r="I414" s="12">
        <v>39</v>
      </c>
      <c r="J414" s="12">
        <v>36</v>
      </c>
      <c r="K414" s="12">
        <v>34</v>
      </c>
      <c r="L414" s="12">
        <v>34</v>
      </c>
      <c r="M414" s="74">
        <f t="shared" si="169"/>
        <v>7</v>
      </c>
      <c r="N414" s="83">
        <v>7.05</v>
      </c>
      <c r="O414" s="83">
        <v>6.97</v>
      </c>
      <c r="P414" s="83">
        <v>7.12</v>
      </c>
      <c r="Q414" s="83">
        <v>6.97</v>
      </c>
      <c r="R414" s="83">
        <v>6.94</v>
      </c>
      <c r="S414" s="83">
        <v>6.91</v>
      </c>
      <c r="T414" s="83"/>
      <c r="U414" s="83"/>
      <c r="V414" s="5">
        <f t="shared" si="170"/>
        <v>191.5</v>
      </c>
      <c r="W414" s="41">
        <v>163.69999999999999</v>
      </c>
      <c r="X414" s="41">
        <v>187.5</v>
      </c>
      <c r="Y414" s="41">
        <v>177</v>
      </c>
      <c r="Z414" s="41">
        <v>305.89999999999998</v>
      </c>
      <c r="AA414" s="41">
        <v>150.5</v>
      </c>
      <c r="AB414" s="41">
        <v>164.5</v>
      </c>
      <c r="AC414" s="41"/>
      <c r="AD414" s="41"/>
      <c r="AE414" s="5">
        <f t="shared" si="171"/>
        <v>5220</v>
      </c>
      <c r="AF414" s="41">
        <v>5900</v>
      </c>
      <c r="AG414" s="41">
        <v>4890</v>
      </c>
      <c r="AH414" s="41">
        <v>4970</v>
      </c>
      <c r="AI414" s="41">
        <v>5110</v>
      </c>
      <c r="AJ414" s="41">
        <v>5330</v>
      </c>
      <c r="AK414" s="41">
        <v>5120</v>
      </c>
      <c r="AL414" s="41"/>
      <c r="AM414" s="41"/>
      <c r="AN414" s="41">
        <v>29</v>
      </c>
      <c r="AO414" s="41">
        <v>1360</v>
      </c>
      <c r="AP414" s="110"/>
      <c r="AQ414" s="111"/>
      <c r="AR414" s="126" t="str">
        <f t="shared" si="172"/>
        <v/>
      </c>
      <c r="AS414" s="126" t="str">
        <f t="shared" si="173"/>
        <v/>
      </c>
      <c r="AT414" s="127">
        <v>1770</v>
      </c>
      <c r="AU414" s="128"/>
      <c r="AV414" s="129"/>
      <c r="AW414" s="126" t="str">
        <f t="shared" si="174"/>
        <v/>
      </c>
      <c r="AX414" s="126" t="str">
        <f t="shared" si="175"/>
        <v/>
      </c>
      <c r="AY414" s="64" t="str">
        <f t="shared" si="176"/>
        <v/>
      </c>
      <c r="AZ414" s="97">
        <v>78.78</v>
      </c>
      <c r="BA414" s="68"/>
      <c r="BB414" s="68"/>
      <c r="BC414" s="68"/>
      <c r="BD414" s="68"/>
      <c r="BE414" s="15"/>
      <c r="BF414" s="5">
        <f t="shared" si="177"/>
        <v>23246</v>
      </c>
      <c r="BG414" s="41">
        <v>15000</v>
      </c>
      <c r="BH414" s="42"/>
      <c r="BI414" s="42"/>
      <c r="BJ414" s="42">
        <v>8246</v>
      </c>
      <c r="BK414" s="42"/>
      <c r="BL414" s="42"/>
      <c r="BM414" s="15"/>
    </row>
    <row r="415" spans="1:65" outlineLevel="5">
      <c r="A415" s="22">
        <f t="shared" si="163"/>
        <v>12</v>
      </c>
      <c r="B415" s="9">
        <f t="shared" si="148"/>
        <v>45646</v>
      </c>
      <c r="C415" s="51">
        <v>416974</v>
      </c>
      <c r="D415" s="64">
        <f t="shared" si="168"/>
        <v>36.5</v>
      </c>
      <c r="E415" s="12">
        <v>41</v>
      </c>
      <c r="F415" s="12">
        <v>37</v>
      </c>
      <c r="G415" s="12">
        <v>35</v>
      </c>
      <c r="H415" s="12">
        <v>35</v>
      </c>
      <c r="I415" s="12">
        <v>40</v>
      </c>
      <c r="J415" s="12">
        <v>36</v>
      </c>
      <c r="K415" s="12">
        <v>34</v>
      </c>
      <c r="L415" s="12">
        <v>34</v>
      </c>
      <c r="M415" s="74">
        <f t="shared" si="169"/>
        <v>7</v>
      </c>
      <c r="N415" s="83">
        <v>6.97</v>
      </c>
      <c r="O415" s="83">
        <v>6.95</v>
      </c>
      <c r="P415" s="83">
        <v>7.02</v>
      </c>
      <c r="Q415" s="83">
        <v>7.11</v>
      </c>
      <c r="R415" s="83">
        <v>7</v>
      </c>
      <c r="S415" s="83">
        <v>7.11</v>
      </c>
      <c r="T415" s="83"/>
      <c r="U415" s="83"/>
      <c r="V415" s="5" t="str">
        <f t="shared" si="170"/>
        <v/>
      </c>
      <c r="W415" s="41"/>
      <c r="X415" s="41"/>
      <c r="Y415" s="41"/>
      <c r="Z415" s="41"/>
      <c r="AA415" s="41"/>
      <c r="AB415" s="41"/>
      <c r="AC415" s="41"/>
      <c r="AD415" s="41"/>
      <c r="AE415" s="5" t="str">
        <f t="shared" si="171"/>
        <v/>
      </c>
      <c r="AF415" s="41"/>
      <c r="AG415" s="41"/>
      <c r="AH415" s="41"/>
      <c r="AI415" s="41"/>
      <c r="AJ415" s="41"/>
      <c r="AK415" s="41"/>
      <c r="AL415" s="41"/>
      <c r="AM415" s="41"/>
      <c r="AN415" s="41">
        <v>25</v>
      </c>
      <c r="AO415" s="41">
        <v>1600</v>
      </c>
      <c r="AP415" s="110"/>
      <c r="AQ415" s="111"/>
      <c r="AR415" s="126" t="str">
        <f t="shared" si="172"/>
        <v/>
      </c>
      <c r="AS415" s="126" t="str">
        <f t="shared" si="173"/>
        <v/>
      </c>
      <c r="AT415" s="127">
        <v>1730</v>
      </c>
      <c r="AU415" s="128"/>
      <c r="AV415" s="129"/>
      <c r="AW415" s="126" t="str">
        <f t="shared" si="174"/>
        <v/>
      </c>
      <c r="AX415" s="126" t="str">
        <f t="shared" si="175"/>
        <v/>
      </c>
      <c r="AY415" s="64" t="str">
        <f t="shared" si="176"/>
        <v/>
      </c>
      <c r="AZ415" s="97">
        <v>77.42</v>
      </c>
      <c r="BA415" s="68"/>
      <c r="BB415" s="68"/>
      <c r="BC415" s="68"/>
      <c r="BD415" s="68"/>
      <c r="BE415" s="15"/>
      <c r="BF415" s="5">
        <f t="shared" si="177"/>
        <v>17741</v>
      </c>
      <c r="BG415" s="41">
        <v>9430</v>
      </c>
      <c r="BH415" s="42"/>
      <c r="BI415" s="42"/>
      <c r="BJ415" s="42">
        <v>8311</v>
      </c>
      <c r="BK415" s="42"/>
      <c r="BL415" s="42"/>
      <c r="BM415" s="15"/>
    </row>
    <row r="416" spans="1:65" outlineLevel="5">
      <c r="A416" s="22">
        <f t="shared" si="163"/>
        <v>12</v>
      </c>
      <c r="B416" s="9">
        <f t="shared" ref="B416:B426" si="178">B415+1</f>
        <v>45647</v>
      </c>
      <c r="C416" s="51">
        <v>418117</v>
      </c>
      <c r="D416" s="64">
        <f t="shared" si="168"/>
        <v>36</v>
      </c>
      <c r="E416" s="12">
        <v>39</v>
      </c>
      <c r="F416" s="12">
        <v>37</v>
      </c>
      <c r="G416" s="12">
        <v>35</v>
      </c>
      <c r="H416" s="12">
        <v>35</v>
      </c>
      <c r="I416" s="12">
        <v>38</v>
      </c>
      <c r="J416" s="12">
        <v>36</v>
      </c>
      <c r="K416" s="12">
        <v>34</v>
      </c>
      <c r="L416" s="12">
        <v>34</v>
      </c>
      <c r="M416" s="74">
        <f t="shared" si="169"/>
        <v>7.1</v>
      </c>
      <c r="N416" s="83">
        <v>7.04</v>
      </c>
      <c r="O416" s="83">
        <v>7.02</v>
      </c>
      <c r="P416" s="83">
        <v>7.05</v>
      </c>
      <c r="Q416" s="83">
        <v>7.12</v>
      </c>
      <c r="R416" s="83">
        <v>7.01</v>
      </c>
      <c r="S416" s="83">
        <v>7.13</v>
      </c>
      <c r="T416" s="83"/>
      <c r="U416" s="83"/>
      <c r="V416" s="5" t="str">
        <f t="shared" si="170"/>
        <v/>
      </c>
      <c r="W416" s="41"/>
      <c r="X416" s="41"/>
      <c r="Y416" s="41"/>
      <c r="Z416" s="41"/>
      <c r="AA416" s="41"/>
      <c r="AB416" s="41"/>
      <c r="AC416" s="41"/>
      <c r="AD416" s="41"/>
      <c r="AE416" s="5" t="str">
        <f t="shared" si="171"/>
        <v/>
      </c>
      <c r="AF416" s="41"/>
      <c r="AG416" s="41"/>
      <c r="AH416" s="41"/>
      <c r="AI416" s="41"/>
      <c r="AJ416" s="41"/>
      <c r="AK416" s="41"/>
      <c r="AL416" s="41"/>
      <c r="AM416" s="41"/>
      <c r="AN416" s="41">
        <v>27</v>
      </c>
      <c r="AO416" s="41">
        <v>1480</v>
      </c>
      <c r="AP416" s="110"/>
      <c r="AQ416" s="111"/>
      <c r="AR416" s="126" t="str">
        <f t="shared" si="172"/>
        <v/>
      </c>
      <c r="AS416" s="126" t="str">
        <f t="shared" si="173"/>
        <v/>
      </c>
      <c r="AT416" s="127">
        <v>1760</v>
      </c>
      <c r="AU416" s="128"/>
      <c r="AV416" s="129"/>
      <c r="AW416" s="126" t="str">
        <f t="shared" si="174"/>
        <v/>
      </c>
      <c r="AX416" s="126" t="str">
        <f t="shared" si="175"/>
        <v/>
      </c>
      <c r="AY416" s="64" t="str">
        <f t="shared" si="176"/>
        <v/>
      </c>
      <c r="AZ416" s="97">
        <v>78.33</v>
      </c>
      <c r="BA416" s="68"/>
      <c r="BB416" s="68"/>
      <c r="BC416" s="68"/>
      <c r="BD416" s="68"/>
      <c r="BE416" s="15"/>
      <c r="BF416" s="5">
        <f t="shared" si="177"/>
        <v>20924</v>
      </c>
      <c r="BG416" s="41">
        <v>13920</v>
      </c>
      <c r="BH416" s="42"/>
      <c r="BI416" s="42"/>
      <c r="BJ416" s="42">
        <v>7004</v>
      </c>
      <c r="BK416" s="42"/>
      <c r="BL416" s="42"/>
      <c r="BM416" s="15"/>
    </row>
    <row r="417" spans="1:65" outlineLevel="5">
      <c r="A417" s="22">
        <f t="shared" si="163"/>
        <v>12</v>
      </c>
      <c r="B417" s="9">
        <f t="shared" si="178"/>
        <v>45648</v>
      </c>
      <c r="C417" s="51">
        <v>412243</v>
      </c>
      <c r="D417" s="64">
        <f t="shared" si="168"/>
        <v>35.799999999999997</v>
      </c>
      <c r="E417" s="12">
        <v>38</v>
      </c>
      <c r="F417" s="12">
        <v>37</v>
      </c>
      <c r="G417" s="12">
        <v>35</v>
      </c>
      <c r="H417" s="12">
        <v>35</v>
      </c>
      <c r="I417" s="12">
        <v>37</v>
      </c>
      <c r="J417" s="12">
        <v>36</v>
      </c>
      <c r="K417" s="12">
        <v>34</v>
      </c>
      <c r="L417" s="12">
        <v>34</v>
      </c>
      <c r="M417" s="74">
        <f t="shared" si="169"/>
        <v>7</v>
      </c>
      <c r="N417" s="83">
        <v>7.02</v>
      </c>
      <c r="O417" s="83">
        <v>7.05</v>
      </c>
      <c r="P417" s="83">
        <v>6.97</v>
      </c>
      <c r="Q417" s="83">
        <v>6.91</v>
      </c>
      <c r="R417" s="83">
        <v>7.05</v>
      </c>
      <c r="S417" s="83">
        <v>6.94</v>
      </c>
      <c r="T417" s="83"/>
      <c r="U417" s="83"/>
      <c r="V417" s="5" t="str">
        <f t="shared" si="170"/>
        <v/>
      </c>
      <c r="W417" s="41"/>
      <c r="X417" s="41"/>
      <c r="Y417" s="41"/>
      <c r="Z417" s="41"/>
      <c r="AA417" s="41"/>
      <c r="AB417" s="41"/>
      <c r="AC417" s="41"/>
      <c r="AD417" s="41"/>
      <c r="AE417" s="5" t="str">
        <f t="shared" si="171"/>
        <v/>
      </c>
      <c r="AF417" s="41"/>
      <c r="AG417" s="41"/>
      <c r="AH417" s="41"/>
      <c r="AI417" s="41"/>
      <c r="AJ417" s="41"/>
      <c r="AK417" s="41"/>
      <c r="AL417" s="41"/>
      <c r="AM417" s="41"/>
      <c r="AN417" s="41">
        <v>26</v>
      </c>
      <c r="AO417" s="41">
        <v>1560</v>
      </c>
      <c r="AP417" s="110"/>
      <c r="AQ417" s="111"/>
      <c r="AR417" s="126" t="str">
        <f t="shared" si="172"/>
        <v/>
      </c>
      <c r="AS417" s="126" t="str">
        <f t="shared" si="173"/>
        <v/>
      </c>
      <c r="AT417" s="127">
        <v>1760</v>
      </c>
      <c r="AU417" s="128"/>
      <c r="AV417" s="129"/>
      <c r="AW417" s="126" t="str">
        <f t="shared" si="174"/>
        <v/>
      </c>
      <c r="AX417" s="126" t="str">
        <f t="shared" si="175"/>
        <v/>
      </c>
      <c r="AY417" s="64" t="str">
        <f t="shared" si="176"/>
        <v/>
      </c>
      <c r="AZ417" s="97">
        <v>77.5</v>
      </c>
      <c r="BA417" s="68"/>
      <c r="BB417" s="68"/>
      <c r="BC417" s="68"/>
      <c r="BD417" s="68"/>
      <c r="BE417" s="15"/>
      <c r="BF417" s="5">
        <f t="shared" si="177"/>
        <v>22492</v>
      </c>
      <c r="BG417" s="41">
        <v>15820</v>
      </c>
      <c r="BH417" s="42"/>
      <c r="BI417" s="42"/>
      <c r="BJ417" s="42">
        <v>6672</v>
      </c>
      <c r="BK417" s="42"/>
      <c r="BL417" s="42"/>
      <c r="BM417" s="15"/>
    </row>
    <row r="418" spans="1:65" outlineLevel="5">
      <c r="A418" s="22">
        <f t="shared" si="163"/>
        <v>12</v>
      </c>
      <c r="B418" s="9">
        <f t="shared" si="178"/>
        <v>45649</v>
      </c>
      <c r="C418" s="51">
        <v>411200</v>
      </c>
      <c r="D418" s="64">
        <f t="shared" si="168"/>
        <v>35.5</v>
      </c>
      <c r="E418" s="12">
        <v>37</v>
      </c>
      <c r="F418" s="12">
        <v>37</v>
      </c>
      <c r="G418" s="12">
        <v>35</v>
      </c>
      <c r="H418" s="12">
        <v>35</v>
      </c>
      <c r="I418" s="12">
        <v>36</v>
      </c>
      <c r="J418" s="12">
        <v>36</v>
      </c>
      <c r="K418" s="12">
        <v>34</v>
      </c>
      <c r="L418" s="12">
        <v>34</v>
      </c>
      <c r="M418" s="74">
        <f t="shared" si="169"/>
        <v>7</v>
      </c>
      <c r="N418" s="83">
        <v>7.05</v>
      </c>
      <c r="O418" s="83">
        <v>7.02</v>
      </c>
      <c r="P418" s="83">
        <v>7.07</v>
      </c>
      <c r="Q418" s="83">
        <v>7.09</v>
      </c>
      <c r="R418" s="83">
        <v>7.02</v>
      </c>
      <c r="S418" s="83">
        <v>6.99</v>
      </c>
      <c r="T418" s="83"/>
      <c r="U418" s="83"/>
      <c r="V418" s="5" t="str">
        <f t="shared" si="170"/>
        <v/>
      </c>
      <c r="W418" s="41"/>
      <c r="X418" s="41"/>
      <c r="Y418" s="41"/>
      <c r="Z418" s="41"/>
      <c r="AA418" s="41"/>
      <c r="AB418" s="41"/>
      <c r="AC418" s="41"/>
      <c r="AD418" s="41"/>
      <c r="AE418" s="5" t="str">
        <f t="shared" si="171"/>
        <v/>
      </c>
      <c r="AF418" s="41"/>
      <c r="AG418" s="41"/>
      <c r="AH418" s="41"/>
      <c r="AI418" s="41"/>
      <c r="AJ418" s="41"/>
      <c r="AK418" s="41"/>
      <c r="AL418" s="41"/>
      <c r="AM418" s="41"/>
      <c r="AN418" s="41">
        <v>28</v>
      </c>
      <c r="AO418" s="41">
        <v>1420</v>
      </c>
      <c r="AP418" s="110"/>
      <c r="AQ418" s="111"/>
      <c r="AR418" s="126" t="str">
        <f t="shared" si="172"/>
        <v/>
      </c>
      <c r="AS418" s="126" t="str">
        <f t="shared" si="173"/>
        <v/>
      </c>
      <c r="AT418" s="127">
        <v>1740</v>
      </c>
      <c r="AU418" s="128"/>
      <c r="AV418" s="129"/>
      <c r="AW418" s="126" t="str">
        <f t="shared" si="174"/>
        <v/>
      </c>
      <c r="AX418" s="126" t="str">
        <f t="shared" si="175"/>
        <v/>
      </c>
      <c r="AY418" s="64" t="str">
        <f t="shared" si="176"/>
        <v/>
      </c>
      <c r="AZ418" s="97">
        <v>79.58</v>
      </c>
      <c r="BA418" s="68"/>
      <c r="BB418" s="68"/>
      <c r="BC418" s="68"/>
      <c r="BD418" s="68"/>
      <c r="BE418" s="15"/>
      <c r="BF418" s="5">
        <f t="shared" si="177"/>
        <v>22057</v>
      </c>
      <c r="BG418" s="41">
        <v>15820</v>
      </c>
      <c r="BH418" s="42"/>
      <c r="BI418" s="42"/>
      <c r="BJ418" s="42">
        <v>6237</v>
      </c>
      <c r="BK418" s="42"/>
      <c r="BL418" s="42"/>
      <c r="BM418" s="15"/>
    </row>
    <row r="419" spans="1:65" outlineLevel="5">
      <c r="A419" s="22">
        <f t="shared" si="163"/>
        <v>12</v>
      </c>
      <c r="B419" s="9">
        <f t="shared" si="178"/>
        <v>45650</v>
      </c>
      <c r="C419" s="51">
        <v>421376</v>
      </c>
      <c r="D419" s="64">
        <f t="shared" si="168"/>
        <v>35.5</v>
      </c>
      <c r="E419" s="12">
        <v>37</v>
      </c>
      <c r="F419" s="12">
        <v>37</v>
      </c>
      <c r="G419" s="12">
        <v>35</v>
      </c>
      <c r="H419" s="12">
        <v>35</v>
      </c>
      <c r="I419" s="12">
        <v>36</v>
      </c>
      <c r="J419" s="12">
        <v>36</v>
      </c>
      <c r="K419" s="12">
        <v>34</v>
      </c>
      <c r="L419" s="12">
        <v>34</v>
      </c>
      <c r="M419" s="74">
        <f t="shared" si="169"/>
        <v>7</v>
      </c>
      <c r="N419" s="83">
        <v>6.95</v>
      </c>
      <c r="O419" s="83">
        <v>6.97</v>
      </c>
      <c r="P419" s="83">
        <v>7.02</v>
      </c>
      <c r="Q419" s="83">
        <v>7.11</v>
      </c>
      <c r="R419" s="83">
        <v>7.03</v>
      </c>
      <c r="S419" s="83">
        <v>7.02</v>
      </c>
      <c r="T419" s="83"/>
      <c r="U419" s="83"/>
      <c r="V419" s="5" t="str">
        <f t="shared" si="170"/>
        <v/>
      </c>
      <c r="W419" s="41"/>
      <c r="X419" s="41"/>
      <c r="Y419" s="41"/>
      <c r="Z419" s="41"/>
      <c r="AA419" s="41"/>
      <c r="AB419" s="41"/>
      <c r="AC419" s="41"/>
      <c r="AD419" s="41"/>
      <c r="AE419" s="5" t="str">
        <f t="shared" si="171"/>
        <v/>
      </c>
      <c r="AF419" s="41"/>
      <c r="AG419" s="41"/>
      <c r="AH419" s="41"/>
      <c r="AI419" s="41"/>
      <c r="AJ419" s="41"/>
      <c r="AK419" s="41"/>
      <c r="AL419" s="41"/>
      <c r="AM419" s="41"/>
      <c r="AN419" s="41">
        <v>28</v>
      </c>
      <c r="AO419" s="41">
        <v>1450</v>
      </c>
      <c r="AP419" s="110">
        <v>4.2</v>
      </c>
      <c r="AQ419" s="111">
        <v>3.08</v>
      </c>
      <c r="AR419" s="126">
        <f t="shared" si="172"/>
        <v>73.333333333333329</v>
      </c>
      <c r="AS419" s="126">
        <f t="shared" si="173"/>
        <v>26.666666666666671</v>
      </c>
      <c r="AT419" s="127">
        <v>1720</v>
      </c>
      <c r="AU419" s="128">
        <v>2.8</v>
      </c>
      <c r="AV419" s="129">
        <v>1.57</v>
      </c>
      <c r="AW419" s="126">
        <f t="shared" si="174"/>
        <v>56.071428571428569</v>
      </c>
      <c r="AX419" s="126">
        <f t="shared" si="175"/>
        <v>43.928571428571431</v>
      </c>
      <c r="AY419" s="64">
        <f t="shared" si="176"/>
        <v>53.584626755358464</v>
      </c>
      <c r="AZ419" s="97">
        <v>80.010000000000005</v>
      </c>
      <c r="BA419" s="68"/>
      <c r="BB419" s="68"/>
      <c r="BC419" s="68"/>
      <c r="BD419" s="68"/>
      <c r="BE419" s="15"/>
      <c r="BF419" s="5">
        <f t="shared" si="177"/>
        <v>22513</v>
      </c>
      <c r="BG419" s="41">
        <v>15820</v>
      </c>
      <c r="BH419" s="42"/>
      <c r="BI419" s="42"/>
      <c r="BJ419" s="42">
        <v>6693</v>
      </c>
      <c r="BK419" s="42"/>
      <c r="BL419" s="42"/>
      <c r="BM419" s="15"/>
    </row>
    <row r="420" spans="1:65" outlineLevel="5">
      <c r="A420" s="22">
        <f t="shared" si="163"/>
        <v>12</v>
      </c>
      <c r="B420" s="9">
        <f t="shared" si="178"/>
        <v>45651</v>
      </c>
      <c r="C420" s="51">
        <v>414314</v>
      </c>
      <c r="D420" s="64">
        <f t="shared" si="168"/>
        <v>35.5</v>
      </c>
      <c r="E420" s="12">
        <v>37</v>
      </c>
      <c r="F420" s="12">
        <v>37</v>
      </c>
      <c r="G420" s="12">
        <v>35</v>
      </c>
      <c r="H420" s="12">
        <v>35</v>
      </c>
      <c r="I420" s="12">
        <v>36</v>
      </c>
      <c r="J420" s="12">
        <v>36</v>
      </c>
      <c r="K420" s="12">
        <v>34</v>
      </c>
      <c r="L420" s="12">
        <v>34</v>
      </c>
      <c r="M420" s="74">
        <f t="shared" si="169"/>
        <v>7.1</v>
      </c>
      <c r="N420" s="83">
        <v>7.15</v>
      </c>
      <c r="O420" s="83">
        <v>7.13</v>
      </c>
      <c r="P420" s="83">
        <v>7.1</v>
      </c>
      <c r="Q420" s="83">
        <v>7.15</v>
      </c>
      <c r="R420" s="83">
        <v>7.04</v>
      </c>
      <c r="S420" s="83">
        <v>7.05</v>
      </c>
      <c r="T420" s="83"/>
      <c r="U420" s="83"/>
      <c r="V420" s="5" t="str">
        <f t="shared" si="170"/>
        <v/>
      </c>
      <c r="W420" s="41"/>
      <c r="X420" s="41"/>
      <c r="Y420" s="41"/>
      <c r="Z420" s="41"/>
      <c r="AA420" s="41"/>
      <c r="AB420" s="41"/>
      <c r="AC420" s="41"/>
      <c r="AD420" s="41"/>
      <c r="AE420" s="5" t="str">
        <f t="shared" si="171"/>
        <v/>
      </c>
      <c r="AF420" s="41"/>
      <c r="AG420" s="41"/>
      <c r="AH420" s="41"/>
      <c r="AI420" s="41"/>
      <c r="AJ420" s="41"/>
      <c r="AK420" s="41"/>
      <c r="AL420" s="41"/>
      <c r="AM420" s="41"/>
      <c r="AN420" s="41">
        <v>28</v>
      </c>
      <c r="AO420" s="41">
        <v>1450</v>
      </c>
      <c r="AP420" s="110"/>
      <c r="AQ420" s="111"/>
      <c r="AR420" s="126" t="str">
        <f t="shared" si="172"/>
        <v/>
      </c>
      <c r="AS420" s="126" t="str">
        <f t="shared" si="173"/>
        <v/>
      </c>
      <c r="AT420" s="127">
        <v>1720</v>
      </c>
      <c r="AU420" s="128"/>
      <c r="AV420" s="129"/>
      <c r="AW420" s="126" t="str">
        <f t="shared" si="174"/>
        <v/>
      </c>
      <c r="AX420" s="126" t="str">
        <f t="shared" si="175"/>
        <v/>
      </c>
      <c r="AY420" s="64" t="str">
        <f t="shared" si="176"/>
        <v/>
      </c>
      <c r="AZ420" s="97">
        <v>78.88</v>
      </c>
      <c r="BA420" s="68"/>
      <c r="BB420" s="68"/>
      <c r="BC420" s="68"/>
      <c r="BD420" s="68"/>
      <c r="BE420" s="15"/>
      <c r="BF420" s="5">
        <f t="shared" si="177"/>
        <v>21568</v>
      </c>
      <c r="BG420" s="41">
        <v>14700</v>
      </c>
      <c r="BH420" s="42"/>
      <c r="BI420" s="42"/>
      <c r="BJ420" s="42">
        <v>6868</v>
      </c>
      <c r="BK420" s="42"/>
      <c r="BL420" s="42"/>
      <c r="BM420" s="15"/>
    </row>
    <row r="421" spans="1:65" outlineLevel="5">
      <c r="A421" s="22">
        <f t="shared" si="163"/>
        <v>12</v>
      </c>
      <c r="B421" s="9">
        <f t="shared" si="178"/>
        <v>45652</v>
      </c>
      <c r="C421" s="51">
        <v>413309</v>
      </c>
      <c r="D421" s="64">
        <f t="shared" si="168"/>
        <v>35.5</v>
      </c>
      <c r="E421" s="12">
        <v>37</v>
      </c>
      <c r="F421" s="12">
        <v>37</v>
      </c>
      <c r="G421" s="12">
        <v>35</v>
      </c>
      <c r="H421" s="12">
        <v>35</v>
      </c>
      <c r="I421" s="12">
        <v>36</v>
      </c>
      <c r="J421" s="12">
        <v>36</v>
      </c>
      <c r="K421" s="12">
        <v>34</v>
      </c>
      <c r="L421" s="12">
        <v>34</v>
      </c>
      <c r="M421" s="74">
        <f t="shared" si="169"/>
        <v>7.1</v>
      </c>
      <c r="N421" s="83">
        <v>7.1</v>
      </c>
      <c r="O421" s="83">
        <v>7.15</v>
      </c>
      <c r="P421" s="83">
        <v>7.11</v>
      </c>
      <c r="Q421" s="83">
        <v>7.16</v>
      </c>
      <c r="R421" s="83">
        <v>7.02</v>
      </c>
      <c r="S421" s="83">
        <v>7.07</v>
      </c>
      <c r="T421" s="83"/>
      <c r="U421" s="83"/>
      <c r="V421" s="5">
        <f t="shared" si="170"/>
        <v>199.8</v>
      </c>
      <c r="W421" s="41">
        <v>174.1</v>
      </c>
      <c r="X421" s="41">
        <v>188.6</v>
      </c>
      <c r="Y421" s="41">
        <v>231.8</v>
      </c>
      <c r="Z421" s="41">
        <v>239.9</v>
      </c>
      <c r="AA421" s="41">
        <v>167.4</v>
      </c>
      <c r="AB421" s="41">
        <v>196.9</v>
      </c>
      <c r="AC421" s="41"/>
      <c r="AD421" s="41"/>
      <c r="AE421" s="5">
        <f t="shared" si="171"/>
        <v>4356.7</v>
      </c>
      <c r="AF421" s="41">
        <v>4500</v>
      </c>
      <c r="AG421" s="41">
        <v>4320</v>
      </c>
      <c r="AH421" s="41">
        <v>4260</v>
      </c>
      <c r="AI421" s="41">
        <v>4350</v>
      </c>
      <c r="AJ421" s="41">
        <v>4360</v>
      </c>
      <c r="AK421" s="41">
        <v>4350</v>
      </c>
      <c r="AL421" s="41"/>
      <c r="AM421" s="41"/>
      <c r="AN421" s="41">
        <v>28</v>
      </c>
      <c r="AO421" s="41">
        <v>1410</v>
      </c>
      <c r="AP421" s="110"/>
      <c r="AQ421" s="111"/>
      <c r="AR421" s="126" t="str">
        <f t="shared" si="172"/>
        <v/>
      </c>
      <c r="AS421" s="126" t="str">
        <f t="shared" si="173"/>
        <v/>
      </c>
      <c r="AT421" s="127">
        <v>1710</v>
      </c>
      <c r="AU421" s="128"/>
      <c r="AV421" s="129"/>
      <c r="AW421" s="126" t="str">
        <f t="shared" si="174"/>
        <v/>
      </c>
      <c r="AX421" s="126" t="str">
        <f t="shared" si="175"/>
        <v/>
      </c>
      <c r="AY421" s="64" t="str">
        <f t="shared" si="176"/>
        <v/>
      </c>
      <c r="AZ421" s="97">
        <v>77.17</v>
      </c>
      <c r="BA421" s="68"/>
      <c r="BB421" s="68"/>
      <c r="BC421" s="68"/>
      <c r="BD421" s="68"/>
      <c r="BE421" s="15"/>
      <c r="BF421" s="5">
        <f t="shared" si="177"/>
        <v>20524</v>
      </c>
      <c r="BG421" s="41">
        <v>13320</v>
      </c>
      <c r="BH421" s="42"/>
      <c r="BI421" s="42"/>
      <c r="BJ421" s="42">
        <v>7204</v>
      </c>
      <c r="BK421" s="42"/>
      <c r="BL421" s="42"/>
      <c r="BM421" s="15"/>
    </row>
    <row r="422" spans="1:65" outlineLevel="5">
      <c r="A422" s="22">
        <f t="shared" si="163"/>
        <v>12</v>
      </c>
      <c r="B422" s="9">
        <f t="shared" si="178"/>
        <v>45653</v>
      </c>
      <c r="C422" s="51">
        <v>427529</v>
      </c>
      <c r="D422" s="64">
        <f t="shared" si="168"/>
        <v>35.5</v>
      </c>
      <c r="E422" s="12">
        <v>37</v>
      </c>
      <c r="F422" s="12">
        <v>37</v>
      </c>
      <c r="G422" s="12">
        <v>35</v>
      </c>
      <c r="H422" s="12">
        <v>35</v>
      </c>
      <c r="I422" s="12">
        <v>36</v>
      </c>
      <c r="J422" s="12">
        <v>36</v>
      </c>
      <c r="K422" s="12">
        <v>34</v>
      </c>
      <c r="L422" s="12">
        <v>34</v>
      </c>
      <c r="M422" s="74">
        <f t="shared" si="169"/>
        <v>7.1</v>
      </c>
      <c r="N422" s="83">
        <v>7.11</v>
      </c>
      <c r="O422" s="83">
        <v>7.12</v>
      </c>
      <c r="P422" s="83">
        <v>7.1</v>
      </c>
      <c r="Q422" s="83">
        <v>7.08</v>
      </c>
      <c r="R422" s="83">
        <v>7.05</v>
      </c>
      <c r="S422" s="83">
        <v>7.01</v>
      </c>
      <c r="T422" s="83"/>
      <c r="U422" s="83"/>
      <c r="V422" s="5" t="str">
        <f t="shared" si="170"/>
        <v/>
      </c>
      <c r="W422" s="41"/>
      <c r="X422" s="41"/>
      <c r="Y422" s="41"/>
      <c r="Z422" s="41"/>
      <c r="AA422" s="41"/>
      <c r="AB422" s="41"/>
      <c r="AC422" s="41"/>
      <c r="AD422" s="41"/>
      <c r="AE422" s="5" t="str">
        <f t="shared" si="171"/>
        <v/>
      </c>
      <c r="AF422" s="41"/>
      <c r="AG422" s="41"/>
      <c r="AH422" s="41"/>
      <c r="AI422" s="41"/>
      <c r="AJ422" s="41"/>
      <c r="AK422" s="41"/>
      <c r="AL422" s="41"/>
      <c r="AM422" s="41"/>
      <c r="AN422" s="41">
        <v>26</v>
      </c>
      <c r="AO422" s="41">
        <v>1550</v>
      </c>
      <c r="AP422" s="110"/>
      <c r="AQ422" s="111"/>
      <c r="AR422" s="126" t="str">
        <f t="shared" si="172"/>
        <v/>
      </c>
      <c r="AS422" s="126" t="str">
        <f t="shared" si="173"/>
        <v/>
      </c>
      <c r="AT422" s="127">
        <v>1710</v>
      </c>
      <c r="AU422" s="128"/>
      <c r="AV422" s="129"/>
      <c r="AW422" s="126" t="str">
        <f t="shared" si="174"/>
        <v/>
      </c>
      <c r="AX422" s="126" t="str">
        <f t="shared" si="175"/>
        <v/>
      </c>
      <c r="AY422" s="64" t="str">
        <f t="shared" si="176"/>
        <v/>
      </c>
      <c r="AZ422" s="97">
        <v>79.11</v>
      </c>
      <c r="BA422" s="68"/>
      <c r="BB422" s="68"/>
      <c r="BC422" s="68"/>
      <c r="BD422" s="68"/>
      <c r="BE422" s="15"/>
      <c r="BF422" s="5">
        <f t="shared" si="177"/>
        <v>18932</v>
      </c>
      <c r="BG422" s="41">
        <v>10850</v>
      </c>
      <c r="BH422" s="42"/>
      <c r="BI422" s="42"/>
      <c r="BJ422" s="42">
        <v>8082</v>
      </c>
      <c r="BK422" s="42"/>
      <c r="BL422" s="42"/>
      <c r="BM422" s="15"/>
    </row>
    <row r="423" spans="1:65" outlineLevel="5">
      <c r="A423" s="22">
        <f t="shared" si="163"/>
        <v>12</v>
      </c>
      <c r="B423" s="9">
        <f t="shared" si="178"/>
        <v>45654</v>
      </c>
      <c r="C423" s="51">
        <v>412784</v>
      </c>
      <c r="D423" s="64">
        <f t="shared" si="168"/>
        <v>35.299999999999997</v>
      </c>
      <c r="E423" s="12">
        <v>37</v>
      </c>
      <c r="F423" s="12">
        <v>37</v>
      </c>
      <c r="G423" s="12">
        <v>34</v>
      </c>
      <c r="H423" s="12">
        <v>35</v>
      </c>
      <c r="I423" s="12">
        <v>36</v>
      </c>
      <c r="J423" s="12">
        <v>36</v>
      </c>
      <c r="K423" s="12">
        <v>33</v>
      </c>
      <c r="L423" s="12">
        <v>34</v>
      </c>
      <c r="M423" s="74">
        <f t="shared" si="169"/>
        <v>7.1</v>
      </c>
      <c r="N423" s="83">
        <v>7.17</v>
      </c>
      <c r="O423" s="83">
        <v>6.99</v>
      </c>
      <c r="P423" s="83">
        <v>7.02</v>
      </c>
      <c r="Q423" s="83">
        <v>7.01</v>
      </c>
      <c r="R423" s="83">
        <v>7.07</v>
      </c>
      <c r="S423" s="83">
        <v>7.05</v>
      </c>
      <c r="T423" s="83"/>
      <c r="U423" s="83"/>
      <c r="V423" s="5" t="str">
        <f t="shared" si="170"/>
        <v/>
      </c>
      <c r="W423" s="41"/>
      <c r="X423" s="41"/>
      <c r="Y423" s="41"/>
      <c r="Z423" s="41"/>
      <c r="AA423" s="41"/>
      <c r="AB423" s="41"/>
      <c r="AC423" s="41"/>
      <c r="AD423" s="41"/>
      <c r="AE423" s="5" t="str">
        <f t="shared" si="171"/>
        <v/>
      </c>
      <c r="AF423" s="41"/>
      <c r="AG423" s="41"/>
      <c r="AH423" s="41"/>
      <c r="AI423" s="41"/>
      <c r="AJ423" s="41"/>
      <c r="AK423" s="41"/>
      <c r="AL423" s="41"/>
      <c r="AM423" s="41"/>
      <c r="AN423" s="41">
        <v>31</v>
      </c>
      <c r="AO423" s="41">
        <v>1300</v>
      </c>
      <c r="AP423" s="110"/>
      <c r="AQ423" s="111"/>
      <c r="AR423" s="126" t="str">
        <f t="shared" si="172"/>
        <v/>
      </c>
      <c r="AS423" s="126" t="str">
        <f t="shared" si="173"/>
        <v/>
      </c>
      <c r="AT423" s="127">
        <v>1740</v>
      </c>
      <c r="AU423" s="128"/>
      <c r="AV423" s="129"/>
      <c r="AW423" s="126" t="str">
        <f t="shared" si="174"/>
        <v/>
      </c>
      <c r="AX423" s="126" t="str">
        <f t="shared" si="175"/>
        <v/>
      </c>
      <c r="AY423" s="64" t="str">
        <f t="shared" si="176"/>
        <v/>
      </c>
      <c r="AZ423" s="97">
        <v>76.680000000000007</v>
      </c>
      <c r="BA423" s="68"/>
      <c r="BB423" s="68"/>
      <c r="BC423" s="68"/>
      <c r="BD423" s="68"/>
      <c r="BE423" s="15"/>
      <c r="BF423" s="5">
        <f t="shared" si="177"/>
        <v>20321</v>
      </c>
      <c r="BG423" s="41">
        <v>13660</v>
      </c>
      <c r="BH423" s="42"/>
      <c r="BI423" s="42"/>
      <c r="BJ423" s="42">
        <v>6661</v>
      </c>
      <c r="BK423" s="42"/>
      <c r="BL423" s="42"/>
      <c r="BM423" s="15"/>
    </row>
    <row r="424" spans="1:65" outlineLevel="5">
      <c r="A424" s="22">
        <f t="shared" si="163"/>
        <v>12</v>
      </c>
      <c r="B424" s="9">
        <f t="shared" si="178"/>
        <v>45655</v>
      </c>
      <c r="C424" s="51">
        <v>397466</v>
      </c>
      <c r="D424" s="64">
        <f t="shared" si="168"/>
        <v>35</v>
      </c>
      <c r="E424" s="12">
        <v>37</v>
      </c>
      <c r="F424" s="12">
        <v>37</v>
      </c>
      <c r="G424" s="12">
        <v>34</v>
      </c>
      <c r="H424" s="12">
        <v>34</v>
      </c>
      <c r="I424" s="12">
        <v>36</v>
      </c>
      <c r="J424" s="12">
        <v>36</v>
      </c>
      <c r="K424" s="12">
        <v>33</v>
      </c>
      <c r="L424" s="12">
        <v>33</v>
      </c>
      <c r="M424" s="74">
        <f t="shared" si="169"/>
        <v>7.1</v>
      </c>
      <c r="N424" s="83">
        <v>7.01</v>
      </c>
      <c r="O424" s="83">
        <v>7.05</v>
      </c>
      <c r="P424" s="83">
        <v>7.07</v>
      </c>
      <c r="Q424" s="83">
        <v>6.99</v>
      </c>
      <c r="R424" s="83">
        <v>7.6</v>
      </c>
      <c r="S424" s="83">
        <v>6.97</v>
      </c>
      <c r="T424" s="83"/>
      <c r="U424" s="83"/>
      <c r="V424" s="5" t="str">
        <f t="shared" si="170"/>
        <v/>
      </c>
      <c r="W424" s="41"/>
      <c r="X424" s="41"/>
      <c r="Y424" s="41"/>
      <c r="Z424" s="41"/>
      <c r="AA424" s="41"/>
      <c r="AB424" s="41"/>
      <c r="AC424" s="41"/>
      <c r="AD424" s="41"/>
      <c r="AE424" s="5" t="str">
        <f t="shared" si="171"/>
        <v/>
      </c>
      <c r="AF424" s="41"/>
      <c r="AG424" s="41"/>
      <c r="AH424" s="41"/>
      <c r="AI424" s="41"/>
      <c r="AJ424" s="41"/>
      <c r="AK424" s="41"/>
      <c r="AL424" s="41"/>
      <c r="AM424" s="41"/>
      <c r="AN424" s="41">
        <v>29</v>
      </c>
      <c r="AO424" s="41">
        <v>1360</v>
      </c>
      <c r="AP424" s="110"/>
      <c r="AQ424" s="111"/>
      <c r="AR424" s="126" t="str">
        <f t="shared" si="172"/>
        <v/>
      </c>
      <c r="AS424" s="126" t="str">
        <f t="shared" si="173"/>
        <v/>
      </c>
      <c r="AT424" s="127">
        <v>1720</v>
      </c>
      <c r="AU424" s="128"/>
      <c r="AV424" s="129"/>
      <c r="AW424" s="126" t="str">
        <f t="shared" si="174"/>
        <v/>
      </c>
      <c r="AX424" s="126" t="str">
        <f t="shared" si="175"/>
        <v/>
      </c>
      <c r="AY424" s="64" t="str">
        <f t="shared" si="176"/>
        <v/>
      </c>
      <c r="AZ424" s="97">
        <v>78.13</v>
      </c>
      <c r="BA424" s="68"/>
      <c r="BB424" s="68"/>
      <c r="BC424" s="68"/>
      <c r="BD424" s="68"/>
      <c r="BE424" s="15"/>
      <c r="BF424" s="5">
        <f t="shared" si="177"/>
        <v>19525</v>
      </c>
      <c r="BG424" s="41">
        <v>13900</v>
      </c>
      <c r="BH424" s="42"/>
      <c r="BI424" s="42"/>
      <c r="BJ424" s="42">
        <v>5625</v>
      </c>
      <c r="BK424" s="42"/>
      <c r="BL424" s="42"/>
      <c r="BM424" s="15"/>
    </row>
    <row r="425" spans="1:65" outlineLevel="5">
      <c r="A425" s="22">
        <f t="shared" si="163"/>
        <v>12</v>
      </c>
      <c r="B425" s="9">
        <f t="shared" si="178"/>
        <v>45656</v>
      </c>
      <c r="C425" s="51">
        <v>402902</v>
      </c>
      <c r="D425" s="64">
        <f t="shared" si="168"/>
        <v>35</v>
      </c>
      <c r="E425" s="12">
        <v>37</v>
      </c>
      <c r="F425" s="12">
        <v>37</v>
      </c>
      <c r="G425" s="12">
        <v>34</v>
      </c>
      <c r="H425" s="12">
        <v>34</v>
      </c>
      <c r="I425" s="12">
        <v>36</v>
      </c>
      <c r="J425" s="12">
        <v>36</v>
      </c>
      <c r="K425" s="12">
        <v>33</v>
      </c>
      <c r="L425" s="12">
        <v>33</v>
      </c>
      <c r="M425" s="74">
        <f t="shared" si="169"/>
        <v>7</v>
      </c>
      <c r="N425" s="83">
        <v>7.02</v>
      </c>
      <c r="O425" s="83">
        <v>6.94</v>
      </c>
      <c r="P425" s="83">
        <v>7.03</v>
      </c>
      <c r="Q425" s="83">
        <v>7.05</v>
      </c>
      <c r="R425" s="83">
        <v>7.11</v>
      </c>
      <c r="S425" s="83">
        <v>7.02</v>
      </c>
      <c r="T425" s="83"/>
      <c r="U425" s="83"/>
      <c r="V425" s="5" t="str">
        <f t="shared" si="170"/>
        <v/>
      </c>
      <c r="W425" s="41"/>
      <c r="X425" s="41"/>
      <c r="Y425" s="41"/>
      <c r="Z425" s="41"/>
      <c r="AA425" s="41"/>
      <c r="AB425" s="41"/>
      <c r="AC425" s="41"/>
      <c r="AD425" s="41"/>
      <c r="AE425" s="5" t="str">
        <f t="shared" si="171"/>
        <v/>
      </c>
      <c r="AF425" s="41"/>
      <c r="AG425" s="41"/>
      <c r="AH425" s="41"/>
      <c r="AI425" s="41"/>
      <c r="AJ425" s="41"/>
      <c r="AK425" s="41"/>
      <c r="AL425" s="41"/>
      <c r="AM425" s="41"/>
      <c r="AN425" s="41">
        <v>28</v>
      </c>
      <c r="AO425" s="41">
        <v>1450</v>
      </c>
      <c r="AP425" s="110"/>
      <c r="AQ425" s="111"/>
      <c r="AR425" s="126" t="str">
        <f t="shared" si="172"/>
        <v/>
      </c>
      <c r="AS425" s="126" t="str">
        <f t="shared" si="173"/>
        <v/>
      </c>
      <c r="AT425" s="127">
        <v>1700</v>
      </c>
      <c r="AU425" s="128"/>
      <c r="AV425" s="129"/>
      <c r="AW425" s="126" t="str">
        <f t="shared" si="174"/>
        <v/>
      </c>
      <c r="AX425" s="126" t="str">
        <f t="shared" si="175"/>
        <v/>
      </c>
      <c r="AY425" s="64" t="str">
        <f t="shared" si="176"/>
        <v/>
      </c>
      <c r="AZ425" s="97">
        <v>80.52</v>
      </c>
      <c r="BA425" s="68"/>
      <c r="BB425" s="68"/>
      <c r="BC425" s="68"/>
      <c r="BD425" s="68"/>
      <c r="BE425" s="15"/>
      <c r="BF425" s="5">
        <f t="shared" si="177"/>
        <v>21600</v>
      </c>
      <c r="BG425" s="41">
        <v>15860</v>
      </c>
      <c r="BH425" s="42"/>
      <c r="BI425" s="42"/>
      <c r="BJ425" s="42">
        <v>5740</v>
      </c>
      <c r="BK425" s="42"/>
      <c r="BL425" s="42"/>
      <c r="BM425" s="15"/>
    </row>
    <row r="426" spans="1:65" ht="17.25" outlineLevel="5" thickBot="1">
      <c r="A426" s="23">
        <f t="shared" si="163"/>
        <v>12</v>
      </c>
      <c r="B426" s="10">
        <f t="shared" si="178"/>
        <v>45657</v>
      </c>
      <c r="C426" s="52">
        <v>427876</v>
      </c>
      <c r="D426" s="64">
        <f t="shared" si="168"/>
        <v>35</v>
      </c>
      <c r="E426" s="13">
        <v>37</v>
      </c>
      <c r="F426" s="13">
        <v>37</v>
      </c>
      <c r="G426" s="13">
        <v>34</v>
      </c>
      <c r="H426" s="13">
        <v>34</v>
      </c>
      <c r="I426" s="13">
        <v>36</v>
      </c>
      <c r="J426" s="13">
        <v>36</v>
      </c>
      <c r="K426" s="13">
        <v>33</v>
      </c>
      <c r="L426" s="13">
        <v>33</v>
      </c>
      <c r="M426" s="74">
        <f t="shared" si="169"/>
        <v>7</v>
      </c>
      <c r="N426" s="88">
        <v>6.99</v>
      </c>
      <c r="O426" s="88">
        <v>7.02</v>
      </c>
      <c r="P426" s="88">
        <v>7.05</v>
      </c>
      <c r="Q426" s="88">
        <v>6.95</v>
      </c>
      <c r="R426" s="88">
        <v>7.04</v>
      </c>
      <c r="S426" s="88">
        <v>7.11</v>
      </c>
      <c r="T426" s="88"/>
      <c r="U426" s="88"/>
      <c r="V426" s="5" t="str">
        <f t="shared" si="170"/>
        <v/>
      </c>
      <c r="W426" s="43"/>
      <c r="X426" s="43"/>
      <c r="Y426" s="43"/>
      <c r="Z426" s="43"/>
      <c r="AA426" s="43"/>
      <c r="AB426" s="43"/>
      <c r="AC426" s="43"/>
      <c r="AD426" s="43"/>
      <c r="AE426" s="5" t="str">
        <f t="shared" si="171"/>
        <v/>
      </c>
      <c r="AF426" s="43"/>
      <c r="AG426" s="43"/>
      <c r="AH426" s="43"/>
      <c r="AI426" s="43"/>
      <c r="AJ426" s="43"/>
      <c r="AK426" s="43"/>
      <c r="AL426" s="43"/>
      <c r="AM426" s="43"/>
      <c r="AN426" s="43">
        <v>28</v>
      </c>
      <c r="AO426" s="43">
        <v>1410</v>
      </c>
      <c r="AP426" s="134">
        <v>3.62</v>
      </c>
      <c r="AQ426" s="135">
        <v>2.56</v>
      </c>
      <c r="AR426" s="126">
        <f t="shared" si="172"/>
        <v>70.718232044198885</v>
      </c>
      <c r="AS426" s="126">
        <f t="shared" si="173"/>
        <v>29.281767955801115</v>
      </c>
      <c r="AT426" s="127">
        <v>1710</v>
      </c>
      <c r="AU426" s="128">
        <v>2.84</v>
      </c>
      <c r="AV426" s="129">
        <v>1.64</v>
      </c>
      <c r="AW426" s="126">
        <f t="shared" si="174"/>
        <v>57.74647887323944</v>
      </c>
      <c r="AX426" s="126">
        <f t="shared" si="175"/>
        <v>42.25352112676056</v>
      </c>
      <c r="AY426" s="64">
        <f t="shared" si="176"/>
        <v>43.4114583333333</v>
      </c>
      <c r="AZ426" s="99">
        <v>80.25</v>
      </c>
      <c r="BA426" s="77"/>
      <c r="BB426" s="77"/>
      <c r="BC426" s="77"/>
      <c r="BD426" s="77"/>
      <c r="BE426" s="16"/>
      <c r="BF426" s="5">
        <f t="shared" si="177"/>
        <v>21515</v>
      </c>
      <c r="BG426" s="43">
        <v>15860</v>
      </c>
      <c r="BH426" s="44"/>
      <c r="BI426" s="44"/>
      <c r="BJ426" s="44">
        <v>5655</v>
      </c>
      <c r="BK426" s="44"/>
      <c r="BL426" s="44"/>
      <c r="BM426" s="16"/>
    </row>
    <row r="427" spans="1:65" outlineLevel="4">
      <c r="A427" s="157" t="s">
        <v>45</v>
      </c>
      <c r="B427" s="158"/>
      <c r="C427" s="50">
        <f t="shared" ref="C427:BM427" si="179">SUBTOTAL(4,C396:C426)</f>
        <v>483071</v>
      </c>
      <c r="D427" s="60">
        <f t="shared" si="179"/>
        <v>36.799999999999997</v>
      </c>
      <c r="E427" s="28">
        <f t="shared" si="179"/>
        <v>41</v>
      </c>
      <c r="F427" s="28">
        <f t="shared" si="179"/>
        <v>38</v>
      </c>
      <c r="G427" s="28">
        <f t="shared" si="179"/>
        <v>37</v>
      </c>
      <c r="H427" s="28">
        <f t="shared" si="179"/>
        <v>36</v>
      </c>
      <c r="I427" s="28">
        <f t="shared" si="179"/>
        <v>40</v>
      </c>
      <c r="J427" s="28">
        <f t="shared" si="179"/>
        <v>37</v>
      </c>
      <c r="K427" s="28">
        <f t="shared" si="179"/>
        <v>36</v>
      </c>
      <c r="L427" s="28">
        <f t="shared" si="179"/>
        <v>35</v>
      </c>
      <c r="M427" s="71">
        <f t="shared" si="179"/>
        <v>7.1</v>
      </c>
      <c r="N427" s="82">
        <f t="shared" si="179"/>
        <v>7.17</v>
      </c>
      <c r="O427" s="82">
        <f t="shared" si="179"/>
        <v>7.15</v>
      </c>
      <c r="P427" s="82">
        <f t="shared" si="179"/>
        <v>7.15</v>
      </c>
      <c r="Q427" s="82">
        <f t="shared" si="179"/>
        <v>7.16</v>
      </c>
      <c r="R427" s="82">
        <f t="shared" si="179"/>
        <v>7.6</v>
      </c>
      <c r="S427" s="82">
        <f t="shared" si="179"/>
        <v>7.13</v>
      </c>
      <c r="T427" s="82">
        <f t="shared" si="179"/>
        <v>0</v>
      </c>
      <c r="U427" s="82">
        <f t="shared" si="179"/>
        <v>0</v>
      </c>
      <c r="V427" s="29">
        <f t="shared" si="179"/>
        <v>199.8</v>
      </c>
      <c r="W427" s="39">
        <f t="shared" si="179"/>
        <v>174.1</v>
      </c>
      <c r="X427" s="39">
        <f t="shared" si="179"/>
        <v>188.6</v>
      </c>
      <c r="Y427" s="39">
        <f t="shared" si="179"/>
        <v>231.8</v>
      </c>
      <c r="Z427" s="39">
        <f t="shared" si="179"/>
        <v>305.89999999999998</v>
      </c>
      <c r="AA427" s="39">
        <f t="shared" si="179"/>
        <v>167.4</v>
      </c>
      <c r="AB427" s="39">
        <f t="shared" si="179"/>
        <v>196.9</v>
      </c>
      <c r="AC427" s="39">
        <f t="shared" si="179"/>
        <v>0</v>
      </c>
      <c r="AD427" s="39">
        <f t="shared" si="179"/>
        <v>0</v>
      </c>
      <c r="AE427" s="29">
        <f t="shared" si="179"/>
        <v>5220</v>
      </c>
      <c r="AF427" s="39">
        <f t="shared" si="179"/>
        <v>5900</v>
      </c>
      <c r="AG427" s="39">
        <f t="shared" si="179"/>
        <v>4890</v>
      </c>
      <c r="AH427" s="39">
        <f t="shared" si="179"/>
        <v>4970</v>
      </c>
      <c r="AI427" s="39">
        <f t="shared" si="179"/>
        <v>5110</v>
      </c>
      <c r="AJ427" s="39">
        <f t="shared" si="179"/>
        <v>5330</v>
      </c>
      <c r="AK427" s="39">
        <f t="shared" si="179"/>
        <v>5120</v>
      </c>
      <c r="AL427" s="39">
        <f t="shared" si="179"/>
        <v>0</v>
      </c>
      <c r="AM427" s="39">
        <f t="shared" si="179"/>
        <v>0</v>
      </c>
      <c r="AN427" s="39">
        <f t="shared" si="179"/>
        <v>39</v>
      </c>
      <c r="AO427" s="39">
        <f t="shared" si="179"/>
        <v>1600</v>
      </c>
      <c r="AP427" s="104">
        <f t="shared" si="179"/>
        <v>5.27</v>
      </c>
      <c r="AQ427" s="105">
        <f t="shared" si="179"/>
        <v>3.78</v>
      </c>
      <c r="AR427" s="106">
        <f t="shared" si="179"/>
        <v>73.333333333333329</v>
      </c>
      <c r="AS427" s="106">
        <f t="shared" si="179"/>
        <v>29.281767955801115</v>
      </c>
      <c r="AT427" s="107">
        <f t="shared" si="179"/>
        <v>1770</v>
      </c>
      <c r="AU427" s="108">
        <f t="shared" si="179"/>
        <v>2.87</v>
      </c>
      <c r="AV427" s="109">
        <f t="shared" si="179"/>
        <v>1.64</v>
      </c>
      <c r="AW427" s="106">
        <f t="shared" si="179"/>
        <v>57.74647887323944</v>
      </c>
      <c r="AX427" s="106">
        <f t="shared" si="179"/>
        <v>46.689895470383277</v>
      </c>
      <c r="AY427" s="60">
        <f t="shared" si="179"/>
        <v>54.992892679459857</v>
      </c>
      <c r="AZ427" s="96">
        <f t="shared" si="179"/>
        <v>80.52</v>
      </c>
      <c r="BA427" s="67">
        <f t="shared" si="179"/>
        <v>64.25</v>
      </c>
      <c r="BB427" s="67">
        <f t="shared" si="179"/>
        <v>33.15</v>
      </c>
      <c r="BC427" s="67">
        <f t="shared" si="179"/>
        <v>2.0000000000000001E-4</v>
      </c>
      <c r="BD427" s="67">
        <f t="shared" si="179"/>
        <v>0</v>
      </c>
      <c r="BE427" s="27">
        <f t="shared" si="179"/>
        <v>0</v>
      </c>
      <c r="BF427" s="29">
        <f t="shared" si="179"/>
        <v>23246</v>
      </c>
      <c r="BG427" s="39">
        <f t="shared" si="179"/>
        <v>15860</v>
      </c>
      <c r="BH427" s="40">
        <f t="shared" si="179"/>
        <v>0</v>
      </c>
      <c r="BI427" s="40">
        <f t="shared" si="179"/>
        <v>0</v>
      </c>
      <c r="BJ427" s="40">
        <f t="shared" si="179"/>
        <v>8311</v>
      </c>
      <c r="BK427" s="40">
        <f t="shared" si="179"/>
        <v>0</v>
      </c>
      <c r="BL427" s="40">
        <f t="shared" si="179"/>
        <v>0</v>
      </c>
      <c r="BM427" s="27">
        <f t="shared" si="179"/>
        <v>0</v>
      </c>
    </row>
    <row r="428" spans="1:65" outlineLevel="3">
      <c r="A428" s="187" t="s">
        <v>34</v>
      </c>
      <c r="B428" s="188"/>
      <c r="C428" s="51">
        <f t="shared" ref="C428:BM428" si="180">SUBTOTAL(5,C396:C426)</f>
        <v>397466</v>
      </c>
      <c r="D428" s="61">
        <f t="shared" si="180"/>
        <v>35</v>
      </c>
      <c r="E428" s="12">
        <f t="shared" si="180"/>
        <v>37</v>
      </c>
      <c r="F428" s="12">
        <f t="shared" si="180"/>
        <v>37</v>
      </c>
      <c r="G428" s="12">
        <f t="shared" si="180"/>
        <v>34</v>
      </c>
      <c r="H428" s="12">
        <f t="shared" si="180"/>
        <v>34</v>
      </c>
      <c r="I428" s="12">
        <f t="shared" si="180"/>
        <v>36</v>
      </c>
      <c r="J428" s="12">
        <f t="shared" si="180"/>
        <v>36</v>
      </c>
      <c r="K428" s="12">
        <f t="shared" si="180"/>
        <v>33</v>
      </c>
      <c r="L428" s="12">
        <f t="shared" si="180"/>
        <v>33</v>
      </c>
      <c r="M428" s="72">
        <f t="shared" si="180"/>
        <v>7</v>
      </c>
      <c r="N428" s="83">
        <f t="shared" si="180"/>
        <v>6.95</v>
      </c>
      <c r="O428" s="83">
        <f t="shared" si="180"/>
        <v>6.94</v>
      </c>
      <c r="P428" s="83">
        <f t="shared" si="180"/>
        <v>6.97</v>
      </c>
      <c r="Q428" s="83">
        <f t="shared" si="180"/>
        <v>6.91</v>
      </c>
      <c r="R428" s="83">
        <f t="shared" si="180"/>
        <v>6.94</v>
      </c>
      <c r="S428" s="83">
        <f t="shared" si="180"/>
        <v>6.91</v>
      </c>
      <c r="T428" s="83">
        <f t="shared" si="180"/>
        <v>0</v>
      </c>
      <c r="U428" s="83">
        <f t="shared" si="180"/>
        <v>0</v>
      </c>
      <c r="V428" s="6">
        <f t="shared" si="180"/>
        <v>121.8</v>
      </c>
      <c r="W428" s="41">
        <f t="shared" si="180"/>
        <v>98.4</v>
      </c>
      <c r="X428" s="41">
        <f t="shared" si="180"/>
        <v>122.3</v>
      </c>
      <c r="Y428" s="41">
        <f t="shared" si="180"/>
        <v>103.4</v>
      </c>
      <c r="Z428" s="41">
        <f t="shared" si="180"/>
        <v>116.5</v>
      </c>
      <c r="AA428" s="41">
        <f t="shared" si="180"/>
        <v>137</v>
      </c>
      <c r="AB428" s="41">
        <f t="shared" si="180"/>
        <v>139</v>
      </c>
      <c r="AC428" s="41">
        <f t="shared" si="180"/>
        <v>0</v>
      </c>
      <c r="AD428" s="41">
        <f t="shared" si="180"/>
        <v>0</v>
      </c>
      <c r="AE428" s="6">
        <f t="shared" si="180"/>
        <v>3865</v>
      </c>
      <c r="AF428" s="41">
        <f t="shared" si="180"/>
        <v>3890</v>
      </c>
      <c r="AG428" s="41">
        <f t="shared" si="180"/>
        <v>3670</v>
      </c>
      <c r="AH428" s="41">
        <f t="shared" si="180"/>
        <v>3690</v>
      </c>
      <c r="AI428" s="41">
        <f t="shared" si="180"/>
        <v>4210</v>
      </c>
      <c r="AJ428" s="41">
        <f t="shared" si="180"/>
        <v>3840</v>
      </c>
      <c r="AK428" s="41">
        <f t="shared" si="180"/>
        <v>3890</v>
      </c>
      <c r="AL428" s="41">
        <f t="shared" si="180"/>
        <v>0</v>
      </c>
      <c r="AM428" s="41">
        <f t="shared" si="180"/>
        <v>0</v>
      </c>
      <c r="AN428" s="41">
        <f t="shared" si="180"/>
        <v>25</v>
      </c>
      <c r="AO428" s="41">
        <f t="shared" si="180"/>
        <v>1010</v>
      </c>
      <c r="AP428" s="110">
        <f t="shared" si="180"/>
        <v>3.62</v>
      </c>
      <c r="AQ428" s="111">
        <f t="shared" si="180"/>
        <v>2.56</v>
      </c>
      <c r="AR428" s="112">
        <f t="shared" si="180"/>
        <v>70.718232044198885</v>
      </c>
      <c r="AS428" s="112">
        <f t="shared" si="180"/>
        <v>26.666666666666671</v>
      </c>
      <c r="AT428" s="113">
        <f t="shared" si="180"/>
        <v>1170</v>
      </c>
      <c r="AU428" s="114">
        <f t="shared" si="180"/>
        <v>2.76</v>
      </c>
      <c r="AV428" s="115">
        <f t="shared" si="180"/>
        <v>1.49</v>
      </c>
      <c r="AW428" s="112">
        <f t="shared" si="180"/>
        <v>53.310104529616723</v>
      </c>
      <c r="AX428" s="112">
        <f t="shared" si="180"/>
        <v>42.25352112676056</v>
      </c>
      <c r="AY428" s="61">
        <f t="shared" si="180"/>
        <v>43.4114583333333</v>
      </c>
      <c r="AZ428" s="97">
        <f t="shared" si="180"/>
        <v>76.45</v>
      </c>
      <c r="BA428" s="68">
        <f t="shared" si="180"/>
        <v>64.25</v>
      </c>
      <c r="BB428" s="68">
        <f t="shared" si="180"/>
        <v>33.15</v>
      </c>
      <c r="BC428" s="68">
        <f t="shared" si="180"/>
        <v>2.0000000000000001E-4</v>
      </c>
      <c r="BD428" s="68">
        <f t="shared" si="180"/>
        <v>0</v>
      </c>
      <c r="BE428" s="15">
        <f t="shared" si="180"/>
        <v>0</v>
      </c>
      <c r="BF428" s="6">
        <f t="shared" si="180"/>
        <v>13056</v>
      </c>
      <c r="BG428" s="41">
        <f t="shared" si="180"/>
        <v>5440</v>
      </c>
      <c r="BH428" s="42">
        <f t="shared" si="180"/>
        <v>0</v>
      </c>
      <c r="BI428" s="42">
        <f t="shared" si="180"/>
        <v>0</v>
      </c>
      <c r="BJ428" s="42">
        <f t="shared" si="180"/>
        <v>4785</v>
      </c>
      <c r="BK428" s="42">
        <f t="shared" si="180"/>
        <v>0</v>
      </c>
      <c r="BL428" s="42">
        <f t="shared" si="180"/>
        <v>0</v>
      </c>
      <c r="BM428" s="15">
        <f t="shared" si="180"/>
        <v>0</v>
      </c>
    </row>
    <row r="429" spans="1:65" outlineLevel="2">
      <c r="A429" s="187" t="s">
        <v>23</v>
      </c>
      <c r="B429" s="188"/>
      <c r="C429" s="51">
        <f>IFERROR(SUBTOTAL(1,C396:C426),"")</f>
        <v>430471.3548387097</v>
      </c>
      <c r="D429" s="61">
        <f t="shared" ref="D429:BM429" si="181">IFERROR(SUBTOTAL(1,D396:D426),"")</f>
        <v>35.845161290322572</v>
      </c>
      <c r="E429" s="12">
        <f t="shared" si="181"/>
        <v>38.193548387096776</v>
      </c>
      <c r="F429" s="12">
        <f t="shared" si="181"/>
        <v>37.064516129032256</v>
      </c>
      <c r="G429" s="12">
        <f t="shared" si="181"/>
        <v>35.258064516129032</v>
      </c>
      <c r="H429" s="12">
        <f t="shared" si="181"/>
        <v>34.774193548387096</v>
      </c>
      <c r="I429" s="12">
        <f t="shared" si="181"/>
        <v>37.193548387096776</v>
      </c>
      <c r="J429" s="12">
        <f t="shared" si="181"/>
        <v>36.064516129032256</v>
      </c>
      <c r="K429" s="12">
        <f t="shared" si="181"/>
        <v>34.258064516129032</v>
      </c>
      <c r="L429" s="12">
        <f t="shared" si="181"/>
        <v>33.774193548387096</v>
      </c>
      <c r="M429" s="72">
        <f t="shared" si="181"/>
        <v>7.0516129032258048</v>
      </c>
      <c r="N429" s="83">
        <f t="shared" si="181"/>
        <v>7.0464516129032271</v>
      </c>
      <c r="O429" s="83">
        <f t="shared" si="181"/>
        <v>7.0393548387096789</v>
      </c>
      <c r="P429" s="83">
        <f t="shared" si="181"/>
        <v>7.0651612903225818</v>
      </c>
      <c r="Q429" s="83">
        <f t="shared" si="181"/>
        <v>7.0548387096774219</v>
      </c>
      <c r="R429" s="83">
        <f t="shared" si="181"/>
        <v>7.0577419354838717</v>
      </c>
      <c r="S429" s="83">
        <f t="shared" si="181"/>
        <v>7.0393548387096798</v>
      </c>
      <c r="T429" s="83" t="str">
        <f t="shared" si="181"/>
        <v/>
      </c>
      <c r="U429" s="83" t="str">
        <f t="shared" si="181"/>
        <v/>
      </c>
      <c r="V429" s="6">
        <f t="shared" si="181"/>
        <v>160.47500000000002</v>
      </c>
      <c r="W429" s="41">
        <f t="shared" si="181"/>
        <v>136.52500000000001</v>
      </c>
      <c r="X429" s="41">
        <f t="shared" si="181"/>
        <v>155.44999999999999</v>
      </c>
      <c r="Y429" s="41">
        <f t="shared" si="181"/>
        <v>155.85000000000002</v>
      </c>
      <c r="Z429" s="41">
        <f t="shared" si="181"/>
        <v>199.95</v>
      </c>
      <c r="AA429" s="41">
        <f t="shared" si="181"/>
        <v>154.6</v>
      </c>
      <c r="AB429" s="41">
        <f t="shared" si="181"/>
        <v>160.44999999999999</v>
      </c>
      <c r="AC429" s="41" t="str">
        <f t="shared" si="181"/>
        <v/>
      </c>
      <c r="AD429" s="41" t="str">
        <f t="shared" si="181"/>
        <v/>
      </c>
      <c r="AE429" s="6">
        <f t="shared" si="181"/>
        <v>4449.6000000000004</v>
      </c>
      <c r="AF429" s="41">
        <f t="shared" si="181"/>
        <v>4697.5</v>
      </c>
      <c r="AG429" s="41">
        <f t="shared" si="181"/>
        <v>4300</v>
      </c>
      <c r="AH429" s="41">
        <f t="shared" si="181"/>
        <v>4295</v>
      </c>
      <c r="AI429" s="41">
        <f t="shared" si="181"/>
        <v>4505</v>
      </c>
      <c r="AJ429" s="41">
        <f t="shared" si="181"/>
        <v>4472.5</v>
      </c>
      <c r="AK429" s="41">
        <f t="shared" si="181"/>
        <v>4427.5</v>
      </c>
      <c r="AL429" s="41" t="str">
        <f t="shared" si="181"/>
        <v/>
      </c>
      <c r="AM429" s="41" t="str">
        <f t="shared" si="181"/>
        <v/>
      </c>
      <c r="AN429" s="41">
        <f t="shared" si="181"/>
        <v>32.161290322580648</v>
      </c>
      <c r="AO429" s="41">
        <f t="shared" si="181"/>
        <v>1263.2258064516129</v>
      </c>
      <c r="AP429" s="110">
        <f t="shared" si="181"/>
        <v>4.5460000000000003</v>
      </c>
      <c r="AQ429" s="111">
        <f t="shared" si="181"/>
        <v>3.2759999999999998</v>
      </c>
      <c r="AR429" s="112">
        <f t="shared" si="181"/>
        <v>72.031716756396378</v>
      </c>
      <c r="AS429" s="112">
        <f t="shared" si="181"/>
        <v>27.968283243603629</v>
      </c>
      <c r="AT429" s="113">
        <f t="shared" si="181"/>
        <v>1490.3225806451612</v>
      </c>
      <c r="AU429" s="114">
        <f t="shared" si="181"/>
        <v>2.8079999999999998</v>
      </c>
      <c r="AV429" s="115">
        <f t="shared" si="181"/>
        <v>1.556</v>
      </c>
      <c r="AW429" s="112">
        <f t="shared" si="181"/>
        <v>55.41560919651026</v>
      </c>
      <c r="AX429" s="112">
        <f t="shared" si="181"/>
        <v>44.58439080348974</v>
      </c>
      <c r="AY429" s="61">
        <f t="shared" si="181"/>
        <v>51.573166147326866</v>
      </c>
      <c r="AZ429" s="97">
        <f t="shared" si="181"/>
        <v>77.875483870967741</v>
      </c>
      <c r="BA429" s="68">
        <f t="shared" si="181"/>
        <v>64.25</v>
      </c>
      <c r="BB429" s="68">
        <f t="shared" si="181"/>
        <v>33.15</v>
      </c>
      <c r="BC429" s="68">
        <f t="shared" si="181"/>
        <v>2.0000000000000001E-4</v>
      </c>
      <c r="BD429" s="68" t="str">
        <f t="shared" si="181"/>
        <v/>
      </c>
      <c r="BE429" s="15" t="str">
        <f>IFERROR(SUBTOTAL(1,BE396:BE426),"")</f>
        <v/>
      </c>
      <c r="BF429" s="6">
        <f t="shared" si="181"/>
        <v>18743.903225806451</v>
      </c>
      <c r="BG429" s="41">
        <f t="shared" si="181"/>
        <v>11712.903225806451</v>
      </c>
      <c r="BH429" s="42" t="str">
        <f t="shared" si="181"/>
        <v/>
      </c>
      <c r="BI429" s="42" t="str">
        <f t="shared" si="181"/>
        <v/>
      </c>
      <c r="BJ429" s="42">
        <f t="shared" si="181"/>
        <v>7031</v>
      </c>
      <c r="BK429" s="42" t="str">
        <f t="shared" si="181"/>
        <v/>
      </c>
      <c r="BL429" s="42" t="str">
        <f t="shared" si="181"/>
        <v/>
      </c>
      <c r="BM429" s="15" t="str">
        <f t="shared" si="181"/>
        <v/>
      </c>
    </row>
    <row r="430" spans="1:65" ht="17.25" outlineLevel="1" thickBot="1">
      <c r="A430" s="189" t="s">
        <v>46</v>
      </c>
      <c r="B430" s="190"/>
      <c r="C430" s="52">
        <f>SUBTOTAL(9,C396:C426)</f>
        <v>13344612</v>
      </c>
      <c r="D430" s="62"/>
      <c r="E430" s="30"/>
      <c r="F430" s="30"/>
      <c r="G430" s="30"/>
      <c r="H430" s="30"/>
      <c r="I430" s="30"/>
      <c r="J430" s="30"/>
      <c r="K430" s="30"/>
      <c r="L430" s="30"/>
      <c r="M430" s="73"/>
      <c r="N430" s="84"/>
      <c r="O430" s="84"/>
      <c r="P430" s="84"/>
      <c r="Q430" s="84"/>
      <c r="R430" s="84"/>
      <c r="S430" s="84"/>
      <c r="T430" s="84"/>
      <c r="U430" s="84"/>
      <c r="V430" s="93"/>
      <c r="W430" s="94"/>
      <c r="X430" s="94"/>
      <c r="Y430" s="94"/>
      <c r="Z430" s="94"/>
      <c r="AA430" s="94"/>
      <c r="AB430" s="94"/>
      <c r="AC430" s="94"/>
      <c r="AD430" s="94"/>
      <c r="AE430" s="93"/>
      <c r="AF430" s="94"/>
      <c r="AG430" s="94"/>
      <c r="AH430" s="94"/>
      <c r="AI430" s="94"/>
      <c r="AJ430" s="94"/>
      <c r="AK430" s="94"/>
      <c r="AL430" s="94"/>
      <c r="AM430" s="94"/>
      <c r="AN430" s="94"/>
      <c r="AO430" s="43">
        <f>SUBTOTAL(9,AO396:AO426)</f>
        <v>39160</v>
      </c>
      <c r="AP430" s="116"/>
      <c r="AQ430" s="117"/>
      <c r="AR430" s="118"/>
      <c r="AS430" s="118"/>
      <c r="AT430" s="119">
        <f>SUBTOTAL(9,AT396:AT426)</f>
        <v>46200</v>
      </c>
      <c r="AU430" s="120"/>
      <c r="AV430" s="121"/>
      <c r="AW430" s="118"/>
      <c r="AX430" s="118"/>
      <c r="AY430" s="62"/>
      <c r="AZ430" s="98"/>
      <c r="BA430" s="69"/>
      <c r="BB430" s="69"/>
      <c r="BC430" s="69"/>
      <c r="BD430" s="69"/>
      <c r="BE430" s="16">
        <f>SUBTOTAL(9,BE396:BE426)</f>
        <v>0</v>
      </c>
      <c r="BF430" s="7">
        <f t="shared" ref="BF430:BM430" si="182">SUBTOTAL(9,BF396:BF426)</f>
        <v>581061</v>
      </c>
      <c r="BG430" s="43">
        <f t="shared" si="182"/>
        <v>363100</v>
      </c>
      <c r="BH430" s="44">
        <f t="shared" si="182"/>
        <v>0</v>
      </c>
      <c r="BI430" s="44">
        <f t="shared" si="182"/>
        <v>0</v>
      </c>
      <c r="BJ430" s="44">
        <f t="shared" si="182"/>
        <v>217961</v>
      </c>
      <c r="BK430" s="44">
        <f t="shared" si="182"/>
        <v>0</v>
      </c>
      <c r="BL430" s="44">
        <f t="shared" si="182"/>
        <v>0</v>
      </c>
      <c r="BM430" s="16">
        <f t="shared" si="182"/>
        <v>0</v>
      </c>
    </row>
    <row r="431" spans="1:65" outlineLevel="1">
      <c r="A431" s="24"/>
      <c r="B431" s="24"/>
      <c r="C431" s="17"/>
      <c r="D431" s="18"/>
      <c r="E431" s="18"/>
      <c r="F431" s="18"/>
      <c r="G431" s="18"/>
      <c r="H431" s="18"/>
      <c r="I431" s="18"/>
      <c r="J431" s="18"/>
      <c r="K431" s="18"/>
      <c r="L431" s="18"/>
      <c r="M431" s="54"/>
      <c r="N431" s="54"/>
      <c r="O431" s="54"/>
      <c r="P431" s="54"/>
      <c r="Q431" s="54"/>
      <c r="R431" s="54"/>
      <c r="S431" s="54"/>
      <c r="T431" s="54"/>
      <c r="U431" s="54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22"/>
      <c r="AQ431" s="122"/>
      <c r="AR431" s="122"/>
      <c r="AS431" s="122"/>
      <c r="AT431" s="136"/>
      <c r="AU431" s="137"/>
      <c r="AV431" s="137"/>
      <c r="AW431" s="122"/>
      <c r="AX431" s="122"/>
      <c r="AY431" s="18"/>
      <c r="AZ431" s="54"/>
      <c r="BA431" s="54"/>
      <c r="BB431" s="54"/>
      <c r="BC431" s="54"/>
      <c r="BD431" s="54"/>
      <c r="BE431" s="17"/>
      <c r="BF431" s="17"/>
      <c r="BG431" s="17"/>
      <c r="BH431" s="17"/>
      <c r="BI431" s="17"/>
      <c r="BJ431" s="17"/>
      <c r="BK431" s="17"/>
      <c r="BL431" s="17"/>
      <c r="BM431" s="17"/>
    </row>
  </sheetData>
  <mergeCells count="112">
    <mergeCell ref="BI6:BI7"/>
    <mergeCell ref="BJ6:BJ7"/>
    <mergeCell ref="BK6:BK7"/>
    <mergeCell ref="BL6:BL7"/>
    <mergeCell ref="BM6:BM7"/>
    <mergeCell ref="A8:B8"/>
    <mergeCell ref="AZ6:AZ7"/>
    <mergeCell ref="BA6:BD6"/>
    <mergeCell ref="BE6:BE7"/>
    <mergeCell ref="BF6:BF7"/>
    <mergeCell ref="BG6:BG7"/>
    <mergeCell ref="BH6:BH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6:B7"/>
    <mergeCell ref="C6:C7"/>
    <mergeCell ref="D6:L6"/>
    <mergeCell ref="C15:C16"/>
    <mergeCell ref="D15:L15"/>
    <mergeCell ref="M15:U15"/>
    <mergeCell ref="V15:AD15"/>
    <mergeCell ref="AE15:AM15"/>
    <mergeCell ref="AN15:AN16"/>
    <mergeCell ref="A9:B9"/>
    <mergeCell ref="A10:B10"/>
    <mergeCell ref="A11:B11"/>
    <mergeCell ref="A12:B12"/>
    <mergeCell ref="A15:A16"/>
    <mergeCell ref="B15:B16"/>
    <mergeCell ref="M6:U6"/>
    <mergeCell ref="V6:AD6"/>
    <mergeCell ref="AE6:AM6"/>
    <mergeCell ref="BJ15:BJ16"/>
    <mergeCell ref="BK15:BK16"/>
    <mergeCell ref="BL15:BL16"/>
    <mergeCell ref="BM15:BM16"/>
    <mergeCell ref="A48:B48"/>
    <mergeCell ref="A49:B49"/>
    <mergeCell ref="BA15:BD15"/>
    <mergeCell ref="BE15:BE16"/>
    <mergeCell ref="BF15:BF16"/>
    <mergeCell ref="BG15:BG16"/>
    <mergeCell ref="BH15:BH16"/>
    <mergeCell ref="BI15:BI16"/>
    <mergeCell ref="AU15:AU16"/>
    <mergeCell ref="AV15:AV16"/>
    <mergeCell ref="AW15:AW16"/>
    <mergeCell ref="AX15:AX16"/>
    <mergeCell ref="AY15:AY16"/>
    <mergeCell ref="AZ15:AZ16"/>
    <mergeCell ref="AO15:AO16"/>
    <mergeCell ref="AP15:AP16"/>
    <mergeCell ref="AQ15:AQ16"/>
    <mergeCell ref="AR15:AR16"/>
    <mergeCell ref="AS15:AS16"/>
    <mergeCell ref="AT15:AT16"/>
    <mergeCell ref="A116:B116"/>
    <mergeCell ref="A117:B117"/>
    <mergeCell ref="A118:B118"/>
    <mergeCell ref="A119:B119"/>
    <mergeCell ref="A150:B150"/>
    <mergeCell ref="A151:B151"/>
    <mergeCell ref="A50:B50"/>
    <mergeCell ref="A51:B51"/>
    <mergeCell ref="A81:B81"/>
    <mergeCell ref="A82:B82"/>
    <mergeCell ref="A83:B83"/>
    <mergeCell ref="A84:B84"/>
    <mergeCell ref="A219:B219"/>
    <mergeCell ref="A220:B220"/>
    <mergeCell ref="A221:B221"/>
    <mergeCell ref="A222:B222"/>
    <mergeCell ref="A254:B254"/>
    <mergeCell ref="A255:B255"/>
    <mergeCell ref="A152:B152"/>
    <mergeCell ref="A153:B153"/>
    <mergeCell ref="A185:B185"/>
    <mergeCell ref="A186:B186"/>
    <mergeCell ref="A187:B187"/>
    <mergeCell ref="A188:B188"/>
    <mergeCell ref="A323:B323"/>
    <mergeCell ref="A324:B324"/>
    <mergeCell ref="A325:B325"/>
    <mergeCell ref="A326:B326"/>
    <mergeCell ref="A358:B358"/>
    <mergeCell ref="A359:B359"/>
    <mergeCell ref="A256:B256"/>
    <mergeCell ref="A257:B257"/>
    <mergeCell ref="A289:B289"/>
    <mergeCell ref="A290:B290"/>
    <mergeCell ref="A291:B291"/>
    <mergeCell ref="A292:B292"/>
    <mergeCell ref="A427:B427"/>
    <mergeCell ref="A428:B428"/>
    <mergeCell ref="A429:B429"/>
    <mergeCell ref="A430:B430"/>
    <mergeCell ref="A360:B360"/>
    <mergeCell ref="A361:B361"/>
    <mergeCell ref="A392:B392"/>
    <mergeCell ref="A393:B393"/>
    <mergeCell ref="A394:B394"/>
    <mergeCell ref="A395:B395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43" fitToHeight="0" orientation="landscape" horizontalDpi="1200" r:id="rId1"/>
  <rowBreaks count="11" manualBreakCount="11">
    <brk id="51" max="16383" man="1"/>
    <brk id="84" max="16383" man="1"/>
    <brk id="119" max="16383" man="1"/>
    <brk id="153" max="16383" man="1"/>
    <brk id="188" max="16383" man="1"/>
    <brk id="222" max="16383" man="1"/>
    <brk id="257" max="16383" man="1"/>
    <brk id="292" max="16383" man="1"/>
    <brk id="326" max="19" man="1"/>
    <brk id="361" max="16383" man="1"/>
    <brk id="395" max="1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20</vt:i4>
      </vt:variant>
    </vt:vector>
  </HeadingPairs>
  <TitlesOfParts>
    <vt:vector size="30" baseType="lpstr"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'2015년'!Print_Area</vt:lpstr>
      <vt:lpstr>'2016년'!Print_Area</vt:lpstr>
      <vt:lpstr>'2017년'!Print_Area</vt:lpstr>
      <vt:lpstr>'2018년'!Print_Area</vt:lpstr>
      <vt:lpstr>'2019년'!Print_Area</vt:lpstr>
      <vt:lpstr>'2020년'!Print_Area</vt:lpstr>
      <vt:lpstr>'2021년'!Print_Area</vt:lpstr>
      <vt:lpstr>'2022년'!Print_Area</vt:lpstr>
      <vt:lpstr>'2023년'!Print_Area</vt:lpstr>
      <vt:lpstr>'2024년'!Print_Area</vt:lpstr>
      <vt:lpstr>'2015년'!Print_Titles</vt:lpstr>
      <vt:lpstr>'2016년'!Print_Titles</vt:lpstr>
      <vt:lpstr>'2017년'!Print_Titles</vt:lpstr>
      <vt:lpstr>'2018년'!Print_Titles</vt:lpstr>
      <vt:lpstr>'2019년'!Print_Titles</vt:lpstr>
      <vt:lpstr>'2020년'!Print_Titles</vt:lpstr>
      <vt:lpstr>'2021년'!Print_Titles</vt:lpstr>
      <vt:lpstr>'2022년'!Print_Titles</vt:lpstr>
      <vt:lpstr>'2023년'!Print_Titles</vt:lpstr>
      <vt:lpstr>'2024년'!Print_Titles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2023-08-09T04:44:20Z</cp:lastPrinted>
  <dcterms:created xsi:type="dcterms:W3CDTF">2023-08-02T06:40:56Z</dcterms:created>
  <dcterms:modified xsi:type="dcterms:W3CDTF">2025-05-28T07:55:09Z</dcterms:modified>
</cp:coreProperties>
</file>